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rtinp\Google Drive\Trading\"/>
    </mc:Choice>
  </mc:AlternateContent>
  <bookViews>
    <workbookView xWindow="0" yWindow="0" windowWidth="25200" windowHeight="11985" tabRatio="988"/>
  </bookViews>
  <sheets>
    <sheet name="Models" sheetId="1" r:id="rId1"/>
    <sheet name="Instructions" sheetId="2" r:id="rId2"/>
    <sheet name="Tips" sheetId="3" r:id="rId3"/>
    <sheet name="Dist Weighted Avg" sheetId="4" r:id="rId4"/>
    <sheet name="Sheet1" sheetId="5" r:id="rId5"/>
  </sheets>
  <definedNames>
    <definedName name="Excel_BuiltIn__FilterDatabase_37">"$#REF!.$A$1:$B$1"</definedName>
  </definedNames>
  <calcPr calcId="152511"/>
</workbook>
</file>

<file path=xl/calcChain.xml><?xml version="1.0" encoding="utf-8"?>
<calcChain xmlns="http://schemas.openxmlformats.org/spreadsheetml/2006/main">
  <c r="F1" i="4" l="1"/>
  <c r="H2" i="4"/>
  <c r="A3" i="4"/>
  <c r="A4" i="4" s="1"/>
  <c r="H3" i="4"/>
  <c r="D2" i="1"/>
  <c r="F2" i="1" s="1"/>
  <c r="G2" i="1" s="1"/>
  <c r="H2" i="1"/>
  <c r="D3" i="1"/>
  <c r="F3" i="1" s="1"/>
  <c r="E3" i="1"/>
  <c r="H3" i="1"/>
  <c r="J3" i="1"/>
  <c r="Q3" i="1"/>
  <c r="AE3" i="1"/>
  <c r="D4" i="1"/>
  <c r="E4" i="1"/>
  <c r="J4" i="1" s="1"/>
  <c r="H4" i="1"/>
  <c r="Q4" i="1"/>
  <c r="AE4" i="1"/>
  <c r="H5" i="1"/>
  <c r="AE5" i="1"/>
  <c r="H6" i="1"/>
  <c r="H7" i="1"/>
  <c r="H8" i="1"/>
  <c r="H9" i="1"/>
  <c r="H10" i="1"/>
  <c r="H11" i="1"/>
  <c r="H12" i="1"/>
  <c r="AO12" i="1"/>
  <c r="H13" i="1"/>
  <c r="H14" i="1"/>
  <c r="AP14" i="1"/>
  <c r="H15" i="1"/>
  <c r="AO15" i="1"/>
  <c r="AP15" i="1"/>
  <c r="H16" i="1"/>
  <c r="AO16" i="1"/>
  <c r="H17" i="1"/>
  <c r="AO17" i="1"/>
  <c r="H18" i="1"/>
  <c r="AO19" i="1" s="1"/>
  <c r="AO18" i="1"/>
  <c r="H19" i="1"/>
  <c r="AP19" i="1"/>
  <c r="H20" i="1"/>
  <c r="AE20" i="1"/>
  <c r="AO20" i="1"/>
  <c r="AP20" i="1"/>
  <c r="H21" i="1"/>
  <c r="AP21" i="1" s="1"/>
  <c r="AE21" i="1"/>
  <c r="AO21" i="1"/>
  <c r="AV21" i="1"/>
  <c r="H22" i="1"/>
  <c r="H23" i="1"/>
  <c r="H24" i="1"/>
  <c r="H25" i="1"/>
  <c r="AO25" i="1"/>
  <c r="H26" i="1"/>
  <c r="H27" i="1"/>
  <c r="H28" i="1"/>
  <c r="H29" i="1"/>
  <c r="AO29" i="1"/>
  <c r="H30" i="1"/>
  <c r="H31" i="1"/>
  <c r="H32" i="1"/>
  <c r="H33" i="1"/>
  <c r="H34" i="1"/>
  <c r="H35" i="1"/>
  <c r="AP35" i="1"/>
  <c r="H36" i="1"/>
  <c r="H37" i="1"/>
  <c r="H38" i="1"/>
  <c r="H39" i="1"/>
  <c r="AO39" i="1"/>
  <c r="H40" i="1"/>
  <c r="AE40" i="1"/>
  <c r="AO40" i="1"/>
  <c r="H41" i="1"/>
  <c r="H42" i="1"/>
  <c r="H43" i="1"/>
  <c r="AP43" i="1"/>
  <c r="H44" i="1"/>
  <c r="AO44" i="1"/>
  <c r="H45" i="1"/>
  <c r="AO45" i="1" s="1"/>
  <c r="H46" i="1"/>
  <c r="AO52" i="1" s="1"/>
  <c r="H47" i="1"/>
  <c r="AO47" i="1"/>
  <c r="H48" i="1"/>
  <c r="AO48" i="1"/>
  <c r="H49" i="1"/>
  <c r="AO54" i="1" s="1"/>
  <c r="AO49" i="1"/>
  <c r="AP49" i="1"/>
  <c r="H50" i="1"/>
  <c r="H51" i="1"/>
  <c r="AO56" i="1" s="1"/>
  <c r="AO51" i="1"/>
  <c r="H52" i="1"/>
  <c r="H53" i="1"/>
  <c r="AO53" i="1"/>
  <c r="H54" i="1"/>
  <c r="H55" i="1"/>
  <c r="H56" i="1"/>
  <c r="H57" i="1"/>
  <c r="AP57" i="1"/>
  <c r="H58" i="1"/>
  <c r="AE58" i="1"/>
  <c r="AO58" i="1"/>
  <c r="H59" i="1"/>
  <c r="AE59" i="1"/>
  <c r="AP59" i="1"/>
  <c r="H60" i="1"/>
  <c r="H61" i="1"/>
  <c r="AP61" i="1"/>
  <c r="H62" i="1"/>
  <c r="AO65" i="1" s="1"/>
  <c r="AO62" i="1"/>
  <c r="H63" i="1"/>
  <c r="AP63" i="1"/>
  <c r="H64" i="1"/>
  <c r="H65" i="1"/>
  <c r="H66" i="1"/>
  <c r="AO66" i="1"/>
  <c r="AP66" i="1"/>
  <c r="H67" i="1"/>
  <c r="AO67" i="1"/>
  <c r="AP67" i="1"/>
  <c r="H68" i="1"/>
  <c r="AO68" i="1"/>
  <c r="AP68" i="1"/>
  <c r="H69" i="1"/>
  <c r="AO69" i="1"/>
  <c r="AP69" i="1"/>
  <c r="H70" i="1"/>
  <c r="AO70" i="1"/>
  <c r="AP70" i="1"/>
  <c r="H71" i="1"/>
  <c r="AO71" i="1"/>
  <c r="AP71" i="1"/>
  <c r="H72" i="1"/>
  <c r="AO72" i="1"/>
  <c r="AP72" i="1"/>
  <c r="H73" i="1"/>
  <c r="AO73" i="1"/>
  <c r="AP73" i="1"/>
  <c r="H74" i="1"/>
  <c r="AO74" i="1"/>
  <c r="AP74" i="1"/>
  <c r="H75" i="1"/>
  <c r="AO75" i="1"/>
  <c r="AP75" i="1"/>
  <c r="H76" i="1"/>
  <c r="AP76" i="1" s="1"/>
  <c r="AO76" i="1"/>
  <c r="H77" i="1"/>
  <c r="AP77" i="1" s="1"/>
  <c r="AO77" i="1"/>
  <c r="H78" i="1"/>
  <c r="AO81" i="1" s="1"/>
  <c r="AO78" i="1"/>
  <c r="H79" i="1"/>
  <c r="AO82" i="1" s="1"/>
  <c r="AO79" i="1"/>
  <c r="H80" i="1"/>
  <c r="AO83" i="1" s="1"/>
  <c r="AO80" i="1"/>
  <c r="H81" i="1"/>
  <c r="AO84" i="1" s="1"/>
  <c r="AP81" i="1"/>
  <c r="H82" i="1"/>
  <c r="AE82" i="1"/>
  <c r="AP82" i="1"/>
  <c r="H83" i="1"/>
  <c r="AE83" i="1"/>
  <c r="AP83" i="1"/>
  <c r="H84" i="1"/>
  <c r="AE84" i="1"/>
  <c r="AP84" i="1"/>
  <c r="H85" i="1"/>
  <c r="AE85" i="1"/>
  <c r="AO85" i="1"/>
  <c r="AP85" i="1"/>
  <c r="H86" i="1"/>
  <c r="AE86" i="1"/>
  <c r="AO86" i="1"/>
  <c r="AP86" i="1"/>
  <c r="H87" i="1"/>
  <c r="AE87" i="1"/>
  <c r="AO87" i="1"/>
  <c r="AP87" i="1"/>
  <c r="H88" i="1"/>
  <c r="AE88" i="1"/>
  <c r="AO88" i="1"/>
  <c r="AP88" i="1"/>
  <c r="H89" i="1"/>
  <c r="AE89" i="1"/>
  <c r="AO89" i="1"/>
  <c r="AP89" i="1"/>
  <c r="H90" i="1"/>
  <c r="AE90" i="1"/>
  <c r="AO90" i="1"/>
  <c r="AP90" i="1"/>
  <c r="H91" i="1"/>
  <c r="AP91" i="1" s="1"/>
  <c r="AE91" i="1"/>
  <c r="AO91" i="1"/>
  <c r="H92" i="1"/>
  <c r="AE92" i="1"/>
  <c r="AO92" i="1"/>
  <c r="H93" i="1"/>
  <c r="AP95" i="1" s="1"/>
  <c r="AE93" i="1"/>
  <c r="AO93" i="1"/>
  <c r="H94" i="1"/>
  <c r="AP97" i="1" s="1"/>
  <c r="AE94" i="1"/>
  <c r="AO94" i="1"/>
  <c r="H95" i="1"/>
  <c r="AP98" i="1" s="1"/>
  <c r="AE95" i="1"/>
  <c r="AO95" i="1"/>
  <c r="H96" i="1"/>
  <c r="AP100" i="1" s="1"/>
  <c r="AE96" i="1"/>
  <c r="AO96" i="1"/>
  <c r="H97" i="1"/>
  <c r="AO101" i="1" s="1"/>
  <c r="AE97" i="1"/>
  <c r="AO97" i="1"/>
  <c r="H98" i="1"/>
  <c r="AO102" i="1" s="1"/>
  <c r="AE98" i="1"/>
  <c r="AO98" i="1"/>
  <c r="H99" i="1"/>
  <c r="AO104" i="1" s="1"/>
  <c r="AE99" i="1"/>
  <c r="AO99" i="1"/>
  <c r="H100" i="1"/>
  <c r="AO105" i="1" s="1"/>
  <c r="AE100" i="1"/>
  <c r="E101" i="1" s="1"/>
  <c r="AO100" i="1"/>
  <c r="H101" i="1"/>
  <c r="AO106" i="1" s="1"/>
  <c r="AP101" i="1"/>
  <c r="H102" i="1"/>
  <c r="AE102" i="1"/>
  <c r="AP102" i="1"/>
  <c r="H103" i="1"/>
  <c r="AE103" i="1"/>
  <c r="AP103" i="1"/>
  <c r="H104" i="1"/>
  <c r="AE104" i="1"/>
  <c r="AP104" i="1"/>
  <c r="H105" i="1"/>
  <c r="AE105" i="1"/>
  <c r="AP105" i="1"/>
  <c r="H106" i="1"/>
  <c r="AE106" i="1"/>
  <c r="AP106" i="1"/>
  <c r="H107" i="1"/>
  <c r="AE107" i="1"/>
  <c r="AO107" i="1"/>
  <c r="AP107" i="1"/>
  <c r="H108" i="1"/>
  <c r="AE108" i="1"/>
  <c r="AO108" i="1"/>
  <c r="AP108" i="1"/>
  <c r="H109" i="1"/>
  <c r="AE109" i="1"/>
  <c r="AO109" i="1"/>
  <c r="AP109" i="1"/>
  <c r="H110" i="1"/>
  <c r="AE110" i="1"/>
  <c r="AO110" i="1"/>
  <c r="AP110" i="1"/>
  <c r="H111" i="1"/>
  <c r="AE111" i="1"/>
  <c r="AO111" i="1"/>
  <c r="AP111" i="1"/>
  <c r="H112" i="1"/>
  <c r="AE112" i="1"/>
  <c r="AO112" i="1"/>
  <c r="AP112" i="1"/>
  <c r="H113" i="1"/>
  <c r="AE113" i="1"/>
  <c r="AO113" i="1"/>
  <c r="AP113" i="1"/>
  <c r="H114" i="1"/>
  <c r="AE114" i="1"/>
  <c r="AO114" i="1"/>
  <c r="AP114" i="1"/>
  <c r="H115" i="1"/>
  <c r="AE115" i="1"/>
  <c r="AO115" i="1"/>
  <c r="AP115" i="1"/>
  <c r="H116" i="1"/>
  <c r="AE116" i="1"/>
  <c r="AO116" i="1"/>
  <c r="AP116" i="1"/>
  <c r="H117" i="1"/>
  <c r="AE117" i="1"/>
  <c r="AO117" i="1"/>
  <c r="AP117" i="1"/>
  <c r="H118" i="1"/>
  <c r="AE118" i="1"/>
  <c r="AO118" i="1"/>
  <c r="AP118" i="1"/>
  <c r="H119" i="1"/>
  <c r="AE119" i="1"/>
  <c r="AO119" i="1"/>
  <c r="AP119" i="1"/>
  <c r="E120" i="1"/>
  <c r="H120" i="1"/>
  <c r="AP120" i="1"/>
  <c r="H121" i="1"/>
  <c r="AE121" i="1"/>
  <c r="AO121" i="1"/>
  <c r="AP121" i="1"/>
  <c r="H122" i="1"/>
  <c r="AE122" i="1"/>
  <c r="AO122" i="1"/>
  <c r="AP122" i="1"/>
  <c r="H123" i="1"/>
  <c r="AE123" i="1"/>
  <c r="AO123" i="1"/>
  <c r="AP123" i="1"/>
  <c r="H124" i="1"/>
  <c r="AE124" i="1"/>
  <c r="AO124" i="1"/>
  <c r="AP124" i="1"/>
  <c r="H125" i="1"/>
  <c r="AE125" i="1"/>
  <c r="AO125" i="1"/>
  <c r="AP125" i="1"/>
  <c r="H126" i="1"/>
  <c r="AE126" i="1"/>
  <c r="AO126" i="1"/>
  <c r="AP126" i="1"/>
  <c r="H127" i="1"/>
  <c r="AE127" i="1"/>
  <c r="AO127" i="1"/>
  <c r="AP127" i="1"/>
  <c r="H128" i="1"/>
  <c r="AE128" i="1"/>
  <c r="AO128" i="1"/>
  <c r="AP128" i="1"/>
  <c r="H129" i="1"/>
  <c r="AE129" i="1"/>
  <c r="AO129" i="1"/>
  <c r="AP129" i="1"/>
  <c r="H130" i="1"/>
  <c r="AE130" i="1"/>
  <c r="AO130" i="1"/>
  <c r="AP130" i="1"/>
  <c r="H131" i="1"/>
  <c r="AE131" i="1"/>
  <c r="AO131" i="1"/>
  <c r="AP131" i="1"/>
  <c r="H132" i="1"/>
  <c r="AE132" i="1"/>
  <c r="AO132" i="1"/>
  <c r="AP132" i="1"/>
  <c r="H133" i="1"/>
  <c r="AP133" i="1" s="1"/>
  <c r="AE133" i="1"/>
  <c r="AO133" i="1"/>
  <c r="H134" i="1"/>
  <c r="AP134" i="1" s="1"/>
  <c r="AE134" i="1"/>
  <c r="AO134" i="1"/>
  <c r="H135" i="1"/>
  <c r="AP135" i="1" s="1"/>
  <c r="AE135" i="1"/>
  <c r="AO135" i="1"/>
  <c r="H136" i="1"/>
  <c r="AP136" i="1" s="1"/>
  <c r="AE136" i="1"/>
  <c r="AO136" i="1"/>
  <c r="H137" i="1"/>
  <c r="AP137" i="1" s="1"/>
  <c r="AE137" i="1"/>
  <c r="AO137" i="1"/>
  <c r="H138" i="1"/>
  <c r="AP139" i="1" s="1"/>
  <c r="AE138" i="1"/>
  <c r="AO138" i="1"/>
  <c r="H139" i="1"/>
  <c r="AP140" i="1" s="1"/>
  <c r="AE139" i="1"/>
  <c r="AO139" i="1"/>
  <c r="H140" i="1"/>
  <c r="AP141" i="1" s="1"/>
  <c r="AE140" i="1"/>
  <c r="AO140" i="1"/>
  <c r="H141" i="1"/>
  <c r="AE141" i="1"/>
  <c r="AO141" i="1"/>
  <c r="H142" i="1"/>
  <c r="AE142" i="1"/>
  <c r="AO142" i="1"/>
  <c r="H143" i="1"/>
  <c r="AE143" i="1"/>
  <c r="AO143" i="1"/>
  <c r="H144" i="1"/>
  <c r="AO150" i="1" s="1"/>
  <c r="AO144" i="1"/>
  <c r="H145" i="1"/>
  <c r="AO151" i="1" s="1"/>
  <c r="AP145" i="1"/>
  <c r="H146" i="1"/>
  <c r="AE146" i="1"/>
  <c r="AP146" i="1"/>
  <c r="H147" i="1"/>
  <c r="AE147" i="1"/>
  <c r="AP147" i="1"/>
  <c r="H148" i="1"/>
  <c r="AE148" i="1"/>
  <c r="AP148" i="1"/>
  <c r="H149" i="1"/>
  <c r="AE149" i="1"/>
  <c r="AP149" i="1"/>
  <c r="H150" i="1"/>
  <c r="AE150" i="1"/>
  <c r="AP150" i="1"/>
  <c r="H151" i="1"/>
  <c r="AE151" i="1"/>
  <c r="AP151" i="1"/>
  <c r="H152" i="1"/>
  <c r="AE152" i="1"/>
  <c r="AO152" i="1"/>
  <c r="AP152" i="1"/>
  <c r="H153" i="1"/>
  <c r="AE153" i="1"/>
  <c r="AO153" i="1"/>
  <c r="AP153" i="1"/>
  <c r="H154" i="1"/>
  <c r="AE154" i="1"/>
  <c r="AO154" i="1"/>
  <c r="AP154" i="1"/>
  <c r="H155" i="1"/>
  <c r="AE155" i="1"/>
  <c r="AO155" i="1"/>
  <c r="AP155" i="1"/>
  <c r="H156" i="1"/>
  <c r="AE156" i="1"/>
  <c r="AO156" i="1"/>
  <c r="AP156" i="1"/>
  <c r="H157" i="1"/>
  <c r="AE157" i="1"/>
  <c r="AO157" i="1"/>
  <c r="AP157" i="1"/>
  <c r="H158" i="1"/>
  <c r="AE158" i="1"/>
  <c r="AO158" i="1"/>
  <c r="AP158" i="1"/>
  <c r="H159" i="1"/>
  <c r="AE159" i="1"/>
  <c r="AO159" i="1"/>
  <c r="AP159" i="1"/>
  <c r="H160" i="1"/>
  <c r="AE160" i="1"/>
  <c r="AO160" i="1"/>
  <c r="AP160" i="1"/>
  <c r="H161" i="1"/>
  <c r="AE161" i="1"/>
  <c r="AO161" i="1"/>
  <c r="AP161" i="1"/>
  <c r="H162" i="1"/>
  <c r="AE162" i="1"/>
  <c r="AO162" i="1"/>
  <c r="AP162" i="1"/>
  <c r="H163" i="1"/>
  <c r="AE163" i="1"/>
  <c r="AO163" i="1"/>
  <c r="AP163" i="1"/>
  <c r="H164" i="1"/>
  <c r="AO165" i="1" s="1"/>
  <c r="AE164" i="1"/>
  <c r="AO164" i="1"/>
  <c r="AP164" i="1"/>
  <c r="E165" i="1"/>
  <c r="H165" i="1"/>
  <c r="AO166" i="1" s="1"/>
  <c r="AP165" i="1"/>
  <c r="H166" i="1"/>
  <c r="AE166" i="1"/>
  <c r="AP166" i="1"/>
  <c r="H167" i="1"/>
  <c r="AE167" i="1"/>
  <c r="AO167" i="1"/>
  <c r="AP167" i="1"/>
  <c r="H168" i="1"/>
  <c r="AE168" i="1"/>
  <c r="AO168" i="1"/>
  <c r="AP168" i="1"/>
  <c r="H169" i="1"/>
  <c r="AE169" i="1"/>
  <c r="AO169" i="1"/>
  <c r="AP169" i="1"/>
  <c r="H170" i="1"/>
  <c r="AE170" i="1"/>
  <c r="AO170" i="1"/>
  <c r="AP170" i="1"/>
  <c r="H171" i="1"/>
  <c r="AE171" i="1"/>
  <c r="AO171" i="1"/>
  <c r="AP171" i="1"/>
  <c r="H172" i="1"/>
  <c r="AE172" i="1"/>
  <c r="AO172" i="1"/>
  <c r="AP172" i="1"/>
  <c r="H173" i="1"/>
  <c r="AE173" i="1"/>
  <c r="AO173" i="1"/>
  <c r="AP173" i="1"/>
  <c r="H174" i="1"/>
  <c r="AE174" i="1"/>
  <c r="AO174" i="1"/>
  <c r="AP174" i="1"/>
  <c r="H175" i="1"/>
  <c r="AE175" i="1"/>
  <c r="AO175" i="1"/>
  <c r="AP175" i="1"/>
  <c r="H176" i="1"/>
  <c r="AE176" i="1"/>
  <c r="AO176" i="1"/>
  <c r="AP176" i="1"/>
  <c r="H177" i="1"/>
  <c r="AE177" i="1"/>
  <c r="AO177" i="1"/>
  <c r="AP177" i="1"/>
  <c r="H178" i="1"/>
  <c r="AE178" i="1"/>
  <c r="AO178" i="1"/>
  <c r="AP178" i="1"/>
  <c r="H179" i="1"/>
  <c r="AO180" i="1" s="1"/>
  <c r="AE179" i="1"/>
  <c r="AO179" i="1"/>
  <c r="AP179" i="1"/>
  <c r="H180" i="1"/>
  <c r="AE180" i="1"/>
  <c r="AP180" i="1"/>
  <c r="H181" i="1"/>
  <c r="AP181" i="1"/>
  <c r="H182" i="1"/>
  <c r="AO182" i="1"/>
  <c r="AP182" i="1"/>
  <c r="H183" i="1"/>
  <c r="AO183" i="1"/>
  <c r="AP183" i="1"/>
  <c r="H184" i="1"/>
  <c r="AO184" i="1"/>
  <c r="AP184" i="1"/>
  <c r="H185" i="1"/>
  <c r="AO185" i="1"/>
  <c r="AP185" i="1"/>
  <c r="H186" i="1"/>
  <c r="AO186" i="1"/>
  <c r="AP186" i="1"/>
  <c r="H187" i="1"/>
  <c r="AO187" i="1"/>
  <c r="AP187" i="1"/>
  <c r="H188" i="1"/>
  <c r="AO188" i="1"/>
  <c r="AP188" i="1"/>
  <c r="H189" i="1"/>
  <c r="AO189" i="1"/>
  <c r="AP189" i="1"/>
  <c r="H190" i="1"/>
  <c r="AE190" i="1"/>
  <c r="AO190" i="1"/>
  <c r="AP190" i="1"/>
  <c r="H191" i="1"/>
  <c r="AE191" i="1"/>
  <c r="AO191" i="1"/>
  <c r="AP191" i="1"/>
  <c r="H192" i="1"/>
  <c r="AE192" i="1"/>
  <c r="AO192" i="1"/>
  <c r="AP192" i="1"/>
  <c r="H193" i="1"/>
  <c r="AE193" i="1"/>
  <c r="AO193" i="1"/>
  <c r="AP193" i="1"/>
  <c r="H194" i="1"/>
  <c r="AE194" i="1"/>
  <c r="AO194" i="1"/>
  <c r="AP194" i="1"/>
  <c r="H195" i="1"/>
  <c r="AE195" i="1"/>
  <c r="AO195" i="1"/>
  <c r="AP195" i="1"/>
  <c r="H196" i="1"/>
  <c r="AE196" i="1"/>
  <c r="AO196" i="1"/>
  <c r="AP196" i="1"/>
  <c r="H197" i="1"/>
  <c r="AE197" i="1"/>
  <c r="AO197" i="1"/>
  <c r="AP197" i="1"/>
  <c r="H198" i="1"/>
  <c r="AE198" i="1"/>
  <c r="AO198" i="1"/>
  <c r="AP198" i="1"/>
  <c r="H199" i="1"/>
  <c r="AE199" i="1"/>
  <c r="AO199" i="1"/>
  <c r="AP199" i="1"/>
  <c r="H200" i="1"/>
  <c r="AE200" i="1"/>
  <c r="AO200" i="1"/>
  <c r="AP200" i="1"/>
  <c r="H201" i="1"/>
  <c r="AE201" i="1"/>
  <c r="AO201" i="1"/>
  <c r="AP201" i="1"/>
  <c r="H202" i="1"/>
  <c r="AE202" i="1"/>
  <c r="AO202" i="1"/>
  <c r="AP202" i="1"/>
  <c r="H203" i="1"/>
  <c r="AE203" i="1"/>
  <c r="AO203" i="1"/>
  <c r="AP203" i="1"/>
  <c r="H204" i="1"/>
  <c r="AE204" i="1"/>
  <c r="AO204" i="1"/>
  <c r="AP204" i="1"/>
  <c r="H205" i="1"/>
  <c r="AE205" i="1"/>
  <c r="AO205" i="1"/>
  <c r="AP205" i="1"/>
  <c r="H206" i="1"/>
  <c r="AO208" i="1" s="1"/>
  <c r="AE206" i="1"/>
  <c r="E207" i="1" s="1"/>
  <c r="AO206" i="1"/>
  <c r="AP206" i="1"/>
  <c r="H207" i="1"/>
  <c r="AP207" i="1"/>
  <c r="H208" i="1"/>
  <c r="AE208" i="1"/>
  <c r="AP208" i="1"/>
  <c r="H209" i="1"/>
  <c r="AE209" i="1"/>
  <c r="AP209" i="1"/>
  <c r="H210" i="1"/>
  <c r="AE210" i="1"/>
  <c r="AP210" i="1"/>
  <c r="H211" i="1"/>
  <c r="AE211" i="1"/>
  <c r="AP211" i="1"/>
  <c r="H212" i="1"/>
  <c r="AE212" i="1"/>
  <c r="AP212" i="1"/>
  <c r="H213" i="1"/>
  <c r="AE213" i="1"/>
  <c r="AP213" i="1"/>
  <c r="H214" i="1"/>
  <c r="AE214" i="1"/>
  <c r="AO214" i="1"/>
  <c r="AP214" i="1"/>
  <c r="H215" i="1"/>
  <c r="AE215" i="1"/>
  <c r="AO215" i="1"/>
  <c r="AP215" i="1"/>
  <c r="H216" i="1"/>
  <c r="AE216" i="1"/>
  <c r="AO216" i="1"/>
  <c r="AP216" i="1"/>
  <c r="H217" i="1"/>
  <c r="AE217" i="1"/>
  <c r="AO217" i="1"/>
  <c r="AP217" i="1"/>
  <c r="H218" i="1"/>
  <c r="AE218" i="1"/>
  <c r="AO218" i="1"/>
  <c r="AP218" i="1"/>
  <c r="H219" i="1"/>
  <c r="AE219" i="1"/>
  <c r="AO219" i="1"/>
  <c r="AP219" i="1"/>
  <c r="H220" i="1"/>
  <c r="AE220" i="1"/>
  <c r="AO220" i="1"/>
  <c r="AP220" i="1"/>
  <c r="H221" i="1"/>
  <c r="AE221" i="1"/>
  <c r="AO221" i="1"/>
  <c r="AP221" i="1"/>
  <c r="H222" i="1"/>
  <c r="AE222" i="1"/>
  <c r="AO222" i="1"/>
  <c r="AP222" i="1"/>
  <c r="H223" i="1"/>
  <c r="AE223" i="1"/>
  <c r="AO223" i="1"/>
  <c r="AP223" i="1"/>
  <c r="H224" i="1"/>
  <c r="AE224" i="1"/>
  <c r="AO224" i="1"/>
  <c r="AP224" i="1"/>
  <c r="H225" i="1"/>
  <c r="AO227" i="1" s="1"/>
  <c r="AE225" i="1"/>
  <c r="AO225" i="1"/>
  <c r="AP225" i="1"/>
  <c r="H226" i="1"/>
  <c r="AO228" i="1" s="1"/>
  <c r="AE226" i="1"/>
  <c r="AO226" i="1"/>
  <c r="AP226" i="1"/>
  <c r="E227" i="1"/>
  <c r="H227" i="1"/>
  <c r="AO229" i="1" s="1"/>
  <c r="AP227" i="1"/>
  <c r="H228" i="1"/>
  <c r="AE228" i="1"/>
  <c r="AP228" i="1"/>
  <c r="H229" i="1"/>
  <c r="AE229" i="1"/>
  <c r="AP229" i="1"/>
  <c r="H230" i="1"/>
  <c r="AE230" i="1"/>
  <c r="AO230" i="1"/>
  <c r="AP230" i="1"/>
  <c r="H231" i="1"/>
  <c r="AE231" i="1"/>
  <c r="AO231" i="1"/>
  <c r="AP231" i="1"/>
  <c r="H232" i="1"/>
  <c r="AE232" i="1"/>
  <c r="AO232" i="1"/>
  <c r="AP232" i="1"/>
  <c r="H233" i="1"/>
  <c r="AE233" i="1"/>
  <c r="AO233" i="1"/>
  <c r="AP233" i="1"/>
  <c r="H234" i="1"/>
  <c r="AE234" i="1"/>
  <c r="AO234" i="1"/>
  <c r="AP234" i="1"/>
  <c r="H235" i="1"/>
  <c r="AE235" i="1"/>
  <c r="AO235" i="1"/>
  <c r="AP235" i="1"/>
  <c r="H236" i="1"/>
  <c r="AE236" i="1"/>
  <c r="AO236" i="1"/>
  <c r="AP236" i="1"/>
  <c r="H237" i="1"/>
  <c r="AE237" i="1"/>
  <c r="AO237" i="1"/>
  <c r="AP237" i="1"/>
  <c r="H238" i="1"/>
  <c r="AE238" i="1"/>
  <c r="AO238" i="1"/>
  <c r="AP238" i="1"/>
  <c r="H239" i="1"/>
  <c r="AE239" i="1"/>
  <c r="AO239" i="1"/>
  <c r="AP239" i="1"/>
  <c r="H240" i="1"/>
  <c r="AE240" i="1"/>
  <c r="AO240" i="1"/>
  <c r="AP240" i="1"/>
  <c r="H241" i="1"/>
  <c r="AE241" i="1"/>
  <c r="AO241" i="1"/>
  <c r="AP241" i="1"/>
  <c r="H242" i="1"/>
  <c r="AE242" i="1"/>
  <c r="AO242" i="1"/>
  <c r="AP242" i="1"/>
  <c r="H243" i="1"/>
  <c r="AE243" i="1"/>
  <c r="AO243" i="1"/>
  <c r="AP243" i="1"/>
  <c r="H244" i="1"/>
  <c r="AE244" i="1"/>
  <c r="AO244" i="1"/>
  <c r="AP244" i="1"/>
  <c r="H245" i="1"/>
  <c r="AO246" i="1" s="1"/>
  <c r="AE245" i="1"/>
  <c r="AO245" i="1"/>
  <c r="AP245" i="1"/>
  <c r="E246" i="1"/>
  <c r="H246" i="1"/>
  <c r="AO247" i="1" s="1"/>
  <c r="AP246" i="1"/>
  <c r="H247" i="1"/>
  <c r="AE247" i="1"/>
  <c r="AP247" i="1"/>
  <c r="H248" i="1"/>
  <c r="AE248" i="1"/>
  <c r="AO248" i="1"/>
  <c r="AP248" i="1"/>
  <c r="H249" i="1"/>
  <c r="AE249" i="1"/>
  <c r="AO249" i="1"/>
  <c r="AP249" i="1"/>
  <c r="H250" i="1"/>
  <c r="AE250" i="1"/>
  <c r="AO250" i="1"/>
  <c r="AP250" i="1"/>
  <c r="H251" i="1"/>
  <c r="AE251" i="1"/>
  <c r="AO251" i="1"/>
  <c r="AP251" i="1"/>
  <c r="H252" i="1"/>
  <c r="AE252" i="1"/>
  <c r="AO252" i="1"/>
  <c r="AP252" i="1"/>
  <c r="H253" i="1"/>
  <c r="AE253" i="1"/>
  <c r="AO253" i="1"/>
  <c r="AP253" i="1"/>
  <c r="H254" i="1"/>
  <c r="AE254" i="1"/>
  <c r="AO254" i="1"/>
  <c r="AP254" i="1"/>
  <c r="H255" i="1"/>
  <c r="AE255" i="1"/>
  <c r="AO255" i="1"/>
  <c r="AP255" i="1"/>
  <c r="H256" i="1"/>
  <c r="AE256" i="1"/>
  <c r="AO256" i="1"/>
  <c r="AP256" i="1"/>
  <c r="H257" i="1"/>
  <c r="AE257" i="1"/>
  <c r="AO257" i="1"/>
  <c r="AP257" i="1"/>
  <c r="H258" i="1"/>
  <c r="AE258" i="1"/>
  <c r="AO258" i="1"/>
  <c r="AP258" i="1"/>
  <c r="H259" i="1"/>
  <c r="AE259" i="1"/>
  <c r="AO259" i="1"/>
  <c r="AP259" i="1"/>
  <c r="H260" i="1"/>
  <c r="AE260" i="1"/>
  <c r="AO260" i="1"/>
  <c r="AP260" i="1"/>
  <c r="H261" i="1"/>
  <c r="AE261" i="1"/>
  <c r="AO261" i="1"/>
  <c r="AP261" i="1"/>
  <c r="H262" i="1"/>
  <c r="AE262" i="1"/>
  <c r="AO262" i="1"/>
  <c r="AP262" i="1"/>
  <c r="H263" i="1"/>
  <c r="AE263" i="1"/>
  <c r="AO263" i="1"/>
  <c r="AP263" i="1"/>
  <c r="H264" i="1"/>
  <c r="AE264" i="1"/>
  <c r="AO264" i="1"/>
  <c r="AP264" i="1"/>
  <c r="H265" i="1"/>
  <c r="AE265" i="1"/>
  <c r="AO265" i="1"/>
  <c r="AP265" i="1"/>
  <c r="H266" i="1"/>
  <c r="AE266" i="1"/>
  <c r="AO266" i="1"/>
  <c r="AP266" i="1"/>
  <c r="H267" i="1"/>
  <c r="AE267" i="1"/>
  <c r="AO267" i="1"/>
  <c r="AP267" i="1"/>
  <c r="H268" i="1"/>
  <c r="AE268" i="1"/>
  <c r="AO268" i="1"/>
  <c r="AP268" i="1"/>
  <c r="H269" i="1"/>
  <c r="AO270" i="1" s="1"/>
  <c r="AE269" i="1"/>
  <c r="AO269" i="1"/>
  <c r="AP269" i="1"/>
  <c r="E270" i="1"/>
  <c r="H270" i="1"/>
  <c r="AO271" i="1" s="1"/>
  <c r="AP270" i="1"/>
  <c r="H271" i="1"/>
  <c r="AE271" i="1"/>
  <c r="AP271" i="1"/>
  <c r="H272" i="1"/>
  <c r="AE272" i="1"/>
  <c r="AO272" i="1"/>
  <c r="AP272" i="1"/>
  <c r="H273" i="1"/>
  <c r="AE273" i="1"/>
  <c r="AO273" i="1"/>
  <c r="AP273" i="1"/>
  <c r="H274" i="1"/>
  <c r="AE274" i="1"/>
  <c r="AO274" i="1"/>
  <c r="AP274" i="1"/>
  <c r="H275" i="1"/>
  <c r="AE275" i="1"/>
  <c r="AO275" i="1"/>
  <c r="AP275" i="1"/>
  <c r="H276" i="1"/>
  <c r="AE276" i="1"/>
  <c r="AO276" i="1"/>
  <c r="AP276" i="1"/>
  <c r="H277" i="1"/>
  <c r="AE277" i="1"/>
  <c r="AO277" i="1"/>
  <c r="AP277" i="1"/>
  <c r="H278" i="1"/>
  <c r="AE278" i="1"/>
  <c r="AO278" i="1"/>
  <c r="AP278" i="1"/>
  <c r="H279" i="1"/>
  <c r="AE279" i="1"/>
  <c r="AO279" i="1"/>
  <c r="AP279" i="1"/>
  <c r="H280" i="1"/>
  <c r="AE280" i="1"/>
  <c r="AO280" i="1"/>
  <c r="AP280" i="1"/>
  <c r="H281" i="1"/>
  <c r="AE281" i="1"/>
  <c r="AO281" i="1"/>
  <c r="AP281" i="1"/>
  <c r="H282" i="1"/>
  <c r="AE282" i="1"/>
  <c r="AO282" i="1"/>
  <c r="AP282" i="1"/>
  <c r="H283" i="1"/>
  <c r="AE283" i="1"/>
  <c r="AO283" i="1"/>
  <c r="AP283" i="1"/>
  <c r="H284" i="1"/>
  <c r="AE284" i="1"/>
  <c r="AO284" i="1"/>
  <c r="AP284" i="1"/>
  <c r="H285" i="1"/>
  <c r="AE285" i="1"/>
  <c r="AO285" i="1"/>
  <c r="AP285" i="1"/>
  <c r="H286" i="1"/>
  <c r="AO291" i="1" s="1"/>
  <c r="AE286" i="1"/>
  <c r="AO286" i="1"/>
  <c r="AP286" i="1"/>
  <c r="H287" i="1"/>
  <c r="AO287" i="1"/>
  <c r="AP287" i="1"/>
  <c r="H288" i="1"/>
  <c r="AO288" i="1"/>
  <c r="AP288" i="1"/>
  <c r="H289" i="1"/>
  <c r="AO289" i="1"/>
  <c r="AP289" i="1"/>
  <c r="H290" i="1"/>
  <c r="AP290" i="1"/>
  <c r="H291" i="1"/>
  <c r="AE291" i="1"/>
  <c r="AP291" i="1"/>
  <c r="H292" i="1"/>
  <c r="AE292" i="1"/>
  <c r="AO292" i="1"/>
  <c r="AP292" i="1"/>
  <c r="H293" i="1"/>
  <c r="AP293" i="1" s="1"/>
  <c r="AE293" i="1"/>
  <c r="AO293" i="1"/>
  <c r="H294" i="1"/>
  <c r="AP296" i="1" s="1"/>
  <c r="AE294" i="1"/>
  <c r="AO294" i="1"/>
  <c r="H295" i="1"/>
  <c r="AP297" i="1" s="1"/>
  <c r="AE295" i="1"/>
  <c r="AO295" i="1"/>
  <c r="H296" i="1"/>
  <c r="AP298" i="1" s="1"/>
  <c r="AE296" i="1"/>
  <c r="AO296" i="1"/>
  <c r="H297" i="1"/>
  <c r="AP300" i="1" s="1"/>
  <c r="AE297" i="1"/>
  <c r="AO297" i="1"/>
  <c r="H298" i="1"/>
  <c r="AP301" i="1" s="1"/>
  <c r="AE298" i="1"/>
  <c r="AO298" i="1"/>
  <c r="H299" i="1"/>
  <c r="AP302" i="1" s="1"/>
  <c r="AE299" i="1"/>
  <c r="AO299" i="1"/>
  <c r="H300" i="1"/>
  <c r="AP303" i="1" s="1"/>
  <c r="AE300" i="1"/>
  <c r="AO300" i="1"/>
  <c r="H301" i="1"/>
  <c r="AP305" i="1" s="1"/>
  <c r="AE301" i="1"/>
  <c r="AO301" i="1"/>
  <c r="H302" i="1"/>
  <c r="AP306" i="1" s="1"/>
  <c r="AE302" i="1"/>
  <c r="AO302" i="1"/>
  <c r="H303" i="1"/>
  <c r="AP307" i="1" s="1"/>
  <c r="AE303" i="1"/>
  <c r="AO303" i="1"/>
  <c r="H304" i="1"/>
  <c r="AO309" i="1" s="1"/>
  <c r="AE304" i="1"/>
  <c r="AO304" i="1"/>
  <c r="H305" i="1"/>
  <c r="AO310" i="1" s="1"/>
  <c r="AE305" i="1"/>
  <c r="AO305" i="1"/>
  <c r="H306" i="1"/>
  <c r="AO311" i="1" s="1"/>
  <c r="AE306" i="1"/>
  <c r="AO306" i="1"/>
  <c r="H307" i="1"/>
  <c r="AO312" i="1" s="1"/>
  <c r="AE307" i="1"/>
  <c r="AO307" i="1"/>
  <c r="H308" i="1"/>
  <c r="AO313" i="1" s="1"/>
  <c r="AE308" i="1"/>
  <c r="E309" i="1" s="1"/>
  <c r="AO308" i="1"/>
  <c r="H309" i="1"/>
  <c r="AO314" i="1" s="1"/>
  <c r="AP309" i="1"/>
  <c r="H310" i="1"/>
  <c r="AE310" i="1"/>
  <c r="AP310" i="1"/>
  <c r="H311" i="1"/>
  <c r="AE311" i="1"/>
  <c r="AP311" i="1"/>
  <c r="H312" i="1"/>
  <c r="AE312" i="1"/>
  <c r="AP312" i="1"/>
  <c r="H313" i="1"/>
  <c r="AE313" i="1"/>
  <c r="AP313" i="1"/>
  <c r="H314" i="1"/>
  <c r="AE314" i="1"/>
  <c r="AP314" i="1"/>
  <c r="H315" i="1"/>
  <c r="AE315" i="1"/>
  <c r="AO315" i="1"/>
  <c r="AP315" i="1"/>
  <c r="H316" i="1"/>
  <c r="AE316" i="1"/>
  <c r="AO316" i="1"/>
  <c r="AP316" i="1"/>
  <c r="H317" i="1"/>
  <c r="AE317" i="1"/>
  <c r="AO317" i="1"/>
  <c r="AP317" i="1"/>
  <c r="H318" i="1"/>
  <c r="AE318" i="1"/>
  <c r="AO318" i="1"/>
  <c r="AP318" i="1"/>
  <c r="H319" i="1"/>
  <c r="AE319" i="1"/>
  <c r="AO319" i="1"/>
  <c r="AP319" i="1"/>
  <c r="H320" i="1"/>
  <c r="AE320" i="1"/>
  <c r="AO320" i="1"/>
  <c r="AP320" i="1"/>
  <c r="H321" i="1"/>
  <c r="AE321" i="1"/>
  <c r="AO321" i="1"/>
  <c r="AP321" i="1"/>
  <c r="H322" i="1"/>
  <c r="AE322" i="1"/>
  <c r="AO322" i="1"/>
  <c r="AP322" i="1"/>
  <c r="H323" i="1"/>
  <c r="AE323" i="1"/>
  <c r="AO323" i="1"/>
  <c r="AP323" i="1"/>
  <c r="H324" i="1"/>
  <c r="AE324" i="1"/>
  <c r="AO324" i="1"/>
  <c r="AP324" i="1"/>
  <c r="H325" i="1"/>
  <c r="AE325" i="1"/>
  <c r="AO325" i="1"/>
  <c r="AP325" i="1"/>
  <c r="H326" i="1"/>
  <c r="AE326" i="1"/>
  <c r="AO326" i="1"/>
  <c r="AP326" i="1"/>
  <c r="H327" i="1"/>
  <c r="AE327" i="1"/>
  <c r="AO327" i="1"/>
  <c r="AP327" i="1"/>
  <c r="H328" i="1"/>
  <c r="AE328" i="1"/>
  <c r="AO328" i="1"/>
  <c r="AP328" i="1"/>
  <c r="H329" i="1"/>
  <c r="AO333" i="1" s="1"/>
  <c r="AE329" i="1"/>
  <c r="AO329" i="1"/>
  <c r="AP329" i="1"/>
  <c r="H330" i="1"/>
  <c r="AO335" i="1" s="1"/>
  <c r="AE330" i="1"/>
  <c r="AO330" i="1"/>
  <c r="AP330" i="1"/>
  <c r="H331" i="1"/>
  <c r="AO336" i="1" s="1"/>
  <c r="AE331" i="1"/>
  <c r="AO331" i="1"/>
  <c r="AP331" i="1"/>
  <c r="H332" i="1"/>
  <c r="AO337" i="1" s="1"/>
  <c r="AE332" i="1"/>
  <c r="AO332" i="1"/>
  <c r="AP332" i="1"/>
  <c r="E333" i="1"/>
  <c r="H333" i="1"/>
  <c r="AO338" i="1" s="1"/>
  <c r="AP333" i="1"/>
  <c r="H334" i="1"/>
  <c r="AE334" i="1"/>
  <c r="AP334" i="1"/>
  <c r="H335" i="1"/>
  <c r="AE335" i="1"/>
  <c r="AP335" i="1"/>
  <c r="H336" i="1"/>
  <c r="AE336" i="1"/>
  <c r="AP336" i="1"/>
  <c r="H337" i="1"/>
  <c r="AE337" i="1"/>
  <c r="AP337" i="1"/>
  <c r="H338" i="1"/>
  <c r="AE338" i="1"/>
  <c r="AP338" i="1"/>
  <c r="H339" i="1"/>
  <c r="AE339" i="1"/>
  <c r="AO339" i="1"/>
  <c r="AP339" i="1"/>
  <c r="H340" i="1"/>
  <c r="AE340" i="1"/>
  <c r="AO340" i="1"/>
  <c r="AP340" i="1"/>
  <c r="H341" i="1"/>
  <c r="AE341" i="1"/>
  <c r="AO341" i="1"/>
  <c r="AP341" i="1"/>
  <c r="H342" i="1"/>
  <c r="AE342" i="1"/>
  <c r="AO342" i="1"/>
  <c r="AP342" i="1"/>
  <c r="H343" i="1"/>
  <c r="AE343" i="1"/>
  <c r="AO343" i="1"/>
  <c r="AP343" i="1"/>
  <c r="H344" i="1"/>
  <c r="AE344" i="1"/>
  <c r="AO344" i="1"/>
  <c r="AP344" i="1"/>
  <c r="H345" i="1"/>
  <c r="AE345" i="1"/>
  <c r="AO345" i="1"/>
  <c r="AP345" i="1"/>
  <c r="H346" i="1"/>
  <c r="AE346" i="1"/>
  <c r="AO346" i="1"/>
  <c r="AP346" i="1"/>
  <c r="H347" i="1"/>
  <c r="AE347" i="1"/>
  <c r="AO347" i="1"/>
  <c r="AP347" i="1"/>
  <c r="H348" i="1"/>
  <c r="AE348" i="1"/>
  <c r="AO348" i="1"/>
  <c r="AP348" i="1"/>
  <c r="H349" i="1"/>
  <c r="AE349" i="1"/>
  <c r="AO349" i="1"/>
  <c r="AP349" i="1"/>
  <c r="H350" i="1"/>
  <c r="AO353" i="1" s="1"/>
  <c r="AE350" i="1"/>
  <c r="AO350" i="1"/>
  <c r="AP350" i="1"/>
  <c r="H351" i="1"/>
  <c r="AO354" i="1" s="1"/>
  <c r="AE351" i="1"/>
  <c r="AO351" i="1"/>
  <c r="AP351" i="1"/>
  <c r="H352" i="1"/>
  <c r="AO355" i="1" s="1"/>
  <c r="AE352" i="1"/>
  <c r="AO352" i="1"/>
  <c r="AP352" i="1"/>
  <c r="E353" i="1"/>
  <c r="H353" i="1"/>
  <c r="AO356" i="1" s="1"/>
  <c r="AP353" i="1"/>
  <c r="H354" i="1"/>
  <c r="AE354" i="1"/>
  <c r="AP354" i="1"/>
  <c r="H355" i="1"/>
  <c r="AE355" i="1"/>
  <c r="AP355" i="1"/>
  <c r="H356" i="1"/>
  <c r="AE356" i="1"/>
  <c r="AP356" i="1"/>
  <c r="H357" i="1"/>
  <c r="AE357" i="1"/>
  <c r="AO357" i="1"/>
  <c r="AP357" i="1"/>
  <c r="H358" i="1"/>
  <c r="AE358" i="1"/>
  <c r="AO358" i="1"/>
  <c r="AP358" i="1"/>
  <c r="H359" i="1"/>
  <c r="AE359" i="1"/>
  <c r="AO359" i="1"/>
  <c r="AP359" i="1"/>
  <c r="H360" i="1"/>
  <c r="AE360" i="1"/>
  <c r="AO360" i="1"/>
  <c r="AP360" i="1"/>
  <c r="H361" i="1"/>
  <c r="AE361" i="1"/>
  <c r="AO361" i="1"/>
  <c r="AP361" i="1"/>
  <c r="H362" i="1"/>
  <c r="AE362" i="1"/>
  <c r="AO362" i="1"/>
  <c r="AP362" i="1"/>
  <c r="H363" i="1"/>
  <c r="AP363" i="1" s="1"/>
  <c r="AE363" i="1"/>
  <c r="AO363" i="1"/>
  <c r="H364" i="1"/>
  <c r="AP364" i="1" s="1"/>
  <c r="AE364" i="1"/>
  <c r="AO364" i="1"/>
  <c r="H365" i="1"/>
  <c r="AP365" i="1" s="1"/>
  <c r="AE365" i="1"/>
  <c r="AO365" i="1"/>
  <c r="H366" i="1"/>
  <c r="AP366" i="1" s="1"/>
  <c r="AE366" i="1"/>
  <c r="AO366" i="1"/>
  <c r="H367" i="1"/>
  <c r="AP368" i="1" s="1"/>
  <c r="AE367" i="1"/>
  <c r="AO367" i="1"/>
  <c r="H368" i="1"/>
  <c r="AP369" i="1" s="1"/>
  <c r="AE368" i="1"/>
  <c r="AO368" i="1"/>
  <c r="H369" i="1"/>
  <c r="AP370" i="1" s="1"/>
  <c r="AE369" i="1"/>
  <c r="AO369" i="1"/>
  <c r="H370" i="1"/>
  <c r="AP371" i="1" s="1"/>
  <c r="AE370" i="1"/>
  <c r="AO370" i="1"/>
  <c r="H371" i="1"/>
  <c r="AP372" i="1" s="1"/>
  <c r="AE371" i="1"/>
  <c r="AO371" i="1"/>
  <c r="H372" i="1"/>
  <c r="AP373" i="1" s="1"/>
  <c r="AE372" i="1"/>
  <c r="AO372" i="1"/>
  <c r="H373" i="1"/>
  <c r="AP375" i="1" s="1"/>
  <c r="AE373" i="1"/>
  <c r="AO373" i="1"/>
  <c r="H374" i="1"/>
  <c r="AP376" i="1" s="1"/>
  <c r="AE374" i="1"/>
  <c r="AO374" i="1"/>
  <c r="H375" i="1"/>
  <c r="AO377" i="1" s="1"/>
  <c r="AE375" i="1"/>
  <c r="AO375" i="1"/>
  <c r="H376" i="1"/>
  <c r="AO378" i="1" s="1"/>
  <c r="AE376" i="1"/>
  <c r="E377" i="1" s="1"/>
  <c r="AO376" i="1"/>
  <c r="H377" i="1"/>
  <c r="AO379" i="1" s="1"/>
  <c r="AP377" i="1"/>
  <c r="H378" i="1"/>
  <c r="AE378" i="1"/>
  <c r="AP378" i="1"/>
  <c r="H379" i="1"/>
  <c r="AE379" i="1"/>
  <c r="AP379" i="1"/>
  <c r="H380" i="1"/>
  <c r="AE380" i="1"/>
  <c r="AO380" i="1"/>
  <c r="AP380" i="1"/>
  <c r="H381" i="1"/>
  <c r="AE381" i="1"/>
  <c r="AO381" i="1"/>
  <c r="AP381" i="1"/>
  <c r="H382" i="1"/>
  <c r="AE382" i="1"/>
  <c r="AO382" i="1"/>
  <c r="AP382" i="1"/>
  <c r="H383" i="1"/>
  <c r="AE383" i="1"/>
  <c r="AO383" i="1"/>
  <c r="AP383" i="1"/>
  <c r="H384" i="1"/>
  <c r="AE384" i="1"/>
  <c r="AO384" i="1"/>
  <c r="AP384" i="1"/>
  <c r="H385" i="1"/>
  <c r="AE385" i="1"/>
  <c r="AO385" i="1"/>
  <c r="AP385" i="1"/>
  <c r="H386" i="1"/>
  <c r="AE386" i="1"/>
  <c r="AO386" i="1"/>
  <c r="AP386" i="1"/>
  <c r="H387" i="1"/>
  <c r="AE387" i="1"/>
  <c r="AO387" i="1"/>
  <c r="AP387" i="1"/>
  <c r="H388" i="1"/>
  <c r="AE388" i="1"/>
  <c r="AO388" i="1"/>
  <c r="AP388" i="1"/>
  <c r="H389" i="1"/>
  <c r="AE389" i="1"/>
  <c r="AO389" i="1"/>
  <c r="AP389" i="1"/>
  <c r="H390" i="1"/>
  <c r="AE390" i="1"/>
  <c r="AO390" i="1"/>
  <c r="AP390" i="1"/>
  <c r="H391" i="1"/>
  <c r="AE391" i="1"/>
  <c r="AO391" i="1"/>
  <c r="AP391" i="1"/>
  <c r="H392" i="1"/>
  <c r="AO397" i="1" s="1"/>
  <c r="AE392" i="1"/>
  <c r="AO392" i="1"/>
  <c r="AP392" i="1"/>
  <c r="H393" i="1"/>
  <c r="AO398" i="1" s="1"/>
  <c r="AE393" i="1"/>
  <c r="AO393" i="1"/>
  <c r="AP393" i="1"/>
  <c r="H394" i="1"/>
  <c r="AO399" i="1" s="1"/>
  <c r="AE394" i="1"/>
  <c r="AO394" i="1"/>
  <c r="AP394" i="1"/>
  <c r="H395" i="1"/>
  <c r="AO400" i="1" s="1"/>
  <c r="AE395" i="1"/>
  <c r="AO395" i="1"/>
  <c r="AP395" i="1"/>
  <c r="H396" i="1"/>
  <c r="AO401" i="1" s="1"/>
  <c r="AE396" i="1"/>
  <c r="AO396" i="1"/>
  <c r="AP396" i="1"/>
  <c r="E397" i="1"/>
  <c r="H397" i="1"/>
  <c r="AO402" i="1" s="1"/>
  <c r="AP397" i="1"/>
  <c r="H398" i="1"/>
  <c r="AE398" i="1"/>
  <c r="AP398" i="1"/>
  <c r="H399" i="1"/>
  <c r="AE399" i="1"/>
  <c r="AP399" i="1"/>
  <c r="H400" i="1"/>
  <c r="AE400" i="1"/>
  <c r="AP400" i="1"/>
  <c r="H401" i="1"/>
  <c r="AE401" i="1"/>
  <c r="AP401" i="1"/>
  <c r="H402" i="1"/>
  <c r="AE402" i="1"/>
  <c r="AP402" i="1"/>
  <c r="H403" i="1"/>
  <c r="AE403" i="1"/>
  <c r="AO403" i="1"/>
  <c r="AP403" i="1"/>
  <c r="H404" i="1"/>
  <c r="AE404" i="1"/>
  <c r="AO404" i="1"/>
  <c r="AP404" i="1"/>
  <c r="H405" i="1"/>
  <c r="AE405" i="1"/>
  <c r="AO405" i="1"/>
  <c r="AP405" i="1"/>
  <c r="H406" i="1"/>
  <c r="AE406" i="1"/>
  <c r="AO406" i="1"/>
  <c r="AP406" i="1"/>
  <c r="H407" i="1"/>
  <c r="AE407" i="1"/>
  <c r="AO407" i="1"/>
  <c r="AP407" i="1"/>
  <c r="H408" i="1"/>
  <c r="AE408" i="1"/>
  <c r="AO408" i="1"/>
  <c r="AP408" i="1"/>
  <c r="H409" i="1"/>
  <c r="AE409" i="1"/>
  <c r="AO409" i="1"/>
  <c r="AP409" i="1"/>
  <c r="H410" i="1"/>
  <c r="AE410" i="1"/>
  <c r="AO410" i="1"/>
  <c r="AP410" i="1"/>
  <c r="H411" i="1"/>
  <c r="AE411" i="1"/>
  <c r="AO411" i="1"/>
  <c r="AP411" i="1"/>
  <c r="H412" i="1"/>
  <c r="AE412" i="1"/>
  <c r="AO412" i="1"/>
  <c r="AP412" i="1"/>
  <c r="H413" i="1"/>
  <c r="AE413" i="1"/>
  <c r="AO413" i="1"/>
  <c r="AP413" i="1"/>
  <c r="H414" i="1"/>
  <c r="AO417" i="1" s="1"/>
  <c r="AE414" i="1"/>
  <c r="AO414" i="1"/>
  <c r="AP414" i="1"/>
  <c r="H415" i="1"/>
  <c r="AO418" i="1" s="1"/>
  <c r="AE415" i="1"/>
  <c r="AO415" i="1"/>
  <c r="AP415" i="1"/>
  <c r="H416" i="1"/>
  <c r="AO419" i="1" s="1"/>
  <c r="AE416" i="1"/>
  <c r="AO416" i="1"/>
  <c r="AP416" i="1"/>
  <c r="E417" i="1"/>
  <c r="H417" i="1"/>
  <c r="AO420" i="1" s="1"/>
  <c r="AP417" i="1"/>
  <c r="H418" i="1"/>
  <c r="AE418" i="1"/>
  <c r="AP418" i="1"/>
  <c r="H419" i="1"/>
  <c r="AE419" i="1"/>
  <c r="AP419" i="1"/>
  <c r="H420" i="1"/>
  <c r="AE420" i="1"/>
  <c r="AP420" i="1"/>
  <c r="H421" i="1"/>
  <c r="AE421" i="1"/>
  <c r="AO421" i="1"/>
  <c r="AP421" i="1"/>
  <c r="H422" i="1"/>
  <c r="AE422" i="1"/>
  <c r="AO422" i="1"/>
  <c r="AP422" i="1"/>
  <c r="H423" i="1"/>
  <c r="AE423" i="1"/>
  <c r="AO423" i="1"/>
  <c r="AP423" i="1"/>
  <c r="H424" i="1"/>
  <c r="AE424" i="1"/>
  <c r="AO424" i="1"/>
  <c r="AP424" i="1"/>
  <c r="H425" i="1"/>
  <c r="AE425" i="1"/>
  <c r="AO425" i="1"/>
  <c r="AP425" i="1"/>
  <c r="H426" i="1"/>
  <c r="AE426" i="1"/>
  <c r="AO426" i="1"/>
  <c r="AP426" i="1"/>
  <c r="H427" i="1"/>
  <c r="AE427" i="1"/>
  <c r="AO427" i="1"/>
  <c r="AP427" i="1"/>
  <c r="H428" i="1"/>
  <c r="AE428" i="1"/>
  <c r="AO428" i="1"/>
  <c r="AP428" i="1"/>
  <c r="H429" i="1"/>
  <c r="AE429" i="1"/>
  <c r="AO429" i="1"/>
  <c r="AP429" i="1"/>
  <c r="H430" i="1"/>
  <c r="AE430" i="1"/>
  <c r="AO430" i="1"/>
  <c r="AP430" i="1"/>
  <c r="H431" i="1"/>
  <c r="AE431" i="1"/>
  <c r="AO431" i="1"/>
  <c r="AP431" i="1"/>
  <c r="H432" i="1"/>
  <c r="AE432" i="1"/>
  <c r="AO432" i="1"/>
  <c r="AP432" i="1"/>
  <c r="H433" i="1"/>
  <c r="AE433" i="1"/>
  <c r="AO433" i="1"/>
  <c r="AP433" i="1"/>
  <c r="H434" i="1"/>
  <c r="AE434" i="1"/>
  <c r="AO434" i="1"/>
  <c r="AP434" i="1"/>
  <c r="H435" i="1"/>
  <c r="AE435" i="1"/>
  <c r="AO435" i="1"/>
  <c r="AP435" i="1"/>
  <c r="H436" i="1"/>
  <c r="AE436" i="1"/>
  <c r="AO436" i="1"/>
  <c r="AP436" i="1"/>
  <c r="H437" i="1"/>
  <c r="AE437" i="1"/>
  <c r="AO437" i="1"/>
  <c r="AP437" i="1"/>
  <c r="H438" i="1"/>
  <c r="AE438" i="1"/>
  <c r="AO438" i="1"/>
  <c r="AP438" i="1"/>
  <c r="H439" i="1"/>
  <c r="AE439" i="1"/>
  <c r="AO439" i="1"/>
  <c r="AP439" i="1"/>
  <c r="H440" i="1"/>
  <c r="AE440" i="1"/>
  <c r="AO440" i="1"/>
  <c r="AP440" i="1"/>
  <c r="E441" i="1"/>
  <c r="H441" i="1"/>
  <c r="AO441" i="1" s="1"/>
  <c r="AP441" i="1"/>
  <c r="H442" i="1"/>
  <c r="AE442" i="1"/>
  <c r="AO442" i="1"/>
  <c r="AP442" i="1"/>
  <c r="H443" i="1"/>
  <c r="AE443" i="1"/>
  <c r="AO443" i="1"/>
  <c r="AP443" i="1"/>
  <c r="H444" i="1"/>
  <c r="AE444" i="1"/>
  <c r="AO444" i="1"/>
  <c r="AP444" i="1"/>
  <c r="H445" i="1"/>
  <c r="AE445" i="1"/>
  <c r="AO445" i="1"/>
  <c r="AP445" i="1"/>
  <c r="H446" i="1"/>
  <c r="AE446" i="1"/>
  <c r="AO446" i="1"/>
  <c r="AP446" i="1"/>
  <c r="H447" i="1"/>
  <c r="AE447" i="1"/>
  <c r="AO447" i="1"/>
  <c r="AP447" i="1"/>
  <c r="H448" i="1"/>
  <c r="AE448" i="1"/>
  <c r="AO448" i="1"/>
  <c r="AP448" i="1"/>
  <c r="H449" i="1"/>
  <c r="AE449" i="1"/>
  <c r="AO449" i="1"/>
  <c r="AP449" i="1"/>
  <c r="H450" i="1"/>
  <c r="AE450" i="1"/>
  <c r="AO450" i="1"/>
  <c r="AP450" i="1"/>
  <c r="H451" i="1"/>
  <c r="AE451" i="1"/>
  <c r="AO451" i="1"/>
  <c r="AP451" i="1"/>
  <c r="H452" i="1"/>
  <c r="AE452" i="1"/>
  <c r="AO452" i="1"/>
  <c r="AP452" i="1"/>
  <c r="H453" i="1"/>
  <c r="AE453" i="1"/>
  <c r="AO453" i="1"/>
  <c r="AP453" i="1"/>
  <c r="H454" i="1"/>
  <c r="AE454" i="1"/>
  <c r="AO454" i="1"/>
  <c r="AP454" i="1"/>
  <c r="H455" i="1"/>
  <c r="AE455" i="1"/>
  <c r="AO455" i="1"/>
  <c r="AP455" i="1"/>
  <c r="H456" i="1"/>
  <c r="AE456" i="1"/>
  <c r="AO456" i="1"/>
  <c r="AP456" i="1"/>
  <c r="H457" i="1"/>
  <c r="AO458" i="1" s="1"/>
  <c r="AE457" i="1"/>
  <c r="AO457" i="1"/>
  <c r="AP457" i="1"/>
  <c r="E458" i="1"/>
  <c r="H458" i="1"/>
  <c r="AO459" i="1" s="1"/>
  <c r="AP458" i="1"/>
  <c r="H459" i="1"/>
  <c r="AE459" i="1"/>
  <c r="AP459" i="1"/>
  <c r="H460" i="1"/>
  <c r="AE460" i="1"/>
  <c r="AO460" i="1"/>
  <c r="AP460" i="1"/>
  <c r="H461" i="1"/>
  <c r="AE461" i="1"/>
  <c r="AO461" i="1"/>
  <c r="AP461" i="1"/>
  <c r="H462" i="1"/>
  <c r="AE462" i="1"/>
  <c r="AO462" i="1"/>
  <c r="AP462" i="1"/>
  <c r="H463" i="1"/>
  <c r="AE463" i="1"/>
  <c r="AO463" i="1"/>
  <c r="AP463" i="1"/>
  <c r="H464" i="1"/>
  <c r="AE464" i="1"/>
  <c r="AO464" i="1"/>
  <c r="AP464" i="1"/>
  <c r="H465" i="1"/>
  <c r="AE465" i="1"/>
  <c r="AO465" i="1"/>
  <c r="AP465" i="1"/>
  <c r="H466" i="1"/>
  <c r="AE466" i="1"/>
  <c r="AO466" i="1"/>
  <c r="AP466" i="1"/>
  <c r="H467" i="1"/>
  <c r="AE467" i="1"/>
  <c r="AO467" i="1"/>
  <c r="AP467" i="1"/>
  <c r="H468" i="1"/>
  <c r="AE468" i="1"/>
  <c r="AO468" i="1"/>
  <c r="AP468" i="1"/>
  <c r="H469" i="1"/>
  <c r="AE469" i="1"/>
  <c r="AO469" i="1"/>
  <c r="AP469" i="1"/>
  <c r="H470" i="1"/>
  <c r="AE470" i="1"/>
  <c r="AO470" i="1"/>
  <c r="AP470" i="1"/>
  <c r="H471" i="1"/>
  <c r="AE471" i="1"/>
  <c r="AO471" i="1"/>
  <c r="AP471" i="1"/>
  <c r="H472" i="1"/>
  <c r="AE472" i="1"/>
  <c r="AO472" i="1"/>
  <c r="AP472" i="1"/>
  <c r="H473" i="1"/>
  <c r="AE473" i="1"/>
  <c r="AO473" i="1"/>
  <c r="AP473" i="1"/>
  <c r="H474" i="1"/>
  <c r="AE474" i="1"/>
  <c r="AO474" i="1"/>
  <c r="AP474" i="1"/>
  <c r="H475" i="1"/>
  <c r="AO478" i="1" s="1"/>
  <c r="AE475" i="1"/>
  <c r="AO475" i="1"/>
  <c r="AP475" i="1"/>
  <c r="H476" i="1"/>
  <c r="AO479" i="1" s="1"/>
  <c r="AE476" i="1"/>
  <c r="AO476" i="1"/>
  <c r="AP476" i="1"/>
  <c r="H477" i="1"/>
  <c r="AO480" i="1" s="1"/>
  <c r="AE477" i="1"/>
  <c r="AO477" i="1"/>
  <c r="AP477" i="1"/>
  <c r="E478" i="1"/>
  <c r="H478" i="1"/>
  <c r="AO482" i="1" s="1"/>
  <c r="AP478" i="1"/>
  <c r="H479" i="1"/>
  <c r="AE479" i="1"/>
  <c r="AP479" i="1"/>
  <c r="H480" i="1"/>
  <c r="AE480" i="1"/>
  <c r="AP480" i="1"/>
  <c r="H481" i="1"/>
  <c r="AE481" i="1"/>
  <c r="AP481" i="1"/>
  <c r="H482" i="1"/>
  <c r="AE482" i="1"/>
  <c r="AP482" i="1"/>
  <c r="H483" i="1"/>
  <c r="AE483" i="1"/>
  <c r="AO483" i="1"/>
  <c r="AP483" i="1"/>
  <c r="H484" i="1"/>
  <c r="AE484" i="1"/>
  <c r="AO484" i="1"/>
  <c r="AP484" i="1"/>
  <c r="H485" i="1"/>
  <c r="AE485" i="1"/>
  <c r="AO485" i="1"/>
  <c r="AP485" i="1"/>
  <c r="H486" i="1"/>
  <c r="AE486" i="1"/>
  <c r="AO486" i="1"/>
  <c r="AP486" i="1"/>
  <c r="H487" i="1"/>
  <c r="AE487" i="1"/>
  <c r="AO487" i="1"/>
  <c r="AP487" i="1"/>
  <c r="H488" i="1"/>
  <c r="AE488" i="1"/>
  <c r="AO488" i="1"/>
  <c r="AP488" i="1"/>
  <c r="H489" i="1"/>
  <c r="AE489" i="1"/>
  <c r="AO489" i="1"/>
  <c r="AP489" i="1"/>
  <c r="H490" i="1"/>
  <c r="AP490" i="1" s="1"/>
  <c r="AE490" i="1"/>
  <c r="AO490" i="1"/>
  <c r="H491" i="1"/>
  <c r="AE491" i="1"/>
  <c r="AO491" i="1"/>
  <c r="AP491" i="1"/>
  <c r="H492" i="1"/>
  <c r="AP492" i="1" s="1"/>
  <c r="AE492" i="1"/>
  <c r="AO492" i="1"/>
  <c r="H493" i="1"/>
  <c r="AP493" i="1" s="1"/>
  <c r="AE493" i="1"/>
  <c r="AO493" i="1"/>
  <c r="H494" i="1"/>
  <c r="AP495" i="1" s="1"/>
  <c r="AE494" i="1"/>
  <c r="AO494" i="1"/>
  <c r="H495" i="1"/>
  <c r="AP496" i="1" s="1"/>
  <c r="AE495" i="1"/>
  <c r="AO495" i="1"/>
  <c r="H496" i="1"/>
  <c r="AP497" i="1" s="1"/>
  <c r="AE496" i="1"/>
  <c r="AO496" i="1"/>
  <c r="H497" i="1"/>
  <c r="AP498" i="1" s="1"/>
  <c r="AE497" i="1"/>
  <c r="AO497" i="1"/>
  <c r="H498" i="1"/>
  <c r="AP499" i="1" s="1"/>
  <c r="AE498" i="1"/>
  <c r="AO498" i="1"/>
  <c r="H499" i="1"/>
  <c r="AP501" i="1" s="1"/>
  <c r="AE499" i="1"/>
  <c r="AO499" i="1"/>
  <c r="H500" i="1"/>
  <c r="AO502" i="1" s="1"/>
  <c r="AE500" i="1"/>
  <c r="AO500" i="1"/>
  <c r="H501" i="1"/>
  <c r="AO503" i="1" s="1"/>
  <c r="AE501" i="1"/>
  <c r="E502" i="1" s="1"/>
  <c r="AO501" i="1"/>
  <c r="H502" i="1"/>
  <c r="AO504" i="1" s="1"/>
  <c r="AP502" i="1"/>
  <c r="H503" i="1"/>
  <c r="AE503" i="1"/>
  <c r="AP503" i="1"/>
  <c r="H504" i="1"/>
  <c r="AE504" i="1"/>
  <c r="AP504" i="1"/>
  <c r="H505" i="1"/>
  <c r="AE505" i="1"/>
  <c r="AO505" i="1"/>
  <c r="AP505" i="1"/>
  <c r="H506" i="1"/>
  <c r="AE506" i="1"/>
  <c r="AO506" i="1"/>
  <c r="AP506" i="1"/>
  <c r="H507" i="1"/>
  <c r="AE507" i="1"/>
  <c r="AO507" i="1"/>
  <c r="AP507" i="1"/>
  <c r="H508" i="1"/>
  <c r="AE508" i="1"/>
  <c r="AO508" i="1"/>
  <c r="AP508" i="1"/>
  <c r="H509" i="1"/>
  <c r="AE509" i="1"/>
  <c r="AO509" i="1"/>
  <c r="AP509" i="1"/>
  <c r="H510" i="1"/>
  <c r="AE510" i="1"/>
  <c r="AO510" i="1"/>
  <c r="AP510" i="1"/>
  <c r="H511" i="1"/>
  <c r="AE511" i="1"/>
  <c r="AO511" i="1"/>
  <c r="AP511" i="1"/>
  <c r="H512" i="1"/>
  <c r="AE512" i="1"/>
  <c r="AO512" i="1"/>
  <c r="AP512" i="1"/>
  <c r="H513" i="1"/>
  <c r="AE513" i="1"/>
  <c r="AO513" i="1"/>
  <c r="AP513" i="1"/>
  <c r="H514" i="1"/>
  <c r="AE514" i="1"/>
  <c r="AO514" i="1"/>
  <c r="AP514" i="1"/>
  <c r="H515" i="1"/>
  <c r="AE515" i="1"/>
  <c r="AO515" i="1"/>
  <c r="AP515" i="1"/>
  <c r="H516" i="1"/>
  <c r="AE516" i="1"/>
  <c r="AO516" i="1"/>
  <c r="AP516" i="1"/>
  <c r="H517" i="1"/>
  <c r="AE517" i="1"/>
  <c r="AO517" i="1"/>
  <c r="AP517" i="1"/>
  <c r="H518" i="1"/>
  <c r="AO521" i="1" s="1"/>
  <c r="AE518" i="1"/>
  <c r="AO518" i="1"/>
  <c r="AP518" i="1"/>
  <c r="H519" i="1"/>
  <c r="AO522" i="1" s="1"/>
  <c r="AE519" i="1"/>
  <c r="AO519" i="1"/>
  <c r="AP519" i="1"/>
  <c r="H520" i="1"/>
  <c r="AO524" i="1" s="1"/>
  <c r="AE520" i="1"/>
  <c r="AO520" i="1"/>
  <c r="AP520" i="1"/>
  <c r="E521" i="1"/>
  <c r="H521" i="1"/>
  <c r="AO525" i="1" s="1"/>
  <c r="AP521" i="1"/>
  <c r="H522" i="1"/>
  <c r="AE522" i="1"/>
  <c r="AP522" i="1"/>
  <c r="H523" i="1"/>
  <c r="AE523" i="1"/>
  <c r="AP523" i="1"/>
  <c r="H524" i="1"/>
  <c r="AE524" i="1"/>
  <c r="AP524" i="1"/>
  <c r="H525" i="1"/>
  <c r="AE525" i="1"/>
  <c r="AP525" i="1"/>
  <c r="H526" i="1"/>
  <c r="AE526" i="1"/>
  <c r="AO526" i="1"/>
  <c r="AP526" i="1"/>
  <c r="H527" i="1"/>
  <c r="AE527" i="1"/>
  <c r="AO527" i="1"/>
  <c r="AP527" i="1"/>
  <c r="H528" i="1"/>
  <c r="AE528" i="1"/>
  <c r="AO528" i="1"/>
  <c r="AP528" i="1"/>
  <c r="H529" i="1"/>
  <c r="AE529" i="1"/>
  <c r="AO529" i="1"/>
  <c r="AP529" i="1"/>
  <c r="H530" i="1"/>
  <c r="AE530" i="1"/>
  <c r="AO530" i="1"/>
  <c r="AP530" i="1"/>
  <c r="H531" i="1"/>
  <c r="AE531" i="1"/>
  <c r="AO531" i="1"/>
  <c r="AP531" i="1"/>
  <c r="H532" i="1"/>
  <c r="AE532" i="1"/>
  <c r="AO532" i="1"/>
  <c r="AP532" i="1"/>
  <c r="H533" i="1"/>
  <c r="AE533" i="1"/>
  <c r="AO533" i="1"/>
  <c r="AP533" i="1"/>
  <c r="H534" i="1"/>
  <c r="AE534" i="1"/>
  <c r="AO534" i="1"/>
  <c r="AP534" i="1"/>
  <c r="H535" i="1"/>
  <c r="AE535" i="1"/>
  <c r="AO535" i="1"/>
  <c r="AP535" i="1"/>
  <c r="H536" i="1"/>
  <c r="AE536" i="1"/>
  <c r="AO536" i="1"/>
  <c r="AP536" i="1"/>
  <c r="H537" i="1"/>
  <c r="AE537" i="1"/>
  <c r="AO537" i="1"/>
  <c r="AP537" i="1"/>
  <c r="H538" i="1"/>
  <c r="AE538" i="1"/>
  <c r="AO538" i="1"/>
  <c r="AP538" i="1"/>
  <c r="H539" i="1"/>
  <c r="AE539" i="1"/>
  <c r="AO539" i="1"/>
  <c r="AP539" i="1"/>
  <c r="H540" i="1"/>
  <c r="AO541" i="1" s="1"/>
  <c r="AE540" i="1"/>
  <c r="AO540" i="1"/>
  <c r="AP540" i="1"/>
  <c r="E541" i="1"/>
  <c r="H541" i="1"/>
  <c r="AO542" i="1" s="1"/>
  <c r="AP541" i="1"/>
  <c r="H542" i="1"/>
  <c r="AE542" i="1"/>
  <c r="AP542" i="1"/>
  <c r="H543" i="1"/>
  <c r="AE543" i="1"/>
  <c r="AO543" i="1"/>
  <c r="AP543" i="1"/>
  <c r="H544" i="1"/>
  <c r="AE544" i="1"/>
  <c r="AO544" i="1"/>
  <c r="AP544" i="1"/>
  <c r="H545" i="1"/>
  <c r="AE545" i="1"/>
  <c r="AO545" i="1"/>
  <c r="AP545" i="1"/>
  <c r="H546" i="1"/>
  <c r="AE546" i="1"/>
  <c r="AO546" i="1"/>
  <c r="AP546" i="1"/>
  <c r="H547" i="1"/>
  <c r="AE547" i="1"/>
  <c r="AO547" i="1"/>
  <c r="AP547" i="1"/>
  <c r="H548" i="1"/>
  <c r="AE548" i="1"/>
  <c r="AO548" i="1"/>
  <c r="AP548" i="1"/>
  <c r="H549" i="1"/>
  <c r="AE549" i="1"/>
  <c r="AO549" i="1"/>
  <c r="AP549" i="1"/>
  <c r="H550" i="1"/>
  <c r="AE550" i="1"/>
  <c r="AO550" i="1"/>
  <c r="AP550" i="1"/>
  <c r="H551" i="1"/>
  <c r="AE551" i="1"/>
  <c r="AO551" i="1"/>
  <c r="AP551" i="1"/>
  <c r="H552" i="1"/>
  <c r="AE552" i="1"/>
  <c r="AO552" i="1"/>
  <c r="AP552" i="1"/>
  <c r="H553" i="1"/>
  <c r="AE553" i="1"/>
  <c r="AO553" i="1"/>
  <c r="AP553" i="1"/>
  <c r="H554" i="1"/>
  <c r="AE554" i="1"/>
  <c r="AO554" i="1"/>
  <c r="AP554" i="1"/>
  <c r="H555" i="1"/>
  <c r="AE555" i="1"/>
  <c r="AO555" i="1"/>
  <c r="AP555" i="1"/>
  <c r="H556" i="1"/>
  <c r="AE556" i="1"/>
  <c r="AO556" i="1"/>
  <c r="AP556" i="1"/>
  <c r="H557" i="1"/>
  <c r="AE557" i="1"/>
  <c r="AO557" i="1"/>
  <c r="AP557" i="1"/>
  <c r="H558" i="1"/>
  <c r="AE558" i="1"/>
  <c r="AO558" i="1"/>
  <c r="AP558" i="1"/>
  <c r="H559" i="1"/>
  <c r="AE559" i="1"/>
  <c r="AO559" i="1"/>
  <c r="AP559" i="1"/>
  <c r="H560" i="1"/>
  <c r="AE560" i="1"/>
  <c r="AO560" i="1"/>
  <c r="AP560" i="1"/>
  <c r="H561" i="1"/>
  <c r="AE561" i="1"/>
  <c r="AO561" i="1"/>
  <c r="AP561" i="1"/>
  <c r="H562" i="1"/>
  <c r="AE562" i="1"/>
  <c r="AO562" i="1"/>
  <c r="AP562" i="1"/>
  <c r="H563" i="1"/>
  <c r="AE563" i="1"/>
  <c r="AO563" i="1"/>
  <c r="AP563" i="1"/>
  <c r="H564" i="1"/>
  <c r="AO565" i="1" s="1"/>
  <c r="AE564" i="1"/>
  <c r="AO564" i="1"/>
  <c r="AP564" i="1"/>
  <c r="E565" i="1"/>
  <c r="H565" i="1"/>
  <c r="AO566" i="1" s="1"/>
  <c r="AP565" i="1"/>
  <c r="H566" i="1"/>
  <c r="AE566" i="1"/>
  <c r="AP566" i="1"/>
  <c r="H567" i="1"/>
  <c r="AE567" i="1"/>
  <c r="AO567" i="1"/>
  <c r="AP567" i="1"/>
  <c r="H568" i="1"/>
  <c r="AE568" i="1"/>
  <c r="AO568" i="1"/>
  <c r="AP568" i="1"/>
  <c r="H569" i="1"/>
  <c r="AE569" i="1"/>
  <c r="AO569" i="1"/>
  <c r="AP569" i="1"/>
  <c r="H570" i="1"/>
  <c r="AE570" i="1"/>
  <c r="AO570" i="1"/>
  <c r="AP570" i="1"/>
  <c r="H571" i="1"/>
  <c r="AE571" i="1"/>
  <c r="AO571" i="1"/>
  <c r="AP571" i="1"/>
  <c r="H572" i="1"/>
  <c r="AE572" i="1"/>
  <c r="AO572" i="1"/>
  <c r="AP572" i="1"/>
  <c r="H573" i="1"/>
  <c r="AE573" i="1"/>
  <c r="AO573" i="1"/>
  <c r="AP573" i="1"/>
  <c r="H574" i="1"/>
  <c r="AE574" i="1"/>
  <c r="AO574" i="1"/>
  <c r="AP574" i="1"/>
  <c r="H575" i="1"/>
  <c r="AE575" i="1"/>
  <c r="AO575" i="1"/>
  <c r="AP575" i="1"/>
  <c r="H576" i="1"/>
  <c r="AE576" i="1"/>
  <c r="AO576" i="1"/>
  <c r="AP576" i="1"/>
  <c r="H577" i="1"/>
  <c r="AE577" i="1"/>
  <c r="AO577" i="1"/>
  <c r="AP577" i="1"/>
  <c r="H578" i="1"/>
  <c r="AE578" i="1"/>
  <c r="AO578" i="1"/>
  <c r="AP578" i="1"/>
  <c r="H579" i="1"/>
  <c r="AE579" i="1"/>
  <c r="AO579" i="1"/>
  <c r="AP579" i="1"/>
  <c r="H580" i="1"/>
  <c r="AE580" i="1"/>
  <c r="AO580" i="1"/>
  <c r="AP580" i="1"/>
  <c r="H581" i="1"/>
  <c r="AE581" i="1"/>
  <c r="AO581" i="1"/>
  <c r="AP581" i="1"/>
  <c r="H582" i="1"/>
  <c r="AO584" i="1" s="1"/>
  <c r="AE582" i="1"/>
  <c r="AO582" i="1"/>
  <c r="AP582" i="1"/>
  <c r="H583" i="1"/>
  <c r="AO585" i="1" s="1"/>
  <c r="AE583" i="1"/>
  <c r="AO583" i="1"/>
  <c r="AP583" i="1"/>
  <c r="E584" i="1"/>
  <c r="H584" i="1"/>
  <c r="AO586" i="1" s="1"/>
  <c r="AP584" i="1"/>
  <c r="H585" i="1"/>
  <c r="AE585" i="1"/>
  <c r="AP585" i="1"/>
  <c r="H586" i="1"/>
  <c r="AE586" i="1"/>
  <c r="AP586" i="1"/>
  <c r="H587" i="1"/>
  <c r="AE587" i="1"/>
  <c r="AO587" i="1"/>
  <c r="AP587" i="1"/>
  <c r="H588" i="1"/>
  <c r="AE588" i="1"/>
  <c r="AO588" i="1"/>
  <c r="AP588" i="1"/>
  <c r="H589" i="1"/>
  <c r="AE589" i="1"/>
  <c r="AO589" i="1"/>
  <c r="AP589" i="1"/>
  <c r="H590" i="1"/>
  <c r="AE590" i="1"/>
  <c r="AO590" i="1"/>
  <c r="AP590" i="1"/>
  <c r="H591" i="1"/>
  <c r="AE591" i="1"/>
  <c r="AO591" i="1"/>
  <c r="AP591" i="1"/>
  <c r="H592" i="1"/>
  <c r="AE592" i="1"/>
  <c r="AO592" i="1"/>
  <c r="AP592" i="1"/>
  <c r="H593" i="1"/>
  <c r="AE593" i="1"/>
  <c r="AO593" i="1"/>
  <c r="AP593" i="1"/>
  <c r="H594" i="1"/>
  <c r="AE594" i="1"/>
  <c r="AO594" i="1"/>
  <c r="AP594" i="1"/>
  <c r="H595" i="1"/>
  <c r="AE595" i="1"/>
  <c r="AO595" i="1"/>
  <c r="AP595" i="1"/>
  <c r="H596" i="1"/>
  <c r="AE596" i="1"/>
  <c r="AO596" i="1"/>
  <c r="AP596" i="1"/>
  <c r="H597" i="1"/>
  <c r="AE597" i="1"/>
  <c r="AO597" i="1"/>
  <c r="AP597" i="1"/>
  <c r="H598" i="1"/>
  <c r="AE598" i="1"/>
  <c r="AO598" i="1"/>
  <c r="AP598" i="1"/>
  <c r="H599" i="1"/>
  <c r="AE599" i="1"/>
  <c r="AO599" i="1"/>
  <c r="AP599" i="1"/>
  <c r="H600" i="1"/>
  <c r="AE600" i="1"/>
  <c r="AO600" i="1"/>
  <c r="AP600" i="1"/>
  <c r="H601" i="1"/>
  <c r="AE601" i="1"/>
  <c r="AO601" i="1"/>
  <c r="AP601" i="1"/>
  <c r="H602" i="1"/>
  <c r="AO604" i="1" s="1"/>
  <c r="AE602" i="1"/>
  <c r="AO602" i="1"/>
  <c r="AP602" i="1"/>
  <c r="H603" i="1"/>
  <c r="AO605" i="1" s="1"/>
  <c r="AE603" i="1"/>
  <c r="AO603" i="1"/>
  <c r="AP603" i="1"/>
  <c r="E604" i="1"/>
  <c r="H604" i="1"/>
  <c r="AO606" i="1" s="1"/>
  <c r="AP604" i="1"/>
  <c r="H605" i="1"/>
  <c r="AE605" i="1"/>
  <c r="AP605" i="1"/>
  <c r="H606" i="1"/>
  <c r="AE606" i="1"/>
  <c r="AP606" i="1"/>
  <c r="H607" i="1"/>
  <c r="AE607" i="1"/>
  <c r="AO607" i="1"/>
  <c r="AP607" i="1"/>
  <c r="H608" i="1"/>
  <c r="AE608" i="1"/>
  <c r="AO608" i="1"/>
  <c r="AP608" i="1"/>
  <c r="H609" i="1"/>
  <c r="AE609" i="1"/>
  <c r="AO609" i="1"/>
  <c r="AP609" i="1"/>
  <c r="H610" i="1"/>
  <c r="AE610" i="1"/>
  <c r="AO610" i="1"/>
  <c r="AP610" i="1"/>
  <c r="H611" i="1"/>
  <c r="AE611" i="1"/>
  <c r="AO611" i="1"/>
  <c r="AP611" i="1"/>
  <c r="H612" i="1"/>
  <c r="AE612" i="1"/>
  <c r="AO612" i="1"/>
  <c r="AP612" i="1"/>
  <c r="H613" i="1"/>
  <c r="AE613" i="1"/>
  <c r="AO613" i="1"/>
  <c r="AP613" i="1"/>
  <c r="H614" i="1"/>
  <c r="AE614" i="1"/>
  <c r="AO614" i="1"/>
  <c r="AP614" i="1"/>
  <c r="H615" i="1"/>
  <c r="AE615" i="1"/>
  <c r="AO615" i="1"/>
  <c r="AP615" i="1"/>
  <c r="H616" i="1"/>
  <c r="AE616" i="1"/>
  <c r="AO616" i="1"/>
  <c r="AP616" i="1"/>
  <c r="H617" i="1"/>
  <c r="AE617" i="1"/>
  <c r="AO617" i="1"/>
  <c r="AP617" i="1"/>
  <c r="H618" i="1"/>
  <c r="AE618" i="1"/>
  <c r="AO618" i="1"/>
  <c r="AP618" i="1"/>
  <c r="H619" i="1"/>
  <c r="AE619" i="1"/>
  <c r="AO619" i="1"/>
  <c r="AP619" i="1"/>
  <c r="H620" i="1"/>
  <c r="AE620" i="1"/>
  <c r="AO620" i="1"/>
  <c r="AP620" i="1"/>
  <c r="H621" i="1"/>
  <c r="AE621" i="1"/>
  <c r="AO621" i="1"/>
  <c r="AP621" i="1"/>
  <c r="H622" i="1"/>
  <c r="AE622" i="1"/>
  <c r="AO622" i="1"/>
  <c r="AP622" i="1"/>
  <c r="H623" i="1"/>
  <c r="AE623" i="1"/>
  <c r="AO623" i="1"/>
  <c r="AP623" i="1"/>
  <c r="H624" i="1"/>
  <c r="AP624" i="1" s="1"/>
  <c r="AE624" i="1"/>
  <c r="AO624" i="1"/>
  <c r="H625" i="1"/>
  <c r="AP625" i="1" s="1"/>
  <c r="AE625" i="1"/>
  <c r="AO625" i="1"/>
  <c r="H626" i="1"/>
  <c r="AP626" i="1" s="1"/>
  <c r="AE626" i="1"/>
  <c r="AO626" i="1"/>
  <c r="H627" i="1"/>
  <c r="AP627" i="1" s="1"/>
  <c r="AE627" i="1"/>
  <c r="E628" i="1" s="1"/>
  <c r="AO627" i="1"/>
  <c r="H628" i="1"/>
  <c r="AO628" i="1" s="1"/>
  <c r="AP628" i="1"/>
  <c r="H629" i="1"/>
  <c r="AE629" i="1"/>
  <c r="AO629" i="1"/>
  <c r="AP629" i="1"/>
  <c r="H630" i="1"/>
  <c r="AE630" i="1"/>
  <c r="AO630" i="1"/>
  <c r="AP630" i="1"/>
  <c r="H631" i="1"/>
  <c r="AE631" i="1"/>
  <c r="AO631" i="1"/>
  <c r="AP631" i="1"/>
  <c r="H632" i="1"/>
  <c r="AE632" i="1"/>
  <c r="AO632" i="1"/>
  <c r="AP632" i="1"/>
  <c r="H633" i="1"/>
  <c r="AE633" i="1"/>
  <c r="AO633" i="1"/>
  <c r="AP633" i="1"/>
  <c r="H634" i="1"/>
  <c r="AE634" i="1"/>
  <c r="AO634" i="1"/>
  <c r="AP634" i="1"/>
  <c r="H635" i="1"/>
  <c r="AE635" i="1"/>
  <c r="AO635" i="1"/>
  <c r="AP635" i="1"/>
  <c r="H636" i="1"/>
  <c r="AE636" i="1"/>
  <c r="AO636" i="1"/>
  <c r="AP636" i="1"/>
  <c r="H637" i="1"/>
  <c r="AE637" i="1"/>
  <c r="AO637" i="1"/>
  <c r="AP637" i="1"/>
  <c r="H638" i="1"/>
  <c r="AE638" i="1"/>
  <c r="AO638" i="1"/>
  <c r="AP638" i="1"/>
  <c r="H639" i="1"/>
  <c r="AE639" i="1"/>
  <c r="AO639" i="1"/>
  <c r="AP639" i="1"/>
  <c r="H640" i="1"/>
  <c r="AE640" i="1"/>
  <c r="AO640" i="1"/>
  <c r="AP640" i="1"/>
  <c r="H641" i="1"/>
  <c r="AE641" i="1"/>
  <c r="AO641" i="1"/>
  <c r="AP641" i="1"/>
  <c r="H642" i="1"/>
  <c r="AE642" i="1"/>
  <c r="AO642" i="1"/>
  <c r="AP642" i="1"/>
  <c r="H643" i="1"/>
  <c r="AE643" i="1"/>
  <c r="AO643" i="1"/>
  <c r="AP643" i="1"/>
  <c r="H644" i="1"/>
  <c r="AO648" i="1" s="1"/>
  <c r="AE644" i="1"/>
  <c r="AO644" i="1"/>
  <c r="AP644" i="1"/>
  <c r="H645" i="1"/>
  <c r="AO649" i="1" s="1"/>
  <c r="AE645" i="1"/>
  <c r="AO645" i="1"/>
  <c r="AP645" i="1"/>
  <c r="H646" i="1"/>
  <c r="AO650" i="1" s="1"/>
  <c r="AE646" i="1"/>
  <c r="AO646" i="1"/>
  <c r="AP646" i="1"/>
  <c r="H647" i="1"/>
  <c r="AO651" i="1" s="1"/>
  <c r="AE647" i="1"/>
  <c r="AO647" i="1"/>
  <c r="AP647" i="1"/>
  <c r="E648" i="1"/>
  <c r="H648" i="1"/>
  <c r="AO652" i="1" s="1"/>
  <c r="AP648" i="1"/>
  <c r="H649" i="1"/>
  <c r="AE649" i="1"/>
  <c r="AP649" i="1"/>
  <c r="H650" i="1"/>
  <c r="AE650" i="1"/>
  <c r="AP650" i="1"/>
  <c r="H651" i="1"/>
  <c r="AE651" i="1"/>
  <c r="AP651" i="1"/>
  <c r="H652" i="1"/>
  <c r="AE652" i="1"/>
  <c r="AP652" i="1"/>
  <c r="H653" i="1"/>
  <c r="AE653" i="1"/>
  <c r="AP653" i="1"/>
  <c r="H654" i="1"/>
  <c r="AE654" i="1"/>
  <c r="AO654" i="1"/>
  <c r="AP654" i="1"/>
  <c r="H655" i="1"/>
  <c r="AE655" i="1"/>
  <c r="AO655" i="1"/>
  <c r="AP655" i="1"/>
  <c r="H656" i="1"/>
  <c r="AE656" i="1"/>
  <c r="AO656" i="1"/>
  <c r="AP656" i="1"/>
  <c r="H657" i="1"/>
  <c r="AE657" i="1"/>
  <c r="AO657" i="1"/>
  <c r="AP657" i="1"/>
  <c r="H658" i="1"/>
  <c r="AE658" i="1"/>
  <c r="AO658" i="1"/>
  <c r="AP658" i="1"/>
  <c r="H659" i="1"/>
  <c r="AE659" i="1"/>
  <c r="AO659" i="1"/>
  <c r="AP659" i="1"/>
  <c r="H660" i="1"/>
  <c r="AE660" i="1"/>
  <c r="AO660" i="1"/>
  <c r="AP660" i="1"/>
  <c r="H661" i="1"/>
  <c r="AE661" i="1"/>
  <c r="AO661" i="1"/>
  <c r="AP661" i="1"/>
  <c r="H662" i="1"/>
  <c r="AE662" i="1"/>
  <c r="AO662" i="1"/>
  <c r="AP662" i="1"/>
  <c r="H663" i="1"/>
  <c r="AE663" i="1"/>
  <c r="AO663" i="1"/>
  <c r="AP663" i="1"/>
  <c r="H664" i="1"/>
  <c r="AE664" i="1"/>
  <c r="AO664" i="1"/>
  <c r="AP664" i="1"/>
  <c r="H665" i="1"/>
  <c r="AO668" i="1" s="1"/>
  <c r="AE665" i="1"/>
  <c r="AO665" i="1"/>
  <c r="AP665" i="1"/>
  <c r="H666" i="1"/>
  <c r="AO669" i="1" s="1"/>
  <c r="AE666" i="1"/>
  <c r="AO666" i="1"/>
  <c r="AP666" i="1"/>
  <c r="H667" i="1"/>
  <c r="AO670" i="1" s="1"/>
  <c r="AE667" i="1"/>
  <c r="AO667" i="1"/>
  <c r="AP667" i="1"/>
  <c r="E668" i="1"/>
  <c r="H668" i="1"/>
  <c r="AO671" i="1" s="1"/>
  <c r="AP668" i="1"/>
  <c r="H669" i="1"/>
  <c r="AE669" i="1"/>
  <c r="AP669" i="1"/>
  <c r="H670" i="1"/>
  <c r="AE670" i="1"/>
  <c r="AP670" i="1"/>
  <c r="H671" i="1"/>
  <c r="AE671" i="1"/>
  <c r="AP671" i="1"/>
  <c r="H672" i="1"/>
  <c r="AE672" i="1"/>
  <c r="AO672" i="1"/>
  <c r="AP672" i="1"/>
  <c r="H673" i="1"/>
  <c r="AE673" i="1"/>
  <c r="AO673" i="1"/>
  <c r="AP673" i="1"/>
  <c r="H674" i="1"/>
  <c r="AE674" i="1"/>
  <c r="AO674" i="1"/>
  <c r="AP674" i="1"/>
  <c r="H675" i="1"/>
  <c r="AE675" i="1"/>
  <c r="AO675" i="1"/>
  <c r="AP675" i="1"/>
  <c r="H676" i="1"/>
  <c r="AE676" i="1"/>
  <c r="AO676" i="1"/>
  <c r="AP676" i="1"/>
  <c r="H677" i="1"/>
  <c r="AE677" i="1"/>
  <c r="AO677" i="1"/>
  <c r="AP677" i="1"/>
  <c r="H678" i="1"/>
  <c r="AE678" i="1"/>
  <c r="AO678" i="1"/>
  <c r="AP678" i="1"/>
  <c r="H679" i="1"/>
  <c r="AE679" i="1"/>
  <c r="AO679" i="1"/>
  <c r="AP679" i="1"/>
  <c r="H680" i="1"/>
  <c r="AE680" i="1"/>
  <c r="AO680" i="1"/>
  <c r="AP680" i="1"/>
  <c r="H681" i="1"/>
  <c r="AE681" i="1"/>
  <c r="AO681" i="1"/>
  <c r="AP681" i="1"/>
  <c r="H682" i="1"/>
  <c r="AE682" i="1"/>
  <c r="AO682" i="1"/>
  <c r="AP682" i="1"/>
  <c r="H683" i="1"/>
  <c r="AE683" i="1"/>
  <c r="AO683" i="1"/>
  <c r="AP683" i="1"/>
  <c r="H684" i="1"/>
  <c r="AE684" i="1"/>
  <c r="AO684" i="1"/>
  <c r="AP684" i="1"/>
  <c r="H685" i="1"/>
  <c r="AE685" i="1"/>
  <c r="AO685" i="1"/>
  <c r="AP685" i="1"/>
  <c r="H686" i="1"/>
  <c r="AE686" i="1"/>
  <c r="AO686" i="1"/>
  <c r="AP686" i="1"/>
  <c r="H687" i="1"/>
  <c r="AE687" i="1"/>
  <c r="AO687" i="1"/>
  <c r="AP687" i="1"/>
  <c r="H688" i="1"/>
  <c r="AE688" i="1"/>
  <c r="AO688" i="1"/>
  <c r="AP688" i="1"/>
  <c r="H689" i="1"/>
  <c r="AE689" i="1"/>
  <c r="AO689" i="1"/>
  <c r="AP689" i="1"/>
  <c r="H690" i="1"/>
  <c r="AO692" i="1" s="1"/>
  <c r="AE690" i="1"/>
  <c r="AO690" i="1"/>
  <c r="AP690" i="1"/>
  <c r="H691" i="1"/>
  <c r="AO693" i="1" s="1"/>
  <c r="AE691" i="1"/>
  <c r="AO691" i="1"/>
  <c r="AP691" i="1"/>
  <c r="E692" i="1"/>
  <c r="H692" i="1"/>
  <c r="AO694" i="1" s="1"/>
  <c r="AP692" i="1"/>
  <c r="H693" i="1"/>
  <c r="AE693" i="1"/>
  <c r="AP693" i="1"/>
  <c r="H694" i="1"/>
  <c r="AE694" i="1"/>
  <c r="AP694" i="1"/>
  <c r="H695" i="1"/>
  <c r="AE695" i="1"/>
  <c r="AO695" i="1"/>
  <c r="AP695" i="1"/>
  <c r="H696" i="1"/>
  <c r="AE696" i="1"/>
  <c r="AO696" i="1"/>
  <c r="AP696" i="1"/>
  <c r="H697" i="1"/>
  <c r="AE697" i="1"/>
  <c r="AO697" i="1"/>
  <c r="AP697" i="1"/>
  <c r="H698" i="1"/>
  <c r="AE698" i="1"/>
  <c r="AO698" i="1"/>
  <c r="AP698" i="1"/>
  <c r="H699" i="1"/>
  <c r="AE699" i="1"/>
  <c r="AO699" i="1"/>
  <c r="AP699" i="1"/>
  <c r="H700" i="1"/>
  <c r="AE700" i="1"/>
  <c r="AO700" i="1"/>
  <c r="AP700" i="1"/>
  <c r="H701" i="1"/>
  <c r="AE701" i="1"/>
  <c r="AO701" i="1"/>
  <c r="AP701" i="1"/>
  <c r="H702" i="1"/>
  <c r="AE702" i="1"/>
  <c r="AO702" i="1"/>
  <c r="AP702" i="1"/>
  <c r="H703" i="1"/>
  <c r="AE703" i="1"/>
  <c r="AO703" i="1"/>
  <c r="AP703" i="1"/>
  <c r="H704" i="1"/>
  <c r="AE704" i="1"/>
  <c r="AO704" i="1"/>
  <c r="AP704" i="1"/>
  <c r="H705" i="1"/>
  <c r="AE705" i="1"/>
  <c r="AO705" i="1"/>
  <c r="AP705" i="1"/>
  <c r="H706" i="1"/>
  <c r="AE706" i="1"/>
  <c r="AO706" i="1"/>
  <c r="AP706" i="1"/>
  <c r="H707" i="1"/>
  <c r="AO708" i="1" s="1"/>
  <c r="AE707" i="1"/>
  <c r="AO707" i="1"/>
  <c r="AP707" i="1"/>
  <c r="E708" i="1"/>
  <c r="H708" i="1"/>
  <c r="AO709" i="1" s="1"/>
  <c r="AP708" i="1"/>
  <c r="H709" i="1"/>
  <c r="AE709" i="1"/>
  <c r="AP709" i="1"/>
  <c r="H710" i="1"/>
  <c r="AE710" i="1"/>
  <c r="AO710" i="1"/>
  <c r="AP710" i="1"/>
  <c r="H711" i="1"/>
  <c r="AE711" i="1"/>
  <c r="AO711" i="1"/>
  <c r="AP711" i="1"/>
  <c r="H712" i="1"/>
  <c r="AE712" i="1"/>
  <c r="AO712" i="1"/>
  <c r="AP712" i="1"/>
  <c r="H713" i="1"/>
  <c r="AE713" i="1"/>
  <c r="AO713" i="1"/>
  <c r="AP713" i="1"/>
  <c r="H714" i="1"/>
  <c r="AE714" i="1"/>
  <c r="AO714" i="1"/>
  <c r="AP714" i="1"/>
  <c r="H715" i="1"/>
  <c r="AE715" i="1"/>
  <c r="AO715" i="1"/>
  <c r="AP715" i="1"/>
  <c r="H716" i="1"/>
  <c r="AE716" i="1"/>
  <c r="AO716" i="1"/>
  <c r="AP716" i="1"/>
  <c r="H717" i="1"/>
  <c r="AE717" i="1"/>
  <c r="AO717" i="1"/>
  <c r="AP717" i="1"/>
  <c r="H718" i="1"/>
  <c r="AE718" i="1"/>
  <c r="AO718" i="1"/>
  <c r="AP718" i="1"/>
  <c r="H719" i="1"/>
  <c r="AE719" i="1"/>
  <c r="AO719" i="1"/>
  <c r="AP719" i="1"/>
  <c r="H720" i="1"/>
  <c r="AE720" i="1"/>
  <c r="AO720" i="1"/>
  <c r="AP720" i="1"/>
  <c r="H721" i="1"/>
  <c r="AE721" i="1"/>
  <c r="AO721" i="1"/>
  <c r="AP721" i="1"/>
  <c r="H722" i="1"/>
  <c r="AE722" i="1"/>
  <c r="AO722" i="1"/>
  <c r="AP722" i="1"/>
  <c r="H723" i="1"/>
  <c r="AE723" i="1"/>
  <c r="AO723" i="1"/>
  <c r="AP723" i="1"/>
  <c r="H724" i="1"/>
  <c r="AE724" i="1"/>
  <c r="AO724" i="1"/>
  <c r="AP724" i="1"/>
  <c r="H725" i="1"/>
  <c r="AE725" i="1"/>
  <c r="AO725" i="1"/>
  <c r="AP725" i="1"/>
  <c r="H726" i="1"/>
  <c r="AO728" i="1" s="1"/>
  <c r="AE726" i="1"/>
  <c r="AO726" i="1"/>
  <c r="AP726" i="1"/>
  <c r="H727" i="1"/>
  <c r="AO729" i="1" s="1"/>
  <c r="AE727" i="1"/>
  <c r="AO727" i="1"/>
  <c r="AP727" i="1"/>
  <c r="E728" i="1"/>
  <c r="H728" i="1"/>
  <c r="AO730" i="1" s="1"/>
  <c r="AP728" i="1"/>
  <c r="H729" i="1"/>
  <c r="AE729" i="1"/>
  <c r="AP729" i="1"/>
  <c r="H730" i="1"/>
  <c r="AE730" i="1"/>
  <c r="AP730" i="1"/>
  <c r="H731" i="1"/>
  <c r="AE731" i="1"/>
  <c r="AO731" i="1"/>
  <c r="AP731" i="1"/>
  <c r="H732" i="1"/>
  <c r="AE732" i="1"/>
  <c r="AO732" i="1"/>
  <c r="AP732" i="1"/>
  <c r="H733" i="1"/>
  <c r="AE733" i="1"/>
  <c r="AO733" i="1"/>
  <c r="AP733" i="1"/>
  <c r="H734" i="1"/>
  <c r="AE734" i="1"/>
  <c r="AO734" i="1"/>
  <c r="AP734" i="1"/>
  <c r="H735" i="1"/>
  <c r="AE735" i="1"/>
  <c r="AO735" i="1"/>
  <c r="AP735" i="1"/>
  <c r="H736" i="1"/>
  <c r="AE736" i="1"/>
  <c r="AO736" i="1"/>
  <c r="AP736" i="1"/>
  <c r="H737" i="1"/>
  <c r="AE737" i="1"/>
  <c r="AO737" i="1"/>
  <c r="AP737" i="1"/>
  <c r="H738" i="1"/>
  <c r="AE738" i="1"/>
  <c r="AO738" i="1"/>
  <c r="AP738" i="1"/>
  <c r="H739" i="1"/>
  <c r="AE739" i="1"/>
  <c r="AO739" i="1"/>
  <c r="AP739" i="1"/>
  <c r="H740" i="1"/>
  <c r="AE740" i="1"/>
  <c r="AO740" i="1"/>
  <c r="AP740" i="1"/>
  <c r="H741" i="1"/>
  <c r="AE741" i="1"/>
  <c r="AO741" i="1"/>
  <c r="AP741" i="1"/>
  <c r="H742" i="1"/>
  <c r="AE742" i="1"/>
  <c r="AO742" i="1"/>
  <c r="AP742" i="1"/>
  <c r="H743" i="1"/>
  <c r="AE743" i="1"/>
  <c r="AO743" i="1"/>
  <c r="AP743" i="1"/>
  <c r="H744" i="1"/>
  <c r="AE744" i="1"/>
  <c r="AO744" i="1"/>
  <c r="AP744" i="1"/>
  <c r="H745" i="1"/>
  <c r="AE745" i="1"/>
  <c r="AO745" i="1"/>
  <c r="AP745" i="1"/>
  <c r="H746" i="1"/>
  <c r="AE746" i="1"/>
  <c r="AO746" i="1"/>
  <c r="AP746" i="1"/>
  <c r="H747" i="1"/>
  <c r="AE747" i="1"/>
  <c r="AO747" i="1"/>
  <c r="AP747" i="1"/>
  <c r="H748" i="1"/>
  <c r="AO752" i="1" s="1"/>
  <c r="AE748" i="1"/>
  <c r="AO748" i="1"/>
  <c r="AP748" i="1"/>
  <c r="H749" i="1"/>
  <c r="AO753" i="1" s="1"/>
  <c r="AE749" i="1"/>
  <c r="AO749" i="1"/>
  <c r="AP749" i="1"/>
  <c r="H750" i="1"/>
  <c r="AO754" i="1" s="1"/>
  <c r="AE750" i="1"/>
  <c r="AO750" i="1"/>
  <c r="AP750" i="1"/>
  <c r="H751" i="1"/>
  <c r="AO755" i="1" s="1"/>
  <c r="AE751" i="1"/>
  <c r="AO751" i="1"/>
  <c r="AP751" i="1"/>
  <c r="E752" i="1"/>
  <c r="H752" i="1"/>
  <c r="AO756" i="1" s="1"/>
  <c r="AP752" i="1"/>
  <c r="H753" i="1"/>
  <c r="AE753" i="1"/>
  <c r="AP753" i="1"/>
  <c r="H754" i="1"/>
  <c r="AE754" i="1"/>
  <c r="AP754" i="1"/>
  <c r="H755" i="1"/>
  <c r="AE755" i="1"/>
  <c r="AP755" i="1"/>
  <c r="H756" i="1"/>
  <c r="AE756" i="1"/>
  <c r="AP756" i="1"/>
  <c r="H757" i="1"/>
  <c r="AE757" i="1"/>
  <c r="AO757" i="1"/>
  <c r="AP757" i="1"/>
  <c r="H758" i="1"/>
  <c r="AE758" i="1"/>
  <c r="AO758" i="1"/>
  <c r="AP758" i="1"/>
  <c r="H759" i="1"/>
  <c r="AE759" i="1"/>
  <c r="AO759" i="1"/>
  <c r="AP759" i="1"/>
  <c r="H760" i="1"/>
  <c r="AE760" i="1"/>
  <c r="AO760" i="1"/>
  <c r="AP760" i="1"/>
  <c r="H761" i="1"/>
  <c r="AE761" i="1"/>
  <c r="AO761" i="1"/>
  <c r="AP761" i="1"/>
  <c r="H762" i="1"/>
  <c r="AE762" i="1"/>
  <c r="AO762" i="1"/>
  <c r="AP762" i="1"/>
  <c r="H763" i="1"/>
  <c r="AE763" i="1"/>
  <c r="AO763" i="1"/>
  <c r="AP763" i="1"/>
  <c r="H764" i="1"/>
  <c r="AE764" i="1"/>
  <c r="AO764" i="1"/>
  <c r="AP764" i="1"/>
  <c r="H765" i="1"/>
  <c r="AE765" i="1"/>
  <c r="AO765" i="1"/>
  <c r="AP765" i="1"/>
  <c r="H766" i="1"/>
  <c r="AP766" i="1" s="1"/>
  <c r="AE766" i="1"/>
  <c r="AO766" i="1"/>
  <c r="H767" i="1"/>
  <c r="AP767" i="1" s="1"/>
  <c r="AE767" i="1"/>
  <c r="AO767" i="1"/>
  <c r="H768" i="1"/>
  <c r="AP768" i="1" s="1"/>
  <c r="AE768" i="1"/>
  <c r="AO768" i="1"/>
  <c r="H769" i="1"/>
  <c r="AP769" i="1" s="1"/>
  <c r="AE769" i="1"/>
  <c r="AO769" i="1"/>
  <c r="H770" i="1"/>
  <c r="AP770" i="1" s="1"/>
  <c r="AE770" i="1"/>
  <c r="E771" i="1" s="1"/>
  <c r="AO770" i="1"/>
  <c r="H771" i="1"/>
  <c r="AO772" i="1" s="1"/>
  <c r="AP771" i="1"/>
  <c r="H772" i="1"/>
  <c r="AE772" i="1"/>
  <c r="AP772" i="1"/>
  <c r="H773" i="1"/>
  <c r="AE773" i="1"/>
  <c r="AO773" i="1"/>
  <c r="AP773" i="1"/>
  <c r="H774" i="1"/>
  <c r="AE774" i="1"/>
  <c r="AO774" i="1"/>
  <c r="AP774" i="1"/>
  <c r="H775" i="1"/>
  <c r="AE775" i="1"/>
  <c r="AO775" i="1"/>
  <c r="AP775" i="1"/>
  <c r="H776" i="1"/>
  <c r="AE776" i="1"/>
  <c r="AO776" i="1"/>
  <c r="AP776" i="1"/>
  <c r="H777" i="1"/>
  <c r="AE777" i="1"/>
  <c r="AO777" i="1"/>
  <c r="AP777" i="1"/>
  <c r="H778" i="1"/>
  <c r="AE778" i="1"/>
  <c r="AO778" i="1"/>
  <c r="AP778" i="1"/>
  <c r="H779" i="1"/>
  <c r="AE779" i="1"/>
  <c r="AO779" i="1"/>
  <c r="AP779" i="1"/>
  <c r="H780" i="1"/>
  <c r="AE780" i="1"/>
  <c r="AO780" i="1"/>
  <c r="AP780" i="1"/>
  <c r="H781" i="1"/>
  <c r="AE781" i="1"/>
  <c r="AO781" i="1"/>
  <c r="AP781" i="1"/>
  <c r="H782" i="1"/>
  <c r="AE782" i="1"/>
  <c r="AO782" i="1"/>
  <c r="AP782" i="1"/>
  <c r="H783" i="1"/>
  <c r="AE783" i="1"/>
  <c r="AO783" i="1"/>
  <c r="AP783" i="1"/>
  <c r="H784" i="1"/>
  <c r="AE784" i="1"/>
  <c r="AO784" i="1"/>
  <c r="AP784" i="1"/>
  <c r="H785" i="1"/>
  <c r="AE785" i="1"/>
  <c r="AO785" i="1"/>
  <c r="AP785" i="1"/>
  <c r="H786" i="1"/>
  <c r="AE786" i="1"/>
  <c r="AO786" i="1"/>
  <c r="AP786" i="1"/>
  <c r="H787" i="1"/>
  <c r="AE787" i="1"/>
  <c r="AO787" i="1"/>
  <c r="AP787" i="1"/>
  <c r="H788" i="1"/>
  <c r="AO791" i="1" s="1"/>
  <c r="AE788" i="1"/>
  <c r="AO788" i="1"/>
  <c r="AP788" i="1"/>
  <c r="H789" i="1"/>
  <c r="AO792" i="1" s="1"/>
  <c r="AE789" i="1"/>
  <c r="AO789" i="1"/>
  <c r="AP789" i="1"/>
  <c r="H790" i="1"/>
  <c r="AO793" i="1" s="1"/>
  <c r="AE790" i="1"/>
  <c r="AO790" i="1"/>
  <c r="AP790" i="1"/>
  <c r="E791" i="1"/>
  <c r="H791" i="1"/>
  <c r="AO794" i="1" s="1"/>
  <c r="AP791" i="1"/>
  <c r="H792" i="1"/>
  <c r="AE792" i="1"/>
  <c r="AP792" i="1"/>
  <c r="H793" i="1"/>
  <c r="AE793" i="1"/>
  <c r="AP793" i="1"/>
  <c r="H794" i="1"/>
  <c r="AE794" i="1"/>
  <c r="AP794" i="1"/>
  <c r="H795" i="1"/>
  <c r="AE795" i="1"/>
  <c r="AO795" i="1"/>
  <c r="AP795" i="1"/>
  <c r="H796" i="1"/>
  <c r="AE796" i="1"/>
  <c r="AO796" i="1"/>
  <c r="AP796" i="1"/>
  <c r="H797" i="1"/>
  <c r="AE797" i="1"/>
  <c r="AO797" i="1"/>
  <c r="AP797" i="1"/>
  <c r="H798" i="1"/>
  <c r="AE798" i="1"/>
  <c r="AO798" i="1"/>
  <c r="AP798" i="1"/>
  <c r="H799" i="1"/>
  <c r="AE799" i="1"/>
  <c r="AO799" i="1"/>
  <c r="AP799" i="1"/>
  <c r="H800" i="1"/>
  <c r="AE800" i="1"/>
  <c r="AO800" i="1"/>
  <c r="AP800" i="1"/>
  <c r="H801" i="1"/>
  <c r="AE801" i="1"/>
  <c r="AO801" i="1"/>
  <c r="AP801" i="1"/>
  <c r="H802" i="1"/>
  <c r="AE802" i="1"/>
  <c r="AO802" i="1"/>
  <c r="AP802" i="1"/>
  <c r="H803" i="1"/>
  <c r="AE803" i="1"/>
  <c r="AO803" i="1"/>
  <c r="AP803" i="1"/>
  <c r="H804" i="1"/>
  <c r="AE804" i="1"/>
  <c r="AO804" i="1"/>
  <c r="AP804" i="1"/>
  <c r="H805" i="1"/>
  <c r="AE805" i="1"/>
  <c r="AO805" i="1"/>
  <c r="AP805" i="1"/>
  <c r="H806" i="1"/>
  <c r="AE806" i="1"/>
  <c r="AO806" i="1"/>
  <c r="AP806" i="1"/>
  <c r="H807" i="1"/>
  <c r="AE807" i="1"/>
  <c r="AO807" i="1"/>
  <c r="AP807" i="1"/>
  <c r="H808" i="1"/>
  <c r="AE808" i="1"/>
  <c r="AO808" i="1"/>
  <c r="AP808" i="1"/>
  <c r="H809" i="1"/>
  <c r="AE809" i="1"/>
  <c r="AO809" i="1"/>
  <c r="AP809" i="1"/>
  <c r="H810" i="1"/>
  <c r="AE810" i="1"/>
  <c r="AO810" i="1"/>
  <c r="AP810" i="1"/>
  <c r="H811" i="1"/>
  <c r="AO815" i="1" s="1"/>
  <c r="AE811" i="1"/>
  <c r="AO811" i="1"/>
  <c r="AP811" i="1"/>
  <c r="H812" i="1"/>
  <c r="AO816" i="1" s="1"/>
  <c r="AE812" i="1"/>
  <c r="AO812" i="1"/>
  <c r="AP812" i="1"/>
  <c r="H813" i="1"/>
  <c r="AO818" i="1" s="1"/>
  <c r="AE813" i="1"/>
  <c r="AO813" i="1"/>
  <c r="AP813" i="1"/>
  <c r="H814" i="1"/>
  <c r="AO819" i="1" s="1"/>
  <c r="AE814" i="1"/>
  <c r="AO814" i="1"/>
  <c r="AP814" i="1"/>
  <c r="E815" i="1"/>
  <c r="H815" i="1"/>
  <c r="AO820" i="1" s="1"/>
  <c r="AP815" i="1"/>
  <c r="H816" i="1"/>
  <c r="AE816" i="1"/>
  <c r="AP816" i="1"/>
  <c r="H817" i="1"/>
  <c r="AE817" i="1"/>
  <c r="AP817" i="1"/>
  <c r="H818" i="1"/>
  <c r="AE818" i="1"/>
  <c r="AP818" i="1"/>
  <c r="H819" i="1"/>
  <c r="AE819" i="1"/>
  <c r="AP819" i="1"/>
  <c r="H820" i="1"/>
  <c r="AE820" i="1"/>
  <c r="AP820" i="1"/>
  <c r="H821" i="1"/>
  <c r="AE821" i="1"/>
  <c r="AO821" i="1"/>
  <c r="AP821" i="1"/>
  <c r="H822" i="1"/>
  <c r="AE822" i="1"/>
  <c r="AO822" i="1"/>
  <c r="AP822" i="1"/>
  <c r="H823" i="1"/>
  <c r="AE823" i="1"/>
  <c r="AO823" i="1"/>
  <c r="AP823" i="1"/>
  <c r="H824" i="1"/>
  <c r="AE824" i="1"/>
  <c r="AO824" i="1"/>
  <c r="AP824" i="1"/>
  <c r="H825" i="1"/>
  <c r="AE825" i="1"/>
  <c r="AO825" i="1"/>
  <c r="AP825" i="1"/>
  <c r="H826" i="1"/>
  <c r="AE826" i="1"/>
  <c r="AO826" i="1"/>
  <c r="AP826" i="1"/>
  <c r="H827" i="1"/>
  <c r="AE827" i="1"/>
  <c r="AO827" i="1"/>
  <c r="AP827" i="1"/>
  <c r="H828" i="1"/>
  <c r="AE828" i="1"/>
  <c r="AO828" i="1"/>
  <c r="AP828" i="1"/>
  <c r="H829" i="1"/>
  <c r="AE829" i="1"/>
  <c r="AO829" i="1"/>
  <c r="AP829" i="1"/>
  <c r="H830" i="1"/>
  <c r="AE830" i="1"/>
  <c r="AO830" i="1"/>
  <c r="AP830" i="1"/>
  <c r="H831" i="1"/>
  <c r="AE831" i="1"/>
  <c r="AO831" i="1"/>
  <c r="AP831" i="1"/>
  <c r="H832" i="1"/>
  <c r="AE832" i="1"/>
  <c r="AO832" i="1"/>
  <c r="AP832" i="1"/>
  <c r="H833" i="1"/>
  <c r="AE833" i="1"/>
  <c r="AO833" i="1"/>
  <c r="AP833" i="1"/>
  <c r="E834" i="1"/>
  <c r="H834" i="1"/>
  <c r="AO834" i="1"/>
  <c r="AP834" i="1"/>
  <c r="H835" i="1"/>
  <c r="AE835" i="1"/>
  <c r="AO835" i="1"/>
  <c r="AP835" i="1"/>
  <c r="H836" i="1"/>
  <c r="AE836" i="1"/>
  <c r="AO836" i="1"/>
  <c r="AP836" i="1"/>
  <c r="H837" i="1"/>
  <c r="AE837" i="1"/>
  <c r="AO837" i="1"/>
  <c r="AP837" i="1"/>
  <c r="H838" i="1"/>
  <c r="AE838" i="1"/>
  <c r="AO838" i="1"/>
  <c r="AP838" i="1"/>
  <c r="H839" i="1"/>
  <c r="AE839" i="1"/>
  <c r="AO839" i="1"/>
  <c r="AP839" i="1"/>
  <c r="H840" i="1"/>
  <c r="AE840" i="1"/>
  <c r="AO840" i="1"/>
  <c r="AP840" i="1"/>
  <c r="H841" i="1"/>
  <c r="AE841" i="1"/>
  <c r="AO841" i="1"/>
  <c r="AP841" i="1"/>
  <c r="H842" i="1"/>
  <c r="AE842" i="1"/>
  <c r="AO842" i="1"/>
  <c r="AP842" i="1"/>
  <c r="H843" i="1"/>
  <c r="AE843" i="1"/>
  <c r="AO843" i="1"/>
  <c r="AP843" i="1"/>
  <c r="H844" i="1"/>
  <c r="AE844" i="1"/>
  <c r="AO844" i="1"/>
  <c r="AP844" i="1"/>
  <c r="H845" i="1"/>
  <c r="AE845" i="1"/>
  <c r="AO845" i="1"/>
  <c r="AP845" i="1"/>
  <c r="H846" i="1"/>
  <c r="AE846" i="1"/>
  <c r="AO846" i="1"/>
  <c r="AP846" i="1"/>
  <c r="H847" i="1"/>
  <c r="AE847" i="1"/>
  <c r="AO847" i="1"/>
  <c r="AP847" i="1"/>
  <c r="H848" i="1"/>
  <c r="AE848" i="1"/>
  <c r="AO848" i="1"/>
  <c r="AP848" i="1"/>
  <c r="H849" i="1"/>
  <c r="AE849" i="1"/>
  <c r="AO849" i="1"/>
  <c r="AP849" i="1"/>
  <c r="H850" i="1"/>
  <c r="AE850" i="1"/>
  <c r="AO850" i="1"/>
  <c r="AP850" i="1"/>
  <c r="H851" i="1"/>
  <c r="AE851" i="1"/>
  <c r="AO851" i="1"/>
  <c r="AP851" i="1"/>
  <c r="H852" i="1"/>
  <c r="AE852" i="1"/>
  <c r="AO852" i="1"/>
  <c r="AP852" i="1"/>
  <c r="H853" i="1"/>
  <c r="AE853" i="1"/>
  <c r="AO853" i="1"/>
  <c r="AP853" i="1"/>
  <c r="H854" i="1"/>
  <c r="AE854" i="1"/>
  <c r="AO854" i="1"/>
  <c r="AP854" i="1"/>
  <c r="H855" i="1"/>
  <c r="AE855" i="1"/>
  <c r="AO855" i="1"/>
  <c r="AP855" i="1"/>
  <c r="H856" i="1"/>
  <c r="AE856" i="1"/>
  <c r="AO856" i="1"/>
  <c r="AP856" i="1"/>
  <c r="H857" i="1"/>
  <c r="AE857" i="1"/>
  <c r="AO857" i="1"/>
  <c r="AP857" i="1"/>
  <c r="H858" i="1"/>
  <c r="AE858" i="1"/>
  <c r="AO858" i="1"/>
  <c r="AP858" i="1"/>
  <c r="E859" i="1"/>
  <c r="H859" i="1"/>
  <c r="AO859" i="1" s="1"/>
  <c r="AP859" i="1"/>
  <c r="H860" i="1"/>
  <c r="AE860" i="1"/>
  <c r="AO860" i="1"/>
  <c r="AP860" i="1"/>
  <c r="H861" i="1"/>
  <c r="AE861" i="1"/>
  <c r="AO861" i="1"/>
  <c r="AP861" i="1"/>
  <c r="H862" i="1"/>
  <c r="AE862" i="1"/>
  <c r="AO862" i="1"/>
  <c r="AP862" i="1"/>
  <c r="H863" i="1"/>
  <c r="AE863" i="1"/>
  <c r="AO863" i="1"/>
  <c r="AP863" i="1"/>
  <c r="H864" i="1"/>
  <c r="AE864" i="1"/>
  <c r="AO864" i="1"/>
  <c r="AP864" i="1"/>
  <c r="H865" i="1"/>
  <c r="AE865" i="1"/>
  <c r="AO865" i="1"/>
  <c r="AP865" i="1"/>
  <c r="H866" i="1"/>
  <c r="AE866" i="1"/>
  <c r="AO866" i="1"/>
  <c r="AP866" i="1"/>
  <c r="H867" i="1"/>
  <c r="AE867" i="1"/>
  <c r="AO867" i="1"/>
  <c r="AP867" i="1"/>
  <c r="H868" i="1"/>
  <c r="AE868" i="1"/>
  <c r="AO868" i="1"/>
  <c r="AP868" i="1"/>
  <c r="H869" i="1"/>
  <c r="AE869" i="1"/>
  <c r="AO869" i="1"/>
  <c r="AP869" i="1"/>
  <c r="H870" i="1"/>
  <c r="AE870" i="1"/>
  <c r="AO870" i="1"/>
  <c r="AP870" i="1"/>
  <c r="H871" i="1"/>
  <c r="AE871" i="1"/>
  <c r="AO871" i="1"/>
  <c r="AP871" i="1"/>
  <c r="H872" i="1"/>
  <c r="AE872" i="1"/>
  <c r="AO872" i="1"/>
  <c r="AP872" i="1"/>
  <c r="H873" i="1"/>
  <c r="AE873" i="1"/>
  <c r="AO873" i="1"/>
  <c r="AP873" i="1"/>
  <c r="H874" i="1"/>
  <c r="AE874" i="1"/>
  <c r="AO874" i="1"/>
  <c r="AP874" i="1"/>
  <c r="H875" i="1"/>
  <c r="AO878" i="1" s="1"/>
  <c r="AE875" i="1"/>
  <c r="AO875" i="1"/>
  <c r="AP875" i="1"/>
  <c r="H876" i="1"/>
  <c r="AO879" i="1" s="1"/>
  <c r="AE876" i="1"/>
  <c r="AO876" i="1"/>
  <c r="AP876" i="1"/>
  <c r="H877" i="1"/>
  <c r="AO880" i="1" s="1"/>
  <c r="AE877" i="1"/>
  <c r="AO877" i="1"/>
  <c r="AP877" i="1"/>
  <c r="E878" i="1"/>
  <c r="H878" i="1"/>
  <c r="AO881" i="1" s="1"/>
  <c r="AP878" i="1"/>
  <c r="H879" i="1"/>
  <c r="AE879" i="1"/>
  <c r="AP879" i="1"/>
  <c r="H880" i="1"/>
  <c r="AE880" i="1"/>
  <c r="AP880" i="1"/>
  <c r="H881" i="1"/>
  <c r="AE881" i="1"/>
  <c r="AP881" i="1"/>
  <c r="H882" i="1"/>
  <c r="AE882" i="1"/>
  <c r="AO882" i="1"/>
  <c r="AP882" i="1"/>
  <c r="H883" i="1"/>
  <c r="AE883" i="1"/>
  <c r="AO883" i="1"/>
  <c r="AP883" i="1"/>
  <c r="H884" i="1"/>
  <c r="AE884" i="1"/>
  <c r="AO884" i="1"/>
  <c r="AP884" i="1"/>
  <c r="H885" i="1"/>
  <c r="AE885" i="1"/>
  <c r="AO885" i="1"/>
  <c r="AP885" i="1"/>
  <c r="H886" i="1"/>
  <c r="AE886" i="1"/>
  <c r="AO886" i="1"/>
  <c r="AP886" i="1"/>
  <c r="H887" i="1"/>
  <c r="AE887" i="1"/>
  <c r="AO887" i="1"/>
  <c r="AP887" i="1"/>
  <c r="H888" i="1"/>
  <c r="AE888" i="1"/>
  <c r="AO888" i="1"/>
  <c r="AP888" i="1"/>
  <c r="H889" i="1"/>
  <c r="AE889" i="1"/>
  <c r="AO889" i="1"/>
  <c r="AP889" i="1"/>
  <c r="H890" i="1"/>
  <c r="AE890" i="1"/>
  <c r="AO890" i="1"/>
  <c r="AP890" i="1"/>
  <c r="H891" i="1"/>
  <c r="AE891" i="1"/>
  <c r="AO891" i="1"/>
  <c r="AP891" i="1"/>
  <c r="H892" i="1"/>
  <c r="AE892" i="1"/>
  <c r="AO892" i="1"/>
  <c r="AP892" i="1"/>
  <c r="H893" i="1"/>
  <c r="AE893" i="1"/>
  <c r="AO893" i="1"/>
  <c r="AP893" i="1"/>
  <c r="H894" i="1"/>
  <c r="AO898" i="1" s="1"/>
  <c r="AE894" i="1"/>
  <c r="AO894" i="1"/>
  <c r="AP894" i="1"/>
  <c r="H895" i="1"/>
  <c r="AO899" i="1" s="1"/>
  <c r="AE895" i="1"/>
  <c r="AO895" i="1"/>
  <c r="AP895" i="1"/>
  <c r="H896" i="1"/>
  <c r="AO900" i="1" s="1"/>
  <c r="AE896" i="1"/>
  <c r="AO896" i="1"/>
  <c r="AP896" i="1"/>
  <c r="H897" i="1"/>
  <c r="AO901" i="1" s="1"/>
  <c r="AE897" i="1"/>
  <c r="AO897" i="1"/>
  <c r="AP897" i="1"/>
  <c r="E898" i="1"/>
  <c r="H898" i="1"/>
  <c r="AO902" i="1" s="1"/>
  <c r="AP898" i="1"/>
  <c r="H899" i="1"/>
  <c r="AE899" i="1"/>
  <c r="AP899" i="1"/>
  <c r="H900" i="1"/>
  <c r="AE900" i="1"/>
  <c r="AP900" i="1"/>
  <c r="H901" i="1"/>
  <c r="AE901" i="1"/>
  <c r="AP901" i="1"/>
  <c r="H902" i="1"/>
  <c r="AE902" i="1"/>
  <c r="AP902" i="1"/>
  <c r="H903" i="1"/>
  <c r="AE903" i="1"/>
  <c r="AO903" i="1"/>
  <c r="AP903" i="1"/>
  <c r="H904" i="1"/>
  <c r="AE904" i="1"/>
  <c r="AO904" i="1"/>
  <c r="AP904" i="1"/>
  <c r="H905" i="1"/>
  <c r="AE905" i="1"/>
  <c r="AO905" i="1"/>
  <c r="AP905" i="1"/>
  <c r="H906" i="1"/>
  <c r="AE906" i="1"/>
  <c r="AO906" i="1"/>
  <c r="AP906" i="1"/>
  <c r="H907" i="1"/>
  <c r="AE907" i="1"/>
  <c r="AO907" i="1"/>
  <c r="AP907" i="1"/>
  <c r="H908" i="1"/>
  <c r="AE908" i="1"/>
  <c r="AO908" i="1"/>
  <c r="AP908" i="1"/>
  <c r="H909" i="1"/>
  <c r="AE909" i="1"/>
  <c r="AO909" i="1"/>
  <c r="AP909" i="1"/>
  <c r="H910" i="1"/>
  <c r="AE910" i="1"/>
  <c r="AO910" i="1"/>
  <c r="AP910" i="1"/>
  <c r="H911" i="1"/>
  <c r="AE911" i="1"/>
  <c r="AO911" i="1"/>
  <c r="AP911" i="1"/>
  <c r="H912" i="1"/>
  <c r="AE912" i="1"/>
  <c r="AO912" i="1"/>
  <c r="AP912" i="1"/>
  <c r="H913" i="1"/>
  <c r="AE913" i="1"/>
  <c r="AO913" i="1"/>
  <c r="AP913" i="1"/>
  <c r="H914" i="1"/>
  <c r="AE914" i="1"/>
  <c r="AO914" i="1"/>
  <c r="AP914" i="1"/>
  <c r="H915" i="1"/>
  <c r="AE915" i="1"/>
  <c r="AO915" i="1"/>
  <c r="AP915" i="1"/>
  <c r="H916" i="1"/>
  <c r="AE916" i="1"/>
  <c r="AO916" i="1"/>
  <c r="AP916" i="1"/>
  <c r="H917" i="1"/>
  <c r="AE917" i="1"/>
  <c r="AO917" i="1"/>
  <c r="AP917" i="1"/>
  <c r="H918" i="1"/>
  <c r="AE918" i="1"/>
  <c r="AO918" i="1"/>
  <c r="AP918" i="1"/>
  <c r="H919" i="1"/>
  <c r="AE919" i="1"/>
  <c r="AO919" i="1"/>
  <c r="AP919" i="1"/>
  <c r="H920" i="1"/>
  <c r="AE920" i="1"/>
  <c r="AO920" i="1"/>
  <c r="AP920" i="1"/>
  <c r="H921" i="1"/>
  <c r="AO923" i="1" s="1"/>
  <c r="AE921" i="1"/>
  <c r="AO921" i="1"/>
  <c r="AP921" i="1"/>
  <c r="H922" i="1"/>
  <c r="AO924" i="1" s="1"/>
  <c r="AE922" i="1"/>
  <c r="AO922" i="1"/>
  <c r="AP922" i="1"/>
  <c r="E923" i="1"/>
  <c r="H923" i="1"/>
  <c r="AO925" i="1" s="1"/>
  <c r="AP923" i="1"/>
  <c r="H924" i="1"/>
  <c r="AE924" i="1"/>
  <c r="AP924" i="1"/>
  <c r="H925" i="1"/>
  <c r="AE925" i="1"/>
  <c r="AP925" i="1"/>
  <c r="H926" i="1"/>
  <c r="AE926" i="1"/>
  <c r="AO926" i="1"/>
  <c r="AP926" i="1"/>
  <c r="H927" i="1"/>
  <c r="AE927" i="1"/>
  <c r="AO927" i="1"/>
  <c r="AP927" i="1"/>
  <c r="H928" i="1"/>
  <c r="AE928" i="1"/>
  <c r="AO928" i="1"/>
  <c r="AP928" i="1"/>
  <c r="H929" i="1"/>
  <c r="AE929" i="1"/>
  <c r="AO929" i="1"/>
  <c r="AP929" i="1"/>
  <c r="H930" i="1"/>
  <c r="AE930" i="1"/>
  <c r="AO930" i="1"/>
  <c r="AP930" i="1"/>
  <c r="H931" i="1"/>
  <c r="AE931" i="1"/>
  <c r="AO931" i="1"/>
  <c r="AP931" i="1"/>
  <c r="H932" i="1"/>
  <c r="AE932" i="1"/>
  <c r="AO932" i="1"/>
  <c r="AP932" i="1"/>
  <c r="H933" i="1"/>
  <c r="AE933" i="1"/>
  <c r="AO933" i="1"/>
  <c r="AP933" i="1"/>
  <c r="H934" i="1"/>
  <c r="AE934" i="1"/>
  <c r="AO934" i="1"/>
  <c r="AP934" i="1"/>
  <c r="H935" i="1"/>
  <c r="AE935" i="1"/>
  <c r="AO935" i="1"/>
  <c r="AP935" i="1"/>
  <c r="H936" i="1"/>
  <c r="AE936" i="1"/>
  <c r="AO936" i="1"/>
  <c r="AP936" i="1"/>
  <c r="H937" i="1"/>
  <c r="AE937" i="1"/>
  <c r="AO937" i="1"/>
  <c r="AP937" i="1"/>
  <c r="H938" i="1"/>
  <c r="AE938" i="1"/>
  <c r="AO938" i="1"/>
  <c r="AP938" i="1"/>
  <c r="H939" i="1"/>
  <c r="AE939" i="1"/>
  <c r="AO939" i="1"/>
  <c r="AP939" i="1"/>
  <c r="H940" i="1"/>
  <c r="AO942" i="1" s="1"/>
  <c r="AE940" i="1"/>
  <c r="AO940" i="1"/>
  <c r="AP940" i="1"/>
  <c r="H941" i="1"/>
  <c r="AO943" i="1" s="1"/>
  <c r="AE941" i="1"/>
  <c r="AO941" i="1"/>
  <c r="AP941" i="1"/>
  <c r="E942" i="1"/>
  <c r="H942" i="1"/>
  <c r="AO944" i="1" s="1"/>
  <c r="AP942" i="1"/>
  <c r="H943" i="1"/>
  <c r="AE943" i="1"/>
  <c r="AP943" i="1"/>
  <c r="H944" i="1"/>
  <c r="AE944" i="1"/>
  <c r="AP944" i="1"/>
  <c r="H945" i="1"/>
  <c r="AE945" i="1"/>
  <c r="AO945" i="1"/>
  <c r="AP945" i="1"/>
  <c r="H946" i="1"/>
  <c r="AE946" i="1"/>
  <c r="AO946" i="1"/>
  <c r="AP946" i="1"/>
  <c r="H947" i="1"/>
  <c r="AE947" i="1"/>
  <c r="AO947" i="1"/>
  <c r="AP947" i="1"/>
  <c r="H948" i="1"/>
  <c r="AE948" i="1"/>
  <c r="AO948" i="1"/>
  <c r="AP948" i="1"/>
  <c r="H949" i="1"/>
  <c r="AE949" i="1"/>
  <c r="AO949" i="1"/>
  <c r="AP949" i="1"/>
  <c r="H950" i="1"/>
  <c r="AE950" i="1"/>
  <c r="AO950" i="1"/>
  <c r="AP950" i="1"/>
  <c r="H951" i="1"/>
  <c r="AE951" i="1"/>
  <c r="AO951" i="1"/>
  <c r="AP951" i="1"/>
  <c r="H952" i="1"/>
  <c r="AE952" i="1"/>
  <c r="AO952" i="1"/>
  <c r="AP952" i="1"/>
  <c r="H953" i="1"/>
  <c r="AE953" i="1"/>
  <c r="AO953" i="1"/>
  <c r="AP953" i="1"/>
  <c r="H954" i="1"/>
  <c r="AE954" i="1"/>
  <c r="AO954" i="1"/>
  <c r="AP954" i="1"/>
  <c r="H955" i="1"/>
  <c r="AE955" i="1"/>
  <c r="AO955" i="1"/>
  <c r="AP955" i="1"/>
  <c r="H956" i="1"/>
  <c r="AE956" i="1"/>
  <c r="AO956" i="1"/>
  <c r="AP956" i="1"/>
  <c r="H957" i="1"/>
  <c r="AE957" i="1"/>
  <c r="AO957" i="1"/>
  <c r="AP957" i="1"/>
  <c r="H958" i="1"/>
  <c r="AO960" i="1" s="1"/>
  <c r="AE958" i="1"/>
  <c r="AO958" i="1"/>
  <c r="AP958" i="1"/>
  <c r="H959" i="1"/>
  <c r="AO961" i="1" s="1"/>
  <c r="AE959" i="1"/>
  <c r="AO959" i="1"/>
  <c r="AP959" i="1"/>
  <c r="E960" i="1"/>
  <c r="H960" i="1"/>
  <c r="AO962" i="1" s="1"/>
  <c r="AP960" i="1"/>
  <c r="H961" i="1"/>
  <c r="AE961" i="1"/>
  <c r="AP961" i="1"/>
  <c r="H962" i="1"/>
  <c r="AE962" i="1"/>
  <c r="AP962" i="1"/>
  <c r="H963" i="1"/>
  <c r="AE963" i="1"/>
  <c r="AO963" i="1"/>
  <c r="AP963" i="1"/>
  <c r="H964" i="1"/>
  <c r="AE964" i="1"/>
  <c r="AO964" i="1"/>
  <c r="AP964" i="1"/>
  <c r="H965" i="1"/>
  <c r="AE965" i="1"/>
  <c r="AO965" i="1"/>
  <c r="AP965" i="1"/>
  <c r="H966" i="1"/>
  <c r="AE966" i="1"/>
  <c r="AO966" i="1"/>
  <c r="AP966" i="1"/>
  <c r="H967" i="1"/>
  <c r="AE967" i="1"/>
  <c r="AO967" i="1"/>
  <c r="AP967" i="1"/>
  <c r="H968" i="1"/>
  <c r="AE968" i="1"/>
  <c r="AO968" i="1"/>
  <c r="AP968" i="1"/>
  <c r="H969" i="1"/>
  <c r="AE969" i="1"/>
  <c r="AO969" i="1"/>
  <c r="AP969" i="1"/>
  <c r="H970" i="1"/>
  <c r="AE970" i="1"/>
  <c r="AO970" i="1"/>
  <c r="AP970" i="1"/>
  <c r="H971" i="1"/>
  <c r="AE971" i="1"/>
  <c r="AO971" i="1"/>
  <c r="AP971" i="1"/>
  <c r="H972" i="1"/>
  <c r="AE972" i="1"/>
  <c r="AO972" i="1"/>
  <c r="AP972" i="1"/>
  <c r="H973" i="1"/>
  <c r="AE973" i="1"/>
  <c r="AO973" i="1"/>
  <c r="AP973" i="1"/>
  <c r="H974" i="1"/>
  <c r="AE974" i="1"/>
  <c r="AO974" i="1"/>
  <c r="AP974" i="1"/>
  <c r="H975" i="1"/>
  <c r="AE975" i="1"/>
  <c r="AO975" i="1"/>
  <c r="AP975" i="1"/>
  <c r="H976" i="1"/>
  <c r="AE976" i="1"/>
  <c r="AO976" i="1"/>
  <c r="AP976" i="1"/>
  <c r="H977" i="1"/>
  <c r="AE977" i="1"/>
  <c r="AO977" i="1"/>
  <c r="AP977" i="1"/>
  <c r="H978" i="1"/>
  <c r="AE978" i="1"/>
  <c r="AO978" i="1"/>
  <c r="AP978" i="1"/>
  <c r="H979" i="1"/>
  <c r="AE979" i="1"/>
  <c r="AO979" i="1"/>
  <c r="AP979" i="1"/>
  <c r="H980" i="1"/>
  <c r="AE980" i="1"/>
  <c r="AO980" i="1"/>
  <c r="AP980" i="1"/>
  <c r="H981" i="1"/>
  <c r="AO982" i="1" s="1"/>
  <c r="AE981" i="1"/>
  <c r="AO981" i="1"/>
  <c r="AP981" i="1"/>
  <c r="E982" i="1"/>
  <c r="H982" i="1"/>
  <c r="AO983" i="1" s="1"/>
  <c r="AP982" i="1"/>
  <c r="H983" i="1"/>
  <c r="AE983" i="1"/>
  <c r="AP983" i="1"/>
  <c r="H984" i="1"/>
  <c r="AE984" i="1"/>
  <c r="AP984" i="1"/>
  <c r="H985" i="1"/>
  <c r="AE985" i="1"/>
  <c r="AO985" i="1"/>
  <c r="AP985" i="1"/>
  <c r="H986" i="1"/>
  <c r="AE986" i="1"/>
  <c r="AO986" i="1"/>
  <c r="AP986" i="1"/>
  <c r="H987" i="1"/>
  <c r="AE987" i="1"/>
  <c r="AO987" i="1"/>
  <c r="AP987" i="1"/>
  <c r="H988" i="1"/>
  <c r="AE988" i="1"/>
  <c r="AO988" i="1"/>
  <c r="AP988" i="1"/>
  <c r="H989" i="1"/>
  <c r="AE989" i="1"/>
  <c r="AO989" i="1"/>
  <c r="AP989" i="1"/>
  <c r="H990" i="1"/>
  <c r="AE990" i="1"/>
  <c r="AO990" i="1"/>
  <c r="AP990" i="1"/>
  <c r="H991" i="1"/>
  <c r="AE991" i="1"/>
  <c r="AO991" i="1"/>
  <c r="AP991" i="1"/>
  <c r="H992" i="1"/>
  <c r="AE992" i="1"/>
  <c r="AO992" i="1"/>
  <c r="AP992" i="1"/>
  <c r="H993" i="1"/>
  <c r="AE993" i="1"/>
  <c r="AO993" i="1"/>
  <c r="AP993" i="1"/>
  <c r="H994" i="1"/>
  <c r="AE994" i="1"/>
  <c r="AO994" i="1"/>
  <c r="AP994" i="1"/>
  <c r="H995" i="1"/>
  <c r="AE995" i="1"/>
  <c r="AO995" i="1"/>
  <c r="AP995" i="1"/>
  <c r="H996" i="1"/>
  <c r="AE996" i="1"/>
  <c r="AO996" i="1"/>
  <c r="AP996" i="1"/>
  <c r="H997" i="1"/>
  <c r="AE997" i="1"/>
  <c r="AO997" i="1"/>
  <c r="AP997" i="1"/>
  <c r="H998" i="1"/>
  <c r="AE998" i="1"/>
  <c r="AO998" i="1"/>
  <c r="AP998" i="1"/>
  <c r="H999" i="1"/>
  <c r="AE999" i="1"/>
  <c r="AO999" i="1"/>
  <c r="AP999" i="1"/>
  <c r="H1000" i="1"/>
  <c r="AE1000" i="1"/>
  <c r="AO1000" i="1"/>
  <c r="AP1000" i="1"/>
  <c r="H1001" i="1"/>
  <c r="AE1001" i="1"/>
  <c r="AO1001" i="1"/>
  <c r="AP1001" i="1"/>
  <c r="H1002" i="1"/>
  <c r="AO1003" i="1" s="1"/>
  <c r="AE1002" i="1"/>
  <c r="AO1002" i="1"/>
  <c r="AP1002" i="1"/>
  <c r="E1003" i="1"/>
  <c r="H1003" i="1"/>
  <c r="AO1004" i="1" s="1"/>
  <c r="AP1003" i="1"/>
  <c r="H1004" i="1"/>
  <c r="AE1004" i="1"/>
  <c r="AP1004" i="1"/>
  <c r="H1005" i="1"/>
  <c r="AE1005" i="1"/>
  <c r="AO1005" i="1"/>
  <c r="AP1005" i="1"/>
  <c r="H1006" i="1"/>
  <c r="AE1006" i="1"/>
  <c r="AO1006" i="1"/>
  <c r="AP1006" i="1"/>
  <c r="H1007" i="1"/>
  <c r="AE1007" i="1"/>
  <c r="AO1007" i="1"/>
  <c r="AP1007" i="1"/>
  <c r="H1008" i="1"/>
  <c r="AE1008" i="1"/>
  <c r="AO1008" i="1"/>
  <c r="AP1008" i="1"/>
  <c r="H1009" i="1"/>
  <c r="AE1009" i="1"/>
  <c r="AO1009" i="1"/>
  <c r="AP1009" i="1"/>
  <c r="H1010" i="1"/>
  <c r="AE1010" i="1"/>
  <c r="AO1010" i="1"/>
  <c r="AP1010" i="1"/>
  <c r="H1011" i="1"/>
  <c r="AE1011" i="1"/>
  <c r="AO1011" i="1"/>
  <c r="AP1011" i="1"/>
  <c r="H1012" i="1"/>
  <c r="AE1012" i="1"/>
  <c r="AO1012" i="1"/>
  <c r="AP1012" i="1"/>
  <c r="H1013" i="1"/>
  <c r="AE1013" i="1"/>
  <c r="AO1013" i="1"/>
  <c r="AP1013" i="1"/>
  <c r="H1014" i="1"/>
  <c r="AE1014" i="1"/>
  <c r="AO1014" i="1"/>
  <c r="AP1014" i="1"/>
  <c r="H1015" i="1"/>
  <c r="AE1015" i="1"/>
  <c r="AO1015" i="1"/>
  <c r="AP1015" i="1"/>
  <c r="H1016" i="1"/>
  <c r="AE1016" i="1"/>
  <c r="AO1016" i="1"/>
  <c r="AP1016" i="1"/>
  <c r="H1017" i="1"/>
  <c r="AE1017" i="1"/>
  <c r="AO1017" i="1"/>
  <c r="AP1017" i="1"/>
  <c r="H1018" i="1"/>
  <c r="AE1018" i="1"/>
  <c r="AO1018" i="1"/>
  <c r="AP1018" i="1"/>
  <c r="H1019" i="1"/>
  <c r="AE1019" i="1"/>
  <c r="AO1019" i="1"/>
  <c r="AP1019" i="1"/>
  <c r="H1020" i="1"/>
  <c r="AO1022" i="1" s="1"/>
  <c r="AE1020" i="1"/>
  <c r="AO1020" i="1"/>
  <c r="AP1020" i="1"/>
  <c r="H1021" i="1"/>
  <c r="AO1023" i="1" s="1"/>
  <c r="AE1021" i="1"/>
  <c r="AO1021" i="1"/>
  <c r="AP1021" i="1"/>
  <c r="E1022" i="1"/>
  <c r="H1022" i="1"/>
  <c r="AO1024" i="1" s="1"/>
  <c r="AP1022" i="1"/>
  <c r="H1023" i="1"/>
  <c r="AE1023" i="1"/>
  <c r="AP1023" i="1"/>
  <c r="H1024" i="1"/>
  <c r="AE1024" i="1"/>
  <c r="AP1024" i="1"/>
  <c r="H1025" i="1"/>
  <c r="AE1025" i="1"/>
  <c r="AO1025" i="1"/>
  <c r="AP1025" i="1"/>
  <c r="H1026" i="1"/>
  <c r="AE1026" i="1"/>
  <c r="AO1026" i="1"/>
  <c r="AP1026" i="1"/>
  <c r="H1027" i="1"/>
  <c r="AE1027" i="1"/>
  <c r="AO1027" i="1"/>
  <c r="AP1027" i="1"/>
  <c r="H1028" i="1"/>
  <c r="AE1028" i="1"/>
  <c r="AO1028" i="1"/>
  <c r="AP1028" i="1"/>
  <c r="H1029" i="1"/>
  <c r="AE1029" i="1"/>
  <c r="AO1029" i="1"/>
  <c r="AP1029" i="1"/>
  <c r="H1030" i="1"/>
  <c r="AE1030" i="1"/>
  <c r="AO1030" i="1"/>
  <c r="AP1030" i="1"/>
  <c r="H1031" i="1"/>
  <c r="AE1031" i="1"/>
  <c r="AO1031" i="1"/>
  <c r="AP1031" i="1"/>
  <c r="H1032" i="1"/>
  <c r="AE1032" i="1"/>
  <c r="AO1032" i="1"/>
  <c r="AP1032" i="1"/>
  <c r="H1033" i="1"/>
  <c r="AE1033" i="1"/>
  <c r="AO1033" i="1"/>
  <c r="AP1033" i="1"/>
  <c r="H1034" i="1"/>
  <c r="AE1034" i="1"/>
  <c r="AO1034" i="1"/>
  <c r="AP1034" i="1"/>
  <c r="H1035" i="1"/>
  <c r="AE1035" i="1"/>
  <c r="AO1035" i="1"/>
  <c r="AP1035" i="1"/>
  <c r="H1036" i="1"/>
  <c r="AE1036" i="1"/>
  <c r="AO1036" i="1"/>
  <c r="AP1036" i="1"/>
  <c r="H1037" i="1"/>
  <c r="AE1037" i="1"/>
  <c r="AO1037" i="1"/>
  <c r="AP1037" i="1"/>
  <c r="H1038" i="1"/>
  <c r="AE1038" i="1"/>
  <c r="AO1038" i="1"/>
  <c r="AP1038" i="1"/>
  <c r="H1039" i="1"/>
  <c r="AE1039" i="1"/>
  <c r="AO1039" i="1"/>
  <c r="AP1039" i="1"/>
  <c r="H1040" i="1"/>
  <c r="AE1040" i="1"/>
  <c r="AO1040" i="1"/>
  <c r="AP1040" i="1"/>
  <c r="H1041" i="1"/>
  <c r="AE1041" i="1"/>
  <c r="AO1041" i="1"/>
  <c r="AP1041" i="1"/>
  <c r="H1042" i="1"/>
  <c r="AE1042" i="1"/>
  <c r="AO1042" i="1"/>
  <c r="AP1042" i="1"/>
  <c r="H1043" i="1"/>
  <c r="AE1043" i="1"/>
  <c r="AO1043" i="1"/>
  <c r="AP1043" i="1"/>
  <c r="H1044" i="1"/>
  <c r="AO1047" i="1" s="1"/>
  <c r="AE1044" i="1"/>
  <c r="AO1044" i="1"/>
  <c r="AP1044" i="1"/>
  <c r="H1045" i="1"/>
  <c r="AO1048" i="1" s="1"/>
  <c r="AE1045" i="1"/>
  <c r="AO1045" i="1"/>
  <c r="AP1045" i="1"/>
  <c r="H1046" i="1"/>
  <c r="AO1049" i="1" s="1"/>
  <c r="AE1046" i="1"/>
  <c r="AO1046" i="1"/>
  <c r="AP1046" i="1"/>
  <c r="E1047" i="1"/>
  <c r="H1047" i="1"/>
  <c r="AO1051" i="1" s="1"/>
  <c r="AP1047" i="1"/>
  <c r="H1048" i="1"/>
  <c r="AE1048" i="1"/>
  <c r="AP1048" i="1"/>
  <c r="H1049" i="1"/>
  <c r="AE1049" i="1"/>
  <c r="AP1049" i="1"/>
  <c r="H1050" i="1"/>
  <c r="AE1050" i="1"/>
  <c r="AP1050" i="1"/>
  <c r="H1051" i="1"/>
  <c r="AE1051" i="1"/>
  <c r="AP1051" i="1"/>
  <c r="H1052" i="1"/>
  <c r="AE1052" i="1"/>
  <c r="AO1052" i="1"/>
  <c r="AP1052" i="1"/>
  <c r="H1053" i="1"/>
  <c r="AE1053" i="1"/>
  <c r="AO1053" i="1"/>
  <c r="AP1053" i="1"/>
  <c r="H1054" i="1"/>
  <c r="AE1054" i="1"/>
  <c r="AO1054" i="1"/>
  <c r="AP1054" i="1"/>
  <c r="H1055" i="1"/>
  <c r="AE1055" i="1"/>
  <c r="AO1055" i="1"/>
  <c r="AP1055" i="1"/>
  <c r="H1056" i="1"/>
  <c r="AE1056" i="1"/>
  <c r="AO1056" i="1"/>
  <c r="AP1056" i="1"/>
  <c r="H1057" i="1"/>
  <c r="AE1057" i="1"/>
  <c r="AO1057" i="1"/>
  <c r="AP1057" i="1"/>
  <c r="H1058" i="1"/>
  <c r="AE1058" i="1"/>
  <c r="AO1058" i="1"/>
  <c r="AP1058" i="1"/>
  <c r="H1059" i="1"/>
  <c r="AE1059" i="1"/>
  <c r="AO1059" i="1"/>
  <c r="AP1059" i="1"/>
  <c r="H1060" i="1"/>
  <c r="AE1060" i="1"/>
  <c r="AO1060" i="1"/>
  <c r="AP1060" i="1"/>
  <c r="H1061" i="1"/>
  <c r="AE1061" i="1"/>
  <c r="AO1061" i="1"/>
  <c r="AP1061" i="1"/>
  <c r="H1062" i="1"/>
  <c r="AE1062" i="1"/>
  <c r="AO1062" i="1"/>
  <c r="AP1062" i="1"/>
  <c r="H1063" i="1"/>
  <c r="AE1063" i="1"/>
  <c r="AO1063" i="1"/>
  <c r="AP1063" i="1"/>
  <c r="H1064" i="1"/>
  <c r="AE1064" i="1"/>
  <c r="AO1064" i="1"/>
  <c r="AP1064" i="1"/>
  <c r="H1065" i="1"/>
  <c r="AO1066" i="1" s="1"/>
  <c r="AE1065" i="1"/>
  <c r="AO1065" i="1"/>
  <c r="AP1065" i="1"/>
  <c r="E1066" i="1"/>
  <c r="H1066" i="1"/>
  <c r="AO1067" i="1" s="1"/>
  <c r="AP1066" i="1"/>
  <c r="H1067" i="1"/>
  <c r="AE1067" i="1"/>
  <c r="AP1067" i="1"/>
  <c r="H1068" i="1"/>
  <c r="AE1068" i="1"/>
  <c r="AP1068" i="1"/>
  <c r="H1069" i="1"/>
  <c r="AE1069" i="1"/>
  <c r="AO1069" i="1"/>
  <c r="AP1069" i="1"/>
  <c r="H1070" i="1"/>
  <c r="AE1070" i="1"/>
  <c r="AO1070" i="1"/>
  <c r="AP1070" i="1"/>
  <c r="H1071" i="1"/>
  <c r="AE1071" i="1"/>
  <c r="AO1071" i="1"/>
  <c r="AP1071" i="1"/>
  <c r="H1072" i="1"/>
  <c r="AE1072" i="1"/>
  <c r="AO1072" i="1"/>
  <c r="AP1072" i="1"/>
  <c r="H1073" i="1"/>
  <c r="AE1073" i="1"/>
  <c r="AO1073" i="1"/>
  <c r="AP1073" i="1"/>
  <c r="H1074" i="1"/>
  <c r="AE1074" i="1"/>
  <c r="AO1074" i="1"/>
  <c r="AP1074" i="1"/>
  <c r="H1075" i="1"/>
  <c r="AE1075" i="1"/>
  <c r="AO1075" i="1"/>
  <c r="AP1075" i="1"/>
  <c r="H1076" i="1"/>
  <c r="AE1076" i="1"/>
  <c r="AO1076" i="1"/>
  <c r="AP1076" i="1"/>
  <c r="H1077" i="1"/>
  <c r="AE1077" i="1"/>
  <c r="AO1077" i="1"/>
  <c r="AP1077" i="1"/>
  <c r="H1078" i="1"/>
  <c r="AE1078" i="1"/>
  <c r="AO1078" i="1"/>
  <c r="AP1078" i="1"/>
  <c r="H1079" i="1"/>
  <c r="AE1079" i="1"/>
  <c r="AO1079" i="1"/>
  <c r="AP1079" i="1"/>
  <c r="H1080" i="1"/>
  <c r="AE1080" i="1"/>
  <c r="AO1080" i="1"/>
  <c r="AP1080" i="1"/>
  <c r="H1081" i="1"/>
  <c r="AE1081" i="1"/>
  <c r="AO1081" i="1"/>
  <c r="AP1081" i="1"/>
  <c r="H1082" i="1"/>
  <c r="AE1082" i="1"/>
  <c r="AO1082" i="1"/>
  <c r="AP1082" i="1"/>
  <c r="H1083" i="1"/>
  <c r="AE1083" i="1"/>
  <c r="AO1083" i="1"/>
  <c r="AP1083" i="1"/>
  <c r="H1084" i="1"/>
  <c r="AE1084" i="1"/>
  <c r="AO1084" i="1"/>
  <c r="AP1084" i="1"/>
  <c r="E1085" i="1"/>
  <c r="H1085" i="1"/>
  <c r="AO1085" i="1" s="1"/>
  <c r="AP1085" i="1"/>
  <c r="H1086" i="1"/>
  <c r="AE1086" i="1"/>
  <c r="AO1086" i="1"/>
  <c r="AP1086" i="1"/>
  <c r="H1087" i="1"/>
  <c r="AE1087" i="1"/>
  <c r="AO1087" i="1"/>
  <c r="AP1087" i="1"/>
  <c r="H1088" i="1"/>
  <c r="AE1088" i="1"/>
  <c r="AO1088" i="1"/>
  <c r="AP1088" i="1"/>
  <c r="H1089" i="1"/>
  <c r="AE1089" i="1"/>
  <c r="AO1089" i="1"/>
  <c r="AP1089" i="1"/>
  <c r="H1090" i="1"/>
  <c r="AE1090" i="1"/>
  <c r="AO1090" i="1"/>
  <c r="AP1090" i="1"/>
  <c r="H1091" i="1"/>
  <c r="AE1091" i="1"/>
  <c r="AO1091" i="1"/>
  <c r="AP1091" i="1"/>
  <c r="H1092" i="1"/>
  <c r="AE1092" i="1"/>
  <c r="AO1092" i="1"/>
  <c r="AP1092" i="1"/>
  <c r="H1093" i="1"/>
  <c r="AE1093" i="1"/>
  <c r="AO1093" i="1"/>
  <c r="AP1093" i="1"/>
  <c r="H1094" i="1"/>
  <c r="AE1094" i="1"/>
  <c r="AO1094" i="1"/>
  <c r="AP1094" i="1"/>
  <c r="H1095" i="1"/>
  <c r="AE1095" i="1"/>
  <c r="AO1095" i="1"/>
  <c r="AP1095" i="1"/>
  <c r="H1096" i="1"/>
  <c r="AE1096" i="1"/>
  <c r="AO1096" i="1"/>
  <c r="AP1096" i="1"/>
  <c r="H1097" i="1"/>
  <c r="AE1097" i="1"/>
  <c r="AO1097" i="1"/>
  <c r="AP1097" i="1"/>
  <c r="H1098" i="1"/>
  <c r="AE1098" i="1"/>
  <c r="AO1098" i="1"/>
  <c r="AP1098" i="1"/>
  <c r="H1099" i="1"/>
  <c r="AE1099" i="1"/>
  <c r="AO1099" i="1"/>
  <c r="AP1099" i="1"/>
  <c r="H1100" i="1"/>
  <c r="AE1100" i="1"/>
  <c r="AO1100" i="1"/>
  <c r="AP1100" i="1"/>
  <c r="H1101" i="1"/>
  <c r="AE1101" i="1"/>
  <c r="AO1101" i="1"/>
  <c r="AP1101" i="1"/>
  <c r="H1102" i="1"/>
  <c r="AE1102" i="1"/>
  <c r="AO1102" i="1"/>
  <c r="AP1102" i="1"/>
  <c r="H1103" i="1"/>
  <c r="AE1103" i="1"/>
  <c r="AO1103" i="1"/>
  <c r="AP1103" i="1"/>
  <c r="H1104" i="1"/>
  <c r="AE1104" i="1"/>
  <c r="AO1104" i="1"/>
  <c r="AP1104" i="1"/>
  <c r="H1105" i="1"/>
  <c r="AE1105" i="1"/>
  <c r="AO1105" i="1"/>
  <c r="AP1105" i="1"/>
  <c r="H1106" i="1"/>
  <c r="AE1106" i="1"/>
  <c r="AO1106" i="1"/>
  <c r="AP1106" i="1"/>
  <c r="H1107" i="1"/>
  <c r="AO1110" i="1" s="1"/>
  <c r="AE1107" i="1"/>
  <c r="AO1107" i="1"/>
  <c r="AP1107" i="1"/>
  <c r="H1108" i="1"/>
  <c r="AO1111" i="1" s="1"/>
  <c r="AE1108" i="1"/>
  <c r="AO1108" i="1"/>
  <c r="AP1108" i="1"/>
  <c r="H1109" i="1"/>
  <c r="AP1109" i="1" s="1"/>
  <c r="AE1109" i="1"/>
  <c r="E1110" i="1" s="1"/>
  <c r="AO1109" i="1"/>
  <c r="H1110" i="1"/>
  <c r="AO1114" i="1" s="1"/>
  <c r="AP1110" i="1"/>
  <c r="H1111" i="1"/>
  <c r="AE1111" i="1"/>
  <c r="AP1111" i="1"/>
  <c r="H1112" i="1"/>
  <c r="AE1112" i="1"/>
  <c r="AP1112" i="1"/>
  <c r="H1113" i="1"/>
  <c r="AE1113" i="1"/>
  <c r="AP1113" i="1"/>
  <c r="H1114" i="1"/>
  <c r="AE1114" i="1"/>
  <c r="AP1114" i="1"/>
  <c r="H1115" i="1"/>
  <c r="AE1115" i="1"/>
  <c r="AO1115" i="1"/>
  <c r="AP1115" i="1"/>
  <c r="H1116" i="1"/>
  <c r="AE1116" i="1"/>
  <c r="AO1116" i="1"/>
  <c r="AP1116" i="1"/>
  <c r="H1117" i="1"/>
  <c r="AE1117" i="1"/>
  <c r="AO1117" i="1"/>
  <c r="AP1117" i="1"/>
  <c r="H1118" i="1"/>
  <c r="AE1118" i="1"/>
  <c r="AO1118" i="1"/>
  <c r="AP1118" i="1"/>
  <c r="H1119" i="1"/>
  <c r="AE1119" i="1"/>
  <c r="AO1119" i="1"/>
  <c r="AP1119" i="1"/>
  <c r="H1120" i="1"/>
  <c r="AE1120" i="1"/>
  <c r="AO1120" i="1"/>
  <c r="AP1120" i="1"/>
  <c r="H1121" i="1"/>
  <c r="AE1121" i="1"/>
  <c r="AO1121" i="1"/>
  <c r="AP1121" i="1"/>
  <c r="H1122" i="1"/>
  <c r="AE1122" i="1"/>
  <c r="AO1122" i="1"/>
  <c r="AP1122" i="1"/>
  <c r="H1123" i="1"/>
  <c r="AE1123" i="1"/>
  <c r="AO1123" i="1"/>
  <c r="AP1123" i="1"/>
  <c r="H1124" i="1"/>
  <c r="AE1124" i="1"/>
  <c r="AO1124" i="1"/>
  <c r="AP1124" i="1"/>
  <c r="H1125" i="1"/>
  <c r="AE1125" i="1"/>
  <c r="AO1125" i="1"/>
  <c r="AP1125" i="1"/>
  <c r="H1126" i="1"/>
  <c r="AE1126" i="1"/>
  <c r="AO1126" i="1"/>
  <c r="AP1126" i="1"/>
  <c r="H1127" i="1"/>
  <c r="AO1129" i="1" s="1"/>
  <c r="AE1127" i="1"/>
  <c r="AO1127" i="1"/>
  <c r="AP1127" i="1"/>
  <c r="H1128" i="1"/>
  <c r="AO1130" i="1" s="1"/>
  <c r="AE1128" i="1"/>
  <c r="AO1128" i="1"/>
  <c r="AP1128" i="1"/>
  <c r="E1129" i="1"/>
  <c r="H1129" i="1"/>
  <c r="AO1131" i="1" s="1"/>
  <c r="AP1129" i="1"/>
  <c r="H1130" i="1"/>
  <c r="AE1130" i="1"/>
  <c r="AP1130" i="1"/>
  <c r="H1131" i="1"/>
  <c r="AE1131" i="1"/>
  <c r="AP1131" i="1"/>
  <c r="H1132" i="1"/>
  <c r="AE1132" i="1"/>
  <c r="AO1132" i="1"/>
  <c r="AP1132" i="1"/>
  <c r="H1133" i="1"/>
  <c r="AE1133" i="1"/>
  <c r="AO1133" i="1"/>
  <c r="AP1133" i="1"/>
  <c r="H1134" i="1"/>
  <c r="AE1134" i="1"/>
  <c r="AO1134" i="1"/>
  <c r="AP1134" i="1"/>
  <c r="H1135" i="1"/>
  <c r="AE1135" i="1"/>
  <c r="AO1135" i="1"/>
  <c r="AP1135" i="1"/>
  <c r="H1136" i="1"/>
  <c r="AE1136" i="1"/>
  <c r="AO1136" i="1"/>
  <c r="AP1136" i="1"/>
  <c r="H1137" i="1"/>
  <c r="AE1137" i="1"/>
  <c r="AO1137" i="1"/>
  <c r="AP1137" i="1"/>
  <c r="H1138" i="1"/>
  <c r="AE1138" i="1"/>
  <c r="AO1138" i="1"/>
  <c r="AP1138" i="1"/>
  <c r="H1139" i="1"/>
  <c r="AE1139" i="1"/>
  <c r="AO1139" i="1"/>
  <c r="AP1139" i="1"/>
  <c r="H1140" i="1"/>
  <c r="AE1140" i="1"/>
  <c r="AO1140" i="1"/>
  <c r="AP1140" i="1"/>
  <c r="H1141" i="1"/>
  <c r="AE1141" i="1"/>
  <c r="AO1141" i="1"/>
  <c r="AP1141" i="1"/>
  <c r="H1142" i="1"/>
  <c r="AE1142" i="1"/>
  <c r="AO1142" i="1"/>
  <c r="AP1142" i="1"/>
  <c r="H1143" i="1"/>
  <c r="AE1143" i="1"/>
  <c r="AO1143" i="1"/>
  <c r="AP1143" i="1"/>
  <c r="H1144" i="1"/>
  <c r="AE1144" i="1"/>
  <c r="AO1144" i="1"/>
  <c r="AP1144" i="1"/>
  <c r="H1145" i="1"/>
  <c r="AP1145" i="1" s="1"/>
  <c r="AE1145" i="1"/>
  <c r="AO1145" i="1"/>
  <c r="H1146" i="1"/>
  <c r="AE1146" i="1"/>
  <c r="AO1146" i="1"/>
  <c r="H1147" i="1"/>
  <c r="AE1147" i="1"/>
  <c r="AO1147" i="1"/>
  <c r="H1148" i="1"/>
  <c r="AE1148" i="1"/>
  <c r="AO1148" i="1"/>
  <c r="H1149" i="1"/>
  <c r="AE1149" i="1"/>
  <c r="AO1149" i="1"/>
  <c r="H1150" i="1"/>
  <c r="AE1150" i="1"/>
  <c r="AO1150" i="1"/>
  <c r="H1151" i="1"/>
  <c r="AE1151" i="1"/>
  <c r="AO1151" i="1"/>
  <c r="H1152" i="1"/>
  <c r="AE1152" i="1"/>
  <c r="AO1152" i="1"/>
  <c r="H1153" i="1"/>
  <c r="AE1153" i="1"/>
  <c r="E1154" i="1" s="1"/>
  <c r="AO1153" i="1"/>
  <c r="H1154" i="1"/>
  <c r="AO1160" i="1" s="1"/>
  <c r="AP1154" i="1"/>
  <c r="H1155" i="1"/>
  <c r="AE1155" i="1"/>
  <c r="AP1155" i="1"/>
  <c r="H1156" i="1"/>
  <c r="AE1156" i="1"/>
  <c r="AP1156" i="1"/>
  <c r="H1157" i="1"/>
  <c r="AE1157" i="1"/>
  <c r="AP1157" i="1"/>
  <c r="H1158" i="1"/>
  <c r="AE1158" i="1"/>
  <c r="AP1158" i="1"/>
  <c r="H1159" i="1"/>
  <c r="AE1159" i="1"/>
  <c r="AP1159" i="1"/>
  <c r="H1160" i="1"/>
  <c r="AE1160" i="1"/>
  <c r="AP1160" i="1"/>
  <c r="H1161" i="1"/>
  <c r="AE1161" i="1"/>
  <c r="AO1161" i="1"/>
  <c r="AP1161" i="1"/>
  <c r="H1162" i="1"/>
  <c r="AE1162" i="1"/>
  <c r="AO1162" i="1"/>
  <c r="AP1162" i="1"/>
  <c r="H1163" i="1"/>
  <c r="AE1163" i="1"/>
  <c r="AO1163" i="1"/>
  <c r="AP1163" i="1"/>
  <c r="H1164" i="1"/>
  <c r="AE1164" i="1"/>
  <c r="AO1164" i="1"/>
  <c r="AP1164" i="1"/>
  <c r="H1165" i="1"/>
  <c r="AE1165" i="1"/>
  <c r="AO1165" i="1"/>
  <c r="AP1165" i="1"/>
  <c r="H1166" i="1"/>
  <c r="AE1166" i="1"/>
  <c r="AO1166" i="1"/>
  <c r="AP1166" i="1"/>
  <c r="H1167" i="1"/>
  <c r="AE1167" i="1"/>
  <c r="AO1167" i="1"/>
  <c r="AP1167" i="1"/>
  <c r="H1168" i="1"/>
  <c r="AE1168" i="1"/>
  <c r="AO1168" i="1"/>
  <c r="AP1168" i="1"/>
  <c r="H1169" i="1"/>
  <c r="AP1173" i="1" s="1"/>
  <c r="AE1169" i="1"/>
  <c r="AO1169" i="1"/>
  <c r="AP1169" i="1"/>
  <c r="H1170" i="1"/>
  <c r="AE1170" i="1"/>
  <c r="AO1170" i="1"/>
  <c r="AP1170" i="1"/>
  <c r="H1171" i="1"/>
  <c r="AE1171" i="1"/>
  <c r="AO1171" i="1"/>
  <c r="AP1171" i="1"/>
  <c r="H1172" i="1"/>
  <c r="AE1172" i="1"/>
  <c r="AO1172" i="1"/>
  <c r="AP1172" i="1"/>
  <c r="H1173" i="1"/>
  <c r="AE1173" i="1"/>
  <c r="E1174" i="1" s="1"/>
  <c r="AG1173" i="1"/>
  <c r="AO1173" i="1"/>
  <c r="H1174" i="1"/>
  <c r="AG1174" i="1"/>
  <c r="AO1174" i="1"/>
  <c r="H1175" i="1"/>
  <c r="AE1175" i="1"/>
  <c r="H1176" i="1"/>
  <c r="AG1176" i="1"/>
  <c r="AO1176" i="1"/>
  <c r="H1177" i="1"/>
  <c r="H1178" i="1"/>
  <c r="AG1178" i="1"/>
  <c r="AO1178" i="1"/>
  <c r="H1179" i="1"/>
  <c r="H1180" i="1"/>
  <c r="AG1180" i="1"/>
  <c r="AO1180" i="1"/>
  <c r="H1181" i="1"/>
  <c r="H1182" i="1"/>
  <c r="AG1182" i="1"/>
  <c r="AO1182" i="1"/>
  <c r="H1183" i="1"/>
  <c r="AP1188" i="1" s="1"/>
  <c r="H1184" i="1"/>
  <c r="AG1184" i="1"/>
  <c r="AO1184" i="1"/>
  <c r="H1185" i="1"/>
  <c r="AP1190" i="1" s="1"/>
  <c r="AP1185" i="1"/>
  <c r="H1186" i="1"/>
  <c r="AG1186" i="1"/>
  <c r="AO1186" i="1"/>
  <c r="H1187" i="1"/>
  <c r="AP1192" i="1" s="1"/>
  <c r="H1188" i="1"/>
  <c r="AG1188" i="1"/>
  <c r="AO1188" i="1"/>
  <c r="H1189" i="1"/>
  <c r="AP1195" i="1" s="1"/>
  <c r="AP1189" i="1"/>
  <c r="H1190" i="1"/>
  <c r="AG1190" i="1"/>
  <c r="AO1190" i="1"/>
  <c r="H1191" i="1"/>
  <c r="AG1196" i="1" s="1"/>
  <c r="H1192" i="1"/>
  <c r="AO1192" i="1"/>
  <c r="H1193" i="1"/>
  <c r="AP1199" i="1" s="1"/>
  <c r="AG1193" i="1"/>
  <c r="AO1193" i="1"/>
  <c r="H1194" i="1"/>
  <c r="AG1200" i="1" s="1"/>
  <c r="AE1194" i="1"/>
  <c r="AP1194" i="1"/>
  <c r="H1195" i="1"/>
  <c r="AG1195" i="1"/>
  <c r="AO1195" i="1"/>
  <c r="H1196" i="1"/>
  <c r="AP1196" i="1" s="1"/>
  <c r="H1197" i="1"/>
  <c r="AG1197" i="1"/>
  <c r="AO1197" i="1"/>
  <c r="H1198" i="1"/>
  <c r="AO1203" i="1" s="1"/>
  <c r="AP1198" i="1"/>
  <c r="H1199" i="1"/>
  <c r="AG1199" i="1"/>
  <c r="AO1199" i="1"/>
  <c r="H1200" i="1"/>
  <c r="AP1200" i="1" s="1"/>
  <c r="H1201" i="1"/>
  <c r="AO1201" i="1"/>
  <c r="H1202" i="1"/>
  <c r="AO1207" i="1" s="1"/>
  <c r="AP1202" i="1"/>
  <c r="H1203" i="1"/>
  <c r="AP1203" i="1"/>
  <c r="H1204" i="1"/>
  <c r="AP1204" i="1"/>
  <c r="H1205" i="1"/>
  <c r="AP1205" i="1"/>
  <c r="H1206" i="1"/>
  <c r="AP1206" i="1"/>
  <c r="H1207" i="1"/>
  <c r="AP1207" i="1"/>
  <c r="H1208" i="1"/>
  <c r="AP1208" i="1"/>
  <c r="H1209" i="1"/>
  <c r="AO1209" i="1"/>
  <c r="AP1209" i="1"/>
  <c r="H1210" i="1"/>
  <c r="AO1210" i="1"/>
  <c r="AP1210" i="1"/>
  <c r="H1211" i="1"/>
  <c r="AO1211" i="1"/>
  <c r="AP1211" i="1"/>
  <c r="H1212" i="1"/>
  <c r="AO1212" i="1"/>
  <c r="AP1212" i="1"/>
  <c r="H1213" i="1"/>
  <c r="AO1213" i="1"/>
  <c r="AP1213" i="1"/>
  <c r="H1214" i="1"/>
  <c r="AO1214" i="1"/>
  <c r="AP1214" i="1"/>
  <c r="H1215" i="1"/>
  <c r="AO1215" i="1"/>
  <c r="AP1215" i="1"/>
  <c r="H1216" i="1"/>
  <c r="AP1216" i="1" s="1"/>
  <c r="AE1216" i="1"/>
  <c r="AO1216" i="1"/>
  <c r="H1217" i="1"/>
  <c r="AP1222" i="1" s="1"/>
  <c r="AE1217" i="1"/>
  <c r="AO1217" i="1"/>
  <c r="H1218" i="1"/>
  <c r="AP1224" i="1" s="1"/>
  <c r="AE1218" i="1"/>
  <c r="AO1218" i="1"/>
  <c r="H1219" i="1"/>
  <c r="AO1225" i="1" s="1"/>
  <c r="AE1219" i="1"/>
  <c r="AO1219" i="1"/>
  <c r="H1220" i="1"/>
  <c r="AP1226" i="1" s="1"/>
  <c r="AE1220" i="1"/>
  <c r="AO1220" i="1"/>
  <c r="H1221" i="1"/>
  <c r="AO1227" i="1" s="1"/>
  <c r="AE1221" i="1"/>
  <c r="AO1221" i="1"/>
  <c r="H1222" i="1"/>
  <c r="AP1228" i="1" s="1"/>
  <c r="K1222" i="1"/>
  <c r="AE1222" i="1"/>
  <c r="AO1222" i="1"/>
  <c r="H1223" i="1"/>
  <c r="AO1229" i="1" s="1"/>
  <c r="AP1223" i="1"/>
  <c r="H1224" i="1"/>
  <c r="AO1224" i="1"/>
  <c r="H1225" i="1"/>
  <c r="AP1230" i="1" s="1"/>
  <c r="AP1225" i="1"/>
  <c r="H1226" i="1"/>
  <c r="AO1226" i="1"/>
  <c r="H1227" i="1"/>
  <c r="AP1232" i="1" s="1"/>
  <c r="AP1227" i="1"/>
  <c r="H1228" i="1"/>
  <c r="AO1228" i="1"/>
  <c r="H1229" i="1"/>
  <c r="AO1234" i="1" s="1"/>
  <c r="H1230" i="1"/>
  <c r="AO1230" i="1"/>
  <c r="H1231" i="1"/>
  <c r="AP1237" i="1" s="1"/>
  <c r="AP1231" i="1"/>
  <c r="H1232" i="1"/>
  <c r="AO1232" i="1"/>
  <c r="H1233" i="1"/>
  <c r="AO1238" i="1" s="1"/>
  <c r="H1234" i="1"/>
  <c r="AP1234" i="1"/>
  <c r="H1235" i="1"/>
  <c r="AE1235" i="1"/>
  <c r="AO1235" i="1"/>
  <c r="H1236" i="1"/>
  <c r="AP1241" i="1" s="1"/>
  <c r="AP1236" i="1"/>
  <c r="H1237" i="1"/>
  <c r="AO1237" i="1"/>
  <c r="H1238" i="1"/>
  <c r="AP1238" i="1" s="1"/>
  <c r="H1239" i="1"/>
  <c r="AO1239" i="1"/>
  <c r="H1240" i="1"/>
  <c r="AP1245" i="1" s="1"/>
  <c r="AP1240" i="1"/>
  <c r="H1241" i="1"/>
  <c r="AO1241" i="1"/>
  <c r="H1242" i="1"/>
  <c r="AP1242" i="1" s="1"/>
  <c r="H1243" i="1"/>
  <c r="AO1243" i="1"/>
  <c r="H1244" i="1"/>
  <c r="AP1249" i="1" s="1"/>
  <c r="AP1244" i="1"/>
  <c r="H1245" i="1"/>
  <c r="AO1245" i="1"/>
  <c r="H1246" i="1"/>
  <c r="AP1246" i="1" s="1"/>
  <c r="H1247" i="1"/>
  <c r="AO1247" i="1"/>
  <c r="H1248" i="1"/>
  <c r="AP1253" i="1" s="1"/>
  <c r="AP1248" i="1"/>
  <c r="H1249" i="1"/>
  <c r="AO1249" i="1"/>
  <c r="H1250" i="1"/>
  <c r="AO1255" i="1" s="1"/>
  <c r="H1251" i="1"/>
  <c r="AO1251" i="1"/>
  <c r="H1252" i="1"/>
  <c r="AP1258" i="1" s="1"/>
  <c r="AP1252" i="1"/>
  <c r="H1253" i="1"/>
  <c r="AO1253" i="1"/>
  <c r="H1254" i="1"/>
  <c r="AO1259" i="1" s="1"/>
  <c r="AO1254" i="1"/>
  <c r="H1255" i="1"/>
  <c r="AP1255" i="1" s="1"/>
  <c r="AE1255" i="1"/>
  <c r="H1256" i="1"/>
  <c r="AE1256" i="1"/>
  <c r="AO1256" i="1"/>
  <c r="H1257" i="1"/>
  <c r="AP1262" i="1" s="1"/>
  <c r="AP1257" i="1"/>
  <c r="H1258" i="1"/>
  <c r="AO1258" i="1"/>
  <c r="H1259" i="1"/>
  <c r="AP1259" i="1" s="1"/>
  <c r="H1260" i="1"/>
  <c r="AO1260" i="1"/>
  <c r="H1261" i="1"/>
  <c r="AP1266" i="1" s="1"/>
  <c r="AP1261" i="1"/>
  <c r="H1262" i="1"/>
  <c r="AO1262" i="1"/>
  <c r="H1263" i="1"/>
  <c r="AP1263" i="1" s="1"/>
  <c r="H1264" i="1"/>
  <c r="AO1264" i="1"/>
  <c r="H1265" i="1"/>
  <c r="AP1270" i="1" s="1"/>
  <c r="AP1265" i="1"/>
  <c r="H1266" i="1"/>
  <c r="AO1266" i="1"/>
  <c r="H1267" i="1"/>
  <c r="AP1267" i="1" s="1"/>
  <c r="H1268" i="1"/>
  <c r="H1269" i="1"/>
  <c r="AP1275" i="1" s="1"/>
  <c r="AP1269" i="1"/>
  <c r="H1270" i="1"/>
  <c r="AO1270" i="1"/>
  <c r="H1271" i="1"/>
  <c r="AO1276" i="1" s="1"/>
  <c r="H1272" i="1"/>
  <c r="H1273" i="1"/>
  <c r="AP1279" i="1" s="1"/>
  <c r="AO1273" i="1"/>
  <c r="H1274" i="1"/>
  <c r="AO1280" i="1" s="1"/>
  <c r="AE1274" i="1"/>
  <c r="AP1274" i="1"/>
  <c r="H1275" i="1"/>
  <c r="AE1275" i="1"/>
  <c r="AO1275" i="1"/>
  <c r="H1276" i="1"/>
  <c r="AP1276" i="1" s="1"/>
  <c r="H1277" i="1"/>
  <c r="H1278" i="1"/>
  <c r="AP1283" i="1" s="1"/>
  <c r="AP1278" i="1"/>
  <c r="H1279" i="1"/>
  <c r="AO1279" i="1"/>
  <c r="H1280" i="1"/>
  <c r="AP1280" i="1" s="1"/>
  <c r="H1281" i="1"/>
  <c r="H1282" i="1"/>
  <c r="AP1287" i="1" s="1"/>
  <c r="AP1282" i="1"/>
  <c r="H1283" i="1"/>
  <c r="AO1283" i="1"/>
  <c r="H1284" i="1"/>
  <c r="AP1284" i="1" s="1"/>
  <c r="H1285" i="1"/>
  <c r="H1286" i="1"/>
  <c r="AP1291" i="1" s="1"/>
  <c r="AP1286" i="1"/>
  <c r="H1287" i="1"/>
  <c r="AO1287" i="1"/>
  <c r="H1288" i="1"/>
  <c r="AP1288" i="1" s="1"/>
  <c r="H1289" i="1"/>
  <c r="H1290" i="1"/>
  <c r="AP1295" i="1" s="1"/>
  <c r="AP1290" i="1"/>
  <c r="H1291" i="1"/>
  <c r="AO1291" i="1"/>
  <c r="H1292" i="1"/>
  <c r="AP1292" i="1" s="1"/>
  <c r="H1293" i="1"/>
  <c r="H1294" i="1"/>
  <c r="AP1300" i="1" s="1"/>
  <c r="AP1294" i="1"/>
  <c r="H1295" i="1"/>
  <c r="AO1295" i="1"/>
  <c r="H1296" i="1"/>
  <c r="AO1301" i="1" s="1"/>
  <c r="H1297" i="1"/>
  <c r="H1298" i="1"/>
  <c r="AP1304" i="1" s="1"/>
  <c r="AO1298" i="1"/>
  <c r="H1299" i="1"/>
  <c r="AO1305" i="1" s="1"/>
  <c r="AE1299" i="1"/>
  <c r="AP1299" i="1"/>
  <c r="H1300" i="1"/>
  <c r="AE1300" i="1"/>
  <c r="AO1300" i="1"/>
  <c r="H1301" i="1"/>
  <c r="AP1301" i="1" s="1"/>
  <c r="H1302" i="1"/>
  <c r="H1303" i="1"/>
  <c r="AP1308" i="1" s="1"/>
  <c r="AP1303" i="1"/>
  <c r="H1304" i="1"/>
  <c r="AO1304" i="1"/>
  <c r="H1305" i="1"/>
  <c r="AP1305" i="1" s="1"/>
  <c r="H1306" i="1"/>
  <c r="H1307" i="1"/>
  <c r="AP1312" i="1" s="1"/>
  <c r="AP1307" i="1"/>
  <c r="H1308" i="1"/>
  <c r="AO1308" i="1"/>
  <c r="H1309" i="1"/>
  <c r="AP1309" i="1" s="1"/>
  <c r="H1310" i="1"/>
  <c r="H1311" i="1"/>
  <c r="AP1316" i="1" s="1"/>
  <c r="AP1311" i="1"/>
  <c r="H1312" i="1"/>
  <c r="AO1312" i="1"/>
  <c r="H1313" i="1"/>
  <c r="AO1318" i="1" s="1"/>
  <c r="H1314" i="1"/>
  <c r="H1315" i="1"/>
  <c r="AP1321" i="1" s="1"/>
  <c r="AP1315" i="1"/>
  <c r="H1316" i="1"/>
  <c r="AO1316" i="1"/>
  <c r="H1317" i="1"/>
  <c r="AO1322" i="1" s="1"/>
  <c r="AO1317" i="1"/>
  <c r="H1318" i="1"/>
  <c r="AO1324" i="1" s="1"/>
  <c r="AE1318" i="1"/>
  <c r="H1319" i="1"/>
  <c r="AE1319" i="1"/>
  <c r="H1320" i="1"/>
  <c r="AP1325" i="1" s="1"/>
  <c r="AP1320" i="1"/>
  <c r="H1321" i="1"/>
  <c r="AO1321" i="1"/>
  <c r="H1322" i="1"/>
  <c r="AP1322" i="1" s="1"/>
  <c r="H1323" i="1"/>
  <c r="H1324" i="1"/>
  <c r="AP1329" i="1" s="1"/>
  <c r="AP1324" i="1"/>
  <c r="H1325" i="1"/>
  <c r="AO1325" i="1"/>
  <c r="H1326" i="1"/>
  <c r="AP1326" i="1" s="1"/>
  <c r="H1327" i="1"/>
  <c r="H1328" i="1"/>
  <c r="AP1333" i="1" s="1"/>
  <c r="AP1328" i="1"/>
  <c r="H1329" i="1"/>
  <c r="AO1329" i="1"/>
  <c r="H1330" i="1"/>
  <c r="AP1330" i="1" s="1"/>
  <c r="H1331" i="1"/>
  <c r="H1332" i="1"/>
  <c r="AP1337" i="1" s="1"/>
  <c r="AP1332" i="1"/>
  <c r="H1333" i="1"/>
  <c r="AO1333" i="1"/>
  <c r="H1334" i="1"/>
  <c r="AP1334" i="1" s="1"/>
  <c r="H1335" i="1"/>
  <c r="H1336" i="1"/>
  <c r="AP1342" i="1" s="1"/>
  <c r="AP1336" i="1"/>
  <c r="H1337" i="1"/>
  <c r="AO1337" i="1"/>
  <c r="H1338" i="1"/>
  <c r="AO1343" i="1" s="1"/>
  <c r="H1339" i="1"/>
  <c r="H1340" i="1"/>
  <c r="AP1346" i="1" s="1"/>
  <c r="AP1340" i="1"/>
  <c r="H1341" i="1"/>
  <c r="AP1341" i="1"/>
  <c r="H1342" i="1"/>
  <c r="AE1342" i="1"/>
  <c r="AO1342" i="1"/>
  <c r="H1343" i="1"/>
  <c r="AO1347" i="1" s="1"/>
  <c r="H1344" i="1"/>
  <c r="H1345" i="1"/>
  <c r="AP1350" i="1" s="1"/>
  <c r="AP1345" i="1"/>
  <c r="H1346" i="1"/>
  <c r="AO1346" i="1"/>
  <c r="H1347" i="1"/>
  <c r="AO1348" i="1" s="1"/>
  <c r="H1348" i="1"/>
  <c r="H1349" i="1"/>
  <c r="AP1354" i="1" s="1"/>
  <c r="AP1349" i="1"/>
  <c r="H1350" i="1"/>
  <c r="AO1350" i="1"/>
  <c r="H1351" i="1"/>
  <c r="AP1355" i="1" s="1"/>
  <c r="H1352" i="1"/>
  <c r="H1353" i="1"/>
  <c r="AP1358" i="1" s="1"/>
  <c r="AP1353" i="1"/>
  <c r="H1354" i="1"/>
  <c r="AO1354" i="1"/>
  <c r="H1355" i="1"/>
  <c r="AP1359" i="1" s="1"/>
  <c r="H1356" i="1"/>
  <c r="H1357" i="1"/>
  <c r="AP1363" i="1" s="1"/>
  <c r="AP1357" i="1"/>
  <c r="H1358" i="1"/>
  <c r="AO1358" i="1"/>
  <c r="H1359" i="1"/>
  <c r="AO1364" i="1" s="1"/>
  <c r="H1360" i="1"/>
  <c r="H1361" i="1"/>
  <c r="AP1367" i="1" s="1"/>
  <c r="H1362" i="1"/>
  <c r="AO1368" i="1" s="1"/>
  <c r="AE1362" i="1"/>
  <c r="AP1362" i="1"/>
  <c r="H1363" i="1"/>
  <c r="AE1363" i="1"/>
  <c r="AO1363" i="1"/>
  <c r="H1364" i="1"/>
  <c r="AP1368" i="1" s="1"/>
  <c r="H1365" i="1"/>
  <c r="H1366" i="1"/>
  <c r="AP1371" i="1" s="1"/>
  <c r="AP1366" i="1"/>
  <c r="H1367" i="1"/>
  <c r="AO1367" i="1"/>
  <c r="H1368" i="1"/>
  <c r="AP1372" i="1" s="1"/>
  <c r="H1369" i="1"/>
  <c r="H1370" i="1"/>
  <c r="AP1375" i="1" s="1"/>
  <c r="AP1370" i="1"/>
  <c r="H1371" i="1"/>
  <c r="AO1371" i="1"/>
  <c r="H1372" i="1"/>
  <c r="AP1376" i="1" s="1"/>
  <c r="H1373" i="1"/>
  <c r="H1374" i="1"/>
  <c r="AP1379" i="1" s="1"/>
  <c r="AP1374" i="1"/>
  <c r="H1375" i="1"/>
  <c r="AO1375" i="1"/>
  <c r="H1376" i="1"/>
  <c r="AO1381" i="1" s="1"/>
  <c r="H1377" i="1"/>
  <c r="H1378" i="1"/>
  <c r="AO1383" i="1" s="1"/>
  <c r="AP1378" i="1"/>
  <c r="H1379" i="1"/>
  <c r="AO1379" i="1"/>
  <c r="H1380" i="1"/>
  <c r="AP1384" i="1" s="1"/>
  <c r="AO1380" i="1"/>
  <c r="H1381" i="1"/>
  <c r="AO1387" i="1" s="1"/>
  <c r="AE1381" i="1"/>
  <c r="H1382" i="1"/>
  <c r="AE1382" i="1"/>
  <c r="H1383" i="1"/>
  <c r="AP1388" i="1" s="1"/>
  <c r="AP1383" i="1"/>
  <c r="H1384" i="1"/>
  <c r="AO1384" i="1"/>
  <c r="H1385" i="1"/>
  <c r="AO1389" i="1" s="1"/>
  <c r="H1386" i="1"/>
  <c r="H1387" i="1"/>
  <c r="AP1392" i="1" s="1"/>
  <c r="AP1387" i="1"/>
  <c r="H1388" i="1"/>
  <c r="AO1388" i="1"/>
  <c r="H1389" i="1"/>
  <c r="H1390" i="1"/>
  <c r="H1391" i="1"/>
  <c r="AP1396" i="1" s="1"/>
  <c r="AP1391" i="1"/>
  <c r="H1392" i="1"/>
  <c r="AO1392" i="1"/>
  <c r="H1393" i="1"/>
  <c r="H1394" i="1"/>
  <c r="H1395" i="1"/>
  <c r="AP1395" i="1"/>
  <c r="H1396" i="1"/>
  <c r="AO1396" i="1"/>
  <c r="H1397" i="1"/>
  <c r="AP1397" i="1"/>
  <c r="H1398" i="1"/>
  <c r="H1399" i="1"/>
  <c r="AP1399" i="1"/>
  <c r="H1400" i="1"/>
  <c r="AO1400" i="1"/>
  <c r="H1401" i="1"/>
  <c r="AP1403" i="1" s="1"/>
  <c r="AP1401" i="1"/>
  <c r="H1402" i="1"/>
  <c r="AO1405" i="1" s="1"/>
  <c r="AP1402" i="1"/>
  <c r="H1403" i="1"/>
  <c r="AO1403" i="1"/>
  <c r="H1404" i="1"/>
  <c r="AP1408" i="1" s="1"/>
  <c r="H1405" i="1"/>
  <c r="H1406" i="1"/>
  <c r="AE1406" i="1"/>
  <c r="AP1406" i="1"/>
  <c r="H1407" i="1"/>
  <c r="AE1407" i="1"/>
  <c r="AO1407" i="1"/>
  <c r="AP1407" i="1"/>
  <c r="H1408" i="1"/>
  <c r="AE1408" i="1"/>
  <c r="AO1408" i="1"/>
  <c r="H1409" i="1"/>
  <c r="AP1412" i="1" s="1"/>
  <c r="H1410" i="1"/>
  <c r="H1411" i="1"/>
  <c r="AO1411" i="1"/>
  <c r="AP1411" i="1"/>
  <c r="H1412" i="1"/>
  <c r="AO1412" i="1"/>
  <c r="H1413" i="1"/>
  <c r="AP1416" i="1" s="1"/>
  <c r="H1414" i="1"/>
  <c r="H1415" i="1"/>
  <c r="AO1415" i="1"/>
  <c r="AP1415" i="1"/>
  <c r="H1416" i="1"/>
  <c r="AO1416" i="1"/>
  <c r="H1417" i="1"/>
  <c r="AP1420" i="1" s="1"/>
  <c r="H1418" i="1"/>
  <c r="H1419" i="1"/>
  <c r="AO1419" i="1"/>
  <c r="AP1419" i="1"/>
  <c r="H1420" i="1"/>
  <c r="AO1420" i="1"/>
  <c r="H1421" i="1"/>
  <c r="AP1424" i="1" s="1"/>
  <c r="H1422" i="1"/>
  <c r="H1423" i="1"/>
  <c r="AO1423" i="1"/>
  <c r="AP1423" i="1"/>
  <c r="H1424" i="1"/>
  <c r="AO1424" i="1"/>
  <c r="H1425" i="1"/>
  <c r="AP1429" i="1" s="1"/>
  <c r="AO1425" i="1"/>
  <c r="H1426" i="1"/>
  <c r="AP1427" i="1" s="1"/>
  <c r="AE1426" i="1"/>
  <c r="H1427" i="1"/>
  <c r="AE1427" i="1"/>
  <c r="H1428" i="1"/>
  <c r="AE1428" i="1"/>
  <c r="AO1428" i="1"/>
  <c r="AP1428" i="1"/>
  <c r="H1429" i="1"/>
  <c r="AP1430" i="1" s="1"/>
  <c r="AE1429" i="1"/>
  <c r="AO1429" i="1"/>
  <c r="H1430" i="1"/>
  <c r="AP1433" i="1" s="1"/>
  <c r="H1431" i="1"/>
  <c r="H1432" i="1"/>
  <c r="AO1432" i="1"/>
  <c r="AP1432" i="1"/>
  <c r="H1433" i="1"/>
  <c r="AP1434" i="1" s="1"/>
  <c r="AO1433" i="1"/>
  <c r="H1434" i="1"/>
  <c r="AP1437" i="1" s="1"/>
  <c r="H1435" i="1"/>
  <c r="H1436" i="1"/>
  <c r="AP1436" i="1"/>
  <c r="H1437" i="1"/>
  <c r="AO1437" i="1"/>
  <c r="H1438" i="1"/>
  <c r="AP1441" i="1" s="1"/>
  <c r="H1439" i="1"/>
  <c r="H1440" i="1"/>
  <c r="AP1440" i="1"/>
  <c r="H1441" i="1"/>
  <c r="AO1441" i="1"/>
  <c r="H1442" i="1"/>
  <c r="AP1446" i="1" s="1"/>
  <c r="H1443" i="1"/>
  <c r="H1444" i="1"/>
  <c r="H1445" i="1"/>
  <c r="AE1445" i="1"/>
  <c r="AO1445" i="1"/>
  <c r="AP1445" i="1"/>
  <c r="H1446" i="1"/>
  <c r="AP1447" i="1" s="1"/>
  <c r="AE1446" i="1"/>
  <c r="AO1446" i="1"/>
  <c r="H1447" i="1"/>
  <c r="AP1450" i="1" s="1"/>
  <c r="H1448" i="1"/>
  <c r="H1449" i="1"/>
  <c r="AP1449" i="1"/>
  <c r="H1450" i="1"/>
  <c r="AO1450" i="1"/>
  <c r="H1451" i="1"/>
  <c r="AP1454" i="1" s="1"/>
  <c r="H1452" i="1"/>
  <c r="H1453" i="1"/>
  <c r="AP1453" i="1"/>
  <c r="H1454" i="1"/>
  <c r="AO1454" i="1"/>
  <c r="H1455" i="1"/>
  <c r="AP1458" i="1" s="1"/>
  <c r="H1456" i="1"/>
  <c r="H1457" i="1"/>
  <c r="AP1457" i="1"/>
  <c r="H1458" i="1"/>
  <c r="AO1458" i="1"/>
  <c r="H1459" i="1"/>
  <c r="AP1462" i="1" s="1"/>
  <c r="H1460" i="1"/>
  <c r="H1461" i="1"/>
  <c r="AP1461" i="1"/>
  <c r="H1462" i="1"/>
  <c r="AO1462" i="1"/>
  <c r="H1463" i="1"/>
  <c r="AP1467" i="1" s="1"/>
  <c r="H1464" i="1"/>
  <c r="H1465" i="1"/>
  <c r="AP1465" i="1"/>
  <c r="H1466" i="1"/>
  <c r="AO1466" i="1"/>
  <c r="AP1466" i="1"/>
  <c r="H1467" i="1"/>
  <c r="AO1469" i="1" s="1"/>
  <c r="AE1467" i="1"/>
  <c r="AO1467" i="1"/>
  <c r="H1468" i="1"/>
  <c r="AP1471" i="1" s="1"/>
  <c r="H1469" i="1"/>
  <c r="H1470" i="1"/>
  <c r="AP1470" i="1"/>
  <c r="H1471" i="1"/>
  <c r="AO1471" i="1"/>
  <c r="H1472" i="1"/>
  <c r="AP1475" i="1" s="1"/>
  <c r="H1473" i="1"/>
  <c r="H1474" i="1"/>
  <c r="AP1474" i="1"/>
  <c r="H1475" i="1"/>
  <c r="AO1475" i="1"/>
  <c r="H1476" i="1"/>
  <c r="AP1479" i="1" s="1"/>
  <c r="H1477" i="1"/>
  <c r="H1478" i="1"/>
  <c r="AP1478" i="1"/>
  <c r="H1479" i="1"/>
  <c r="AO1479" i="1"/>
  <c r="H1480" i="1"/>
  <c r="AP1483" i="1" s="1"/>
  <c r="H1481" i="1"/>
  <c r="H1482" i="1"/>
  <c r="AP1482" i="1"/>
  <c r="H1483" i="1"/>
  <c r="AO1483" i="1"/>
  <c r="H1484" i="1"/>
  <c r="AP1488" i="1" s="1"/>
  <c r="H1485" i="1"/>
  <c r="H1486" i="1"/>
  <c r="AE1486" i="1"/>
  <c r="H1487" i="1"/>
  <c r="AE1487" i="1"/>
  <c r="AP1487" i="1"/>
  <c r="H1488" i="1"/>
  <c r="AE1488" i="1"/>
  <c r="AO1488" i="1"/>
  <c r="H1489" i="1"/>
  <c r="AP1492" i="1" s="1"/>
  <c r="H1490" i="1"/>
  <c r="H1491" i="1"/>
  <c r="AP1491" i="1"/>
  <c r="H1492" i="1"/>
  <c r="AO1492" i="1"/>
  <c r="H1493" i="1"/>
  <c r="AP1496" i="1" s="1"/>
  <c r="H1494" i="1"/>
  <c r="H1495" i="1"/>
  <c r="AP1495" i="1"/>
  <c r="H1496" i="1"/>
  <c r="AO1496" i="1"/>
  <c r="H1497" i="1"/>
  <c r="AP1500" i="1" s="1"/>
  <c r="H1498" i="1"/>
  <c r="H1499" i="1"/>
  <c r="AP1499" i="1"/>
  <c r="H1500" i="1"/>
  <c r="AO1500" i="1"/>
  <c r="H1501" i="1"/>
  <c r="AP1504" i="1" s="1"/>
  <c r="H1502" i="1"/>
  <c r="H1503" i="1"/>
  <c r="AP1503" i="1"/>
  <c r="H1504" i="1"/>
  <c r="AO1504" i="1"/>
  <c r="H1505" i="1"/>
  <c r="AP1509" i="1" s="1"/>
  <c r="AO1505" i="1"/>
  <c r="H1506" i="1"/>
  <c r="AE1506" i="1"/>
  <c r="H1507" i="1"/>
  <c r="AE1507" i="1"/>
  <c r="H1508" i="1"/>
  <c r="AE1508" i="1"/>
  <c r="AP1508" i="1"/>
  <c r="H1509" i="1"/>
  <c r="AE1509" i="1"/>
  <c r="AO1509" i="1"/>
  <c r="H1510" i="1"/>
  <c r="AP1513" i="1" s="1"/>
  <c r="H1511" i="1"/>
  <c r="H1512" i="1"/>
  <c r="AP1512" i="1"/>
  <c r="H1513" i="1"/>
  <c r="AO1513" i="1"/>
  <c r="H1514" i="1"/>
  <c r="AP1517" i="1" s="1"/>
  <c r="H1515" i="1"/>
  <c r="H1516" i="1"/>
  <c r="AP1516" i="1"/>
  <c r="H1517" i="1"/>
  <c r="AO1517" i="1"/>
  <c r="H1518" i="1"/>
  <c r="AP1521" i="1" s="1"/>
  <c r="H1519" i="1"/>
  <c r="H1520" i="1"/>
  <c r="AP1520" i="1"/>
  <c r="H1521" i="1"/>
  <c r="AO1521" i="1"/>
  <c r="H1522" i="1"/>
  <c r="AP1525" i="1" s="1"/>
  <c r="H1523" i="1"/>
  <c r="H1524" i="1"/>
  <c r="AP1524" i="1"/>
  <c r="H1525" i="1"/>
  <c r="AO1525" i="1"/>
  <c r="H1526" i="1"/>
  <c r="AP1530" i="1" s="1"/>
  <c r="H1527" i="1"/>
  <c r="H1528" i="1"/>
  <c r="AP1528" i="1"/>
  <c r="H1529" i="1"/>
  <c r="AP1529" i="1"/>
  <c r="H1530" i="1"/>
  <c r="AE1530" i="1"/>
  <c r="AO1530" i="1"/>
  <c r="H1531" i="1"/>
  <c r="AP1534" i="1" s="1"/>
  <c r="H1532" i="1"/>
  <c r="H1533" i="1"/>
  <c r="AP1533" i="1"/>
  <c r="H1534" i="1"/>
  <c r="AO1534" i="1"/>
  <c r="H1535" i="1"/>
  <c r="AP1538" i="1" s="1"/>
  <c r="H1536" i="1"/>
  <c r="H1537" i="1"/>
  <c r="AP1537" i="1"/>
  <c r="H1538" i="1"/>
  <c r="AO1538" i="1"/>
  <c r="H1539" i="1"/>
  <c r="AP1542" i="1" s="1"/>
  <c r="H1540" i="1"/>
  <c r="H1541" i="1"/>
  <c r="AP1541" i="1"/>
  <c r="H1542" i="1"/>
  <c r="AO1542" i="1"/>
  <c r="H1543" i="1"/>
  <c r="AP1546" i="1" s="1"/>
  <c r="H1544" i="1"/>
  <c r="H1545" i="1"/>
  <c r="AP1545" i="1"/>
  <c r="H1546" i="1"/>
  <c r="AO1546" i="1"/>
  <c r="H1547" i="1"/>
  <c r="AP1551" i="1" s="1"/>
  <c r="H1548" i="1"/>
  <c r="H1549" i="1"/>
  <c r="H1550" i="1"/>
  <c r="AE1550" i="1"/>
  <c r="AP1550" i="1"/>
  <c r="H1551" i="1"/>
  <c r="AE1551" i="1"/>
  <c r="AO1551" i="1"/>
  <c r="H1552" i="1"/>
  <c r="AP1555" i="1" s="1"/>
  <c r="H1553" i="1"/>
  <c r="H1554" i="1"/>
  <c r="AP1554" i="1"/>
  <c r="H1555" i="1"/>
  <c r="AO1555" i="1"/>
  <c r="H1556" i="1"/>
  <c r="AP1559" i="1" s="1"/>
  <c r="H1557" i="1"/>
  <c r="H1558" i="1"/>
  <c r="AP1558" i="1"/>
  <c r="H1559" i="1"/>
  <c r="AO1559" i="1"/>
  <c r="H1560" i="1"/>
  <c r="AP1563" i="1" s="1"/>
  <c r="H1561" i="1"/>
  <c r="H1562" i="1"/>
  <c r="AP1562" i="1"/>
  <c r="H1563" i="1"/>
  <c r="AO1563" i="1"/>
  <c r="H1564" i="1"/>
  <c r="AP1567" i="1" s="1"/>
  <c r="H1565" i="1"/>
  <c r="H1566" i="1"/>
  <c r="AP1566" i="1"/>
  <c r="H1567" i="1"/>
  <c r="AO1567" i="1"/>
  <c r="H1568" i="1"/>
  <c r="AP1572" i="1" s="1"/>
  <c r="AO1568" i="1"/>
  <c r="H1569" i="1"/>
  <c r="AO1575" i="1" s="1"/>
  <c r="AE1569" i="1"/>
  <c r="H1570" i="1"/>
  <c r="AE1570" i="1"/>
  <c r="H1571" i="1"/>
  <c r="AE1571" i="1"/>
  <c r="AP1571" i="1"/>
  <c r="H1572" i="1"/>
  <c r="AE1572" i="1"/>
  <c r="AO1572" i="1"/>
  <c r="H1573" i="1"/>
  <c r="AP1576" i="1" s="1"/>
  <c r="H1574" i="1"/>
  <c r="H1575" i="1"/>
  <c r="AP1575" i="1"/>
  <c r="H1576" i="1"/>
  <c r="AO1576" i="1"/>
  <c r="H1577" i="1"/>
  <c r="AP1580" i="1" s="1"/>
  <c r="H1578" i="1"/>
  <c r="H1579" i="1"/>
  <c r="AP1579" i="1"/>
  <c r="H1580" i="1"/>
  <c r="AO1580" i="1"/>
  <c r="H1581" i="1"/>
  <c r="AP1584" i="1" s="1"/>
  <c r="H1582" i="1"/>
  <c r="H1583" i="1"/>
  <c r="AP1583" i="1"/>
  <c r="H1584" i="1"/>
  <c r="AO1584" i="1"/>
  <c r="H1585" i="1"/>
  <c r="AP1588" i="1" s="1"/>
  <c r="H1586" i="1"/>
  <c r="H1587" i="1"/>
  <c r="AP1587" i="1"/>
  <c r="H1588" i="1"/>
  <c r="AO1588" i="1"/>
  <c r="H1589" i="1"/>
  <c r="AP1593" i="1" s="1"/>
  <c r="H1590" i="1"/>
  <c r="H1591" i="1"/>
  <c r="AP1591" i="1"/>
  <c r="H1592" i="1"/>
  <c r="AP1592" i="1"/>
  <c r="H1593" i="1"/>
  <c r="AE1593" i="1"/>
  <c r="AO1593" i="1"/>
  <c r="H1594" i="1"/>
  <c r="AP1597" i="1" s="1"/>
  <c r="H1595" i="1"/>
  <c r="H1596" i="1"/>
  <c r="AP1596" i="1"/>
  <c r="H1597" i="1"/>
  <c r="AO1597" i="1"/>
  <c r="H1598" i="1"/>
  <c r="AP1601" i="1" s="1"/>
  <c r="H1599" i="1"/>
  <c r="H1600" i="1"/>
  <c r="AP1600" i="1"/>
  <c r="H1601" i="1"/>
  <c r="AO1601" i="1"/>
  <c r="H1602" i="1"/>
  <c r="AP1605" i="1" s="1"/>
  <c r="H1603" i="1"/>
  <c r="H1604" i="1"/>
  <c r="AP1604" i="1"/>
  <c r="H1605" i="1"/>
  <c r="AO1605" i="1"/>
  <c r="H1606" i="1"/>
  <c r="AP1609" i="1" s="1"/>
  <c r="H1607" i="1"/>
  <c r="H1608" i="1"/>
  <c r="AP1608" i="1"/>
  <c r="H1609" i="1"/>
  <c r="AO1609" i="1"/>
  <c r="H1610" i="1"/>
  <c r="AP1614" i="1" s="1"/>
  <c r="H1611" i="1"/>
  <c r="H1612" i="1"/>
  <c r="H1613" i="1"/>
  <c r="AE1613" i="1"/>
  <c r="AP1613" i="1"/>
  <c r="H1614" i="1"/>
  <c r="AE1614" i="1"/>
  <c r="AO1614" i="1"/>
  <c r="H1615" i="1"/>
  <c r="AP1618" i="1" s="1"/>
  <c r="H1616" i="1"/>
  <c r="H1617" i="1"/>
  <c r="AP1617" i="1"/>
  <c r="H1618" i="1"/>
  <c r="AO1618" i="1"/>
  <c r="H1619" i="1"/>
  <c r="AP1622" i="1" s="1"/>
  <c r="H1620" i="1"/>
  <c r="H1621" i="1"/>
  <c r="AP1621" i="1"/>
  <c r="H1622" i="1"/>
  <c r="AO1622" i="1"/>
  <c r="H1623" i="1"/>
  <c r="AP1626" i="1" s="1"/>
  <c r="H1624" i="1"/>
  <c r="H1625" i="1"/>
  <c r="AP1625" i="1"/>
  <c r="H1626" i="1"/>
  <c r="AO1626" i="1"/>
  <c r="H1627" i="1"/>
  <c r="H1628" i="1"/>
  <c r="H1629" i="1"/>
  <c r="AP1629" i="1"/>
  <c r="H1630" i="1"/>
  <c r="AO1630" i="1"/>
  <c r="H1631" i="1"/>
  <c r="AO1631" i="1"/>
  <c r="H1632" i="1"/>
  <c r="AP1634" i="1" s="1"/>
  <c r="AE1632" i="1"/>
  <c r="H1633" i="1"/>
  <c r="AE1633" i="1"/>
  <c r="H1634" i="1"/>
  <c r="AE1634" i="1"/>
  <c r="H1635" i="1"/>
  <c r="AE1635" i="1"/>
  <c r="AO1635" i="1"/>
  <c r="H1636" i="1"/>
  <c r="H1637" i="1"/>
  <c r="AP1637" i="1"/>
  <c r="H1638" i="1"/>
  <c r="AO1638" i="1" s="1"/>
  <c r="H1639" i="1"/>
  <c r="H1640" i="1"/>
  <c r="AP1640" i="1"/>
  <c r="H1641" i="1"/>
  <c r="AO1641" i="1"/>
  <c r="H1642" i="1"/>
  <c r="AP1645" i="1" s="1"/>
  <c r="H1643" i="1"/>
  <c r="H1644" i="1"/>
  <c r="AP1644" i="1"/>
  <c r="H1645" i="1"/>
  <c r="AO1645" i="1"/>
  <c r="H1646" i="1"/>
  <c r="AP1649" i="1" s="1"/>
  <c r="H1647" i="1"/>
  <c r="H1648" i="1"/>
  <c r="AP1648" i="1"/>
  <c r="H1649" i="1"/>
  <c r="AO1649" i="1"/>
  <c r="H1650" i="1"/>
  <c r="AP1653" i="1" s="1"/>
  <c r="H1651" i="1"/>
  <c r="H1652" i="1"/>
  <c r="AP1652" i="1"/>
  <c r="H1653" i="1"/>
  <c r="AO1653" i="1"/>
  <c r="H1654" i="1"/>
  <c r="AP1658" i="1" s="1"/>
  <c r="H1655" i="1"/>
  <c r="H1656" i="1"/>
  <c r="H1657" i="1"/>
  <c r="AE1657" i="1"/>
  <c r="AP1657" i="1"/>
  <c r="H1658" i="1"/>
  <c r="AE1658" i="1"/>
  <c r="AO1658" i="1"/>
  <c r="H1659" i="1"/>
  <c r="AP1662" i="1" s="1"/>
  <c r="H1660" i="1"/>
  <c r="H1661" i="1"/>
  <c r="AP1661" i="1"/>
  <c r="H1662" i="1"/>
  <c r="AO1662" i="1"/>
  <c r="H1663" i="1"/>
  <c r="AP1666" i="1" s="1"/>
  <c r="H1664" i="1"/>
  <c r="H1665" i="1"/>
  <c r="AP1665" i="1"/>
  <c r="H1666" i="1"/>
  <c r="AO1666" i="1"/>
  <c r="H1667" i="1"/>
  <c r="AP1670" i="1" s="1"/>
  <c r="H1668" i="1"/>
  <c r="H1669" i="1"/>
  <c r="AP1669" i="1"/>
  <c r="H1670" i="1"/>
  <c r="AO1670" i="1"/>
  <c r="H1671" i="1"/>
  <c r="AP1674" i="1" s="1"/>
  <c r="H1672" i="1"/>
  <c r="H1673" i="1"/>
  <c r="AP1673" i="1"/>
  <c r="H1674" i="1"/>
  <c r="AO1674" i="1"/>
  <c r="H1675" i="1"/>
  <c r="AP1679" i="1" s="1"/>
  <c r="H1676" i="1"/>
  <c r="H1677" i="1"/>
  <c r="AE1677" i="1"/>
  <c r="H1678" i="1"/>
  <c r="AE1678" i="1"/>
  <c r="AP1678" i="1"/>
  <c r="H1679" i="1"/>
  <c r="AE1679" i="1"/>
  <c r="AO1679" i="1"/>
  <c r="H1680" i="1"/>
  <c r="AP1683" i="1" s="1"/>
  <c r="H1681" i="1"/>
  <c r="H1682" i="1"/>
  <c r="AP1682" i="1"/>
  <c r="H1683" i="1"/>
  <c r="AO1683" i="1"/>
  <c r="H1684" i="1"/>
  <c r="AO1687" i="1" s="1"/>
  <c r="R1684" i="1"/>
  <c r="BA1684" i="1"/>
  <c r="BM1684" i="1"/>
  <c r="H1685" i="1"/>
  <c r="BA1685" i="1"/>
  <c r="BM1685" i="1"/>
  <c r="H1686" i="1"/>
  <c r="BA1686" i="1"/>
  <c r="BM1686" i="1"/>
  <c r="H1687" i="1"/>
  <c r="BA1687" i="1"/>
  <c r="BM1687" i="1"/>
  <c r="H1688" i="1"/>
  <c r="BA1688" i="1"/>
  <c r="BM1688" i="1"/>
  <c r="H1689" i="1"/>
  <c r="BA1689" i="1"/>
  <c r="BM1689" i="1"/>
  <c r="H1690" i="1"/>
  <c r="BA1690" i="1"/>
  <c r="BM1690" i="1"/>
  <c r="H1691" i="1"/>
  <c r="AO1691" i="1"/>
  <c r="AP1691" i="1"/>
  <c r="BA1691" i="1"/>
  <c r="BM1691" i="1"/>
  <c r="H1692" i="1"/>
  <c r="AO1692" i="1"/>
  <c r="AP1692" i="1"/>
  <c r="BA1692" i="1"/>
  <c r="BM1692" i="1"/>
  <c r="H1693" i="1"/>
  <c r="AO1693" i="1"/>
  <c r="AP1693" i="1"/>
  <c r="BA1693" i="1"/>
  <c r="BM1693" i="1"/>
  <c r="H1694" i="1"/>
  <c r="AO1694" i="1"/>
  <c r="AP1694" i="1"/>
  <c r="BA1694" i="1"/>
  <c r="BM1694" i="1"/>
  <c r="H1695" i="1"/>
  <c r="AO1695" i="1"/>
  <c r="AP1695" i="1"/>
  <c r="BA1695" i="1"/>
  <c r="BM1695" i="1"/>
  <c r="H1696" i="1"/>
  <c r="AO1696" i="1"/>
  <c r="AP1696" i="1"/>
  <c r="BA1696" i="1"/>
  <c r="BM1696" i="1"/>
  <c r="H1697" i="1"/>
  <c r="AO1697" i="1"/>
  <c r="AP1697" i="1"/>
  <c r="BA1697" i="1"/>
  <c r="BM1697" i="1"/>
  <c r="H1698" i="1"/>
  <c r="AO1698" i="1"/>
  <c r="AP1698" i="1"/>
  <c r="BA1698" i="1"/>
  <c r="BM1698" i="1"/>
  <c r="H1699" i="1"/>
  <c r="AO1699" i="1"/>
  <c r="AP1699" i="1"/>
  <c r="BA1699" i="1"/>
  <c r="BM1699" i="1"/>
  <c r="H1700" i="1"/>
  <c r="AO1700" i="1"/>
  <c r="AP1700" i="1"/>
  <c r="BA1700" i="1"/>
  <c r="BM1700" i="1"/>
  <c r="H1701" i="1"/>
  <c r="AE1701" i="1"/>
  <c r="AO1701" i="1"/>
  <c r="AP1701" i="1"/>
  <c r="BA1701" i="1"/>
  <c r="BM1701" i="1"/>
  <c r="H1702" i="1"/>
  <c r="AE1702" i="1"/>
  <c r="AO1702" i="1"/>
  <c r="AP1702" i="1"/>
  <c r="BA1702" i="1"/>
  <c r="BM1702" i="1"/>
  <c r="H1703" i="1"/>
  <c r="AO1703" i="1"/>
  <c r="AP1703" i="1"/>
  <c r="BA1703" i="1"/>
  <c r="BM1703" i="1"/>
  <c r="H1704" i="1"/>
  <c r="AO1704" i="1"/>
  <c r="AP1704" i="1"/>
  <c r="BA1704" i="1"/>
  <c r="BM1704" i="1"/>
  <c r="H1705" i="1"/>
  <c r="AO1705" i="1"/>
  <c r="AP1705" i="1"/>
  <c r="BA1705" i="1"/>
  <c r="BM1705" i="1"/>
  <c r="H1706" i="1"/>
  <c r="AO1706" i="1"/>
  <c r="AP1706" i="1"/>
  <c r="BA1706" i="1"/>
  <c r="BM1706" i="1"/>
  <c r="H1707" i="1"/>
  <c r="AO1707" i="1"/>
  <c r="AP1707" i="1"/>
  <c r="BA1707" i="1"/>
  <c r="BM1707" i="1"/>
  <c r="H1708" i="1"/>
  <c r="AO1708" i="1"/>
  <c r="AP1708" i="1"/>
  <c r="BA1708" i="1"/>
  <c r="BM1708" i="1"/>
  <c r="H1709" i="1"/>
  <c r="AO1709" i="1"/>
  <c r="AP1709" i="1"/>
  <c r="BA1709" i="1"/>
  <c r="BM1709" i="1"/>
  <c r="H1710" i="1"/>
  <c r="AO1710" i="1"/>
  <c r="AP1710" i="1"/>
  <c r="BA1710" i="1"/>
  <c r="BM1710" i="1"/>
  <c r="H1711" i="1"/>
  <c r="AO1711" i="1"/>
  <c r="AP1711" i="1"/>
  <c r="BA1711" i="1"/>
  <c r="BM1711" i="1"/>
  <c r="H1712" i="1"/>
  <c r="AO1712" i="1"/>
  <c r="AP1712" i="1"/>
  <c r="BA1712" i="1"/>
  <c r="BM1712" i="1"/>
  <c r="H1713" i="1"/>
  <c r="AO1713" i="1"/>
  <c r="AP1713" i="1"/>
  <c r="BA1713" i="1"/>
  <c r="BM1713" i="1"/>
  <c r="H1714" i="1"/>
  <c r="AO1714" i="1"/>
  <c r="AP1714" i="1"/>
  <c r="BA1714" i="1"/>
  <c r="BM1714" i="1"/>
  <c r="H1715" i="1"/>
  <c r="AO1715" i="1"/>
  <c r="AP1715" i="1"/>
  <c r="BA1715" i="1"/>
  <c r="BM1715" i="1"/>
  <c r="H1716" i="1"/>
  <c r="AO1716" i="1"/>
  <c r="AP1716" i="1"/>
  <c r="BA1716" i="1"/>
  <c r="BM1716" i="1"/>
  <c r="H1717" i="1"/>
  <c r="AO1718" i="1" s="1"/>
  <c r="AO1717" i="1"/>
  <c r="AP1717" i="1"/>
  <c r="BA1717" i="1"/>
  <c r="BM1717" i="1"/>
  <c r="H1718" i="1"/>
  <c r="AP1718" i="1"/>
  <c r="BA1718" i="1"/>
  <c r="BM1718" i="1"/>
  <c r="H1719" i="1"/>
  <c r="AO1719" i="1" s="1"/>
  <c r="AE1719" i="1"/>
  <c r="AP1719" i="1"/>
  <c r="BA1719" i="1"/>
  <c r="BM1719" i="1"/>
  <c r="H1720" i="1"/>
  <c r="AO1726" i="1" s="1"/>
  <c r="AE1720" i="1"/>
  <c r="AP1720" i="1"/>
  <c r="BA1720" i="1"/>
  <c r="BM1720" i="1"/>
  <c r="H1721" i="1"/>
  <c r="AO1727" i="1" s="1"/>
  <c r="AE1721" i="1"/>
  <c r="AP1721" i="1"/>
  <c r="BA1721" i="1"/>
  <c r="BM1721" i="1"/>
  <c r="H1722" i="1"/>
  <c r="AO1728" i="1" s="1"/>
  <c r="AE1722" i="1"/>
  <c r="AP1722" i="1"/>
  <c r="BA1722" i="1"/>
  <c r="BM1722" i="1"/>
  <c r="H1723" i="1"/>
  <c r="AO1729" i="1" s="1"/>
  <c r="AE1723" i="1"/>
  <c r="AP1723" i="1"/>
  <c r="BA1723" i="1"/>
  <c r="BM1723" i="1"/>
  <c r="H1724" i="1"/>
  <c r="AO1730" i="1" s="1"/>
  <c r="AE1724" i="1"/>
  <c r="AP1724" i="1"/>
  <c r="BA1724" i="1"/>
  <c r="BM1724" i="1"/>
  <c r="H1725" i="1"/>
  <c r="AO1731" i="1" s="1"/>
  <c r="AE1725" i="1"/>
  <c r="AP1725" i="1"/>
  <c r="BA1725" i="1"/>
  <c r="BM1725" i="1"/>
  <c r="H1726" i="1"/>
  <c r="AO1732" i="1" s="1"/>
  <c r="AE1726" i="1"/>
  <c r="AP1726" i="1"/>
  <c r="BA1726" i="1"/>
  <c r="BM1726" i="1"/>
  <c r="H1727" i="1"/>
  <c r="AO1733" i="1" s="1"/>
  <c r="AE1727" i="1"/>
  <c r="AP1727" i="1"/>
  <c r="BA1727" i="1"/>
  <c r="BM1727" i="1"/>
  <c r="H1728" i="1"/>
  <c r="AO1734" i="1" s="1"/>
  <c r="AE1728" i="1"/>
  <c r="AP1728" i="1"/>
  <c r="BA1728" i="1"/>
  <c r="BM1728" i="1"/>
  <c r="H1729" i="1"/>
  <c r="AO1735" i="1" s="1"/>
  <c r="AE1729" i="1"/>
  <c r="AP1729" i="1"/>
  <c r="BA1729" i="1"/>
  <c r="BM1729" i="1"/>
  <c r="H1730" i="1"/>
  <c r="AO1736" i="1" s="1"/>
  <c r="AE1730" i="1"/>
  <c r="AP1730" i="1"/>
  <c r="BA1730" i="1"/>
  <c r="BM1730" i="1"/>
  <c r="H1731" i="1"/>
  <c r="AO1737" i="1" s="1"/>
  <c r="AE1731" i="1"/>
  <c r="AP1731" i="1"/>
  <c r="BA1731" i="1"/>
  <c r="BM1731" i="1"/>
  <c r="H1732" i="1"/>
  <c r="AO1738" i="1" s="1"/>
  <c r="AE1732" i="1"/>
  <c r="AP1732" i="1"/>
  <c r="BA1732" i="1"/>
  <c r="BM1732" i="1"/>
  <c r="H1733" i="1"/>
  <c r="AE1733" i="1"/>
  <c r="AP1733" i="1"/>
  <c r="BA1733" i="1"/>
  <c r="BM1733" i="1"/>
  <c r="H1734" i="1"/>
  <c r="AE1734" i="1"/>
  <c r="AP1734" i="1"/>
  <c r="BA1734" i="1"/>
  <c r="BM1734" i="1"/>
  <c r="H1735" i="1"/>
  <c r="AE1735" i="1"/>
  <c r="AP1735" i="1"/>
  <c r="BA1735" i="1"/>
  <c r="BM1735" i="1"/>
  <c r="H1736" i="1"/>
  <c r="AE1736" i="1"/>
  <c r="AP1736" i="1"/>
  <c r="BA1736" i="1"/>
  <c r="BM1736" i="1"/>
  <c r="H1737" i="1"/>
  <c r="AE1737" i="1"/>
  <c r="AP1737" i="1"/>
  <c r="BA1737" i="1"/>
  <c r="BM1737" i="1"/>
  <c r="E1738" i="1"/>
  <c r="H1738" i="1"/>
  <c r="BA1738" i="1"/>
  <c r="BM1738" i="1"/>
  <c r="H1739" i="1"/>
  <c r="AE1739" i="1"/>
  <c r="BA1739" i="1"/>
  <c r="BM1739" i="1"/>
  <c r="H1740" i="1"/>
  <c r="AE1740" i="1"/>
  <c r="BA1740" i="1"/>
  <c r="BM1740" i="1"/>
  <c r="H1741" i="1"/>
  <c r="AE1741" i="1"/>
  <c r="BA1741" i="1"/>
  <c r="BM1741" i="1"/>
  <c r="H1742" i="1"/>
  <c r="AE1742" i="1"/>
  <c r="BA1742" i="1"/>
  <c r="BM1742" i="1"/>
  <c r="H1743" i="1"/>
  <c r="AE1743" i="1"/>
  <c r="BA1743" i="1"/>
  <c r="BM1743" i="1"/>
  <c r="H1744" i="1"/>
  <c r="AE1744" i="1"/>
  <c r="BA1744" i="1"/>
  <c r="BM1744" i="1"/>
  <c r="H1745" i="1"/>
  <c r="AE1745" i="1"/>
  <c r="BA1745" i="1"/>
  <c r="BM1745" i="1"/>
  <c r="H1746" i="1"/>
  <c r="AE1746" i="1"/>
  <c r="BA1746" i="1"/>
  <c r="BM1746" i="1"/>
  <c r="H1747" i="1"/>
  <c r="AE1747" i="1"/>
  <c r="BA1747" i="1"/>
  <c r="BM1747" i="1"/>
  <c r="H1748" i="1"/>
  <c r="AE1748" i="1"/>
  <c r="BA1748" i="1"/>
  <c r="BM1748" i="1"/>
  <c r="H1749" i="1"/>
  <c r="AE1749" i="1"/>
  <c r="BA1749" i="1"/>
  <c r="BM1749" i="1"/>
  <c r="H1750" i="1"/>
  <c r="AE1750" i="1"/>
  <c r="BA1750" i="1"/>
  <c r="BM1750" i="1"/>
  <c r="H1751" i="1"/>
  <c r="AE1751" i="1"/>
  <c r="BA1751" i="1"/>
  <c r="BM1751" i="1"/>
  <c r="H1752" i="1"/>
  <c r="AE1752" i="1"/>
  <c r="BA1752" i="1"/>
  <c r="BM1752" i="1"/>
  <c r="H1753" i="1"/>
  <c r="AE1753" i="1"/>
  <c r="BA1753" i="1"/>
  <c r="BM1753" i="1"/>
  <c r="H1754" i="1"/>
  <c r="AE1754" i="1"/>
  <c r="BA1754" i="1"/>
  <c r="BM1754" i="1"/>
  <c r="H1755" i="1"/>
  <c r="AE1755" i="1"/>
  <c r="BA1755" i="1"/>
  <c r="BM1755" i="1"/>
  <c r="H1756" i="1"/>
  <c r="AE1756" i="1"/>
  <c r="BA1756" i="1"/>
  <c r="BM1756" i="1"/>
  <c r="E1757" i="1"/>
  <c r="H1757" i="1"/>
  <c r="BA1757" i="1"/>
  <c r="BM1757" i="1"/>
  <c r="H1758" i="1"/>
  <c r="AE1758" i="1"/>
  <c r="BA1758" i="1"/>
  <c r="BM1758" i="1"/>
  <c r="H1759" i="1"/>
  <c r="AE1759" i="1"/>
  <c r="BA1759" i="1"/>
  <c r="BM1759" i="1"/>
  <c r="H1760" i="1"/>
  <c r="AE1760" i="1"/>
  <c r="BA1760" i="1"/>
  <c r="BM1760" i="1"/>
  <c r="H1761" i="1"/>
  <c r="AE1761" i="1"/>
  <c r="BA1761" i="1"/>
  <c r="BM1761" i="1"/>
  <c r="H1762" i="1"/>
  <c r="AE1762" i="1"/>
  <c r="BA1762" i="1"/>
  <c r="BM1762" i="1"/>
  <c r="H1763" i="1"/>
  <c r="AE1763" i="1"/>
  <c r="BA1763" i="1"/>
  <c r="BM1763" i="1"/>
  <c r="H1764" i="1"/>
  <c r="AE1764" i="1"/>
  <c r="AO1764" i="1"/>
  <c r="AP1764" i="1"/>
  <c r="BA1764" i="1"/>
  <c r="BM1764" i="1"/>
  <c r="H1765" i="1"/>
  <c r="AE1765" i="1"/>
  <c r="AO1765" i="1"/>
  <c r="AP1765" i="1"/>
  <c r="BA1765" i="1"/>
  <c r="BM1765" i="1"/>
  <c r="H1766" i="1"/>
  <c r="AE1766" i="1"/>
  <c r="AO1766" i="1"/>
  <c r="AP1766" i="1"/>
  <c r="BA1766" i="1"/>
  <c r="BM1766" i="1"/>
  <c r="H1767" i="1"/>
  <c r="AE1767" i="1"/>
  <c r="AO1767" i="1"/>
  <c r="AP1767" i="1"/>
  <c r="BA1767" i="1"/>
  <c r="BM1767" i="1"/>
  <c r="H1768" i="1"/>
  <c r="AE1768" i="1"/>
  <c r="AO1768" i="1"/>
  <c r="AP1768" i="1"/>
  <c r="BA1768" i="1"/>
  <c r="BM1768" i="1"/>
  <c r="H1769" i="1"/>
  <c r="AE1769" i="1"/>
  <c r="AO1769" i="1"/>
  <c r="AP1769" i="1"/>
  <c r="BA1769" i="1"/>
  <c r="BM1769" i="1"/>
  <c r="H1770" i="1"/>
  <c r="AE1770" i="1"/>
  <c r="AO1770" i="1"/>
  <c r="AP1770" i="1"/>
  <c r="BA1770" i="1"/>
  <c r="BM1770" i="1"/>
  <c r="H1771" i="1"/>
  <c r="AE1771" i="1"/>
  <c r="AO1771" i="1"/>
  <c r="AP1771" i="1"/>
  <c r="BA1771" i="1"/>
  <c r="BM1771" i="1"/>
  <c r="H1772" i="1"/>
  <c r="AE1772" i="1"/>
  <c r="AO1772" i="1"/>
  <c r="AP1772" i="1"/>
  <c r="BA1772" i="1"/>
  <c r="BM1772" i="1"/>
  <c r="H1773" i="1"/>
  <c r="AE1773" i="1"/>
  <c r="AO1773" i="1"/>
  <c r="AP1773" i="1"/>
  <c r="BA1773" i="1"/>
  <c r="BM1773" i="1"/>
  <c r="H1774" i="1"/>
  <c r="AE1774" i="1"/>
  <c r="AO1774" i="1"/>
  <c r="AP1774" i="1"/>
  <c r="BA1774" i="1"/>
  <c r="BM1774" i="1"/>
  <c r="H1775" i="1"/>
  <c r="AE1775" i="1"/>
  <c r="AO1775" i="1"/>
  <c r="AP1775" i="1"/>
  <c r="BA1775" i="1"/>
  <c r="BM1775" i="1"/>
  <c r="H1776" i="1"/>
  <c r="AE1776" i="1"/>
  <c r="AO1776" i="1"/>
  <c r="AP1776" i="1"/>
  <c r="BA1776" i="1"/>
  <c r="BM1776" i="1"/>
  <c r="H1777" i="1"/>
  <c r="AE1777" i="1"/>
  <c r="AO1777" i="1"/>
  <c r="AP1777" i="1"/>
  <c r="BA1777" i="1"/>
  <c r="BM1777" i="1"/>
  <c r="H1778" i="1"/>
  <c r="AE1778" i="1"/>
  <c r="AO1778" i="1"/>
  <c r="AP1778" i="1"/>
  <c r="BA1778" i="1"/>
  <c r="BM1778" i="1"/>
  <c r="H1779" i="1"/>
  <c r="AE1779" i="1"/>
  <c r="AO1779" i="1"/>
  <c r="AP1779" i="1"/>
  <c r="BA1779" i="1"/>
  <c r="BM1779" i="1"/>
  <c r="H1780" i="1"/>
  <c r="AE1780" i="1"/>
  <c r="AO1780" i="1"/>
  <c r="AP1780" i="1"/>
  <c r="BA1780" i="1"/>
  <c r="BM1780" i="1"/>
  <c r="H1781" i="1"/>
  <c r="AE1781" i="1"/>
  <c r="AO1781" i="1"/>
  <c r="AP1781" i="1"/>
  <c r="BA1781" i="1"/>
  <c r="BM1781" i="1"/>
  <c r="E1782" i="1"/>
  <c r="H1782" i="1"/>
  <c r="AO1782" i="1"/>
  <c r="AP1782" i="1"/>
  <c r="BA1782" i="1"/>
  <c r="BM1782" i="1"/>
  <c r="H1783" i="1"/>
  <c r="AE1783" i="1"/>
  <c r="AO1783" i="1"/>
  <c r="AP1783" i="1"/>
  <c r="BA1783" i="1"/>
  <c r="BM1783" i="1"/>
  <c r="H1784" i="1"/>
  <c r="AE1784" i="1"/>
  <c r="AE1785" i="1" s="1"/>
  <c r="AO1784" i="1"/>
  <c r="AP1784" i="1"/>
  <c r="BA1784" i="1"/>
  <c r="BM1784" i="1"/>
  <c r="H1785" i="1"/>
  <c r="AO1785" i="1"/>
  <c r="AP1785" i="1"/>
  <c r="BA1785" i="1"/>
  <c r="BM1785" i="1"/>
  <c r="H1786" i="1"/>
  <c r="AO1786" i="1"/>
  <c r="AP1786" i="1"/>
  <c r="BA1786" i="1"/>
  <c r="BM1786" i="1"/>
  <c r="H1787" i="1"/>
  <c r="AO1787" i="1"/>
  <c r="AP1787" i="1"/>
  <c r="BA1787" i="1"/>
  <c r="BM1787" i="1"/>
  <c r="H1788" i="1"/>
  <c r="AO1788" i="1"/>
  <c r="AP1788" i="1"/>
  <c r="BA1788" i="1"/>
  <c r="BM1788" i="1"/>
  <c r="H1789" i="1"/>
  <c r="AO1789" i="1"/>
  <c r="AP1789" i="1"/>
  <c r="BA1789" i="1"/>
  <c r="BM1789" i="1"/>
  <c r="H1790" i="1"/>
  <c r="AO1790" i="1"/>
  <c r="AP1790" i="1"/>
  <c r="BA1790" i="1"/>
  <c r="BM1790" i="1"/>
  <c r="H1791" i="1"/>
  <c r="AO1791" i="1"/>
  <c r="AP1791" i="1"/>
  <c r="BA1791" i="1"/>
  <c r="BM1791" i="1"/>
  <c r="H1792" i="1"/>
  <c r="AO1792" i="1"/>
  <c r="AP1792" i="1"/>
  <c r="BA1792" i="1"/>
  <c r="BM1792" i="1"/>
  <c r="H1793" i="1"/>
  <c r="AO1793" i="1"/>
  <c r="AP1793" i="1"/>
  <c r="BA1793" i="1"/>
  <c r="BM1793" i="1"/>
  <c r="H1794" i="1"/>
  <c r="AO1794" i="1"/>
  <c r="AP1794" i="1"/>
  <c r="BA1794" i="1"/>
  <c r="BM1794" i="1"/>
  <c r="H1795" i="1"/>
  <c r="AO1795" i="1"/>
  <c r="AP1795" i="1"/>
  <c r="BA1795" i="1"/>
  <c r="BM1795" i="1"/>
  <c r="H1796" i="1"/>
  <c r="AO1796" i="1"/>
  <c r="AP1796" i="1"/>
  <c r="BA1796" i="1"/>
  <c r="BM1796" i="1"/>
  <c r="H1797" i="1"/>
  <c r="AO1797" i="1"/>
  <c r="AP1797" i="1"/>
  <c r="BA1797" i="1"/>
  <c r="BM1797" i="1"/>
  <c r="H1798" i="1"/>
  <c r="AO1798" i="1"/>
  <c r="AP1798" i="1"/>
  <c r="BA1798" i="1"/>
  <c r="BM1798" i="1"/>
  <c r="H1799" i="1"/>
  <c r="AO1799" i="1"/>
  <c r="AP1799" i="1"/>
  <c r="BA1799" i="1"/>
  <c r="BM1799" i="1"/>
  <c r="H1800" i="1"/>
  <c r="AO1800" i="1"/>
  <c r="AP1800" i="1"/>
  <c r="BA1800" i="1"/>
  <c r="BM1800" i="1"/>
  <c r="H1801" i="1"/>
  <c r="AO1801" i="1"/>
  <c r="AP1801" i="1"/>
  <c r="BA1801" i="1"/>
  <c r="BM1801" i="1"/>
  <c r="H1802" i="1"/>
  <c r="AO1802" i="1" s="1"/>
  <c r="AE1802" i="1"/>
  <c r="AP1802" i="1"/>
  <c r="BA1802" i="1"/>
  <c r="BM1802" i="1"/>
  <c r="H1803" i="1"/>
  <c r="AO1809" i="1" s="1"/>
  <c r="AE1803" i="1"/>
  <c r="AP1803" i="1"/>
  <c r="BA1803" i="1"/>
  <c r="BM1803" i="1"/>
  <c r="H1804" i="1"/>
  <c r="AO1810" i="1" s="1"/>
  <c r="AE1804" i="1"/>
  <c r="AP1804" i="1"/>
  <c r="BA1804" i="1"/>
  <c r="BM1804" i="1"/>
  <c r="H1805" i="1"/>
  <c r="AO1811" i="1" s="1"/>
  <c r="AE1805" i="1"/>
  <c r="AP1805" i="1"/>
  <c r="BA1805" i="1"/>
  <c r="BM1805" i="1"/>
  <c r="H1806" i="1"/>
  <c r="AO1812" i="1" s="1"/>
  <c r="AE1806" i="1"/>
  <c r="AP1806" i="1"/>
  <c r="BA1806" i="1"/>
  <c r="BM1806" i="1"/>
  <c r="H1807" i="1"/>
  <c r="AO1813" i="1" s="1"/>
  <c r="AE1807" i="1"/>
  <c r="AP1807" i="1"/>
  <c r="BA1807" i="1"/>
  <c r="BM1807" i="1"/>
  <c r="H1808" i="1"/>
  <c r="AO1814" i="1" s="1"/>
  <c r="AE1808" i="1"/>
  <c r="AP1808" i="1"/>
  <c r="BA1808" i="1"/>
  <c r="BM1808" i="1"/>
  <c r="H1809" i="1"/>
  <c r="AO1815" i="1" s="1"/>
  <c r="AE1809" i="1"/>
  <c r="AP1809" i="1"/>
  <c r="BA1809" i="1"/>
  <c r="BM1809" i="1"/>
  <c r="H1810" i="1"/>
  <c r="AO1816" i="1" s="1"/>
  <c r="AE1810" i="1"/>
  <c r="AP1810" i="1"/>
  <c r="BA1810" i="1"/>
  <c r="BM1810" i="1"/>
  <c r="H1811" i="1"/>
  <c r="AO1817" i="1" s="1"/>
  <c r="AE1811" i="1"/>
  <c r="AP1811" i="1"/>
  <c r="BA1811" i="1"/>
  <c r="BM1811" i="1"/>
  <c r="H1812" i="1"/>
  <c r="AO1818" i="1" s="1"/>
  <c r="AE1812" i="1"/>
  <c r="AP1812" i="1"/>
  <c r="BA1812" i="1"/>
  <c r="BM1812" i="1"/>
  <c r="H1813" i="1"/>
  <c r="AO1819" i="1" s="1"/>
  <c r="AE1813" i="1"/>
  <c r="AP1813" i="1"/>
  <c r="BA1813" i="1"/>
  <c r="BM1813" i="1"/>
  <c r="H1814" i="1"/>
  <c r="AO1820" i="1" s="1"/>
  <c r="AE1814" i="1"/>
  <c r="AP1814" i="1"/>
  <c r="BA1814" i="1"/>
  <c r="BM1814" i="1"/>
  <c r="H1815" i="1"/>
  <c r="AE1815" i="1"/>
  <c r="AP1815" i="1"/>
  <c r="BA1815" i="1"/>
  <c r="BM1815" i="1"/>
  <c r="H1816" i="1"/>
  <c r="AE1816" i="1"/>
  <c r="AP1816" i="1"/>
  <c r="BA1816" i="1"/>
  <c r="BM1816" i="1"/>
  <c r="H1817" i="1"/>
  <c r="AE1817" i="1"/>
  <c r="AP1817" i="1"/>
  <c r="BA1817" i="1"/>
  <c r="BM1817" i="1"/>
  <c r="H1818" i="1"/>
  <c r="AE1818" i="1"/>
  <c r="AP1818" i="1"/>
  <c r="BA1818" i="1"/>
  <c r="BM1818" i="1"/>
  <c r="H1819" i="1"/>
  <c r="AE1819" i="1"/>
  <c r="AP1819" i="1"/>
  <c r="BA1819" i="1"/>
  <c r="BM1819" i="1"/>
  <c r="E1820" i="1"/>
  <c r="H1820" i="1"/>
  <c r="BA1820" i="1"/>
  <c r="BM1820" i="1"/>
  <c r="H1821" i="1"/>
  <c r="AE1821" i="1"/>
  <c r="BA1821" i="1"/>
  <c r="BM1821" i="1"/>
  <c r="H1822" i="1"/>
  <c r="AE1822" i="1"/>
  <c r="BA1822" i="1"/>
  <c r="BM1822" i="1"/>
  <c r="H1823" i="1"/>
  <c r="AE1823" i="1"/>
  <c r="BA1823" i="1"/>
  <c r="BM1823" i="1"/>
  <c r="H1824" i="1"/>
  <c r="AE1824" i="1"/>
  <c r="BA1824" i="1"/>
  <c r="BM1824" i="1"/>
  <c r="H1825" i="1"/>
  <c r="AE1825" i="1"/>
  <c r="BA1825" i="1"/>
  <c r="BM1825" i="1"/>
  <c r="H1826" i="1"/>
  <c r="AE1826" i="1"/>
  <c r="BA1826" i="1"/>
  <c r="BM1826" i="1"/>
  <c r="H1827" i="1"/>
  <c r="AE1827" i="1"/>
  <c r="BA1827" i="1"/>
  <c r="BM1827" i="1"/>
  <c r="H1828" i="1"/>
  <c r="AE1828" i="1"/>
  <c r="BA1828" i="1"/>
  <c r="BM1828" i="1"/>
  <c r="H1829" i="1"/>
  <c r="AE1829" i="1"/>
  <c r="BA1829" i="1"/>
  <c r="BM1829" i="1"/>
  <c r="H1830" i="1"/>
  <c r="AE1830" i="1"/>
  <c r="BA1830" i="1"/>
  <c r="BM1830" i="1"/>
  <c r="H1831" i="1"/>
  <c r="AE1831" i="1"/>
  <c r="BA1831" i="1"/>
  <c r="BM1831" i="1"/>
  <c r="H1832" i="1"/>
  <c r="AE1832" i="1"/>
  <c r="BA1832" i="1"/>
  <c r="BM1832" i="1"/>
  <c r="H1833" i="1"/>
  <c r="AE1833" i="1"/>
  <c r="BA1833" i="1"/>
  <c r="BM1833" i="1"/>
  <c r="H1834" i="1"/>
  <c r="AE1834" i="1"/>
  <c r="BA1834" i="1"/>
  <c r="BM1834" i="1"/>
  <c r="H1835" i="1"/>
  <c r="AE1835" i="1"/>
  <c r="BA1835" i="1"/>
  <c r="BM1835" i="1"/>
  <c r="H1836" i="1"/>
  <c r="AE1836" i="1"/>
  <c r="BA1836" i="1"/>
  <c r="BM1836" i="1"/>
  <c r="H1837" i="1"/>
  <c r="AE1837" i="1"/>
  <c r="BA1837" i="1"/>
  <c r="BM1837" i="1"/>
  <c r="H1838" i="1"/>
  <c r="AE1838" i="1"/>
  <c r="BA1838" i="1"/>
  <c r="BM1838" i="1"/>
  <c r="H1839" i="1"/>
  <c r="AE1839" i="1"/>
  <c r="BA1839" i="1"/>
  <c r="BM1839" i="1"/>
  <c r="H1840" i="1"/>
  <c r="AE1840" i="1"/>
  <c r="BA1840" i="1"/>
  <c r="BM1840" i="1"/>
  <c r="H1841" i="1"/>
  <c r="AP1847" i="1" s="1"/>
  <c r="AE1841" i="1"/>
  <c r="BA1841" i="1"/>
  <c r="BM1841" i="1"/>
  <c r="H1842" i="1"/>
  <c r="AE1842" i="1"/>
  <c r="BA1842" i="1"/>
  <c r="BM1842" i="1"/>
  <c r="H1843" i="1"/>
  <c r="AP1849" i="1" s="1"/>
  <c r="AE1843" i="1"/>
  <c r="BA1843" i="1"/>
  <c r="BM1843" i="1"/>
  <c r="E1844" i="1"/>
  <c r="H1844" i="1"/>
  <c r="AP1850" i="1" s="1"/>
  <c r="AO1844" i="1"/>
  <c r="BA1844" i="1"/>
  <c r="BM1844" i="1"/>
  <c r="H1845" i="1"/>
  <c r="AE1845" i="1"/>
  <c r="AO1845" i="1"/>
  <c r="BA1845" i="1"/>
  <c r="BM1845" i="1"/>
  <c r="H1846" i="1"/>
  <c r="AE1846" i="1"/>
  <c r="AO1846" i="1"/>
  <c r="BA1846" i="1"/>
  <c r="BM1846" i="1"/>
  <c r="H1847" i="1"/>
  <c r="AE1847" i="1"/>
  <c r="AO1847" i="1"/>
  <c r="BA1847" i="1"/>
  <c r="BM1847" i="1"/>
  <c r="H1848" i="1"/>
  <c r="AE1848" i="1"/>
  <c r="AO1848" i="1"/>
  <c r="BA1848" i="1"/>
  <c r="BM1848" i="1"/>
  <c r="H1849" i="1"/>
  <c r="AE1849" i="1"/>
  <c r="AO1849" i="1"/>
  <c r="BA1849" i="1"/>
  <c r="BM1849" i="1"/>
  <c r="H1850" i="1"/>
  <c r="AE1850" i="1"/>
  <c r="AO1850" i="1"/>
  <c r="BA1850" i="1"/>
  <c r="BM1850" i="1"/>
  <c r="H1851" i="1"/>
  <c r="AE1851" i="1"/>
  <c r="AO1851" i="1"/>
  <c r="AP1851" i="1"/>
  <c r="BA1851" i="1"/>
  <c r="BM1851" i="1"/>
  <c r="H1852" i="1"/>
  <c r="AE1852" i="1"/>
  <c r="AO1852" i="1"/>
  <c r="AP1852" i="1"/>
  <c r="BA1852" i="1"/>
  <c r="BM1852" i="1"/>
  <c r="H1853" i="1"/>
  <c r="AO1853" i="1"/>
  <c r="AP1853" i="1"/>
  <c r="BA1853" i="1"/>
  <c r="BM1853" i="1"/>
  <c r="H1854" i="1"/>
  <c r="AO1854" i="1"/>
  <c r="AP1854" i="1"/>
  <c r="BA1854" i="1"/>
  <c r="BM1854" i="1"/>
  <c r="H1855" i="1"/>
  <c r="AO1855" i="1"/>
  <c r="AP1855" i="1"/>
  <c r="BA1855" i="1"/>
  <c r="BM1855" i="1"/>
  <c r="H1856" i="1"/>
  <c r="AO1856" i="1"/>
  <c r="AP1856" i="1"/>
  <c r="BA1856" i="1"/>
  <c r="BM1856" i="1"/>
  <c r="H1857" i="1"/>
  <c r="AO1857" i="1"/>
  <c r="AP1857" i="1"/>
  <c r="BA1857" i="1"/>
  <c r="BM1857" i="1"/>
  <c r="H1858" i="1"/>
  <c r="AO1858" i="1"/>
  <c r="AP1858" i="1"/>
  <c r="BA1858" i="1"/>
  <c r="BM1858" i="1"/>
  <c r="H1859" i="1"/>
  <c r="AO1859" i="1"/>
  <c r="AP1859" i="1"/>
  <c r="BA1859" i="1"/>
  <c r="BM1859" i="1"/>
  <c r="H1860" i="1"/>
  <c r="AO1860" i="1"/>
  <c r="AP1860" i="1"/>
  <c r="BA1860" i="1"/>
  <c r="BM1860" i="1"/>
  <c r="H1861" i="1"/>
  <c r="AO1861" i="1"/>
  <c r="AP1861" i="1"/>
  <c r="BA1861" i="1"/>
  <c r="BM1861" i="1"/>
  <c r="H1862" i="1"/>
  <c r="AO1862" i="1"/>
  <c r="AP1862" i="1"/>
  <c r="BA1862" i="1"/>
  <c r="BM1862" i="1"/>
  <c r="H1863" i="1"/>
  <c r="AO1863" i="1"/>
  <c r="AP1863" i="1"/>
  <c r="BA1863" i="1"/>
  <c r="BM1863" i="1"/>
  <c r="H1864" i="1"/>
  <c r="AO1864" i="1"/>
  <c r="AP1864" i="1"/>
  <c r="BA1864" i="1"/>
  <c r="BM1864" i="1"/>
  <c r="H1865" i="1"/>
  <c r="AP1865" i="1" s="1"/>
  <c r="AE1865" i="1"/>
  <c r="AO1865" i="1"/>
  <c r="BA1865" i="1"/>
  <c r="BM1865" i="1"/>
  <c r="H1866" i="1"/>
  <c r="AE1866" i="1"/>
  <c r="BA1866" i="1"/>
  <c r="BM1866" i="1"/>
  <c r="H1867" i="1"/>
  <c r="AE1867" i="1"/>
  <c r="AP1867" i="1"/>
  <c r="BA1867" i="1"/>
  <c r="BM1867" i="1"/>
  <c r="H1868" i="1"/>
  <c r="AO1868" i="1"/>
  <c r="AP1868" i="1"/>
  <c r="BA1868" i="1"/>
  <c r="BM1868" i="1"/>
  <c r="H1869" i="1"/>
  <c r="AP1869" i="1" s="1"/>
  <c r="AO1869" i="1"/>
  <c r="BA1869" i="1"/>
  <c r="BM1869" i="1"/>
  <c r="H1870" i="1"/>
  <c r="AP1873" i="1" s="1"/>
  <c r="BA1870" i="1"/>
  <c r="BM1870" i="1"/>
  <c r="H1871" i="1"/>
  <c r="AO1877" i="1" s="1"/>
  <c r="AP1871" i="1"/>
  <c r="BA1871" i="1"/>
  <c r="BM1871" i="1"/>
  <c r="H1872" i="1"/>
  <c r="AO1872" i="1"/>
  <c r="AP1872" i="1"/>
  <c r="BA1872" i="1"/>
  <c r="BM1872" i="1"/>
  <c r="H1873" i="1"/>
  <c r="AO1874" i="1" s="1"/>
  <c r="AO1873" i="1"/>
  <c r="BA1873" i="1"/>
  <c r="BM1873" i="1"/>
  <c r="H1874" i="1"/>
  <c r="AO1880" i="1" s="1"/>
  <c r="BA1874" i="1"/>
  <c r="BM1874" i="1"/>
  <c r="H1875" i="1"/>
  <c r="AP1875" i="1"/>
  <c r="BA1875" i="1"/>
  <c r="BM1875" i="1"/>
  <c r="H1876" i="1"/>
  <c r="AO1881" i="1" s="1"/>
  <c r="AP1876" i="1"/>
  <c r="BA1876" i="1"/>
  <c r="BM1876" i="1"/>
  <c r="H1877" i="1"/>
  <c r="AO1883" i="1" s="1"/>
  <c r="AP1877" i="1"/>
  <c r="BA1877" i="1"/>
  <c r="BM1877" i="1"/>
  <c r="H1878" i="1"/>
  <c r="AO1884" i="1" s="1"/>
  <c r="AP1878" i="1"/>
  <c r="BA1878" i="1"/>
  <c r="BM1878" i="1"/>
  <c r="H1879" i="1"/>
  <c r="AO1885" i="1" s="1"/>
  <c r="AP1879" i="1"/>
  <c r="BA1879" i="1"/>
  <c r="BM1879" i="1"/>
  <c r="H1880" i="1"/>
  <c r="AO1886" i="1" s="1"/>
  <c r="AP1880" i="1"/>
  <c r="BA1880" i="1"/>
  <c r="BM1880" i="1"/>
  <c r="H1881" i="1"/>
  <c r="AO1887" i="1" s="1"/>
  <c r="AP1881" i="1"/>
  <c r="BA1881" i="1"/>
  <c r="BM1881" i="1"/>
  <c r="H1882" i="1"/>
  <c r="AP1888" i="1" s="1"/>
  <c r="AP1882" i="1"/>
  <c r="BA1882" i="1"/>
  <c r="BM1882" i="1"/>
  <c r="H1883" i="1"/>
  <c r="AP1889" i="1" s="1"/>
  <c r="AP1883" i="1"/>
  <c r="BA1883" i="1"/>
  <c r="BM1883" i="1"/>
  <c r="H1884" i="1"/>
  <c r="AP1890" i="1" s="1"/>
  <c r="AP1884" i="1"/>
  <c r="BA1884" i="1"/>
  <c r="BM1884" i="1"/>
  <c r="H1885" i="1"/>
  <c r="AO1888" i="1" s="1"/>
  <c r="AP1885" i="1"/>
  <c r="BA1885" i="1"/>
  <c r="BM1885" i="1"/>
  <c r="H1886" i="1"/>
  <c r="AO1889" i="1" s="1"/>
  <c r="AP1886" i="1"/>
  <c r="BA1886" i="1"/>
  <c r="BM1886" i="1"/>
  <c r="H1887" i="1"/>
  <c r="AO1890" i="1" s="1"/>
  <c r="AP1887" i="1"/>
  <c r="BA1887" i="1"/>
  <c r="BM1887" i="1"/>
  <c r="H1888" i="1"/>
  <c r="AO1891" i="1" s="1"/>
  <c r="BA1888" i="1"/>
  <c r="BM1888" i="1"/>
  <c r="H1889" i="1"/>
  <c r="AO1892" i="1" s="1"/>
  <c r="AE1889" i="1"/>
  <c r="BA1889" i="1"/>
  <c r="BM1889" i="1"/>
  <c r="H1890" i="1"/>
  <c r="AO1895" i="1" s="1"/>
  <c r="AE1890" i="1"/>
  <c r="BA1890" i="1"/>
  <c r="BM1890" i="1"/>
  <c r="H1891" i="1"/>
  <c r="AO1896" i="1" s="1"/>
  <c r="AE1891" i="1"/>
  <c r="BA1891" i="1"/>
  <c r="BM1891" i="1"/>
  <c r="H1892" i="1"/>
  <c r="AO1897" i="1" s="1"/>
  <c r="AE1892" i="1"/>
  <c r="BA1892" i="1"/>
  <c r="BM1892" i="1"/>
  <c r="H1893" i="1"/>
  <c r="AP1898" i="1" s="1"/>
  <c r="AE1893" i="1"/>
  <c r="BA1893" i="1"/>
  <c r="BM1893" i="1"/>
  <c r="H1894" i="1"/>
  <c r="AO1900" i="1" s="1"/>
  <c r="AE1894" i="1"/>
  <c r="BA1894" i="1"/>
  <c r="BM1894" i="1"/>
  <c r="H1895" i="1"/>
  <c r="AP1901" i="1" s="1"/>
  <c r="AE1895" i="1"/>
  <c r="BA1895" i="1"/>
  <c r="BM1895" i="1"/>
  <c r="H1896" i="1"/>
  <c r="AO1901" i="1" s="1"/>
  <c r="AE1896" i="1"/>
  <c r="BA1896" i="1"/>
  <c r="BM1896" i="1"/>
  <c r="H1897" i="1"/>
  <c r="AP1902" i="1" s="1"/>
  <c r="U1897" i="1"/>
  <c r="Y1897" i="1"/>
  <c r="AE1897" i="1"/>
  <c r="AU1897" i="1"/>
  <c r="BA1897" i="1"/>
  <c r="BM1897" i="1"/>
  <c r="H1898" i="1"/>
  <c r="AO1904" i="1" s="1"/>
  <c r="AE1898" i="1"/>
  <c r="AU1898" i="1"/>
  <c r="BA1898" i="1"/>
  <c r="BM1898" i="1"/>
  <c r="H1899" i="1"/>
  <c r="AP1905" i="1" s="1"/>
  <c r="AE1899" i="1"/>
  <c r="AO1899" i="1"/>
  <c r="AU1899" i="1"/>
  <c r="BA1899" i="1"/>
  <c r="BM1899" i="1"/>
  <c r="H1900" i="1"/>
  <c r="AP1900" i="1"/>
  <c r="AU1900" i="1"/>
  <c r="BA1900" i="1"/>
  <c r="BM1900" i="1"/>
  <c r="H1901" i="1"/>
  <c r="AU1901" i="1"/>
  <c r="BA1901" i="1"/>
  <c r="BM1901" i="1"/>
  <c r="H1902" i="1"/>
  <c r="AO1905" i="1" s="1"/>
  <c r="AO1902" i="1"/>
  <c r="AU1902" i="1"/>
  <c r="BA1902" i="1"/>
  <c r="BM1902" i="1"/>
  <c r="H1903" i="1"/>
  <c r="AP1906" i="1" s="1"/>
  <c r="AO1903" i="1"/>
  <c r="AU1903" i="1"/>
  <c r="BA1903" i="1"/>
  <c r="BM1903" i="1"/>
  <c r="H1904" i="1"/>
  <c r="AP1904" i="1"/>
  <c r="AU1904" i="1"/>
  <c r="BA1904" i="1"/>
  <c r="BM1904" i="1"/>
  <c r="H1905" i="1"/>
  <c r="AU1905" i="1"/>
  <c r="BA1905" i="1"/>
  <c r="BM1905" i="1"/>
  <c r="H1906" i="1"/>
  <c r="AP1909" i="1" s="1"/>
  <c r="AO1906" i="1"/>
  <c r="AU1906" i="1"/>
  <c r="BA1906" i="1"/>
  <c r="BM1906" i="1"/>
  <c r="H1907" i="1"/>
  <c r="AO1912" i="1" s="1"/>
  <c r="AO1907" i="1"/>
  <c r="AU1907" i="1"/>
  <c r="BA1907" i="1"/>
  <c r="BM1907" i="1"/>
  <c r="H1908" i="1"/>
  <c r="AU1908" i="1"/>
  <c r="BA1908" i="1"/>
  <c r="BM1908" i="1"/>
  <c r="H1909" i="1"/>
  <c r="AO1915" i="1" s="1"/>
  <c r="AE1909" i="1"/>
  <c r="AO1909" i="1"/>
  <c r="AU1909" i="1"/>
  <c r="BA1909" i="1"/>
  <c r="BM1909" i="1"/>
  <c r="H1910" i="1"/>
  <c r="AO1916" i="1" s="1"/>
  <c r="AE1910" i="1"/>
  <c r="AO1910" i="1"/>
  <c r="AU1910" i="1"/>
  <c r="BA1910" i="1"/>
  <c r="BM1910" i="1"/>
  <c r="H1911" i="1"/>
  <c r="AP1911" i="1"/>
  <c r="AU1911" i="1"/>
  <c r="BA1911" i="1"/>
  <c r="BM1911" i="1"/>
  <c r="H1912" i="1"/>
  <c r="AU1912" i="1"/>
  <c r="BA1912" i="1"/>
  <c r="BM1912" i="1"/>
  <c r="H1913" i="1"/>
  <c r="AP1917" i="1" s="1"/>
  <c r="AO1913" i="1"/>
  <c r="AU1913" i="1"/>
  <c r="BA1913" i="1"/>
  <c r="BM1913" i="1"/>
  <c r="H1914" i="1"/>
  <c r="AO1920" i="1" s="1"/>
  <c r="AO1914" i="1"/>
  <c r="AU1914" i="1"/>
  <c r="BA1914" i="1"/>
  <c r="BM1914" i="1"/>
  <c r="H1915" i="1"/>
  <c r="AP1915" i="1"/>
  <c r="AU1915" i="1"/>
  <c r="BA1915" i="1"/>
  <c r="BM1915" i="1"/>
  <c r="H1916" i="1"/>
  <c r="AU1916" i="1"/>
  <c r="BA1916" i="1"/>
  <c r="BM1916" i="1"/>
  <c r="H1917" i="1"/>
  <c r="AP1921" i="1" s="1"/>
  <c r="AO1917" i="1"/>
  <c r="AU1917" i="1"/>
  <c r="BA1917" i="1"/>
  <c r="BM1917" i="1"/>
  <c r="H1918" i="1"/>
  <c r="AO1924" i="1" s="1"/>
  <c r="AO1918" i="1"/>
  <c r="AU1918" i="1"/>
  <c r="BA1918" i="1"/>
  <c r="BM1918" i="1"/>
  <c r="H1919" i="1"/>
  <c r="AP1919" i="1"/>
  <c r="AU1919" i="1"/>
  <c r="BA1919" i="1"/>
  <c r="BM1919" i="1"/>
  <c r="H1920" i="1"/>
  <c r="AU1920" i="1"/>
  <c r="BA1920" i="1"/>
  <c r="BM1920" i="1"/>
  <c r="H1921" i="1"/>
  <c r="AP1925" i="1" s="1"/>
  <c r="AO1921" i="1"/>
  <c r="AU1921" i="1"/>
  <c r="BA1921" i="1"/>
  <c r="BM1921" i="1"/>
  <c r="H1922" i="1"/>
  <c r="AP1928" i="1" s="1"/>
  <c r="AO1922" i="1"/>
  <c r="AU1922" i="1"/>
  <c r="BA1922" i="1"/>
  <c r="BM1922" i="1"/>
  <c r="H1923" i="1"/>
  <c r="AP1923" i="1"/>
  <c r="AU1923" i="1"/>
  <c r="BA1923" i="1"/>
  <c r="BM1923" i="1"/>
  <c r="H1924" i="1"/>
  <c r="AU1924" i="1"/>
  <c r="BA1924" i="1"/>
  <c r="BM1924" i="1"/>
  <c r="H1925" i="1"/>
  <c r="AO1930" i="1" s="1"/>
  <c r="AO1925" i="1"/>
  <c r="AU1925" i="1"/>
  <c r="BA1925" i="1"/>
  <c r="BM1925" i="1"/>
  <c r="H1926" i="1"/>
  <c r="AO1931" i="1" s="1"/>
  <c r="AO1926" i="1"/>
  <c r="AU1926" i="1"/>
  <c r="BA1926" i="1"/>
  <c r="BM1926" i="1"/>
  <c r="H1927" i="1"/>
  <c r="AP1927" i="1"/>
  <c r="AU1927" i="1"/>
  <c r="BA1927" i="1"/>
  <c r="BM1927" i="1"/>
  <c r="H1928" i="1"/>
  <c r="AO1928" i="1"/>
  <c r="AU1928" i="1"/>
  <c r="BA1928" i="1"/>
  <c r="BM1928" i="1"/>
  <c r="H1929" i="1"/>
  <c r="AO1935" i="1" s="1"/>
  <c r="AE1929" i="1"/>
  <c r="AO1929" i="1"/>
  <c r="AU1929" i="1"/>
  <c r="BA1929" i="1"/>
  <c r="BM1929" i="1"/>
  <c r="H1930" i="1"/>
  <c r="AP1930" i="1"/>
  <c r="AU1930" i="1"/>
  <c r="BA1930" i="1"/>
  <c r="BM1930" i="1"/>
  <c r="H1931" i="1"/>
  <c r="AU1931" i="1"/>
  <c r="BA1931" i="1"/>
  <c r="BM1931" i="1"/>
  <c r="H1932" i="1"/>
  <c r="AP1936" i="1" s="1"/>
  <c r="AO1932" i="1"/>
  <c r="AU1932" i="1"/>
  <c r="BA1932" i="1"/>
  <c r="BM1932" i="1"/>
  <c r="H1933" i="1"/>
  <c r="AO1939" i="1" s="1"/>
  <c r="AO1933" i="1"/>
  <c r="AU1933" i="1"/>
  <c r="BA1933" i="1"/>
  <c r="BM1933" i="1"/>
  <c r="H1934" i="1"/>
  <c r="AP1934" i="1"/>
  <c r="AU1934" i="1"/>
  <c r="BA1934" i="1"/>
  <c r="BM1934" i="1"/>
  <c r="H1935" i="1"/>
  <c r="AU1935" i="1"/>
  <c r="BA1935" i="1"/>
  <c r="BM1935" i="1"/>
  <c r="H1936" i="1"/>
  <c r="AP1940" i="1" s="1"/>
  <c r="AO1936" i="1"/>
  <c r="AU1936" i="1"/>
  <c r="BA1936" i="1"/>
  <c r="BM1936" i="1"/>
  <c r="H1937" i="1"/>
  <c r="AO1943" i="1" s="1"/>
  <c r="AO1937" i="1"/>
  <c r="AU1937" i="1"/>
  <c r="BA1937" i="1"/>
  <c r="BM1937" i="1"/>
  <c r="H1938" i="1"/>
  <c r="AP1938" i="1"/>
  <c r="AU1938" i="1"/>
  <c r="BA1938" i="1"/>
  <c r="BM1938" i="1"/>
  <c r="H1939" i="1"/>
  <c r="AU1939" i="1"/>
  <c r="BA1939" i="1"/>
  <c r="BM1939" i="1"/>
  <c r="H1940" i="1"/>
  <c r="AP1944" i="1" s="1"/>
  <c r="AO1940" i="1"/>
  <c r="AU1940" i="1"/>
  <c r="BA1940" i="1"/>
  <c r="BM1940" i="1"/>
  <c r="H1941" i="1"/>
  <c r="AO1947" i="1" s="1"/>
  <c r="AO1941" i="1"/>
  <c r="AU1941" i="1"/>
  <c r="BA1941" i="1"/>
  <c r="BM1941" i="1"/>
  <c r="H1942" i="1"/>
  <c r="AP1942" i="1"/>
  <c r="AU1942" i="1"/>
  <c r="BA1942" i="1"/>
  <c r="BM1942" i="1"/>
  <c r="H1943" i="1"/>
  <c r="AU1943" i="1"/>
  <c r="BA1943" i="1"/>
  <c r="BM1943" i="1"/>
  <c r="H1944" i="1"/>
  <c r="AP1948" i="1" s="1"/>
  <c r="AO1944" i="1"/>
  <c r="AU1944" i="1"/>
  <c r="BA1944" i="1"/>
  <c r="BM1944" i="1"/>
  <c r="H1945" i="1"/>
  <c r="AO1951" i="1" s="1"/>
  <c r="AO1945" i="1"/>
  <c r="AU1945" i="1"/>
  <c r="BA1945" i="1"/>
  <c r="BM1945" i="1"/>
  <c r="H1946" i="1"/>
  <c r="AP1946" i="1"/>
  <c r="AU1946" i="1"/>
  <c r="BA1946" i="1"/>
  <c r="BM1946" i="1"/>
  <c r="H1947" i="1"/>
  <c r="AU1947" i="1"/>
  <c r="BA1947" i="1"/>
  <c r="BM1947" i="1"/>
  <c r="H1948" i="1"/>
  <c r="AO1954" i="1" s="1"/>
  <c r="AO1948" i="1"/>
  <c r="AU1948" i="1"/>
  <c r="BA1948" i="1"/>
  <c r="BM1948" i="1"/>
  <c r="H1949" i="1"/>
  <c r="AP1955" i="1" s="1"/>
  <c r="AO1949" i="1"/>
  <c r="AU1949" i="1"/>
  <c r="BA1949" i="1"/>
  <c r="BM1949" i="1"/>
  <c r="H1950" i="1"/>
  <c r="AP1950" i="1"/>
  <c r="AU1950" i="1"/>
  <c r="BA1950" i="1"/>
  <c r="BM1950" i="1"/>
  <c r="H1951" i="1"/>
  <c r="AU1951" i="1"/>
  <c r="BA1951" i="1"/>
  <c r="BM1951" i="1"/>
  <c r="H1952" i="1"/>
  <c r="AO1958" i="1" s="1"/>
  <c r="AO1952" i="1"/>
  <c r="AP1952" i="1"/>
  <c r="AU1952" i="1"/>
  <c r="BA1952" i="1"/>
  <c r="BM1952" i="1"/>
  <c r="H1953" i="1"/>
  <c r="AE1953" i="1"/>
  <c r="AP1953" i="1"/>
  <c r="AU1953" i="1"/>
  <c r="BA1953" i="1"/>
  <c r="BM1953" i="1"/>
  <c r="H1954" i="1"/>
  <c r="AE1954" i="1"/>
  <c r="AU1954" i="1"/>
  <c r="BA1954" i="1"/>
  <c r="BM1954" i="1"/>
  <c r="H1955" i="1"/>
  <c r="AP1959" i="1" s="1"/>
  <c r="AE1955" i="1"/>
  <c r="AO1955" i="1"/>
  <c r="AU1955" i="1"/>
  <c r="BA1955" i="1"/>
  <c r="BM1955" i="1"/>
  <c r="H1956" i="1"/>
  <c r="AO1962" i="1" s="1"/>
  <c r="AE1956" i="1"/>
  <c r="AO1956" i="1"/>
  <c r="AU1956" i="1"/>
  <c r="BA1956" i="1"/>
  <c r="BM1956" i="1"/>
  <c r="H1957" i="1"/>
  <c r="AP1957" i="1"/>
  <c r="AU1957" i="1"/>
  <c r="BA1957" i="1"/>
  <c r="BM1957" i="1"/>
  <c r="H1958" i="1"/>
  <c r="AU1958" i="1"/>
  <c r="BA1958" i="1"/>
  <c r="BM1958" i="1"/>
  <c r="H1959" i="1"/>
  <c r="AP1963" i="1" s="1"/>
  <c r="AO1959" i="1"/>
  <c r="AU1959" i="1"/>
  <c r="BA1959" i="1"/>
  <c r="BM1959" i="1"/>
  <c r="H1960" i="1"/>
  <c r="AO1966" i="1" s="1"/>
  <c r="AO1960" i="1"/>
  <c r="AU1960" i="1"/>
  <c r="BA1960" i="1"/>
  <c r="BM1960" i="1"/>
  <c r="H1961" i="1"/>
  <c r="AP1961" i="1"/>
  <c r="AU1961" i="1"/>
  <c r="BA1961" i="1"/>
  <c r="BM1961" i="1"/>
  <c r="H1962" i="1"/>
  <c r="AU1962" i="1"/>
  <c r="BA1962" i="1"/>
  <c r="BM1962" i="1"/>
  <c r="H1963" i="1"/>
  <c r="AP1967" i="1" s="1"/>
  <c r="AO1963" i="1"/>
  <c r="AU1963" i="1"/>
  <c r="BA1963" i="1"/>
  <c r="BM1963" i="1"/>
  <c r="H1964" i="1"/>
  <c r="AP1970" i="1" s="1"/>
  <c r="AO1964" i="1"/>
  <c r="AU1964" i="1"/>
  <c r="BA1964" i="1"/>
  <c r="BM1964" i="1"/>
  <c r="H1965" i="1"/>
  <c r="AP1965" i="1"/>
  <c r="AU1965" i="1"/>
  <c r="BA1965" i="1"/>
  <c r="BM1965" i="1"/>
  <c r="H1966" i="1"/>
  <c r="AU1966" i="1"/>
  <c r="BA1966" i="1"/>
  <c r="BM1966" i="1"/>
  <c r="H1967" i="1"/>
  <c r="AO1973" i="1" s="1"/>
  <c r="AO1967" i="1"/>
  <c r="AU1967" i="1"/>
  <c r="BA1967" i="1"/>
  <c r="BM1967" i="1"/>
  <c r="H1968" i="1"/>
  <c r="AP1974" i="1" s="1"/>
  <c r="AO1968" i="1"/>
  <c r="AU1968" i="1"/>
  <c r="BA1968" i="1"/>
  <c r="BM1968" i="1"/>
  <c r="H1969" i="1"/>
  <c r="AU1969" i="1"/>
  <c r="BA1969" i="1"/>
  <c r="BM1969" i="1"/>
  <c r="H1970" i="1"/>
  <c r="AO1976" i="1" s="1"/>
  <c r="AE1970" i="1"/>
  <c r="AO1970" i="1"/>
  <c r="AU1970" i="1"/>
  <c r="BA1970" i="1"/>
  <c r="BM1970" i="1"/>
  <c r="H1971" i="1"/>
  <c r="AO1977" i="1" s="1"/>
  <c r="AE1971" i="1"/>
  <c r="AO1971" i="1"/>
  <c r="AU1971" i="1"/>
  <c r="BA1971" i="1"/>
  <c r="BM1971" i="1"/>
  <c r="H1972" i="1"/>
  <c r="AP1972" i="1"/>
  <c r="AU1972" i="1"/>
  <c r="BA1972" i="1"/>
  <c r="BM1972" i="1"/>
  <c r="H1973" i="1"/>
  <c r="AU1973" i="1"/>
  <c r="BA1973" i="1"/>
  <c r="BM1973" i="1"/>
  <c r="H1974" i="1"/>
  <c r="AP1978" i="1" s="1"/>
  <c r="AO1974" i="1"/>
  <c r="AU1974" i="1"/>
  <c r="BA1974" i="1"/>
  <c r="BM1974" i="1"/>
  <c r="H1975" i="1"/>
  <c r="AO1981" i="1" s="1"/>
  <c r="AO1975" i="1"/>
  <c r="AU1975" i="1"/>
  <c r="BA1975" i="1"/>
  <c r="BM1975" i="1"/>
  <c r="H1976" i="1"/>
  <c r="AP1976" i="1"/>
  <c r="AU1976" i="1"/>
  <c r="BA1976" i="1"/>
  <c r="BM1976" i="1"/>
  <c r="H1977" i="1"/>
  <c r="AU1977" i="1"/>
  <c r="BA1977" i="1"/>
  <c r="BM1977" i="1"/>
  <c r="H1978" i="1"/>
  <c r="AP1982" i="1" s="1"/>
  <c r="AO1978" i="1"/>
  <c r="AU1978" i="1"/>
  <c r="BA1978" i="1"/>
  <c r="BM1978" i="1"/>
  <c r="H1979" i="1"/>
  <c r="AO1985" i="1" s="1"/>
  <c r="AO1979" i="1"/>
  <c r="AU1979" i="1"/>
  <c r="BA1979" i="1"/>
  <c r="BM1979" i="1"/>
  <c r="H1980" i="1"/>
  <c r="AP1980" i="1"/>
  <c r="AU1980" i="1"/>
  <c r="BA1980" i="1"/>
  <c r="BM1980" i="1"/>
  <c r="H1981" i="1"/>
  <c r="AU1981" i="1"/>
  <c r="BA1981" i="1"/>
  <c r="BM1981" i="1"/>
  <c r="H1982" i="1"/>
  <c r="AP1986" i="1" s="1"/>
  <c r="AO1982" i="1"/>
  <c r="AU1982" i="1"/>
  <c r="BA1982" i="1"/>
  <c r="BM1982" i="1"/>
  <c r="H1983" i="1"/>
  <c r="AP1989" i="1" s="1"/>
  <c r="AO1983" i="1"/>
  <c r="AU1983" i="1"/>
  <c r="BA1983" i="1"/>
  <c r="BM1983" i="1"/>
  <c r="H1984" i="1"/>
  <c r="AP1984" i="1"/>
  <c r="AU1984" i="1"/>
  <c r="BA1984" i="1"/>
  <c r="BM1984" i="1"/>
  <c r="H1985" i="1"/>
  <c r="AU1985" i="1"/>
  <c r="BA1985" i="1"/>
  <c r="BM1985" i="1"/>
  <c r="H1986" i="1"/>
  <c r="AO1992" i="1" s="1"/>
  <c r="AO1986" i="1"/>
  <c r="AU1986" i="1"/>
  <c r="BA1986" i="1"/>
  <c r="BM1986" i="1"/>
  <c r="H1987" i="1"/>
  <c r="AP1993" i="1" s="1"/>
  <c r="AO1987" i="1"/>
  <c r="AU1987" i="1"/>
  <c r="BA1987" i="1"/>
  <c r="BM1987" i="1"/>
  <c r="H1988" i="1"/>
  <c r="AP1988" i="1"/>
  <c r="AU1988" i="1"/>
  <c r="BA1988" i="1"/>
  <c r="BM1988" i="1"/>
  <c r="H1989" i="1"/>
  <c r="AO1989" i="1"/>
  <c r="AU1989" i="1"/>
  <c r="BA1989" i="1"/>
  <c r="BM1989" i="1"/>
  <c r="H1990" i="1"/>
  <c r="AO1996" i="1" s="1"/>
  <c r="AE1990" i="1"/>
  <c r="AO1990" i="1"/>
  <c r="AU1990" i="1"/>
  <c r="BA1990" i="1"/>
  <c r="BM1990" i="1"/>
  <c r="H1991" i="1"/>
  <c r="AP1991" i="1"/>
  <c r="AU1991" i="1"/>
  <c r="BA1991" i="1"/>
  <c r="BM1991" i="1"/>
  <c r="H1992" i="1"/>
  <c r="AU1992" i="1"/>
  <c r="BA1992" i="1"/>
  <c r="BM1992" i="1"/>
  <c r="H1993" i="1"/>
  <c r="AP1997" i="1" s="1"/>
  <c r="AO1993" i="1"/>
  <c r="AU1993" i="1"/>
  <c r="BA1993" i="1"/>
  <c r="BM1993" i="1"/>
  <c r="H1994" i="1"/>
  <c r="AO2000" i="1" s="1"/>
  <c r="AO1994" i="1"/>
  <c r="AU1994" i="1"/>
  <c r="BA1994" i="1"/>
  <c r="BM1994" i="1"/>
  <c r="H1995" i="1"/>
  <c r="AP1995" i="1"/>
  <c r="AU1995" i="1"/>
  <c r="BA1995" i="1"/>
  <c r="BM1995" i="1"/>
  <c r="H1996" i="1"/>
  <c r="AU1996" i="1"/>
  <c r="BA1996" i="1"/>
  <c r="BM1996" i="1"/>
  <c r="H1997" i="1"/>
  <c r="AP2001" i="1" s="1"/>
  <c r="AO1997" i="1"/>
  <c r="AU1997" i="1"/>
  <c r="BA1997" i="1"/>
  <c r="BM1997" i="1"/>
  <c r="H1998" i="1"/>
  <c r="AO2004" i="1" s="1"/>
  <c r="AO1998" i="1"/>
  <c r="AU1998" i="1"/>
  <c r="BA1998" i="1"/>
  <c r="BM1998" i="1"/>
  <c r="H1999" i="1"/>
  <c r="AP1999" i="1"/>
  <c r="AU1999" i="1"/>
  <c r="BA1999" i="1"/>
  <c r="BM1999" i="1"/>
  <c r="H2000" i="1"/>
  <c r="AU2000" i="1"/>
  <c r="BA2000" i="1"/>
  <c r="BM2000" i="1"/>
  <c r="H2001" i="1"/>
  <c r="AP2005" i="1" s="1"/>
  <c r="AO2001" i="1"/>
  <c r="AU2001" i="1"/>
  <c r="BA2001" i="1"/>
  <c r="BM2001" i="1"/>
  <c r="H2002" i="1"/>
  <c r="AO2008" i="1" s="1"/>
  <c r="AO2002" i="1"/>
  <c r="AU2002" i="1"/>
  <c r="BA2002" i="1"/>
  <c r="BM2002" i="1"/>
  <c r="H2003" i="1"/>
  <c r="AP2003" i="1"/>
  <c r="AU2003" i="1"/>
  <c r="BA2003" i="1"/>
  <c r="BM2003" i="1"/>
  <c r="H2004" i="1"/>
  <c r="AU2004" i="1"/>
  <c r="BA2004" i="1"/>
  <c r="BM2004" i="1"/>
  <c r="H2005" i="1"/>
  <c r="AP2009" i="1" s="1"/>
  <c r="AO2005" i="1"/>
  <c r="AU2005" i="1"/>
  <c r="BA2005" i="1"/>
  <c r="BM2005" i="1"/>
  <c r="H2006" i="1"/>
  <c r="AO2012" i="1" s="1"/>
  <c r="AO2006" i="1"/>
  <c r="AU2006" i="1"/>
  <c r="BA2006" i="1"/>
  <c r="BM2006" i="1"/>
  <c r="H2007" i="1"/>
  <c r="AP2007" i="1"/>
  <c r="AU2007" i="1"/>
  <c r="BA2007" i="1"/>
  <c r="BM2007" i="1"/>
  <c r="H2008" i="1"/>
  <c r="AU2008" i="1"/>
  <c r="BA2008" i="1"/>
  <c r="BM2008" i="1"/>
  <c r="H2009" i="1"/>
  <c r="AO2015" i="1" s="1"/>
  <c r="AO2009" i="1"/>
  <c r="AU2009" i="1"/>
  <c r="BA2009" i="1"/>
  <c r="BM2009" i="1"/>
  <c r="H2010" i="1"/>
  <c r="AP2016" i="1" s="1"/>
  <c r="AO2010" i="1"/>
  <c r="AU2010" i="1"/>
  <c r="BA2010" i="1"/>
  <c r="BM2010" i="1"/>
  <c r="H2011" i="1"/>
  <c r="AP2011" i="1"/>
  <c r="AU2011" i="1"/>
  <c r="BA2011" i="1"/>
  <c r="BM2011" i="1"/>
  <c r="H2012" i="1"/>
  <c r="AU2012" i="1"/>
  <c r="BA2012" i="1"/>
  <c r="BM2012" i="1"/>
  <c r="H2013" i="1"/>
  <c r="AO2019" i="1" s="1"/>
  <c r="AO2013" i="1"/>
  <c r="AP2013" i="1"/>
  <c r="AU2013" i="1"/>
  <c r="BA2013" i="1"/>
  <c r="BM2013" i="1"/>
  <c r="H2014" i="1"/>
  <c r="AE2014" i="1"/>
  <c r="AP2014" i="1"/>
  <c r="AU2014" i="1"/>
  <c r="BA2014" i="1"/>
  <c r="BM2014" i="1"/>
  <c r="H2015" i="1"/>
  <c r="AE2015" i="1"/>
  <c r="AU2015" i="1"/>
  <c r="BA2015" i="1"/>
  <c r="BM2015" i="1"/>
  <c r="H2016" i="1"/>
  <c r="AP2020" i="1" s="1"/>
  <c r="AE2016" i="1"/>
  <c r="AO2016" i="1"/>
  <c r="AU2016" i="1"/>
  <c r="BA2016" i="1"/>
  <c r="BM2016" i="1"/>
  <c r="H2017" i="1"/>
  <c r="AO2023" i="1" s="1"/>
  <c r="AE2017" i="1"/>
  <c r="AO2017" i="1"/>
  <c r="AU2017" i="1"/>
  <c r="BA2017" i="1"/>
  <c r="BM2017" i="1"/>
  <c r="H2018" i="1"/>
  <c r="AP2018" i="1"/>
  <c r="AU2018" i="1"/>
  <c r="BA2018" i="1"/>
  <c r="BM2018" i="1"/>
  <c r="H2019" i="1"/>
  <c r="AU2019" i="1"/>
  <c r="BA2019" i="1"/>
  <c r="BM2019" i="1"/>
  <c r="H2020" i="1"/>
  <c r="AP2024" i="1" s="1"/>
  <c r="AO2020" i="1"/>
  <c r="AU2020" i="1"/>
  <c r="BA2020" i="1"/>
  <c r="BM2020" i="1"/>
  <c r="H2021" i="1"/>
  <c r="AO2027" i="1" s="1"/>
  <c r="AO2021" i="1"/>
  <c r="AU2021" i="1"/>
  <c r="BA2021" i="1"/>
  <c r="BM2021" i="1"/>
  <c r="H2022" i="1"/>
  <c r="AP2022" i="1"/>
  <c r="AU2022" i="1"/>
  <c r="BA2022" i="1"/>
  <c r="BM2022" i="1"/>
  <c r="H2023" i="1"/>
  <c r="AU2023" i="1"/>
  <c r="BA2023" i="1"/>
  <c r="BM2023" i="1"/>
  <c r="H2024" i="1"/>
  <c r="AP2028" i="1" s="1"/>
  <c r="AO2024" i="1"/>
  <c r="AU2024" i="1"/>
  <c r="BA2024" i="1"/>
  <c r="BM2024" i="1"/>
  <c r="H2025" i="1"/>
  <c r="AO2031" i="1" s="1"/>
  <c r="AO2025" i="1"/>
  <c r="AU2025" i="1"/>
  <c r="BA2025" i="1"/>
  <c r="BM2025" i="1"/>
  <c r="H2026" i="1"/>
  <c r="AP2026" i="1"/>
  <c r="AU2026" i="1"/>
  <c r="BA2026" i="1"/>
  <c r="BM2026" i="1"/>
  <c r="H2027" i="1"/>
  <c r="AU2027" i="1"/>
  <c r="BA2027" i="1"/>
  <c r="BM2027" i="1"/>
  <c r="H2028" i="1"/>
  <c r="AO2034" i="1" s="1"/>
  <c r="AO2028" i="1"/>
  <c r="AU2028" i="1"/>
  <c r="BA2028" i="1"/>
  <c r="BM2028" i="1"/>
  <c r="H2029" i="1"/>
  <c r="AP2035" i="1" s="1"/>
  <c r="AO2029" i="1"/>
  <c r="AU2029" i="1"/>
  <c r="BA2029" i="1"/>
  <c r="BM2029" i="1"/>
  <c r="H2030" i="1"/>
  <c r="AP2030" i="1"/>
  <c r="AU2030" i="1"/>
  <c r="BA2030" i="1"/>
  <c r="BM2030" i="1"/>
  <c r="H2031" i="1"/>
  <c r="AU2031" i="1"/>
  <c r="BA2031" i="1"/>
  <c r="BM2031" i="1"/>
  <c r="H2032" i="1"/>
  <c r="AO2038" i="1" s="1"/>
  <c r="AO2032" i="1"/>
  <c r="AP2032" i="1"/>
  <c r="AU2032" i="1"/>
  <c r="BA2032" i="1"/>
  <c r="BM2032" i="1"/>
  <c r="H2033" i="1"/>
  <c r="AE2033" i="1"/>
  <c r="AP2033" i="1"/>
  <c r="AU2033" i="1"/>
  <c r="BA2033" i="1"/>
  <c r="BM2033" i="1"/>
  <c r="H2034" i="1"/>
  <c r="AE2034" i="1"/>
  <c r="AU2034" i="1"/>
  <c r="BA2034" i="1"/>
  <c r="BM2034" i="1"/>
  <c r="H2035" i="1"/>
  <c r="AP2039" i="1" s="1"/>
  <c r="AE2035" i="1"/>
  <c r="AO2035" i="1"/>
  <c r="AU2035" i="1"/>
  <c r="BA2035" i="1"/>
  <c r="BM2035" i="1"/>
  <c r="H2036" i="1"/>
  <c r="AO2042" i="1" s="1"/>
  <c r="AE2036" i="1"/>
  <c r="AO2036" i="1"/>
  <c r="AU2036" i="1"/>
  <c r="BA2036" i="1"/>
  <c r="BM2036" i="1"/>
  <c r="H2037" i="1"/>
  <c r="AP2037" i="1"/>
  <c r="AU2037" i="1"/>
  <c r="BA2037" i="1"/>
  <c r="BM2037" i="1"/>
  <c r="H2038" i="1"/>
  <c r="AU2038" i="1"/>
  <c r="BA2038" i="1"/>
  <c r="BM2038" i="1"/>
  <c r="H2039" i="1"/>
  <c r="AP2043" i="1" s="1"/>
  <c r="AO2039" i="1"/>
  <c r="AU2039" i="1"/>
  <c r="BA2039" i="1"/>
  <c r="BM2039" i="1"/>
  <c r="H2040" i="1"/>
  <c r="AO2046" i="1" s="1"/>
  <c r="AO2040" i="1"/>
  <c r="AU2040" i="1"/>
  <c r="BA2040" i="1"/>
  <c r="BM2040" i="1"/>
  <c r="H2041" i="1"/>
  <c r="AP2041" i="1"/>
  <c r="AU2041" i="1"/>
  <c r="BA2041" i="1"/>
  <c r="BM2041" i="1"/>
  <c r="H2042" i="1"/>
  <c r="AU2042" i="1"/>
  <c r="BA2042" i="1"/>
  <c r="BM2042" i="1"/>
  <c r="H2043" i="1"/>
  <c r="AP2047" i="1" s="1"/>
  <c r="AO2043" i="1"/>
  <c r="AU2043" i="1"/>
  <c r="BA2043" i="1"/>
  <c r="BM2043" i="1"/>
  <c r="H2044" i="1"/>
  <c r="AO2050" i="1" s="1"/>
  <c r="AO2044" i="1"/>
  <c r="AU2044" i="1"/>
  <c r="BA2044" i="1"/>
  <c r="BM2044" i="1"/>
  <c r="H2045" i="1"/>
  <c r="AP2045" i="1"/>
  <c r="AU2045" i="1"/>
  <c r="BA2045" i="1"/>
  <c r="BM2045" i="1"/>
  <c r="H2046" i="1"/>
  <c r="AU2046" i="1"/>
  <c r="BA2046" i="1"/>
  <c r="BM2046" i="1"/>
  <c r="H2047" i="1"/>
  <c r="AP2051" i="1" s="1"/>
  <c r="AO2047" i="1"/>
  <c r="AU2047" i="1"/>
  <c r="BA2047" i="1"/>
  <c r="BM2047" i="1"/>
  <c r="H2048" i="1"/>
  <c r="AP2054" i="1" s="1"/>
  <c r="AO2048" i="1"/>
  <c r="AU2048" i="1"/>
  <c r="BA2048" i="1"/>
  <c r="BM2048" i="1"/>
  <c r="H2049" i="1"/>
  <c r="AP2049" i="1"/>
  <c r="AU2049" i="1"/>
  <c r="BA2049" i="1"/>
  <c r="BM2049" i="1"/>
  <c r="H2050" i="1"/>
  <c r="AU2050" i="1"/>
  <c r="BA2050" i="1"/>
  <c r="BM2050" i="1"/>
  <c r="H2051" i="1"/>
  <c r="AO2057" i="1" s="1"/>
  <c r="AO2051" i="1"/>
  <c r="AU2051" i="1"/>
  <c r="BA2051" i="1"/>
  <c r="BM2051" i="1"/>
  <c r="H2052" i="1"/>
  <c r="AP2058" i="1" s="1"/>
  <c r="AP2052" i="1"/>
  <c r="AU2052" i="1"/>
  <c r="BA2052" i="1"/>
  <c r="BM2052" i="1"/>
  <c r="H2053" i="1"/>
  <c r="AE2053" i="1"/>
  <c r="AU2053" i="1"/>
  <c r="BA2053" i="1"/>
  <c r="BM2053" i="1"/>
  <c r="H2054" i="1"/>
  <c r="AO2060" i="1" s="1"/>
  <c r="AE2054" i="1"/>
  <c r="AO2054" i="1"/>
  <c r="AU2054" i="1"/>
  <c r="BA2054" i="1"/>
  <c r="BM2054" i="1"/>
  <c r="H2055" i="1"/>
  <c r="AO2061" i="1" s="1"/>
  <c r="AE2055" i="1"/>
  <c r="AO2055" i="1"/>
  <c r="AU2055" i="1"/>
  <c r="BA2055" i="1"/>
  <c r="BM2055" i="1"/>
  <c r="H2056" i="1"/>
  <c r="AP2056" i="1"/>
  <c r="AU2056" i="1"/>
  <c r="BA2056" i="1"/>
  <c r="BM2056" i="1"/>
  <c r="H2057" i="1"/>
  <c r="AU2057" i="1"/>
  <c r="BA2057" i="1"/>
  <c r="BM2057" i="1"/>
  <c r="H2058" i="1"/>
  <c r="AP2062" i="1" s="1"/>
  <c r="AO2058" i="1"/>
  <c r="AU2058" i="1"/>
  <c r="BA2058" i="1"/>
  <c r="BM2058" i="1"/>
  <c r="H2059" i="1"/>
  <c r="AO2065" i="1" s="1"/>
  <c r="AO2059" i="1"/>
  <c r="AU2059" i="1"/>
  <c r="BA2059" i="1"/>
  <c r="BM2059" i="1"/>
  <c r="H2060" i="1"/>
  <c r="AP2060" i="1"/>
  <c r="AU2060" i="1"/>
  <c r="BA2060" i="1"/>
  <c r="BM2060" i="1"/>
  <c r="H2061" i="1"/>
  <c r="AU2061" i="1"/>
  <c r="BA2061" i="1"/>
  <c r="BM2061" i="1"/>
  <c r="H2062" i="1"/>
  <c r="AP2066" i="1" s="1"/>
  <c r="AO2062" i="1"/>
  <c r="AU2062" i="1"/>
  <c r="BA2062" i="1"/>
  <c r="BM2062" i="1"/>
  <c r="H2063" i="1"/>
  <c r="AO2069" i="1" s="1"/>
  <c r="AO2063" i="1"/>
  <c r="AU2063" i="1"/>
  <c r="BA2063" i="1"/>
  <c r="BM2063" i="1"/>
  <c r="H2064" i="1"/>
  <c r="AP2064" i="1"/>
  <c r="AU2064" i="1"/>
  <c r="BA2064" i="1"/>
  <c r="BM2064" i="1"/>
  <c r="H2065" i="1"/>
  <c r="AU2065" i="1"/>
  <c r="BA2065" i="1"/>
  <c r="BM2065" i="1"/>
  <c r="H2066" i="1"/>
  <c r="AP2070" i="1" s="1"/>
  <c r="AO2066" i="1"/>
  <c r="AU2066" i="1"/>
  <c r="BA2066" i="1"/>
  <c r="BM2066" i="1"/>
  <c r="H2067" i="1"/>
  <c r="AO2073" i="1" s="1"/>
  <c r="AO2067" i="1"/>
  <c r="AU2067" i="1"/>
  <c r="BA2067" i="1"/>
  <c r="BM2067" i="1"/>
  <c r="H2068" i="1"/>
  <c r="AP2068" i="1"/>
  <c r="AU2068" i="1"/>
  <c r="BA2068" i="1"/>
  <c r="BM2068" i="1"/>
  <c r="H2069" i="1"/>
  <c r="AU2069" i="1"/>
  <c r="BA2069" i="1"/>
  <c r="BM2069" i="1"/>
  <c r="H2070" i="1"/>
  <c r="AP2074" i="1" s="1"/>
  <c r="AO2070" i="1"/>
  <c r="AU2070" i="1"/>
  <c r="BA2070" i="1"/>
  <c r="BM2070" i="1"/>
  <c r="H2071" i="1"/>
  <c r="AP2077" i="1" s="1"/>
  <c r="AO2071" i="1"/>
  <c r="AU2071" i="1"/>
  <c r="BA2071" i="1"/>
  <c r="BM2071" i="1"/>
  <c r="H2072" i="1"/>
  <c r="AP2072" i="1"/>
  <c r="AU2072" i="1"/>
  <c r="BA2072" i="1"/>
  <c r="BM2072" i="1"/>
  <c r="H2073" i="1"/>
  <c r="AU2073" i="1"/>
  <c r="BA2073" i="1"/>
  <c r="BM2073" i="1"/>
  <c r="H2074" i="1"/>
  <c r="AO2080" i="1" s="1"/>
  <c r="AO2074" i="1"/>
  <c r="AU2074" i="1"/>
  <c r="BA2074" i="1"/>
  <c r="BM2074" i="1"/>
  <c r="H2075" i="1"/>
  <c r="AP2081" i="1" s="1"/>
  <c r="AO2075" i="1"/>
  <c r="AU2075" i="1"/>
  <c r="BA2075" i="1"/>
  <c r="BM2075" i="1"/>
  <c r="H2076" i="1"/>
  <c r="AU2076" i="1"/>
  <c r="BA2076" i="1"/>
  <c r="BM2076" i="1"/>
  <c r="H2077" i="1"/>
  <c r="AO2083" i="1" s="1"/>
  <c r="AE2077" i="1"/>
  <c r="AO2077" i="1"/>
  <c r="AU2077" i="1"/>
  <c r="BA2077" i="1"/>
  <c r="BM2077" i="1"/>
  <c r="H2078" i="1"/>
  <c r="AO2084" i="1" s="1"/>
  <c r="AE2078" i="1"/>
  <c r="AO2078" i="1"/>
  <c r="AU2078" i="1"/>
  <c r="BA2078" i="1"/>
  <c r="BM2078" i="1"/>
  <c r="H2079" i="1"/>
  <c r="AP2079" i="1"/>
  <c r="AU2079" i="1"/>
  <c r="BA2079" i="1"/>
  <c r="BM2079" i="1"/>
  <c r="H2080" i="1"/>
  <c r="AU2080" i="1"/>
  <c r="BA2080" i="1"/>
  <c r="BM2080" i="1"/>
  <c r="H2081" i="1"/>
  <c r="AP2085" i="1" s="1"/>
  <c r="AO2081" i="1"/>
  <c r="AU2081" i="1"/>
  <c r="BA2081" i="1"/>
  <c r="BM2081" i="1"/>
  <c r="H2082" i="1"/>
  <c r="AO2088" i="1" s="1"/>
  <c r="AO2082" i="1"/>
  <c r="AU2082" i="1"/>
  <c r="BA2082" i="1"/>
  <c r="BM2082" i="1"/>
  <c r="H2083" i="1"/>
  <c r="AP2083" i="1"/>
  <c r="AU2083" i="1"/>
  <c r="BA2083" i="1"/>
  <c r="BM2083" i="1"/>
  <c r="H2084" i="1"/>
  <c r="AU2084" i="1"/>
  <c r="BA2084" i="1"/>
  <c r="BM2084" i="1"/>
  <c r="H2085" i="1"/>
  <c r="AP2089" i="1" s="1"/>
  <c r="AO2085" i="1"/>
  <c r="AU2085" i="1"/>
  <c r="BA2085" i="1"/>
  <c r="BM2085" i="1"/>
  <c r="H2086" i="1"/>
  <c r="AO2092" i="1" s="1"/>
  <c r="AO2086" i="1"/>
  <c r="AU2086" i="1"/>
  <c r="BA2086" i="1"/>
  <c r="BM2086" i="1"/>
  <c r="H2087" i="1"/>
  <c r="AP2087" i="1"/>
  <c r="AU2087" i="1"/>
  <c r="BA2087" i="1"/>
  <c r="BM2087" i="1"/>
  <c r="H2088" i="1"/>
  <c r="AU2088" i="1"/>
  <c r="BA2088" i="1"/>
  <c r="BM2088" i="1"/>
  <c r="H2089" i="1"/>
  <c r="AP2093" i="1" s="1"/>
  <c r="AO2089" i="1"/>
  <c r="AU2089" i="1"/>
  <c r="BA2089" i="1"/>
  <c r="BM2089" i="1"/>
  <c r="H2090" i="1"/>
  <c r="AP2096" i="1" s="1"/>
  <c r="AO2090" i="1"/>
  <c r="AU2090" i="1"/>
  <c r="BA2090" i="1"/>
  <c r="BM2090" i="1"/>
  <c r="H2091" i="1"/>
  <c r="AP2091" i="1"/>
  <c r="AU2091" i="1"/>
  <c r="BA2091" i="1"/>
  <c r="BM2091" i="1"/>
  <c r="H2092" i="1"/>
  <c r="AU2092" i="1"/>
  <c r="BA2092" i="1"/>
  <c r="BM2092" i="1"/>
  <c r="H2093" i="1"/>
  <c r="AO2099" i="1" s="1"/>
  <c r="AO2093" i="1"/>
  <c r="AU2093" i="1"/>
  <c r="BA2093" i="1"/>
  <c r="BM2093" i="1"/>
  <c r="H2094" i="1"/>
  <c r="AP2100" i="1" s="1"/>
  <c r="AO2094" i="1"/>
  <c r="AU2094" i="1"/>
  <c r="BA2094" i="1"/>
  <c r="BM2094" i="1"/>
  <c r="H2095" i="1"/>
  <c r="AU2095" i="1"/>
  <c r="BA2095" i="1"/>
  <c r="BM2095" i="1"/>
  <c r="H2096" i="1"/>
  <c r="AO2102" i="1" s="1"/>
  <c r="AE2096" i="1"/>
  <c r="AU2096" i="1"/>
  <c r="BA2096" i="1"/>
  <c r="BM2096" i="1"/>
  <c r="H2097" i="1"/>
  <c r="AO2103" i="1" s="1"/>
  <c r="AE2097" i="1"/>
  <c r="AO2097" i="1"/>
  <c r="AU2097" i="1"/>
  <c r="BA2097" i="1"/>
  <c r="BM2097" i="1"/>
  <c r="H2098" i="1"/>
  <c r="AP2098" i="1"/>
  <c r="AU2098" i="1"/>
  <c r="BA2098" i="1"/>
  <c r="BM2098" i="1"/>
  <c r="H2099" i="1"/>
  <c r="AU2099" i="1"/>
  <c r="BA2099" i="1"/>
  <c r="BM2099" i="1"/>
  <c r="H2100" i="1"/>
  <c r="AP2104" i="1" s="1"/>
  <c r="AO2100" i="1"/>
  <c r="AU2100" i="1"/>
  <c r="BA2100" i="1"/>
  <c r="BM2100" i="1"/>
  <c r="H2101" i="1"/>
  <c r="AO2107" i="1" s="1"/>
  <c r="AO2101" i="1"/>
  <c r="AU2101" i="1"/>
  <c r="BA2101" i="1"/>
  <c r="BM2101" i="1"/>
  <c r="H2102" i="1"/>
  <c r="AP2102" i="1"/>
  <c r="AU2102" i="1"/>
  <c r="BA2102" i="1"/>
  <c r="BM2102" i="1"/>
  <c r="H2103" i="1"/>
  <c r="AU2103" i="1"/>
  <c r="BA2103" i="1"/>
  <c r="BM2103" i="1"/>
  <c r="H2104" i="1"/>
  <c r="AP2108" i="1" s="1"/>
  <c r="AO2104" i="1"/>
  <c r="AU2104" i="1"/>
  <c r="BA2104" i="1"/>
  <c r="BM2104" i="1"/>
  <c r="H2105" i="1"/>
  <c r="AO2111" i="1" s="1"/>
  <c r="AO2105" i="1"/>
  <c r="AU2105" i="1"/>
  <c r="BA2105" i="1"/>
  <c r="BM2105" i="1"/>
  <c r="H2106" i="1"/>
  <c r="AP2106" i="1"/>
  <c r="AU2106" i="1"/>
  <c r="BA2106" i="1"/>
  <c r="BM2106" i="1"/>
  <c r="H2107" i="1"/>
  <c r="AU2107" i="1"/>
  <c r="BA2107" i="1"/>
  <c r="BM2107" i="1"/>
  <c r="H2108" i="1"/>
  <c r="AP2112" i="1" s="1"/>
  <c r="AO2108" i="1"/>
  <c r="AU2108" i="1"/>
  <c r="BA2108" i="1"/>
  <c r="BM2108" i="1"/>
  <c r="H2109" i="1"/>
  <c r="AO2115" i="1" s="1"/>
  <c r="AO2109" i="1"/>
  <c r="AU2109" i="1"/>
  <c r="BA2109" i="1"/>
  <c r="BM2109" i="1"/>
  <c r="H2110" i="1"/>
  <c r="AP2110" i="1"/>
  <c r="AU2110" i="1"/>
  <c r="BA2110" i="1"/>
  <c r="BM2110" i="1"/>
  <c r="H2111" i="1"/>
  <c r="AU2111" i="1"/>
  <c r="BA2111" i="1"/>
  <c r="BM2111" i="1"/>
  <c r="H2112" i="1"/>
  <c r="AP2116" i="1" s="1"/>
  <c r="AO2112" i="1"/>
  <c r="AU2112" i="1"/>
  <c r="BA2112" i="1"/>
  <c r="BM2112" i="1"/>
  <c r="H2113" i="1"/>
  <c r="AO2119" i="1" s="1"/>
  <c r="AO2113" i="1"/>
  <c r="AU2113" i="1"/>
  <c r="BA2113" i="1"/>
  <c r="BM2113" i="1"/>
  <c r="H2114" i="1"/>
  <c r="AP2114" i="1"/>
  <c r="AU2114" i="1"/>
  <c r="BA2114" i="1"/>
  <c r="BM2114" i="1"/>
  <c r="H2115" i="1"/>
  <c r="AU2115" i="1"/>
  <c r="BA2115" i="1"/>
  <c r="BM2115" i="1"/>
  <c r="H2116" i="1"/>
  <c r="AO2122" i="1" s="1"/>
  <c r="AO2116" i="1"/>
  <c r="AU2116" i="1"/>
  <c r="BA2116" i="1"/>
  <c r="BM2116" i="1"/>
  <c r="H2117" i="1"/>
  <c r="AP2123" i="1" s="1"/>
  <c r="AO2117" i="1"/>
  <c r="AU2117" i="1"/>
  <c r="BA2117" i="1"/>
  <c r="BM2117" i="1"/>
  <c r="H2118" i="1"/>
  <c r="AP2118" i="1"/>
  <c r="AU2118" i="1"/>
  <c r="BA2118" i="1"/>
  <c r="BM2118" i="1"/>
  <c r="H2119" i="1"/>
  <c r="AU2119" i="1"/>
  <c r="BA2119" i="1"/>
  <c r="BM2119" i="1"/>
  <c r="H2120" i="1"/>
  <c r="AO2126" i="1" s="1"/>
  <c r="AO2120" i="1"/>
  <c r="AP2120" i="1"/>
  <c r="AU2120" i="1"/>
  <c r="BA2120" i="1"/>
  <c r="BM2120" i="1"/>
  <c r="H2121" i="1"/>
  <c r="AE2121" i="1"/>
  <c r="AP2121" i="1"/>
  <c r="AU2121" i="1"/>
  <c r="BA2121" i="1"/>
  <c r="BM2121" i="1"/>
  <c r="H2122" i="1"/>
  <c r="AE2122" i="1"/>
  <c r="AU2122" i="1"/>
  <c r="BA2122" i="1"/>
  <c r="BM2122" i="1"/>
  <c r="H2123" i="1"/>
  <c r="AE2123" i="1"/>
  <c r="AO2123" i="1"/>
  <c r="AU2123" i="1"/>
  <c r="BA2123" i="1"/>
  <c r="BM2123" i="1"/>
  <c r="H2124" i="1"/>
  <c r="AO2130" i="1" s="1"/>
  <c r="AE2124" i="1"/>
  <c r="AO2124" i="1"/>
  <c r="AP2124" i="1"/>
  <c r="AU2124" i="1"/>
  <c r="BA2124" i="1"/>
  <c r="BM2124" i="1"/>
  <c r="H2125" i="1"/>
  <c r="AP2125" i="1"/>
  <c r="AU2125" i="1"/>
  <c r="BA2125" i="1"/>
  <c r="BM2125" i="1"/>
  <c r="H2126" i="1"/>
  <c r="AU2126" i="1"/>
  <c r="BA2126" i="1"/>
  <c r="BM2126" i="1"/>
  <c r="H2127" i="1"/>
  <c r="AO2127" i="1"/>
  <c r="AU2127" i="1"/>
  <c r="BA2127" i="1"/>
  <c r="BM2127" i="1"/>
  <c r="H2128" i="1"/>
  <c r="AO2134" i="1" s="1"/>
  <c r="AP2128" i="1"/>
  <c r="AU2128" i="1"/>
  <c r="BA2128" i="1"/>
  <c r="BM2128" i="1"/>
  <c r="H2129" i="1"/>
  <c r="AU2129" i="1"/>
  <c r="BA2129" i="1"/>
  <c r="BM2129" i="1"/>
  <c r="H2130" i="1"/>
  <c r="AU2130" i="1"/>
  <c r="BA2130" i="1"/>
  <c r="BM2130" i="1"/>
  <c r="H2131" i="1"/>
  <c r="AO2131" i="1" s="1"/>
  <c r="AU2131" i="1"/>
  <c r="BA2131" i="1"/>
  <c r="BM2131" i="1"/>
  <c r="H2132" i="1"/>
  <c r="AP2132" i="1"/>
  <c r="AU2132" i="1"/>
  <c r="BA2132" i="1"/>
  <c r="BM2132" i="1"/>
  <c r="H2133" i="1"/>
  <c r="AU2133" i="1"/>
  <c r="BA2133" i="1"/>
  <c r="BM2133" i="1"/>
  <c r="H2134" i="1"/>
  <c r="AU2134" i="1"/>
  <c r="BA2134" i="1"/>
  <c r="BM2134" i="1"/>
  <c r="H2135" i="1"/>
  <c r="AP2136" i="1" s="1"/>
  <c r="AU2135" i="1"/>
  <c r="BA2135" i="1"/>
  <c r="BM2135" i="1"/>
  <c r="H2136" i="1"/>
  <c r="AU2136" i="1"/>
  <c r="BA2136" i="1"/>
  <c r="BM2136" i="1"/>
  <c r="H2137" i="1"/>
  <c r="AU2137" i="1"/>
  <c r="BA2137" i="1"/>
  <c r="BM2137" i="1"/>
  <c r="H2138" i="1"/>
  <c r="AU2138" i="1"/>
  <c r="BA2138" i="1"/>
  <c r="BM2138" i="1"/>
  <c r="H2139" i="1"/>
  <c r="AP2139" i="1"/>
  <c r="AU2139" i="1"/>
  <c r="BA2139" i="1"/>
  <c r="BM2139" i="1"/>
  <c r="H2140" i="1"/>
  <c r="AE2140" i="1"/>
  <c r="AU2140" i="1"/>
  <c r="BA2140" i="1"/>
  <c r="BM2140" i="1"/>
  <c r="H2141" i="1"/>
  <c r="AE2141" i="1"/>
  <c r="AU2141" i="1"/>
  <c r="BA2141" i="1"/>
  <c r="BM2141" i="1"/>
  <c r="H2142" i="1"/>
  <c r="AO2142" i="1" s="1"/>
  <c r="AE2142" i="1"/>
  <c r="AU2142" i="1"/>
  <c r="BA2142" i="1"/>
  <c r="BM2142" i="1"/>
  <c r="H2143" i="1"/>
  <c r="AP2143" i="1"/>
  <c r="AU2143" i="1"/>
  <c r="BA2143" i="1"/>
  <c r="BM2143" i="1"/>
  <c r="H2144" i="1"/>
  <c r="AU2144" i="1"/>
  <c r="BA2144" i="1"/>
  <c r="BM2144" i="1"/>
  <c r="H2145" i="1"/>
  <c r="AU2145" i="1"/>
  <c r="BA2145" i="1"/>
  <c r="BM2145" i="1"/>
  <c r="H2146" i="1"/>
  <c r="AU2146" i="1"/>
  <c r="BA2146" i="1"/>
  <c r="BM2146" i="1"/>
  <c r="H2147" i="1"/>
  <c r="AU2147" i="1"/>
  <c r="BA2147" i="1"/>
  <c r="BM2147" i="1"/>
  <c r="H2148" i="1"/>
  <c r="AU2148" i="1"/>
  <c r="BA2148" i="1"/>
  <c r="BM2148" i="1"/>
  <c r="H2149" i="1"/>
  <c r="AU2149" i="1"/>
  <c r="BA2149" i="1"/>
  <c r="BM2149" i="1"/>
  <c r="H2150" i="1"/>
  <c r="AO2150" i="1"/>
  <c r="AU2150" i="1"/>
  <c r="BA2150" i="1"/>
  <c r="BM2150" i="1"/>
  <c r="H2151" i="1"/>
  <c r="AO2157" i="1" s="1"/>
  <c r="AU2151" i="1"/>
  <c r="BA2151" i="1"/>
  <c r="BM2151" i="1"/>
  <c r="H2152" i="1"/>
  <c r="AU2152" i="1"/>
  <c r="BA2152" i="1"/>
  <c r="BM2152" i="1"/>
  <c r="H2153" i="1"/>
  <c r="AU2153" i="1"/>
  <c r="BA2153" i="1"/>
  <c r="BM2153" i="1"/>
  <c r="H2154" i="1"/>
  <c r="AO2154" i="1"/>
  <c r="AU2154" i="1"/>
  <c r="BA2154" i="1"/>
  <c r="BM2154" i="1"/>
  <c r="H2155" i="1"/>
  <c r="AP2161" i="1" s="1"/>
  <c r="AP2155" i="1"/>
  <c r="AU2155" i="1"/>
  <c r="BA2155" i="1"/>
  <c r="BM2155" i="1"/>
  <c r="H2156" i="1"/>
  <c r="AU2156" i="1"/>
  <c r="BA2156" i="1"/>
  <c r="BM2156" i="1"/>
  <c r="H2157" i="1"/>
  <c r="AU2157" i="1"/>
  <c r="BA2157" i="1"/>
  <c r="BM2157" i="1"/>
  <c r="H2158" i="1"/>
  <c r="AO2158" i="1" s="1"/>
  <c r="AU2158" i="1"/>
  <c r="BA2158" i="1"/>
  <c r="BM2158" i="1"/>
  <c r="H2159" i="1"/>
  <c r="AU2159" i="1"/>
  <c r="BA2159" i="1"/>
  <c r="BM2159" i="1"/>
  <c r="H2160" i="1"/>
  <c r="AE2160" i="1"/>
  <c r="AU2160" i="1"/>
  <c r="BA2160" i="1"/>
  <c r="BM2160" i="1"/>
  <c r="H2161" i="1"/>
  <c r="AE2161" i="1"/>
  <c r="AU2161" i="1"/>
  <c r="BA2161" i="1"/>
  <c r="BM2161" i="1"/>
  <c r="H2162" i="1"/>
  <c r="AO2168" i="1" s="1"/>
  <c r="AU2162" i="1"/>
  <c r="BA2162" i="1"/>
  <c r="BM2162" i="1"/>
  <c r="H2163" i="1"/>
  <c r="AU2163" i="1"/>
  <c r="BA2163" i="1"/>
  <c r="BM2163" i="1"/>
  <c r="H2164" i="1"/>
  <c r="AU2164" i="1"/>
  <c r="BA2164" i="1"/>
  <c r="BM2164" i="1"/>
  <c r="H2165" i="1"/>
  <c r="AO2165" i="1" s="1"/>
  <c r="AU2165" i="1"/>
  <c r="BA2165" i="1"/>
  <c r="BM2165" i="1"/>
  <c r="H2166" i="1"/>
  <c r="AP2166" i="1"/>
  <c r="AU2166" i="1"/>
  <c r="BA2166" i="1"/>
  <c r="BM2166" i="1"/>
  <c r="H2167" i="1"/>
  <c r="AU2167" i="1"/>
  <c r="BA2167" i="1"/>
  <c r="BM2167" i="1"/>
  <c r="H2168" i="1"/>
  <c r="AU2168" i="1"/>
  <c r="BA2168" i="1"/>
  <c r="BM2168" i="1"/>
  <c r="H2169" i="1"/>
  <c r="AU2169" i="1"/>
  <c r="BA2169" i="1"/>
  <c r="BM2169" i="1"/>
  <c r="H2170" i="1"/>
  <c r="AP2170" i="1"/>
  <c r="AU2170" i="1"/>
  <c r="BA2170" i="1"/>
  <c r="BM2170" i="1"/>
  <c r="H2171" i="1"/>
  <c r="AU2171" i="1"/>
  <c r="BA2171" i="1"/>
  <c r="BM2171" i="1"/>
  <c r="H2172" i="1"/>
  <c r="AU2172" i="1"/>
  <c r="BA2172" i="1"/>
  <c r="BM2172" i="1"/>
  <c r="H2173" i="1"/>
  <c r="AO2173" i="1"/>
  <c r="AU2173" i="1"/>
  <c r="BA2173" i="1"/>
  <c r="BM2173" i="1"/>
  <c r="H2174" i="1"/>
  <c r="AO2180" i="1" s="1"/>
  <c r="AU2174" i="1"/>
  <c r="BA2174" i="1"/>
  <c r="BM2174" i="1"/>
  <c r="H2175" i="1"/>
  <c r="AU2175" i="1"/>
  <c r="BA2175" i="1"/>
  <c r="BM2175" i="1"/>
  <c r="H2176" i="1"/>
  <c r="AU2176" i="1"/>
  <c r="BA2176" i="1"/>
  <c r="BM2176" i="1"/>
  <c r="H2177" i="1"/>
  <c r="AO2177" i="1"/>
  <c r="AU2177" i="1"/>
  <c r="BA2177" i="1"/>
  <c r="BM2177" i="1"/>
  <c r="H2178" i="1"/>
  <c r="AP2184" i="1" s="1"/>
  <c r="AP2178" i="1"/>
  <c r="AU2178" i="1"/>
  <c r="BA2178" i="1"/>
  <c r="BM2178" i="1"/>
  <c r="H2179" i="1"/>
  <c r="AU2179" i="1"/>
  <c r="BA2179" i="1"/>
  <c r="BM2179" i="1"/>
  <c r="H2180" i="1"/>
  <c r="AU2180" i="1"/>
  <c r="BA2180" i="1"/>
  <c r="BM2180" i="1"/>
  <c r="H2181" i="1"/>
  <c r="AO2181" i="1" s="1"/>
  <c r="AU2181" i="1"/>
  <c r="BA2181" i="1"/>
  <c r="BM2181" i="1"/>
  <c r="H2182" i="1"/>
  <c r="AU2182" i="1"/>
  <c r="BA2182" i="1"/>
  <c r="BM2182" i="1"/>
  <c r="H2183" i="1"/>
  <c r="AE2183" i="1"/>
  <c r="AU2183" i="1"/>
  <c r="BA2183" i="1"/>
  <c r="BM2183" i="1"/>
  <c r="H2184" i="1"/>
  <c r="AE2184" i="1"/>
  <c r="AU2184" i="1"/>
  <c r="BA2184" i="1"/>
  <c r="BM2184" i="1"/>
  <c r="H2185" i="1"/>
  <c r="AO2191" i="1" s="1"/>
  <c r="AU2185" i="1"/>
  <c r="BA2185" i="1"/>
  <c r="BM2185" i="1"/>
  <c r="H2186" i="1"/>
  <c r="AU2186" i="1"/>
  <c r="BA2186" i="1"/>
  <c r="BM2186" i="1"/>
  <c r="H2187" i="1"/>
  <c r="AU2187" i="1"/>
  <c r="BA2187" i="1"/>
  <c r="BM2187" i="1"/>
  <c r="H2188" i="1"/>
  <c r="AO2188" i="1" s="1"/>
  <c r="AU2188" i="1"/>
  <c r="BA2188" i="1"/>
  <c r="BM2188" i="1"/>
  <c r="H2189" i="1"/>
  <c r="AP2189" i="1"/>
  <c r="AU2189" i="1"/>
  <c r="BA2189" i="1"/>
  <c r="BM2189" i="1"/>
  <c r="H2190" i="1"/>
  <c r="AU2190" i="1"/>
  <c r="BA2190" i="1"/>
  <c r="BM2190" i="1"/>
  <c r="H2191" i="1"/>
  <c r="AU2191" i="1"/>
  <c r="BA2191" i="1"/>
  <c r="BM2191" i="1"/>
  <c r="H2192" i="1"/>
  <c r="AU2192" i="1"/>
  <c r="BA2192" i="1"/>
  <c r="BM2192" i="1"/>
  <c r="H2193" i="1"/>
  <c r="AP2193" i="1"/>
  <c r="AU2193" i="1"/>
  <c r="BA2193" i="1"/>
  <c r="BM2193" i="1"/>
  <c r="H2194" i="1"/>
  <c r="AU2194" i="1"/>
  <c r="BA2194" i="1"/>
  <c r="BM2194" i="1"/>
  <c r="H2195" i="1"/>
  <c r="AU2195" i="1"/>
  <c r="BA2195" i="1"/>
  <c r="BM2195" i="1"/>
  <c r="H2196" i="1"/>
  <c r="AO2196" i="1"/>
  <c r="AU2196" i="1"/>
  <c r="BA2196" i="1"/>
  <c r="BM2196" i="1"/>
  <c r="H2197" i="1"/>
  <c r="AP2203" i="1" s="1"/>
  <c r="AU2197" i="1"/>
  <c r="BA2197" i="1"/>
  <c r="BM2197" i="1"/>
  <c r="H2198" i="1"/>
  <c r="AU2198" i="1"/>
  <c r="BA2198" i="1"/>
  <c r="BM2198" i="1"/>
  <c r="H2199" i="1"/>
  <c r="AU2199" i="1"/>
  <c r="BA2199" i="1"/>
  <c r="BM2199" i="1"/>
  <c r="H2200" i="1"/>
  <c r="AO2200" i="1"/>
  <c r="AU2200" i="1"/>
  <c r="BA2200" i="1"/>
  <c r="BM2200" i="1"/>
  <c r="H2201" i="1"/>
  <c r="AP2207" i="1" s="1"/>
  <c r="AU2201" i="1"/>
  <c r="BA2201" i="1"/>
  <c r="BM2201" i="1"/>
  <c r="H2202" i="1"/>
  <c r="AE2202" i="1"/>
  <c r="AU2202" i="1"/>
  <c r="BA2202" i="1"/>
  <c r="BM2202" i="1"/>
  <c r="H2203" i="1"/>
  <c r="AE2203" i="1"/>
  <c r="AO2203" i="1"/>
  <c r="AU2203" i="1"/>
  <c r="BA2203" i="1"/>
  <c r="BM2203" i="1"/>
  <c r="H2204" i="1"/>
  <c r="AO2210" i="1" s="1"/>
  <c r="AP2204" i="1"/>
  <c r="AU2204" i="1"/>
  <c r="BA2204" i="1"/>
  <c r="BM2204" i="1"/>
  <c r="H2205" i="1"/>
  <c r="AU2205" i="1"/>
  <c r="BA2205" i="1"/>
  <c r="BM2205" i="1"/>
  <c r="H2206" i="1"/>
  <c r="AU2206" i="1"/>
  <c r="BA2206" i="1"/>
  <c r="BM2206" i="1"/>
  <c r="H2207" i="1"/>
  <c r="AO2207" i="1"/>
  <c r="AU2207" i="1"/>
  <c r="BA2207" i="1"/>
  <c r="BM2207" i="1"/>
  <c r="H2208" i="1"/>
  <c r="AO2214" i="1" s="1"/>
  <c r="AP2208" i="1"/>
  <c r="AU2208" i="1"/>
  <c r="BA2208" i="1"/>
  <c r="BM2208" i="1"/>
  <c r="H2209" i="1"/>
  <c r="AU2209" i="1"/>
  <c r="BA2209" i="1"/>
  <c r="BM2209" i="1"/>
  <c r="H2210" i="1"/>
  <c r="AU2210" i="1"/>
  <c r="BA2210" i="1"/>
  <c r="BM2210" i="1"/>
  <c r="H2211" i="1"/>
  <c r="AO2211" i="1" s="1"/>
  <c r="AU2211" i="1"/>
  <c r="BA2211" i="1"/>
  <c r="BM2211" i="1"/>
  <c r="H2212" i="1"/>
  <c r="AP2212" i="1"/>
  <c r="AU2212" i="1"/>
  <c r="BA2212" i="1"/>
  <c r="BM2212" i="1"/>
  <c r="H2213" i="1"/>
  <c r="AU2213" i="1"/>
  <c r="BA2213" i="1"/>
  <c r="BM2213" i="1"/>
  <c r="H2214" i="1"/>
  <c r="AU2214" i="1"/>
  <c r="BA2214" i="1"/>
  <c r="BM2214" i="1"/>
  <c r="H2215" i="1"/>
  <c r="AU2215" i="1"/>
  <c r="BA2215" i="1"/>
  <c r="BM2215" i="1"/>
  <c r="H2216" i="1"/>
  <c r="AP2216" i="1"/>
  <c r="AU2216" i="1"/>
  <c r="BA2216" i="1"/>
  <c r="BM2216" i="1"/>
  <c r="H2217" i="1"/>
  <c r="AU2217" i="1"/>
  <c r="BA2217" i="1"/>
  <c r="BM2217" i="1"/>
  <c r="H2218" i="1"/>
  <c r="AU2218" i="1"/>
  <c r="BA2218" i="1"/>
  <c r="BM2218" i="1"/>
  <c r="H2219" i="1"/>
  <c r="AP2219" i="1"/>
  <c r="AU2219" i="1"/>
  <c r="BA2219" i="1"/>
  <c r="BM2219" i="1"/>
  <c r="H2220" i="1"/>
  <c r="AE2220" i="1"/>
  <c r="AU2220" i="1"/>
  <c r="BA2220" i="1"/>
  <c r="BM2220" i="1"/>
  <c r="H2221" i="1"/>
  <c r="AE2221" i="1"/>
  <c r="AU2221" i="1"/>
  <c r="BA2221" i="1"/>
  <c r="BM2221" i="1"/>
  <c r="H2222" i="1"/>
  <c r="AO2222" i="1" s="1"/>
  <c r="AE2222" i="1"/>
  <c r="AU2222" i="1"/>
  <c r="BA2222" i="1"/>
  <c r="BM2222" i="1"/>
  <c r="H2223" i="1"/>
  <c r="AP2223" i="1"/>
  <c r="AU2223" i="1"/>
  <c r="BA2223" i="1"/>
  <c r="BM2223" i="1"/>
  <c r="H2224" i="1"/>
  <c r="AU2224" i="1"/>
  <c r="BA2224" i="1"/>
  <c r="BM2224" i="1"/>
  <c r="H2225" i="1"/>
  <c r="AU2225" i="1"/>
  <c r="BA2225" i="1"/>
  <c r="BM2225" i="1"/>
  <c r="H2226" i="1"/>
  <c r="AU2226" i="1"/>
  <c r="BA2226" i="1"/>
  <c r="BM2226" i="1"/>
  <c r="H2227" i="1"/>
  <c r="AP2227" i="1"/>
  <c r="AU2227" i="1"/>
  <c r="BA2227" i="1"/>
  <c r="BM2227" i="1"/>
  <c r="H2228" i="1"/>
  <c r="AU2228" i="1"/>
  <c r="BA2228" i="1"/>
  <c r="BM2228" i="1"/>
  <c r="H2229" i="1"/>
  <c r="AU2229" i="1"/>
  <c r="BA2229" i="1"/>
  <c r="BM2229" i="1"/>
  <c r="H2230" i="1"/>
  <c r="AU2230" i="1"/>
  <c r="BA2230" i="1"/>
  <c r="BM2230" i="1"/>
  <c r="H2231" i="1"/>
  <c r="AU2231" i="1"/>
  <c r="BA2231" i="1"/>
  <c r="BM2231" i="1"/>
  <c r="H2232" i="1"/>
  <c r="AU2232" i="1"/>
  <c r="BA2232" i="1"/>
  <c r="BM2232" i="1"/>
  <c r="H2233" i="1"/>
  <c r="AU2233" i="1"/>
  <c r="BA2233" i="1"/>
  <c r="BM2233" i="1"/>
  <c r="H2234" i="1"/>
  <c r="AU2234" i="1"/>
  <c r="BA2234" i="1"/>
  <c r="BM2234" i="1"/>
  <c r="H2235" i="1"/>
  <c r="AO2241" i="1" s="1"/>
  <c r="AP2235" i="1"/>
  <c r="AU2235" i="1"/>
  <c r="BA2235" i="1"/>
  <c r="BM2235" i="1"/>
  <c r="H2236" i="1"/>
  <c r="AU2236" i="1"/>
  <c r="BA2236" i="1"/>
  <c r="BM2236" i="1"/>
  <c r="H2237" i="1"/>
  <c r="AU2237" i="1"/>
  <c r="BA2237" i="1"/>
  <c r="BM2237" i="1"/>
  <c r="H2238" i="1"/>
  <c r="AP2238" i="1"/>
  <c r="AU2238" i="1"/>
  <c r="BA2238" i="1"/>
  <c r="BM2238" i="1"/>
  <c r="H2239" i="1"/>
  <c r="AE2239" i="1"/>
  <c r="AU2239" i="1"/>
  <c r="BA2239" i="1"/>
  <c r="BM2239" i="1"/>
  <c r="H2240" i="1"/>
  <c r="AE2240" i="1"/>
  <c r="AU2240" i="1"/>
  <c r="BA2240" i="1"/>
  <c r="BM2240" i="1"/>
  <c r="H2241" i="1"/>
  <c r="AE2241" i="1"/>
  <c r="AU2241" i="1"/>
  <c r="BA2241" i="1"/>
  <c r="BM2241" i="1"/>
  <c r="H2242" i="1"/>
  <c r="AU2242" i="1"/>
  <c r="BA2242" i="1"/>
  <c r="BM2242" i="1"/>
  <c r="H2243" i="1"/>
  <c r="AU2243" i="1"/>
  <c r="BA2243" i="1"/>
  <c r="BM2243" i="1"/>
  <c r="H2244" i="1"/>
  <c r="AU2244" i="1"/>
  <c r="BA2244" i="1"/>
  <c r="BM2244" i="1"/>
  <c r="H2245" i="1"/>
  <c r="AU2245" i="1"/>
  <c r="BA2245" i="1"/>
  <c r="BM2245" i="1"/>
  <c r="H2246" i="1"/>
  <c r="AU2246" i="1"/>
  <c r="BA2246" i="1"/>
  <c r="BM2246" i="1"/>
  <c r="H2247" i="1"/>
  <c r="AU2247" i="1"/>
  <c r="BA2247" i="1"/>
  <c r="BM2247" i="1"/>
  <c r="H2248" i="1"/>
  <c r="AU2248" i="1"/>
  <c r="BA2248" i="1"/>
  <c r="BM2248" i="1"/>
  <c r="H2249" i="1"/>
  <c r="AU2249" i="1"/>
  <c r="BA2249" i="1"/>
  <c r="BM2249" i="1"/>
  <c r="H2250" i="1"/>
  <c r="AU2250" i="1"/>
  <c r="BA2250" i="1"/>
  <c r="BM2250" i="1"/>
  <c r="H2251" i="1"/>
  <c r="AU2251" i="1"/>
  <c r="BA2251" i="1"/>
  <c r="BM2251" i="1"/>
  <c r="H2252" i="1"/>
  <c r="AU2252" i="1"/>
  <c r="BA2252" i="1"/>
  <c r="BM2252" i="1"/>
  <c r="H2253" i="1"/>
  <c r="AP2253" i="1"/>
  <c r="AU2253" i="1"/>
  <c r="BA2253" i="1"/>
  <c r="BM2253" i="1"/>
  <c r="H2254" i="1"/>
  <c r="AU2254" i="1"/>
  <c r="BA2254" i="1"/>
  <c r="BM2254" i="1"/>
  <c r="H2255" i="1"/>
  <c r="AO2257" i="1" s="1"/>
  <c r="AU2255" i="1"/>
  <c r="BA2255" i="1"/>
  <c r="BM2255" i="1"/>
  <c r="H2256" i="1"/>
  <c r="AO2256" i="1"/>
  <c r="AU2256" i="1"/>
  <c r="BA2256" i="1"/>
  <c r="BM2256" i="1"/>
  <c r="H2257" i="1"/>
  <c r="AP2257" i="1"/>
  <c r="AU2257" i="1"/>
  <c r="BA2257" i="1"/>
  <c r="BM2257" i="1"/>
  <c r="H2258" i="1"/>
  <c r="AU2258" i="1"/>
  <c r="BA2258" i="1"/>
  <c r="BM2258" i="1"/>
  <c r="H2259" i="1"/>
  <c r="AO2264" i="1" s="1"/>
  <c r="AU2259" i="1"/>
  <c r="BA2259" i="1"/>
  <c r="BM2259" i="1"/>
  <c r="H2260" i="1"/>
  <c r="AO2260" i="1"/>
  <c r="AU2260" i="1"/>
  <c r="BA2260" i="1"/>
  <c r="BM2260" i="1"/>
  <c r="H2261" i="1"/>
  <c r="AP2261" i="1"/>
  <c r="AU2261" i="1"/>
  <c r="BA2261" i="1"/>
  <c r="BM2261" i="1"/>
  <c r="H2262" i="1"/>
  <c r="AU2262" i="1"/>
  <c r="BA2262" i="1"/>
  <c r="BM2262" i="1"/>
  <c r="H2263" i="1"/>
  <c r="AE2263" i="1"/>
  <c r="AO2263" i="1"/>
  <c r="AU2263" i="1"/>
  <c r="BA2263" i="1"/>
  <c r="BM2263" i="1"/>
  <c r="H2264" i="1"/>
  <c r="AP2264" i="1"/>
  <c r="AU2264" i="1"/>
  <c r="BA2264" i="1"/>
  <c r="BM2264" i="1"/>
  <c r="H2265" i="1"/>
  <c r="AU2265" i="1"/>
  <c r="BA2265" i="1"/>
  <c r="BM2265" i="1"/>
  <c r="H2266" i="1"/>
  <c r="AU2266" i="1"/>
  <c r="BA2266" i="1"/>
  <c r="BM2266" i="1"/>
  <c r="H2267" i="1"/>
  <c r="AO2267" i="1"/>
  <c r="AU2267" i="1"/>
  <c r="BA2267" i="1"/>
  <c r="BM2267" i="1"/>
  <c r="H2268" i="1"/>
  <c r="AP2268" i="1"/>
  <c r="AU2268" i="1"/>
  <c r="BA2268" i="1"/>
  <c r="BM2268" i="1"/>
  <c r="H2269" i="1"/>
  <c r="AU2269" i="1"/>
  <c r="BA2269" i="1"/>
  <c r="BM2269" i="1"/>
  <c r="H2270" i="1"/>
  <c r="AU2270" i="1"/>
  <c r="BA2270" i="1"/>
  <c r="BM2270" i="1"/>
  <c r="H2271" i="1"/>
  <c r="AU2271" i="1"/>
  <c r="BA2271" i="1"/>
  <c r="BM2271" i="1"/>
  <c r="H2272" i="1"/>
  <c r="AP2272" i="1"/>
  <c r="AU2272" i="1"/>
  <c r="BA2272" i="1"/>
  <c r="BM2272" i="1"/>
  <c r="H2273" i="1"/>
  <c r="AU2273" i="1"/>
  <c r="BA2273" i="1"/>
  <c r="BM2273" i="1"/>
  <c r="H2274" i="1"/>
  <c r="AO2280" i="1" s="1"/>
  <c r="AU2274" i="1"/>
  <c r="BA2274" i="1"/>
  <c r="BM2274" i="1"/>
  <c r="H2275" i="1"/>
  <c r="AO2275" i="1"/>
  <c r="AU2275" i="1"/>
  <c r="BA2275" i="1"/>
  <c r="BM2275" i="1"/>
  <c r="H2276" i="1"/>
  <c r="AP2276" i="1"/>
  <c r="AU2276" i="1"/>
  <c r="BA2276" i="1"/>
  <c r="BM2276" i="1"/>
  <c r="H2277" i="1"/>
  <c r="AU2277" i="1"/>
  <c r="BA2277" i="1"/>
  <c r="BM2277" i="1"/>
  <c r="H2278" i="1"/>
  <c r="AO2283" i="1" s="1"/>
  <c r="AU2278" i="1"/>
  <c r="BA2278" i="1"/>
  <c r="BM2278" i="1"/>
  <c r="H2279" i="1"/>
  <c r="AO2279" i="1"/>
  <c r="AU2279" i="1"/>
  <c r="BA2279" i="1"/>
  <c r="BM2279" i="1"/>
  <c r="H2280" i="1"/>
  <c r="AP2280" i="1"/>
  <c r="AU2280" i="1"/>
  <c r="BA2280" i="1"/>
  <c r="BM2280" i="1"/>
  <c r="H2281" i="1"/>
  <c r="AU2281" i="1"/>
  <c r="BA2281" i="1"/>
  <c r="BM2281" i="1"/>
  <c r="H2282" i="1"/>
  <c r="AE2282" i="1"/>
  <c r="AO2282" i="1"/>
  <c r="AU2282" i="1"/>
  <c r="BA2282" i="1"/>
  <c r="BM2282" i="1"/>
  <c r="H2283" i="1"/>
  <c r="AP2283" i="1"/>
  <c r="AU2283" i="1"/>
  <c r="BA2283" i="1"/>
  <c r="BM2283" i="1"/>
  <c r="H2284" i="1"/>
  <c r="AU2284" i="1"/>
  <c r="BA2284" i="1"/>
  <c r="BM2284" i="1"/>
  <c r="H2285" i="1"/>
  <c r="AU2285" i="1"/>
  <c r="BA2285" i="1"/>
  <c r="BM2285" i="1"/>
  <c r="H2286" i="1"/>
  <c r="AO2286" i="1"/>
  <c r="AU2286" i="1"/>
  <c r="BA2286" i="1"/>
  <c r="BM2286" i="1"/>
  <c r="H2287" i="1"/>
  <c r="AP2287" i="1"/>
  <c r="AU2287" i="1"/>
  <c r="BA2287" i="1"/>
  <c r="BM2287" i="1"/>
  <c r="H2288" i="1"/>
  <c r="AU2288" i="1"/>
  <c r="BA2288" i="1"/>
  <c r="BM2288" i="1"/>
  <c r="H2289" i="1"/>
  <c r="AU2289" i="1"/>
  <c r="BA2289" i="1"/>
  <c r="BM2289" i="1"/>
  <c r="H2290" i="1"/>
  <c r="AU2290" i="1"/>
  <c r="BA2290" i="1"/>
  <c r="BM2290" i="1"/>
  <c r="H2291" i="1"/>
  <c r="AP2291" i="1"/>
  <c r="AU2291" i="1"/>
  <c r="BA2291" i="1"/>
  <c r="BM2291" i="1"/>
  <c r="H2292" i="1"/>
  <c r="AU2292" i="1"/>
  <c r="BA2292" i="1"/>
  <c r="BM2292" i="1"/>
  <c r="H2293" i="1"/>
  <c r="AU2293" i="1"/>
  <c r="BA2293" i="1"/>
  <c r="BM2293" i="1"/>
  <c r="H2294" i="1"/>
  <c r="AO2294" i="1"/>
  <c r="AU2294" i="1"/>
  <c r="BA2294" i="1"/>
  <c r="BM2294" i="1"/>
  <c r="H2295" i="1"/>
  <c r="AP2295" i="1"/>
  <c r="AU2295" i="1"/>
  <c r="BA2295" i="1"/>
  <c r="BM2295" i="1"/>
  <c r="H2296" i="1"/>
  <c r="AU2296" i="1"/>
  <c r="BA2296" i="1"/>
  <c r="BM2296" i="1"/>
  <c r="H2297" i="1"/>
  <c r="AO2303" i="1" s="1"/>
  <c r="AU2297" i="1"/>
  <c r="BA2297" i="1"/>
  <c r="BM2297" i="1"/>
  <c r="H2298" i="1"/>
  <c r="AO2298" i="1"/>
  <c r="AU2298" i="1"/>
  <c r="BA2298" i="1"/>
  <c r="BM2298" i="1"/>
  <c r="H2299" i="1"/>
  <c r="AP2299" i="1"/>
  <c r="AU2299" i="1"/>
  <c r="BA2299" i="1"/>
  <c r="BM2299" i="1"/>
  <c r="H2300" i="1"/>
  <c r="AU2300" i="1"/>
  <c r="BA2300" i="1"/>
  <c r="BM2300" i="1"/>
  <c r="H2301" i="1"/>
  <c r="AU2301" i="1"/>
  <c r="BA2301" i="1"/>
  <c r="BM2301" i="1"/>
  <c r="H2302" i="1"/>
  <c r="AO2302" i="1"/>
  <c r="AU2302" i="1"/>
  <c r="BA2302" i="1"/>
  <c r="BM2302" i="1"/>
  <c r="H2303" i="1"/>
  <c r="AP2303" i="1"/>
  <c r="AU2303" i="1"/>
  <c r="BA2303" i="1"/>
  <c r="BM2303" i="1"/>
  <c r="H2304" i="1"/>
  <c r="AU2304" i="1"/>
  <c r="BA2304" i="1"/>
  <c r="BM2304" i="1"/>
  <c r="H2305" i="1"/>
  <c r="AU2305" i="1"/>
  <c r="BA2305" i="1"/>
  <c r="BM2305" i="1"/>
  <c r="H2306" i="1"/>
  <c r="AU2306" i="1"/>
  <c r="BA2306" i="1"/>
  <c r="BM2306" i="1"/>
  <c r="H2307" i="1"/>
  <c r="AE2307" i="1"/>
  <c r="AU2307" i="1"/>
  <c r="BA2307" i="1"/>
  <c r="BM2307" i="1"/>
  <c r="H2308" i="1"/>
  <c r="AE2308" i="1"/>
  <c r="AU2308" i="1"/>
  <c r="BA2308" i="1"/>
  <c r="BM2308" i="1"/>
  <c r="H2309" i="1"/>
  <c r="AE2309" i="1"/>
  <c r="AO2309" i="1"/>
  <c r="AU2309" i="1"/>
  <c r="BA2309" i="1"/>
  <c r="BM2309" i="1"/>
  <c r="H2310" i="1"/>
  <c r="AP2310" i="1"/>
  <c r="AU2310" i="1"/>
  <c r="BA2310" i="1"/>
  <c r="BM2310" i="1"/>
  <c r="H2311" i="1"/>
  <c r="AU2311" i="1"/>
  <c r="BA2311" i="1"/>
  <c r="BM2311" i="1"/>
  <c r="H2312" i="1"/>
  <c r="AU2312" i="1"/>
  <c r="BA2312" i="1"/>
  <c r="BM2312" i="1"/>
  <c r="H2313" i="1"/>
  <c r="AO2313" i="1"/>
  <c r="AU2313" i="1"/>
  <c r="BA2313" i="1"/>
  <c r="BM2313" i="1"/>
  <c r="H2314" i="1"/>
  <c r="AP2314" i="1"/>
  <c r="AU2314" i="1"/>
  <c r="BA2314" i="1"/>
  <c r="BM2314" i="1"/>
  <c r="H2315" i="1"/>
  <c r="AU2315" i="1"/>
  <c r="BA2315" i="1"/>
  <c r="BM2315" i="1"/>
  <c r="H2316" i="1"/>
  <c r="AU2316" i="1"/>
  <c r="BA2316" i="1"/>
  <c r="BM2316" i="1"/>
  <c r="H2317" i="1"/>
  <c r="AO2317" i="1"/>
  <c r="AU2317" i="1"/>
  <c r="BA2317" i="1"/>
  <c r="BM2317" i="1"/>
  <c r="H2318" i="1"/>
  <c r="AP2318" i="1"/>
  <c r="AU2318" i="1"/>
  <c r="BA2318" i="1"/>
  <c r="BM2318" i="1"/>
  <c r="H2319" i="1"/>
  <c r="AU2319" i="1"/>
  <c r="BA2319" i="1"/>
  <c r="BM2319" i="1"/>
  <c r="H2320" i="1"/>
  <c r="AU2320" i="1"/>
  <c r="BA2320" i="1"/>
  <c r="BM2320" i="1"/>
  <c r="H2321" i="1"/>
  <c r="AO2321" i="1" s="1"/>
  <c r="AU2321" i="1"/>
  <c r="BA2321" i="1"/>
  <c r="BM2321" i="1"/>
  <c r="H2322" i="1"/>
  <c r="AP2322" i="1"/>
  <c r="AU2322" i="1"/>
  <c r="BA2322" i="1"/>
  <c r="BM2322" i="1"/>
  <c r="H2323" i="1"/>
  <c r="AU2323" i="1"/>
  <c r="BA2323" i="1"/>
  <c r="BM2323" i="1"/>
  <c r="H2324" i="1"/>
  <c r="AU2324" i="1"/>
  <c r="BA2324" i="1"/>
  <c r="BM2324" i="1"/>
  <c r="H2325" i="1"/>
  <c r="AP2325" i="1"/>
  <c r="AU2325" i="1"/>
  <c r="BA2325" i="1"/>
  <c r="BM2325" i="1"/>
  <c r="H2326" i="1"/>
  <c r="AE2326" i="1"/>
  <c r="AU2326" i="1"/>
  <c r="BA2326" i="1"/>
  <c r="BM2326" i="1"/>
  <c r="H2327" i="1"/>
  <c r="AE2327" i="1"/>
  <c r="AU2327" i="1"/>
  <c r="BA2327" i="1"/>
  <c r="BM2327" i="1"/>
  <c r="H2328" i="1"/>
  <c r="AE2328" i="1"/>
  <c r="AU2328" i="1"/>
  <c r="BA2328" i="1"/>
  <c r="BM2328" i="1"/>
  <c r="H2329" i="1"/>
  <c r="AP2329" i="1"/>
  <c r="AU2329" i="1"/>
  <c r="BA2329" i="1"/>
  <c r="BM2329" i="1"/>
  <c r="H2330" i="1"/>
  <c r="AU2330" i="1"/>
  <c r="BA2330" i="1"/>
  <c r="BM2330" i="1"/>
  <c r="H2331" i="1"/>
  <c r="AU2331" i="1"/>
  <c r="BA2331" i="1"/>
  <c r="BM2331" i="1"/>
  <c r="H2332" i="1"/>
  <c r="AO2332" i="1" s="1"/>
  <c r="AU2332" i="1"/>
  <c r="BA2332" i="1"/>
  <c r="BM2332" i="1"/>
  <c r="H2333" i="1"/>
  <c r="AP2333" i="1"/>
  <c r="AU2333" i="1"/>
  <c r="BA2333" i="1"/>
  <c r="BM2333" i="1"/>
  <c r="H2334" i="1"/>
  <c r="AU2334" i="1"/>
  <c r="BA2334" i="1"/>
  <c r="BM2334" i="1"/>
  <c r="H2335" i="1"/>
  <c r="AO2341" i="1" s="1"/>
  <c r="AU2335" i="1"/>
  <c r="BA2335" i="1"/>
  <c r="BM2335" i="1"/>
  <c r="H2336" i="1"/>
  <c r="AO2336" i="1"/>
  <c r="AU2336" i="1"/>
  <c r="BA2336" i="1"/>
  <c r="BM2336" i="1"/>
  <c r="H2337" i="1"/>
  <c r="AU2337" i="1"/>
  <c r="BA2337" i="1"/>
  <c r="BM2337" i="1"/>
  <c r="H2338" i="1"/>
  <c r="AU2338" i="1"/>
  <c r="BA2338" i="1"/>
  <c r="BM2338" i="1"/>
  <c r="H2339" i="1"/>
  <c r="AU2339" i="1"/>
  <c r="BA2339" i="1"/>
  <c r="BM2339" i="1"/>
  <c r="H2340" i="1"/>
  <c r="AO2340" i="1"/>
  <c r="AU2340" i="1"/>
  <c r="BA2340" i="1"/>
  <c r="BM2340" i="1"/>
  <c r="H2341" i="1"/>
  <c r="AP2341" i="1"/>
  <c r="AU2341" i="1"/>
  <c r="BA2341" i="1"/>
  <c r="BM2341" i="1"/>
  <c r="H2342" i="1"/>
  <c r="AU2342" i="1"/>
  <c r="BA2342" i="1"/>
  <c r="BM2342" i="1"/>
  <c r="H2343" i="1"/>
  <c r="AU2343" i="1"/>
  <c r="BA2343" i="1"/>
  <c r="BM2343" i="1"/>
  <c r="H2344" i="1"/>
  <c r="AU2344" i="1"/>
  <c r="BA2344" i="1"/>
  <c r="BM2344" i="1"/>
  <c r="H2345" i="1"/>
  <c r="AE2345" i="1"/>
  <c r="AU2345" i="1"/>
  <c r="BA2345" i="1"/>
  <c r="BM2345" i="1"/>
  <c r="H2346" i="1"/>
  <c r="AE2346" i="1"/>
  <c r="AU2346" i="1"/>
  <c r="BA2346" i="1"/>
  <c r="BM2346" i="1"/>
  <c r="H2347" i="1"/>
  <c r="AE2347" i="1"/>
  <c r="AO2347" i="1"/>
  <c r="AU2347" i="1"/>
  <c r="BA2347" i="1"/>
  <c r="BM2347" i="1"/>
  <c r="H2348" i="1"/>
  <c r="AP2348" i="1"/>
  <c r="AU2348" i="1"/>
  <c r="BA2348" i="1"/>
  <c r="BM2348" i="1"/>
  <c r="H2349" i="1"/>
  <c r="AU2349" i="1"/>
  <c r="BA2349" i="1"/>
  <c r="BM2349" i="1"/>
  <c r="H2350" i="1"/>
  <c r="AU2350" i="1"/>
  <c r="BA2350" i="1"/>
  <c r="BM2350" i="1"/>
  <c r="H2351" i="1"/>
  <c r="AO2351" i="1" s="1"/>
  <c r="AU2351" i="1"/>
  <c r="BA2351" i="1"/>
  <c r="BM2351" i="1"/>
  <c r="H2352" i="1"/>
  <c r="AP2352" i="1"/>
  <c r="AU2352" i="1"/>
  <c r="BA2352" i="1"/>
  <c r="BM2352" i="1"/>
  <c r="H2353" i="1"/>
  <c r="AU2353" i="1"/>
  <c r="BA2353" i="1"/>
  <c r="BM2353" i="1"/>
  <c r="H2354" i="1"/>
  <c r="AU2354" i="1"/>
  <c r="BA2354" i="1"/>
  <c r="BM2354" i="1"/>
  <c r="H2355" i="1"/>
  <c r="AO2355" i="1"/>
  <c r="AU2355" i="1"/>
  <c r="BA2355" i="1"/>
  <c r="BM2355" i="1"/>
  <c r="H2356" i="1"/>
  <c r="AP2356" i="1"/>
  <c r="AU2356" i="1"/>
  <c r="BA2356" i="1"/>
  <c r="BM2356" i="1"/>
  <c r="H2357" i="1"/>
  <c r="AU2357" i="1"/>
  <c r="BA2357" i="1"/>
  <c r="BM2357" i="1"/>
  <c r="H2358" i="1"/>
  <c r="AU2358" i="1"/>
  <c r="BA2358" i="1"/>
  <c r="BM2358" i="1"/>
  <c r="H2359" i="1"/>
  <c r="AO2359" i="1" s="1"/>
  <c r="AU2359" i="1"/>
  <c r="BA2359" i="1"/>
  <c r="BM2359" i="1"/>
  <c r="H2360" i="1"/>
  <c r="AP2360" i="1"/>
  <c r="AU2360" i="1"/>
  <c r="BA2360" i="1"/>
  <c r="BM2360" i="1"/>
  <c r="H2361" i="1"/>
  <c r="AU2361" i="1"/>
  <c r="BA2361" i="1"/>
  <c r="BM2361" i="1"/>
  <c r="H2362" i="1"/>
  <c r="AO2368" i="1" s="1"/>
  <c r="AU2362" i="1"/>
  <c r="BA2362" i="1"/>
  <c r="BM2362" i="1"/>
  <c r="H2363" i="1"/>
  <c r="AO2363" i="1"/>
  <c r="AU2363" i="1"/>
  <c r="BA2363" i="1"/>
  <c r="BM2363" i="1"/>
  <c r="H2364" i="1"/>
  <c r="AU2364" i="1"/>
  <c r="BA2364" i="1"/>
  <c r="BM2364" i="1"/>
  <c r="H2365" i="1"/>
  <c r="AU2365" i="1"/>
  <c r="BA2365" i="1"/>
  <c r="BM2365" i="1"/>
  <c r="H2366" i="1"/>
  <c r="AU2366" i="1"/>
  <c r="BA2366" i="1"/>
  <c r="BM2366" i="1"/>
  <c r="H2367" i="1"/>
  <c r="AO2367" i="1"/>
  <c r="AU2367" i="1"/>
  <c r="BA2367" i="1"/>
  <c r="BM2367" i="1"/>
  <c r="H2368" i="1"/>
  <c r="AP2368" i="1"/>
  <c r="AU2368" i="1"/>
  <c r="BA2368" i="1"/>
  <c r="BM2368" i="1"/>
  <c r="H2369" i="1"/>
  <c r="AU2369" i="1"/>
  <c r="BA2369" i="1"/>
  <c r="BM2369" i="1"/>
  <c r="H2370" i="1"/>
  <c r="AE2370" i="1"/>
  <c r="AO2370" i="1"/>
  <c r="AU2370" i="1"/>
  <c r="BA2370" i="1"/>
  <c r="BM2370" i="1"/>
  <c r="H2371" i="1"/>
  <c r="AP2371" i="1"/>
  <c r="AU2371" i="1"/>
  <c r="BA2371" i="1"/>
  <c r="BM2371" i="1"/>
  <c r="H2372" i="1"/>
  <c r="AU2372" i="1"/>
  <c r="BA2372" i="1"/>
  <c r="BM2372" i="1"/>
  <c r="H2373" i="1"/>
  <c r="AU2373" i="1"/>
  <c r="BA2373" i="1"/>
  <c r="BM2373" i="1"/>
  <c r="H2374" i="1"/>
  <c r="AO2374" i="1"/>
  <c r="AU2374" i="1"/>
  <c r="BA2374" i="1"/>
  <c r="BM2374" i="1"/>
  <c r="H2375" i="1"/>
  <c r="AP2375" i="1"/>
  <c r="AU2375" i="1"/>
  <c r="BA2375" i="1"/>
  <c r="BM2375" i="1"/>
  <c r="H2376" i="1"/>
  <c r="AU2376" i="1"/>
  <c r="BA2376" i="1"/>
  <c r="BM2376" i="1"/>
  <c r="H2377" i="1"/>
  <c r="AU2377" i="1"/>
  <c r="BA2377" i="1"/>
  <c r="BM2377" i="1"/>
  <c r="H2378" i="1"/>
  <c r="AO2378" i="1" s="1"/>
  <c r="AU2378" i="1"/>
  <c r="BA2378" i="1"/>
  <c r="BM2378" i="1"/>
  <c r="H2379" i="1"/>
  <c r="AP2379" i="1"/>
  <c r="AU2379" i="1"/>
  <c r="BA2379" i="1"/>
  <c r="BM2379" i="1"/>
  <c r="H2380" i="1"/>
  <c r="AU2380" i="1"/>
  <c r="BA2380" i="1"/>
  <c r="BM2380" i="1"/>
  <c r="H2381" i="1"/>
  <c r="AU2381" i="1"/>
  <c r="BA2381" i="1"/>
  <c r="BM2381" i="1"/>
  <c r="H2382" i="1"/>
  <c r="AO2382" i="1"/>
  <c r="AU2382" i="1"/>
  <c r="BA2382" i="1"/>
  <c r="BM2382" i="1"/>
  <c r="H2383" i="1"/>
  <c r="AP2383" i="1"/>
  <c r="AU2383" i="1"/>
  <c r="BA2383" i="1"/>
  <c r="BM2383" i="1"/>
  <c r="H2384" i="1"/>
  <c r="AU2384" i="1"/>
  <c r="BA2384" i="1"/>
  <c r="BM2384" i="1"/>
  <c r="H2385" i="1"/>
  <c r="AU2385" i="1"/>
  <c r="BA2385" i="1"/>
  <c r="BM2385" i="1"/>
  <c r="H2386" i="1"/>
  <c r="AO2386" i="1"/>
  <c r="AU2386" i="1"/>
  <c r="BA2386" i="1"/>
  <c r="BM2386" i="1"/>
  <c r="H2387" i="1"/>
  <c r="AP2387" i="1"/>
  <c r="AU2387" i="1"/>
  <c r="BA2387" i="1"/>
  <c r="BM2387" i="1"/>
  <c r="H2388" i="1"/>
  <c r="AU2388" i="1"/>
  <c r="BA2388" i="1"/>
  <c r="BM2388" i="1"/>
  <c r="H2389" i="1"/>
  <c r="AE2389" i="1"/>
  <c r="AO2389" i="1"/>
  <c r="AU2389" i="1"/>
  <c r="BA2389" i="1"/>
  <c r="BM2389" i="1"/>
  <c r="H2390" i="1"/>
  <c r="AP2390" i="1"/>
  <c r="AU2390" i="1"/>
  <c r="BA2390" i="1"/>
  <c r="BM2390" i="1"/>
  <c r="H2391" i="1"/>
  <c r="AU2391" i="1"/>
  <c r="BA2391" i="1"/>
  <c r="BM2391" i="1"/>
  <c r="H2392" i="1"/>
  <c r="AU2392" i="1"/>
  <c r="BA2392" i="1"/>
  <c r="BM2392" i="1"/>
  <c r="H2393" i="1"/>
  <c r="AO2393" i="1"/>
  <c r="AU2393" i="1"/>
  <c r="BA2393" i="1"/>
  <c r="BM2393" i="1"/>
  <c r="H2394" i="1"/>
  <c r="AP2394" i="1"/>
  <c r="AU2394" i="1"/>
  <c r="BA2394" i="1"/>
  <c r="BM2394" i="1"/>
  <c r="H2395" i="1"/>
  <c r="AU2395" i="1"/>
  <c r="BA2395" i="1"/>
  <c r="BM2395" i="1"/>
  <c r="H2396" i="1"/>
  <c r="AU2396" i="1"/>
  <c r="BA2396" i="1"/>
  <c r="BM2396" i="1"/>
  <c r="H2397" i="1"/>
  <c r="AO2397" i="1"/>
  <c r="AU2397" i="1"/>
  <c r="BA2397" i="1"/>
  <c r="BM2397" i="1"/>
  <c r="H2398" i="1"/>
  <c r="AP2398" i="1"/>
  <c r="AU2398" i="1"/>
  <c r="BA2398" i="1"/>
  <c r="BM2398" i="1"/>
  <c r="H2399" i="1"/>
  <c r="AU2399" i="1"/>
  <c r="BA2399" i="1"/>
  <c r="BM2399" i="1"/>
  <c r="H2400" i="1"/>
  <c r="AU2400" i="1"/>
  <c r="BA2400" i="1"/>
  <c r="BM2400" i="1"/>
  <c r="H2401" i="1"/>
  <c r="AO2401" i="1"/>
  <c r="AU2401" i="1"/>
  <c r="BA2401" i="1"/>
  <c r="BM2401" i="1"/>
  <c r="H2402" i="1"/>
  <c r="AP2402" i="1"/>
  <c r="AU2402" i="1"/>
  <c r="BA2402" i="1"/>
  <c r="BM2402" i="1"/>
  <c r="H2403" i="1"/>
  <c r="AU2403" i="1"/>
  <c r="BA2403" i="1"/>
  <c r="BM2403" i="1"/>
  <c r="H2404" i="1"/>
  <c r="AO2409" i="1" s="1"/>
  <c r="AU2404" i="1"/>
  <c r="BA2404" i="1"/>
  <c r="BM2404" i="1"/>
  <c r="H2405" i="1"/>
  <c r="AO2405" i="1"/>
  <c r="AU2405" i="1"/>
  <c r="BA2405" i="1"/>
  <c r="BM2405" i="1"/>
  <c r="H2406" i="1"/>
  <c r="AP2406" i="1"/>
  <c r="AU2406" i="1"/>
  <c r="BA2406" i="1"/>
  <c r="BM2406" i="1"/>
  <c r="H2407" i="1"/>
  <c r="AU2407" i="1"/>
  <c r="BA2407" i="1"/>
  <c r="BM2407" i="1"/>
  <c r="H2408" i="1"/>
  <c r="AO2408" i="1"/>
  <c r="AU2408" i="1"/>
  <c r="BA2408" i="1"/>
  <c r="BM2408" i="1"/>
  <c r="H2409" i="1"/>
  <c r="AE2409" i="1"/>
  <c r="AP2409" i="1"/>
  <c r="AU2409" i="1"/>
  <c r="BA2409" i="1"/>
  <c r="BM2409" i="1"/>
  <c r="H2410" i="1"/>
  <c r="AU2410" i="1"/>
  <c r="BA2410" i="1"/>
  <c r="BM2410" i="1"/>
  <c r="H2411" i="1"/>
  <c r="AU2411" i="1"/>
  <c r="BA2411" i="1"/>
  <c r="BM2411" i="1"/>
  <c r="H2412" i="1"/>
  <c r="AO2412" i="1"/>
  <c r="AU2412" i="1"/>
  <c r="BA2412" i="1"/>
  <c r="BM2412" i="1"/>
  <c r="H2413" i="1"/>
  <c r="AP2413" i="1"/>
  <c r="AU2413" i="1"/>
  <c r="BA2413" i="1"/>
  <c r="BM2413" i="1"/>
  <c r="H2414" i="1"/>
  <c r="AU2414" i="1"/>
  <c r="BA2414" i="1"/>
  <c r="BM2414" i="1"/>
  <c r="H2415" i="1"/>
  <c r="AU2415" i="1"/>
  <c r="BA2415" i="1"/>
  <c r="BM2415" i="1"/>
  <c r="H2416" i="1"/>
  <c r="AO2416" i="1"/>
  <c r="AU2416" i="1"/>
  <c r="BA2416" i="1"/>
  <c r="BM2416" i="1"/>
  <c r="H2417" i="1"/>
  <c r="AP2417" i="1"/>
  <c r="AU2417" i="1"/>
  <c r="BA2417" i="1"/>
  <c r="BM2417" i="1"/>
  <c r="H2418" i="1"/>
  <c r="AU2418" i="1"/>
  <c r="BA2418" i="1"/>
  <c r="BM2418" i="1"/>
  <c r="H2419" i="1"/>
  <c r="AU2419" i="1"/>
  <c r="BA2419" i="1"/>
  <c r="BM2419" i="1"/>
  <c r="H2420" i="1"/>
  <c r="AO2420" i="1"/>
  <c r="AU2420" i="1"/>
  <c r="BA2420" i="1"/>
  <c r="BM2420" i="1"/>
  <c r="H2421" i="1"/>
  <c r="AP2421" i="1"/>
  <c r="AU2421" i="1"/>
  <c r="BA2421" i="1"/>
  <c r="BM2421" i="1"/>
  <c r="H2422" i="1"/>
  <c r="AU2422" i="1"/>
  <c r="BA2422" i="1"/>
  <c r="BM2422" i="1"/>
  <c r="H2423" i="1"/>
  <c r="AU2423" i="1"/>
  <c r="BA2423" i="1"/>
  <c r="BM2423" i="1"/>
  <c r="H2424" i="1"/>
  <c r="AO2424" i="1" s="1"/>
  <c r="AU2424" i="1"/>
  <c r="BA2424" i="1"/>
  <c r="BM2424" i="1"/>
  <c r="H2425" i="1"/>
  <c r="AP2425" i="1"/>
  <c r="AU2425" i="1"/>
  <c r="BA2425" i="1"/>
  <c r="BM2425" i="1"/>
  <c r="H2426" i="1"/>
  <c r="AU2426" i="1"/>
  <c r="BA2426" i="1"/>
  <c r="BM2426" i="1"/>
  <c r="H2427" i="1"/>
  <c r="AU2427" i="1"/>
  <c r="BA2427" i="1"/>
  <c r="BM2427" i="1"/>
  <c r="H2428" i="1"/>
  <c r="AO2428" i="1"/>
  <c r="AU2428" i="1"/>
  <c r="BA2428" i="1"/>
  <c r="BM2428" i="1"/>
  <c r="H2429" i="1"/>
  <c r="AP2429" i="1"/>
  <c r="AU2429" i="1"/>
  <c r="BA2429" i="1"/>
  <c r="BM2429" i="1"/>
  <c r="H2430" i="1"/>
  <c r="AU2430" i="1"/>
  <c r="BA2430" i="1"/>
  <c r="BM2430" i="1"/>
  <c r="H2431" i="1"/>
  <c r="AU2431" i="1"/>
  <c r="BA2431" i="1"/>
  <c r="BM2431" i="1"/>
  <c r="H2432" i="1"/>
  <c r="AO2432" i="1"/>
  <c r="AU2432" i="1"/>
  <c r="BA2432" i="1"/>
  <c r="BM2432" i="1"/>
  <c r="H2433" i="1"/>
  <c r="AU2433" i="1"/>
  <c r="BA2433" i="1"/>
  <c r="BM2433" i="1"/>
  <c r="H2434" i="1"/>
  <c r="AE2434" i="1"/>
  <c r="AU2434" i="1"/>
  <c r="BA2434" i="1"/>
  <c r="BM2434" i="1"/>
  <c r="H2435" i="1"/>
  <c r="AE2435" i="1"/>
  <c r="AO2435" i="1"/>
  <c r="AU2435" i="1"/>
  <c r="BA2435" i="1"/>
  <c r="BM2435" i="1"/>
  <c r="H2436" i="1"/>
  <c r="AP2436" i="1"/>
  <c r="AU2436" i="1"/>
  <c r="BA2436" i="1"/>
  <c r="BM2436" i="1"/>
  <c r="H2437" i="1"/>
  <c r="AU2437" i="1"/>
  <c r="BA2437" i="1"/>
  <c r="BM2437" i="1"/>
  <c r="H2438" i="1"/>
  <c r="AO2444" i="1" s="1"/>
  <c r="AU2438" i="1"/>
  <c r="BA2438" i="1"/>
  <c r="BM2438" i="1"/>
  <c r="H2439" i="1"/>
  <c r="AO2439" i="1"/>
  <c r="AU2439" i="1"/>
  <c r="BA2439" i="1"/>
  <c r="BM2439" i="1"/>
  <c r="H2440" i="1"/>
  <c r="AP2440" i="1"/>
  <c r="AU2440" i="1"/>
  <c r="BA2440" i="1"/>
  <c r="BM2440" i="1"/>
  <c r="H2441" i="1"/>
  <c r="AU2441" i="1"/>
  <c r="BA2441" i="1"/>
  <c r="BM2441" i="1"/>
  <c r="H2442" i="1"/>
  <c r="AU2442" i="1"/>
  <c r="BA2442" i="1"/>
  <c r="BM2442" i="1"/>
  <c r="H2443" i="1"/>
  <c r="AO2443" i="1"/>
  <c r="AU2443" i="1"/>
  <c r="BA2443" i="1"/>
  <c r="BM2443" i="1"/>
  <c r="H2444" i="1"/>
  <c r="AP2444" i="1"/>
  <c r="AU2444" i="1"/>
  <c r="BA2444" i="1"/>
  <c r="BM2444" i="1"/>
  <c r="H2445" i="1"/>
  <c r="AU2445" i="1"/>
  <c r="BA2445" i="1"/>
  <c r="BM2445" i="1"/>
  <c r="H2446" i="1"/>
  <c r="AU2446" i="1"/>
  <c r="BA2446" i="1"/>
  <c r="BM2446" i="1"/>
  <c r="H2447" i="1"/>
  <c r="AO2447" i="1" s="1"/>
  <c r="AU2447" i="1"/>
  <c r="BA2447" i="1"/>
  <c r="BM2447" i="1"/>
  <c r="H2448" i="1"/>
  <c r="AP2448" i="1"/>
  <c r="AU2448" i="1"/>
  <c r="BA2448" i="1"/>
  <c r="BM2448" i="1"/>
  <c r="H2449" i="1"/>
  <c r="AU2449" i="1"/>
  <c r="BA2449" i="1"/>
  <c r="BM2449" i="1"/>
  <c r="H2450" i="1"/>
  <c r="AU2450" i="1"/>
  <c r="BA2450" i="1"/>
  <c r="BM2450" i="1"/>
  <c r="H2451" i="1"/>
  <c r="AO2454" i="1" s="1"/>
  <c r="AO2451" i="1"/>
  <c r="AU2451" i="1"/>
  <c r="BA2451" i="1"/>
  <c r="BM2451" i="1"/>
  <c r="H2452" i="1"/>
  <c r="AU2452" i="1"/>
  <c r="BA2452" i="1"/>
  <c r="BM2452" i="1"/>
  <c r="H2453" i="1"/>
  <c r="AE2453" i="1"/>
  <c r="AU2453" i="1"/>
  <c r="BA2453" i="1"/>
  <c r="BM2453" i="1"/>
  <c r="H2454" i="1"/>
  <c r="AE2454" i="1"/>
  <c r="AU2454" i="1"/>
  <c r="BA2454" i="1"/>
  <c r="BM2454" i="1"/>
  <c r="H2455" i="1"/>
  <c r="AP2455" i="1"/>
  <c r="AU2455" i="1"/>
  <c r="BA2455" i="1"/>
  <c r="BM2455" i="1"/>
  <c r="H2456" i="1"/>
  <c r="AU2456" i="1"/>
  <c r="BA2456" i="1"/>
  <c r="BM2456" i="1"/>
  <c r="H2457" i="1"/>
  <c r="AU2457" i="1"/>
  <c r="BA2457" i="1"/>
  <c r="BM2457" i="1"/>
  <c r="H2458" i="1"/>
  <c r="AP2463" i="1" s="1"/>
  <c r="AO2458" i="1"/>
  <c r="AU2458" i="1"/>
  <c r="BA2458" i="1"/>
  <c r="BM2458" i="1"/>
  <c r="H2459" i="1"/>
  <c r="AP2459" i="1"/>
  <c r="AU2459" i="1"/>
  <c r="BA2459" i="1"/>
  <c r="BM2459" i="1"/>
  <c r="H2460" i="1"/>
  <c r="AU2460" i="1"/>
  <c r="BA2460" i="1"/>
  <c r="BM2460" i="1"/>
  <c r="H2461" i="1"/>
  <c r="AO2467" i="1" s="1"/>
  <c r="AU2461" i="1"/>
  <c r="BA2461" i="1"/>
  <c r="BM2461" i="1"/>
  <c r="H2462" i="1"/>
  <c r="AO2462" i="1"/>
  <c r="AU2462" i="1"/>
  <c r="BA2462" i="1"/>
  <c r="BM2462" i="1"/>
  <c r="H2463" i="1"/>
  <c r="AU2463" i="1"/>
  <c r="BA2463" i="1"/>
  <c r="BM2463" i="1"/>
  <c r="H2464" i="1"/>
  <c r="AU2464" i="1"/>
  <c r="BA2464" i="1"/>
  <c r="BM2464" i="1"/>
  <c r="H2465" i="1"/>
  <c r="AU2465" i="1"/>
  <c r="BA2465" i="1"/>
  <c r="BM2465" i="1"/>
  <c r="H2466" i="1"/>
  <c r="AO2466" i="1"/>
  <c r="AU2466" i="1"/>
  <c r="BA2466" i="1"/>
  <c r="BM2466" i="1"/>
  <c r="H2467" i="1"/>
  <c r="AP2467" i="1"/>
  <c r="AU2467" i="1"/>
  <c r="BA2467" i="1"/>
  <c r="BM2467" i="1"/>
  <c r="H2468" i="1"/>
  <c r="AU2468" i="1"/>
  <c r="BA2468" i="1"/>
  <c r="BM2468" i="1"/>
  <c r="H2469" i="1"/>
  <c r="AU2469" i="1"/>
  <c r="BA2469" i="1"/>
  <c r="BM2469" i="1"/>
  <c r="H2470" i="1"/>
  <c r="AO2470" i="1" s="1"/>
  <c r="AU2470" i="1"/>
  <c r="BA2470" i="1"/>
  <c r="BM2470" i="1"/>
  <c r="H2471" i="1"/>
  <c r="AP2471" i="1"/>
  <c r="AU2471" i="1"/>
  <c r="BA2471" i="1"/>
  <c r="BM2471" i="1"/>
  <c r="H2472" i="1"/>
  <c r="AU2472" i="1"/>
  <c r="BA2472" i="1"/>
  <c r="BM2472" i="1"/>
  <c r="H2473" i="1"/>
  <c r="AU2473" i="1"/>
  <c r="BA2473" i="1"/>
  <c r="BM2473" i="1"/>
  <c r="H2474" i="1"/>
  <c r="AP2478" i="1" s="1"/>
  <c r="AP2474" i="1"/>
  <c r="AU2474" i="1"/>
  <c r="BA2474" i="1"/>
  <c r="BM2474" i="1"/>
  <c r="H2475" i="1"/>
  <c r="AE2475" i="1"/>
  <c r="AU2475" i="1"/>
  <c r="BA2475" i="1"/>
  <c r="BM2475" i="1"/>
  <c r="H2476" i="1"/>
  <c r="AE2476" i="1"/>
  <c r="AU2476" i="1"/>
  <c r="BA2476" i="1"/>
  <c r="BM2476" i="1"/>
  <c r="H2477" i="1"/>
  <c r="AE2477" i="1"/>
  <c r="AU2477" i="1"/>
  <c r="BA2477" i="1"/>
  <c r="BM2477" i="1"/>
  <c r="H2478" i="1"/>
  <c r="AU2478" i="1"/>
  <c r="BA2478" i="1"/>
  <c r="BM2478" i="1"/>
  <c r="H2479" i="1"/>
  <c r="AU2479" i="1"/>
  <c r="BA2479" i="1"/>
  <c r="BM2479" i="1"/>
  <c r="H2480" i="1"/>
  <c r="AU2480" i="1"/>
  <c r="BA2480" i="1"/>
  <c r="BM2480" i="1"/>
  <c r="H2481" i="1"/>
  <c r="AO2481" i="1" s="1"/>
  <c r="AU2481" i="1"/>
  <c r="BA2481" i="1"/>
  <c r="BM2481" i="1"/>
  <c r="H2482" i="1"/>
  <c r="AP2482" i="1"/>
  <c r="AU2482" i="1"/>
  <c r="BA2482" i="1"/>
  <c r="BM2482" i="1"/>
  <c r="H2483" i="1"/>
  <c r="AU2483" i="1"/>
  <c r="BA2483" i="1"/>
  <c r="BM2483" i="1"/>
  <c r="H2484" i="1"/>
  <c r="AO2490" i="1" s="1"/>
  <c r="AU2484" i="1"/>
  <c r="BA2484" i="1"/>
  <c r="BM2484" i="1"/>
  <c r="H2485" i="1"/>
  <c r="AP2490" i="1" s="1"/>
  <c r="AO2485" i="1"/>
  <c r="AU2485" i="1"/>
  <c r="BA2485" i="1"/>
  <c r="BM2485" i="1"/>
  <c r="H2486" i="1"/>
  <c r="AP2486" i="1"/>
  <c r="AU2486" i="1"/>
  <c r="BA2486" i="1"/>
  <c r="BM2486" i="1"/>
  <c r="H2487" i="1"/>
  <c r="AU2487" i="1"/>
  <c r="BA2487" i="1"/>
  <c r="BM2487" i="1"/>
  <c r="H2488" i="1"/>
  <c r="AO2493" i="1" s="1"/>
  <c r="AU2488" i="1"/>
  <c r="BA2488" i="1"/>
  <c r="BM2488" i="1"/>
  <c r="H2489" i="1"/>
  <c r="AO2489" i="1"/>
  <c r="AU2489" i="1"/>
  <c r="BA2489" i="1"/>
  <c r="BM2489" i="1"/>
  <c r="H2490" i="1"/>
  <c r="AU2490" i="1"/>
  <c r="BA2490" i="1"/>
  <c r="BM2490" i="1"/>
  <c r="H2491" i="1"/>
  <c r="AU2491" i="1"/>
  <c r="BA2491" i="1"/>
  <c r="BM2491" i="1"/>
  <c r="H2492" i="1"/>
  <c r="AU2492" i="1"/>
  <c r="BA2492" i="1"/>
  <c r="BM2492" i="1"/>
  <c r="H2493" i="1"/>
  <c r="AP2493" i="1"/>
  <c r="AU2493" i="1"/>
  <c r="BA2493" i="1"/>
  <c r="BM2493" i="1"/>
  <c r="H2494" i="1"/>
  <c r="AE2494" i="1"/>
  <c r="AU2494" i="1"/>
  <c r="BA2494" i="1"/>
  <c r="BM2494" i="1"/>
  <c r="H2495" i="1"/>
  <c r="AE2495" i="1"/>
  <c r="AU2495" i="1"/>
  <c r="BA2495" i="1"/>
  <c r="BM2495" i="1"/>
  <c r="H2496" i="1"/>
  <c r="AE2496" i="1"/>
  <c r="AO2496" i="1"/>
  <c r="AU2496" i="1"/>
  <c r="BA2496" i="1"/>
  <c r="BM2496" i="1"/>
  <c r="H2497" i="1"/>
  <c r="AP2497" i="1"/>
  <c r="AU2497" i="1"/>
  <c r="BA2497" i="1"/>
  <c r="BM2497" i="1"/>
  <c r="H2498" i="1"/>
  <c r="AU2498" i="1"/>
  <c r="BA2498" i="1"/>
  <c r="BM2498" i="1"/>
  <c r="H2499" i="1"/>
  <c r="AO2505" i="1" s="1"/>
  <c r="AU2499" i="1"/>
  <c r="BA2499" i="1"/>
  <c r="BM2499" i="1"/>
  <c r="H2500" i="1"/>
  <c r="AO2500" i="1"/>
  <c r="AU2500" i="1"/>
  <c r="BA2500" i="1"/>
  <c r="BM2500" i="1"/>
  <c r="H2501" i="1"/>
  <c r="AP2501" i="1"/>
  <c r="AU2501" i="1"/>
  <c r="BA2501" i="1"/>
  <c r="BM2501" i="1"/>
  <c r="H2502" i="1"/>
  <c r="AU2502" i="1"/>
  <c r="BA2502" i="1"/>
  <c r="BM2502" i="1"/>
  <c r="H2503" i="1"/>
  <c r="AU2503" i="1"/>
  <c r="BA2503" i="1"/>
  <c r="BM2503" i="1"/>
  <c r="H2504" i="1"/>
  <c r="AO2504" i="1"/>
  <c r="AU2504" i="1"/>
  <c r="BA2504" i="1"/>
  <c r="BM2504" i="1"/>
  <c r="H2505" i="1"/>
  <c r="AP2505" i="1"/>
  <c r="AU2505" i="1"/>
  <c r="BA2505" i="1"/>
  <c r="BM2505" i="1"/>
  <c r="H2506" i="1"/>
  <c r="AU2506" i="1"/>
  <c r="BA2506" i="1"/>
  <c r="BM2506" i="1"/>
  <c r="H2507" i="1"/>
  <c r="AU2507" i="1"/>
  <c r="BA2507" i="1"/>
  <c r="BM2507" i="1"/>
  <c r="H2508" i="1"/>
  <c r="AO2508" i="1" s="1"/>
  <c r="AU2508" i="1"/>
  <c r="BA2508" i="1"/>
  <c r="BM2508" i="1"/>
  <c r="H2509" i="1"/>
  <c r="AP2509" i="1"/>
  <c r="AU2509" i="1"/>
  <c r="BA2509" i="1"/>
  <c r="BM2509" i="1"/>
  <c r="H2510" i="1"/>
  <c r="AU2510" i="1"/>
  <c r="BA2510" i="1"/>
  <c r="BM2510" i="1"/>
  <c r="H2511" i="1"/>
  <c r="AO2516" i="1" s="1"/>
  <c r="AU2511" i="1"/>
  <c r="BA2511" i="1"/>
  <c r="BM2511" i="1"/>
  <c r="H2512" i="1"/>
  <c r="AP2516" i="1" s="1"/>
  <c r="AP2512" i="1"/>
  <c r="AU2512" i="1"/>
  <c r="BA2512" i="1"/>
  <c r="BM2512" i="1"/>
  <c r="H2513" i="1"/>
  <c r="AE2513" i="1"/>
  <c r="AU2513" i="1"/>
  <c r="BA2513" i="1"/>
  <c r="BM2513" i="1"/>
  <c r="H2514" i="1"/>
  <c r="AE2514" i="1"/>
  <c r="AU2514" i="1"/>
  <c r="BA2514" i="1"/>
  <c r="BM2514" i="1"/>
  <c r="H2515" i="1"/>
  <c r="AE2515" i="1"/>
  <c r="AU2515" i="1"/>
  <c r="BA2515" i="1"/>
  <c r="BM2515" i="1"/>
  <c r="H2516" i="1"/>
  <c r="AU2516" i="1"/>
  <c r="BA2516" i="1"/>
  <c r="BM2516" i="1"/>
  <c r="H2517" i="1"/>
  <c r="AU2517" i="1"/>
  <c r="BA2517" i="1"/>
  <c r="BM2517" i="1"/>
  <c r="H2518" i="1"/>
  <c r="AU2518" i="1"/>
  <c r="BA2518" i="1"/>
  <c r="BM2518" i="1"/>
  <c r="H2519" i="1"/>
  <c r="AO2519" i="1" s="1"/>
  <c r="AU2519" i="1"/>
  <c r="BA2519" i="1"/>
  <c r="BM2519" i="1"/>
  <c r="H2520" i="1"/>
  <c r="AP2520" i="1"/>
  <c r="AU2520" i="1"/>
  <c r="BA2520" i="1"/>
  <c r="BM2520" i="1"/>
  <c r="H2521" i="1"/>
  <c r="AU2521" i="1"/>
  <c r="BA2521" i="1"/>
  <c r="BM2521" i="1"/>
  <c r="H2522" i="1"/>
  <c r="AO2528" i="1" s="1"/>
  <c r="AU2522" i="1"/>
  <c r="BA2522" i="1"/>
  <c r="BM2522" i="1"/>
  <c r="H2523" i="1"/>
  <c r="AO2523" i="1"/>
  <c r="AU2523" i="1"/>
  <c r="BA2523" i="1"/>
  <c r="BM2523" i="1"/>
  <c r="H2524" i="1"/>
  <c r="AP2524" i="1"/>
  <c r="AU2524" i="1"/>
  <c r="BA2524" i="1"/>
  <c r="BM2524" i="1"/>
  <c r="H2525" i="1"/>
  <c r="AU2525" i="1"/>
  <c r="BA2525" i="1"/>
  <c r="BM2525" i="1"/>
  <c r="H2526" i="1"/>
  <c r="AO2532" i="1" s="1"/>
  <c r="AU2526" i="1"/>
  <c r="BA2526" i="1"/>
  <c r="BM2526" i="1"/>
  <c r="H2527" i="1"/>
  <c r="AO2527" i="1"/>
  <c r="AU2527" i="1"/>
  <c r="BA2527" i="1"/>
  <c r="BM2527" i="1"/>
  <c r="H2528" i="1"/>
  <c r="AP2528" i="1"/>
  <c r="AU2528" i="1"/>
  <c r="BA2528" i="1"/>
  <c r="BM2528" i="1"/>
  <c r="H2529" i="1"/>
  <c r="AU2529" i="1"/>
  <c r="BA2529" i="1"/>
  <c r="BM2529" i="1"/>
  <c r="H2530" i="1"/>
  <c r="AU2530" i="1"/>
  <c r="BA2530" i="1"/>
  <c r="BM2530" i="1"/>
  <c r="H2531" i="1"/>
  <c r="AO2531" i="1"/>
  <c r="AU2531" i="1"/>
  <c r="BA2531" i="1"/>
  <c r="BM2531" i="1"/>
  <c r="H2532" i="1"/>
  <c r="AP2532" i="1"/>
  <c r="AU2532" i="1"/>
  <c r="BA2532" i="1"/>
  <c r="BM2532" i="1"/>
  <c r="H2533" i="1"/>
  <c r="AU2533" i="1"/>
  <c r="BA2533" i="1"/>
  <c r="BM2533" i="1"/>
  <c r="H2534" i="1"/>
  <c r="AE2534" i="1"/>
  <c r="AO2534" i="1"/>
  <c r="AU2534" i="1"/>
  <c r="BA2534" i="1"/>
  <c r="BM2534" i="1"/>
  <c r="H2535" i="1"/>
  <c r="AP2535" i="1"/>
  <c r="AU2535" i="1"/>
  <c r="BA2535" i="1"/>
  <c r="BM2535" i="1"/>
  <c r="H2536" i="1"/>
  <c r="AU2536" i="1"/>
  <c r="BA2536" i="1"/>
  <c r="BM2536" i="1"/>
  <c r="H2537" i="1"/>
  <c r="AU2537" i="1"/>
  <c r="BA2537" i="1"/>
  <c r="BM2537" i="1"/>
  <c r="H2538" i="1"/>
  <c r="AO2538" i="1" s="1"/>
  <c r="AU2538" i="1"/>
  <c r="BA2538" i="1"/>
  <c r="BM2538" i="1"/>
  <c r="H2539" i="1"/>
  <c r="AP2539" i="1"/>
  <c r="AU2539" i="1"/>
  <c r="BA2539" i="1"/>
  <c r="BM2539" i="1"/>
  <c r="H2540" i="1"/>
  <c r="AU2540" i="1"/>
  <c r="BA2540" i="1"/>
  <c r="BM2540" i="1"/>
  <c r="H2541" i="1"/>
  <c r="AO2547" i="1" s="1"/>
  <c r="AU2541" i="1"/>
  <c r="BA2541" i="1"/>
  <c r="BM2541" i="1"/>
  <c r="H2542" i="1"/>
  <c r="AO2542" i="1"/>
  <c r="AU2542" i="1"/>
  <c r="BA2542" i="1"/>
  <c r="BM2542" i="1"/>
  <c r="H2543" i="1"/>
  <c r="AP2543" i="1"/>
  <c r="AU2543" i="1"/>
  <c r="BA2543" i="1"/>
  <c r="BM2543" i="1"/>
  <c r="H2544" i="1"/>
  <c r="AU2544" i="1"/>
  <c r="BA2544" i="1"/>
  <c r="BM2544" i="1"/>
  <c r="H2545" i="1"/>
  <c r="AO2551" i="1" s="1"/>
  <c r="AU2545" i="1"/>
  <c r="BA2545" i="1"/>
  <c r="BM2545" i="1"/>
  <c r="H2546" i="1"/>
  <c r="AO2546" i="1"/>
  <c r="AU2546" i="1"/>
  <c r="BA2546" i="1"/>
  <c r="BM2546" i="1"/>
  <c r="H2547" i="1"/>
  <c r="AP2547" i="1"/>
  <c r="AU2547" i="1"/>
  <c r="BA2547" i="1"/>
  <c r="BM2547" i="1"/>
  <c r="H2548" i="1"/>
  <c r="AU2548" i="1"/>
  <c r="BA2548" i="1"/>
  <c r="BM2548" i="1"/>
  <c r="H2549" i="1"/>
  <c r="AU2549" i="1"/>
  <c r="BA2549" i="1"/>
  <c r="BM2549" i="1"/>
  <c r="H2550" i="1"/>
  <c r="AO2550" i="1"/>
  <c r="AU2550" i="1"/>
  <c r="BA2550" i="1"/>
  <c r="BM2550" i="1"/>
  <c r="H2551" i="1"/>
  <c r="AP2551" i="1"/>
  <c r="AU2551" i="1"/>
  <c r="BA2551" i="1"/>
  <c r="BM2551" i="1"/>
  <c r="H2552" i="1"/>
  <c r="AU2552" i="1"/>
  <c r="BA2552" i="1"/>
  <c r="BM2552" i="1"/>
  <c r="H2553" i="1"/>
  <c r="AU2553" i="1"/>
  <c r="BA2553" i="1"/>
  <c r="BM2553" i="1"/>
  <c r="H2554" i="1"/>
  <c r="AO2554" i="1" s="1"/>
  <c r="AU2554" i="1"/>
  <c r="BA2554" i="1"/>
  <c r="BM2554" i="1"/>
  <c r="H2555" i="1"/>
  <c r="AP2555" i="1"/>
  <c r="AU2555" i="1"/>
  <c r="BA2555" i="1"/>
  <c r="BM2555" i="1"/>
  <c r="H2556" i="1"/>
  <c r="AU2556" i="1"/>
  <c r="BA2556" i="1"/>
  <c r="BM2556" i="1"/>
  <c r="H2557" i="1"/>
  <c r="AU2557" i="1"/>
  <c r="BA2557" i="1"/>
  <c r="BM2557" i="1"/>
  <c r="H2558" i="1"/>
  <c r="AE2558" i="1"/>
  <c r="AU2558" i="1"/>
  <c r="BA2558" i="1"/>
  <c r="BM2558" i="1"/>
  <c r="H2559" i="1"/>
  <c r="AU2559" i="1"/>
  <c r="BA2559" i="1"/>
  <c r="BM2559" i="1"/>
  <c r="H2560" i="1"/>
  <c r="AU2560" i="1"/>
  <c r="BA2560" i="1"/>
  <c r="BM2560" i="1"/>
  <c r="H2561" i="1"/>
  <c r="AO2561" i="1" s="1"/>
  <c r="AU2561" i="1"/>
  <c r="BA2561" i="1"/>
  <c r="BM2561" i="1"/>
  <c r="H2562" i="1"/>
  <c r="AP2562" i="1"/>
  <c r="AU2562" i="1"/>
  <c r="BA2562" i="1"/>
  <c r="BM2562" i="1"/>
  <c r="H2563" i="1"/>
  <c r="AU2563" i="1"/>
  <c r="BA2563" i="1"/>
  <c r="BM2563" i="1"/>
  <c r="H2564" i="1"/>
  <c r="AO2570" i="1" s="1"/>
  <c r="AU2564" i="1"/>
  <c r="BA2564" i="1"/>
  <c r="BM2564" i="1"/>
  <c r="H2565" i="1"/>
  <c r="AO2565" i="1"/>
  <c r="AU2565" i="1"/>
  <c r="BA2565" i="1"/>
  <c r="BM2565" i="1"/>
  <c r="H2566" i="1"/>
  <c r="AU2566" i="1"/>
  <c r="BA2566" i="1"/>
  <c r="BM2566" i="1"/>
  <c r="H2567" i="1"/>
  <c r="AU2567" i="1"/>
  <c r="BA2567" i="1"/>
  <c r="BM2567" i="1"/>
  <c r="H2568" i="1"/>
  <c r="AU2568" i="1"/>
  <c r="BA2568" i="1"/>
  <c r="BM2568" i="1"/>
  <c r="H2569" i="1"/>
  <c r="AO2569" i="1"/>
  <c r="AU2569" i="1"/>
  <c r="BA2569" i="1"/>
  <c r="BM2569" i="1"/>
  <c r="H2570" i="1"/>
  <c r="AP2570" i="1"/>
  <c r="AU2570" i="1"/>
  <c r="BA2570" i="1"/>
  <c r="BM2570" i="1"/>
  <c r="H2571" i="1"/>
  <c r="AU2571" i="1"/>
  <c r="BA2571" i="1"/>
  <c r="BM2571" i="1"/>
  <c r="H2572" i="1"/>
  <c r="AU2572" i="1"/>
  <c r="BA2572" i="1"/>
  <c r="BM2572" i="1"/>
  <c r="H2573" i="1"/>
  <c r="AO2573" i="1"/>
  <c r="AU2573" i="1"/>
  <c r="BA2573" i="1"/>
  <c r="BM2573" i="1"/>
  <c r="H2574" i="1"/>
  <c r="AP2574" i="1"/>
  <c r="AU2574" i="1"/>
  <c r="BA2574" i="1"/>
  <c r="BM2574" i="1"/>
  <c r="H2575" i="1"/>
  <c r="AU2575" i="1"/>
  <c r="BA2575" i="1"/>
  <c r="BM2575" i="1"/>
  <c r="H2576" i="1"/>
  <c r="AO2576" i="1"/>
  <c r="AP2576" i="1"/>
  <c r="AU2576" i="1"/>
  <c r="BA2576" i="1"/>
  <c r="BM2576" i="1"/>
  <c r="H2577" i="1"/>
  <c r="AE2577" i="1"/>
  <c r="AP2577" i="1"/>
  <c r="AU2577" i="1"/>
  <c r="BA2577" i="1"/>
  <c r="BM2577" i="1"/>
  <c r="H2578" i="1"/>
  <c r="AE2578" i="1"/>
  <c r="AU2578" i="1"/>
  <c r="BA2578" i="1"/>
  <c r="BM2578" i="1"/>
  <c r="H2579" i="1"/>
  <c r="AE2579" i="1"/>
  <c r="AO2579" i="1"/>
  <c r="AU2579" i="1"/>
  <c r="BA2579" i="1"/>
  <c r="BM2579" i="1"/>
  <c r="H2580" i="1"/>
  <c r="AO2580" i="1" s="1"/>
  <c r="AU2580" i="1"/>
  <c r="BA2580" i="1"/>
  <c r="BM2580" i="1"/>
  <c r="H2581" i="1"/>
  <c r="AP2581" i="1"/>
  <c r="AU2581" i="1"/>
  <c r="BA2581" i="1"/>
  <c r="BM2581" i="1"/>
  <c r="H2582" i="1"/>
  <c r="AU2582" i="1"/>
  <c r="BA2582" i="1"/>
  <c r="BM2582" i="1"/>
  <c r="H2583" i="1"/>
  <c r="AO2583" i="1"/>
  <c r="AU2583" i="1"/>
  <c r="BA2583" i="1"/>
  <c r="BM2583" i="1"/>
  <c r="H2584" i="1"/>
  <c r="AO2584" i="1"/>
  <c r="AP2584" i="1"/>
  <c r="AU2584" i="1"/>
  <c r="BA2584" i="1"/>
  <c r="BM2584" i="1"/>
  <c r="H2585" i="1"/>
  <c r="AP2585" i="1"/>
  <c r="AU2585" i="1"/>
  <c r="BA2585" i="1"/>
  <c r="BM2585" i="1"/>
  <c r="H2586" i="1"/>
  <c r="AU2586" i="1"/>
  <c r="BA2586" i="1"/>
  <c r="BM2586" i="1"/>
  <c r="H2587" i="1"/>
  <c r="AO2587" i="1" s="1"/>
  <c r="AU2587" i="1"/>
  <c r="BA2587" i="1"/>
  <c r="BM2587" i="1"/>
  <c r="H2588" i="1"/>
  <c r="AU2588" i="1"/>
  <c r="BA2588" i="1"/>
  <c r="BM2588" i="1"/>
  <c r="H2589" i="1"/>
  <c r="AP2589" i="1"/>
  <c r="AU2589" i="1"/>
  <c r="BA2589" i="1"/>
  <c r="BM2589" i="1"/>
  <c r="H2590" i="1"/>
  <c r="AU2590" i="1"/>
  <c r="BA2590" i="1"/>
  <c r="BM2590" i="1"/>
  <c r="H2591" i="1"/>
  <c r="AO2591" i="1"/>
  <c r="AU2591" i="1"/>
  <c r="BA2591" i="1"/>
  <c r="BM2591" i="1"/>
  <c r="H2592" i="1"/>
  <c r="AO2592" i="1"/>
  <c r="AP2592" i="1"/>
  <c r="AU2592" i="1"/>
  <c r="BA2592" i="1"/>
  <c r="BM2592" i="1"/>
  <c r="H2593" i="1"/>
  <c r="AP2593" i="1"/>
  <c r="AU2593" i="1"/>
  <c r="BA2593" i="1"/>
  <c r="BM2593" i="1"/>
  <c r="H2594" i="1"/>
  <c r="AU2594" i="1"/>
  <c r="BA2594" i="1"/>
  <c r="BM2594" i="1"/>
  <c r="H2595" i="1"/>
  <c r="AP2595" i="1" s="1"/>
  <c r="AO2595" i="1"/>
  <c r="AU2595" i="1"/>
  <c r="BA2595" i="1"/>
  <c r="BM2595" i="1"/>
  <c r="H2596" i="1"/>
  <c r="AE2596" i="1"/>
  <c r="AP2596" i="1"/>
  <c r="AU2596" i="1"/>
  <c r="BA2596" i="1"/>
  <c r="BM2596" i="1"/>
  <c r="H2597" i="1"/>
  <c r="AE2597" i="1"/>
  <c r="AU2597" i="1"/>
  <c r="BA2597" i="1"/>
  <c r="BM2597" i="1"/>
  <c r="H2598" i="1"/>
  <c r="AE2598" i="1"/>
  <c r="AO2598" i="1"/>
  <c r="AU2598" i="1"/>
  <c r="BA2598" i="1"/>
  <c r="BM2598" i="1"/>
  <c r="H2599" i="1"/>
  <c r="AE2599" i="1"/>
  <c r="AO2599" i="1"/>
  <c r="AP2599" i="1"/>
  <c r="AU2599" i="1"/>
  <c r="BA2599" i="1"/>
  <c r="BM2599" i="1"/>
  <c r="H2600" i="1"/>
  <c r="AP2600" i="1"/>
  <c r="AU2600" i="1"/>
  <c r="BA2600" i="1"/>
  <c r="BM2600" i="1"/>
  <c r="H2601" i="1"/>
  <c r="AU2601" i="1"/>
  <c r="BA2601" i="1"/>
  <c r="BM2601" i="1"/>
  <c r="H2602" i="1"/>
  <c r="AO2602" i="1" s="1"/>
  <c r="AU2602" i="1"/>
  <c r="BA2602" i="1"/>
  <c r="BM2602" i="1"/>
  <c r="H2603" i="1"/>
  <c r="AU2603" i="1"/>
  <c r="BA2603" i="1"/>
  <c r="BM2603" i="1"/>
  <c r="H2604" i="1"/>
  <c r="AP2604" i="1"/>
  <c r="AU2604" i="1"/>
  <c r="BA2604" i="1"/>
  <c r="BM2604" i="1"/>
  <c r="H2605" i="1"/>
  <c r="AU2605" i="1"/>
  <c r="BA2605" i="1"/>
  <c r="BM2605" i="1"/>
  <c r="H2606" i="1"/>
  <c r="AO2606" i="1"/>
  <c r="AU2606" i="1"/>
  <c r="BA2606" i="1"/>
  <c r="BM2606" i="1"/>
  <c r="H2607" i="1"/>
  <c r="AO2607" i="1"/>
  <c r="AP2607" i="1"/>
  <c r="AU2607" i="1"/>
  <c r="BA2607" i="1"/>
  <c r="BM2607" i="1"/>
  <c r="H2608" i="1"/>
  <c r="AP2608" i="1"/>
  <c r="AU2608" i="1"/>
  <c r="BA2608" i="1"/>
  <c r="BM2608" i="1"/>
  <c r="H2609" i="1"/>
  <c r="AU2609" i="1"/>
  <c r="BA2609" i="1"/>
  <c r="BM2609" i="1"/>
  <c r="H2610" i="1"/>
  <c r="AO2610" i="1" s="1"/>
  <c r="AU2610" i="1"/>
  <c r="BA2610" i="1"/>
  <c r="BM2610" i="1"/>
  <c r="H2611" i="1"/>
  <c r="AU2611" i="1"/>
  <c r="BA2611" i="1"/>
  <c r="BM2611" i="1"/>
  <c r="H2612" i="1"/>
  <c r="AP2612" i="1"/>
  <c r="AU2612" i="1"/>
  <c r="BA2612" i="1"/>
  <c r="BM2612" i="1"/>
  <c r="H2613" i="1"/>
  <c r="AU2613" i="1"/>
  <c r="BA2613" i="1"/>
  <c r="BM2613" i="1"/>
  <c r="H2614" i="1"/>
  <c r="AO2614" i="1"/>
  <c r="AU2614" i="1"/>
  <c r="BA2614" i="1"/>
  <c r="BM2614" i="1"/>
  <c r="H2615" i="1"/>
  <c r="AO2615" i="1"/>
  <c r="AP2615" i="1"/>
  <c r="AU2615" i="1"/>
  <c r="BA2615" i="1"/>
  <c r="BM2615" i="1"/>
  <c r="H2616" i="1"/>
  <c r="AP2616" i="1"/>
  <c r="AU2616" i="1"/>
  <c r="BA2616" i="1"/>
  <c r="BM2616" i="1"/>
  <c r="H2617" i="1"/>
  <c r="AU2617" i="1"/>
  <c r="BA2617" i="1"/>
  <c r="BM2617" i="1"/>
  <c r="H2618" i="1"/>
  <c r="AO2618" i="1" s="1"/>
  <c r="AU2618" i="1"/>
  <c r="BA2618" i="1"/>
  <c r="BM2618" i="1"/>
  <c r="H2619" i="1"/>
  <c r="AO2621" i="1" s="1"/>
  <c r="AU2619" i="1"/>
  <c r="BA2619" i="1"/>
  <c r="BM2619" i="1"/>
  <c r="H2620" i="1"/>
  <c r="AU2620" i="1"/>
  <c r="BA2620" i="1"/>
  <c r="BM2620" i="1"/>
  <c r="H2621" i="1"/>
  <c r="AE2621" i="1"/>
  <c r="AU2621" i="1"/>
  <c r="BA2621" i="1"/>
  <c r="BM2621" i="1"/>
  <c r="H2622" i="1"/>
  <c r="AE2622" i="1"/>
  <c r="AU2622" i="1"/>
  <c r="BA2622" i="1"/>
  <c r="BM2622" i="1"/>
  <c r="H2623" i="1"/>
  <c r="AP2623" i="1"/>
  <c r="AU2623" i="1"/>
  <c r="BA2623" i="1"/>
  <c r="BM2623" i="1"/>
  <c r="H2624" i="1"/>
  <c r="AU2624" i="1"/>
  <c r="BA2624" i="1"/>
  <c r="BM2624" i="1"/>
  <c r="H2625" i="1"/>
  <c r="AO2625" i="1"/>
  <c r="AU2625" i="1"/>
  <c r="BA2625" i="1"/>
  <c r="BM2625" i="1"/>
  <c r="H2626" i="1"/>
  <c r="AO2626" i="1"/>
  <c r="AP2626" i="1"/>
  <c r="AU2626" i="1"/>
  <c r="BA2626" i="1"/>
  <c r="BM2626" i="1"/>
  <c r="H2627" i="1"/>
  <c r="AP2627" i="1"/>
  <c r="AU2627" i="1"/>
  <c r="BA2627" i="1"/>
  <c r="BM2627" i="1"/>
  <c r="H2628" i="1"/>
  <c r="AU2628" i="1"/>
  <c r="BA2628" i="1"/>
  <c r="BM2628" i="1"/>
  <c r="H2629" i="1"/>
  <c r="AO2629" i="1" s="1"/>
  <c r="AU2629" i="1"/>
  <c r="BA2629" i="1"/>
  <c r="BM2629" i="1"/>
  <c r="H2630" i="1"/>
  <c r="AU2630" i="1"/>
  <c r="BA2630" i="1"/>
  <c r="BM2630" i="1"/>
  <c r="H2631" i="1"/>
  <c r="AP2631" i="1"/>
  <c r="AU2631" i="1"/>
  <c r="BA2631" i="1"/>
  <c r="BM2631" i="1"/>
  <c r="H2632" i="1"/>
  <c r="AU2632" i="1"/>
  <c r="BA2632" i="1"/>
  <c r="BM2632" i="1"/>
  <c r="H2633" i="1"/>
  <c r="AO2633" i="1"/>
  <c r="AU2633" i="1"/>
  <c r="BA2633" i="1"/>
  <c r="BM2633" i="1"/>
  <c r="H2634" i="1"/>
  <c r="AO2634" i="1"/>
  <c r="AP2634" i="1"/>
  <c r="AU2634" i="1"/>
  <c r="BA2634" i="1"/>
  <c r="BM2634" i="1"/>
  <c r="H2635" i="1"/>
  <c r="AP2635" i="1"/>
  <c r="AU2635" i="1"/>
  <c r="BA2635" i="1"/>
  <c r="BM2635" i="1"/>
  <c r="H2636" i="1"/>
  <c r="AU2636" i="1"/>
  <c r="BA2636" i="1"/>
  <c r="BM2636" i="1"/>
  <c r="H2637" i="1"/>
  <c r="AO2637" i="1" s="1"/>
  <c r="AU2637" i="1"/>
  <c r="BA2637" i="1"/>
  <c r="BM2637" i="1"/>
  <c r="H2638" i="1"/>
  <c r="AO2638" i="1" s="1"/>
  <c r="AP2638" i="1"/>
  <c r="AU2638" i="1"/>
  <c r="BA2638" i="1"/>
  <c r="BM2638" i="1"/>
  <c r="H2639" i="1"/>
  <c r="AP2639" i="1" s="1"/>
  <c r="AU2639" i="1"/>
  <c r="BA2639" i="1"/>
  <c r="BM2639" i="1"/>
  <c r="H2640" i="1"/>
  <c r="AE2640" i="1"/>
  <c r="AU2640" i="1"/>
  <c r="BA2640" i="1"/>
  <c r="BM2640" i="1"/>
  <c r="H2641" i="1"/>
  <c r="AO2643" i="1" s="1"/>
  <c r="AE2641" i="1"/>
  <c r="AO2641" i="1"/>
  <c r="AU2641" i="1"/>
  <c r="BA2641" i="1"/>
  <c r="BM2641" i="1"/>
  <c r="H2642" i="1"/>
  <c r="AO2642" i="1"/>
  <c r="AP2642" i="1"/>
  <c r="AU2642" i="1"/>
  <c r="BA2642" i="1"/>
  <c r="BM2642" i="1"/>
  <c r="H2643" i="1"/>
  <c r="AP2643" i="1"/>
  <c r="AU2643" i="1"/>
  <c r="BA2643" i="1"/>
  <c r="BM2643" i="1"/>
  <c r="H2644" i="1"/>
  <c r="AO2644" i="1"/>
  <c r="AP2644" i="1"/>
  <c r="AU2644" i="1"/>
  <c r="BA2644" i="1"/>
  <c r="BM2644" i="1"/>
  <c r="H2645" i="1"/>
  <c r="AP2645" i="1" s="1"/>
  <c r="AO2645" i="1"/>
  <c r="AU2645" i="1"/>
  <c r="BA2645" i="1"/>
  <c r="BM2645" i="1"/>
  <c r="H2646" i="1"/>
  <c r="AO2646" i="1"/>
  <c r="AP2646" i="1"/>
  <c r="AU2646" i="1"/>
  <c r="BA2646" i="1"/>
  <c r="BM2646" i="1"/>
  <c r="H2647" i="1"/>
  <c r="AP2647" i="1"/>
  <c r="AU2647" i="1"/>
  <c r="BA2647" i="1"/>
  <c r="BM2647" i="1"/>
  <c r="H2648" i="1"/>
  <c r="AO2648" i="1"/>
  <c r="AP2648" i="1"/>
  <c r="AU2648" i="1"/>
  <c r="BA2648" i="1"/>
  <c r="BM2648" i="1"/>
  <c r="H2649" i="1"/>
  <c r="AP2649" i="1" s="1"/>
  <c r="AO2649" i="1"/>
  <c r="AU2649" i="1"/>
  <c r="BA2649" i="1"/>
  <c r="BM2649" i="1"/>
  <c r="H2650" i="1"/>
  <c r="AO2650" i="1"/>
  <c r="AP2650" i="1"/>
  <c r="AU2650" i="1"/>
  <c r="BA2650" i="1"/>
  <c r="BM2650" i="1"/>
  <c r="H2651" i="1"/>
  <c r="AP2651" i="1"/>
  <c r="AU2651" i="1"/>
  <c r="BA2651" i="1"/>
  <c r="BM2651" i="1"/>
  <c r="H2652" i="1"/>
  <c r="AO2652" i="1"/>
  <c r="AP2652" i="1"/>
  <c r="AU2652" i="1"/>
  <c r="BA2652" i="1"/>
  <c r="BM2652" i="1"/>
  <c r="H2653" i="1"/>
  <c r="AP2653" i="1" s="1"/>
  <c r="AO2653" i="1"/>
  <c r="AU2653" i="1"/>
  <c r="BA2653" i="1"/>
  <c r="BM2653" i="1"/>
  <c r="H2654" i="1"/>
  <c r="AO2654" i="1"/>
  <c r="AP2654" i="1"/>
  <c r="AU2654" i="1"/>
  <c r="BA2654" i="1"/>
  <c r="BM2654" i="1"/>
  <c r="H2655" i="1"/>
  <c r="AP2655" i="1"/>
  <c r="AU2655" i="1"/>
  <c r="BA2655" i="1"/>
  <c r="BM2655" i="1"/>
  <c r="H2656" i="1"/>
  <c r="AO2656" i="1"/>
  <c r="AP2656" i="1"/>
  <c r="AU2656" i="1"/>
  <c r="BA2656" i="1"/>
  <c r="BM2656" i="1"/>
  <c r="H2657" i="1"/>
  <c r="AP2657" i="1" s="1"/>
  <c r="AO2657" i="1"/>
  <c r="AU2657" i="1"/>
  <c r="BA2657" i="1"/>
  <c r="BM2657" i="1"/>
  <c r="H2658" i="1"/>
  <c r="AO2658" i="1"/>
  <c r="AP2658" i="1"/>
  <c r="AU2658" i="1"/>
  <c r="BA2658" i="1"/>
  <c r="BM2658" i="1"/>
  <c r="H2659" i="1"/>
  <c r="AP2659" i="1"/>
  <c r="AU2659" i="1"/>
  <c r="BA2659" i="1"/>
  <c r="BM2659" i="1"/>
  <c r="H2660" i="1"/>
  <c r="AO2660" i="1"/>
  <c r="AP2660" i="1"/>
  <c r="AU2660" i="1"/>
  <c r="BA2660" i="1"/>
  <c r="BM2660" i="1"/>
  <c r="H2661" i="1"/>
  <c r="AP2661" i="1" s="1"/>
  <c r="AO2661" i="1"/>
  <c r="AU2661" i="1"/>
  <c r="BA2661" i="1"/>
  <c r="BM2661" i="1"/>
  <c r="H2662" i="1"/>
  <c r="AO2662" i="1"/>
  <c r="AP2662" i="1"/>
  <c r="AU2662" i="1"/>
  <c r="BA2662" i="1"/>
  <c r="BM2662" i="1"/>
  <c r="H2663" i="1"/>
  <c r="AP2663" i="1"/>
  <c r="AU2663" i="1"/>
  <c r="BA2663" i="1"/>
  <c r="BM2663" i="1"/>
  <c r="H2664" i="1"/>
  <c r="AO2664" i="1"/>
  <c r="AP2664" i="1"/>
  <c r="AU2664" i="1"/>
  <c r="BA2664" i="1"/>
  <c r="BM2664" i="1"/>
  <c r="H2665" i="1"/>
  <c r="AO2666" i="1" s="1"/>
  <c r="AE2665" i="1"/>
  <c r="AO2665" i="1"/>
  <c r="AP2665" i="1"/>
  <c r="AU2665" i="1"/>
  <c r="BA2665" i="1"/>
  <c r="BM2665" i="1"/>
  <c r="H2666" i="1"/>
  <c r="AP2666" i="1"/>
  <c r="AU2666" i="1"/>
  <c r="BA2666" i="1"/>
  <c r="BM2666" i="1"/>
  <c r="H2667" i="1"/>
  <c r="AO2667" i="1"/>
  <c r="AP2667" i="1"/>
  <c r="AU2667" i="1"/>
  <c r="BA2667" i="1"/>
  <c r="BM2667" i="1"/>
  <c r="H2668" i="1"/>
  <c r="AP2668" i="1" s="1"/>
  <c r="AO2668" i="1"/>
  <c r="AU2668" i="1"/>
  <c r="BA2668" i="1"/>
  <c r="BM2668" i="1"/>
  <c r="H2669" i="1"/>
  <c r="AO2669" i="1"/>
  <c r="AP2669" i="1"/>
  <c r="AU2669" i="1"/>
  <c r="BA2669" i="1"/>
  <c r="BM2669" i="1"/>
  <c r="H2670" i="1"/>
  <c r="AP2670" i="1"/>
  <c r="AU2670" i="1"/>
  <c r="BA2670" i="1"/>
  <c r="BM2670" i="1"/>
  <c r="H2671" i="1"/>
  <c r="AU2671" i="1"/>
  <c r="BA2671" i="1"/>
  <c r="BM2671" i="1"/>
  <c r="H2672" i="1"/>
  <c r="AP2672" i="1" s="1"/>
  <c r="AO2672" i="1"/>
  <c r="AU2672" i="1"/>
  <c r="BA2672" i="1"/>
  <c r="BM2672" i="1"/>
  <c r="H2673" i="1"/>
  <c r="AO2673" i="1"/>
  <c r="AP2673" i="1"/>
  <c r="AU2673" i="1"/>
  <c r="BA2673" i="1"/>
  <c r="BM2673" i="1"/>
  <c r="H2674" i="1"/>
  <c r="AP2674" i="1"/>
  <c r="AU2674" i="1"/>
  <c r="BA2674" i="1"/>
  <c r="BM2674" i="1"/>
  <c r="H2675" i="1"/>
  <c r="AU2675" i="1"/>
  <c r="BA2675" i="1"/>
  <c r="BM2675" i="1"/>
  <c r="H2676" i="1"/>
  <c r="AP2676" i="1" s="1"/>
  <c r="AO2676" i="1"/>
  <c r="AU2676" i="1"/>
  <c r="BA2676" i="1"/>
  <c r="BM2676" i="1"/>
  <c r="H2677" i="1"/>
  <c r="AO2677" i="1"/>
  <c r="AP2677" i="1"/>
  <c r="AU2677" i="1"/>
  <c r="BA2677" i="1"/>
  <c r="BM2677" i="1"/>
  <c r="H2678" i="1"/>
  <c r="AP2678" i="1"/>
  <c r="AU2678" i="1"/>
  <c r="BA2678" i="1"/>
  <c r="BM2678" i="1"/>
  <c r="H2679" i="1"/>
  <c r="AU2679" i="1"/>
  <c r="BA2679" i="1"/>
  <c r="BM2679" i="1"/>
  <c r="H2680" i="1"/>
  <c r="AP2680" i="1" s="1"/>
  <c r="AO2680" i="1"/>
  <c r="AU2680" i="1"/>
  <c r="BA2680" i="1"/>
  <c r="BM2680" i="1"/>
  <c r="H2681" i="1"/>
  <c r="AO2681" i="1"/>
  <c r="AP2681" i="1"/>
  <c r="AU2681" i="1"/>
  <c r="BA2681" i="1"/>
  <c r="BM2681" i="1"/>
  <c r="H2682" i="1"/>
  <c r="AP2682" i="1"/>
  <c r="AU2682" i="1"/>
  <c r="BA2682" i="1"/>
  <c r="BM2682" i="1"/>
  <c r="H2683" i="1"/>
  <c r="AU2683" i="1"/>
  <c r="BA2683" i="1"/>
  <c r="BM2683" i="1"/>
  <c r="H2684" i="1"/>
  <c r="AO2684" i="1" s="1"/>
  <c r="AP2684" i="1"/>
  <c r="AU2684" i="1"/>
  <c r="BA2684" i="1"/>
  <c r="BM2684" i="1"/>
  <c r="H2685" i="1"/>
  <c r="AE2685" i="1"/>
  <c r="AP2685" i="1"/>
  <c r="AU2685" i="1"/>
  <c r="BA2685" i="1"/>
  <c r="BM2685" i="1"/>
  <c r="H2686" i="1"/>
  <c r="AE2686" i="1"/>
  <c r="AU2686" i="1"/>
  <c r="BA2686" i="1"/>
  <c r="BM2686" i="1"/>
  <c r="H2687" i="1"/>
  <c r="AO2690" i="1" s="1"/>
  <c r="AE2687" i="1"/>
  <c r="AO2687" i="1"/>
  <c r="AU2687" i="1"/>
  <c r="BA2687" i="1"/>
  <c r="BM2687" i="1"/>
  <c r="H2688" i="1"/>
  <c r="AO2688" i="1"/>
  <c r="AP2688" i="1"/>
  <c r="AU2688" i="1"/>
  <c r="BA2688" i="1"/>
  <c r="BM2688" i="1"/>
  <c r="H2689" i="1"/>
  <c r="AP2689" i="1"/>
  <c r="AU2689" i="1"/>
  <c r="BA2689" i="1"/>
  <c r="BM2689" i="1"/>
  <c r="H2690" i="1"/>
  <c r="AU2690" i="1"/>
  <c r="BA2690" i="1"/>
  <c r="BM2690" i="1"/>
  <c r="H2691" i="1"/>
  <c r="AP2691" i="1" s="1"/>
  <c r="AO2691" i="1"/>
  <c r="AU2691" i="1"/>
  <c r="BA2691" i="1"/>
  <c r="BM2691" i="1"/>
  <c r="H2692" i="1"/>
  <c r="AO2692" i="1"/>
  <c r="AP2692" i="1"/>
  <c r="AU2692" i="1"/>
  <c r="BA2692" i="1"/>
  <c r="BM2692" i="1"/>
  <c r="H2693" i="1"/>
  <c r="AP2693" i="1"/>
  <c r="AU2693" i="1"/>
  <c r="BA2693" i="1"/>
  <c r="BM2693" i="1"/>
  <c r="H2694" i="1"/>
  <c r="AU2694" i="1"/>
  <c r="BA2694" i="1"/>
  <c r="BM2694" i="1"/>
  <c r="H2695" i="1"/>
  <c r="AO2698" i="1" s="1"/>
  <c r="AO2695" i="1"/>
  <c r="AU2695" i="1"/>
  <c r="BA2695" i="1"/>
  <c r="BM2695" i="1"/>
  <c r="H2696" i="1"/>
  <c r="AO2696" i="1"/>
  <c r="AP2696" i="1"/>
  <c r="AU2696" i="1"/>
  <c r="BA2696" i="1"/>
  <c r="BM2696" i="1"/>
  <c r="H2697" i="1"/>
  <c r="AP2697" i="1"/>
  <c r="AU2697" i="1"/>
  <c r="BA2697" i="1"/>
  <c r="BM2697" i="1"/>
  <c r="H2698" i="1"/>
  <c r="AU2698" i="1"/>
  <c r="BA2698" i="1"/>
  <c r="BM2698" i="1"/>
  <c r="H2699" i="1"/>
  <c r="AO2702" i="1" s="1"/>
  <c r="AO2699" i="1"/>
  <c r="AU2699" i="1"/>
  <c r="BA2699" i="1"/>
  <c r="BM2699" i="1"/>
  <c r="H2700" i="1"/>
  <c r="AO2700" i="1"/>
  <c r="AP2700" i="1"/>
  <c r="AU2700" i="1"/>
  <c r="BA2700" i="1"/>
  <c r="BM2700" i="1"/>
  <c r="H2701" i="1"/>
  <c r="AP2701" i="1"/>
  <c r="AU2701" i="1"/>
  <c r="BA2701" i="1"/>
  <c r="BM2701" i="1"/>
  <c r="H2702" i="1"/>
  <c r="AU2702" i="1"/>
  <c r="BA2702" i="1"/>
  <c r="BM2702" i="1"/>
  <c r="H2703" i="1"/>
  <c r="AO2703" i="1" s="1"/>
  <c r="AP2703" i="1"/>
  <c r="AU2703" i="1"/>
  <c r="BA2703" i="1"/>
  <c r="BM2703" i="1"/>
  <c r="H2704" i="1"/>
  <c r="AE2704" i="1"/>
  <c r="AP2704" i="1"/>
  <c r="AU2704" i="1"/>
  <c r="BA2704" i="1"/>
  <c r="BM2704" i="1"/>
  <c r="H2705" i="1"/>
  <c r="AE2705" i="1"/>
  <c r="AU2705" i="1"/>
  <c r="BA2705" i="1"/>
  <c r="BM2705" i="1"/>
  <c r="H2706" i="1"/>
  <c r="AO2709" i="1" s="1"/>
  <c r="AE2706" i="1"/>
  <c r="AO2706" i="1"/>
  <c r="AU2706" i="1"/>
  <c r="BA2706" i="1"/>
  <c r="BM2706" i="1"/>
  <c r="H2707" i="1"/>
  <c r="AO2707" i="1"/>
  <c r="AP2707" i="1"/>
  <c r="AU2707" i="1"/>
  <c r="BA2707" i="1"/>
  <c r="BM2707" i="1"/>
  <c r="H2708" i="1"/>
  <c r="AP2708" i="1"/>
  <c r="AU2708" i="1"/>
  <c r="BA2708" i="1"/>
  <c r="BM2708" i="1"/>
  <c r="H2709" i="1"/>
  <c r="AU2709" i="1"/>
  <c r="BA2709" i="1"/>
  <c r="BM2709" i="1"/>
  <c r="H2710" i="1"/>
  <c r="AO2713" i="1" s="1"/>
  <c r="AO2710" i="1"/>
  <c r="AU2710" i="1"/>
  <c r="BA2710" i="1"/>
  <c r="BM2710" i="1"/>
  <c r="H2711" i="1"/>
  <c r="AO2711" i="1"/>
  <c r="AP2711" i="1"/>
  <c r="AU2711" i="1"/>
  <c r="BA2711" i="1"/>
  <c r="BM2711" i="1"/>
  <c r="H2712" i="1"/>
  <c r="AP2712" i="1"/>
  <c r="AU2712" i="1"/>
  <c r="BA2712" i="1"/>
  <c r="BM2712" i="1"/>
  <c r="H2713" i="1"/>
  <c r="AU2713" i="1"/>
  <c r="BA2713" i="1"/>
  <c r="BM2713" i="1"/>
  <c r="H2714" i="1"/>
  <c r="AO2717" i="1" s="1"/>
  <c r="AO2714" i="1"/>
  <c r="AU2714" i="1"/>
  <c r="BA2714" i="1"/>
  <c r="BM2714" i="1"/>
  <c r="H2715" i="1"/>
  <c r="AO2715" i="1"/>
  <c r="AP2715" i="1"/>
  <c r="AU2715" i="1"/>
  <c r="BA2715" i="1"/>
  <c r="BM2715" i="1"/>
  <c r="H2716" i="1"/>
  <c r="AP2716" i="1"/>
  <c r="AU2716" i="1"/>
  <c r="BA2716" i="1"/>
  <c r="BM2716" i="1"/>
  <c r="H2717" i="1"/>
  <c r="AU2717" i="1"/>
  <c r="BA2717" i="1"/>
  <c r="BM2717" i="1"/>
  <c r="H2718" i="1"/>
  <c r="AO2721" i="1" s="1"/>
  <c r="AO2718" i="1"/>
  <c r="AU2718" i="1"/>
  <c r="BA2718" i="1"/>
  <c r="BM2718" i="1"/>
  <c r="H2719" i="1"/>
  <c r="AO2719" i="1"/>
  <c r="AP2719" i="1"/>
  <c r="AU2719" i="1"/>
  <c r="BA2719" i="1"/>
  <c r="BM2719" i="1"/>
  <c r="H2720" i="1"/>
  <c r="AP2720" i="1"/>
  <c r="AU2720" i="1"/>
  <c r="BA2720" i="1"/>
  <c r="BM2720" i="1"/>
  <c r="H2721" i="1"/>
  <c r="AU2721" i="1"/>
  <c r="BA2721" i="1"/>
  <c r="BM2721" i="1"/>
  <c r="H2722" i="1"/>
  <c r="AP2725" i="1" s="1"/>
  <c r="AO2722" i="1"/>
  <c r="AU2722" i="1"/>
  <c r="BA2722" i="1"/>
  <c r="BM2722" i="1"/>
  <c r="H2723" i="1"/>
  <c r="AO2723" i="1"/>
  <c r="AP2723" i="1"/>
  <c r="AU2723" i="1"/>
  <c r="BA2723" i="1"/>
  <c r="BM2723" i="1"/>
  <c r="H2724" i="1"/>
  <c r="AP2724" i="1"/>
  <c r="AU2724" i="1"/>
  <c r="BA2724" i="1"/>
  <c r="BM2724" i="1"/>
  <c r="H2725" i="1"/>
  <c r="AO2725" i="1"/>
  <c r="AU2725" i="1"/>
  <c r="BA2725" i="1"/>
  <c r="BM2725" i="1"/>
  <c r="H2726" i="1"/>
  <c r="AO2728" i="1" s="1"/>
  <c r="AE2726" i="1"/>
  <c r="AO2726" i="1"/>
  <c r="AP2726" i="1"/>
  <c r="AU2726" i="1"/>
  <c r="BA2726" i="1"/>
  <c r="BM2726" i="1"/>
  <c r="H2727" i="1"/>
  <c r="AP2727" i="1"/>
  <c r="AU2727" i="1"/>
  <c r="BA2727" i="1"/>
  <c r="BM2727" i="1"/>
  <c r="H2728" i="1"/>
  <c r="AU2728" i="1"/>
  <c r="BA2728" i="1"/>
  <c r="BM2728" i="1"/>
  <c r="H2729" i="1"/>
  <c r="AO2732" i="1" s="1"/>
  <c r="AO2729" i="1"/>
  <c r="AU2729" i="1"/>
  <c r="BA2729" i="1"/>
  <c r="BM2729" i="1"/>
  <c r="H2730" i="1"/>
  <c r="AO2730" i="1"/>
  <c r="AP2730" i="1"/>
  <c r="AU2730" i="1"/>
  <c r="BA2730" i="1"/>
  <c r="BM2730" i="1"/>
  <c r="H2731" i="1"/>
  <c r="AP2731" i="1"/>
  <c r="AU2731" i="1"/>
  <c r="BA2731" i="1"/>
  <c r="BM2731" i="1"/>
  <c r="H2732" i="1"/>
  <c r="AU2732" i="1"/>
  <c r="BA2732" i="1"/>
  <c r="BM2732" i="1"/>
  <c r="H2733" i="1"/>
  <c r="AO2736" i="1" s="1"/>
  <c r="AO2733" i="1"/>
  <c r="AU2733" i="1"/>
  <c r="BA2733" i="1"/>
  <c r="BM2733" i="1"/>
  <c r="H2734" i="1"/>
  <c r="AO2734" i="1"/>
  <c r="AP2734" i="1"/>
  <c r="AU2734" i="1"/>
  <c r="BA2734" i="1"/>
  <c r="BM2734" i="1"/>
  <c r="H2735" i="1"/>
  <c r="AP2735" i="1"/>
  <c r="AU2735" i="1"/>
  <c r="BA2735" i="1"/>
  <c r="BM2735" i="1"/>
  <c r="H2736" i="1"/>
  <c r="AU2736" i="1"/>
  <c r="BA2736" i="1"/>
  <c r="BM2736" i="1"/>
  <c r="H2737" i="1"/>
  <c r="AO2740" i="1" s="1"/>
  <c r="AO2737" i="1"/>
  <c r="AU2737" i="1"/>
  <c r="BA2737" i="1"/>
  <c r="BM2737" i="1"/>
  <c r="H2738" i="1"/>
  <c r="AO2738" i="1"/>
  <c r="AP2738" i="1"/>
  <c r="AU2738" i="1"/>
  <c r="BA2738" i="1"/>
  <c r="BM2738" i="1"/>
  <c r="H2739" i="1"/>
  <c r="AP2739" i="1"/>
  <c r="AU2739" i="1"/>
  <c r="BA2739" i="1"/>
  <c r="BM2739" i="1"/>
  <c r="H2740" i="1"/>
  <c r="AU2740" i="1"/>
  <c r="BA2740" i="1"/>
  <c r="BM2740" i="1"/>
  <c r="H2741" i="1"/>
  <c r="AP2744" i="1" s="1"/>
  <c r="AO2741" i="1"/>
  <c r="AU2741" i="1"/>
  <c r="BA2741" i="1"/>
  <c r="BM2741" i="1"/>
  <c r="H2742" i="1"/>
  <c r="AO2742" i="1"/>
  <c r="AP2742" i="1"/>
  <c r="AU2742" i="1"/>
  <c r="BA2742" i="1"/>
  <c r="BM2742" i="1"/>
  <c r="H2743" i="1"/>
  <c r="AP2743" i="1"/>
  <c r="AU2743" i="1"/>
  <c r="BA2743" i="1"/>
  <c r="BM2743" i="1"/>
  <c r="H2744" i="1"/>
  <c r="AO2744" i="1"/>
  <c r="AU2744" i="1"/>
  <c r="BA2744" i="1"/>
  <c r="BM2744" i="1"/>
  <c r="H2745" i="1"/>
  <c r="AP2748" i="1" s="1"/>
  <c r="AE2745" i="1"/>
  <c r="AO2745" i="1"/>
  <c r="AP2745" i="1"/>
  <c r="AU2745" i="1"/>
  <c r="BA2745" i="1"/>
  <c r="BM2745" i="1"/>
  <c r="H2746" i="1"/>
  <c r="AP2746" i="1"/>
  <c r="AU2746" i="1"/>
  <c r="BA2746" i="1"/>
  <c r="BM2746" i="1"/>
  <c r="H2747" i="1"/>
  <c r="AU2747" i="1"/>
  <c r="BA2747" i="1"/>
  <c r="BM2747" i="1"/>
  <c r="H2748" i="1"/>
  <c r="AP2752" i="1" s="1"/>
  <c r="AO2748" i="1"/>
  <c r="AU2748" i="1"/>
  <c r="BA2748" i="1"/>
  <c r="BM2748" i="1"/>
  <c r="H2749" i="1"/>
  <c r="AO2755" i="1" s="1"/>
  <c r="AO2749" i="1"/>
  <c r="AP2749" i="1"/>
  <c r="AU2749" i="1"/>
  <c r="BA2749" i="1"/>
  <c r="BM2749" i="1"/>
  <c r="H2750" i="1"/>
  <c r="AP2750" i="1"/>
  <c r="AU2750" i="1"/>
  <c r="BA2750" i="1"/>
  <c r="BM2750" i="1"/>
  <c r="H2751" i="1"/>
  <c r="AU2751" i="1"/>
  <c r="BA2751" i="1"/>
  <c r="BM2751" i="1"/>
  <c r="H2752" i="1"/>
  <c r="AP2756" i="1" s="1"/>
  <c r="AO2752" i="1"/>
  <c r="AU2752" i="1"/>
  <c r="BA2752" i="1"/>
  <c r="BM2752" i="1"/>
  <c r="H2753" i="1"/>
  <c r="AO2759" i="1" s="1"/>
  <c r="AO2753" i="1"/>
  <c r="AP2753" i="1"/>
  <c r="AU2753" i="1"/>
  <c r="BA2753" i="1"/>
  <c r="BM2753" i="1"/>
  <c r="H2754" i="1"/>
  <c r="AP2754" i="1"/>
  <c r="AU2754" i="1"/>
  <c r="BA2754" i="1"/>
  <c r="BM2754" i="1"/>
  <c r="H2755" i="1"/>
  <c r="AU2755" i="1"/>
  <c r="BA2755" i="1"/>
  <c r="BM2755" i="1"/>
  <c r="H2756" i="1"/>
  <c r="AP2760" i="1" s="1"/>
  <c r="AO2756" i="1"/>
  <c r="AU2756" i="1"/>
  <c r="BA2756" i="1"/>
  <c r="BM2756" i="1"/>
  <c r="H2757" i="1"/>
  <c r="AO2763" i="1" s="1"/>
  <c r="AO2757" i="1"/>
  <c r="AP2757" i="1"/>
  <c r="AU2757" i="1"/>
  <c r="BA2757" i="1"/>
  <c r="BM2757" i="1"/>
  <c r="H2758" i="1"/>
  <c r="AP2758" i="1"/>
  <c r="AU2758" i="1"/>
  <c r="BA2758" i="1"/>
  <c r="BM2758" i="1"/>
  <c r="H2759" i="1"/>
  <c r="AU2759" i="1"/>
  <c r="BA2759" i="1"/>
  <c r="BM2759" i="1"/>
  <c r="H2760" i="1"/>
  <c r="AO2766" i="1" s="1"/>
  <c r="AO2760" i="1"/>
  <c r="AU2760" i="1"/>
  <c r="BA2760" i="1"/>
  <c r="BM2760" i="1"/>
  <c r="H2761" i="1"/>
  <c r="AP2767" i="1" s="1"/>
  <c r="AO2761" i="1"/>
  <c r="AP2761" i="1"/>
  <c r="AU2761" i="1"/>
  <c r="BA2761" i="1"/>
  <c r="BM2761" i="1"/>
  <c r="H2762" i="1"/>
  <c r="AP2762" i="1"/>
  <c r="AU2762" i="1"/>
  <c r="BA2762" i="1"/>
  <c r="BM2762" i="1"/>
  <c r="H2763" i="1"/>
  <c r="AU2763" i="1"/>
  <c r="BA2763" i="1"/>
  <c r="BM2763" i="1"/>
  <c r="H2764" i="1"/>
  <c r="AO2764" i="1" s="1"/>
  <c r="AP2764" i="1"/>
  <c r="AU2764" i="1"/>
  <c r="BA2764" i="1"/>
  <c r="BM2764" i="1"/>
  <c r="H2765" i="1"/>
  <c r="AE2765" i="1"/>
  <c r="AP2765" i="1"/>
  <c r="AU2765" i="1"/>
  <c r="BA2765" i="1"/>
  <c r="BM2765" i="1"/>
  <c r="H2766" i="1"/>
  <c r="AE2766" i="1"/>
  <c r="AU2766" i="1"/>
  <c r="BA2766" i="1"/>
  <c r="BM2766" i="1"/>
  <c r="H2767" i="1"/>
  <c r="AP2771" i="1" s="1"/>
  <c r="AE2767" i="1"/>
  <c r="AO2767" i="1"/>
  <c r="AU2767" i="1"/>
  <c r="BA2767" i="1"/>
  <c r="BM2767" i="1"/>
  <c r="H2768" i="1"/>
  <c r="AO2774" i="1" s="1"/>
  <c r="AO2768" i="1"/>
  <c r="AP2768" i="1"/>
  <c r="AU2768" i="1"/>
  <c r="BA2768" i="1"/>
  <c r="BM2768" i="1"/>
  <c r="H2769" i="1"/>
  <c r="AP2769" i="1"/>
  <c r="AU2769" i="1"/>
  <c r="BA2769" i="1"/>
  <c r="BM2769" i="1"/>
  <c r="H2770" i="1"/>
  <c r="AU2770" i="1"/>
  <c r="BA2770" i="1"/>
  <c r="BM2770" i="1"/>
  <c r="H2771" i="1"/>
  <c r="AP2775" i="1" s="1"/>
  <c r="AO2771" i="1"/>
  <c r="AU2771" i="1"/>
  <c r="BA2771" i="1"/>
  <c r="BM2771" i="1"/>
  <c r="H2772" i="1"/>
  <c r="AO2778" i="1" s="1"/>
  <c r="AO2772" i="1"/>
  <c r="AP2772" i="1"/>
  <c r="AU2772" i="1"/>
  <c r="BA2772" i="1"/>
  <c r="BM2772" i="1"/>
  <c r="H2773" i="1"/>
  <c r="AP2773" i="1"/>
  <c r="AU2773" i="1"/>
  <c r="BA2773" i="1"/>
  <c r="BM2773" i="1"/>
  <c r="H2774" i="1"/>
  <c r="AU2774" i="1"/>
  <c r="BA2774" i="1"/>
  <c r="BM2774" i="1"/>
  <c r="H2775" i="1"/>
  <c r="AP2779" i="1" s="1"/>
  <c r="AO2775" i="1"/>
  <c r="AU2775" i="1"/>
  <c r="BA2775" i="1"/>
  <c r="BM2775" i="1"/>
  <c r="H2776" i="1"/>
  <c r="AO2782" i="1" s="1"/>
  <c r="AO2776" i="1"/>
  <c r="AP2776" i="1"/>
  <c r="AU2776" i="1"/>
  <c r="BA2776" i="1"/>
  <c r="BM2776" i="1"/>
  <c r="H2777" i="1"/>
  <c r="AP2777" i="1"/>
  <c r="AU2777" i="1"/>
  <c r="BA2777" i="1"/>
  <c r="BM2777" i="1"/>
  <c r="H2778" i="1"/>
  <c r="AU2778" i="1"/>
  <c r="BA2778" i="1"/>
  <c r="BM2778" i="1"/>
  <c r="H2779" i="1"/>
  <c r="AO2785" i="1" s="1"/>
  <c r="AO2779" i="1"/>
  <c r="AU2779" i="1"/>
  <c r="BA2779" i="1"/>
  <c r="BM2779" i="1"/>
  <c r="H2780" i="1"/>
  <c r="AP2786" i="1" s="1"/>
  <c r="AO2780" i="1"/>
  <c r="AP2780" i="1"/>
  <c r="AU2780" i="1"/>
  <c r="BA2780" i="1"/>
  <c r="BM2780" i="1"/>
  <c r="H2781" i="1"/>
  <c r="AP2781" i="1"/>
  <c r="AU2781" i="1"/>
  <c r="BA2781" i="1"/>
  <c r="BM2781" i="1"/>
  <c r="H2782" i="1"/>
  <c r="AU2782" i="1"/>
  <c r="BA2782" i="1"/>
  <c r="BM2782" i="1"/>
  <c r="H2783" i="1"/>
  <c r="AO2783" i="1" s="1"/>
  <c r="AP2783" i="1"/>
  <c r="AU2783" i="1"/>
  <c r="BA2783" i="1"/>
  <c r="BM2783" i="1"/>
  <c r="H2784" i="1"/>
  <c r="AE2784" i="1"/>
  <c r="AP2784" i="1"/>
  <c r="AU2784" i="1"/>
  <c r="BA2784" i="1"/>
  <c r="BM2784" i="1"/>
  <c r="H2785" i="1"/>
  <c r="AE2785" i="1"/>
  <c r="AU2785" i="1"/>
  <c r="BA2785" i="1"/>
  <c r="BM2785" i="1"/>
  <c r="H2786" i="1"/>
  <c r="AP2790" i="1" s="1"/>
  <c r="AE2786" i="1"/>
  <c r="AO2786" i="1"/>
  <c r="AU2786" i="1"/>
  <c r="BA2786" i="1"/>
  <c r="BM2786" i="1"/>
  <c r="H2787" i="1"/>
  <c r="AO2793" i="1" s="1"/>
  <c r="AO2787" i="1"/>
  <c r="AP2787" i="1"/>
  <c r="AU2787" i="1"/>
  <c r="BA2787" i="1"/>
  <c r="BM2787" i="1"/>
  <c r="H2788" i="1"/>
  <c r="AP2788" i="1"/>
  <c r="AU2788" i="1"/>
  <c r="BA2788" i="1"/>
  <c r="BM2788" i="1"/>
  <c r="H2789" i="1"/>
  <c r="AU2789" i="1"/>
  <c r="BA2789" i="1"/>
  <c r="BM2789" i="1"/>
  <c r="H2790" i="1"/>
  <c r="AP2794" i="1" s="1"/>
  <c r="AO2790" i="1"/>
  <c r="AU2790" i="1"/>
  <c r="BA2790" i="1"/>
  <c r="BM2790" i="1"/>
  <c r="H2791" i="1"/>
  <c r="AO2797" i="1" s="1"/>
  <c r="AO2791" i="1"/>
  <c r="AP2791" i="1"/>
  <c r="AU2791" i="1"/>
  <c r="BA2791" i="1"/>
  <c r="BM2791" i="1"/>
  <c r="H2792" i="1"/>
  <c r="AP2792" i="1"/>
  <c r="AU2792" i="1"/>
  <c r="BA2792" i="1"/>
  <c r="BM2792" i="1"/>
  <c r="H2793" i="1"/>
  <c r="AU2793" i="1"/>
  <c r="BA2793" i="1"/>
  <c r="BM2793" i="1"/>
  <c r="H2794" i="1"/>
  <c r="AP2798" i="1" s="1"/>
  <c r="AO2794" i="1"/>
  <c r="AU2794" i="1"/>
  <c r="BA2794" i="1"/>
  <c r="BM2794" i="1"/>
  <c r="H2795" i="1"/>
  <c r="AO2801" i="1" s="1"/>
  <c r="AO2795" i="1"/>
  <c r="AP2795" i="1"/>
  <c r="AU2795" i="1"/>
  <c r="BA2795" i="1"/>
  <c r="BM2795" i="1"/>
  <c r="H2796" i="1"/>
  <c r="AP2796" i="1"/>
  <c r="AU2796" i="1"/>
  <c r="BA2796" i="1"/>
  <c r="BM2796" i="1"/>
  <c r="H2797" i="1"/>
  <c r="AU2797" i="1"/>
  <c r="BA2797" i="1"/>
  <c r="BM2797" i="1"/>
  <c r="H2798" i="1"/>
  <c r="AP2802" i="1" s="1"/>
  <c r="AO2798" i="1"/>
  <c r="AU2798" i="1"/>
  <c r="BA2798" i="1"/>
  <c r="BM2798" i="1"/>
  <c r="H2799" i="1"/>
  <c r="AO2805" i="1" s="1"/>
  <c r="AO2799" i="1"/>
  <c r="AP2799" i="1"/>
  <c r="AU2799" i="1"/>
  <c r="BA2799" i="1"/>
  <c r="BM2799" i="1"/>
  <c r="H2800" i="1"/>
  <c r="AP2800" i="1"/>
  <c r="AU2800" i="1"/>
  <c r="BA2800" i="1"/>
  <c r="BM2800" i="1"/>
  <c r="H2801" i="1"/>
  <c r="AU2801" i="1"/>
  <c r="BA2801" i="1"/>
  <c r="BM2801" i="1"/>
  <c r="H2802" i="1"/>
  <c r="AP2806" i="1" s="1"/>
  <c r="AO2802" i="1"/>
  <c r="AU2802" i="1"/>
  <c r="BA2802" i="1"/>
  <c r="BM2802" i="1"/>
  <c r="H2803" i="1"/>
  <c r="AO2803" i="1"/>
  <c r="AP2803" i="1"/>
  <c r="AU2803" i="1"/>
  <c r="BA2803" i="1"/>
  <c r="BM2803" i="1"/>
  <c r="H2804" i="1"/>
  <c r="AP2804" i="1"/>
  <c r="AU2804" i="1"/>
  <c r="BA2804" i="1"/>
  <c r="BM2804" i="1"/>
  <c r="H2805" i="1"/>
  <c r="AU2805" i="1"/>
  <c r="BA2805" i="1"/>
  <c r="BM2805" i="1"/>
  <c r="H2806" i="1"/>
  <c r="AO2810" i="1" s="1"/>
  <c r="AO2806" i="1"/>
  <c r="AU2806" i="1"/>
  <c r="BA2806" i="1"/>
  <c r="BM2806" i="1"/>
  <c r="H2807" i="1"/>
  <c r="AO2807" i="1"/>
  <c r="AP2807" i="1"/>
  <c r="AU2807" i="1"/>
  <c r="BA2807" i="1"/>
  <c r="BM2807" i="1"/>
  <c r="H2808" i="1"/>
  <c r="BA2808" i="1"/>
  <c r="BM2808" i="1"/>
  <c r="H2809" i="1"/>
  <c r="AO2814" i="1" s="1"/>
  <c r="AE2809" i="1"/>
  <c r="AO2809" i="1"/>
  <c r="AP2809" i="1"/>
  <c r="BA2809" i="1"/>
  <c r="BM2809" i="1"/>
  <c r="H2810" i="1"/>
  <c r="BA2810" i="1"/>
  <c r="BM2810" i="1"/>
  <c r="H2811" i="1"/>
  <c r="AO2816" i="1" s="1"/>
  <c r="AO2811" i="1"/>
  <c r="AP2811" i="1"/>
  <c r="BA2811" i="1"/>
  <c r="BM2811" i="1"/>
  <c r="H2812" i="1"/>
  <c r="BA2812" i="1"/>
  <c r="BM2812" i="1"/>
  <c r="H2813" i="1"/>
  <c r="AO2818" i="1" s="1"/>
  <c r="AO2813" i="1"/>
  <c r="AP2813" i="1"/>
  <c r="BA2813" i="1"/>
  <c r="BM2813" i="1"/>
  <c r="H2814" i="1"/>
  <c r="BA2814" i="1"/>
  <c r="BM2814" i="1"/>
  <c r="H2815" i="1"/>
  <c r="AO2820" i="1" s="1"/>
  <c r="AO2815" i="1"/>
  <c r="AP2815" i="1"/>
  <c r="BA2815" i="1"/>
  <c r="BM2815" i="1"/>
  <c r="H2816" i="1"/>
  <c r="BA2816" i="1"/>
  <c r="BM2816" i="1"/>
  <c r="H2817" i="1"/>
  <c r="AO2822" i="1" s="1"/>
  <c r="AO2817" i="1"/>
  <c r="AP2817" i="1"/>
  <c r="BA2817" i="1"/>
  <c r="BM2817" i="1"/>
  <c r="H2818" i="1"/>
  <c r="BA2818" i="1"/>
  <c r="BM2818" i="1"/>
  <c r="H2819" i="1"/>
  <c r="AO2824" i="1" s="1"/>
  <c r="AO2819" i="1"/>
  <c r="AP2819" i="1"/>
  <c r="BA2819" i="1"/>
  <c r="BM2819" i="1"/>
  <c r="H2820" i="1"/>
  <c r="BA2820" i="1"/>
  <c r="BM2820" i="1"/>
  <c r="H2821" i="1"/>
  <c r="AO2826" i="1" s="1"/>
  <c r="AO2821" i="1"/>
  <c r="AP2821" i="1"/>
  <c r="BA2821" i="1"/>
  <c r="BM2821" i="1"/>
  <c r="H2822" i="1"/>
  <c r="BA2822" i="1"/>
  <c r="BM2822" i="1"/>
  <c r="H2823" i="1"/>
  <c r="AP2828" i="1" s="1"/>
  <c r="AO2823" i="1"/>
  <c r="AP2823" i="1"/>
  <c r="BA2823" i="1"/>
  <c r="BM2823" i="1"/>
  <c r="H2824" i="1"/>
  <c r="BA2824" i="1"/>
  <c r="BM2824" i="1"/>
  <c r="H2825" i="1"/>
  <c r="AP2830" i="1" s="1"/>
  <c r="AO2825" i="1"/>
  <c r="AP2825" i="1"/>
  <c r="BA2825" i="1"/>
  <c r="BM2825" i="1"/>
  <c r="H2826" i="1"/>
  <c r="BA2826" i="1"/>
  <c r="BM2826" i="1"/>
  <c r="H2827" i="1"/>
  <c r="AP2833" i="1" s="1"/>
  <c r="AP2827" i="1"/>
  <c r="BA2827" i="1"/>
  <c r="BM2827" i="1"/>
  <c r="H2828" i="1"/>
  <c r="AO2834" i="1" s="1"/>
  <c r="AE2828" i="1"/>
  <c r="AO2828" i="1"/>
  <c r="BA2828" i="1"/>
  <c r="BM2828" i="1"/>
  <c r="H2829" i="1"/>
  <c r="AP2829" i="1"/>
  <c r="BA2829" i="1"/>
  <c r="BM2829" i="1"/>
  <c r="H2830" i="1"/>
  <c r="AO2835" i="1" s="1"/>
  <c r="AO2830" i="1"/>
  <c r="BA2830" i="1"/>
  <c r="BM2830" i="1"/>
  <c r="H2831" i="1"/>
  <c r="AP2831" i="1"/>
  <c r="BA2831" i="1"/>
  <c r="H2832" i="1"/>
  <c r="AP2837" i="1" s="1"/>
  <c r="AO2832" i="1"/>
  <c r="AP2832" i="1"/>
  <c r="BA2832" i="1"/>
  <c r="H2833" i="1"/>
  <c r="AO2838" i="1" s="1"/>
  <c r="AO2833" i="1"/>
  <c r="BA2833" i="1"/>
  <c r="H2834" i="1"/>
  <c r="BA2834" i="1"/>
  <c r="H2835" i="1"/>
  <c r="AP2835" i="1"/>
  <c r="BA2835" i="1"/>
  <c r="H2836" i="1"/>
  <c r="AP2841" i="1" s="1"/>
  <c r="AO2836" i="1"/>
  <c r="AP2836" i="1"/>
  <c r="BA2836" i="1"/>
  <c r="H2837" i="1"/>
  <c r="AO2842" i="1" s="1"/>
  <c r="AO2837" i="1"/>
  <c r="BA2837" i="1"/>
  <c r="H2838" i="1"/>
  <c r="BA2838" i="1"/>
  <c r="H2839" i="1"/>
  <c r="AP2839" i="1"/>
  <c r="BA2839" i="1"/>
  <c r="H2840" i="1"/>
  <c r="AP2845" i="1" s="1"/>
  <c r="AO2840" i="1"/>
  <c r="AP2840" i="1"/>
  <c r="BA2840" i="1"/>
  <c r="H2841" i="1"/>
  <c r="AO2847" i="1" s="1"/>
  <c r="AO2841" i="1"/>
  <c r="BA2841" i="1"/>
  <c r="H2842" i="1"/>
  <c r="BA2842" i="1"/>
  <c r="H2843" i="1"/>
  <c r="AP2843" i="1"/>
  <c r="BA2843" i="1"/>
  <c r="H2844" i="1"/>
  <c r="AP2849" i="1" s="1"/>
  <c r="AO2844" i="1"/>
  <c r="AP2844" i="1"/>
  <c r="BA2844" i="1"/>
  <c r="H2845" i="1"/>
  <c r="AO2851" i="1" s="1"/>
  <c r="AO2845" i="1"/>
  <c r="BA2845" i="1"/>
  <c r="H2846" i="1"/>
  <c r="BA2846" i="1"/>
  <c r="H2847" i="1"/>
  <c r="AP2847" i="1"/>
  <c r="BA2847" i="1"/>
  <c r="H2848" i="1"/>
  <c r="AP2854" i="1" s="1"/>
  <c r="AO2848" i="1"/>
  <c r="AP2848" i="1"/>
  <c r="BA2848" i="1"/>
  <c r="H2849" i="1"/>
  <c r="AO2855" i="1" s="1"/>
  <c r="AO2849" i="1"/>
  <c r="BA2849" i="1"/>
  <c r="H2850" i="1"/>
  <c r="BA2850" i="1"/>
  <c r="H2851" i="1"/>
  <c r="BA2851" i="1"/>
  <c r="H2852" i="1"/>
  <c r="AE2852" i="1"/>
  <c r="AP2852" i="1"/>
  <c r="BA2852" i="1"/>
  <c r="H2853" i="1"/>
  <c r="AP2853" i="1" s="1"/>
  <c r="AE2853" i="1"/>
  <c r="AO2853" i="1"/>
  <c r="BA2853" i="1"/>
  <c r="H2854" i="1"/>
  <c r="AO2860" i="1" s="1"/>
  <c r="AO2854" i="1"/>
  <c r="BA2854" i="1"/>
  <c r="H2855" i="1"/>
  <c r="BA2855" i="1"/>
  <c r="H2856" i="1"/>
  <c r="AP2856" i="1"/>
  <c r="BA2856" i="1"/>
  <c r="H2857" i="1"/>
  <c r="AP2857" i="1" s="1"/>
  <c r="AO2857" i="1"/>
  <c r="BA2857" i="1"/>
  <c r="H2858" i="1"/>
  <c r="AO2864" i="1" s="1"/>
  <c r="AO2858" i="1"/>
  <c r="BA2858" i="1"/>
  <c r="H2859" i="1"/>
  <c r="BA2859" i="1"/>
  <c r="H2860" i="1"/>
  <c r="AP2860" i="1"/>
  <c r="BA2860" i="1"/>
  <c r="H2861" i="1"/>
  <c r="AP2861" i="1" s="1"/>
  <c r="AO2861" i="1"/>
  <c r="BA2861" i="1"/>
  <c r="H2862" i="1"/>
  <c r="AO2868" i="1" s="1"/>
  <c r="AO2862" i="1"/>
  <c r="BA2862" i="1"/>
  <c r="H2863" i="1"/>
  <c r="AO2863" i="1"/>
  <c r="BA2863" i="1"/>
  <c r="H2864" i="1"/>
  <c r="AP2864" i="1"/>
  <c r="BA2864" i="1"/>
  <c r="H2865" i="1"/>
  <c r="AP2865" i="1" s="1"/>
  <c r="AO2865" i="1"/>
  <c r="BA2865" i="1"/>
  <c r="H2866" i="1"/>
  <c r="AP2872" i="1" s="1"/>
  <c r="AO2866" i="1"/>
  <c r="AP2866" i="1"/>
  <c r="BA2866" i="1"/>
  <c r="H2867" i="1"/>
  <c r="AP2868" i="1" s="1"/>
  <c r="AO2867" i="1"/>
  <c r="BA2867" i="1"/>
  <c r="H2868" i="1"/>
  <c r="BA2868" i="1"/>
  <c r="H2869" i="1"/>
  <c r="BA2869" i="1"/>
  <c r="H2870" i="1"/>
  <c r="AP2876" i="1" s="1"/>
  <c r="AP2870" i="1"/>
  <c r="BA2870" i="1"/>
  <c r="H2871" i="1"/>
  <c r="AO2874" i="1" s="1"/>
  <c r="AP2871" i="1"/>
  <c r="BA2871" i="1"/>
  <c r="H2872" i="1"/>
  <c r="AO2878" i="1" s="1"/>
  <c r="AE2872" i="1"/>
  <c r="AO2872" i="1"/>
  <c r="BA2872" i="1"/>
  <c r="H2873" i="1"/>
  <c r="BA2873" i="1"/>
  <c r="H2874" i="1"/>
  <c r="AP2880" i="1" s="1"/>
  <c r="BA2874" i="1"/>
  <c r="H2875" i="1"/>
  <c r="AO2881" i="1" s="1"/>
  <c r="AP2875" i="1"/>
  <c r="BA2875" i="1"/>
  <c r="H2876" i="1"/>
  <c r="AP2881" i="1" s="1"/>
  <c r="AO2876" i="1"/>
  <c r="BA2876" i="1"/>
  <c r="H2877" i="1"/>
  <c r="BA2877" i="1"/>
  <c r="H2878" i="1"/>
  <c r="BA2878" i="1"/>
  <c r="H2879" i="1"/>
  <c r="AP2884" i="1" s="1"/>
  <c r="AP2879" i="1"/>
  <c r="BA2879" i="1"/>
  <c r="H2880" i="1"/>
  <c r="AP2885" i="1" s="1"/>
  <c r="AO2880" i="1"/>
  <c r="BA2880" i="1"/>
  <c r="H2881" i="1"/>
  <c r="BA2881" i="1"/>
  <c r="H2882" i="1"/>
  <c r="BA2882" i="1"/>
  <c r="H2883" i="1"/>
  <c r="AP2888" i="1" s="1"/>
  <c r="AP2883" i="1"/>
  <c r="BA2883" i="1"/>
  <c r="H2884" i="1"/>
  <c r="AO2886" i="1" s="1"/>
  <c r="AO2884" i="1"/>
  <c r="BA2884" i="1"/>
  <c r="H2885" i="1"/>
  <c r="BA2885" i="1"/>
  <c r="H2886" i="1"/>
  <c r="AO2890" i="1" s="1"/>
  <c r="BA2886" i="1"/>
  <c r="H2887" i="1"/>
  <c r="BA2887" i="1"/>
  <c r="H2888" i="1"/>
  <c r="AP2890" i="1" s="1"/>
  <c r="AO2888" i="1"/>
  <c r="BA2888" i="1"/>
  <c r="H2889" i="1"/>
  <c r="BA2889" i="1"/>
  <c r="H2890" i="1"/>
  <c r="AO2894" i="1" s="1"/>
  <c r="BA2890" i="1"/>
  <c r="H2891" i="1"/>
  <c r="AE2891" i="1"/>
  <c r="BA2891" i="1"/>
  <c r="H2892" i="1"/>
  <c r="AP2897" i="1" s="1"/>
  <c r="BA2892" i="1"/>
  <c r="H2893" i="1"/>
  <c r="AP2894" i="1" s="1"/>
  <c r="AO2893" i="1"/>
  <c r="BA2893" i="1"/>
  <c r="H2894" i="1"/>
  <c r="BA2894" i="1"/>
  <c r="H2895" i="1"/>
  <c r="BA2895" i="1"/>
  <c r="H2896" i="1"/>
  <c r="AP2901" i="1" s="1"/>
  <c r="BA2896" i="1"/>
  <c r="H2897" i="1"/>
  <c r="AO2899" i="1" s="1"/>
  <c r="AO2897" i="1"/>
  <c r="BA2897" i="1"/>
  <c r="H2898" i="1"/>
  <c r="BA2898" i="1"/>
  <c r="H2899" i="1"/>
  <c r="BA2899" i="1"/>
  <c r="H2900" i="1"/>
  <c r="AP2905" i="1" s="1"/>
  <c r="BA2900" i="1"/>
  <c r="H2901" i="1"/>
  <c r="AO2903" i="1" s="1"/>
  <c r="AO2901" i="1"/>
  <c r="BA2901" i="1"/>
  <c r="H2902" i="1"/>
  <c r="BA2902" i="1"/>
  <c r="H2903" i="1"/>
  <c r="BA2903" i="1"/>
  <c r="H2904" i="1"/>
  <c r="AP2909" i="1" s="1"/>
  <c r="BA2904" i="1"/>
  <c r="H2905" i="1"/>
  <c r="AO2907" i="1" s="1"/>
  <c r="AO2905" i="1"/>
  <c r="BA2905" i="1"/>
  <c r="H2906" i="1"/>
  <c r="BA2906" i="1"/>
  <c r="H2907" i="1"/>
  <c r="BA2907" i="1"/>
  <c r="H2908" i="1"/>
  <c r="AP2913" i="1" s="1"/>
  <c r="BA2908" i="1"/>
  <c r="H2909" i="1"/>
  <c r="AO2911" i="1" s="1"/>
  <c r="AO2909" i="1"/>
  <c r="BA2909" i="1"/>
  <c r="H2910" i="1"/>
  <c r="BA2910" i="1"/>
  <c r="H2911" i="1"/>
  <c r="AO2915" i="1" s="1"/>
  <c r="BA2911" i="1"/>
  <c r="H2912" i="1"/>
  <c r="BA2912" i="1"/>
  <c r="H2913" i="1"/>
  <c r="AP2915" i="1" s="1"/>
  <c r="AO2913" i="1"/>
  <c r="BA2913" i="1"/>
  <c r="H2914" i="1"/>
  <c r="BA2914" i="1"/>
  <c r="H2915" i="1"/>
  <c r="AO2919" i="1" s="1"/>
  <c r="BA2915" i="1"/>
  <c r="H2916" i="1"/>
  <c r="AE2916" i="1"/>
  <c r="BA2916" i="1"/>
  <c r="H2917" i="1"/>
  <c r="AP2922" i="1" s="1"/>
  <c r="BA2917" i="1"/>
  <c r="H2918" i="1"/>
  <c r="AP2919" i="1" s="1"/>
  <c r="AO2918" i="1"/>
  <c r="BA2918" i="1"/>
  <c r="H2919" i="1"/>
  <c r="BA2919" i="1"/>
  <c r="H2920" i="1"/>
  <c r="BA2920" i="1"/>
  <c r="H2921" i="1"/>
  <c r="AP2926" i="1" s="1"/>
  <c r="BA2921" i="1"/>
  <c r="H2922" i="1"/>
  <c r="AO2924" i="1" s="1"/>
  <c r="AO2922" i="1"/>
  <c r="BA2922" i="1"/>
  <c r="H2923" i="1"/>
  <c r="BA2923" i="1"/>
  <c r="H2924" i="1"/>
  <c r="BA2924" i="1"/>
  <c r="H2925" i="1"/>
  <c r="AP2930" i="1" s="1"/>
  <c r="BA2925" i="1"/>
  <c r="H2926" i="1"/>
  <c r="AO2928" i="1" s="1"/>
  <c r="AO2926" i="1"/>
  <c r="BA2926" i="1"/>
  <c r="H2927" i="1"/>
  <c r="BA2927" i="1"/>
  <c r="H2928" i="1"/>
  <c r="BA2928" i="1"/>
  <c r="H2929" i="1"/>
  <c r="AP2934" i="1" s="1"/>
  <c r="BA2929" i="1"/>
  <c r="H2930" i="1"/>
  <c r="AO2932" i="1" s="1"/>
  <c r="AO2930" i="1"/>
  <c r="BA2930" i="1"/>
  <c r="H2931" i="1"/>
  <c r="BA2931" i="1"/>
  <c r="H2932" i="1"/>
  <c r="AO2936" i="1" s="1"/>
  <c r="BA2932" i="1"/>
  <c r="H2933" i="1"/>
  <c r="BA2933" i="1"/>
  <c r="H2934" i="1"/>
  <c r="AP2936" i="1" s="1"/>
  <c r="AO2934" i="1"/>
  <c r="BA2934" i="1"/>
  <c r="H2935" i="1"/>
  <c r="AO2935" i="1"/>
  <c r="BA2935" i="1"/>
  <c r="H2936" i="1"/>
  <c r="AE2936" i="1"/>
  <c r="BA2936" i="1"/>
  <c r="H2937" i="1"/>
  <c r="AO2940" i="1" s="1"/>
  <c r="AE2937" i="1"/>
  <c r="BA2937" i="1"/>
  <c r="H2938" i="1"/>
  <c r="AP2943" i="1" s="1"/>
  <c r="BA2938" i="1"/>
  <c r="H2939" i="1"/>
  <c r="AP2940" i="1" s="1"/>
  <c r="AO2939" i="1"/>
  <c r="BA2939" i="1"/>
  <c r="H2940" i="1"/>
  <c r="BA2940" i="1"/>
  <c r="H2941" i="1"/>
  <c r="BA2941" i="1"/>
  <c r="H2942" i="1"/>
  <c r="BA2942" i="1"/>
  <c r="H2943" i="1"/>
  <c r="AO2945" i="1" s="1"/>
  <c r="AO2943" i="1"/>
  <c r="BA2943" i="1"/>
  <c r="H2944" i="1"/>
  <c r="BA2944" i="1"/>
  <c r="H2945" i="1"/>
  <c r="BA2945" i="1"/>
  <c r="H2946" i="1"/>
  <c r="BA2946" i="1"/>
  <c r="H2947" i="1"/>
  <c r="BA2947" i="1"/>
  <c r="H2948" i="1"/>
  <c r="BA2948" i="1"/>
  <c r="H2949" i="1"/>
  <c r="BA2949" i="1"/>
  <c r="H2950" i="1"/>
  <c r="AP2950" i="1"/>
  <c r="BA2950" i="1"/>
  <c r="H2951" i="1"/>
  <c r="AO2951" i="1"/>
  <c r="BA2951" i="1"/>
  <c r="H2952" i="1"/>
  <c r="BA2952" i="1"/>
  <c r="H2953" i="1"/>
  <c r="BA2953" i="1"/>
  <c r="H2954" i="1"/>
  <c r="BA2954" i="1"/>
  <c r="H2955" i="1"/>
  <c r="AP2960" i="1" s="1"/>
  <c r="AE2955" i="1"/>
  <c r="BA2955" i="1"/>
  <c r="H2956" i="1"/>
  <c r="AE2956" i="1"/>
  <c r="BA2956" i="1"/>
  <c r="H2957" i="1"/>
  <c r="BA2957" i="1"/>
  <c r="H2958" i="1"/>
  <c r="BA2958" i="1"/>
  <c r="H2959" i="1"/>
  <c r="AP2959" i="1"/>
  <c r="BA2959" i="1"/>
  <c r="H2960" i="1"/>
  <c r="AO2960" i="1"/>
  <c r="BA2960" i="1"/>
  <c r="H2961" i="1"/>
  <c r="BA2961" i="1"/>
  <c r="H2962" i="1"/>
  <c r="BA2962" i="1"/>
  <c r="H2963" i="1"/>
  <c r="BA2963" i="1"/>
  <c r="H2964" i="1"/>
  <c r="AO2969" i="1" s="1"/>
  <c r="AO2964" i="1"/>
  <c r="BA2964" i="1"/>
  <c r="H2965" i="1"/>
  <c r="BA2965" i="1"/>
  <c r="H2966" i="1"/>
  <c r="AO2966" i="1"/>
  <c r="BA2966" i="1"/>
  <c r="H2967" i="1"/>
  <c r="BA2967" i="1"/>
  <c r="H2968" i="1"/>
  <c r="AO2968" i="1"/>
  <c r="BA2968" i="1"/>
  <c r="H2969" i="1"/>
  <c r="BA2969" i="1"/>
  <c r="H2970" i="1"/>
  <c r="AO2971" i="1" s="1"/>
  <c r="BA2970" i="1"/>
  <c r="H2971" i="1"/>
  <c r="AP2975" i="1" s="1"/>
  <c r="AP2971" i="1"/>
  <c r="BA2971" i="1"/>
  <c r="H2972" i="1"/>
  <c r="BA2972" i="1"/>
  <c r="H2973" i="1"/>
  <c r="AO2973" i="1"/>
  <c r="BA2973" i="1"/>
  <c r="H2974" i="1"/>
  <c r="BA2974" i="1"/>
  <c r="H2975" i="1"/>
  <c r="BA2975" i="1"/>
  <c r="H2976" i="1"/>
  <c r="BA2976" i="1"/>
  <c r="H2977" i="1"/>
  <c r="AE2977" i="1"/>
  <c r="BA2977" i="1"/>
  <c r="H2978" i="1"/>
  <c r="AO2977" i="1" s="1"/>
  <c r="AE2978" i="1"/>
  <c r="AO2978" i="1"/>
  <c r="BA2978" i="1"/>
  <c r="H2979" i="1"/>
  <c r="BA2979" i="1"/>
  <c r="H2980" i="1"/>
  <c r="BA2980" i="1"/>
  <c r="H2981" i="1"/>
  <c r="BA2981" i="1"/>
  <c r="H2982" i="1"/>
  <c r="AP2984" i="1" s="1"/>
  <c r="AO2982" i="1"/>
  <c r="BA2982" i="1"/>
  <c r="H2983" i="1"/>
  <c r="BA2983" i="1"/>
  <c r="H2984" i="1"/>
  <c r="BA2984" i="1"/>
  <c r="H2985" i="1"/>
  <c r="BA2985" i="1"/>
  <c r="H2986" i="1"/>
  <c r="AP2988" i="1" s="1"/>
  <c r="AO2986" i="1"/>
  <c r="BA2986" i="1"/>
  <c r="H2987" i="1"/>
  <c r="BA2987" i="1"/>
  <c r="H2988" i="1"/>
  <c r="BA2988" i="1"/>
  <c r="H2989" i="1"/>
  <c r="BA2989" i="1"/>
  <c r="H2990" i="1"/>
  <c r="AP2992" i="1" s="1"/>
  <c r="AO2990" i="1"/>
  <c r="BA2990" i="1"/>
  <c r="H2991" i="1"/>
  <c r="BA2991" i="1"/>
  <c r="H2992" i="1"/>
  <c r="BA2992" i="1"/>
  <c r="H2993" i="1"/>
  <c r="BA2993" i="1"/>
  <c r="H2994" i="1"/>
  <c r="AP2997" i="1" s="1"/>
  <c r="AO2994" i="1"/>
  <c r="BA2994" i="1"/>
  <c r="H2995" i="1"/>
  <c r="AO2995" i="1"/>
  <c r="BA2995" i="1"/>
  <c r="H2996" i="1"/>
  <c r="AE2996" i="1"/>
  <c r="BA2996" i="1"/>
  <c r="H2997" i="1"/>
  <c r="AE2997" i="1"/>
  <c r="BA2997" i="1"/>
  <c r="H2998" i="1"/>
  <c r="AE2998" i="1"/>
  <c r="BA2998" i="1"/>
  <c r="H2999" i="1"/>
  <c r="AP3001" i="1" s="1"/>
  <c r="AE2999" i="1"/>
  <c r="AO2999" i="1"/>
  <c r="BA2999" i="1"/>
  <c r="H3000" i="1"/>
  <c r="BA3000" i="1"/>
  <c r="H3001" i="1"/>
  <c r="BA3001" i="1"/>
  <c r="H3002" i="1"/>
  <c r="BA3002" i="1"/>
  <c r="H3003" i="1"/>
  <c r="AP3005" i="1" s="1"/>
  <c r="AO3003" i="1"/>
  <c r="BA3003" i="1"/>
  <c r="H3004" i="1"/>
  <c r="BA3004" i="1"/>
  <c r="H3005" i="1"/>
  <c r="BA3005" i="1"/>
  <c r="H3006" i="1"/>
  <c r="BA3006" i="1"/>
  <c r="H3007" i="1"/>
  <c r="AP3009" i="1" s="1"/>
  <c r="AO3007" i="1"/>
  <c r="BA3007" i="1"/>
  <c r="H3008" i="1"/>
  <c r="BA3008" i="1"/>
  <c r="H3009" i="1"/>
  <c r="BA3009" i="1"/>
  <c r="H3010" i="1"/>
  <c r="BA3010" i="1"/>
  <c r="H3011" i="1"/>
  <c r="AP3013" i="1" s="1"/>
  <c r="AO3011" i="1"/>
  <c r="BA3011" i="1"/>
  <c r="H3012" i="1"/>
  <c r="BA3012" i="1"/>
  <c r="H3013" i="1"/>
  <c r="BA3013" i="1"/>
  <c r="H3014" i="1"/>
  <c r="BA3014" i="1"/>
  <c r="H3015" i="1"/>
  <c r="AP3018" i="1" s="1"/>
  <c r="BA3015" i="1"/>
  <c r="H3016" i="1"/>
  <c r="AP3015" i="1" s="1"/>
  <c r="AE3016" i="1"/>
  <c r="AO3016" i="1"/>
  <c r="BA3016" i="1"/>
  <c r="H3017" i="1"/>
  <c r="BA3017" i="1"/>
  <c r="H3018" i="1"/>
  <c r="BA3018" i="1"/>
  <c r="H3019" i="1"/>
  <c r="BA3019" i="1"/>
  <c r="H3020" i="1"/>
  <c r="AP3022" i="1" s="1"/>
  <c r="AO3020" i="1"/>
  <c r="BA3020" i="1"/>
  <c r="H3021" i="1"/>
  <c r="BA3021" i="1"/>
  <c r="H3022" i="1"/>
  <c r="BA3022" i="1"/>
  <c r="H3023" i="1"/>
  <c r="BA3023" i="1"/>
  <c r="H3024" i="1"/>
  <c r="AP3026" i="1" s="1"/>
  <c r="AO3024" i="1"/>
  <c r="BA3024" i="1"/>
  <c r="H3025" i="1"/>
  <c r="BA3025" i="1"/>
  <c r="H3026" i="1"/>
  <c r="BA3026" i="1"/>
  <c r="H3027" i="1"/>
  <c r="BA3027" i="1"/>
  <c r="H3028" i="1"/>
  <c r="AP3030" i="1" s="1"/>
  <c r="AO3028" i="1"/>
  <c r="BA3028" i="1"/>
  <c r="H3029" i="1"/>
  <c r="BA3029" i="1"/>
  <c r="H3030" i="1"/>
  <c r="BA3030" i="1"/>
  <c r="H3031" i="1"/>
  <c r="BA3031" i="1"/>
  <c r="H3032" i="1"/>
  <c r="AP3034" i="1" s="1"/>
  <c r="AO3032" i="1"/>
  <c r="BA3032" i="1"/>
  <c r="H3033" i="1"/>
  <c r="BA3033" i="1"/>
  <c r="H3034" i="1"/>
  <c r="BA3034" i="1"/>
  <c r="H3035" i="1"/>
  <c r="BA3035" i="1"/>
  <c r="H3036" i="1"/>
  <c r="AP3038" i="1" s="1"/>
  <c r="AO3036" i="1"/>
  <c r="BA3036" i="1"/>
  <c r="H3037" i="1"/>
  <c r="BA3037" i="1"/>
  <c r="H3038" i="1"/>
  <c r="BA3038" i="1"/>
  <c r="H3039" i="1"/>
  <c r="BA3039" i="1"/>
  <c r="H3040" i="1"/>
  <c r="AE3040" i="1"/>
  <c r="BA3040" i="1"/>
  <c r="H3041" i="1"/>
  <c r="AP3043" i="1" s="1"/>
  <c r="AE3041" i="1"/>
  <c r="AO3041" i="1"/>
  <c r="BA3041" i="1"/>
  <c r="H3042" i="1"/>
  <c r="BA3042" i="1"/>
  <c r="H3043" i="1"/>
  <c r="BA3043" i="1"/>
  <c r="H3044" i="1"/>
  <c r="BA3044" i="1"/>
  <c r="H3045" i="1"/>
  <c r="AP3047" i="1" s="1"/>
  <c r="AO3045" i="1"/>
  <c r="BA3045" i="1"/>
  <c r="H3046" i="1"/>
  <c r="BA3046" i="1"/>
  <c r="H3047" i="1"/>
  <c r="BA3047" i="1"/>
  <c r="H3048" i="1"/>
  <c r="BA3048" i="1"/>
  <c r="H3049" i="1"/>
  <c r="AP3051" i="1" s="1"/>
  <c r="AO3049" i="1"/>
  <c r="BA3049" i="1"/>
  <c r="H3050" i="1"/>
  <c r="BA3050" i="1"/>
  <c r="H3051" i="1"/>
  <c r="BA3051" i="1"/>
  <c r="H3052" i="1"/>
  <c r="BA3052" i="1"/>
  <c r="H3053" i="1"/>
  <c r="AP3055" i="1" s="1"/>
  <c r="AO3053" i="1"/>
  <c r="BA3053" i="1"/>
  <c r="H3054" i="1"/>
  <c r="BA3054" i="1"/>
  <c r="H3055" i="1"/>
  <c r="BA3055" i="1"/>
  <c r="H3056" i="1"/>
  <c r="BA3056" i="1"/>
  <c r="H3057" i="1"/>
  <c r="AP3060" i="1" s="1"/>
  <c r="AO3057" i="1"/>
  <c r="BA3057" i="1"/>
  <c r="H3058" i="1"/>
  <c r="BA3058" i="1"/>
  <c r="H3059" i="1"/>
  <c r="BA3059" i="1"/>
  <c r="H3060" i="1"/>
  <c r="AE3060" i="1"/>
  <c r="BA3060" i="1"/>
  <c r="H3061" i="1"/>
  <c r="AE3061" i="1"/>
  <c r="BA3061" i="1"/>
  <c r="H3062" i="1"/>
  <c r="AP3064" i="1" s="1"/>
  <c r="AE3062" i="1"/>
  <c r="AO3062" i="1"/>
  <c r="BA3062" i="1"/>
  <c r="H3063" i="1"/>
  <c r="BA3063" i="1"/>
  <c r="H3064" i="1"/>
  <c r="BA3064" i="1"/>
  <c r="H3065" i="1"/>
  <c r="BA3065" i="1"/>
  <c r="H3066" i="1"/>
  <c r="AP3068" i="1" s="1"/>
  <c r="AO3066" i="1"/>
  <c r="BA3066" i="1"/>
  <c r="H3067" i="1"/>
  <c r="BA3067" i="1"/>
  <c r="H3068" i="1"/>
  <c r="BA3068" i="1"/>
  <c r="H3069" i="1"/>
  <c r="BA3069" i="1"/>
  <c r="H3070" i="1"/>
  <c r="AP3072" i="1" s="1"/>
  <c r="AO3070" i="1"/>
  <c r="BA3070" i="1"/>
  <c r="H3071" i="1"/>
  <c r="BA3071" i="1"/>
  <c r="H3072" i="1"/>
  <c r="BA3072" i="1"/>
  <c r="H3073" i="1"/>
  <c r="BA3073" i="1"/>
  <c r="H3074" i="1"/>
  <c r="AP3076" i="1" s="1"/>
  <c r="AO3074" i="1"/>
  <c r="BA3074" i="1"/>
  <c r="H3075" i="1"/>
  <c r="BA3075" i="1"/>
  <c r="H3076" i="1"/>
  <c r="BA3076" i="1"/>
  <c r="H3077" i="1"/>
  <c r="BA3077" i="1"/>
  <c r="H3078" i="1"/>
  <c r="AP3081" i="1" s="1"/>
  <c r="BA3078" i="1"/>
  <c r="H3079" i="1"/>
  <c r="AP3078" i="1" s="1"/>
  <c r="AE3079" i="1"/>
  <c r="AO3079" i="1"/>
  <c r="BA3079" i="1"/>
  <c r="H3080" i="1"/>
  <c r="BA3080" i="1"/>
  <c r="H3081" i="1"/>
  <c r="BA3081" i="1"/>
  <c r="H3082" i="1"/>
  <c r="BA3082" i="1"/>
  <c r="H3083" i="1"/>
  <c r="AP3085" i="1" s="1"/>
  <c r="AO3083" i="1"/>
  <c r="BA3083" i="1"/>
  <c r="H3084" i="1"/>
  <c r="BA3084" i="1"/>
  <c r="H3085" i="1"/>
  <c r="BA3085" i="1"/>
  <c r="H3086" i="1"/>
  <c r="BA3086" i="1"/>
  <c r="H3087" i="1"/>
  <c r="AP3089" i="1" s="1"/>
  <c r="AO3087" i="1"/>
  <c r="BA3087" i="1"/>
  <c r="H3088" i="1"/>
  <c r="BA3088" i="1"/>
  <c r="H3089" i="1"/>
  <c r="BA3089" i="1"/>
  <c r="H3090" i="1"/>
  <c r="BA3090" i="1"/>
  <c r="H3091" i="1"/>
  <c r="AP3093" i="1" s="1"/>
  <c r="AO3091" i="1"/>
  <c r="BA3091" i="1"/>
  <c r="H3092" i="1"/>
  <c r="BA3092" i="1"/>
  <c r="H3093" i="1"/>
  <c r="BA3093" i="1"/>
  <c r="H3094" i="1"/>
  <c r="BA3094" i="1"/>
  <c r="H3095" i="1"/>
  <c r="AP3097" i="1" s="1"/>
  <c r="AO3095" i="1"/>
  <c r="BA3095" i="1"/>
  <c r="H3096" i="1"/>
  <c r="BA3096" i="1"/>
  <c r="H3097" i="1"/>
  <c r="BA3097" i="1"/>
  <c r="H3098" i="1"/>
  <c r="BA3098" i="1"/>
  <c r="H3099" i="1"/>
  <c r="AP3101" i="1" s="1"/>
  <c r="AO3099" i="1"/>
  <c r="BA3099" i="1"/>
  <c r="H3100" i="1"/>
  <c r="BA3100" i="1"/>
  <c r="H3101" i="1"/>
  <c r="BA3101" i="1"/>
  <c r="H3102" i="1"/>
  <c r="BA3102" i="1"/>
  <c r="H3103" i="1"/>
  <c r="AO3105" i="1" s="1"/>
  <c r="AE3103" i="1"/>
  <c r="BA3103" i="1"/>
  <c r="H3104" i="1"/>
  <c r="AP3106" i="1" s="1"/>
  <c r="AE3104" i="1"/>
  <c r="AO3104" i="1"/>
  <c r="BA3104" i="1"/>
  <c r="H3105" i="1"/>
  <c r="BA3105" i="1"/>
  <c r="H3106" i="1"/>
  <c r="BA3106" i="1"/>
  <c r="H3107" i="1"/>
  <c r="BA3107" i="1"/>
  <c r="H3108" i="1"/>
  <c r="AP3110" i="1" s="1"/>
  <c r="AO3108" i="1"/>
  <c r="BA3108" i="1"/>
  <c r="H3109" i="1"/>
  <c r="BA3109" i="1"/>
  <c r="H3110" i="1"/>
  <c r="BA3110" i="1"/>
  <c r="H3111" i="1"/>
  <c r="BA3111" i="1"/>
  <c r="H3112" i="1"/>
  <c r="AP3114" i="1" s="1"/>
  <c r="AO3112" i="1"/>
  <c r="BA3112" i="1"/>
  <c r="H3113" i="1"/>
  <c r="BA3113" i="1"/>
  <c r="H3114" i="1"/>
  <c r="BA3114" i="1"/>
  <c r="H3115" i="1"/>
  <c r="BA3115" i="1"/>
  <c r="H3116" i="1"/>
  <c r="AP3118" i="1" s="1"/>
  <c r="AO3116" i="1"/>
  <c r="BA3116" i="1"/>
  <c r="H3117" i="1"/>
  <c r="BA3117" i="1"/>
  <c r="H3118" i="1"/>
  <c r="BA3118" i="1"/>
  <c r="H3119" i="1"/>
  <c r="BA3119" i="1"/>
  <c r="H3120" i="1"/>
  <c r="AP3123" i="1" s="1"/>
  <c r="AO3120" i="1"/>
  <c r="BA3120" i="1"/>
  <c r="H3121" i="1"/>
  <c r="BA3121" i="1"/>
  <c r="H3122" i="1"/>
  <c r="BA3122" i="1"/>
  <c r="H3123" i="1"/>
  <c r="AE3123" i="1"/>
  <c r="BA3123" i="1"/>
  <c r="H3124" i="1"/>
  <c r="AO3126" i="1" s="1"/>
  <c r="AE3124" i="1"/>
  <c r="BA3124" i="1"/>
  <c r="H3125" i="1"/>
  <c r="AP3127" i="1" s="1"/>
  <c r="AE3125" i="1"/>
  <c r="AO3125" i="1"/>
  <c r="BA3125" i="1"/>
  <c r="H3126" i="1"/>
  <c r="BA3126" i="1"/>
  <c r="H3127" i="1"/>
  <c r="BA3127" i="1"/>
  <c r="H3128" i="1"/>
  <c r="AO3131" i="1" s="1"/>
  <c r="BA3128" i="1"/>
  <c r="H3129" i="1"/>
  <c r="AP3131" i="1" s="1"/>
  <c r="AO3129" i="1"/>
  <c r="BA3129" i="1"/>
  <c r="H3130" i="1"/>
  <c r="BA3130" i="1"/>
  <c r="H3131" i="1"/>
  <c r="BA3131" i="1"/>
  <c r="H3132" i="1"/>
  <c r="AO3135" i="1" s="1"/>
  <c r="BA3132" i="1"/>
  <c r="H3133" i="1"/>
  <c r="AP3135" i="1" s="1"/>
  <c r="AO3133" i="1"/>
  <c r="BA3133" i="1"/>
  <c r="H3134" i="1"/>
  <c r="BA3134" i="1"/>
  <c r="H3135" i="1"/>
  <c r="BA3135" i="1"/>
  <c r="H3136" i="1"/>
  <c r="AO3139" i="1" s="1"/>
  <c r="BA3136" i="1"/>
  <c r="H3137" i="1"/>
  <c r="AP3139" i="1" s="1"/>
  <c r="AO3137" i="1"/>
  <c r="BA3137" i="1"/>
  <c r="H3138" i="1"/>
  <c r="BA3138" i="1"/>
  <c r="H3139" i="1"/>
  <c r="BA3139" i="1"/>
  <c r="H3140" i="1"/>
  <c r="AP3145" i="1" s="1"/>
  <c r="BA3140" i="1"/>
  <c r="H3141" i="1"/>
  <c r="AP3143" i="1" s="1"/>
  <c r="AO3141" i="1"/>
  <c r="BA3141" i="1"/>
  <c r="H3142" i="1"/>
  <c r="BA3142" i="1"/>
  <c r="H3143" i="1"/>
  <c r="BA3143" i="1"/>
  <c r="H3144" i="1"/>
  <c r="AO3147" i="1" s="1"/>
  <c r="BA3144" i="1"/>
  <c r="H3145" i="1"/>
  <c r="AP3148" i="1" s="1"/>
  <c r="AO3145" i="1"/>
  <c r="BA3145" i="1"/>
  <c r="H3146" i="1"/>
  <c r="AO3146" i="1"/>
  <c r="BA3146" i="1"/>
  <c r="H3147" i="1"/>
  <c r="AE3147" i="1"/>
  <c r="BA3147" i="1"/>
  <c r="H3148" i="1"/>
  <c r="AE3148" i="1"/>
  <c r="BA3148" i="1"/>
  <c r="H3149" i="1"/>
  <c r="AO3151" i="1" s="1"/>
  <c r="AE3149" i="1"/>
  <c r="BA3149" i="1"/>
  <c r="H3150" i="1"/>
  <c r="AP3152" i="1" s="1"/>
  <c r="AE3150" i="1"/>
  <c r="AO3150" i="1"/>
  <c r="BA3150" i="1"/>
  <c r="H3151" i="1"/>
  <c r="BA3151" i="1"/>
  <c r="H3152" i="1"/>
  <c r="BA3152" i="1"/>
  <c r="H3153" i="1"/>
  <c r="AO3156" i="1" s="1"/>
  <c r="BA3153" i="1"/>
  <c r="H3154" i="1"/>
  <c r="AP3156" i="1" s="1"/>
  <c r="AO3154" i="1"/>
  <c r="BA3154" i="1"/>
  <c r="H3155" i="1"/>
  <c r="BA3155" i="1"/>
  <c r="H3156" i="1"/>
  <c r="BA3156" i="1"/>
  <c r="H3157" i="1"/>
  <c r="AO3160" i="1" s="1"/>
  <c r="BA3157" i="1"/>
  <c r="H3158" i="1"/>
  <c r="AP3160" i="1" s="1"/>
  <c r="AO3158" i="1"/>
  <c r="BA3158" i="1"/>
  <c r="H3159" i="1"/>
  <c r="BA3159" i="1"/>
  <c r="H3160" i="1"/>
  <c r="BA3160" i="1"/>
  <c r="H3161" i="1"/>
  <c r="AO3164" i="1" s="1"/>
  <c r="BA3161" i="1"/>
  <c r="H3162" i="1"/>
  <c r="AP3164" i="1" s="1"/>
  <c r="AO3162" i="1"/>
  <c r="BA3162" i="1"/>
  <c r="H3163" i="1"/>
  <c r="BA3163" i="1"/>
  <c r="H3164" i="1"/>
  <c r="BA3164" i="1"/>
  <c r="H3165" i="1"/>
  <c r="AO3168" i="1" s="1"/>
  <c r="BA3165" i="1"/>
  <c r="H3166" i="1"/>
  <c r="AP3169" i="1" s="1"/>
  <c r="BA3166" i="1"/>
  <c r="H3167" i="1"/>
  <c r="AP3166" i="1" s="1"/>
  <c r="AE3167" i="1"/>
  <c r="AO3167" i="1"/>
  <c r="BA3167" i="1"/>
  <c r="H3168" i="1"/>
  <c r="BA3168" i="1"/>
  <c r="H3169" i="1"/>
  <c r="BA3169" i="1"/>
  <c r="H3170" i="1"/>
  <c r="AO3173" i="1" s="1"/>
  <c r="BA3170" i="1"/>
  <c r="H3171" i="1"/>
  <c r="AP3173" i="1" s="1"/>
  <c r="AO3171" i="1"/>
  <c r="BA3171" i="1"/>
  <c r="H3172" i="1"/>
  <c r="BA3172" i="1"/>
  <c r="H3173" i="1"/>
  <c r="BA3173" i="1"/>
  <c r="H3174" i="1"/>
  <c r="AO3177" i="1" s="1"/>
  <c r="BA3174" i="1"/>
  <c r="H3175" i="1"/>
  <c r="AP3177" i="1" s="1"/>
  <c r="AO3175" i="1"/>
  <c r="BA3175" i="1"/>
  <c r="H3176" i="1"/>
  <c r="BA3176" i="1"/>
  <c r="H3177" i="1"/>
  <c r="BA3177" i="1"/>
  <c r="H3178" i="1"/>
  <c r="AO3181" i="1" s="1"/>
  <c r="BA3178" i="1"/>
  <c r="H3179" i="1"/>
  <c r="AP3181" i="1" s="1"/>
  <c r="AO3179" i="1"/>
  <c r="BA3179" i="1"/>
  <c r="H3180" i="1"/>
  <c r="BA3180" i="1"/>
  <c r="H3181" i="1"/>
  <c r="BA3181" i="1"/>
  <c r="H3182" i="1"/>
  <c r="AO3185" i="1" s="1"/>
  <c r="BA3182" i="1"/>
  <c r="H3183" i="1"/>
  <c r="AP3185" i="1" s="1"/>
  <c r="AO3183" i="1"/>
  <c r="BA3183" i="1"/>
  <c r="H3184" i="1"/>
  <c r="BA3184" i="1"/>
  <c r="H3185" i="1"/>
  <c r="BA3185" i="1"/>
  <c r="H3186" i="1"/>
  <c r="AO3189" i="1" s="1"/>
  <c r="BA3186" i="1"/>
  <c r="H3187" i="1"/>
  <c r="AO3190" i="1" s="1"/>
  <c r="AE3187" i="1"/>
  <c r="BA3187" i="1"/>
  <c r="H3188" i="1"/>
  <c r="AP3190" i="1" s="1"/>
  <c r="AE3188" i="1"/>
  <c r="AO3188" i="1"/>
  <c r="BA3188" i="1"/>
  <c r="H3189" i="1"/>
  <c r="BA3189" i="1"/>
  <c r="H3190" i="1"/>
  <c r="BA3190" i="1"/>
  <c r="H3191" i="1"/>
  <c r="AO3194" i="1" s="1"/>
  <c r="BA3191" i="1"/>
  <c r="H3192" i="1"/>
  <c r="AP3194" i="1" s="1"/>
  <c r="AO3192" i="1"/>
  <c r="BA3192" i="1"/>
  <c r="H3193" i="1"/>
  <c r="BA3193" i="1"/>
  <c r="H3194" i="1"/>
  <c r="BA3194" i="1"/>
  <c r="H3195" i="1"/>
  <c r="AO3198" i="1" s="1"/>
  <c r="BA3195" i="1"/>
  <c r="H3196" i="1"/>
  <c r="AP3198" i="1" s="1"/>
  <c r="AO3196" i="1"/>
  <c r="BA3196" i="1"/>
  <c r="H3197" i="1"/>
  <c r="BA3197" i="1"/>
  <c r="H3198" i="1"/>
  <c r="BA3198" i="1"/>
  <c r="H3199" i="1"/>
  <c r="AO3202" i="1" s="1"/>
  <c r="BA3199" i="1"/>
  <c r="H3200" i="1"/>
  <c r="AP3202" i="1" s="1"/>
  <c r="AO3200" i="1"/>
  <c r="BA3200" i="1"/>
  <c r="H3201" i="1"/>
  <c r="BA3201" i="1"/>
  <c r="H3202" i="1"/>
  <c r="BA3202" i="1"/>
  <c r="H3203" i="1"/>
  <c r="BA3203" i="1"/>
  <c r="H3204" i="1"/>
  <c r="AP3206" i="1" s="1"/>
  <c r="AO3204" i="1"/>
  <c r="BA3204" i="1"/>
  <c r="H3205" i="1"/>
  <c r="BA3205" i="1"/>
  <c r="H3206" i="1"/>
  <c r="BA3206" i="1"/>
  <c r="H3207" i="1"/>
  <c r="BA3207" i="1"/>
  <c r="H3208" i="1"/>
  <c r="AP3211" i="1" s="1"/>
  <c r="AO3208" i="1"/>
  <c r="BA3208" i="1"/>
  <c r="H3209" i="1"/>
  <c r="BA3209" i="1"/>
  <c r="H3210" i="1"/>
  <c r="BA3210" i="1"/>
  <c r="H3211" i="1"/>
  <c r="AE3211" i="1"/>
  <c r="BA3211" i="1"/>
  <c r="H3212" i="1"/>
  <c r="AO3214" i="1" s="1"/>
  <c r="AE3212" i="1"/>
  <c r="BA3212" i="1"/>
  <c r="H3213" i="1"/>
  <c r="AP3215" i="1" s="1"/>
  <c r="AE3213" i="1"/>
  <c r="AO3213" i="1"/>
  <c r="BA3213" i="1"/>
  <c r="H3214" i="1"/>
  <c r="BA3214" i="1"/>
  <c r="H3215" i="1"/>
  <c r="BA3215" i="1"/>
  <c r="H3216" i="1"/>
  <c r="BA3216" i="1"/>
  <c r="H3217" i="1"/>
  <c r="AP3219" i="1" s="1"/>
  <c r="AO3217" i="1"/>
  <c r="BA3217" i="1"/>
  <c r="H3218" i="1"/>
  <c r="BA3218" i="1"/>
  <c r="H3219" i="1"/>
  <c r="BA3219" i="1"/>
  <c r="H3220" i="1"/>
  <c r="BA3220" i="1"/>
  <c r="H3221" i="1"/>
  <c r="AP3223" i="1" s="1"/>
  <c r="AO3221" i="1"/>
  <c r="BA3221" i="1"/>
  <c r="H3222" i="1"/>
  <c r="BA3222" i="1"/>
  <c r="H3223" i="1"/>
  <c r="BA3223" i="1"/>
  <c r="H3224" i="1"/>
  <c r="BA3224" i="1"/>
  <c r="H3225" i="1"/>
  <c r="AP3228" i="1" s="1"/>
  <c r="AO3225" i="1"/>
  <c r="BA3225" i="1"/>
  <c r="H3226" i="1"/>
  <c r="BA3226" i="1"/>
  <c r="H3227" i="1"/>
  <c r="BA3227" i="1"/>
  <c r="H3228" i="1"/>
  <c r="AE3228" i="1"/>
  <c r="BA3228" i="1"/>
  <c r="H3229" i="1"/>
  <c r="AO3231" i="1" s="1"/>
  <c r="AE3229" i="1"/>
  <c r="BA3229" i="1"/>
  <c r="H3230" i="1"/>
  <c r="AP3232" i="1" s="1"/>
  <c r="AE3230" i="1"/>
  <c r="AO3230" i="1"/>
  <c r="BA3230" i="1"/>
  <c r="H3231" i="1"/>
  <c r="BA3231" i="1"/>
  <c r="H3232" i="1"/>
  <c r="BA3232" i="1"/>
  <c r="H3233" i="1"/>
  <c r="BA3233" i="1"/>
  <c r="H3234" i="1"/>
  <c r="AP3236" i="1" s="1"/>
  <c r="AO3234" i="1"/>
  <c r="BA3234" i="1"/>
  <c r="H3235" i="1"/>
  <c r="BA3235" i="1"/>
  <c r="H3236" i="1"/>
  <c r="BA3236" i="1"/>
  <c r="H3237" i="1"/>
  <c r="BA3237" i="1"/>
  <c r="H3238" i="1"/>
  <c r="AP3240" i="1" s="1"/>
  <c r="AO3238" i="1"/>
  <c r="BA3238" i="1"/>
  <c r="H3239" i="1"/>
  <c r="BA3239" i="1"/>
  <c r="H3240" i="1"/>
  <c r="BA3240" i="1"/>
  <c r="H3241" i="1"/>
  <c r="BA3241" i="1"/>
  <c r="H3242" i="1"/>
  <c r="AP3244" i="1" s="1"/>
  <c r="AO3242" i="1"/>
  <c r="BA3242" i="1"/>
  <c r="H3243" i="1"/>
  <c r="BA3243" i="1"/>
  <c r="H3244" i="1"/>
  <c r="BA3244" i="1"/>
  <c r="H3245" i="1"/>
  <c r="BA3245" i="1"/>
  <c r="H3246" i="1"/>
  <c r="AP3249" i="1" s="1"/>
  <c r="AO3246" i="1"/>
  <c r="BA3246" i="1"/>
  <c r="H3247" i="1"/>
  <c r="AO3247" i="1"/>
  <c r="BA3247" i="1"/>
  <c r="H3248" i="1"/>
  <c r="AE3248" i="1"/>
  <c r="BA3248" i="1"/>
  <c r="H3249" i="1"/>
  <c r="AE3249" i="1"/>
  <c r="BA3249" i="1"/>
  <c r="H3250" i="1"/>
  <c r="AO3252" i="1" s="1"/>
  <c r="AE3250" i="1"/>
  <c r="BA3250" i="1"/>
  <c r="H3251" i="1"/>
  <c r="AP3253" i="1" s="1"/>
  <c r="AE3251" i="1"/>
  <c r="AO3251" i="1"/>
  <c r="BA3251" i="1"/>
  <c r="H3252" i="1"/>
  <c r="BA3252" i="1"/>
  <c r="H3253" i="1"/>
  <c r="BA3253" i="1"/>
  <c r="H3254" i="1"/>
  <c r="BA3254" i="1"/>
  <c r="H3255" i="1"/>
  <c r="AP3257" i="1" s="1"/>
  <c r="AO3255" i="1"/>
  <c r="BA3255" i="1"/>
  <c r="H3256" i="1"/>
  <c r="BA3256" i="1"/>
  <c r="H3257" i="1"/>
  <c r="BA3257" i="1"/>
  <c r="H3258" i="1"/>
  <c r="BA3258" i="1"/>
  <c r="H3259" i="1"/>
  <c r="AP3261" i="1" s="1"/>
  <c r="AO3259" i="1"/>
  <c r="BA3259" i="1"/>
  <c r="H3260" i="1"/>
  <c r="BA3260" i="1"/>
  <c r="H3261" i="1"/>
  <c r="BA3261" i="1"/>
  <c r="H3262" i="1"/>
  <c r="BA3262" i="1"/>
  <c r="H3263" i="1"/>
  <c r="AP3265" i="1" s="1"/>
  <c r="AO3263" i="1"/>
  <c r="BA3263" i="1"/>
  <c r="H3264" i="1"/>
  <c r="BA3264" i="1"/>
  <c r="H3265" i="1"/>
  <c r="BA3265" i="1"/>
  <c r="H3266" i="1"/>
  <c r="BA3266" i="1"/>
  <c r="H3267" i="1"/>
  <c r="H3268" i="1"/>
  <c r="H3269" i="1"/>
  <c r="AE3272" i="1"/>
  <c r="AE3273" i="1"/>
  <c r="AE3291" i="1"/>
  <c r="AK2" i="1"/>
  <c r="AL2" i="1"/>
  <c r="AI2" i="1"/>
  <c r="AJ2" i="1"/>
  <c r="AL5" i="1"/>
  <c r="AK6" i="1"/>
  <c r="AL9" i="1"/>
  <c r="AL10" i="1"/>
  <c r="AL11" i="1"/>
  <c r="AL12" i="1"/>
  <c r="AK13" i="1"/>
  <c r="AL16" i="1"/>
  <c r="AL17" i="1"/>
  <c r="AL18" i="1"/>
  <c r="AK4" i="1"/>
  <c r="AL6" i="1"/>
  <c r="AK7" i="1"/>
  <c r="AL13" i="1"/>
  <c r="AK14" i="1"/>
  <c r="AL4" i="1"/>
  <c r="AL7" i="1"/>
  <c r="AK19" i="1"/>
  <c r="AY19" i="1"/>
  <c r="AK22" i="1"/>
  <c r="AL24" i="1"/>
  <c r="AL25" i="1"/>
  <c r="AL26" i="1"/>
  <c r="AK5" i="1"/>
  <c r="AL19" i="1"/>
  <c r="AK20" i="1"/>
  <c r="AL22" i="1"/>
  <c r="AK8" i="1"/>
  <c r="AK9" i="1"/>
  <c r="AY12" i="1"/>
  <c r="AL15" i="1"/>
  <c r="AK25" i="1"/>
  <c r="AY26" i="1"/>
  <c r="AK27" i="1"/>
  <c r="AL30" i="1"/>
  <c r="AL31" i="1"/>
  <c r="AL32" i="1"/>
  <c r="AL33" i="1"/>
  <c r="AK34" i="1"/>
  <c r="AL37" i="1"/>
  <c r="AL38" i="1"/>
  <c r="AL41" i="1"/>
  <c r="AK42" i="1"/>
  <c r="AK3" i="1"/>
  <c r="AL8" i="1"/>
  <c r="AK12" i="1"/>
  <c r="AK16" i="1"/>
  <c r="AK17" i="1"/>
  <c r="AK18" i="1"/>
  <c r="AL20" i="1"/>
  <c r="AK23" i="1"/>
  <c r="AL27" i="1"/>
  <c r="AK28" i="1"/>
  <c r="AL34" i="1"/>
  <c r="AK35" i="1"/>
  <c r="AL42" i="1"/>
  <c r="AK43" i="1"/>
  <c r="AK24" i="1"/>
  <c r="AL3" i="1"/>
  <c r="AK11" i="1"/>
  <c r="AK15" i="1"/>
  <c r="AK21" i="1"/>
  <c r="AL23" i="1"/>
  <c r="AK26" i="1"/>
  <c r="AK29" i="1"/>
  <c r="AY33" i="1"/>
  <c r="AK39" i="1"/>
  <c r="AY40" i="1"/>
  <c r="AK41" i="1"/>
  <c r="AL43" i="1"/>
  <c r="AL46" i="1"/>
  <c r="AK47" i="1"/>
  <c r="AL49" i="1"/>
  <c r="AL51" i="1"/>
  <c r="AL53" i="1"/>
  <c r="AL55" i="1"/>
  <c r="AK58" i="1"/>
  <c r="AK60" i="1"/>
  <c r="AK62" i="1"/>
  <c r="AL64" i="1"/>
  <c r="AL65" i="1"/>
  <c r="AL66" i="1"/>
  <c r="AL14" i="1"/>
  <c r="AL21" i="1"/>
  <c r="AL29" i="1"/>
  <c r="AK31" i="1"/>
  <c r="AK33" i="1"/>
  <c r="AL35" i="1"/>
  <c r="AK37" i="1"/>
  <c r="AL39" i="1"/>
  <c r="AK40" i="1"/>
  <c r="AK44" i="1"/>
  <c r="AL47" i="1"/>
  <c r="AK48" i="1"/>
  <c r="AK50" i="1"/>
  <c r="AK52" i="1"/>
  <c r="AK54" i="1"/>
  <c r="AK56" i="1"/>
  <c r="AL58" i="1"/>
  <c r="AL60" i="1"/>
  <c r="AL62" i="1"/>
  <c r="AY5" i="1"/>
  <c r="AK10" i="1"/>
  <c r="AK36" i="1"/>
  <c r="AL40" i="1"/>
  <c r="AL44" i="1"/>
  <c r="AK45" i="1"/>
  <c r="AL48" i="1"/>
  <c r="AL50" i="1"/>
  <c r="AL52" i="1"/>
  <c r="AL28" i="1"/>
  <c r="AK30" i="1"/>
  <c r="AK32" i="1"/>
  <c r="AL36" i="1"/>
  <c r="AK38" i="1"/>
  <c r="AL45" i="1"/>
  <c r="AK46" i="1"/>
  <c r="AK49" i="1"/>
  <c r="AK51" i="1"/>
  <c r="AK53" i="1"/>
  <c r="AK55" i="1"/>
  <c r="AK61" i="1"/>
  <c r="AL63" i="1"/>
  <c r="AK81" i="1"/>
  <c r="AK82" i="1"/>
  <c r="AK83" i="1"/>
  <c r="AK84" i="1"/>
  <c r="AK85" i="1"/>
  <c r="AK86" i="1"/>
  <c r="AK87" i="1"/>
  <c r="AK88" i="1"/>
  <c r="AK89" i="1"/>
  <c r="AK90" i="1"/>
  <c r="AL56" i="1"/>
  <c r="AK57" i="1"/>
  <c r="AK59" i="1"/>
  <c r="AL61" i="1"/>
  <c r="AK67" i="1"/>
  <c r="AK68" i="1"/>
  <c r="AK69" i="1"/>
  <c r="AK70" i="1"/>
  <c r="AK71" i="1"/>
  <c r="AK72" i="1"/>
  <c r="AK73" i="1"/>
  <c r="AK74" i="1"/>
  <c r="AK75" i="1"/>
  <c r="AK76" i="1"/>
  <c r="AK77" i="1"/>
  <c r="AK78" i="1"/>
  <c r="AK79" i="1"/>
  <c r="AK80" i="1"/>
  <c r="AL81" i="1"/>
  <c r="AL82" i="1"/>
  <c r="AL83" i="1"/>
  <c r="AL84" i="1"/>
  <c r="AL85" i="1"/>
  <c r="AL86" i="1"/>
  <c r="AL57" i="1"/>
  <c r="AL59" i="1"/>
  <c r="AK64" i="1"/>
  <c r="AK65" i="1"/>
  <c r="AK66" i="1"/>
  <c r="AL67" i="1"/>
  <c r="AL68" i="1"/>
  <c r="AL69" i="1"/>
  <c r="AL70" i="1"/>
  <c r="AL71" i="1"/>
  <c r="AL72" i="1"/>
  <c r="AL73" i="1"/>
  <c r="AL74" i="1"/>
  <c r="AL75" i="1"/>
  <c r="AL76" i="1"/>
  <c r="AL77" i="1"/>
  <c r="AL78" i="1"/>
  <c r="AL79" i="1"/>
  <c r="AL80" i="1"/>
  <c r="AL54" i="1"/>
  <c r="AK63" i="1"/>
  <c r="AL88" i="1"/>
  <c r="AK92" i="1"/>
  <c r="AK93" i="1"/>
  <c r="AK94" i="1"/>
  <c r="AK95" i="1"/>
  <c r="AK96" i="1"/>
  <c r="AK97" i="1"/>
  <c r="AK98" i="1"/>
  <c r="AK99" i="1"/>
  <c r="AK100" i="1"/>
  <c r="AL101" i="1"/>
  <c r="AL102" i="1"/>
  <c r="AL103" i="1"/>
  <c r="AL104" i="1"/>
  <c r="AL105" i="1"/>
  <c r="AL106" i="1"/>
  <c r="AL107" i="1"/>
  <c r="AL108" i="1"/>
  <c r="AL109" i="1"/>
  <c r="AL110" i="1"/>
  <c r="AL111" i="1"/>
  <c r="AL112" i="1"/>
  <c r="AL89" i="1"/>
  <c r="AK91" i="1"/>
  <c r="AL92" i="1"/>
  <c r="AL93" i="1"/>
  <c r="AL94" i="1"/>
  <c r="AL95" i="1"/>
  <c r="AL96" i="1"/>
  <c r="AL97" i="1"/>
  <c r="AL98" i="1"/>
  <c r="AL99" i="1"/>
  <c r="AL100" i="1"/>
  <c r="AL90" i="1"/>
  <c r="AL91" i="1"/>
  <c r="AK120" i="1"/>
  <c r="AL87" i="1"/>
  <c r="AK101" i="1"/>
  <c r="AK102" i="1"/>
  <c r="AK103" i="1"/>
  <c r="AK104" i="1"/>
  <c r="AK105" i="1"/>
  <c r="AK106" i="1"/>
  <c r="AK107" i="1"/>
  <c r="AK108" i="1"/>
  <c r="AK109" i="1"/>
  <c r="AK110" i="1"/>
  <c r="AK111" i="1"/>
  <c r="AK112" i="1"/>
  <c r="AK113" i="1"/>
  <c r="AK114" i="1"/>
  <c r="AK115" i="1"/>
  <c r="AK116" i="1"/>
  <c r="AL114" i="1"/>
  <c r="AK117" i="1"/>
  <c r="AK118" i="1"/>
  <c r="AK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15" i="1"/>
  <c r="AL117" i="1"/>
  <c r="AL118" i="1"/>
  <c r="AL119" i="1"/>
  <c r="AK165" i="1"/>
  <c r="AK166" i="1"/>
  <c r="AK167" i="1"/>
  <c r="AK168" i="1"/>
  <c r="AK169" i="1"/>
  <c r="AK170" i="1"/>
  <c r="AK171" i="1"/>
  <c r="AK172" i="1"/>
  <c r="AK173" i="1"/>
  <c r="AK174" i="1"/>
  <c r="AK175" i="1"/>
  <c r="AK176" i="1"/>
  <c r="AK177" i="1"/>
  <c r="AL116" i="1"/>
  <c r="AK145" i="1"/>
  <c r="AK146" i="1"/>
  <c r="AK147" i="1"/>
  <c r="AK148" i="1"/>
  <c r="AK149" i="1"/>
  <c r="AK150" i="1"/>
  <c r="AK151" i="1"/>
  <c r="AK152" i="1"/>
  <c r="AK153" i="1"/>
  <c r="AK154" i="1"/>
  <c r="AK155" i="1"/>
  <c r="AK156" i="1"/>
  <c r="AK157" i="1"/>
  <c r="AK158" i="1"/>
  <c r="AK159" i="1"/>
  <c r="AK160" i="1"/>
  <c r="AK161" i="1"/>
  <c r="AK162" i="1"/>
  <c r="AK163" i="1"/>
  <c r="AK164" i="1"/>
  <c r="AL165" i="1"/>
  <c r="AL166" i="1"/>
  <c r="AL167" i="1"/>
  <c r="AL168" i="1"/>
  <c r="AL169" i="1"/>
  <c r="AL170" i="1"/>
  <c r="AL171" i="1"/>
  <c r="AL172" i="1"/>
  <c r="AL173" i="1"/>
  <c r="AL174" i="1"/>
  <c r="AL175" i="1"/>
  <c r="AL176" i="1"/>
  <c r="AL177" i="1"/>
  <c r="AL178" i="1"/>
  <c r="AL113" i="1"/>
  <c r="AK121" i="1"/>
  <c r="AK122" i="1"/>
  <c r="AK123" i="1"/>
  <c r="AK124" i="1"/>
  <c r="AK125" i="1"/>
  <c r="AK126" i="1"/>
  <c r="AK127" i="1"/>
  <c r="AK128" i="1"/>
  <c r="AK129" i="1"/>
  <c r="AK130" i="1"/>
  <c r="AK131" i="1"/>
  <c r="AK132" i="1"/>
  <c r="AK133" i="1"/>
  <c r="AK134" i="1"/>
  <c r="AK135" i="1"/>
  <c r="AK136" i="1"/>
  <c r="AK137" i="1"/>
  <c r="AK138" i="1"/>
  <c r="AK139" i="1"/>
  <c r="AK140" i="1"/>
  <c r="AK141" i="1"/>
  <c r="AL153" i="1"/>
  <c r="AL157" i="1"/>
  <c r="AL161" i="1"/>
  <c r="AK179" i="1"/>
  <c r="AK189" i="1"/>
  <c r="AK190" i="1"/>
  <c r="AK191" i="1"/>
  <c r="AK192" i="1"/>
  <c r="AK193" i="1"/>
  <c r="AK194" i="1"/>
  <c r="AK195" i="1"/>
  <c r="AK196" i="1"/>
  <c r="AK197" i="1"/>
  <c r="AK198" i="1"/>
  <c r="AK199" i="1"/>
  <c r="AK200" i="1"/>
  <c r="AK201" i="1"/>
  <c r="AK202" i="1"/>
  <c r="AK203" i="1"/>
  <c r="AK204" i="1"/>
  <c r="AK205" i="1"/>
  <c r="AK142" i="1"/>
  <c r="AK144" i="1"/>
  <c r="AL154" i="1"/>
  <c r="AL158" i="1"/>
  <c r="AL162" i="1"/>
  <c r="AL179" i="1"/>
  <c r="AK181" i="1"/>
  <c r="AK182" i="1"/>
  <c r="AK183" i="1"/>
  <c r="AK184" i="1"/>
  <c r="AK185" i="1"/>
  <c r="AK186" i="1"/>
  <c r="AK187" i="1"/>
  <c r="AK188" i="1"/>
  <c r="AL189" i="1"/>
  <c r="AL190" i="1"/>
  <c r="AL191" i="1"/>
  <c r="AL192" i="1"/>
  <c r="AL193" i="1"/>
  <c r="AL194" i="1"/>
  <c r="AL195" i="1"/>
  <c r="AL196" i="1"/>
  <c r="AL197" i="1"/>
  <c r="AL198" i="1"/>
  <c r="AL199" i="1"/>
  <c r="AL200" i="1"/>
  <c r="AL201" i="1"/>
  <c r="AL202" i="1"/>
  <c r="AL203" i="1"/>
  <c r="AL204" i="1"/>
  <c r="AL205" i="1"/>
  <c r="AL206" i="1"/>
  <c r="AL155" i="1"/>
  <c r="AL159" i="1"/>
  <c r="AL163" i="1"/>
  <c r="AK180" i="1"/>
  <c r="AL181" i="1"/>
  <c r="AL182" i="1"/>
  <c r="AL183" i="1"/>
  <c r="AL184" i="1"/>
  <c r="AL185" i="1"/>
  <c r="AL186" i="1"/>
  <c r="AL187" i="1"/>
  <c r="AL188" i="1"/>
  <c r="AK227" i="1"/>
  <c r="AK228" i="1"/>
  <c r="AK229" i="1"/>
  <c r="AK230" i="1"/>
  <c r="AK231" i="1"/>
  <c r="AK232" i="1"/>
  <c r="AK233" i="1"/>
  <c r="AK234" i="1"/>
  <c r="AK235" i="1"/>
  <c r="AK143" i="1"/>
  <c r="AL145" i="1"/>
  <c r="AL146" i="1"/>
  <c r="AL147" i="1"/>
  <c r="AL148" i="1"/>
  <c r="AL149" i="1"/>
  <c r="AL150" i="1"/>
  <c r="AL151" i="1"/>
  <c r="AL152" i="1"/>
  <c r="AL156" i="1"/>
  <c r="AL160" i="1"/>
  <c r="AL164" i="1"/>
  <c r="AK178" i="1"/>
  <c r="AL180" i="1"/>
  <c r="AK207" i="1"/>
  <c r="AK208" i="1"/>
  <c r="AK209" i="1"/>
  <c r="AK210" i="1"/>
  <c r="AK211" i="1"/>
  <c r="AK212" i="1"/>
  <c r="AK213" i="1"/>
  <c r="AK214" i="1"/>
  <c r="AK215" i="1"/>
  <c r="AK216" i="1"/>
  <c r="AK217" i="1"/>
  <c r="AK218" i="1"/>
  <c r="AK219" i="1"/>
  <c r="AK220" i="1"/>
  <c r="AK221" i="1"/>
  <c r="AK222" i="1"/>
  <c r="AK223" i="1"/>
  <c r="AK224" i="1"/>
  <c r="AK225" i="1"/>
  <c r="AK226" i="1"/>
  <c r="AL227" i="1"/>
  <c r="AL228" i="1"/>
  <c r="AL229" i="1"/>
  <c r="AL230" i="1"/>
  <c r="AL231" i="1"/>
  <c r="AL232" i="1"/>
  <c r="AL233" i="1"/>
  <c r="AK206" i="1"/>
  <c r="AL215" i="1"/>
  <c r="AL219" i="1"/>
  <c r="AL223"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L270" i="1"/>
  <c r="AL271" i="1"/>
  <c r="AL272" i="1"/>
  <c r="AL273" i="1"/>
  <c r="AL274" i="1"/>
  <c r="AL275" i="1"/>
  <c r="AL276" i="1"/>
  <c r="AL277" i="1"/>
  <c r="AL278" i="1"/>
  <c r="AL279" i="1"/>
  <c r="AL280" i="1"/>
  <c r="AL281" i="1"/>
  <c r="AL282" i="1"/>
  <c r="AL283" i="1"/>
  <c r="AL284" i="1"/>
  <c r="AL216" i="1"/>
  <c r="AL220" i="1"/>
  <c r="AL224" i="1"/>
  <c r="AL235" i="1"/>
  <c r="AK236" i="1"/>
  <c r="AK237" i="1"/>
  <c r="AK238" i="1"/>
  <c r="AK239" i="1"/>
  <c r="AK240" i="1"/>
  <c r="AK241" i="1"/>
  <c r="AK242" i="1"/>
  <c r="AK243" i="1"/>
  <c r="AK244" i="1"/>
  <c r="AK245" i="1"/>
  <c r="AL246" i="1"/>
  <c r="AL247" i="1"/>
  <c r="AL248" i="1"/>
  <c r="AL249" i="1"/>
  <c r="AL250" i="1"/>
  <c r="AL251" i="1"/>
  <c r="AL252" i="1"/>
  <c r="AL253" i="1"/>
  <c r="AL254" i="1"/>
  <c r="AL255" i="1"/>
  <c r="AL256" i="1"/>
  <c r="AL257" i="1"/>
  <c r="AL258" i="1"/>
  <c r="AL259" i="1"/>
  <c r="AL260" i="1"/>
  <c r="AL261" i="1"/>
  <c r="AL262" i="1"/>
  <c r="AL263" i="1"/>
  <c r="AL217" i="1"/>
  <c r="AL221" i="1"/>
  <c r="AL225" i="1"/>
  <c r="AL234" i="1"/>
  <c r="AL236" i="1"/>
  <c r="AL237" i="1"/>
  <c r="AL238" i="1"/>
  <c r="AL239" i="1"/>
  <c r="AL240" i="1"/>
  <c r="AL241" i="1"/>
  <c r="AL242" i="1"/>
  <c r="AL243" i="1"/>
  <c r="AL244" i="1"/>
  <c r="AL245" i="1"/>
  <c r="AK290" i="1"/>
  <c r="AK291" i="1"/>
  <c r="AL207" i="1"/>
  <c r="AL208" i="1"/>
  <c r="AL209" i="1"/>
  <c r="AL210" i="1"/>
  <c r="AL211" i="1"/>
  <c r="AL212" i="1"/>
  <c r="AL213" i="1"/>
  <c r="AL214" i="1"/>
  <c r="AL218" i="1"/>
  <c r="AL222" i="1"/>
  <c r="AL226" i="1"/>
  <c r="AK270" i="1"/>
  <c r="AK271" i="1"/>
  <c r="AK272" i="1"/>
  <c r="AK273" i="1"/>
  <c r="AK274" i="1"/>
  <c r="AK275" i="1"/>
  <c r="AK276" i="1"/>
  <c r="AK277" i="1"/>
  <c r="AK278" i="1"/>
  <c r="AK279" i="1"/>
  <c r="AK280" i="1"/>
  <c r="AK281" i="1"/>
  <c r="AK282" i="1"/>
  <c r="AK283" i="1"/>
  <c r="AK284" i="1"/>
  <c r="AK285" i="1"/>
  <c r="AL265" i="1"/>
  <c r="AL269" i="1"/>
  <c r="AL285" i="1"/>
  <c r="AL286" i="1"/>
  <c r="AL288" i="1"/>
  <c r="AL292" i="1"/>
  <c r="AL293" i="1"/>
  <c r="AL294" i="1"/>
  <c r="AL295" i="1"/>
  <c r="AL296" i="1"/>
  <c r="AL297" i="1"/>
  <c r="AL298" i="1"/>
  <c r="AL299" i="1"/>
  <c r="AL300" i="1"/>
  <c r="AL301" i="1"/>
  <c r="AL302" i="1"/>
  <c r="AL303" i="1"/>
  <c r="AL304" i="1"/>
  <c r="AL305" i="1"/>
  <c r="AL306" i="1"/>
  <c r="AL307" i="1"/>
  <c r="AL308" i="1"/>
  <c r="AK353" i="1"/>
  <c r="AK354" i="1"/>
  <c r="AK355" i="1"/>
  <c r="AK356" i="1"/>
  <c r="AK357" i="1"/>
  <c r="AK358" i="1"/>
  <c r="AK359" i="1"/>
  <c r="AK360" i="1"/>
  <c r="AK361" i="1"/>
  <c r="AK362" i="1"/>
  <c r="AL266" i="1"/>
  <c r="AK287" i="1"/>
  <c r="AK289" i="1"/>
  <c r="AK333" i="1"/>
  <c r="AK334" i="1"/>
  <c r="AK335" i="1"/>
  <c r="AK336" i="1"/>
  <c r="AK337" i="1"/>
  <c r="AK338" i="1"/>
  <c r="AK339" i="1"/>
  <c r="AK340" i="1"/>
  <c r="AK341" i="1"/>
  <c r="AK342" i="1"/>
  <c r="AK343" i="1"/>
  <c r="AK344" i="1"/>
  <c r="AK345" i="1"/>
  <c r="AK346" i="1"/>
  <c r="AK347" i="1"/>
  <c r="AK348" i="1"/>
  <c r="AK349" i="1"/>
  <c r="AK350" i="1"/>
  <c r="AK351" i="1"/>
  <c r="AK352" i="1"/>
  <c r="AL353" i="1"/>
  <c r="AL354" i="1"/>
  <c r="AL355" i="1"/>
  <c r="AL356" i="1"/>
  <c r="AL357" i="1"/>
  <c r="AL358" i="1"/>
  <c r="AL359" i="1"/>
  <c r="AL360" i="1"/>
  <c r="AL361" i="1"/>
  <c r="AL267" i="1"/>
  <c r="AL287" i="1"/>
  <c r="AL289"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L333" i="1"/>
  <c r="AL334" i="1"/>
  <c r="AL335" i="1"/>
  <c r="AL336" i="1"/>
  <c r="AL337" i="1"/>
  <c r="AL338" i="1"/>
  <c r="AL339" i="1"/>
  <c r="AL340" i="1"/>
  <c r="AL341" i="1"/>
  <c r="AL342" i="1"/>
  <c r="AL264" i="1"/>
  <c r="AL268" i="1"/>
  <c r="AK286" i="1"/>
  <c r="AK288" i="1"/>
  <c r="AL290" i="1"/>
  <c r="AL291" i="1"/>
  <c r="AK292" i="1"/>
  <c r="AK293" i="1"/>
  <c r="AK294" i="1"/>
  <c r="AK295" i="1"/>
  <c r="AK296" i="1"/>
  <c r="AK297" i="1"/>
  <c r="AK298" i="1"/>
  <c r="AK299" i="1"/>
  <c r="AK300" i="1"/>
  <c r="AK301" i="1"/>
  <c r="AK302" i="1"/>
  <c r="AK303" i="1"/>
  <c r="AK304" i="1"/>
  <c r="AK305" i="1"/>
  <c r="AK306" i="1"/>
  <c r="AK307" i="1"/>
  <c r="AK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45" i="1"/>
  <c r="AL349" i="1"/>
  <c r="AK363" i="1"/>
  <c r="AK364" i="1"/>
  <c r="AK365" i="1"/>
  <c r="AK366" i="1"/>
  <c r="AK367" i="1"/>
  <c r="AK368" i="1"/>
  <c r="AK369" i="1"/>
  <c r="AK370" i="1"/>
  <c r="AK371" i="1"/>
  <c r="AK372" i="1"/>
  <c r="AK373" i="1"/>
  <c r="AK374" i="1"/>
  <c r="AK375" i="1"/>
  <c r="AK376" i="1"/>
  <c r="AL377" i="1"/>
  <c r="AL378" i="1"/>
  <c r="AL379" i="1"/>
  <c r="AL380" i="1"/>
  <c r="AL381" i="1"/>
  <c r="AL382" i="1"/>
  <c r="AL383" i="1"/>
  <c r="AL384" i="1"/>
  <c r="AL385" i="1"/>
  <c r="AL386" i="1"/>
  <c r="AL387" i="1"/>
  <c r="AL388" i="1"/>
  <c r="AL389" i="1"/>
  <c r="AL390" i="1"/>
  <c r="AL391" i="1"/>
  <c r="AL392" i="1"/>
  <c r="AL393" i="1"/>
  <c r="AL394" i="1"/>
  <c r="AL395" i="1"/>
  <c r="AL396" i="1"/>
  <c r="AK441" i="1"/>
  <c r="AK442" i="1"/>
  <c r="AK443" i="1"/>
  <c r="AK444" i="1"/>
  <c r="AK445" i="1"/>
  <c r="AK446" i="1"/>
  <c r="AK447" i="1"/>
  <c r="AK448" i="1"/>
  <c r="AK449" i="1"/>
  <c r="AK450" i="1"/>
  <c r="AK451" i="1"/>
  <c r="AK452" i="1"/>
  <c r="AK453" i="1"/>
  <c r="AK454" i="1"/>
  <c r="AK455" i="1"/>
  <c r="AK456" i="1"/>
  <c r="AK457" i="1"/>
  <c r="AL458" i="1"/>
  <c r="AL459" i="1"/>
  <c r="AL460" i="1"/>
  <c r="AL461" i="1"/>
  <c r="AL462" i="1"/>
  <c r="AL463" i="1"/>
  <c r="AL464" i="1"/>
  <c r="AL465" i="1"/>
  <c r="AL466" i="1"/>
  <c r="AL467" i="1"/>
  <c r="AL468" i="1"/>
  <c r="AL469" i="1"/>
  <c r="AL470" i="1"/>
  <c r="AL471" i="1"/>
  <c r="AL472" i="1"/>
  <c r="AL473" i="1"/>
  <c r="AL474" i="1"/>
  <c r="AL475" i="1"/>
  <c r="AL476" i="1"/>
  <c r="AL477" i="1"/>
  <c r="AL346" i="1"/>
  <c r="AL350" i="1"/>
  <c r="AL362" i="1"/>
  <c r="AL363" i="1"/>
  <c r="AL364" i="1"/>
  <c r="AL365" i="1"/>
  <c r="AL366" i="1"/>
  <c r="AL367" i="1"/>
  <c r="AL368" i="1"/>
  <c r="AL369" i="1"/>
  <c r="AL370" i="1"/>
  <c r="AL371" i="1"/>
  <c r="AL372" i="1"/>
  <c r="AL373" i="1"/>
  <c r="AL374" i="1"/>
  <c r="AL375" i="1"/>
  <c r="AL37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L441" i="1"/>
  <c r="AL442" i="1"/>
  <c r="AL443" i="1"/>
  <c r="AL444" i="1"/>
  <c r="AL445" i="1"/>
  <c r="AL446" i="1"/>
  <c r="AL447" i="1"/>
  <c r="AL448" i="1"/>
  <c r="AL449" i="1"/>
  <c r="AL450" i="1"/>
  <c r="AL451" i="1"/>
  <c r="AL452" i="1"/>
  <c r="AL453" i="1"/>
  <c r="AL454" i="1"/>
  <c r="AL455" i="1"/>
  <c r="AL456" i="1"/>
  <c r="AL457" i="1"/>
  <c r="AL343" i="1"/>
  <c r="AL347" i="1"/>
  <c r="AL351" i="1"/>
  <c r="AK397" i="1"/>
  <c r="AK398" i="1"/>
  <c r="AK399" i="1"/>
  <c r="AK400" i="1"/>
  <c r="AK401" i="1"/>
  <c r="AK402" i="1"/>
  <c r="AK403" i="1"/>
  <c r="AK404" i="1"/>
  <c r="AK405" i="1"/>
  <c r="AK406" i="1"/>
  <c r="AK407" i="1"/>
  <c r="AK408" i="1"/>
  <c r="AK409" i="1"/>
  <c r="AK410" i="1"/>
  <c r="AK411" i="1"/>
  <c r="AK412" i="1"/>
  <c r="AK413" i="1"/>
  <c r="AK414" i="1"/>
  <c r="AK415" i="1"/>
  <c r="AK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K478" i="1"/>
  <c r="AK479" i="1"/>
  <c r="AK480" i="1"/>
  <c r="AK481" i="1"/>
  <c r="AK482" i="1"/>
  <c r="AK483" i="1"/>
  <c r="AK484" i="1"/>
  <c r="AK485" i="1"/>
  <c r="AK486" i="1"/>
  <c r="AK487" i="1"/>
  <c r="AK488" i="1"/>
  <c r="AK489" i="1"/>
  <c r="AL344" i="1"/>
  <c r="AL348" i="1"/>
  <c r="AL352" i="1"/>
  <c r="AK377" i="1"/>
  <c r="AK378" i="1"/>
  <c r="AK379" i="1"/>
  <c r="AK380" i="1"/>
  <c r="AK381" i="1"/>
  <c r="AK382" i="1"/>
  <c r="AK383" i="1"/>
  <c r="AK384" i="1"/>
  <c r="AK385" i="1"/>
  <c r="AK386" i="1"/>
  <c r="AK387" i="1"/>
  <c r="AK388" i="1"/>
  <c r="AK389" i="1"/>
  <c r="AK390" i="1"/>
  <c r="AK391" i="1"/>
  <c r="AK392" i="1"/>
  <c r="AK393" i="1"/>
  <c r="AK394" i="1"/>
  <c r="AK395" i="1"/>
  <c r="AK396" i="1"/>
  <c r="AL397" i="1"/>
  <c r="AL398" i="1"/>
  <c r="AL399" i="1"/>
  <c r="AL400" i="1"/>
  <c r="AL401" i="1"/>
  <c r="AL402" i="1"/>
  <c r="AL403" i="1"/>
  <c r="AL404" i="1"/>
  <c r="AL405" i="1"/>
  <c r="AL406" i="1"/>
  <c r="AL407" i="1"/>
  <c r="AL408" i="1"/>
  <c r="AL409" i="1"/>
  <c r="AL410" i="1"/>
  <c r="AL411" i="1"/>
  <c r="AL412" i="1"/>
  <c r="AL413" i="1"/>
  <c r="AL414" i="1"/>
  <c r="AL415" i="1"/>
  <c r="AL416" i="1"/>
  <c r="AK458" i="1"/>
  <c r="AK459" i="1"/>
  <c r="AK460" i="1"/>
  <c r="AK461" i="1"/>
  <c r="AK462" i="1"/>
  <c r="AK463" i="1"/>
  <c r="AK464" i="1"/>
  <c r="AK465" i="1"/>
  <c r="AK466" i="1"/>
  <c r="AK467" i="1"/>
  <c r="AK468" i="1"/>
  <c r="AK469" i="1"/>
  <c r="AK470" i="1"/>
  <c r="AK471" i="1"/>
  <c r="AK472" i="1"/>
  <c r="AK473" i="1"/>
  <c r="AK474" i="1"/>
  <c r="AK475" i="1"/>
  <c r="AK476" i="1"/>
  <c r="AK477" i="1"/>
  <c r="AL478" i="1"/>
  <c r="AL479" i="1"/>
  <c r="AL480" i="1"/>
  <c r="AL481" i="1"/>
  <c r="AL482" i="1"/>
  <c r="AL483" i="1"/>
  <c r="AL484" i="1"/>
  <c r="AL485" i="1"/>
  <c r="AL488" i="1"/>
  <c r="AK490" i="1"/>
  <c r="AL491" i="1"/>
  <c r="AL492" i="1"/>
  <c r="AL493" i="1"/>
  <c r="AL494" i="1"/>
  <c r="AL495" i="1"/>
  <c r="AL496" i="1"/>
  <c r="AL497" i="1"/>
  <c r="AL498" i="1"/>
  <c r="AL499" i="1"/>
  <c r="AL500" i="1"/>
  <c r="AL501"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L565" i="1"/>
  <c r="AL566" i="1"/>
  <c r="AL567" i="1"/>
  <c r="AL568" i="1"/>
  <c r="AL569" i="1"/>
  <c r="AL570" i="1"/>
  <c r="AL571" i="1"/>
  <c r="AL572" i="1"/>
  <c r="AL573" i="1"/>
  <c r="AL574" i="1"/>
  <c r="AL575" i="1"/>
  <c r="AL576" i="1"/>
  <c r="AL577" i="1"/>
  <c r="AL578" i="1"/>
  <c r="AL579" i="1"/>
  <c r="AL580" i="1"/>
  <c r="AL581" i="1"/>
  <c r="AL582" i="1"/>
  <c r="AL583" i="1"/>
  <c r="AL487" i="1"/>
  <c r="AL490" i="1"/>
  <c r="AK521" i="1"/>
  <c r="AK522" i="1"/>
  <c r="AK523" i="1"/>
  <c r="AK524" i="1"/>
  <c r="AK525" i="1"/>
  <c r="AK526" i="1"/>
  <c r="AK527" i="1"/>
  <c r="AK528" i="1"/>
  <c r="AK529" i="1"/>
  <c r="AK530" i="1"/>
  <c r="AK531" i="1"/>
  <c r="AK532" i="1"/>
  <c r="AK533" i="1"/>
  <c r="AK534" i="1"/>
  <c r="AK535" i="1"/>
  <c r="AK536" i="1"/>
  <c r="AK537" i="1"/>
  <c r="AK538" i="1"/>
  <c r="AK539" i="1"/>
  <c r="AK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K604" i="1"/>
  <c r="AK605" i="1"/>
  <c r="AK606" i="1"/>
  <c r="AK607" i="1"/>
  <c r="AK608" i="1"/>
  <c r="AK609" i="1"/>
  <c r="AK610" i="1"/>
  <c r="AK611" i="1"/>
  <c r="AK612" i="1"/>
  <c r="AK613" i="1"/>
  <c r="AK614" i="1"/>
  <c r="AK615" i="1"/>
  <c r="AK616" i="1"/>
  <c r="AK617" i="1"/>
  <c r="AK618" i="1"/>
  <c r="AK619" i="1"/>
  <c r="AK620" i="1"/>
  <c r="AK621" i="1"/>
  <c r="AL486" i="1"/>
  <c r="AK502" i="1"/>
  <c r="AK503" i="1"/>
  <c r="AK504" i="1"/>
  <c r="AK505" i="1"/>
  <c r="AK506" i="1"/>
  <c r="AK507" i="1"/>
  <c r="AK508" i="1"/>
  <c r="AK509" i="1"/>
  <c r="AK510" i="1"/>
  <c r="AK511" i="1"/>
  <c r="AK512" i="1"/>
  <c r="AK513" i="1"/>
  <c r="AK514" i="1"/>
  <c r="AK515" i="1"/>
  <c r="AK516" i="1"/>
  <c r="AK517" i="1"/>
  <c r="AK518" i="1"/>
  <c r="AK519" i="1"/>
  <c r="AK520" i="1"/>
  <c r="AL521" i="1"/>
  <c r="AL522" i="1"/>
  <c r="AL523" i="1"/>
  <c r="AL524" i="1"/>
  <c r="AL525" i="1"/>
  <c r="AL526" i="1"/>
  <c r="AL527" i="1"/>
  <c r="AL528" i="1"/>
  <c r="AL529" i="1"/>
  <c r="AL530" i="1"/>
  <c r="AL531" i="1"/>
  <c r="AL532" i="1"/>
  <c r="AL533" i="1"/>
  <c r="AL534" i="1"/>
  <c r="AL535" i="1"/>
  <c r="AL536" i="1"/>
  <c r="AL537" i="1"/>
  <c r="AL538" i="1"/>
  <c r="AL539" i="1"/>
  <c r="AL540" i="1"/>
  <c r="AK584" i="1"/>
  <c r="AK585" i="1"/>
  <c r="AK586" i="1"/>
  <c r="AK587" i="1"/>
  <c r="AK588" i="1"/>
  <c r="AK589" i="1"/>
  <c r="AK590" i="1"/>
  <c r="AK591" i="1"/>
  <c r="AK592" i="1"/>
  <c r="AK593" i="1"/>
  <c r="AK594" i="1"/>
  <c r="AK595" i="1"/>
  <c r="AK596" i="1"/>
  <c r="AK597" i="1"/>
  <c r="AK598" i="1"/>
  <c r="AK599" i="1"/>
  <c r="AK600" i="1"/>
  <c r="AK601" i="1"/>
  <c r="AK602" i="1"/>
  <c r="AK603" i="1"/>
  <c r="AL604" i="1"/>
  <c r="AL605" i="1"/>
  <c r="AL606" i="1"/>
  <c r="AL607" i="1"/>
  <c r="AL608" i="1"/>
  <c r="AL609" i="1"/>
  <c r="AL610" i="1"/>
  <c r="AL611" i="1"/>
  <c r="AL612" i="1"/>
  <c r="AL613" i="1"/>
  <c r="AL614" i="1"/>
  <c r="AL615" i="1"/>
  <c r="AL616" i="1"/>
  <c r="AL617" i="1"/>
  <c r="AL618" i="1"/>
  <c r="AL619" i="1"/>
  <c r="AL489" i="1"/>
  <c r="AK491" i="1"/>
  <c r="AK492" i="1"/>
  <c r="AK493" i="1"/>
  <c r="AK494" i="1"/>
  <c r="AK495" i="1"/>
  <c r="AK496" i="1"/>
  <c r="AK497" i="1"/>
  <c r="AK498" i="1"/>
  <c r="AK499" i="1"/>
  <c r="AK500" i="1"/>
  <c r="AK501" i="1"/>
  <c r="AL502" i="1"/>
  <c r="AL503" i="1"/>
  <c r="AL504" i="1"/>
  <c r="AL505" i="1"/>
  <c r="AL506" i="1"/>
  <c r="AL507" i="1"/>
  <c r="AL508" i="1"/>
  <c r="AL509" i="1"/>
  <c r="AL510" i="1"/>
  <c r="AL511" i="1"/>
  <c r="AL512" i="1"/>
  <c r="AL513" i="1"/>
  <c r="AL514" i="1"/>
  <c r="AL515" i="1"/>
  <c r="AL516" i="1"/>
  <c r="AL517" i="1"/>
  <c r="AL518" i="1"/>
  <c r="AL519" i="1"/>
  <c r="AL520" i="1"/>
  <c r="AK565" i="1"/>
  <c r="AK566" i="1"/>
  <c r="AK567" i="1"/>
  <c r="AK568" i="1"/>
  <c r="AK569" i="1"/>
  <c r="AK570" i="1"/>
  <c r="AK571" i="1"/>
  <c r="AK572" i="1"/>
  <c r="AK573" i="1"/>
  <c r="AK574" i="1"/>
  <c r="AK575" i="1"/>
  <c r="AK576" i="1"/>
  <c r="AK577" i="1"/>
  <c r="AK578" i="1"/>
  <c r="AK579" i="1"/>
  <c r="AK580" i="1"/>
  <c r="AK581" i="1"/>
  <c r="AK582" i="1"/>
  <c r="AK583" i="1"/>
  <c r="AL584" i="1"/>
  <c r="AL585" i="1"/>
  <c r="AL586" i="1"/>
  <c r="AL587" i="1"/>
  <c r="AL588" i="1"/>
  <c r="AL589" i="1"/>
  <c r="AL590" i="1"/>
  <c r="AL591" i="1"/>
  <c r="AL592" i="1"/>
  <c r="AL593" i="1"/>
  <c r="AL594" i="1"/>
  <c r="AL595" i="1"/>
  <c r="AL596" i="1"/>
  <c r="AL597" i="1"/>
  <c r="AL598" i="1"/>
  <c r="AL599" i="1"/>
  <c r="AL600" i="1"/>
  <c r="AL601" i="1"/>
  <c r="AL602" i="1"/>
  <c r="AL603" i="1"/>
  <c r="AL620" i="1"/>
  <c r="AK622" i="1"/>
  <c r="AK624" i="1"/>
  <c r="AL625" i="1"/>
  <c r="AL626" i="1"/>
  <c r="AL62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L692" i="1"/>
  <c r="AL693" i="1"/>
  <c r="AL694" i="1"/>
  <c r="AL695" i="1"/>
  <c r="AL696" i="1"/>
  <c r="AL697" i="1"/>
  <c r="AL698" i="1"/>
  <c r="AL699" i="1"/>
  <c r="AL700" i="1"/>
  <c r="AL701" i="1"/>
  <c r="AL702" i="1"/>
  <c r="AL703" i="1"/>
  <c r="AL704" i="1"/>
  <c r="AL705" i="1"/>
  <c r="AL706" i="1"/>
  <c r="AL707" i="1"/>
  <c r="AK752" i="1"/>
  <c r="AK753" i="1"/>
  <c r="AK754" i="1"/>
  <c r="AK755" i="1"/>
  <c r="AK756" i="1"/>
  <c r="AK757" i="1"/>
  <c r="AK758" i="1"/>
  <c r="AK759" i="1"/>
  <c r="AK760" i="1"/>
  <c r="AL622" i="1"/>
  <c r="AL624" i="1"/>
  <c r="AK648" i="1"/>
  <c r="AK649" i="1"/>
  <c r="AK650" i="1"/>
  <c r="AK651" i="1"/>
  <c r="AK652" i="1"/>
  <c r="AK653" i="1"/>
  <c r="AK654" i="1"/>
  <c r="AK655" i="1"/>
  <c r="AK656" i="1"/>
  <c r="AK657" i="1"/>
  <c r="AK658" i="1"/>
  <c r="AK659" i="1"/>
  <c r="AK660" i="1"/>
  <c r="AK661" i="1"/>
  <c r="AK662" i="1"/>
  <c r="AK663" i="1"/>
  <c r="AK664" i="1"/>
  <c r="AK665" i="1"/>
  <c r="AK666" i="1"/>
  <c r="AK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L752" i="1"/>
  <c r="AL753" i="1"/>
  <c r="AL754" i="1"/>
  <c r="AL755" i="1"/>
  <c r="AK623" i="1"/>
  <c r="AK628" i="1"/>
  <c r="AK629" i="1"/>
  <c r="AK630" i="1"/>
  <c r="AK631" i="1"/>
  <c r="AK632" i="1"/>
  <c r="AK633" i="1"/>
  <c r="AK634" i="1"/>
  <c r="AK635" i="1"/>
  <c r="AK636" i="1"/>
  <c r="AK637" i="1"/>
  <c r="AK638" i="1"/>
  <c r="AK639" i="1"/>
  <c r="AK640" i="1"/>
  <c r="AK641" i="1"/>
  <c r="AK642" i="1"/>
  <c r="AK643" i="1"/>
  <c r="AK644" i="1"/>
  <c r="AK645" i="1"/>
  <c r="AK646" i="1"/>
  <c r="AK647" i="1"/>
  <c r="AL648" i="1"/>
  <c r="AL649" i="1"/>
  <c r="AL650" i="1"/>
  <c r="AL651" i="1"/>
  <c r="AL652" i="1"/>
  <c r="AL653" i="1"/>
  <c r="AL654" i="1"/>
  <c r="AL655" i="1"/>
  <c r="AL656" i="1"/>
  <c r="AL657" i="1"/>
  <c r="AL658" i="1"/>
  <c r="AL659" i="1"/>
  <c r="AL660" i="1"/>
  <c r="AL661" i="1"/>
  <c r="AL662" i="1"/>
  <c r="AL663" i="1"/>
  <c r="AL664" i="1"/>
  <c r="AL665" i="1"/>
  <c r="AL666" i="1"/>
  <c r="AL667" i="1"/>
  <c r="AK708" i="1"/>
  <c r="AK709" i="1"/>
  <c r="AK710" i="1"/>
  <c r="AK711" i="1"/>
  <c r="AK712" i="1"/>
  <c r="AK713" i="1"/>
  <c r="AK714" i="1"/>
  <c r="AK715" i="1"/>
  <c r="AK716" i="1"/>
  <c r="AK717" i="1"/>
  <c r="AK718" i="1"/>
  <c r="AK719" i="1"/>
  <c r="AK720" i="1"/>
  <c r="AK721" i="1"/>
  <c r="AK722" i="1"/>
  <c r="AK723" i="1"/>
  <c r="AK724" i="1"/>
  <c r="AK725" i="1"/>
  <c r="AK726" i="1"/>
  <c r="AK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621" i="1"/>
  <c r="AL623" i="1"/>
  <c r="AK625" i="1"/>
  <c r="AK626" i="1"/>
  <c r="AK627" i="1"/>
  <c r="AL628" i="1"/>
  <c r="AL629" i="1"/>
  <c r="AL630" i="1"/>
  <c r="AL631" i="1"/>
  <c r="AL632" i="1"/>
  <c r="AL633" i="1"/>
  <c r="AL634" i="1"/>
  <c r="AL635" i="1"/>
  <c r="AL636" i="1"/>
  <c r="AL637" i="1"/>
  <c r="AL638" i="1"/>
  <c r="AL639" i="1"/>
  <c r="AL640" i="1"/>
  <c r="AL641" i="1"/>
  <c r="AL642" i="1"/>
  <c r="AL643" i="1"/>
  <c r="AL644" i="1"/>
  <c r="AL645" i="1"/>
  <c r="AL646" i="1"/>
  <c r="AL647" i="1"/>
  <c r="AK692" i="1"/>
  <c r="AK693" i="1"/>
  <c r="AK694" i="1"/>
  <c r="AK695" i="1"/>
  <c r="AK696" i="1"/>
  <c r="AK697" i="1"/>
  <c r="AK698" i="1"/>
  <c r="AK699" i="1"/>
  <c r="AK700" i="1"/>
  <c r="AK701" i="1"/>
  <c r="AK702" i="1"/>
  <c r="AK703" i="1"/>
  <c r="AK704" i="1"/>
  <c r="AK705" i="1"/>
  <c r="AK706" i="1"/>
  <c r="AK707" i="1"/>
  <c r="AL708" i="1"/>
  <c r="AL709" i="1"/>
  <c r="AL710" i="1"/>
  <c r="AL711" i="1"/>
  <c r="AL712" i="1"/>
  <c r="AL713" i="1"/>
  <c r="AL714" i="1"/>
  <c r="AL715" i="1"/>
  <c r="AL716" i="1"/>
  <c r="AL717" i="1"/>
  <c r="AL718" i="1"/>
  <c r="AL719" i="1"/>
  <c r="AL720" i="1"/>
  <c r="AL721" i="1"/>
  <c r="AL722" i="1"/>
  <c r="AL723" i="1"/>
  <c r="AL724" i="1"/>
  <c r="AL725" i="1"/>
  <c r="AL726" i="1"/>
  <c r="AL727" i="1"/>
  <c r="AL756" i="1"/>
  <c r="AL759" i="1"/>
  <c r="AK761" i="1"/>
  <c r="AK762" i="1"/>
  <c r="AK763" i="1"/>
  <c r="AK764" i="1"/>
  <c r="AK765" i="1"/>
  <c r="AK766" i="1"/>
  <c r="AK767" i="1"/>
  <c r="AK768" i="1"/>
  <c r="AK769" i="1"/>
  <c r="AK770" i="1"/>
  <c r="AL771" i="1"/>
  <c r="AL772" i="1"/>
  <c r="AL773" i="1"/>
  <c r="AL774" i="1"/>
  <c r="AL775" i="1"/>
  <c r="AL776" i="1"/>
  <c r="AL777" i="1"/>
  <c r="AL778" i="1"/>
  <c r="AL779" i="1"/>
  <c r="AL780" i="1"/>
  <c r="AL781" i="1"/>
  <c r="AL782" i="1"/>
  <c r="AL783" i="1"/>
  <c r="AL784" i="1"/>
  <c r="AL785" i="1"/>
  <c r="AL786" i="1"/>
  <c r="AL787" i="1"/>
  <c r="AL788" i="1"/>
  <c r="AL789" i="1"/>
  <c r="AL790"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L859" i="1"/>
  <c r="AL860" i="1"/>
  <c r="AL861" i="1"/>
  <c r="AL862" i="1"/>
  <c r="AL863" i="1"/>
  <c r="AL864" i="1"/>
  <c r="AL865" i="1"/>
  <c r="AL866" i="1"/>
  <c r="AL867" i="1"/>
  <c r="AL868" i="1"/>
  <c r="AL869" i="1"/>
  <c r="AL870" i="1"/>
  <c r="AL871" i="1"/>
  <c r="AL872" i="1"/>
  <c r="AL873" i="1"/>
  <c r="AL874" i="1"/>
  <c r="AL875" i="1"/>
  <c r="AL876" i="1"/>
  <c r="AL877" i="1"/>
  <c r="AL758" i="1"/>
  <c r="AL760" i="1"/>
  <c r="AL761" i="1"/>
  <c r="AL762" i="1"/>
  <c r="AL763" i="1"/>
  <c r="AL764" i="1"/>
  <c r="AL765" i="1"/>
  <c r="AL766" i="1"/>
  <c r="AL767" i="1"/>
  <c r="AL768" i="1"/>
  <c r="AL769" i="1"/>
  <c r="AL770" i="1"/>
  <c r="AK815" i="1"/>
  <c r="AK816" i="1"/>
  <c r="AK817" i="1"/>
  <c r="AK818" i="1"/>
  <c r="AK819" i="1"/>
  <c r="AK820" i="1"/>
  <c r="AK821" i="1"/>
  <c r="AK822" i="1"/>
  <c r="AK823" i="1"/>
  <c r="AK824" i="1"/>
  <c r="AK825" i="1"/>
  <c r="AK826" i="1"/>
  <c r="AK827" i="1"/>
  <c r="AK828" i="1"/>
  <c r="AK829" i="1"/>
  <c r="AK830" i="1"/>
  <c r="AK831" i="1"/>
  <c r="AK832" i="1"/>
  <c r="AK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K898" i="1"/>
  <c r="AK899" i="1"/>
  <c r="AK900" i="1"/>
  <c r="AK901" i="1"/>
  <c r="AK902" i="1"/>
  <c r="AK903" i="1"/>
  <c r="AK904" i="1"/>
  <c r="AK905" i="1"/>
  <c r="AK906" i="1"/>
  <c r="AK907" i="1"/>
  <c r="AK908" i="1"/>
  <c r="AK909" i="1"/>
  <c r="AK910" i="1"/>
  <c r="AL757"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L815" i="1"/>
  <c r="AL816" i="1"/>
  <c r="AL817" i="1"/>
  <c r="AL818" i="1"/>
  <c r="AL819" i="1"/>
  <c r="AL820" i="1"/>
  <c r="AL821" i="1"/>
  <c r="AL822" i="1"/>
  <c r="AL823" i="1"/>
  <c r="AL824" i="1"/>
  <c r="AL825" i="1"/>
  <c r="AL826" i="1"/>
  <c r="AL827" i="1"/>
  <c r="AL828" i="1"/>
  <c r="AL829" i="1"/>
  <c r="AL830" i="1"/>
  <c r="AL831" i="1"/>
  <c r="AL832" i="1"/>
  <c r="AL833" i="1"/>
  <c r="AK878" i="1"/>
  <c r="AK879" i="1"/>
  <c r="AK880" i="1"/>
  <c r="AK881" i="1"/>
  <c r="AK882" i="1"/>
  <c r="AK883" i="1"/>
  <c r="AK884" i="1"/>
  <c r="AK885" i="1"/>
  <c r="AK886" i="1"/>
  <c r="AK887" i="1"/>
  <c r="AK888" i="1"/>
  <c r="AK889" i="1"/>
  <c r="AK890" i="1"/>
  <c r="AK891" i="1"/>
  <c r="AK892" i="1"/>
  <c r="AK893" i="1"/>
  <c r="AK894" i="1"/>
  <c r="AK895" i="1"/>
  <c r="AK896" i="1"/>
  <c r="AK897" i="1"/>
  <c r="AL898" i="1"/>
  <c r="AL899" i="1"/>
  <c r="AL900" i="1"/>
  <c r="AL901" i="1"/>
  <c r="AL902" i="1"/>
  <c r="AL903" i="1"/>
  <c r="AL904" i="1"/>
  <c r="AK771" i="1"/>
  <c r="AK772" i="1"/>
  <c r="AK773" i="1"/>
  <c r="AK774" i="1"/>
  <c r="AK775" i="1"/>
  <c r="AK776" i="1"/>
  <c r="AK777" i="1"/>
  <c r="AK778" i="1"/>
  <c r="AK779" i="1"/>
  <c r="AK780" i="1"/>
  <c r="AK781" i="1"/>
  <c r="AK782" i="1"/>
  <c r="AK783" i="1"/>
  <c r="AK784" i="1"/>
  <c r="AK785" i="1"/>
  <c r="AK786" i="1"/>
  <c r="AK787" i="1"/>
  <c r="AK788" i="1"/>
  <c r="AK789" i="1"/>
  <c r="AK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K859" i="1"/>
  <c r="AK860" i="1"/>
  <c r="AK861" i="1"/>
  <c r="AK862" i="1"/>
  <c r="AK863" i="1"/>
  <c r="AK864" i="1"/>
  <c r="AK865" i="1"/>
  <c r="AK866" i="1"/>
  <c r="AK867" i="1"/>
  <c r="AK868" i="1"/>
  <c r="AK869" i="1"/>
  <c r="AK870" i="1"/>
  <c r="AK871" i="1"/>
  <c r="AK872" i="1"/>
  <c r="AK873" i="1"/>
  <c r="AK874" i="1"/>
  <c r="AK875" i="1"/>
  <c r="AK876" i="1"/>
  <c r="AK877" i="1"/>
  <c r="AL878" i="1"/>
  <c r="AL879" i="1"/>
  <c r="AL880" i="1"/>
  <c r="AL881" i="1"/>
  <c r="AL882" i="1"/>
  <c r="AL883" i="1"/>
  <c r="AL884" i="1"/>
  <c r="AL885" i="1"/>
  <c r="AL886" i="1"/>
  <c r="AL887" i="1"/>
  <c r="AL888" i="1"/>
  <c r="AL889" i="1"/>
  <c r="AL890" i="1"/>
  <c r="AL891" i="1"/>
  <c r="AL892" i="1"/>
  <c r="AL893" i="1"/>
  <c r="AL894" i="1"/>
  <c r="AL895" i="1"/>
  <c r="AL896" i="1"/>
  <c r="AL897" i="1"/>
  <c r="AL907" i="1"/>
  <c r="AK911" i="1"/>
  <c r="AK912" i="1"/>
  <c r="AK913" i="1"/>
  <c r="AK914" i="1"/>
  <c r="AK915" i="1"/>
  <c r="AK916" i="1"/>
  <c r="AK917" i="1"/>
  <c r="AK918" i="1"/>
  <c r="AK919" i="1"/>
  <c r="AK920" i="1"/>
  <c r="AK921" i="1"/>
  <c r="AK922" i="1"/>
  <c r="AL923" i="1"/>
  <c r="AL924" i="1"/>
  <c r="AL925" i="1"/>
  <c r="AL926" i="1"/>
  <c r="AL927" i="1"/>
  <c r="AL928" i="1"/>
  <c r="AL929" i="1"/>
  <c r="AL930" i="1"/>
  <c r="AL931" i="1"/>
  <c r="AL932" i="1"/>
  <c r="AL933" i="1"/>
  <c r="AL934" i="1"/>
  <c r="AL935" i="1"/>
  <c r="AL936" i="1"/>
  <c r="AL937" i="1"/>
  <c r="AL938" i="1"/>
  <c r="AL939" i="1"/>
  <c r="AL940" i="1"/>
  <c r="AL941" i="1"/>
  <c r="AK982" i="1"/>
  <c r="AK983" i="1"/>
  <c r="AK984" i="1"/>
  <c r="AK985" i="1"/>
  <c r="AK986" i="1"/>
  <c r="AK987" i="1"/>
  <c r="AK988" i="1"/>
  <c r="AK989" i="1"/>
  <c r="AK990" i="1"/>
  <c r="AK991" i="1"/>
  <c r="AK992" i="1"/>
  <c r="AK993" i="1"/>
  <c r="AK994" i="1"/>
  <c r="AK995" i="1"/>
  <c r="AK996" i="1"/>
  <c r="AK997" i="1"/>
  <c r="AK998" i="1"/>
  <c r="AK999" i="1"/>
  <c r="AK1000" i="1"/>
  <c r="AK1001" i="1"/>
  <c r="AK1002" i="1"/>
  <c r="AL1003" i="1"/>
  <c r="AL1004" i="1"/>
  <c r="AL1005" i="1"/>
  <c r="AL1006" i="1"/>
  <c r="AL1007" i="1"/>
  <c r="AL1008" i="1"/>
  <c r="AL1009" i="1"/>
  <c r="AL1010" i="1"/>
  <c r="AL1011" i="1"/>
  <c r="AL1012" i="1"/>
  <c r="AL1013" i="1"/>
  <c r="AL1014" i="1"/>
  <c r="AL1015" i="1"/>
  <c r="AL1016" i="1"/>
  <c r="AL1017" i="1"/>
  <c r="AL1018" i="1"/>
  <c r="AL1019" i="1"/>
  <c r="AL1020" i="1"/>
  <c r="AL1021" i="1"/>
  <c r="AK1066" i="1"/>
  <c r="AK1067" i="1"/>
  <c r="AK1068" i="1"/>
  <c r="AK1069" i="1"/>
  <c r="AK1070" i="1"/>
  <c r="AK1071" i="1"/>
  <c r="AK1072" i="1"/>
  <c r="AK1073" i="1"/>
  <c r="AK1074" i="1"/>
  <c r="AK1075" i="1"/>
  <c r="AK1076" i="1"/>
  <c r="AK1077" i="1"/>
  <c r="AK1078" i="1"/>
  <c r="AK1079" i="1"/>
  <c r="AK1080" i="1"/>
  <c r="AK1081" i="1"/>
  <c r="AK1082" i="1"/>
  <c r="AK1083" i="1"/>
  <c r="AK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K1154" i="1"/>
  <c r="AK1155" i="1"/>
  <c r="AK1156" i="1"/>
  <c r="AK1157" i="1"/>
  <c r="AK1158" i="1"/>
  <c r="AK1159" i="1"/>
  <c r="AK1160" i="1"/>
  <c r="AK1161" i="1"/>
  <c r="AK1162" i="1"/>
  <c r="AK1163" i="1"/>
  <c r="AK1164" i="1"/>
  <c r="AK1165" i="1"/>
  <c r="AK1166" i="1"/>
  <c r="AK1167" i="1"/>
  <c r="AK1168" i="1"/>
  <c r="AK1169" i="1"/>
  <c r="AK1170" i="1"/>
  <c r="AK1171" i="1"/>
  <c r="AK1172" i="1"/>
  <c r="AL1176" i="1"/>
  <c r="AK1177" i="1"/>
  <c r="AL1180" i="1"/>
  <c r="AK1181" i="1"/>
  <c r="AL1184" i="1"/>
  <c r="AK1185" i="1"/>
  <c r="AL906" i="1"/>
  <c r="AL910" i="1"/>
  <c r="AL911" i="1"/>
  <c r="AL912" i="1"/>
  <c r="AL913" i="1"/>
  <c r="AL914" i="1"/>
  <c r="AL915" i="1"/>
  <c r="AL916" i="1"/>
  <c r="AL917" i="1"/>
  <c r="AL918" i="1"/>
  <c r="AL919" i="1"/>
  <c r="AL920" i="1"/>
  <c r="AL921" i="1"/>
  <c r="AL922" i="1"/>
  <c r="AK960" i="1"/>
  <c r="AK961" i="1"/>
  <c r="AK962" i="1"/>
  <c r="AK963" i="1"/>
  <c r="AK964" i="1"/>
  <c r="AK965" i="1"/>
  <c r="AK966" i="1"/>
  <c r="AK967" i="1"/>
  <c r="AK968" i="1"/>
  <c r="AK969" i="1"/>
  <c r="AK970" i="1"/>
  <c r="AK971" i="1"/>
  <c r="AK972" i="1"/>
  <c r="AK973" i="1"/>
  <c r="AK974" i="1"/>
  <c r="AK975" i="1"/>
  <c r="AK976" i="1"/>
  <c r="AK977" i="1"/>
  <c r="AK978" i="1"/>
  <c r="AK979" i="1"/>
  <c r="AK980" i="1"/>
  <c r="AK981" i="1"/>
  <c r="AL982" i="1"/>
  <c r="AL983" i="1"/>
  <c r="AL984" i="1"/>
  <c r="AL985" i="1"/>
  <c r="AL986" i="1"/>
  <c r="AL987" i="1"/>
  <c r="AL988" i="1"/>
  <c r="AL989" i="1"/>
  <c r="AL990" i="1"/>
  <c r="AL991" i="1"/>
  <c r="AL992" i="1"/>
  <c r="AL993" i="1"/>
  <c r="AL994" i="1"/>
  <c r="AL995" i="1"/>
  <c r="AL996" i="1"/>
  <c r="AL997" i="1"/>
  <c r="AL998" i="1"/>
  <c r="AL999" i="1"/>
  <c r="AL1000" i="1"/>
  <c r="AL1001" i="1"/>
  <c r="AL1002" i="1"/>
  <c r="AK1047" i="1"/>
  <c r="AK1048" i="1"/>
  <c r="AK1049" i="1"/>
  <c r="AK1050" i="1"/>
  <c r="AK1051" i="1"/>
  <c r="AK1052" i="1"/>
  <c r="AK1053" i="1"/>
  <c r="AK1054" i="1"/>
  <c r="AK1055" i="1"/>
  <c r="AK1056" i="1"/>
  <c r="AK1057" i="1"/>
  <c r="AK1058" i="1"/>
  <c r="AK1059" i="1"/>
  <c r="AK1060" i="1"/>
  <c r="AK1061" i="1"/>
  <c r="AK1062" i="1"/>
  <c r="AK1063" i="1"/>
  <c r="AK1064" i="1"/>
  <c r="AK1065" i="1"/>
  <c r="AL1066" i="1"/>
  <c r="AL1067" i="1"/>
  <c r="AL1068" i="1"/>
  <c r="AL1069" i="1"/>
  <c r="AL1070" i="1"/>
  <c r="AL1071" i="1"/>
  <c r="AL1072" i="1"/>
  <c r="AL1073" i="1"/>
  <c r="AL1074" i="1"/>
  <c r="AL1075" i="1"/>
  <c r="AL1076" i="1"/>
  <c r="AL1077" i="1"/>
  <c r="AL1078" i="1"/>
  <c r="AL1079" i="1"/>
  <c r="AL1080" i="1"/>
  <c r="AL1081" i="1"/>
  <c r="AL1082" i="1"/>
  <c r="AL1083" i="1"/>
  <c r="AL1084" i="1"/>
  <c r="AK1129" i="1"/>
  <c r="AK1130" i="1"/>
  <c r="AK1131" i="1"/>
  <c r="AK1132" i="1"/>
  <c r="AK1133" i="1"/>
  <c r="AK1134" i="1"/>
  <c r="AK1135" i="1"/>
  <c r="AK1136" i="1"/>
  <c r="AK1137" i="1"/>
  <c r="AK1138" i="1"/>
  <c r="AK1139" i="1"/>
  <c r="AK1140" i="1"/>
  <c r="AK1141" i="1"/>
  <c r="AK1142" i="1"/>
  <c r="AK1143" i="1"/>
  <c r="AK1144" i="1"/>
  <c r="AL905" i="1"/>
  <c r="AL909" i="1"/>
  <c r="AK942" i="1"/>
  <c r="AK943" i="1"/>
  <c r="AK944" i="1"/>
  <c r="AK945" i="1"/>
  <c r="AK946" i="1"/>
  <c r="AK947" i="1"/>
  <c r="AK948" i="1"/>
  <c r="AK949" i="1"/>
  <c r="AK950" i="1"/>
  <c r="AK951" i="1"/>
  <c r="AK952" i="1"/>
  <c r="AK953" i="1"/>
  <c r="AK954" i="1"/>
  <c r="AK955" i="1"/>
  <c r="AK956" i="1"/>
  <c r="AK957" i="1"/>
  <c r="AK958" i="1"/>
  <c r="AK959" i="1"/>
  <c r="AL960" i="1"/>
  <c r="AL961" i="1"/>
  <c r="AL962" i="1"/>
  <c r="AL963" i="1"/>
  <c r="AL964" i="1"/>
  <c r="AL965" i="1"/>
  <c r="AL966" i="1"/>
  <c r="AL967" i="1"/>
  <c r="AL968" i="1"/>
  <c r="AL969" i="1"/>
  <c r="AL970" i="1"/>
  <c r="AL971" i="1"/>
  <c r="AL972" i="1"/>
  <c r="AL973" i="1"/>
  <c r="AL974" i="1"/>
  <c r="AL975" i="1"/>
  <c r="AL976" i="1"/>
  <c r="AL977" i="1"/>
  <c r="AL978" i="1"/>
  <c r="AL979" i="1"/>
  <c r="AL980" i="1"/>
  <c r="AL98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L1047" i="1"/>
  <c r="AL1048" i="1"/>
  <c r="AL1049" i="1"/>
  <c r="AL1050" i="1"/>
  <c r="AL1051" i="1"/>
  <c r="AL1052" i="1"/>
  <c r="AL1053" i="1"/>
  <c r="AL1054" i="1"/>
  <c r="AL1055" i="1"/>
  <c r="AL1056" i="1"/>
  <c r="AL1057" i="1"/>
  <c r="AL1058" i="1"/>
  <c r="AL1059" i="1"/>
  <c r="AL1060" i="1"/>
  <c r="AL1061" i="1"/>
  <c r="AL1062" i="1"/>
  <c r="AL1063" i="1"/>
  <c r="AL1064" i="1"/>
  <c r="AL1065" i="1"/>
  <c r="AK1110" i="1"/>
  <c r="AK1111" i="1"/>
  <c r="AK1112" i="1"/>
  <c r="AK1113" i="1"/>
  <c r="AK1114" i="1"/>
  <c r="AK1115" i="1"/>
  <c r="AK1116" i="1"/>
  <c r="AK1117" i="1"/>
  <c r="AK1118" i="1"/>
  <c r="AK1119" i="1"/>
  <c r="AK1120" i="1"/>
  <c r="AK1121" i="1"/>
  <c r="AK1122" i="1"/>
  <c r="AK1123" i="1"/>
  <c r="AK1124" i="1"/>
  <c r="AK1125" i="1"/>
  <c r="AK1126" i="1"/>
  <c r="AK1127" i="1"/>
  <c r="AK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73" i="1"/>
  <c r="AL1174" i="1"/>
  <c r="AK1175" i="1"/>
  <c r="AL1178" i="1"/>
  <c r="AK1179" i="1"/>
  <c r="AL1182" i="1"/>
  <c r="AK1183" i="1"/>
  <c r="AL1186" i="1"/>
  <c r="AK1187" i="1"/>
  <c r="AL908" i="1"/>
  <c r="AK923" i="1"/>
  <c r="AK924" i="1"/>
  <c r="AK925" i="1"/>
  <c r="AK926" i="1"/>
  <c r="AK927" i="1"/>
  <c r="AK928" i="1"/>
  <c r="AK929" i="1"/>
  <c r="AK930" i="1"/>
  <c r="AK931" i="1"/>
  <c r="AK932" i="1"/>
  <c r="AK933" i="1"/>
  <c r="AK934" i="1"/>
  <c r="AK935" i="1"/>
  <c r="AK936" i="1"/>
  <c r="AK937" i="1"/>
  <c r="AK938" i="1"/>
  <c r="AK939" i="1"/>
  <c r="AK940" i="1"/>
  <c r="AK941" i="1"/>
  <c r="AL942" i="1"/>
  <c r="AL943" i="1"/>
  <c r="AL944" i="1"/>
  <c r="AL945" i="1"/>
  <c r="AL946" i="1"/>
  <c r="AL947" i="1"/>
  <c r="AL948" i="1"/>
  <c r="AL949" i="1"/>
  <c r="AL950" i="1"/>
  <c r="AL951" i="1"/>
  <c r="AL952" i="1"/>
  <c r="AL953" i="1"/>
  <c r="AL954" i="1"/>
  <c r="AL955" i="1"/>
  <c r="AL956" i="1"/>
  <c r="AL957" i="1"/>
  <c r="AL958" i="1"/>
  <c r="AL959" i="1"/>
  <c r="AK1003" i="1"/>
  <c r="AK1004" i="1"/>
  <c r="AK1005" i="1"/>
  <c r="AK1006" i="1"/>
  <c r="AK1007" i="1"/>
  <c r="AK1008" i="1"/>
  <c r="AK1009" i="1"/>
  <c r="AK1010" i="1"/>
  <c r="AK1011" i="1"/>
  <c r="AK1012" i="1"/>
  <c r="AK1013" i="1"/>
  <c r="AK1014" i="1"/>
  <c r="AK1015" i="1"/>
  <c r="AK1016" i="1"/>
  <c r="AK1017" i="1"/>
  <c r="AK1018" i="1"/>
  <c r="AK1019" i="1"/>
  <c r="AK1020" i="1"/>
  <c r="AK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L1110" i="1"/>
  <c r="AL1111" i="1"/>
  <c r="AL1112" i="1"/>
  <c r="AL1113" i="1"/>
  <c r="AL1114" i="1"/>
  <c r="AL1115" i="1"/>
  <c r="AL1116" i="1"/>
  <c r="AL1117" i="1"/>
  <c r="AL1118" i="1"/>
  <c r="AL1119" i="1"/>
  <c r="AL1120" i="1"/>
  <c r="AL1123" i="1"/>
  <c r="AL1127" i="1"/>
  <c r="AL1162" i="1"/>
  <c r="AL1166" i="1"/>
  <c r="AL1170" i="1"/>
  <c r="AL1177" i="1"/>
  <c r="AL1181" i="1"/>
  <c r="AL1185" i="1"/>
  <c r="AK1188" i="1"/>
  <c r="AL1189" i="1"/>
  <c r="AL1190" i="1"/>
  <c r="AK1191" i="1"/>
  <c r="AL1195" i="1"/>
  <c r="AK1196" i="1"/>
  <c r="AL1199" i="1"/>
  <c r="AK1200" i="1"/>
  <c r="AL1224" i="1"/>
  <c r="AK1225" i="1"/>
  <c r="AL1228" i="1"/>
  <c r="AK1229" i="1"/>
  <c r="AL1232" i="1"/>
  <c r="AK1233" i="1"/>
  <c r="AK1234" i="1"/>
  <c r="AL1237" i="1"/>
  <c r="AK1238" i="1"/>
  <c r="AL1241" i="1"/>
  <c r="AK1242" i="1"/>
  <c r="AL1245" i="1"/>
  <c r="AK1246" i="1"/>
  <c r="AL1249" i="1"/>
  <c r="AK1250" i="1"/>
  <c r="AL1253" i="1"/>
  <c r="AL1254" i="1"/>
  <c r="AK1255" i="1"/>
  <c r="AL1258" i="1"/>
  <c r="AK1259" i="1"/>
  <c r="AL1262" i="1"/>
  <c r="AK1263" i="1"/>
  <c r="AL1266" i="1"/>
  <c r="AK1267" i="1"/>
  <c r="AL1270" i="1"/>
  <c r="AK1271" i="1"/>
  <c r="AL1275" i="1"/>
  <c r="AK1276" i="1"/>
  <c r="AL1279" i="1"/>
  <c r="AK1280" i="1"/>
  <c r="AL1283" i="1"/>
  <c r="AK1284" i="1"/>
  <c r="AL1287" i="1"/>
  <c r="AK1288" i="1"/>
  <c r="AL1291" i="1"/>
  <c r="AK1292" i="1"/>
  <c r="AL1295" i="1"/>
  <c r="AK1296" i="1"/>
  <c r="AL1300" i="1"/>
  <c r="AK1301" i="1"/>
  <c r="AL1304" i="1"/>
  <c r="AK1305" i="1"/>
  <c r="AL1308" i="1"/>
  <c r="AK1309" i="1"/>
  <c r="AL1312" i="1"/>
  <c r="AK1313" i="1"/>
  <c r="AL1316" i="1"/>
  <c r="AL1317" i="1"/>
  <c r="AK1318" i="1"/>
  <c r="AL1321" i="1"/>
  <c r="AK1322" i="1"/>
  <c r="AL1325" i="1"/>
  <c r="AK1326" i="1"/>
  <c r="AL1329" i="1"/>
  <c r="AK1330" i="1"/>
  <c r="AL1333" i="1"/>
  <c r="AK1334" i="1"/>
  <c r="AL1337" i="1"/>
  <c r="AK1338" i="1"/>
  <c r="AL1342" i="1"/>
  <c r="AK1343" i="1"/>
  <c r="AL1346" i="1"/>
  <c r="AK1347" i="1"/>
  <c r="AL1350" i="1"/>
  <c r="AK1351" i="1"/>
  <c r="AL1354" i="1"/>
  <c r="AK1355" i="1"/>
  <c r="AL1358" i="1"/>
  <c r="AK1359" i="1"/>
  <c r="AL1363" i="1"/>
  <c r="AK1364" i="1"/>
  <c r="AL1367" i="1"/>
  <c r="AK1368" i="1"/>
  <c r="AL1371" i="1"/>
  <c r="AK1372" i="1"/>
  <c r="AL1375" i="1"/>
  <c r="AK1376" i="1"/>
  <c r="AL1379" i="1"/>
  <c r="AL1380" i="1"/>
  <c r="AK1381" i="1"/>
  <c r="AL1384" i="1"/>
  <c r="AK1385" i="1"/>
  <c r="AL1388" i="1"/>
  <c r="AK1389" i="1"/>
  <c r="AL1392" i="1"/>
  <c r="AK1393" i="1"/>
  <c r="AL1396" i="1"/>
  <c r="AK1397" i="1"/>
  <c r="AL1400" i="1"/>
  <c r="AK1401" i="1"/>
  <c r="AL1124" i="1"/>
  <c r="AL1128" i="1"/>
  <c r="AL1155" i="1"/>
  <c r="AL1157" i="1"/>
  <c r="AL1159" i="1"/>
  <c r="AL1161" i="1"/>
  <c r="AL1165" i="1"/>
  <c r="AL1169" i="1"/>
  <c r="AK1173" i="1"/>
  <c r="AK1174" i="1"/>
  <c r="AK1178" i="1"/>
  <c r="AK1182" i="1"/>
  <c r="AL1187" i="1"/>
  <c r="AL1188" i="1"/>
  <c r="AL1191" i="1"/>
  <c r="AK1192" i="1"/>
  <c r="AK1193" i="1"/>
  <c r="AL1196" i="1"/>
  <c r="AK1197" i="1"/>
  <c r="AL1200" i="1"/>
  <c r="AK1201" i="1"/>
  <c r="AK1215" i="1"/>
  <c r="AK1216" i="1"/>
  <c r="AK1217" i="1"/>
  <c r="AK1218" i="1"/>
  <c r="AK1219" i="1"/>
  <c r="AK1220" i="1"/>
  <c r="AK1221" i="1"/>
  <c r="AK1222" i="1"/>
  <c r="AL1225" i="1"/>
  <c r="AK1226" i="1"/>
  <c r="AL1229" i="1"/>
  <c r="AK1230" i="1"/>
  <c r="AL1233" i="1"/>
  <c r="AL1234" i="1"/>
  <c r="AK1235" i="1"/>
  <c r="AL1238" i="1"/>
  <c r="AK1239" i="1"/>
  <c r="AL1242" i="1"/>
  <c r="AK1243" i="1"/>
  <c r="AL1246" i="1"/>
  <c r="AK1247" i="1"/>
  <c r="AL1250" i="1"/>
  <c r="AK1251" i="1"/>
  <c r="AL1255" i="1"/>
  <c r="AK1256" i="1"/>
  <c r="AL1259" i="1"/>
  <c r="AK1260" i="1"/>
  <c r="AL1263" i="1"/>
  <c r="AK1264" i="1"/>
  <c r="AL1267" i="1"/>
  <c r="AK1268" i="1"/>
  <c r="AL1271" i="1"/>
  <c r="AK1272" i="1"/>
  <c r="AK1273" i="1"/>
  <c r="AL1276" i="1"/>
  <c r="AK1277" i="1"/>
  <c r="AL1280" i="1"/>
  <c r="AK1281" i="1"/>
  <c r="AL1284" i="1"/>
  <c r="AK1285" i="1"/>
  <c r="AL1288" i="1"/>
  <c r="AK1289" i="1"/>
  <c r="AL1292" i="1"/>
  <c r="AK1293" i="1"/>
  <c r="AL1296" i="1"/>
  <c r="AK1297" i="1"/>
  <c r="AK1298" i="1"/>
  <c r="AL1301" i="1"/>
  <c r="AK1302" i="1"/>
  <c r="AL1305" i="1"/>
  <c r="AK1306" i="1"/>
  <c r="AL1309" i="1"/>
  <c r="AK1310" i="1"/>
  <c r="AL1313" i="1"/>
  <c r="AK1314" i="1"/>
  <c r="AL1318" i="1"/>
  <c r="AK1319" i="1"/>
  <c r="AL1322" i="1"/>
  <c r="AK1323" i="1"/>
  <c r="AL1326" i="1"/>
  <c r="AK1327" i="1"/>
  <c r="AL1330" i="1"/>
  <c r="AK1331" i="1"/>
  <c r="AL1334" i="1"/>
  <c r="AK1335" i="1"/>
  <c r="AL1338" i="1"/>
  <c r="AK1339" i="1"/>
  <c r="AL1343" i="1"/>
  <c r="AK1344" i="1"/>
  <c r="AL1347" i="1"/>
  <c r="AK1348" i="1"/>
  <c r="AL1351" i="1"/>
  <c r="AK1352" i="1"/>
  <c r="AL1355" i="1"/>
  <c r="AK1356" i="1"/>
  <c r="AL1359" i="1"/>
  <c r="AK1360" i="1"/>
  <c r="AK1361" i="1"/>
  <c r="AL1364" i="1"/>
  <c r="AK1365" i="1"/>
  <c r="AL1368" i="1"/>
  <c r="AK1369" i="1"/>
  <c r="AL1372" i="1"/>
  <c r="AK1373" i="1"/>
  <c r="AL1376" i="1"/>
  <c r="AK1377" i="1"/>
  <c r="AL1381" i="1"/>
  <c r="AK1382" i="1"/>
  <c r="AL1385" i="1"/>
  <c r="AK1386" i="1"/>
  <c r="AL1389" i="1"/>
  <c r="AK1390" i="1"/>
  <c r="AL1393" i="1"/>
  <c r="AK1394" i="1"/>
  <c r="AL1121" i="1"/>
  <c r="AL1125" i="1"/>
  <c r="AL1164" i="1"/>
  <c r="AL1168" i="1"/>
  <c r="AL1172" i="1"/>
  <c r="AL1175" i="1"/>
  <c r="AL1179" i="1"/>
  <c r="AL1183" i="1"/>
  <c r="AK1186" i="1"/>
  <c r="AL1192" i="1"/>
  <c r="AL1193" i="1"/>
  <c r="AK1194" i="1"/>
  <c r="AL1197" i="1"/>
  <c r="AK1198" i="1"/>
  <c r="AL1201" i="1"/>
  <c r="AK1202" i="1"/>
  <c r="AK1203" i="1"/>
  <c r="AK1204" i="1"/>
  <c r="AK1205" i="1"/>
  <c r="AK1206" i="1"/>
  <c r="AK1207" i="1"/>
  <c r="AK1208" i="1"/>
  <c r="AK1209" i="1"/>
  <c r="AK1210" i="1"/>
  <c r="AK1211" i="1"/>
  <c r="AK1212" i="1"/>
  <c r="AK1213" i="1"/>
  <c r="AK1214" i="1"/>
  <c r="AL1215" i="1"/>
  <c r="AL1216" i="1"/>
  <c r="AL1217" i="1"/>
  <c r="AL1218" i="1"/>
  <c r="AL1219" i="1"/>
  <c r="AL1220" i="1"/>
  <c r="AL1221" i="1"/>
  <c r="AL1222" i="1"/>
  <c r="AK1223" i="1"/>
  <c r="AL1226" i="1"/>
  <c r="AK1227" i="1"/>
  <c r="AL1230" i="1"/>
  <c r="AK1231" i="1"/>
  <c r="AL1235" i="1"/>
  <c r="AK1236" i="1"/>
  <c r="AL1239" i="1"/>
  <c r="AK1240" i="1"/>
  <c r="AL1243" i="1"/>
  <c r="AK1244" i="1"/>
  <c r="AL1247" i="1"/>
  <c r="AK1248" i="1"/>
  <c r="AL1251" i="1"/>
  <c r="AK1252" i="1"/>
  <c r="AL1256" i="1"/>
  <c r="AK1257" i="1"/>
  <c r="AL1260" i="1"/>
  <c r="AK1261" i="1"/>
  <c r="AL1264" i="1"/>
  <c r="AK1265" i="1"/>
  <c r="AL1268" i="1"/>
  <c r="AK1269" i="1"/>
  <c r="AL1272" i="1"/>
  <c r="AL1273" i="1"/>
  <c r="AK1274" i="1"/>
  <c r="AL1277" i="1"/>
  <c r="AK1278" i="1"/>
  <c r="AL1281" i="1"/>
  <c r="AK1282" i="1"/>
  <c r="AL1285" i="1"/>
  <c r="AK1286" i="1"/>
  <c r="AL1289" i="1"/>
  <c r="AK1290" i="1"/>
  <c r="AL1293" i="1"/>
  <c r="AK1294" i="1"/>
  <c r="AL1297" i="1"/>
  <c r="AL1298" i="1"/>
  <c r="AK1299" i="1"/>
  <c r="AL1302" i="1"/>
  <c r="AK1303" i="1"/>
  <c r="AL1306" i="1"/>
  <c r="AK1307" i="1"/>
  <c r="AL1310" i="1"/>
  <c r="AK1311" i="1"/>
  <c r="AL1314" i="1"/>
  <c r="AK1315" i="1"/>
  <c r="AL1319" i="1"/>
  <c r="AK1320" i="1"/>
  <c r="AL1323" i="1"/>
  <c r="AK1324" i="1"/>
  <c r="AL1327" i="1"/>
  <c r="AK1328" i="1"/>
  <c r="AL1331" i="1"/>
  <c r="AK1332" i="1"/>
  <c r="AL1335" i="1"/>
  <c r="AK1336" i="1"/>
  <c r="AL1339" i="1"/>
  <c r="AK1340" i="1"/>
  <c r="AK1341" i="1"/>
  <c r="AL1344" i="1"/>
  <c r="AK1345" i="1"/>
  <c r="AL1348" i="1"/>
  <c r="AK1349" i="1"/>
  <c r="AL1352" i="1"/>
  <c r="AK1353" i="1"/>
  <c r="AL1356" i="1"/>
  <c r="AK1357" i="1"/>
  <c r="AL1360" i="1"/>
  <c r="AL1361" i="1"/>
  <c r="AK1362" i="1"/>
  <c r="AL1365" i="1"/>
  <c r="AK1366" i="1"/>
  <c r="AL1369" i="1"/>
  <c r="AK1370" i="1"/>
  <c r="AL1373" i="1"/>
  <c r="AK1374" i="1"/>
  <c r="AL1377" i="1"/>
  <c r="AK1378" i="1"/>
  <c r="AL1382" i="1"/>
  <c r="AK1383" i="1"/>
  <c r="AL1386" i="1"/>
  <c r="AK1387" i="1"/>
  <c r="AL1390" i="1"/>
  <c r="AK1391" i="1"/>
  <c r="AL1394" i="1"/>
  <c r="AK1395" i="1"/>
  <c r="AL1398" i="1"/>
  <c r="AK1399" i="1"/>
  <c r="AL1122" i="1"/>
  <c r="AL1126" i="1"/>
  <c r="AK1145" i="1"/>
  <c r="AK1146" i="1"/>
  <c r="AK1147" i="1"/>
  <c r="AK1148" i="1"/>
  <c r="AK1149" i="1"/>
  <c r="AK1150" i="1"/>
  <c r="AK1151" i="1"/>
  <c r="AK1152" i="1"/>
  <c r="AK1153" i="1"/>
  <c r="AL1154" i="1"/>
  <c r="AL1156" i="1"/>
  <c r="AL1158" i="1"/>
  <c r="AL1160" i="1"/>
  <c r="AL1163" i="1"/>
  <c r="AL1167" i="1"/>
  <c r="AL1171" i="1"/>
  <c r="AK1176" i="1"/>
  <c r="AK1180" i="1"/>
  <c r="AK1184" i="1"/>
  <c r="AK1189" i="1"/>
  <c r="AK1190" i="1"/>
  <c r="AL1194" i="1"/>
  <c r="AK1195" i="1"/>
  <c r="AL1198" i="1"/>
  <c r="AK1199" i="1"/>
  <c r="AL1202" i="1"/>
  <c r="AL1203" i="1"/>
  <c r="AL1204" i="1"/>
  <c r="AL1205" i="1"/>
  <c r="AL1206" i="1"/>
  <c r="AL1207" i="1"/>
  <c r="AL1208" i="1"/>
  <c r="AL1209" i="1"/>
  <c r="AL1210" i="1"/>
  <c r="AL1211" i="1"/>
  <c r="AL1212" i="1"/>
  <c r="AL1213" i="1"/>
  <c r="AL1214" i="1"/>
  <c r="AL1223" i="1"/>
  <c r="AK1224" i="1"/>
  <c r="AL1227" i="1"/>
  <c r="AK1228" i="1"/>
  <c r="AL1231" i="1"/>
  <c r="AK1232" i="1"/>
  <c r="AL1236" i="1"/>
  <c r="AK1237" i="1"/>
  <c r="AL1240" i="1"/>
  <c r="AK1241" i="1"/>
  <c r="AL1244" i="1"/>
  <c r="AK1245" i="1"/>
  <c r="AL1248" i="1"/>
  <c r="AK1249" i="1"/>
  <c r="AL1252" i="1"/>
  <c r="AK1253" i="1"/>
  <c r="AK1254" i="1"/>
  <c r="AL1257" i="1"/>
  <c r="AK1258" i="1"/>
  <c r="AL1261" i="1"/>
  <c r="AK1262" i="1"/>
  <c r="AL1265" i="1"/>
  <c r="AK1266" i="1"/>
  <c r="AL1269" i="1"/>
  <c r="AK1270" i="1"/>
  <c r="AL1274" i="1"/>
  <c r="AK1275" i="1"/>
  <c r="AL1278" i="1"/>
  <c r="AK1279" i="1"/>
  <c r="AL1282" i="1"/>
  <c r="AK1283" i="1"/>
  <c r="AL1286" i="1"/>
  <c r="AK1287" i="1"/>
  <c r="AL1290" i="1"/>
  <c r="AK1291" i="1"/>
  <c r="AL1294" i="1"/>
  <c r="AK1295" i="1"/>
  <c r="AL1299" i="1"/>
  <c r="AK1300" i="1"/>
  <c r="AL1303" i="1"/>
  <c r="AK1304" i="1"/>
  <c r="AL1307" i="1"/>
  <c r="AK1308" i="1"/>
  <c r="AL1311" i="1"/>
  <c r="AK1312" i="1"/>
  <c r="AL1315" i="1"/>
  <c r="AK1316" i="1"/>
  <c r="AK1317" i="1"/>
  <c r="AL1320" i="1"/>
  <c r="AK1321" i="1"/>
  <c r="AL1324" i="1"/>
  <c r="AK1325" i="1"/>
  <c r="AL1328" i="1"/>
  <c r="AK1329" i="1"/>
  <c r="AL1332" i="1"/>
  <c r="AK1333" i="1"/>
  <c r="AL1336" i="1"/>
  <c r="AK1337" i="1"/>
  <c r="AL1340" i="1"/>
  <c r="AL1341" i="1"/>
  <c r="AK1342" i="1"/>
  <c r="AL1345" i="1"/>
  <c r="AK1346" i="1"/>
  <c r="AL1349" i="1"/>
  <c r="AK1350" i="1"/>
  <c r="AL1353" i="1"/>
  <c r="AK1354" i="1"/>
  <c r="AL1357" i="1"/>
  <c r="AK1358" i="1"/>
  <c r="AL1362" i="1"/>
  <c r="AK1363" i="1"/>
  <c r="AL1366" i="1"/>
  <c r="AK1367" i="1"/>
  <c r="AL1370" i="1"/>
  <c r="AK1371" i="1"/>
  <c r="AL1374" i="1"/>
  <c r="AK1375" i="1"/>
  <c r="AL1378" i="1"/>
  <c r="AK1379" i="1"/>
  <c r="AK1380" i="1"/>
  <c r="AL1383" i="1"/>
  <c r="AK1384" i="1"/>
  <c r="AK1396" i="1"/>
  <c r="AK1400" i="1"/>
  <c r="AL1403" i="1"/>
  <c r="AK1404" i="1"/>
  <c r="AK1405" i="1"/>
  <c r="AL1408" i="1"/>
  <c r="AK1409" i="1"/>
  <c r="AL1412" i="1"/>
  <c r="AK1413" i="1"/>
  <c r="AL1416" i="1"/>
  <c r="AK1417" i="1"/>
  <c r="AL1420" i="1"/>
  <c r="AK1421" i="1"/>
  <c r="AL1424" i="1"/>
  <c r="AL1425" i="1"/>
  <c r="AK1426" i="1"/>
  <c r="AL1429" i="1"/>
  <c r="AK1430" i="1"/>
  <c r="AL1433" i="1"/>
  <c r="AK1434" i="1"/>
  <c r="AL1437" i="1"/>
  <c r="AK1438" i="1"/>
  <c r="AL1441" i="1"/>
  <c r="AK1442" i="1"/>
  <c r="AL1446" i="1"/>
  <c r="AK1447" i="1"/>
  <c r="AL1450" i="1"/>
  <c r="AK1451" i="1"/>
  <c r="AL1454" i="1"/>
  <c r="AK1455" i="1"/>
  <c r="AL1458" i="1"/>
  <c r="AK1459" i="1"/>
  <c r="AL1462" i="1"/>
  <c r="AK1463" i="1"/>
  <c r="AL1467" i="1"/>
  <c r="AK1468" i="1"/>
  <c r="AL1471" i="1"/>
  <c r="AK1472" i="1"/>
  <c r="AL1475" i="1"/>
  <c r="AK1476" i="1"/>
  <c r="AL1479" i="1"/>
  <c r="AK1480" i="1"/>
  <c r="AL1483" i="1"/>
  <c r="AK1484" i="1"/>
  <c r="AK1485" i="1"/>
  <c r="AL1488" i="1"/>
  <c r="AK1489" i="1"/>
  <c r="AL1492" i="1"/>
  <c r="AK1493" i="1"/>
  <c r="AL1496" i="1"/>
  <c r="AK1497" i="1"/>
  <c r="AL1500" i="1"/>
  <c r="AK1501" i="1"/>
  <c r="AL1504" i="1"/>
  <c r="AL1505" i="1"/>
  <c r="AK1506" i="1"/>
  <c r="AL1509" i="1"/>
  <c r="AK1510" i="1"/>
  <c r="AL1513" i="1"/>
  <c r="AK1514" i="1"/>
  <c r="AL1517" i="1"/>
  <c r="AK1518" i="1"/>
  <c r="AL1521" i="1"/>
  <c r="AK1522" i="1"/>
  <c r="AL1525" i="1"/>
  <c r="AK1526" i="1"/>
  <c r="AL1530" i="1"/>
  <c r="AK1531" i="1"/>
  <c r="AL1534" i="1"/>
  <c r="AK1535" i="1"/>
  <c r="AL1538" i="1"/>
  <c r="AK1539" i="1"/>
  <c r="AL1542" i="1"/>
  <c r="AK1543" i="1"/>
  <c r="AL1546" i="1"/>
  <c r="AK1547" i="1"/>
  <c r="AL1551" i="1"/>
  <c r="AK1552" i="1"/>
  <c r="AL1555" i="1"/>
  <c r="AK1556" i="1"/>
  <c r="AL1559" i="1"/>
  <c r="AK1560" i="1"/>
  <c r="AL1563" i="1"/>
  <c r="AK1564" i="1"/>
  <c r="AL1567" i="1"/>
  <c r="AL1568" i="1"/>
  <c r="AK1569" i="1"/>
  <c r="AL1572" i="1"/>
  <c r="AK1573" i="1"/>
  <c r="AL1576" i="1"/>
  <c r="AK1577" i="1"/>
  <c r="AL1580" i="1"/>
  <c r="AK1581" i="1"/>
  <c r="AL1584" i="1"/>
  <c r="AK1585" i="1"/>
  <c r="AL1588" i="1"/>
  <c r="AK1589" i="1"/>
  <c r="AL1593" i="1"/>
  <c r="AK1594" i="1"/>
  <c r="AL1597" i="1"/>
  <c r="AK1598" i="1"/>
  <c r="AL1601" i="1"/>
  <c r="AK1602" i="1"/>
  <c r="AL1605" i="1"/>
  <c r="AK1606" i="1"/>
  <c r="AL1609" i="1"/>
  <c r="AK1610" i="1"/>
  <c r="AL1614" i="1"/>
  <c r="AK1615" i="1"/>
  <c r="AL1618" i="1"/>
  <c r="AK1619" i="1"/>
  <c r="AL1622" i="1"/>
  <c r="AK1623" i="1"/>
  <c r="AL1626" i="1"/>
  <c r="AK1627" i="1"/>
  <c r="AL1630" i="1"/>
  <c r="AL1631" i="1"/>
  <c r="AK1632" i="1"/>
  <c r="AL1635" i="1"/>
  <c r="AK1636" i="1"/>
  <c r="AK1388" i="1"/>
  <c r="AK1392" i="1"/>
  <c r="AL1397" i="1"/>
  <c r="AL1401" i="1"/>
  <c r="AL1404" i="1"/>
  <c r="AL1405" i="1"/>
  <c r="AK1406" i="1"/>
  <c r="AL1409" i="1"/>
  <c r="AK1410" i="1"/>
  <c r="AL1413" i="1"/>
  <c r="AK1414" i="1"/>
  <c r="AL1417" i="1"/>
  <c r="AK1418" i="1"/>
  <c r="AL1421" i="1"/>
  <c r="AK1422" i="1"/>
  <c r="AL1426" i="1"/>
  <c r="AK1427" i="1"/>
  <c r="AL1430" i="1"/>
  <c r="AK1431" i="1"/>
  <c r="AL1434" i="1"/>
  <c r="AK1435" i="1"/>
  <c r="AL1438" i="1"/>
  <c r="AK1439" i="1"/>
  <c r="AL1442" i="1"/>
  <c r="AK1443" i="1"/>
  <c r="AK1444" i="1"/>
  <c r="AL1447" i="1"/>
  <c r="AK1448" i="1"/>
  <c r="AL1451" i="1"/>
  <c r="AK1452" i="1"/>
  <c r="AL1455" i="1"/>
  <c r="AK1456" i="1"/>
  <c r="AL1459" i="1"/>
  <c r="AK1460" i="1"/>
  <c r="AL1463" i="1"/>
  <c r="AK1464" i="1"/>
  <c r="AL1468" i="1"/>
  <c r="AK1469" i="1"/>
  <c r="AL1472" i="1"/>
  <c r="AK1473" i="1"/>
  <c r="AL1476" i="1"/>
  <c r="AK1477" i="1"/>
  <c r="AL1480" i="1"/>
  <c r="AK1481" i="1"/>
  <c r="AL1484" i="1"/>
  <c r="AL1485" i="1"/>
  <c r="AK1486" i="1"/>
  <c r="AL1489" i="1"/>
  <c r="AK1490" i="1"/>
  <c r="AL1493" i="1"/>
  <c r="AK1494" i="1"/>
  <c r="AL1497" i="1"/>
  <c r="AK1498" i="1"/>
  <c r="AL1501" i="1"/>
  <c r="AK1502" i="1"/>
  <c r="AL1506" i="1"/>
  <c r="AK1507" i="1"/>
  <c r="AL1510" i="1"/>
  <c r="AK1511" i="1"/>
  <c r="AL1514" i="1"/>
  <c r="AK1515" i="1"/>
  <c r="AL1518" i="1"/>
  <c r="AK1519" i="1"/>
  <c r="AL1522" i="1"/>
  <c r="AK1523" i="1"/>
  <c r="AL1526" i="1"/>
  <c r="AK1527" i="1"/>
  <c r="AL1531" i="1"/>
  <c r="AK1532" i="1"/>
  <c r="AL1535" i="1"/>
  <c r="AK1536" i="1"/>
  <c r="AL1539" i="1"/>
  <c r="AK1540" i="1"/>
  <c r="AL1543" i="1"/>
  <c r="AK1544" i="1"/>
  <c r="AL1547" i="1"/>
  <c r="AK1548" i="1"/>
  <c r="AK1549" i="1"/>
  <c r="AL1552" i="1"/>
  <c r="AK1553" i="1"/>
  <c r="AL1556" i="1"/>
  <c r="AK1557" i="1"/>
  <c r="AL1560" i="1"/>
  <c r="AK1561" i="1"/>
  <c r="AL1564" i="1"/>
  <c r="AK1565" i="1"/>
  <c r="AL1569" i="1"/>
  <c r="AK1570" i="1"/>
  <c r="AL1573" i="1"/>
  <c r="AK1574" i="1"/>
  <c r="AL1577" i="1"/>
  <c r="AK1578" i="1"/>
  <c r="AL1581" i="1"/>
  <c r="AK1582" i="1"/>
  <c r="AL1585" i="1"/>
  <c r="AK1586" i="1"/>
  <c r="AL1589" i="1"/>
  <c r="AK1590" i="1"/>
  <c r="AL1594" i="1"/>
  <c r="AK1595" i="1"/>
  <c r="AL1598" i="1"/>
  <c r="AK1599" i="1"/>
  <c r="AL1602" i="1"/>
  <c r="AK1603" i="1"/>
  <c r="AL1606" i="1"/>
  <c r="AK1607" i="1"/>
  <c r="AL1610" i="1"/>
  <c r="AK1611" i="1"/>
  <c r="AK1612" i="1"/>
  <c r="AL1615" i="1"/>
  <c r="AK1616" i="1"/>
  <c r="AL1619" i="1"/>
  <c r="AK1620" i="1"/>
  <c r="AL1623" i="1"/>
  <c r="AK1624" i="1"/>
  <c r="AL1627" i="1"/>
  <c r="AK1628" i="1"/>
  <c r="AL1632" i="1"/>
  <c r="AK1633" i="1"/>
  <c r="AL1636" i="1"/>
  <c r="AK1637" i="1"/>
  <c r="AL1387" i="1"/>
  <c r="AL1391" i="1"/>
  <c r="AL1395" i="1"/>
  <c r="AK1398" i="1"/>
  <c r="AK1402" i="1"/>
  <c r="AL1406" i="1"/>
  <c r="AK1407" i="1"/>
  <c r="AL1410" i="1"/>
  <c r="AK1411" i="1"/>
  <c r="AL1414" i="1"/>
  <c r="AK1415" i="1"/>
  <c r="AL1418" i="1"/>
  <c r="AK1419" i="1"/>
  <c r="AL1422" i="1"/>
  <c r="AK1423" i="1"/>
  <c r="AL1427" i="1"/>
  <c r="AK1428" i="1"/>
  <c r="AL1431" i="1"/>
  <c r="AK1432" i="1"/>
  <c r="AL1435" i="1"/>
  <c r="AK1436" i="1"/>
  <c r="AL1439" i="1"/>
  <c r="AK1440" i="1"/>
  <c r="AL1443" i="1"/>
  <c r="AL1444" i="1"/>
  <c r="AK1445" i="1"/>
  <c r="AL1448" i="1"/>
  <c r="AK1449" i="1"/>
  <c r="AL1452" i="1"/>
  <c r="AK1453" i="1"/>
  <c r="AL1456" i="1"/>
  <c r="AK1457" i="1"/>
  <c r="AL1460" i="1"/>
  <c r="AK1461" i="1"/>
  <c r="AL1464" i="1"/>
  <c r="AK1465" i="1"/>
  <c r="AK1466" i="1"/>
  <c r="AL1469" i="1"/>
  <c r="AK1470" i="1"/>
  <c r="AL1473" i="1"/>
  <c r="AK1474" i="1"/>
  <c r="AL1477" i="1"/>
  <c r="AK1478" i="1"/>
  <c r="AL1481" i="1"/>
  <c r="AK1482" i="1"/>
  <c r="AL1486" i="1"/>
  <c r="AK1487" i="1"/>
  <c r="AL1490" i="1"/>
  <c r="AK1491" i="1"/>
  <c r="AL1494" i="1"/>
  <c r="AK1495" i="1"/>
  <c r="AL1498" i="1"/>
  <c r="AK1499" i="1"/>
  <c r="AL1502" i="1"/>
  <c r="AK1503" i="1"/>
  <c r="AL1507" i="1"/>
  <c r="AK1508" i="1"/>
  <c r="AL1511" i="1"/>
  <c r="AK1512" i="1"/>
  <c r="AL1515" i="1"/>
  <c r="AK1516" i="1"/>
  <c r="AL1519" i="1"/>
  <c r="AK1520" i="1"/>
  <c r="AL1523" i="1"/>
  <c r="AK1524" i="1"/>
  <c r="AL1527" i="1"/>
  <c r="AK1528" i="1"/>
  <c r="AK1529" i="1"/>
  <c r="AL1532" i="1"/>
  <c r="AK1533" i="1"/>
  <c r="AL1536" i="1"/>
  <c r="AK1537" i="1"/>
  <c r="AL1540" i="1"/>
  <c r="AK1541" i="1"/>
  <c r="AL1544" i="1"/>
  <c r="AK1545" i="1"/>
  <c r="AL1548" i="1"/>
  <c r="AL1549" i="1"/>
  <c r="AK1550" i="1"/>
  <c r="AL1553" i="1"/>
  <c r="AK1554" i="1"/>
  <c r="AL1557" i="1"/>
  <c r="AK1558" i="1"/>
  <c r="AL1561" i="1"/>
  <c r="AK1562" i="1"/>
  <c r="AL1565" i="1"/>
  <c r="AK1566" i="1"/>
  <c r="AL1570" i="1"/>
  <c r="AK1571" i="1"/>
  <c r="AL1574" i="1"/>
  <c r="AK1575" i="1"/>
  <c r="AL1578" i="1"/>
  <c r="AK1579" i="1"/>
  <c r="AL1582" i="1"/>
  <c r="AK1583" i="1"/>
  <c r="AL1586" i="1"/>
  <c r="AK1587" i="1"/>
  <c r="AL1590" i="1"/>
  <c r="AK1591" i="1"/>
  <c r="AK1592" i="1"/>
  <c r="AL1595" i="1"/>
  <c r="AK1596" i="1"/>
  <c r="AL1599" i="1"/>
  <c r="AK1600" i="1"/>
  <c r="AL1603" i="1"/>
  <c r="AK1604" i="1"/>
  <c r="AL1607" i="1"/>
  <c r="AK1608" i="1"/>
  <c r="AL1611" i="1"/>
  <c r="AL1612" i="1"/>
  <c r="AK1613" i="1"/>
  <c r="AL1616" i="1"/>
  <c r="AK1617" i="1"/>
  <c r="AL1620" i="1"/>
  <c r="AK1621" i="1"/>
  <c r="AL1624" i="1"/>
  <c r="AK1625" i="1"/>
  <c r="AL1628" i="1"/>
  <c r="AK1629" i="1"/>
  <c r="AL1633" i="1"/>
  <c r="AK1634" i="1"/>
  <c r="AL1399" i="1"/>
  <c r="AL1402" i="1"/>
  <c r="AK1403" i="1"/>
  <c r="AL1407" i="1"/>
  <c r="AK1408" i="1"/>
  <c r="AL1411" i="1"/>
  <c r="AK1412" i="1"/>
  <c r="AL1415" i="1"/>
  <c r="AK1416" i="1"/>
  <c r="AL1419" i="1"/>
  <c r="AK1420" i="1"/>
  <c r="AL1423" i="1"/>
  <c r="AK1424" i="1"/>
  <c r="AK1425" i="1"/>
  <c r="AL1428" i="1"/>
  <c r="AK1429" i="1"/>
  <c r="AL1432" i="1"/>
  <c r="AK1433" i="1"/>
  <c r="AL1436" i="1"/>
  <c r="AK1437" i="1"/>
  <c r="AL1440" i="1"/>
  <c r="AK1441" i="1"/>
  <c r="AL1445" i="1"/>
  <c r="AK1446" i="1"/>
  <c r="AL1449" i="1"/>
  <c r="AK1450" i="1"/>
  <c r="AL1453" i="1"/>
  <c r="AK1454" i="1"/>
  <c r="AL1457" i="1"/>
  <c r="AK1458" i="1"/>
  <c r="AL1461" i="1"/>
  <c r="AK1462" i="1"/>
  <c r="AL1465" i="1"/>
  <c r="AL1466" i="1"/>
  <c r="AK1467" i="1"/>
  <c r="AL1470" i="1"/>
  <c r="AK1471" i="1"/>
  <c r="AL1474" i="1"/>
  <c r="AK1475" i="1"/>
  <c r="AL1478" i="1"/>
  <c r="AK1479" i="1"/>
  <c r="AL1482" i="1"/>
  <c r="AK1483" i="1"/>
  <c r="AL1487" i="1"/>
  <c r="AK1488" i="1"/>
  <c r="AL1491" i="1"/>
  <c r="AK1492" i="1"/>
  <c r="AL1495" i="1"/>
  <c r="AK1496" i="1"/>
  <c r="AL1499" i="1"/>
  <c r="AK1500" i="1"/>
  <c r="AL1503" i="1"/>
  <c r="AK1504" i="1"/>
  <c r="AK1505" i="1"/>
  <c r="AL1508" i="1"/>
  <c r="AK1509" i="1"/>
  <c r="AL1512" i="1"/>
  <c r="AK1513" i="1"/>
  <c r="AL1516" i="1"/>
  <c r="AK1517" i="1"/>
  <c r="AL1520" i="1"/>
  <c r="AK1521" i="1"/>
  <c r="AL1524" i="1"/>
  <c r="AK1525" i="1"/>
  <c r="AL1528" i="1"/>
  <c r="AL1529" i="1"/>
  <c r="AK1530" i="1"/>
  <c r="AL1533" i="1"/>
  <c r="AK1534" i="1"/>
  <c r="AL1537" i="1"/>
  <c r="AK1538" i="1"/>
  <c r="AL1541" i="1"/>
  <c r="AK1542" i="1"/>
  <c r="AL1545" i="1"/>
  <c r="AK1546" i="1"/>
  <c r="AL1550" i="1"/>
  <c r="AK1551" i="1"/>
  <c r="AL1554" i="1"/>
  <c r="AK1555" i="1"/>
  <c r="AL1558" i="1"/>
  <c r="AK1559" i="1"/>
  <c r="AL1562" i="1"/>
  <c r="AK1563" i="1"/>
  <c r="AL1566" i="1"/>
  <c r="AK1567" i="1"/>
  <c r="AK1568" i="1"/>
  <c r="AL1571" i="1"/>
  <c r="AK1572" i="1"/>
  <c r="AL1575" i="1"/>
  <c r="AK1576" i="1"/>
  <c r="AL1579" i="1"/>
  <c r="AK1580" i="1"/>
  <c r="AL1583" i="1"/>
  <c r="AK1584" i="1"/>
  <c r="AL1587" i="1"/>
  <c r="AK1588" i="1"/>
  <c r="AL1591" i="1"/>
  <c r="AL1592" i="1"/>
  <c r="AK1593" i="1"/>
  <c r="AL1596" i="1"/>
  <c r="AK1597" i="1"/>
  <c r="AL1600" i="1"/>
  <c r="AK1601" i="1"/>
  <c r="AL1604" i="1"/>
  <c r="AK1605" i="1"/>
  <c r="AL1608" i="1"/>
  <c r="AK1609" i="1"/>
  <c r="AL1613" i="1"/>
  <c r="AK1614" i="1"/>
  <c r="AL1617" i="1"/>
  <c r="AK1618" i="1"/>
  <c r="AL1621" i="1"/>
  <c r="AK1622" i="1"/>
  <c r="AK1631" i="1"/>
  <c r="AL1634" i="1"/>
  <c r="AL1640" i="1"/>
  <c r="AK1641" i="1"/>
  <c r="AL1644" i="1"/>
  <c r="AK1645" i="1"/>
  <c r="AL1648" i="1"/>
  <c r="AK1649" i="1"/>
  <c r="AL1652" i="1"/>
  <c r="AK1653" i="1"/>
  <c r="AL1657" i="1"/>
  <c r="AK1658" i="1"/>
  <c r="AL1661" i="1"/>
  <c r="AK1662" i="1"/>
  <c r="AL1665" i="1"/>
  <c r="AK1666" i="1"/>
  <c r="AL1669" i="1"/>
  <c r="AK1670" i="1"/>
  <c r="AL1673" i="1"/>
  <c r="AK1674" i="1"/>
  <c r="AL1678" i="1"/>
  <c r="AK1679" i="1"/>
  <c r="AL1682" i="1"/>
  <c r="AK1683" i="1"/>
  <c r="AK1700" i="1"/>
  <c r="AL1637" i="1"/>
  <c r="AK1638" i="1"/>
  <c r="AL1641" i="1"/>
  <c r="AK1642" i="1"/>
  <c r="AL1645" i="1"/>
  <c r="AK1646" i="1"/>
  <c r="AL1649" i="1"/>
  <c r="AK1650" i="1"/>
  <c r="AL1653" i="1"/>
  <c r="AK1654" i="1"/>
  <c r="AL1658" i="1"/>
  <c r="AK1659" i="1"/>
  <c r="AL1662" i="1"/>
  <c r="AK1663" i="1"/>
  <c r="AL1666" i="1"/>
  <c r="AK1667" i="1"/>
  <c r="AL1670" i="1"/>
  <c r="AK1671" i="1"/>
  <c r="AL1674" i="1"/>
  <c r="AK1675" i="1"/>
  <c r="AK1676" i="1"/>
  <c r="AL1679" i="1"/>
  <c r="AK1680" i="1"/>
  <c r="AL1683" i="1"/>
  <c r="AK1684" i="1"/>
  <c r="AK1685" i="1"/>
  <c r="AK1686" i="1"/>
  <c r="AK1687" i="1"/>
  <c r="AK1688" i="1"/>
  <c r="AK1689" i="1"/>
  <c r="AK1690" i="1"/>
  <c r="AK1691" i="1"/>
  <c r="AK1692" i="1"/>
  <c r="AK1693" i="1"/>
  <c r="AK1694" i="1"/>
  <c r="AK1695" i="1"/>
  <c r="AK1696" i="1"/>
  <c r="AK1697" i="1"/>
  <c r="AK1698" i="1"/>
  <c r="AK1699" i="1"/>
  <c r="AL1700" i="1"/>
  <c r="AL1701" i="1"/>
  <c r="AL1702" i="1"/>
  <c r="AL1703" i="1"/>
  <c r="AL1704" i="1"/>
  <c r="AL1705" i="1"/>
  <c r="AL1706" i="1"/>
  <c r="AL1707" i="1"/>
  <c r="AL1708" i="1"/>
  <c r="AL1709" i="1"/>
  <c r="AL1710" i="1"/>
  <c r="AL1711" i="1"/>
  <c r="AL1712" i="1"/>
  <c r="AL1713" i="1"/>
  <c r="AL1714" i="1"/>
  <c r="AL1715" i="1"/>
  <c r="AL1716" i="1"/>
  <c r="AL1717" i="1"/>
  <c r="AK1757" i="1"/>
  <c r="AK1758" i="1"/>
  <c r="AK1759" i="1"/>
  <c r="AK1760" i="1"/>
  <c r="AK1761" i="1"/>
  <c r="AK1762" i="1"/>
  <c r="AK1763" i="1"/>
  <c r="AK1764" i="1"/>
  <c r="AK1765" i="1"/>
  <c r="AK1766" i="1"/>
  <c r="AK1767" i="1"/>
  <c r="AK1768" i="1"/>
  <c r="AK1769" i="1"/>
  <c r="AK1770" i="1"/>
  <c r="AK1771" i="1"/>
  <c r="AK1772" i="1"/>
  <c r="AK1773" i="1"/>
  <c r="AK1774" i="1"/>
  <c r="AK1775" i="1"/>
  <c r="AK1776" i="1"/>
  <c r="AK1777" i="1"/>
  <c r="AK1778" i="1"/>
  <c r="AK1779" i="1"/>
  <c r="AK1780" i="1"/>
  <c r="AK1781" i="1"/>
  <c r="AL1782" i="1"/>
  <c r="AL1783" i="1"/>
  <c r="AL1784" i="1"/>
  <c r="AL1785" i="1"/>
  <c r="AL1786" i="1"/>
  <c r="AL1787" i="1"/>
  <c r="AL1788" i="1"/>
  <c r="AL1789" i="1"/>
  <c r="AL1790" i="1"/>
  <c r="AL1791" i="1"/>
  <c r="AL1792" i="1"/>
  <c r="AL1793" i="1"/>
  <c r="AL1794" i="1"/>
  <c r="AL1795" i="1"/>
  <c r="AL1796" i="1"/>
  <c r="AL1797" i="1"/>
  <c r="AL1798" i="1"/>
  <c r="AL1799" i="1"/>
  <c r="AL1800" i="1"/>
  <c r="AK1626" i="1"/>
  <c r="AK1630" i="1"/>
  <c r="AL1638" i="1"/>
  <c r="AK1639" i="1"/>
  <c r="AL1642" i="1"/>
  <c r="AK1643" i="1"/>
  <c r="AL1646" i="1"/>
  <c r="AK1647" i="1"/>
  <c r="AL1650" i="1"/>
  <c r="AK1651" i="1"/>
  <c r="AL1654" i="1"/>
  <c r="AK1655" i="1"/>
  <c r="AK1656" i="1"/>
  <c r="AL1659" i="1"/>
  <c r="AK1660" i="1"/>
  <c r="AL1663" i="1"/>
  <c r="AK1664" i="1"/>
  <c r="AL1667" i="1"/>
  <c r="AK1668" i="1"/>
  <c r="AL1671" i="1"/>
  <c r="AK1672" i="1"/>
  <c r="AL1675" i="1"/>
  <c r="AL1676" i="1"/>
  <c r="AK1677" i="1"/>
  <c r="AL1680" i="1"/>
  <c r="AK1681" i="1"/>
  <c r="AL1684" i="1"/>
  <c r="AL1685" i="1"/>
  <c r="AL1686" i="1"/>
  <c r="AL1687" i="1"/>
  <c r="AL1688" i="1"/>
  <c r="AL1689" i="1"/>
  <c r="AL1690" i="1"/>
  <c r="AL1691" i="1"/>
  <c r="AL1692" i="1"/>
  <c r="AL1693" i="1"/>
  <c r="AL1694" i="1"/>
  <c r="AL1695" i="1"/>
  <c r="AL1696" i="1"/>
  <c r="AL1697" i="1"/>
  <c r="AL1698" i="1"/>
  <c r="AL1699" i="1"/>
  <c r="AK1738" i="1"/>
  <c r="AK1739" i="1"/>
  <c r="AK1740" i="1"/>
  <c r="AK1741" i="1"/>
  <c r="AK1742" i="1"/>
  <c r="AK1743" i="1"/>
  <c r="AK1744" i="1"/>
  <c r="AK1745" i="1"/>
  <c r="AK1746" i="1"/>
  <c r="AK1747" i="1"/>
  <c r="AK1748" i="1"/>
  <c r="AK1749" i="1"/>
  <c r="AK1750" i="1"/>
  <c r="AK1751" i="1"/>
  <c r="AK1752" i="1"/>
  <c r="AK1753" i="1"/>
  <c r="AK1754" i="1"/>
  <c r="AK1755" i="1"/>
  <c r="AK1756" i="1"/>
  <c r="AL1757" i="1"/>
  <c r="AL1758" i="1"/>
  <c r="AL1759" i="1"/>
  <c r="AL1760" i="1"/>
  <c r="AL1761" i="1"/>
  <c r="AL1762" i="1"/>
  <c r="AL1763" i="1"/>
  <c r="AL1764" i="1"/>
  <c r="AL1765" i="1"/>
  <c r="AL1766" i="1"/>
  <c r="AL1767" i="1"/>
  <c r="AL1768" i="1"/>
  <c r="AL1769" i="1"/>
  <c r="AL1770" i="1"/>
  <c r="AL1771" i="1"/>
  <c r="AL1772" i="1"/>
  <c r="AL1773" i="1"/>
  <c r="AL1774" i="1"/>
  <c r="AL1775" i="1"/>
  <c r="AL1776" i="1"/>
  <c r="AL1777" i="1"/>
  <c r="AL1778" i="1"/>
  <c r="AL1779" i="1"/>
  <c r="AL1780" i="1"/>
  <c r="AL1781" i="1"/>
  <c r="AK1820" i="1"/>
  <c r="AK1821" i="1"/>
  <c r="AK1822" i="1"/>
  <c r="AK1823" i="1"/>
  <c r="AK1824" i="1"/>
  <c r="AK1825" i="1"/>
  <c r="AK1826" i="1"/>
  <c r="AK1827" i="1"/>
  <c r="AK1828" i="1"/>
  <c r="AK1829" i="1"/>
  <c r="AK1830" i="1"/>
  <c r="AK1831" i="1"/>
  <c r="AK1832" i="1"/>
  <c r="AK1833" i="1"/>
  <c r="AK1834" i="1"/>
  <c r="AK1835" i="1"/>
  <c r="AK1836" i="1"/>
  <c r="AK1837" i="1"/>
  <c r="AK1838" i="1"/>
  <c r="AK1839" i="1"/>
  <c r="AK1840" i="1"/>
  <c r="AK1841" i="1"/>
  <c r="AK1842" i="1"/>
  <c r="AK1843" i="1"/>
  <c r="AL1844" i="1"/>
  <c r="AL1845" i="1"/>
  <c r="AL1846" i="1"/>
  <c r="AL1847" i="1"/>
  <c r="AL1848" i="1"/>
  <c r="AL1849" i="1"/>
  <c r="AL1850" i="1"/>
  <c r="AL1851" i="1"/>
  <c r="AL1852" i="1"/>
  <c r="AL1853" i="1"/>
  <c r="AL1854" i="1"/>
  <c r="AL1855" i="1"/>
  <c r="AL1856" i="1"/>
  <c r="AL1857" i="1"/>
  <c r="AL1858" i="1"/>
  <c r="AL1859" i="1"/>
  <c r="AL1860" i="1"/>
  <c r="AL1625" i="1"/>
  <c r="AL1629" i="1"/>
  <c r="AK1635" i="1"/>
  <c r="AL1639" i="1"/>
  <c r="AK1640" i="1"/>
  <c r="AL1643" i="1"/>
  <c r="AK1644" i="1"/>
  <c r="AL1647" i="1"/>
  <c r="AK1648" i="1"/>
  <c r="AL1651" i="1"/>
  <c r="AK1652" i="1"/>
  <c r="AL1655" i="1"/>
  <c r="AL1656" i="1"/>
  <c r="AK1657" i="1"/>
  <c r="AL1660" i="1"/>
  <c r="AK1661" i="1"/>
  <c r="AL1664" i="1"/>
  <c r="AK1665" i="1"/>
  <c r="AL1668" i="1"/>
  <c r="AK1669" i="1"/>
  <c r="AL1672" i="1"/>
  <c r="AK1673" i="1"/>
  <c r="AL1677" i="1"/>
  <c r="AK1678" i="1"/>
  <c r="AL1681" i="1"/>
  <c r="AK1682" i="1"/>
  <c r="AK1718" i="1"/>
  <c r="AK1719" i="1"/>
  <c r="AK1720" i="1"/>
  <c r="AK1721" i="1"/>
  <c r="AK1722" i="1"/>
  <c r="AK1723" i="1"/>
  <c r="AK1724" i="1"/>
  <c r="AK1725" i="1"/>
  <c r="AK1726" i="1"/>
  <c r="AK1727" i="1"/>
  <c r="AK1728" i="1"/>
  <c r="AK1729" i="1"/>
  <c r="AK1730" i="1"/>
  <c r="AK1731" i="1"/>
  <c r="AK1732" i="1"/>
  <c r="AK1733" i="1"/>
  <c r="AK1734" i="1"/>
  <c r="AK1735" i="1"/>
  <c r="AK1736" i="1"/>
  <c r="AK1737" i="1"/>
  <c r="AL1738" i="1"/>
  <c r="AL1739" i="1"/>
  <c r="AL1740" i="1"/>
  <c r="AL1741" i="1"/>
  <c r="AL1742" i="1"/>
  <c r="AL1743" i="1"/>
  <c r="AL1744" i="1"/>
  <c r="AL1745" i="1"/>
  <c r="AL1746" i="1"/>
  <c r="AL1747" i="1"/>
  <c r="AL1748" i="1"/>
  <c r="AL1749" i="1"/>
  <c r="AL1750" i="1"/>
  <c r="AL1751" i="1"/>
  <c r="AL1752" i="1"/>
  <c r="AL1753" i="1"/>
  <c r="AL1754" i="1"/>
  <c r="AL1755" i="1"/>
  <c r="AL1756" i="1"/>
  <c r="AK1801" i="1"/>
  <c r="AK1802" i="1"/>
  <c r="AK1803" i="1"/>
  <c r="AK1804" i="1"/>
  <c r="AK1805" i="1"/>
  <c r="AK1806" i="1"/>
  <c r="AK1807" i="1"/>
  <c r="AK1808" i="1"/>
  <c r="AK1809" i="1"/>
  <c r="AK1810" i="1"/>
  <c r="AK1811" i="1"/>
  <c r="AK1812" i="1"/>
  <c r="AK1813" i="1"/>
  <c r="AK1814" i="1"/>
  <c r="AK1815" i="1"/>
  <c r="AK1816" i="1"/>
  <c r="AK1817" i="1"/>
  <c r="AK1818" i="1"/>
  <c r="AK1819" i="1"/>
  <c r="AL1820" i="1"/>
  <c r="AL1821" i="1"/>
  <c r="AL1822" i="1"/>
  <c r="AL1823" i="1"/>
  <c r="AL1824" i="1"/>
  <c r="AL1825" i="1"/>
  <c r="AL1826" i="1"/>
  <c r="AL1827" i="1"/>
  <c r="AL1828" i="1"/>
  <c r="AL1829" i="1"/>
  <c r="AL1830" i="1"/>
  <c r="AL1831" i="1"/>
  <c r="AL1832" i="1"/>
  <c r="AL1833" i="1"/>
  <c r="AL1834" i="1"/>
  <c r="AL1835" i="1"/>
  <c r="AL1836" i="1"/>
  <c r="AL1837" i="1"/>
  <c r="AL1838" i="1"/>
  <c r="AL1839" i="1"/>
  <c r="AL1840" i="1"/>
  <c r="AL1841" i="1"/>
  <c r="AL1842" i="1"/>
  <c r="AL1843" i="1"/>
  <c r="AK1783" i="1"/>
  <c r="AK1785" i="1"/>
  <c r="AK1787" i="1"/>
  <c r="AK1789" i="1"/>
  <c r="AK1791" i="1"/>
  <c r="AK1793" i="1"/>
  <c r="AK1795" i="1"/>
  <c r="AK1797" i="1"/>
  <c r="AK1799" i="1"/>
  <c r="AL1801" i="1"/>
  <c r="AK1844" i="1"/>
  <c r="AK1845" i="1"/>
  <c r="AK1846" i="1"/>
  <c r="AK1847" i="1"/>
  <c r="AK1848" i="1"/>
  <c r="AK1849" i="1"/>
  <c r="AK1850" i="1"/>
  <c r="AK1851" i="1"/>
  <c r="AK1855" i="1"/>
  <c r="AK1859" i="1"/>
  <c r="AK1862" i="1"/>
  <c r="AL1864" i="1"/>
  <c r="AK1865" i="1"/>
  <c r="AL1868" i="1"/>
  <c r="AK1869" i="1"/>
  <c r="AL1872" i="1"/>
  <c r="AK1873" i="1"/>
  <c r="AK1888" i="1"/>
  <c r="AK1889" i="1"/>
  <c r="AK1890" i="1"/>
  <c r="AK1891" i="1"/>
  <c r="AK1892" i="1"/>
  <c r="AK1893" i="1"/>
  <c r="AK1894" i="1"/>
  <c r="AK1895" i="1"/>
  <c r="AK1896" i="1"/>
  <c r="AK1897" i="1"/>
  <c r="AL1898" i="1"/>
  <c r="AK1901" i="1"/>
  <c r="AL1902" i="1"/>
  <c r="AK1905" i="1"/>
  <c r="AL1906" i="1"/>
  <c r="AK1908" i="1"/>
  <c r="AL1909" i="1"/>
  <c r="AK1912" i="1"/>
  <c r="AL1913" i="1"/>
  <c r="AK1916" i="1"/>
  <c r="AL1917" i="1"/>
  <c r="AK1920" i="1"/>
  <c r="AL1921" i="1"/>
  <c r="AK1924" i="1"/>
  <c r="AL1925" i="1"/>
  <c r="AL1928" i="1"/>
  <c r="AK1931" i="1"/>
  <c r="AL1932" i="1"/>
  <c r="AK1935" i="1"/>
  <c r="AL1936" i="1"/>
  <c r="AK1939" i="1"/>
  <c r="AL1940" i="1"/>
  <c r="AK1943" i="1"/>
  <c r="AL1944" i="1"/>
  <c r="AK1947" i="1"/>
  <c r="AL1948" i="1"/>
  <c r="AK1951" i="1"/>
  <c r="AK1954" i="1"/>
  <c r="AL1955" i="1"/>
  <c r="AK1958" i="1"/>
  <c r="AL1959" i="1"/>
  <c r="AK1962" i="1"/>
  <c r="AL1963" i="1"/>
  <c r="AK1966" i="1"/>
  <c r="AL1967" i="1"/>
  <c r="AK1969" i="1"/>
  <c r="AL1970" i="1"/>
  <c r="AK1973" i="1"/>
  <c r="AL1974" i="1"/>
  <c r="AK1977" i="1"/>
  <c r="AL1978" i="1"/>
  <c r="AK1981" i="1"/>
  <c r="AL1982" i="1"/>
  <c r="AK1985" i="1"/>
  <c r="AL1986" i="1"/>
  <c r="AL1989" i="1"/>
  <c r="AK1992" i="1"/>
  <c r="AL1993" i="1"/>
  <c r="AK1996" i="1"/>
  <c r="AL1997" i="1"/>
  <c r="AK2000" i="1"/>
  <c r="AL2001" i="1"/>
  <c r="AK2004" i="1"/>
  <c r="AL2005" i="1"/>
  <c r="AK2008" i="1"/>
  <c r="AL2009" i="1"/>
  <c r="AK2012" i="1"/>
  <c r="AK2015" i="1"/>
  <c r="AL2016" i="1"/>
  <c r="AK2019" i="1"/>
  <c r="AL2020" i="1"/>
  <c r="AK2023" i="1"/>
  <c r="AL2024" i="1"/>
  <c r="AK2027" i="1"/>
  <c r="AL2028" i="1"/>
  <c r="AK2031" i="1"/>
  <c r="AK2034" i="1"/>
  <c r="AL2035" i="1"/>
  <c r="AK2038" i="1"/>
  <c r="AL2039" i="1"/>
  <c r="AK2042" i="1"/>
  <c r="AL2043" i="1"/>
  <c r="AK2046" i="1"/>
  <c r="AL2047" i="1"/>
  <c r="AK2050" i="1"/>
  <c r="AL2051" i="1"/>
  <c r="AK2053" i="1"/>
  <c r="AL2054" i="1"/>
  <c r="AK2057" i="1"/>
  <c r="AL2058" i="1"/>
  <c r="AK2061" i="1"/>
  <c r="AL2062" i="1"/>
  <c r="AK2065" i="1"/>
  <c r="AL2066" i="1"/>
  <c r="AK2069" i="1"/>
  <c r="AL2070" i="1"/>
  <c r="AK2073" i="1"/>
  <c r="AL2074" i="1"/>
  <c r="AK2076" i="1"/>
  <c r="AL2077" i="1"/>
  <c r="AK2080" i="1"/>
  <c r="AL2081" i="1"/>
  <c r="AK2084" i="1"/>
  <c r="AL2085" i="1"/>
  <c r="AK2088" i="1"/>
  <c r="AL2089" i="1"/>
  <c r="AK2092" i="1"/>
  <c r="AL2093" i="1"/>
  <c r="AK2095" i="1"/>
  <c r="AL2096" i="1"/>
  <c r="AK2099" i="1"/>
  <c r="AL2100" i="1"/>
  <c r="AK2103" i="1"/>
  <c r="AL2104" i="1"/>
  <c r="AK2107" i="1"/>
  <c r="AL2108" i="1"/>
  <c r="AK2111" i="1"/>
  <c r="AL2112" i="1"/>
  <c r="AK2115" i="1"/>
  <c r="AL2116" i="1"/>
  <c r="AK2119" i="1"/>
  <c r="AK2122" i="1"/>
  <c r="AL2123" i="1"/>
  <c r="AK2126" i="1"/>
  <c r="AL2127" i="1"/>
  <c r="AK2130" i="1"/>
  <c r="AL2131" i="1"/>
  <c r="AK2134" i="1"/>
  <c r="AL2135" i="1"/>
  <c r="AK2138" i="1"/>
  <c r="AK2141" i="1"/>
  <c r="AL2142" i="1"/>
  <c r="AK2145" i="1"/>
  <c r="AL2146" i="1"/>
  <c r="AK2149" i="1"/>
  <c r="AL2150" i="1"/>
  <c r="AK2153" i="1"/>
  <c r="AL2154" i="1"/>
  <c r="AK2157" i="1"/>
  <c r="AL2158" i="1"/>
  <c r="AK2160" i="1"/>
  <c r="AL2161" i="1"/>
  <c r="AK2164" i="1"/>
  <c r="AL2165" i="1"/>
  <c r="AK2168" i="1"/>
  <c r="AL2169" i="1"/>
  <c r="AK2172" i="1"/>
  <c r="AL2173" i="1"/>
  <c r="AK2176" i="1"/>
  <c r="AL2177" i="1"/>
  <c r="AK2180" i="1"/>
  <c r="AL2181" i="1"/>
  <c r="AK2183" i="1"/>
  <c r="AL2184" i="1"/>
  <c r="AK2187" i="1"/>
  <c r="AL2188" i="1"/>
  <c r="AK2191" i="1"/>
  <c r="AL2192" i="1"/>
  <c r="AK2195" i="1"/>
  <c r="AL2196" i="1"/>
  <c r="AK2199" i="1"/>
  <c r="AL2200" i="1"/>
  <c r="AK2202" i="1"/>
  <c r="AL2203" i="1"/>
  <c r="AK2206" i="1"/>
  <c r="AL2207" i="1"/>
  <c r="AK2210" i="1"/>
  <c r="AL2211" i="1"/>
  <c r="AK2214" i="1"/>
  <c r="AL2215" i="1"/>
  <c r="AK2218" i="1"/>
  <c r="AK2221" i="1"/>
  <c r="AL2222" i="1"/>
  <c r="AK2225" i="1"/>
  <c r="AL2226" i="1"/>
  <c r="AK2229" i="1"/>
  <c r="AL2230" i="1"/>
  <c r="AK2233" i="1"/>
  <c r="AL2234" i="1"/>
  <c r="AK2237" i="1"/>
  <c r="AK2240" i="1"/>
  <c r="AL2241" i="1"/>
  <c r="AK2244" i="1"/>
  <c r="AL2245" i="1"/>
  <c r="AK2248" i="1"/>
  <c r="AL2249" i="1"/>
  <c r="AK1701" i="1"/>
  <c r="AK1703" i="1"/>
  <c r="AK1705" i="1"/>
  <c r="AK1707" i="1"/>
  <c r="AK1709" i="1"/>
  <c r="AK1711" i="1"/>
  <c r="AK1713" i="1"/>
  <c r="AK1715" i="1"/>
  <c r="AK1717" i="1"/>
  <c r="AL1719" i="1"/>
  <c r="AL1721" i="1"/>
  <c r="AL1723" i="1"/>
  <c r="AL1725" i="1"/>
  <c r="AL1727" i="1"/>
  <c r="AL1729" i="1"/>
  <c r="AL1731" i="1"/>
  <c r="AL1733" i="1"/>
  <c r="AL1735" i="1"/>
  <c r="AL1737" i="1"/>
  <c r="AL1803" i="1"/>
  <c r="AL1805" i="1"/>
  <c r="AL1807" i="1"/>
  <c r="AL1809" i="1"/>
  <c r="AL1811" i="1"/>
  <c r="AL1813" i="1"/>
  <c r="AL1815" i="1"/>
  <c r="AL1817" i="1"/>
  <c r="AL1819" i="1"/>
  <c r="AK1852" i="1"/>
  <c r="AK1856" i="1"/>
  <c r="AK1860" i="1"/>
  <c r="AL1862" i="1"/>
  <c r="AL1865" i="1"/>
  <c r="AK1866" i="1"/>
  <c r="AL1869" i="1"/>
  <c r="AK1870" i="1"/>
  <c r="AL1873" i="1"/>
  <c r="AK1874" i="1"/>
  <c r="AK1875" i="1"/>
  <c r="AK1876" i="1"/>
  <c r="AK1877" i="1"/>
  <c r="AK1878" i="1"/>
  <c r="AK1879" i="1"/>
  <c r="AK1880" i="1"/>
  <c r="AK1881" i="1"/>
  <c r="AK1882" i="1"/>
  <c r="AK1883" i="1"/>
  <c r="AK1884" i="1"/>
  <c r="AK1885" i="1"/>
  <c r="AK1886" i="1"/>
  <c r="AK1887" i="1"/>
  <c r="AL1888" i="1"/>
  <c r="AL1889" i="1"/>
  <c r="AL1890" i="1"/>
  <c r="AL1891" i="1"/>
  <c r="AL1892" i="1"/>
  <c r="AL1893" i="1"/>
  <c r="AL1894" i="1"/>
  <c r="AL1895" i="1"/>
  <c r="AL1896" i="1"/>
  <c r="AL1897" i="1"/>
  <c r="AK1900" i="1"/>
  <c r="AL1901" i="1"/>
  <c r="AK1904" i="1"/>
  <c r="AL1905" i="1"/>
  <c r="AL1908" i="1"/>
  <c r="AK1911" i="1"/>
  <c r="AL1912" i="1"/>
  <c r="AK1915" i="1"/>
  <c r="AL1916" i="1"/>
  <c r="AK1919" i="1"/>
  <c r="AL1920" i="1"/>
  <c r="AK1923" i="1"/>
  <c r="AL1924" i="1"/>
  <c r="AK1927" i="1"/>
  <c r="AK1930" i="1"/>
  <c r="AL1931" i="1"/>
  <c r="AK1934" i="1"/>
  <c r="AL1935" i="1"/>
  <c r="AK1938" i="1"/>
  <c r="AL1939" i="1"/>
  <c r="AK1942" i="1"/>
  <c r="AL1943" i="1"/>
  <c r="AK1946" i="1"/>
  <c r="AL1947" i="1"/>
  <c r="AK1950" i="1"/>
  <c r="AL1951" i="1"/>
  <c r="AK1953" i="1"/>
  <c r="AL1954" i="1"/>
  <c r="AK1957" i="1"/>
  <c r="AL1958" i="1"/>
  <c r="AK1961" i="1"/>
  <c r="AL1962" i="1"/>
  <c r="AK1965" i="1"/>
  <c r="AL1966" i="1"/>
  <c r="AL1969" i="1"/>
  <c r="AK1972" i="1"/>
  <c r="AL1973" i="1"/>
  <c r="AK1976" i="1"/>
  <c r="AL1977" i="1"/>
  <c r="AK1980" i="1"/>
  <c r="AL1981" i="1"/>
  <c r="AK1984" i="1"/>
  <c r="AL1985" i="1"/>
  <c r="AK1988" i="1"/>
  <c r="AK1991" i="1"/>
  <c r="AL1992" i="1"/>
  <c r="AK1995" i="1"/>
  <c r="AL1996" i="1"/>
  <c r="AK1999" i="1"/>
  <c r="AL2000" i="1"/>
  <c r="AK2003" i="1"/>
  <c r="AL2004" i="1"/>
  <c r="AK2007" i="1"/>
  <c r="AL2008" i="1"/>
  <c r="AK2011" i="1"/>
  <c r="AL2012" i="1"/>
  <c r="AK2014" i="1"/>
  <c r="AL2015" i="1"/>
  <c r="AK2018" i="1"/>
  <c r="AL2019" i="1"/>
  <c r="AK2022" i="1"/>
  <c r="AL2023" i="1"/>
  <c r="AK2026" i="1"/>
  <c r="AL2027" i="1"/>
  <c r="AK2030" i="1"/>
  <c r="AL2031" i="1"/>
  <c r="AK2033" i="1"/>
  <c r="AL2034" i="1"/>
  <c r="AK2037" i="1"/>
  <c r="AL2038" i="1"/>
  <c r="AK2041" i="1"/>
  <c r="AL2042" i="1"/>
  <c r="AK2045" i="1"/>
  <c r="AL2046" i="1"/>
  <c r="AK2049" i="1"/>
  <c r="AL2050" i="1"/>
  <c r="AK2052" i="1"/>
  <c r="AL2053" i="1"/>
  <c r="AK2056" i="1"/>
  <c r="AL2057" i="1"/>
  <c r="AK2060" i="1"/>
  <c r="AL2061" i="1"/>
  <c r="AK2064" i="1"/>
  <c r="AL2065" i="1"/>
  <c r="AK2068" i="1"/>
  <c r="AL2069" i="1"/>
  <c r="AK2072" i="1"/>
  <c r="AL2073" i="1"/>
  <c r="AL2076" i="1"/>
  <c r="AK2079" i="1"/>
  <c r="AL2080" i="1"/>
  <c r="AK2083" i="1"/>
  <c r="AL2084" i="1"/>
  <c r="AK2087" i="1"/>
  <c r="AL2088" i="1"/>
  <c r="AK2091" i="1"/>
  <c r="AL2092" i="1"/>
  <c r="AL2095" i="1"/>
  <c r="AK2098" i="1"/>
  <c r="AL2099" i="1"/>
  <c r="AK2102" i="1"/>
  <c r="AL2103" i="1"/>
  <c r="AK2106" i="1"/>
  <c r="AL2107" i="1"/>
  <c r="AK2110" i="1"/>
  <c r="AL2111" i="1"/>
  <c r="AK2114" i="1"/>
  <c r="AL2115" i="1"/>
  <c r="AK2118" i="1"/>
  <c r="AL2119" i="1"/>
  <c r="AK2121" i="1"/>
  <c r="AL2122" i="1"/>
  <c r="AK2125" i="1"/>
  <c r="AL2126" i="1"/>
  <c r="AK2129" i="1"/>
  <c r="AL2130" i="1"/>
  <c r="AK2133" i="1"/>
  <c r="AL2134" i="1"/>
  <c r="AK2137" i="1"/>
  <c r="AL2138" i="1"/>
  <c r="AK2140" i="1"/>
  <c r="AL2141" i="1"/>
  <c r="AK2144" i="1"/>
  <c r="AL2145" i="1"/>
  <c r="AK2148" i="1"/>
  <c r="AL2149" i="1"/>
  <c r="AK2152" i="1"/>
  <c r="AL2153" i="1"/>
  <c r="AK2156" i="1"/>
  <c r="AL2157" i="1"/>
  <c r="AK2159" i="1"/>
  <c r="AL2160" i="1"/>
  <c r="AK2163" i="1"/>
  <c r="AL2164" i="1"/>
  <c r="AK2167" i="1"/>
  <c r="AL2168" i="1"/>
  <c r="AK2171" i="1"/>
  <c r="AL2172" i="1"/>
  <c r="AK2175" i="1"/>
  <c r="AL2176" i="1"/>
  <c r="AK2179" i="1"/>
  <c r="AL2180" i="1"/>
  <c r="AK2182" i="1"/>
  <c r="AL2183" i="1"/>
  <c r="AK2186" i="1"/>
  <c r="AL2187" i="1"/>
  <c r="AK2190" i="1"/>
  <c r="AL2191" i="1"/>
  <c r="AK2194" i="1"/>
  <c r="AL2195" i="1"/>
  <c r="AK2198" i="1"/>
  <c r="AL2199" i="1"/>
  <c r="AK2201" i="1"/>
  <c r="AL2202" i="1"/>
  <c r="AK2205" i="1"/>
  <c r="AL2206" i="1"/>
  <c r="AK2209" i="1"/>
  <c r="AL2210" i="1"/>
  <c r="AK2213" i="1"/>
  <c r="AL2214" i="1"/>
  <c r="AK2217" i="1"/>
  <c r="AL2218" i="1"/>
  <c r="AK2220" i="1"/>
  <c r="AL2221" i="1"/>
  <c r="AK2224" i="1"/>
  <c r="AL2225" i="1"/>
  <c r="AK2228" i="1"/>
  <c r="AL2229" i="1"/>
  <c r="AK2232" i="1"/>
  <c r="AL2233" i="1"/>
  <c r="AK2236" i="1"/>
  <c r="AL2237" i="1"/>
  <c r="AK2239" i="1"/>
  <c r="AL2240" i="1"/>
  <c r="AK2243" i="1"/>
  <c r="AL2244" i="1"/>
  <c r="AK2247" i="1"/>
  <c r="AL2248" i="1"/>
  <c r="AK2251" i="1"/>
  <c r="AK1782" i="1"/>
  <c r="AK1784" i="1"/>
  <c r="AK1786" i="1"/>
  <c r="AK1788" i="1"/>
  <c r="AK1790" i="1"/>
  <c r="AK1792" i="1"/>
  <c r="AK1794" i="1"/>
  <c r="AK1796" i="1"/>
  <c r="AK1798" i="1"/>
  <c r="AK1800" i="1"/>
  <c r="AK1853" i="1"/>
  <c r="AK1857" i="1"/>
  <c r="AK1861" i="1"/>
  <c r="AK1863" i="1"/>
  <c r="AL1866" i="1"/>
  <c r="AK1867" i="1"/>
  <c r="AL1870" i="1"/>
  <c r="AK1871" i="1"/>
  <c r="AL1874" i="1"/>
  <c r="AL1875" i="1"/>
  <c r="AL1876" i="1"/>
  <c r="AL1877" i="1"/>
  <c r="AL1878" i="1"/>
  <c r="AL1879" i="1"/>
  <c r="AL1880" i="1"/>
  <c r="AL1881" i="1"/>
  <c r="AL1882" i="1"/>
  <c r="AL1883" i="1"/>
  <c r="AL1884" i="1"/>
  <c r="AL1885" i="1"/>
  <c r="AL1886" i="1"/>
  <c r="AL1887" i="1"/>
  <c r="AK1899" i="1"/>
  <c r="AL1900" i="1"/>
  <c r="AK1903" i="1"/>
  <c r="AL1904" i="1"/>
  <c r="AK1907" i="1"/>
  <c r="AK1910" i="1"/>
  <c r="AL1911" i="1"/>
  <c r="AK1914" i="1"/>
  <c r="AL1915" i="1"/>
  <c r="AK1918" i="1"/>
  <c r="AL1919" i="1"/>
  <c r="AK1922" i="1"/>
  <c r="AL1923" i="1"/>
  <c r="AK1926" i="1"/>
  <c r="AL1927" i="1"/>
  <c r="AK1929" i="1"/>
  <c r="AL1930" i="1"/>
  <c r="AK1933" i="1"/>
  <c r="AL1934" i="1"/>
  <c r="AK1937" i="1"/>
  <c r="AL1938" i="1"/>
  <c r="AK1941" i="1"/>
  <c r="AL1942" i="1"/>
  <c r="AK1945" i="1"/>
  <c r="AL1946" i="1"/>
  <c r="AK1949" i="1"/>
  <c r="AL1950" i="1"/>
  <c r="AK1952" i="1"/>
  <c r="AL1953" i="1"/>
  <c r="AK1956" i="1"/>
  <c r="AL1957" i="1"/>
  <c r="AK1960" i="1"/>
  <c r="AL1961" i="1"/>
  <c r="AK1964" i="1"/>
  <c r="AL1965" i="1"/>
  <c r="AK1968" i="1"/>
  <c r="AK1971" i="1"/>
  <c r="AL1972" i="1"/>
  <c r="AK1975" i="1"/>
  <c r="AL1976" i="1"/>
  <c r="AK1979" i="1"/>
  <c r="AL1980" i="1"/>
  <c r="AK1983" i="1"/>
  <c r="AL1984" i="1"/>
  <c r="AK1987" i="1"/>
  <c r="AL1988" i="1"/>
  <c r="AK1990" i="1"/>
  <c r="AL1991" i="1"/>
  <c r="AK1994" i="1"/>
  <c r="AL1995" i="1"/>
  <c r="AK1998" i="1"/>
  <c r="AL1999" i="1"/>
  <c r="AK2002" i="1"/>
  <c r="AL2003" i="1"/>
  <c r="AK2006" i="1"/>
  <c r="AL2007" i="1"/>
  <c r="AK2010" i="1"/>
  <c r="AL2011" i="1"/>
  <c r="AK2013" i="1"/>
  <c r="AL2014" i="1"/>
  <c r="AK2017" i="1"/>
  <c r="AL2018" i="1"/>
  <c r="AK2021" i="1"/>
  <c r="AL2022" i="1"/>
  <c r="AK2025" i="1"/>
  <c r="AL2026" i="1"/>
  <c r="AK2029" i="1"/>
  <c r="AL2030" i="1"/>
  <c r="AK2032" i="1"/>
  <c r="AL2033" i="1"/>
  <c r="AK2036" i="1"/>
  <c r="AL2037" i="1"/>
  <c r="AK2040" i="1"/>
  <c r="AL2041" i="1"/>
  <c r="AK2044" i="1"/>
  <c r="AL2045" i="1"/>
  <c r="AK2048" i="1"/>
  <c r="AL2049" i="1"/>
  <c r="AL2052" i="1"/>
  <c r="AK2055" i="1"/>
  <c r="AL2056" i="1"/>
  <c r="AK2059" i="1"/>
  <c r="AL2060" i="1"/>
  <c r="AK2063" i="1"/>
  <c r="AL2064" i="1"/>
  <c r="AK2067" i="1"/>
  <c r="AL2068" i="1"/>
  <c r="AK2071" i="1"/>
  <c r="AL2072" i="1"/>
  <c r="AK2075" i="1"/>
  <c r="AK2078" i="1"/>
  <c r="AL2079" i="1"/>
  <c r="AK2082" i="1"/>
  <c r="AL2083" i="1"/>
  <c r="AK2086" i="1"/>
  <c r="AL2087" i="1"/>
  <c r="AK2090" i="1"/>
  <c r="AL2091" i="1"/>
  <c r="AK2094" i="1"/>
  <c r="AK2097" i="1"/>
  <c r="AL2098" i="1"/>
  <c r="AK2101" i="1"/>
  <c r="AL2102" i="1"/>
  <c r="AK2105" i="1"/>
  <c r="AL2106" i="1"/>
  <c r="AK2109" i="1"/>
  <c r="AL2110" i="1"/>
  <c r="AK2113" i="1"/>
  <c r="AL2114" i="1"/>
  <c r="AK2117" i="1"/>
  <c r="AL2118" i="1"/>
  <c r="AK2120" i="1"/>
  <c r="AL2121" i="1"/>
  <c r="AK2124" i="1"/>
  <c r="AL2125" i="1"/>
  <c r="AK2128" i="1"/>
  <c r="AL2129" i="1"/>
  <c r="AK2132" i="1"/>
  <c r="AL2133" i="1"/>
  <c r="AK2136" i="1"/>
  <c r="AL2137" i="1"/>
  <c r="AK2139" i="1"/>
  <c r="AL2140" i="1"/>
  <c r="AK2143" i="1"/>
  <c r="AL2144" i="1"/>
  <c r="AK2147" i="1"/>
  <c r="AL2148" i="1"/>
  <c r="AK2151" i="1"/>
  <c r="AL2152" i="1"/>
  <c r="AK2155" i="1"/>
  <c r="AL2156" i="1"/>
  <c r="AL2159" i="1"/>
  <c r="AK2162" i="1"/>
  <c r="AL2163" i="1"/>
  <c r="AK2166" i="1"/>
  <c r="AL2167" i="1"/>
  <c r="AK2170" i="1"/>
  <c r="AL2171" i="1"/>
  <c r="AK2174" i="1"/>
  <c r="AL2175" i="1"/>
  <c r="AK2178" i="1"/>
  <c r="AL2179" i="1"/>
  <c r="AL2182" i="1"/>
  <c r="AK2185" i="1"/>
  <c r="AL2186" i="1"/>
  <c r="AK2189" i="1"/>
  <c r="AL2190" i="1"/>
  <c r="AK2193" i="1"/>
  <c r="AL2194" i="1"/>
  <c r="AK2197" i="1"/>
  <c r="AL2198" i="1"/>
  <c r="AL2201" i="1"/>
  <c r="AK2204" i="1"/>
  <c r="AL2205" i="1"/>
  <c r="AK2208" i="1"/>
  <c r="AL2209" i="1"/>
  <c r="AK2212" i="1"/>
  <c r="AL2213" i="1"/>
  <c r="AK2216" i="1"/>
  <c r="AL2217" i="1"/>
  <c r="AK2219" i="1"/>
  <c r="AL2220" i="1"/>
  <c r="AK2223" i="1"/>
  <c r="AL2224" i="1"/>
  <c r="AK1702" i="1"/>
  <c r="AK1704" i="1"/>
  <c r="AK1706" i="1"/>
  <c r="AK1708" i="1"/>
  <c r="AK1710" i="1"/>
  <c r="AK1712" i="1"/>
  <c r="AK1714" i="1"/>
  <c r="AK1716" i="1"/>
  <c r="AL1718" i="1"/>
  <c r="AL1720" i="1"/>
  <c r="AL1722" i="1"/>
  <c r="AL1724" i="1"/>
  <c r="AL1726" i="1"/>
  <c r="AL1728" i="1"/>
  <c r="AL1730" i="1"/>
  <c r="AL1732" i="1"/>
  <c r="AL1734" i="1"/>
  <c r="AL1736" i="1"/>
  <c r="AL1802" i="1"/>
  <c r="AL1804" i="1"/>
  <c r="AL1806" i="1"/>
  <c r="AL1808" i="1"/>
  <c r="AL1810" i="1"/>
  <c r="AL1812" i="1"/>
  <c r="AL1814" i="1"/>
  <c r="AL1816" i="1"/>
  <c r="AL1818" i="1"/>
  <c r="AK1854" i="1"/>
  <c r="AK1858" i="1"/>
  <c r="AL1861" i="1"/>
  <c r="AL1863" i="1"/>
  <c r="AK1864" i="1"/>
  <c r="AL1867" i="1"/>
  <c r="AK1868" i="1"/>
  <c r="AL1871" i="1"/>
  <c r="AK1872" i="1"/>
  <c r="AK1898" i="1"/>
  <c r="AL1899" i="1"/>
  <c r="AK1902" i="1"/>
  <c r="AL1903" i="1"/>
  <c r="AK1906" i="1"/>
  <c r="AL1907" i="1"/>
  <c r="AK1909" i="1"/>
  <c r="AL1910" i="1"/>
  <c r="AK1913" i="1"/>
  <c r="AL1914" i="1"/>
  <c r="AK1917" i="1"/>
  <c r="AL1918" i="1"/>
  <c r="AK1921" i="1"/>
  <c r="AL1922" i="1"/>
  <c r="AK1925" i="1"/>
  <c r="AL1926" i="1"/>
  <c r="AK1928" i="1"/>
  <c r="AL1929" i="1"/>
  <c r="AK1932" i="1"/>
  <c r="AL1933" i="1"/>
  <c r="AK1936" i="1"/>
  <c r="AL1937" i="1"/>
  <c r="AK1940" i="1"/>
  <c r="AL1941" i="1"/>
  <c r="AK1944" i="1"/>
  <c r="AL1945" i="1"/>
  <c r="AK1948" i="1"/>
  <c r="AL1949" i="1"/>
  <c r="AL1952" i="1"/>
  <c r="AK1955" i="1"/>
  <c r="AL1956" i="1"/>
  <c r="AK1959" i="1"/>
  <c r="AL1960" i="1"/>
  <c r="AK1963" i="1"/>
  <c r="AL1964" i="1"/>
  <c r="AK1967" i="1"/>
  <c r="AL1968" i="1"/>
  <c r="AK1970" i="1"/>
  <c r="AL1971" i="1"/>
  <c r="AK1974" i="1"/>
  <c r="AL1975" i="1"/>
  <c r="AK1978" i="1"/>
  <c r="AL1979" i="1"/>
  <c r="AK1982" i="1"/>
  <c r="AL1983" i="1"/>
  <c r="AK1986" i="1"/>
  <c r="AL1987" i="1"/>
  <c r="AK1989" i="1"/>
  <c r="AL1990" i="1"/>
  <c r="AK1993" i="1"/>
  <c r="AL1994" i="1"/>
  <c r="AK1997" i="1"/>
  <c r="AL1998" i="1"/>
  <c r="AK2001" i="1"/>
  <c r="AL2002" i="1"/>
  <c r="AK2005" i="1"/>
  <c r="AL2006" i="1"/>
  <c r="AK2009" i="1"/>
  <c r="AL2010" i="1"/>
  <c r="AL2013" i="1"/>
  <c r="AK2016" i="1"/>
  <c r="AL2017" i="1"/>
  <c r="AK2020" i="1"/>
  <c r="AL2021" i="1"/>
  <c r="AK2024" i="1"/>
  <c r="AL2025" i="1"/>
  <c r="AK2028" i="1"/>
  <c r="AL2029" i="1"/>
  <c r="AL2032" i="1"/>
  <c r="AK2035" i="1"/>
  <c r="AL2036" i="1"/>
  <c r="AK2039" i="1"/>
  <c r="AL2040" i="1"/>
  <c r="AK2043" i="1"/>
  <c r="AL2044" i="1"/>
  <c r="AK2047" i="1"/>
  <c r="AL2048" i="1"/>
  <c r="AK2051" i="1"/>
  <c r="AK2054" i="1"/>
  <c r="AL2055" i="1"/>
  <c r="AK2058" i="1"/>
  <c r="AL2059" i="1"/>
  <c r="AK2062" i="1"/>
  <c r="AL2063" i="1"/>
  <c r="AK2066" i="1"/>
  <c r="AL2067" i="1"/>
  <c r="AK2070" i="1"/>
  <c r="AL2071" i="1"/>
  <c r="AK2074" i="1"/>
  <c r="AL2075" i="1"/>
  <c r="AK2077" i="1"/>
  <c r="AL2078" i="1"/>
  <c r="AK2081" i="1"/>
  <c r="AL2082" i="1"/>
  <c r="AK2085" i="1"/>
  <c r="AL2086" i="1"/>
  <c r="AK2089" i="1"/>
  <c r="AL2090" i="1"/>
  <c r="AK2093" i="1"/>
  <c r="AL2094" i="1"/>
  <c r="AK2096" i="1"/>
  <c r="AL2097" i="1"/>
  <c r="AK2100" i="1"/>
  <c r="AL2101" i="1"/>
  <c r="AK2104" i="1"/>
  <c r="AL2105" i="1"/>
  <c r="AK2108" i="1"/>
  <c r="AL2109" i="1"/>
  <c r="AK2112" i="1"/>
  <c r="AL2113" i="1"/>
  <c r="AK2116" i="1"/>
  <c r="AL2117" i="1"/>
  <c r="AL2120" i="1"/>
  <c r="AK2123" i="1"/>
  <c r="AL2136" i="1"/>
  <c r="AL2139" i="1"/>
  <c r="AL2147" i="1"/>
  <c r="AK2150" i="1"/>
  <c r="AL2170" i="1"/>
  <c r="AK2173" i="1"/>
  <c r="AL2193" i="1"/>
  <c r="AK2196" i="1"/>
  <c r="AK2203" i="1"/>
  <c r="AL2216" i="1"/>
  <c r="AL2219" i="1"/>
  <c r="AL2228" i="1"/>
  <c r="AK2231" i="1"/>
  <c r="AL2236" i="1"/>
  <c r="AL2243" i="1"/>
  <c r="AK2246" i="1"/>
  <c r="AL2251" i="1"/>
  <c r="AK2253" i="1"/>
  <c r="AL2254" i="1"/>
  <c r="AK2257" i="1"/>
  <c r="AL2258" i="1"/>
  <c r="AK2261" i="1"/>
  <c r="AK2264" i="1"/>
  <c r="AL2265" i="1"/>
  <c r="AK2268" i="1"/>
  <c r="AL2269" i="1"/>
  <c r="AK2272" i="1"/>
  <c r="AL2273" i="1"/>
  <c r="AK2276" i="1"/>
  <c r="AL2277" i="1"/>
  <c r="AK2280" i="1"/>
  <c r="AK2283" i="1"/>
  <c r="AL2284" i="1"/>
  <c r="AK2287" i="1"/>
  <c r="AL2288" i="1"/>
  <c r="AK2291" i="1"/>
  <c r="AL2292" i="1"/>
  <c r="AK2295" i="1"/>
  <c r="AL2296" i="1"/>
  <c r="AK2299" i="1"/>
  <c r="AL2300" i="1"/>
  <c r="AK2303" i="1"/>
  <c r="AL2304" i="1"/>
  <c r="AK2306" i="1"/>
  <c r="AL2307" i="1"/>
  <c r="AK2310" i="1"/>
  <c r="AL2311" i="1"/>
  <c r="AK2314" i="1"/>
  <c r="AL2315" i="1"/>
  <c r="AK2318" i="1"/>
  <c r="AL2319" i="1"/>
  <c r="AK2322" i="1"/>
  <c r="AL2323" i="1"/>
  <c r="AK2325" i="1"/>
  <c r="AL2326" i="1"/>
  <c r="AK2329" i="1"/>
  <c r="AL2330" i="1"/>
  <c r="AK2333" i="1"/>
  <c r="AL2334" i="1"/>
  <c r="AK2337" i="1"/>
  <c r="AL2338" i="1"/>
  <c r="AK2341" i="1"/>
  <c r="AL2342" i="1"/>
  <c r="AK2344" i="1"/>
  <c r="AL2345" i="1"/>
  <c r="AK2348" i="1"/>
  <c r="AL2349" i="1"/>
  <c r="AK2352" i="1"/>
  <c r="AL2353" i="1"/>
  <c r="AK2356" i="1"/>
  <c r="AL2357" i="1"/>
  <c r="AK2360" i="1"/>
  <c r="AL2361" i="1"/>
  <c r="AK2364" i="1"/>
  <c r="AL2365" i="1"/>
  <c r="AK2368" i="1"/>
  <c r="AK2371" i="1"/>
  <c r="AL2372" i="1"/>
  <c r="AK2375" i="1"/>
  <c r="AL2376" i="1"/>
  <c r="AK2379" i="1"/>
  <c r="AL2380" i="1"/>
  <c r="AK2383" i="1"/>
  <c r="AL2384" i="1"/>
  <c r="AK2387" i="1"/>
  <c r="AK2390" i="1"/>
  <c r="AL2391" i="1"/>
  <c r="AK2394" i="1"/>
  <c r="AL2395" i="1"/>
  <c r="AK2398" i="1"/>
  <c r="AL2399" i="1"/>
  <c r="AK2402" i="1"/>
  <c r="AL2403" i="1"/>
  <c r="AK2406" i="1"/>
  <c r="AL2407" i="1"/>
  <c r="AK2409" i="1"/>
  <c r="AL2410" i="1"/>
  <c r="AK2413" i="1"/>
  <c r="AL2414" i="1"/>
  <c r="AK2417" i="1"/>
  <c r="AL2418" i="1"/>
  <c r="AK2421" i="1"/>
  <c r="AL2422" i="1"/>
  <c r="AK2425" i="1"/>
  <c r="AL2426" i="1"/>
  <c r="AK2429" i="1"/>
  <c r="AL2430" i="1"/>
  <c r="AL2433" i="1"/>
  <c r="AK2436" i="1"/>
  <c r="AL2437" i="1"/>
  <c r="AK2440" i="1"/>
  <c r="AL2441" i="1"/>
  <c r="AK2444" i="1"/>
  <c r="AL2445" i="1"/>
  <c r="AK2448" i="1"/>
  <c r="AL2449" i="1"/>
  <c r="AL2452" i="1"/>
  <c r="AK2455" i="1"/>
  <c r="AL2456" i="1"/>
  <c r="AK2459" i="1"/>
  <c r="AL2460" i="1"/>
  <c r="AK2463" i="1"/>
  <c r="AL2464" i="1"/>
  <c r="AK2467" i="1"/>
  <c r="AL2468" i="1"/>
  <c r="AK2471" i="1"/>
  <c r="AL2472" i="1"/>
  <c r="AK2474" i="1"/>
  <c r="AL2475" i="1"/>
  <c r="AK2478" i="1"/>
  <c r="AL2479" i="1"/>
  <c r="AK2482" i="1"/>
  <c r="AL2483" i="1"/>
  <c r="AK2486" i="1"/>
  <c r="AL2487" i="1"/>
  <c r="AK2490" i="1"/>
  <c r="AL2491" i="1"/>
  <c r="AK2493" i="1"/>
  <c r="AL2494" i="1"/>
  <c r="AK2497" i="1"/>
  <c r="AL2498" i="1"/>
  <c r="AK2501" i="1"/>
  <c r="AL2502" i="1"/>
  <c r="AK2505" i="1"/>
  <c r="AL2506" i="1"/>
  <c r="AK2509" i="1"/>
  <c r="AL2510" i="1"/>
  <c r="AK2512" i="1"/>
  <c r="AL2513" i="1"/>
  <c r="AK2516" i="1"/>
  <c r="AL2517" i="1"/>
  <c r="AK2520" i="1"/>
  <c r="AL2521" i="1"/>
  <c r="AK2524" i="1"/>
  <c r="AL2525" i="1"/>
  <c r="AK2528" i="1"/>
  <c r="AL2529" i="1"/>
  <c r="AK2532" i="1"/>
  <c r="AK2535" i="1"/>
  <c r="AL2536" i="1"/>
  <c r="AK2539" i="1"/>
  <c r="AL2540" i="1"/>
  <c r="AK2543" i="1"/>
  <c r="AL2544" i="1"/>
  <c r="AK2547" i="1"/>
  <c r="AL2548" i="1"/>
  <c r="AK2551" i="1"/>
  <c r="AL2552" i="1"/>
  <c r="AK2555" i="1"/>
  <c r="AL2556" i="1"/>
  <c r="AK2558" i="1"/>
  <c r="AL2559" i="1"/>
  <c r="AK2562" i="1"/>
  <c r="AL2563" i="1"/>
  <c r="AK2566" i="1"/>
  <c r="AL2567" i="1"/>
  <c r="AK2570" i="1"/>
  <c r="AL2571" i="1"/>
  <c r="AK2574" i="1"/>
  <c r="AL2575" i="1"/>
  <c r="AK2577" i="1"/>
  <c r="AL2578" i="1"/>
  <c r="AK2581" i="1"/>
  <c r="AL2582" i="1"/>
  <c r="AK2585" i="1"/>
  <c r="AL2586" i="1"/>
  <c r="AK2589" i="1"/>
  <c r="AL2590" i="1"/>
  <c r="AK2593" i="1"/>
  <c r="AL2594" i="1"/>
  <c r="AK2596" i="1"/>
  <c r="AL2597" i="1"/>
  <c r="AK2600" i="1"/>
  <c r="AL2601" i="1"/>
  <c r="AK2604" i="1"/>
  <c r="AL2605" i="1"/>
  <c r="AK2608" i="1"/>
  <c r="AL2609" i="1"/>
  <c r="AK2612" i="1"/>
  <c r="AL2613" i="1"/>
  <c r="AK2616" i="1"/>
  <c r="AL2617" i="1"/>
  <c r="AL2620" i="1"/>
  <c r="AK2623" i="1"/>
  <c r="AL2624" i="1"/>
  <c r="AK2627" i="1"/>
  <c r="AL2628" i="1"/>
  <c r="AK2631" i="1"/>
  <c r="AL2632" i="1"/>
  <c r="AK2635" i="1"/>
  <c r="AL2636" i="1"/>
  <c r="AL2128" i="1"/>
  <c r="AK2131" i="1"/>
  <c r="AK2142" i="1"/>
  <c r="AL2155" i="1"/>
  <c r="AK2158" i="1"/>
  <c r="AL2162" i="1"/>
  <c r="AK2165" i="1"/>
  <c r="AL2178" i="1"/>
  <c r="AK2181" i="1"/>
  <c r="AL2185" i="1"/>
  <c r="AK2188" i="1"/>
  <c r="AL2208" i="1"/>
  <c r="AK2211" i="1"/>
  <c r="AK2222" i="1"/>
  <c r="AK2227" i="1"/>
  <c r="AL2232" i="1"/>
  <c r="AK2235" i="1"/>
  <c r="AK2238" i="1"/>
  <c r="AK2242" i="1"/>
  <c r="AL2247" i="1"/>
  <c r="AK2250" i="1"/>
  <c r="AL2252" i="1"/>
  <c r="AK2255" i="1"/>
  <c r="AL2256" i="1"/>
  <c r="AK2259" i="1"/>
  <c r="AL2260" i="1"/>
  <c r="AK2262" i="1"/>
  <c r="AL2263" i="1"/>
  <c r="AK2266" i="1"/>
  <c r="AL2267" i="1"/>
  <c r="AK2270" i="1"/>
  <c r="AL2271" i="1"/>
  <c r="AK2274" i="1"/>
  <c r="AL2275" i="1"/>
  <c r="AK2278" i="1"/>
  <c r="AL2279" i="1"/>
  <c r="AK2281" i="1"/>
  <c r="AL2282" i="1"/>
  <c r="AK2285" i="1"/>
  <c r="AL2286" i="1"/>
  <c r="AK2289" i="1"/>
  <c r="AL2290" i="1"/>
  <c r="AK2293" i="1"/>
  <c r="AL2294" i="1"/>
  <c r="AK2297" i="1"/>
  <c r="AL2298" i="1"/>
  <c r="AK2301" i="1"/>
  <c r="AL2302" i="1"/>
  <c r="AK2305" i="1"/>
  <c r="AK2308" i="1"/>
  <c r="AL2309" i="1"/>
  <c r="AK2312" i="1"/>
  <c r="AL2313" i="1"/>
  <c r="AK2316" i="1"/>
  <c r="AL2317" i="1"/>
  <c r="AK2320" i="1"/>
  <c r="AL2321" i="1"/>
  <c r="AK2324" i="1"/>
  <c r="AK2327" i="1"/>
  <c r="AL2328" i="1"/>
  <c r="AK2331" i="1"/>
  <c r="AL2332" i="1"/>
  <c r="AK2335" i="1"/>
  <c r="AL2336" i="1"/>
  <c r="AK2339" i="1"/>
  <c r="AL2340" i="1"/>
  <c r="AK2343" i="1"/>
  <c r="AK2346" i="1"/>
  <c r="AL2347" i="1"/>
  <c r="AK2350" i="1"/>
  <c r="AL2351" i="1"/>
  <c r="AK2354" i="1"/>
  <c r="AL2355" i="1"/>
  <c r="AK2358" i="1"/>
  <c r="AL2359" i="1"/>
  <c r="AK2362" i="1"/>
  <c r="AL2363" i="1"/>
  <c r="AK2366" i="1"/>
  <c r="AL2367" i="1"/>
  <c r="AK2369" i="1"/>
  <c r="AL2370" i="1"/>
  <c r="AK2373" i="1"/>
  <c r="AL2374" i="1"/>
  <c r="AK2377" i="1"/>
  <c r="AL2378" i="1"/>
  <c r="AK2381" i="1"/>
  <c r="AL2382" i="1"/>
  <c r="AK2385" i="1"/>
  <c r="AL2386" i="1"/>
  <c r="AK2388" i="1"/>
  <c r="AL2389" i="1"/>
  <c r="AK2392" i="1"/>
  <c r="AL2393" i="1"/>
  <c r="AK2396" i="1"/>
  <c r="AL2397" i="1"/>
  <c r="AK2400" i="1"/>
  <c r="AL2401" i="1"/>
  <c r="AK2404" i="1"/>
  <c r="AL2405" i="1"/>
  <c r="AL2408" i="1"/>
  <c r="AK2411" i="1"/>
  <c r="AL2412" i="1"/>
  <c r="AK2415" i="1"/>
  <c r="AL2416" i="1"/>
  <c r="AK2419" i="1"/>
  <c r="AL2420" i="1"/>
  <c r="AK2423" i="1"/>
  <c r="AL2424" i="1"/>
  <c r="AK2427" i="1"/>
  <c r="AL2428" i="1"/>
  <c r="AK2431" i="1"/>
  <c r="AL2432" i="1"/>
  <c r="AK2434" i="1"/>
  <c r="AL2435" i="1"/>
  <c r="AK2438" i="1"/>
  <c r="AL2439" i="1"/>
  <c r="AK2442" i="1"/>
  <c r="AL2443" i="1"/>
  <c r="AK2446" i="1"/>
  <c r="AL2447" i="1"/>
  <c r="AK2450" i="1"/>
  <c r="AL2451" i="1"/>
  <c r="AK2453" i="1"/>
  <c r="AL2454" i="1"/>
  <c r="AK2457" i="1"/>
  <c r="AL2458" i="1"/>
  <c r="AK2461" i="1"/>
  <c r="AL2462" i="1"/>
  <c r="AK2465" i="1"/>
  <c r="AL2466" i="1"/>
  <c r="AK2469" i="1"/>
  <c r="AL2470" i="1"/>
  <c r="AK2473" i="1"/>
  <c r="AK2476" i="1"/>
  <c r="AL2477" i="1"/>
  <c r="AK2480" i="1"/>
  <c r="AL2481" i="1"/>
  <c r="AK2484" i="1"/>
  <c r="AL2485" i="1"/>
  <c r="AK2488" i="1"/>
  <c r="AL2489" i="1"/>
  <c r="AK2492" i="1"/>
  <c r="AK2495" i="1"/>
  <c r="AL2496" i="1"/>
  <c r="AK2499" i="1"/>
  <c r="AL2500" i="1"/>
  <c r="AK2503" i="1"/>
  <c r="AL2504" i="1"/>
  <c r="AK2507" i="1"/>
  <c r="AL2508" i="1"/>
  <c r="AK2511" i="1"/>
  <c r="AK2514" i="1"/>
  <c r="AL2515" i="1"/>
  <c r="AK2518" i="1"/>
  <c r="AL2519" i="1"/>
  <c r="AK2522" i="1"/>
  <c r="AL2523" i="1"/>
  <c r="AK2526" i="1"/>
  <c r="AL2527" i="1"/>
  <c r="AK2530" i="1"/>
  <c r="AL2531" i="1"/>
  <c r="AK2533" i="1"/>
  <c r="AL2534" i="1"/>
  <c r="AK2537" i="1"/>
  <c r="AL2538" i="1"/>
  <c r="AK2541" i="1"/>
  <c r="AL2542" i="1"/>
  <c r="AK2545" i="1"/>
  <c r="AL2546" i="1"/>
  <c r="AK2549" i="1"/>
  <c r="AL2550" i="1"/>
  <c r="AK2553" i="1"/>
  <c r="AL2554" i="1"/>
  <c r="AL2557" i="1"/>
  <c r="AK2560" i="1"/>
  <c r="AL2561" i="1"/>
  <c r="AK2564" i="1"/>
  <c r="AL2565" i="1"/>
  <c r="AK2568" i="1"/>
  <c r="AL2569" i="1"/>
  <c r="AK2572" i="1"/>
  <c r="AL2573" i="1"/>
  <c r="AL2576" i="1"/>
  <c r="AK2127" i="1"/>
  <c r="AL2151" i="1"/>
  <c r="AK2154" i="1"/>
  <c r="AK2161" i="1"/>
  <c r="AL2174" i="1"/>
  <c r="AK2177" i="1"/>
  <c r="AK2184" i="1"/>
  <c r="AL2197" i="1"/>
  <c r="AK2200" i="1"/>
  <c r="AL2204" i="1"/>
  <c r="AK2207" i="1"/>
  <c r="AL2227" i="1"/>
  <c r="AK2230" i="1"/>
  <c r="AL2235" i="1"/>
  <c r="AL2238" i="1"/>
  <c r="AL2242" i="1"/>
  <c r="AK2245" i="1"/>
  <c r="AL2250" i="1"/>
  <c r="AK2254" i="1"/>
  <c r="AL2255" i="1"/>
  <c r="AK2258" i="1"/>
  <c r="AL2259" i="1"/>
  <c r="AL2262" i="1"/>
  <c r="AK2265" i="1"/>
  <c r="AL2266" i="1"/>
  <c r="AK2269" i="1"/>
  <c r="AL2270" i="1"/>
  <c r="AK2273" i="1"/>
  <c r="AL2274" i="1"/>
  <c r="AK2277" i="1"/>
  <c r="AL2278" i="1"/>
  <c r="AL2281" i="1"/>
  <c r="AK2284" i="1"/>
  <c r="AL2285" i="1"/>
  <c r="AK2288" i="1"/>
  <c r="AL2289" i="1"/>
  <c r="AK2292" i="1"/>
  <c r="AL2293" i="1"/>
  <c r="AK2296" i="1"/>
  <c r="AL2297" i="1"/>
  <c r="AK2300" i="1"/>
  <c r="AL2301" i="1"/>
  <c r="AK2304" i="1"/>
  <c r="AL2305" i="1"/>
  <c r="AK2307" i="1"/>
  <c r="AL2308" i="1"/>
  <c r="AK2311" i="1"/>
  <c r="AL2312" i="1"/>
  <c r="AK2315" i="1"/>
  <c r="AL2316" i="1"/>
  <c r="AK2319" i="1"/>
  <c r="AL2320" i="1"/>
  <c r="AK2323" i="1"/>
  <c r="AL2324" i="1"/>
  <c r="AK2326" i="1"/>
  <c r="AL2327" i="1"/>
  <c r="AK2330" i="1"/>
  <c r="AL2331" i="1"/>
  <c r="AK2334" i="1"/>
  <c r="AL2335" i="1"/>
  <c r="AK2338" i="1"/>
  <c r="AL2339" i="1"/>
  <c r="AK2342" i="1"/>
  <c r="AL2343" i="1"/>
  <c r="AK2345" i="1"/>
  <c r="AL2346" i="1"/>
  <c r="AK2349" i="1"/>
  <c r="AL2350" i="1"/>
  <c r="AK2353" i="1"/>
  <c r="AL2354" i="1"/>
  <c r="AK2357" i="1"/>
  <c r="AL2358" i="1"/>
  <c r="AK2361" i="1"/>
  <c r="AL2362" i="1"/>
  <c r="AK2365" i="1"/>
  <c r="AL2366" i="1"/>
  <c r="AL2369" i="1"/>
  <c r="AK2372" i="1"/>
  <c r="AL2373" i="1"/>
  <c r="AK2376" i="1"/>
  <c r="AL2377" i="1"/>
  <c r="AK2380" i="1"/>
  <c r="AL2381" i="1"/>
  <c r="AK2384" i="1"/>
  <c r="AL2385" i="1"/>
  <c r="AL2388" i="1"/>
  <c r="AK2391" i="1"/>
  <c r="AL2392" i="1"/>
  <c r="AK2395" i="1"/>
  <c r="AL2396" i="1"/>
  <c r="AK2399" i="1"/>
  <c r="AL2400" i="1"/>
  <c r="AK2403" i="1"/>
  <c r="AL2404" i="1"/>
  <c r="AK2407" i="1"/>
  <c r="AK2410" i="1"/>
  <c r="AL2411" i="1"/>
  <c r="AK2414" i="1"/>
  <c r="AL2415" i="1"/>
  <c r="AK2418" i="1"/>
  <c r="AL2419" i="1"/>
  <c r="AK2422" i="1"/>
  <c r="AL2423" i="1"/>
  <c r="AK2426" i="1"/>
  <c r="AL2427" i="1"/>
  <c r="AK2430" i="1"/>
  <c r="AL2431" i="1"/>
  <c r="AK2433" i="1"/>
  <c r="AL2434" i="1"/>
  <c r="AK2437" i="1"/>
  <c r="AL2438" i="1"/>
  <c r="AK2441" i="1"/>
  <c r="AL2442" i="1"/>
  <c r="AK2445" i="1"/>
  <c r="AL2446" i="1"/>
  <c r="AK2449" i="1"/>
  <c r="AL2450" i="1"/>
  <c r="AK2452" i="1"/>
  <c r="AL2453" i="1"/>
  <c r="AK2456" i="1"/>
  <c r="AL2457" i="1"/>
  <c r="AK2460" i="1"/>
  <c r="AL2461" i="1"/>
  <c r="AK2464" i="1"/>
  <c r="AL2465" i="1"/>
  <c r="AK2468" i="1"/>
  <c r="AL2469" i="1"/>
  <c r="AK2472" i="1"/>
  <c r="AL2473" i="1"/>
  <c r="AK2475" i="1"/>
  <c r="AL2476" i="1"/>
  <c r="AK2479" i="1"/>
  <c r="AL2480" i="1"/>
  <c r="AK2483" i="1"/>
  <c r="AL2484" i="1"/>
  <c r="AK2487" i="1"/>
  <c r="AL2488" i="1"/>
  <c r="AK2491" i="1"/>
  <c r="AL2492" i="1"/>
  <c r="AK2494" i="1"/>
  <c r="AL2495" i="1"/>
  <c r="AK2498" i="1"/>
  <c r="AL2499" i="1"/>
  <c r="AK2502" i="1"/>
  <c r="AL2503" i="1"/>
  <c r="AK2506" i="1"/>
  <c r="AL2507" i="1"/>
  <c r="AK2510" i="1"/>
  <c r="AL2511" i="1"/>
  <c r="AK2513" i="1"/>
  <c r="AL2514" i="1"/>
  <c r="AK2517" i="1"/>
  <c r="AL2518" i="1"/>
  <c r="AK2521" i="1"/>
  <c r="AL2522" i="1"/>
  <c r="AK2525" i="1"/>
  <c r="AL2526" i="1"/>
  <c r="AK2529" i="1"/>
  <c r="AL2530" i="1"/>
  <c r="AL2533" i="1"/>
  <c r="AK2536" i="1"/>
  <c r="AL2537" i="1"/>
  <c r="AK2540" i="1"/>
  <c r="AL2541" i="1"/>
  <c r="AK2544" i="1"/>
  <c r="AL2545" i="1"/>
  <c r="AK2548" i="1"/>
  <c r="AL2549" i="1"/>
  <c r="AK2552" i="1"/>
  <c r="AL2553" i="1"/>
  <c r="AK2556" i="1"/>
  <c r="AK2559" i="1"/>
  <c r="AL2560" i="1"/>
  <c r="AK2563" i="1"/>
  <c r="AL2564" i="1"/>
  <c r="AK2567" i="1"/>
  <c r="AL2568" i="1"/>
  <c r="AK2571" i="1"/>
  <c r="AL2572" i="1"/>
  <c r="AK2575" i="1"/>
  <c r="AK2578" i="1"/>
  <c r="AL2579" i="1"/>
  <c r="AK2582" i="1"/>
  <c r="AL2583" i="1"/>
  <c r="AK2586" i="1"/>
  <c r="AL2587" i="1"/>
  <c r="AK2590" i="1"/>
  <c r="AL2591" i="1"/>
  <c r="AK2594" i="1"/>
  <c r="AK2597" i="1"/>
  <c r="AL2598" i="1"/>
  <c r="AK2601" i="1"/>
  <c r="AL2602" i="1"/>
  <c r="AK2605" i="1"/>
  <c r="AL2606" i="1"/>
  <c r="AK2609" i="1"/>
  <c r="AL2610" i="1"/>
  <c r="AK2613" i="1"/>
  <c r="AL2614" i="1"/>
  <c r="AK2617" i="1"/>
  <c r="AL2618" i="1"/>
  <c r="AK2620" i="1"/>
  <c r="AL2621" i="1"/>
  <c r="AK2624" i="1"/>
  <c r="AL2625" i="1"/>
  <c r="AK2628" i="1"/>
  <c r="AL2629" i="1"/>
  <c r="AK2632" i="1"/>
  <c r="AL2633" i="1"/>
  <c r="AK2636" i="1"/>
  <c r="AL2637" i="1"/>
  <c r="AK2639" i="1"/>
  <c r="AL2124" i="1"/>
  <c r="AL2143" i="1"/>
  <c r="AL2166" i="1"/>
  <c r="AL2189" i="1"/>
  <c r="AK2226" i="1"/>
  <c r="AK2249" i="1"/>
  <c r="AL2261" i="1"/>
  <c r="AL2264" i="1"/>
  <c r="AK2267" i="1"/>
  <c r="AL2280" i="1"/>
  <c r="AL2283" i="1"/>
  <c r="AK2286" i="1"/>
  <c r="AL2299" i="1"/>
  <c r="AK2302" i="1"/>
  <c r="AL2310" i="1"/>
  <c r="AK2313" i="1"/>
  <c r="AL2337" i="1"/>
  <c r="AK2340" i="1"/>
  <c r="AL2348" i="1"/>
  <c r="AK2351" i="1"/>
  <c r="AL2364" i="1"/>
  <c r="AK2367" i="1"/>
  <c r="AK2370" i="1"/>
  <c r="AL2383" i="1"/>
  <c r="AK2386" i="1"/>
  <c r="AK2389" i="1"/>
  <c r="AL2402" i="1"/>
  <c r="AK2405" i="1"/>
  <c r="AK2408" i="1"/>
  <c r="AL2409" i="1"/>
  <c r="AK2412" i="1"/>
  <c r="AL2425" i="1"/>
  <c r="AK2428" i="1"/>
  <c r="AK2435" i="1"/>
  <c r="AL2448" i="1"/>
  <c r="AK2451" i="1"/>
  <c r="AL2455" i="1"/>
  <c r="AK2458" i="1"/>
  <c r="AL2471" i="1"/>
  <c r="AL2474" i="1"/>
  <c r="AL2482" i="1"/>
  <c r="AK2485" i="1"/>
  <c r="AK2496" i="1"/>
  <c r="AL2509" i="1"/>
  <c r="AL2512" i="1"/>
  <c r="AL2520" i="1"/>
  <c r="AK2523" i="1"/>
  <c r="AL2539" i="1"/>
  <c r="AK2542" i="1"/>
  <c r="AL2555" i="1"/>
  <c r="AL2562" i="1"/>
  <c r="AK2565" i="1"/>
  <c r="AL2577" i="1"/>
  <c r="AK2579" i="1"/>
  <c r="AL2584" i="1"/>
  <c r="AK2587" i="1"/>
  <c r="AL2592" i="1"/>
  <c r="AL2595" i="1"/>
  <c r="AL2599" i="1"/>
  <c r="AK2602" i="1"/>
  <c r="AL2607" i="1"/>
  <c r="AK2610" i="1"/>
  <c r="AL2615" i="1"/>
  <c r="AK2618" i="1"/>
  <c r="AK2621" i="1"/>
  <c r="AL2626" i="1"/>
  <c r="AK2629" i="1"/>
  <c r="AL2634" i="1"/>
  <c r="AK2637" i="1"/>
  <c r="AK2642" i="1"/>
  <c r="AL2643" i="1"/>
  <c r="AK2646" i="1"/>
  <c r="AL2647" i="1"/>
  <c r="AK2650" i="1"/>
  <c r="AL2651" i="1"/>
  <c r="AK2654" i="1"/>
  <c r="AL2655" i="1"/>
  <c r="AK2658" i="1"/>
  <c r="AL2659" i="1"/>
  <c r="AK2662" i="1"/>
  <c r="AL2663" i="1"/>
  <c r="AK2665" i="1"/>
  <c r="AL2666" i="1"/>
  <c r="AK2669" i="1"/>
  <c r="AL2670" i="1"/>
  <c r="AK2673" i="1"/>
  <c r="AL2674" i="1"/>
  <c r="AK2677" i="1"/>
  <c r="AL2678" i="1"/>
  <c r="AK2681" i="1"/>
  <c r="AL2682" i="1"/>
  <c r="AK2684" i="1"/>
  <c r="AL2685" i="1"/>
  <c r="AK2688" i="1"/>
  <c r="AL2689" i="1"/>
  <c r="AK2692" i="1"/>
  <c r="AL2693" i="1"/>
  <c r="AK2696" i="1"/>
  <c r="AL2697" i="1"/>
  <c r="AK2700" i="1"/>
  <c r="AL2701" i="1"/>
  <c r="AK2703" i="1"/>
  <c r="AL2704" i="1"/>
  <c r="AK2707" i="1"/>
  <c r="AL2708" i="1"/>
  <c r="AK2711" i="1"/>
  <c r="AL2712" i="1"/>
  <c r="AK2715" i="1"/>
  <c r="AL2716" i="1"/>
  <c r="AK2719" i="1"/>
  <c r="AL2720" i="1"/>
  <c r="AK2723" i="1"/>
  <c r="AL2724" i="1"/>
  <c r="AK2726" i="1"/>
  <c r="AL2727" i="1"/>
  <c r="AK2730" i="1"/>
  <c r="AL2731" i="1"/>
  <c r="AK2734" i="1"/>
  <c r="AL2735" i="1"/>
  <c r="AK2738" i="1"/>
  <c r="AL2739" i="1"/>
  <c r="AK2742" i="1"/>
  <c r="AL2743" i="1"/>
  <c r="AK2745" i="1"/>
  <c r="AL2746" i="1"/>
  <c r="AK2749" i="1"/>
  <c r="AL2750" i="1"/>
  <c r="AK2753" i="1"/>
  <c r="AL2754" i="1"/>
  <c r="AK2757" i="1"/>
  <c r="AL2758" i="1"/>
  <c r="AK2761" i="1"/>
  <c r="AL2762" i="1"/>
  <c r="AK2764" i="1"/>
  <c r="AL2765" i="1"/>
  <c r="AK2768" i="1"/>
  <c r="AL2769" i="1"/>
  <c r="AK2772" i="1"/>
  <c r="AL2773" i="1"/>
  <c r="AK2776" i="1"/>
  <c r="AL2777" i="1"/>
  <c r="AK2780" i="1"/>
  <c r="AL2781" i="1"/>
  <c r="AK2783" i="1"/>
  <c r="AL2784" i="1"/>
  <c r="AK2787" i="1"/>
  <c r="AL2788" i="1"/>
  <c r="AK2791" i="1"/>
  <c r="AL2792" i="1"/>
  <c r="AK2795" i="1"/>
  <c r="AL2796" i="1"/>
  <c r="AK2799" i="1"/>
  <c r="AL2800" i="1"/>
  <c r="AK2803" i="1"/>
  <c r="AL2804" i="1"/>
  <c r="AK2807" i="1"/>
  <c r="AK2809" i="1"/>
  <c r="AK2811" i="1"/>
  <c r="AK2813" i="1"/>
  <c r="AK2815" i="1"/>
  <c r="AK2817" i="1"/>
  <c r="AK2819" i="1"/>
  <c r="AK2821" i="1"/>
  <c r="AK2823" i="1"/>
  <c r="AK2825" i="1"/>
  <c r="AL2827" i="1"/>
  <c r="AL2829" i="1"/>
  <c r="AL2831" i="1"/>
  <c r="AK2832" i="1"/>
  <c r="AL2835" i="1"/>
  <c r="AK2836" i="1"/>
  <c r="AL2839" i="1"/>
  <c r="AK2840" i="1"/>
  <c r="AL2843" i="1"/>
  <c r="AK2844" i="1"/>
  <c r="AL2847" i="1"/>
  <c r="AK2848" i="1"/>
  <c r="AL2852" i="1"/>
  <c r="AK2853" i="1"/>
  <c r="AL2856" i="1"/>
  <c r="AK2857" i="1"/>
  <c r="AL2860" i="1"/>
  <c r="AK2861" i="1"/>
  <c r="AL2864" i="1"/>
  <c r="AK2865" i="1"/>
  <c r="AL2868" i="1"/>
  <c r="AK2869" i="1"/>
  <c r="AL2873" i="1"/>
  <c r="AK2874" i="1"/>
  <c r="AL2877" i="1"/>
  <c r="AK2878" i="1"/>
  <c r="AL2881" i="1"/>
  <c r="AK2882" i="1"/>
  <c r="AL2885" i="1"/>
  <c r="AK2886" i="1"/>
  <c r="AL2889" i="1"/>
  <c r="AL2890" i="1"/>
  <c r="AK2891" i="1"/>
  <c r="AL2894" i="1"/>
  <c r="AK2895" i="1"/>
  <c r="AL2898" i="1"/>
  <c r="AK2899" i="1"/>
  <c r="AL2902" i="1"/>
  <c r="AK2903" i="1"/>
  <c r="AL2906" i="1"/>
  <c r="AK2907" i="1"/>
  <c r="AL2910" i="1"/>
  <c r="AK2911" i="1"/>
  <c r="AL2914" i="1"/>
  <c r="AL2915" i="1"/>
  <c r="AK2916" i="1"/>
  <c r="AL2919" i="1"/>
  <c r="AK2920" i="1"/>
  <c r="AL2923" i="1"/>
  <c r="AK2924" i="1"/>
  <c r="AL2927" i="1"/>
  <c r="AK2928" i="1"/>
  <c r="AL2931" i="1"/>
  <c r="AK2932" i="1"/>
  <c r="AL2936" i="1"/>
  <c r="AK2937" i="1"/>
  <c r="AL2940" i="1"/>
  <c r="AK2941" i="1"/>
  <c r="AL2944" i="1"/>
  <c r="AK2945" i="1"/>
  <c r="AL2948" i="1"/>
  <c r="AK2949" i="1"/>
  <c r="AL2952" i="1"/>
  <c r="AK2953" i="1"/>
  <c r="AK2954" i="1"/>
  <c r="AL2957" i="1"/>
  <c r="AK2958" i="1"/>
  <c r="AL2961" i="1"/>
  <c r="AK2962" i="1"/>
  <c r="AK2135" i="1"/>
  <c r="AL2212" i="1"/>
  <c r="AL2231" i="1"/>
  <c r="AK2241" i="1"/>
  <c r="AL2257" i="1"/>
  <c r="AK2260" i="1"/>
  <c r="AK2263" i="1"/>
  <c r="AL2276" i="1"/>
  <c r="AK2279" i="1"/>
  <c r="AK2282" i="1"/>
  <c r="AL2295" i="1"/>
  <c r="AK2298" i="1"/>
  <c r="AK2309" i="1"/>
  <c r="AL2322" i="1"/>
  <c r="AL2325" i="1"/>
  <c r="AL2333" i="1"/>
  <c r="AK2336" i="1"/>
  <c r="AK2347" i="1"/>
  <c r="AL2360" i="1"/>
  <c r="AK2363" i="1"/>
  <c r="AL2379" i="1"/>
  <c r="AK2382" i="1"/>
  <c r="AL2398" i="1"/>
  <c r="AK2401" i="1"/>
  <c r="AL2421" i="1"/>
  <c r="AK2424" i="1"/>
  <c r="AL2444" i="1"/>
  <c r="AK2447" i="1"/>
  <c r="AK2454" i="1"/>
  <c r="AL2467" i="1"/>
  <c r="AK2470" i="1"/>
  <c r="AL2478" i="1"/>
  <c r="AK2481" i="1"/>
  <c r="AL2505" i="1"/>
  <c r="AK2508" i="1"/>
  <c r="AL2516" i="1"/>
  <c r="AK2519" i="1"/>
  <c r="AL2532" i="1"/>
  <c r="AL2535" i="1"/>
  <c r="AK2538" i="1"/>
  <c r="AL2551" i="1"/>
  <c r="AK2554" i="1"/>
  <c r="AK2557" i="1"/>
  <c r="AL2558" i="1"/>
  <c r="AK2561" i="1"/>
  <c r="AL2574" i="1"/>
  <c r="AK2580" i="1"/>
  <c r="AL2585" i="1"/>
  <c r="AK2588" i="1"/>
  <c r="AL2593" i="1"/>
  <c r="AL2600" i="1"/>
  <c r="AK2603" i="1"/>
  <c r="AL2608" i="1"/>
  <c r="AK2611" i="1"/>
  <c r="AL2616" i="1"/>
  <c r="AK2619" i="1"/>
  <c r="AK2622" i="1"/>
  <c r="AL2627" i="1"/>
  <c r="AK2630" i="1"/>
  <c r="AL2635" i="1"/>
  <c r="AK2638" i="1"/>
  <c r="AL2639" i="1"/>
  <c r="AK2641" i="1"/>
  <c r="AL2642" i="1"/>
  <c r="AK2645" i="1"/>
  <c r="AL2646" i="1"/>
  <c r="AK2649" i="1"/>
  <c r="AL2650" i="1"/>
  <c r="AK2653" i="1"/>
  <c r="AL2654" i="1"/>
  <c r="AK2657" i="1"/>
  <c r="AL2658" i="1"/>
  <c r="AK2661" i="1"/>
  <c r="AL2662" i="1"/>
  <c r="AK2664" i="1"/>
  <c r="AL2665" i="1"/>
  <c r="AK2668" i="1"/>
  <c r="AL2669" i="1"/>
  <c r="AK2672" i="1"/>
  <c r="AL2673" i="1"/>
  <c r="AK2676" i="1"/>
  <c r="AL2677" i="1"/>
  <c r="AK2680" i="1"/>
  <c r="AL2681" i="1"/>
  <c r="AL2684" i="1"/>
  <c r="AK2687" i="1"/>
  <c r="AL2688" i="1"/>
  <c r="AK2691" i="1"/>
  <c r="AL2692" i="1"/>
  <c r="AK2695" i="1"/>
  <c r="AL2696" i="1"/>
  <c r="AK2699" i="1"/>
  <c r="AL2700" i="1"/>
  <c r="AL2703" i="1"/>
  <c r="AK2706" i="1"/>
  <c r="AL2707" i="1"/>
  <c r="AK2710" i="1"/>
  <c r="AL2711" i="1"/>
  <c r="AK2714" i="1"/>
  <c r="AL2715" i="1"/>
  <c r="AK2718" i="1"/>
  <c r="AL2719" i="1"/>
  <c r="AK2722" i="1"/>
  <c r="AL2723" i="1"/>
  <c r="AK2725" i="1"/>
  <c r="AL2726" i="1"/>
  <c r="AK2729" i="1"/>
  <c r="AL2730" i="1"/>
  <c r="AK2733" i="1"/>
  <c r="AL2734" i="1"/>
  <c r="AK2737" i="1"/>
  <c r="AL2738" i="1"/>
  <c r="AK2741" i="1"/>
  <c r="AL2742" i="1"/>
  <c r="AK2744" i="1"/>
  <c r="AL2745" i="1"/>
  <c r="AK2748" i="1"/>
  <c r="AL2749" i="1"/>
  <c r="AK2752" i="1"/>
  <c r="AL2753" i="1"/>
  <c r="AK2756" i="1"/>
  <c r="AL2757" i="1"/>
  <c r="AK2760" i="1"/>
  <c r="AL2761" i="1"/>
  <c r="AL2764" i="1"/>
  <c r="AK2767" i="1"/>
  <c r="AL2768" i="1"/>
  <c r="AK2771" i="1"/>
  <c r="AL2772" i="1"/>
  <c r="AK2775" i="1"/>
  <c r="AL2776" i="1"/>
  <c r="AK2779" i="1"/>
  <c r="AL2780" i="1"/>
  <c r="AL2783" i="1"/>
  <c r="AK2786" i="1"/>
  <c r="AL2787" i="1"/>
  <c r="AK2790" i="1"/>
  <c r="AL2791" i="1"/>
  <c r="AK2794" i="1"/>
  <c r="AL2795" i="1"/>
  <c r="AK2798" i="1"/>
  <c r="AL2799" i="1"/>
  <c r="AK2802" i="1"/>
  <c r="AL2803" i="1"/>
  <c r="AK2806" i="1"/>
  <c r="AL2807" i="1"/>
  <c r="AL2809" i="1"/>
  <c r="AL2811" i="1"/>
  <c r="AL2813" i="1"/>
  <c r="AL2815" i="1"/>
  <c r="AL2817" i="1"/>
  <c r="AL2819" i="1"/>
  <c r="AL2821" i="1"/>
  <c r="AL2823" i="1"/>
  <c r="AL2825" i="1"/>
  <c r="AK2828" i="1"/>
  <c r="AK2830" i="1"/>
  <c r="AL2832" i="1"/>
  <c r="AK2833" i="1"/>
  <c r="AL2836" i="1"/>
  <c r="AK2837" i="1"/>
  <c r="AL2840" i="1"/>
  <c r="AK2841" i="1"/>
  <c r="AL2844" i="1"/>
  <c r="AK2845" i="1"/>
  <c r="AL2848" i="1"/>
  <c r="AK2849" i="1"/>
  <c r="AL2853" i="1"/>
  <c r="AK2854" i="1"/>
  <c r="AL2857" i="1"/>
  <c r="AK2858" i="1"/>
  <c r="AL2861" i="1"/>
  <c r="AK2862" i="1"/>
  <c r="AL2865" i="1"/>
  <c r="AK2866" i="1"/>
  <c r="AL2869" i="1"/>
  <c r="AK2870" i="1"/>
  <c r="AK2871" i="1"/>
  <c r="AL2874" i="1"/>
  <c r="AK2875" i="1"/>
  <c r="AL2878" i="1"/>
  <c r="AK2879" i="1"/>
  <c r="AL2882" i="1"/>
  <c r="AK2883" i="1"/>
  <c r="AL2886" i="1"/>
  <c r="AK2887" i="1"/>
  <c r="AL2891" i="1"/>
  <c r="AK2892" i="1"/>
  <c r="AL2895" i="1"/>
  <c r="AK2896" i="1"/>
  <c r="AL2899" i="1"/>
  <c r="AK2900" i="1"/>
  <c r="AL2903" i="1"/>
  <c r="AK2904" i="1"/>
  <c r="AL2907" i="1"/>
  <c r="AK2908" i="1"/>
  <c r="AL2911" i="1"/>
  <c r="AK2912" i="1"/>
  <c r="AL2916" i="1"/>
  <c r="AK2917" i="1"/>
  <c r="AL2920" i="1"/>
  <c r="AK2921" i="1"/>
  <c r="AL2924" i="1"/>
  <c r="AK2925" i="1"/>
  <c r="AL2928" i="1"/>
  <c r="AK2929" i="1"/>
  <c r="AL2932" i="1"/>
  <c r="AK2933" i="1"/>
  <c r="AL2937" i="1"/>
  <c r="AK2938" i="1"/>
  <c r="AL2941" i="1"/>
  <c r="AK2942" i="1"/>
  <c r="AL2945" i="1"/>
  <c r="AK2946" i="1"/>
  <c r="AL2949" i="1"/>
  <c r="AK2950" i="1"/>
  <c r="AL2953" i="1"/>
  <c r="AL2954" i="1"/>
  <c r="AK2955" i="1"/>
  <c r="AL2958" i="1"/>
  <c r="AK2959" i="1"/>
  <c r="AL2962" i="1"/>
  <c r="AK2963" i="1"/>
  <c r="AK2146" i="1"/>
  <c r="AK2169" i="1"/>
  <c r="AK2192" i="1"/>
  <c r="AL2223" i="1"/>
  <c r="AK2234" i="1"/>
  <c r="AL2239" i="1"/>
  <c r="AL2253" i="1"/>
  <c r="AK2256" i="1"/>
  <c r="AL2272" i="1"/>
  <c r="AK2275" i="1"/>
  <c r="AL2291" i="1"/>
  <c r="AK2294" i="1"/>
  <c r="AL2318" i="1"/>
  <c r="AK2321" i="1"/>
  <c r="AL2329" i="1"/>
  <c r="AK2332" i="1"/>
  <c r="AL2356" i="1"/>
  <c r="AK2359" i="1"/>
  <c r="AL2375" i="1"/>
  <c r="AK2378" i="1"/>
  <c r="AL2394" i="1"/>
  <c r="AK2397" i="1"/>
  <c r="AL2417" i="1"/>
  <c r="AK2420" i="1"/>
  <c r="AL2440" i="1"/>
  <c r="AK2443" i="1"/>
  <c r="AL2463" i="1"/>
  <c r="AK2466" i="1"/>
  <c r="AK2477" i="1"/>
  <c r="AL2490" i="1"/>
  <c r="AL2493" i="1"/>
  <c r="AL2501" i="1"/>
  <c r="AK2504" i="1"/>
  <c r="AK2515" i="1"/>
  <c r="AL2528" i="1"/>
  <c r="AK2531" i="1"/>
  <c r="AK2534" i="1"/>
  <c r="AL2547" i="1"/>
  <c r="AK2550" i="1"/>
  <c r="AL2570" i="1"/>
  <c r="AK2573" i="1"/>
  <c r="AK2576" i="1"/>
  <c r="AL2580" i="1"/>
  <c r="AK2583" i="1"/>
  <c r="AL2588" i="1"/>
  <c r="AK2591" i="1"/>
  <c r="AL2596" i="1"/>
  <c r="AK2598" i="1"/>
  <c r="AL2603" i="1"/>
  <c r="AK2606" i="1"/>
  <c r="AL2611" i="1"/>
  <c r="AK2614" i="1"/>
  <c r="AL2619" i="1"/>
  <c r="AL2622" i="1"/>
  <c r="AK2625" i="1"/>
  <c r="AL2630" i="1"/>
  <c r="AK2633" i="1"/>
  <c r="AL2638" i="1"/>
  <c r="AK2640" i="1"/>
  <c r="AL2641" i="1"/>
  <c r="AK2644" i="1"/>
  <c r="AL2645" i="1"/>
  <c r="AK2648" i="1"/>
  <c r="AL2649" i="1"/>
  <c r="AK2652" i="1"/>
  <c r="AL2653" i="1"/>
  <c r="AK2656" i="1"/>
  <c r="AL2657" i="1"/>
  <c r="AK2660" i="1"/>
  <c r="AL2661" i="1"/>
  <c r="AL2664" i="1"/>
  <c r="AK2667" i="1"/>
  <c r="AL2668" i="1"/>
  <c r="AK2671" i="1"/>
  <c r="AL2672" i="1"/>
  <c r="AK2675" i="1"/>
  <c r="AL2676" i="1"/>
  <c r="AK2679" i="1"/>
  <c r="AL2680" i="1"/>
  <c r="AK2683" i="1"/>
  <c r="AK2686" i="1"/>
  <c r="AL2687" i="1"/>
  <c r="AK2690" i="1"/>
  <c r="AL2691" i="1"/>
  <c r="AK2694" i="1"/>
  <c r="AL2695" i="1"/>
  <c r="AK2698" i="1"/>
  <c r="AL2699" i="1"/>
  <c r="AK2702" i="1"/>
  <c r="AK2705" i="1"/>
  <c r="AL2706" i="1"/>
  <c r="AK2709" i="1"/>
  <c r="AL2710" i="1"/>
  <c r="AK2713" i="1"/>
  <c r="AL2714" i="1"/>
  <c r="AK2717" i="1"/>
  <c r="AL2718" i="1"/>
  <c r="AK2721" i="1"/>
  <c r="AL2722" i="1"/>
  <c r="AL2725" i="1"/>
  <c r="AK2728" i="1"/>
  <c r="AL2729" i="1"/>
  <c r="AK2732" i="1"/>
  <c r="AL2733" i="1"/>
  <c r="AK2736" i="1"/>
  <c r="AL2737" i="1"/>
  <c r="AK2740" i="1"/>
  <c r="AL2741" i="1"/>
  <c r="AL2744" i="1"/>
  <c r="AK2747" i="1"/>
  <c r="AL2748" i="1"/>
  <c r="AK2751" i="1"/>
  <c r="AL2752" i="1"/>
  <c r="AK2755" i="1"/>
  <c r="AL2756" i="1"/>
  <c r="AK2759" i="1"/>
  <c r="AL2760" i="1"/>
  <c r="AK2763" i="1"/>
  <c r="AK2766" i="1"/>
  <c r="AL2767" i="1"/>
  <c r="AK2770" i="1"/>
  <c r="AL2771" i="1"/>
  <c r="AK2774" i="1"/>
  <c r="AL2775" i="1"/>
  <c r="AK2778" i="1"/>
  <c r="AL2779" i="1"/>
  <c r="AK2782" i="1"/>
  <c r="AK2785" i="1"/>
  <c r="AL2786" i="1"/>
  <c r="AK2789" i="1"/>
  <c r="AL2790" i="1"/>
  <c r="AK2793" i="1"/>
  <c r="AL2794" i="1"/>
  <c r="AK2797" i="1"/>
  <c r="AL2798" i="1"/>
  <c r="AK2801" i="1"/>
  <c r="AL2802" i="1"/>
  <c r="AK2805" i="1"/>
  <c r="AL2806" i="1"/>
  <c r="AK2808" i="1"/>
  <c r="AK2810" i="1"/>
  <c r="AK2812" i="1"/>
  <c r="AK2814" i="1"/>
  <c r="AK2816" i="1"/>
  <c r="AK2818" i="1"/>
  <c r="AK2820" i="1"/>
  <c r="AK2822" i="1"/>
  <c r="AK2824" i="1"/>
  <c r="AK2826" i="1"/>
  <c r="AL2828" i="1"/>
  <c r="AL2830" i="1"/>
  <c r="AL2833" i="1"/>
  <c r="AK2834" i="1"/>
  <c r="AL2837" i="1"/>
  <c r="AK2838" i="1"/>
  <c r="AL2841" i="1"/>
  <c r="AK2842" i="1"/>
  <c r="AL2845" i="1"/>
  <c r="AK2846" i="1"/>
  <c r="AL2849" i="1"/>
  <c r="AK2850" i="1"/>
  <c r="AK2851" i="1"/>
  <c r="AL2854" i="1"/>
  <c r="AK2855" i="1"/>
  <c r="AL2858" i="1"/>
  <c r="AK2859" i="1"/>
  <c r="AL2862" i="1"/>
  <c r="AK2863" i="1"/>
  <c r="AL2866" i="1"/>
  <c r="AK2867" i="1"/>
  <c r="AL2870" i="1"/>
  <c r="AL2871" i="1"/>
  <c r="AK2872" i="1"/>
  <c r="AL2875" i="1"/>
  <c r="AK2876" i="1"/>
  <c r="AL2879" i="1"/>
  <c r="AK2880" i="1"/>
  <c r="AL2883" i="1"/>
  <c r="AK2884" i="1"/>
  <c r="AL2887" i="1"/>
  <c r="AK2888" i="1"/>
  <c r="AL2892" i="1"/>
  <c r="AK2893" i="1"/>
  <c r="AL2896" i="1"/>
  <c r="AK2897" i="1"/>
  <c r="AL2900" i="1"/>
  <c r="AK2901" i="1"/>
  <c r="AL2904" i="1"/>
  <c r="AK2905" i="1"/>
  <c r="AL2908" i="1"/>
  <c r="AK2909" i="1"/>
  <c r="AL2912" i="1"/>
  <c r="AK2913" i="1"/>
  <c r="AL2917" i="1"/>
  <c r="AK2918" i="1"/>
  <c r="AL2921" i="1"/>
  <c r="AK2922" i="1"/>
  <c r="AL2925" i="1"/>
  <c r="AK2926" i="1"/>
  <c r="AL2929" i="1"/>
  <c r="AK2930" i="1"/>
  <c r="AL2933" i="1"/>
  <c r="AK2934" i="1"/>
  <c r="AK2935" i="1"/>
  <c r="AL2938" i="1"/>
  <c r="AK2939" i="1"/>
  <c r="AL2942" i="1"/>
  <c r="AK2943" i="1"/>
  <c r="AL2132" i="1"/>
  <c r="AK2215" i="1"/>
  <c r="AL2246" i="1"/>
  <c r="AK2252" i="1"/>
  <c r="AL2268" i="1"/>
  <c r="AK2271" i="1"/>
  <c r="AL2287" i="1"/>
  <c r="AK2290" i="1"/>
  <c r="AL2303" i="1"/>
  <c r="AL2306" i="1"/>
  <c r="AL2314" i="1"/>
  <c r="AK2317" i="1"/>
  <c r="AK2328" i="1"/>
  <c r="AL2341" i="1"/>
  <c r="AL2344" i="1"/>
  <c r="AL2352" i="1"/>
  <c r="AK2355" i="1"/>
  <c r="AL2368" i="1"/>
  <c r="AL2371" i="1"/>
  <c r="AK2374" i="1"/>
  <c r="AL2387" i="1"/>
  <c r="AL2390" i="1"/>
  <c r="AK2393" i="1"/>
  <c r="AL2406" i="1"/>
  <c r="AL2413" i="1"/>
  <c r="AK2416" i="1"/>
  <c r="AL2429" i="1"/>
  <c r="AK2432" i="1"/>
  <c r="AL2436" i="1"/>
  <c r="AK2439" i="1"/>
  <c r="AL2459" i="1"/>
  <c r="AK2462" i="1"/>
  <c r="AL2486" i="1"/>
  <c r="AK2489" i="1"/>
  <c r="AL2497" i="1"/>
  <c r="AK2500" i="1"/>
  <c r="AL2524" i="1"/>
  <c r="AK2527" i="1"/>
  <c r="AL2543" i="1"/>
  <c r="AK2546" i="1"/>
  <c r="AL2566" i="1"/>
  <c r="AK2569" i="1"/>
  <c r="AL2581" i="1"/>
  <c r="AK2584" i="1"/>
  <c r="AL2589" i="1"/>
  <c r="AK2592" i="1"/>
  <c r="AK2595" i="1"/>
  <c r="AK2599" i="1"/>
  <c r="AL2604" i="1"/>
  <c r="AK2607" i="1"/>
  <c r="AL2612" i="1"/>
  <c r="AK2615" i="1"/>
  <c r="AL2623" i="1"/>
  <c r="AK2626" i="1"/>
  <c r="AL2631" i="1"/>
  <c r="AK2634" i="1"/>
  <c r="AL2640" i="1"/>
  <c r="AK2643" i="1"/>
  <c r="AL2644" i="1"/>
  <c r="AK2647" i="1"/>
  <c r="AL2648" i="1"/>
  <c r="AK2651" i="1"/>
  <c r="AL2652" i="1"/>
  <c r="AK2655" i="1"/>
  <c r="AL2656" i="1"/>
  <c r="AK2659" i="1"/>
  <c r="AL2660" i="1"/>
  <c r="AK2663" i="1"/>
  <c r="AK2666" i="1"/>
  <c r="AL2667" i="1"/>
  <c r="AK2670" i="1"/>
  <c r="AL2671" i="1"/>
  <c r="AK2674" i="1"/>
  <c r="AL2675" i="1"/>
  <c r="AK2678" i="1"/>
  <c r="AL2679" i="1"/>
  <c r="AK2682" i="1"/>
  <c r="AL2683" i="1"/>
  <c r="AK2685" i="1"/>
  <c r="AL2686" i="1"/>
  <c r="AK2689" i="1"/>
  <c r="AL2690" i="1"/>
  <c r="AK2693" i="1"/>
  <c r="AL2694" i="1"/>
  <c r="AK2697" i="1"/>
  <c r="AL2698" i="1"/>
  <c r="AK2701" i="1"/>
  <c r="AL2702" i="1"/>
  <c r="AK2704" i="1"/>
  <c r="AL2705" i="1"/>
  <c r="AK2708" i="1"/>
  <c r="AL2709" i="1"/>
  <c r="AK2712" i="1"/>
  <c r="AL2713" i="1"/>
  <c r="AK2716" i="1"/>
  <c r="AL2717" i="1"/>
  <c r="AK2720" i="1"/>
  <c r="AL2721" i="1"/>
  <c r="AK2724" i="1"/>
  <c r="AK2727" i="1"/>
  <c r="AL2728" i="1"/>
  <c r="AK2731" i="1"/>
  <c r="AL2732" i="1"/>
  <c r="AK2735" i="1"/>
  <c r="AL2736" i="1"/>
  <c r="AK2739" i="1"/>
  <c r="AL2740" i="1"/>
  <c r="AK2743" i="1"/>
  <c r="AK2746" i="1"/>
  <c r="AL2747" i="1"/>
  <c r="AK2750" i="1"/>
  <c r="AL2751" i="1"/>
  <c r="AK2754" i="1"/>
  <c r="AL2755" i="1"/>
  <c r="AK2758" i="1"/>
  <c r="AL2759" i="1"/>
  <c r="AK2762" i="1"/>
  <c r="AL2763" i="1"/>
  <c r="AK2765" i="1"/>
  <c r="AL2766" i="1"/>
  <c r="AK2769" i="1"/>
  <c r="AL2770" i="1"/>
  <c r="AK2773" i="1"/>
  <c r="AL2774" i="1"/>
  <c r="AK2777" i="1"/>
  <c r="AL2778" i="1"/>
  <c r="AK2781" i="1"/>
  <c r="AL2782" i="1"/>
  <c r="AK2784" i="1"/>
  <c r="AL2785" i="1"/>
  <c r="AK2788" i="1"/>
  <c r="AL2789" i="1"/>
  <c r="AK2792" i="1"/>
  <c r="AL2793" i="1"/>
  <c r="AK2796" i="1"/>
  <c r="AL2797" i="1"/>
  <c r="AK2800" i="1"/>
  <c r="AL2801" i="1"/>
  <c r="AK2804" i="1"/>
  <c r="AL2805" i="1"/>
  <c r="AL2808" i="1"/>
  <c r="AL2810" i="1"/>
  <c r="AL2812" i="1"/>
  <c r="AL2814" i="1"/>
  <c r="AL2816" i="1"/>
  <c r="AL2818" i="1"/>
  <c r="AL2820" i="1"/>
  <c r="AL2822" i="1"/>
  <c r="AL2824" i="1"/>
  <c r="AL2826" i="1"/>
  <c r="AK2827" i="1"/>
  <c r="AK2829" i="1"/>
  <c r="AK2831" i="1"/>
  <c r="AL2834" i="1"/>
  <c r="AK2835" i="1"/>
  <c r="AL2838" i="1"/>
  <c r="AK2839" i="1"/>
  <c r="AL2842" i="1"/>
  <c r="AK2843" i="1"/>
  <c r="AL2846" i="1"/>
  <c r="AK2847" i="1"/>
  <c r="AL2850" i="1"/>
  <c r="AL2851" i="1"/>
  <c r="AK2852" i="1"/>
  <c r="AL2855" i="1"/>
  <c r="AK2856" i="1"/>
  <c r="AL2859" i="1"/>
  <c r="AK2860" i="1"/>
  <c r="AL2863" i="1"/>
  <c r="AK2864" i="1"/>
  <c r="AL2867" i="1"/>
  <c r="AK2868" i="1"/>
  <c r="AL2872" i="1"/>
  <c r="AK2873" i="1"/>
  <c r="AL2876" i="1"/>
  <c r="AK2877" i="1"/>
  <c r="AL2880" i="1"/>
  <c r="AK2881" i="1"/>
  <c r="AL2884" i="1"/>
  <c r="AK2885" i="1"/>
  <c r="AL2888" i="1"/>
  <c r="AK2889" i="1"/>
  <c r="AK2890" i="1"/>
  <c r="AL2893" i="1"/>
  <c r="AK2894" i="1"/>
  <c r="AL2897" i="1"/>
  <c r="AK2898" i="1"/>
  <c r="AL2901" i="1"/>
  <c r="AK2902" i="1"/>
  <c r="AL2905" i="1"/>
  <c r="AK2906" i="1"/>
  <c r="AL2909" i="1"/>
  <c r="AK2910" i="1"/>
  <c r="AL2913" i="1"/>
  <c r="AK2914" i="1"/>
  <c r="AK2915" i="1"/>
  <c r="AL2918" i="1"/>
  <c r="AK2919" i="1"/>
  <c r="AL2922" i="1"/>
  <c r="AK2923" i="1"/>
  <c r="AL2926" i="1"/>
  <c r="AK2927" i="1"/>
  <c r="AL2930" i="1"/>
  <c r="AK2931" i="1"/>
  <c r="AL2934" i="1"/>
  <c r="AL2935" i="1"/>
  <c r="AK2936" i="1"/>
  <c r="AL2939" i="1"/>
  <c r="AK2940" i="1"/>
  <c r="AL2943" i="1"/>
  <c r="AK2944" i="1"/>
  <c r="AL2947" i="1"/>
  <c r="AK2948" i="1"/>
  <c r="AL2951" i="1"/>
  <c r="AK2952" i="1"/>
  <c r="AL2956" i="1"/>
  <c r="AK2957" i="1"/>
  <c r="AL2960" i="1"/>
  <c r="AK2961" i="1"/>
  <c r="AL2964" i="1"/>
  <c r="AK2965" i="1"/>
  <c r="AL2968" i="1"/>
  <c r="AK2969" i="1"/>
  <c r="AL2972" i="1"/>
  <c r="AK2973" i="1"/>
  <c r="AL2965" i="1"/>
  <c r="AK2967" i="1"/>
  <c r="AL2970" i="1"/>
  <c r="AL2975" i="1"/>
  <c r="AL2976" i="1"/>
  <c r="AK2977" i="1"/>
  <c r="AL2980" i="1"/>
  <c r="AK2981" i="1"/>
  <c r="AL2984" i="1"/>
  <c r="AK2985" i="1"/>
  <c r="AL2988" i="1"/>
  <c r="AK2989" i="1"/>
  <c r="AL2992" i="1"/>
  <c r="AK2993" i="1"/>
  <c r="AL2997" i="1"/>
  <c r="AK2998" i="1"/>
  <c r="AL3001" i="1"/>
  <c r="AK3002" i="1"/>
  <c r="AL3005" i="1"/>
  <c r="AK3006" i="1"/>
  <c r="AL3009" i="1"/>
  <c r="AK3010" i="1"/>
  <c r="AL3013" i="1"/>
  <c r="AK3014" i="1"/>
  <c r="AK3015" i="1"/>
  <c r="AL3018" i="1"/>
  <c r="AK3019" i="1"/>
  <c r="AL3022" i="1"/>
  <c r="AK3023" i="1"/>
  <c r="AL3026" i="1"/>
  <c r="AK3027" i="1"/>
  <c r="AL3030" i="1"/>
  <c r="AK3031" i="1"/>
  <c r="AL3034" i="1"/>
  <c r="AK3035" i="1"/>
  <c r="AL3038" i="1"/>
  <c r="AL3039" i="1"/>
  <c r="AK3040" i="1"/>
  <c r="AL3043" i="1"/>
  <c r="AK3044" i="1"/>
  <c r="AL3047" i="1"/>
  <c r="AK3048" i="1"/>
  <c r="AL3051" i="1"/>
  <c r="AK3052" i="1"/>
  <c r="AL3055" i="1"/>
  <c r="AK3056" i="1"/>
  <c r="AL3060" i="1"/>
  <c r="AK3061" i="1"/>
  <c r="AL3064" i="1"/>
  <c r="AK3065" i="1"/>
  <c r="AL3068" i="1"/>
  <c r="AK3069" i="1"/>
  <c r="AL3072" i="1"/>
  <c r="AK3073" i="1"/>
  <c r="AL3076" i="1"/>
  <c r="AK3077" i="1"/>
  <c r="AK3078" i="1"/>
  <c r="AL3081" i="1"/>
  <c r="AK3082" i="1"/>
  <c r="AL3085" i="1"/>
  <c r="AK3086" i="1"/>
  <c r="AL3089" i="1"/>
  <c r="AK3090" i="1"/>
  <c r="AL3093" i="1"/>
  <c r="AK3094" i="1"/>
  <c r="AL3097" i="1"/>
  <c r="AK3098" i="1"/>
  <c r="AL3101" i="1"/>
  <c r="AL3102" i="1"/>
  <c r="AK3103" i="1"/>
  <c r="AL3106" i="1"/>
  <c r="AK3107" i="1"/>
  <c r="AL3110" i="1"/>
  <c r="AK3111" i="1"/>
  <c r="AL3114" i="1"/>
  <c r="AK3115" i="1"/>
  <c r="AL3118" i="1"/>
  <c r="AK3119" i="1"/>
  <c r="AL3123" i="1"/>
  <c r="AK3124" i="1"/>
  <c r="AL3127" i="1"/>
  <c r="AK3128" i="1"/>
  <c r="AL3131" i="1"/>
  <c r="AK3132" i="1"/>
  <c r="AL3135" i="1"/>
  <c r="AK3136" i="1"/>
  <c r="AL3139" i="1"/>
  <c r="AK3140" i="1"/>
  <c r="AL3143" i="1"/>
  <c r="AK3144" i="1"/>
  <c r="AL3148" i="1"/>
  <c r="AK3149" i="1"/>
  <c r="AL3152" i="1"/>
  <c r="AK3153" i="1"/>
  <c r="AL3156" i="1"/>
  <c r="AK3157" i="1"/>
  <c r="AL3160" i="1"/>
  <c r="AK3161" i="1"/>
  <c r="AL3164" i="1"/>
  <c r="AK3165" i="1"/>
  <c r="AK3166" i="1"/>
  <c r="AL3169" i="1"/>
  <c r="AK3170" i="1"/>
  <c r="AL3173" i="1"/>
  <c r="AK3174" i="1"/>
  <c r="AL3177" i="1"/>
  <c r="AK3178" i="1"/>
  <c r="AL3181" i="1"/>
  <c r="AK3182" i="1"/>
  <c r="AL3185" i="1"/>
  <c r="AL3186" i="1"/>
  <c r="AK3187" i="1"/>
  <c r="AL3190" i="1"/>
  <c r="AK3191" i="1"/>
  <c r="AL3194" i="1"/>
  <c r="AK3195" i="1"/>
  <c r="AL3198" i="1"/>
  <c r="AK3199" i="1"/>
  <c r="AL3202" i="1"/>
  <c r="AK3203" i="1"/>
  <c r="AL3206" i="1"/>
  <c r="AK3207" i="1"/>
  <c r="AL3211" i="1"/>
  <c r="AK3212" i="1"/>
  <c r="AL3215" i="1"/>
  <c r="AK3216" i="1"/>
  <c r="AL3219" i="1"/>
  <c r="AK3220" i="1"/>
  <c r="AL3223" i="1"/>
  <c r="AK3224" i="1"/>
  <c r="AL3228" i="1"/>
  <c r="AK3229" i="1"/>
  <c r="AL3232" i="1"/>
  <c r="AK3233" i="1"/>
  <c r="AL3236" i="1"/>
  <c r="AK3237" i="1"/>
  <c r="AL3240" i="1"/>
  <c r="AK3241" i="1"/>
  <c r="AL3244" i="1"/>
  <c r="AK3245" i="1"/>
  <c r="AL3249" i="1"/>
  <c r="AK3250" i="1"/>
  <c r="AL3253" i="1"/>
  <c r="AK3254" i="1"/>
  <c r="AL3257" i="1"/>
  <c r="AK3258" i="1"/>
  <c r="AL3261" i="1"/>
  <c r="AK3262" i="1"/>
  <c r="AL3265" i="1"/>
  <c r="AK3266" i="1"/>
  <c r="AL2963" i="1"/>
  <c r="AL2967" i="1"/>
  <c r="AL2969" i="1"/>
  <c r="AK2971" i="1"/>
  <c r="AL2977" i="1"/>
  <c r="AK2978" i="1"/>
  <c r="AL2981" i="1"/>
  <c r="AK2982" i="1"/>
  <c r="AL2985" i="1"/>
  <c r="AK2986" i="1"/>
  <c r="AL2989" i="1"/>
  <c r="AK2990" i="1"/>
  <c r="AL2993" i="1"/>
  <c r="AK2994" i="1"/>
  <c r="AK2995" i="1"/>
  <c r="AL2998" i="1"/>
  <c r="AK2999" i="1"/>
  <c r="AL3002" i="1"/>
  <c r="AK3003" i="1"/>
  <c r="AL3006" i="1"/>
  <c r="AK3007" i="1"/>
  <c r="AL3010" i="1"/>
  <c r="AK3011" i="1"/>
  <c r="AL3014" i="1"/>
  <c r="AL3015" i="1"/>
  <c r="AK3016" i="1"/>
  <c r="AL3019" i="1"/>
  <c r="AK3020" i="1"/>
  <c r="AL3023" i="1"/>
  <c r="AK3024" i="1"/>
  <c r="AL3027" i="1"/>
  <c r="AK3028" i="1"/>
  <c r="AL3031" i="1"/>
  <c r="AK3032" i="1"/>
  <c r="AL3035" i="1"/>
  <c r="AK3036" i="1"/>
  <c r="AL3040" i="1"/>
  <c r="AK3041" i="1"/>
  <c r="AL3044" i="1"/>
  <c r="AK3045" i="1"/>
  <c r="AL3048" i="1"/>
  <c r="AK3049" i="1"/>
  <c r="AL3052" i="1"/>
  <c r="AK3053" i="1"/>
  <c r="AL3056" i="1"/>
  <c r="AK3057" i="1"/>
  <c r="AL3061" i="1"/>
  <c r="AK3062" i="1"/>
  <c r="AL3065" i="1"/>
  <c r="AK3066" i="1"/>
  <c r="AL3069" i="1"/>
  <c r="AK3070" i="1"/>
  <c r="AL3073" i="1"/>
  <c r="AK3074" i="1"/>
  <c r="AL3077" i="1"/>
  <c r="AL3078" i="1"/>
  <c r="AK3079" i="1"/>
  <c r="AL3082" i="1"/>
  <c r="AK3083" i="1"/>
  <c r="AL3086" i="1"/>
  <c r="AK3087" i="1"/>
  <c r="AL3090" i="1"/>
  <c r="AK3091" i="1"/>
  <c r="AL3094" i="1"/>
  <c r="AK3095" i="1"/>
  <c r="AL3098" i="1"/>
  <c r="AK3099" i="1"/>
  <c r="AL3103" i="1"/>
  <c r="AK3104" i="1"/>
  <c r="AL3107" i="1"/>
  <c r="AK3108" i="1"/>
  <c r="AL3111" i="1"/>
  <c r="AK3112" i="1"/>
  <c r="AL3115" i="1"/>
  <c r="AK3116" i="1"/>
  <c r="AL3119" i="1"/>
  <c r="AK3120" i="1"/>
  <c r="AL3124" i="1"/>
  <c r="AK3125" i="1"/>
  <c r="AL3128" i="1"/>
  <c r="AK3129" i="1"/>
  <c r="AL3132" i="1"/>
  <c r="AK3133" i="1"/>
  <c r="AL3136" i="1"/>
  <c r="AK3137" i="1"/>
  <c r="AL3140" i="1"/>
  <c r="AK3141" i="1"/>
  <c r="AL3144" i="1"/>
  <c r="AK3145" i="1"/>
  <c r="AK3146" i="1"/>
  <c r="AL3149" i="1"/>
  <c r="AK3150" i="1"/>
  <c r="AL3153" i="1"/>
  <c r="AK3154" i="1"/>
  <c r="AL3157" i="1"/>
  <c r="AK3158" i="1"/>
  <c r="AL3161" i="1"/>
  <c r="AK3162" i="1"/>
  <c r="AL3165" i="1"/>
  <c r="AL3166" i="1"/>
  <c r="AK3167" i="1"/>
  <c r="AL3170" i="1"/>
  <c r="AK3171" i="1"/>
  <c r="AL3174" i="1"/>
  <c r="AK3175" i="1"/>
  <c r="AL3178" i="1"/>
  <c r="AK3179" i="1"/>
  <c r="AL3182" i="1"/>
  <c r="AK3183" i="1"/>
  <c r="AL3187" i="1"/>
  <c r="AK3188" i="1"/>
  <c r="AL3191" i="1"/>
  <c r="AK3192" i="1"/>
  <c r="AL3195" i="1"/>
  <c r="AK3196" i="1"/>
  <c r="AL3199" i="1"/>
  <c r="AK3200" i="1"/>
  <c r="AL3203" i="1"/>
  <c r="AK3204" i="1"/>
  <c r="AL3207" i="1"/>
  <c r="AK3208" i="1"/>
  <c r="AL3212" i="1"/>
  <c r="AK3213" i="1"/>
  <c r="AL3216" i="1"/>
  <c r="AK3217" i="1"/>
  <c r="AL3220" i="1"/>
  <c r="AK3221" i="1"/>
  <c r="AL3224" i="1"/>
  <c r="AK3225" i="1"/>
  <c r="AL3229" i="1"/>
  <c r="AK3230" i="1"/>
  <c r="AL3233" i="1"/>
  <c r="AK3234" i="1"/>
  <c r="AL3237" i="1"/>
  <c r="AK3238" i="1"/>
  <c r="AL3241" i="1"/>
  <c r="AK3242" i="1"/>
  <c r="AL3245" i="1"/>
  <c r="AK3246" i="1"/>
  <c r="AK3247" i="1"/>
  <c r="AL3250" i="1"/>
  <c r="AK3251" i="1"/>
  <c r="AL3254" i="1"/>
  <c r="AK3255" i="1"/>
  <c r="AL3258" i="1"/>
  <c r="AK3259" i="1"/>
  <c r="AL3262" i="1"/>
  <c r="AK3263" i="1"/>
  <c r="AL3266" i="1"/>
  <c r="AL2950" i="1"/>
  <c r="AK2951" i="1"/>
  <c r="AL2959" i="1"/>
  <c r="AK2960" i="1"/>
  <c r="AK2966" i="1"/>
  <c r="AK2968" i="1"/>
  <c r="AL2971" i="1"/>
  <c r="AL2973" i="1"/>
  <c r="AK2974" i="1"/>
  <c r="AL2978" i="1"/>
  <c r="AK2979" i="1"/>
  <c r="AL2982" i="1"/>
  <c r="AK2983" i="1"/>
  <c r="AL2986" i="1"/>
  <c r="AK2987" i="1"/>
  <c r="AL2990" i="1"/>
  <c r="AK2991" i="1"/>
  <c r="AL2994" i="1"/>
  <c r="AL2995" i="1"/>
  <c r="AK2996" i="1"/>
  <c r="AL2999" i="1"/>
  <c r="AK3000" i="1"/>
  <c r="AL3003" i="1"/>
  <c r="AK3004" i="1"/>
  <c r="AL3007" i="1"/>
  <c r="AK3008" i="1"/>
  <c r="AL3011" i="1"/>
  <c r="AK3012" i="1"/>
  <c r="AL3016" i="1"/>
  <c r="AK3017" i="1"/>
  <c r="AL3020" i="1"/>
  <c r="AK3021" i="1"/>
  <c r="AL3024" i="1"/>
  <c r="AK3025" i="1"/>
  <c r="AL3028" i="1"/>
  <c r="AK3029" i="1"/>
  <c r="AL3032" i="1"/>
  <c r="AK3033" i="1"/>
  <c r="AL3036" i="1"/>
  <c r="AK3037" i="1"/>
  <c r="AL3041" i="1"/>
  <c r="AK3042" i="1"/>
  <c r="AL3045" i="1"/>
  <c r="AK3046" i="1"/>
  <c r="AL3049" i="1"/>
  <c r="AK3050" i="1"/>
  <c r="AL3053" i="1"/>
  <c r="AK3054" i="1"/>
  <c r="AL3057" i="1"/>
  <c r="AK3058" i="1"/>
  <c r="AK3059" i="1"/>
  <c r="AL3062" i="1"/>
  <c r="AK3063" i="1"/>
  <c r="AL3066" i="1"/>
  <c r="AK3067" i="1"/>
  <c r="AL3070" i="1"/>
  <c r="AK3071" i="1"/>
  <c r="AL3074" i="1"/>
  <c r="AK3075" i="1"/>
  <c r="AL3079" i="1"/>
  <c r="AK3080" i="1"/>
  <c r="AL3083" i="1"/>
  <c r="AK3084" i="1"/>
  <c r="AL3087" i="1"/>
  <c r="AK3088" i="1"/>
  <c r="AL3091" i="1"/>
  <c r="AK3092" i="1"/>
  <c r="AL3095" i="1"/>
  <c r="AK3096" i="1"/>
  <c r="AL3099" i="1"/>
  <c r="AK3100" i="1"/>
  <c r="AL3104" i="1"/>
  <c r="AK3105" i="1"/>
  <c r="AL3108" i="1"/>
  <c r="AK3109" i="1"/>
  <c r="AL3112" i="1"/>
  <c r="AK3113" i="1"/>
  <c r="AL3116" i="1"/>
  <c r="AK3117" i="1"/>
  <c r="AL3120" i="1"/>
  <c r="AK3121" i="1"/>
  <c r="AK3122" i="1"/>
  <c r="AL3125" i="1"/>
  <c r="AK3126" i="1"/>
  <c r="AL3129" i="1"/>
  <c r="AK3130" i="1"/>
  <c r="AL3133" i="1"/>
  <c r="AK3134" i="1"/>
  <c r="AL3137" i="1"/>
  <c r="AK3138" i="1"/>
  <c r="AL3141" i="1"/>
  <c r="AK3142" i="1"/>
  <c r="AL3145" i="1"/>
  <c r="AL3146" i="1"/>
  <c r="AK3147" i="1"/>
  <c r="AL3150" i="1"/>
  <c r="AK3151" i="1"/>
  <c r="AL3154" i="1"/>
  <c r="AK3155" i="1"/>
  <c r="AL3158" i="1"/>
  <c r="AK3159" i="1"/>
  <c r="AL3162" i="1"/>
  <c r="AK3163" i="1"/>
  <c r="AL3167" i="1"/>
  <c r="AK3168" i="1"/>
  <c r="AL3171" i="1"/>
  <c r="AK3172" i="1"/>
  <c r="AL3175" i="1"/>
  <c r="AK3176" i="1"/>
  <c r="AL3179" i="1"/>
  <c r="AK3180" i="1"/>
  <c r="AL3183" i="1"/>
  <c r="AK3184" i="1"/>
  <c r="AL3188" i="1"/>
  <c r="AK3189" i="1"/>
  <c r="AL3192" i="1"/>
  <c r="AK3193" i="1"/>
  <c r="AL3196" i="1"/>
  <c r="AK3197" i="1"/>
  <c r="AL3200" i="1"/>
  <c r="AK3201" i="1"/>
  <c r="AL3204" i="1"/>
  <c r="AK3205" i="1"/>
  <c r="AL3208" i="1"/>
  <c r="AK3209" i="1"/>
  <c r="AK3210" i="1"/>
  <c r="AL3213" i="1"/>
  <c r="AK3214" i="1"/>
  <c r="AL3217" i="1"/>
  <c r="AK3218" i="1"/>
  <c r="AL3221" i="1"/>
  <c r="AK3222" i="1"/>
  <c r="AL3225" i="1"/>
  <c r="AK3226" i="1"/>
  <c r="AK3227" i="1"/>
  <c r="AL3230" i="1"/>
  <c r="AK3231" i="1"/>
  <c r="AL3234" i="1"/>
  <c r="AK3235" i="1"/>
  <c r="AL3238" i="1"/>
  <c r="AK3239" i="1"/>
  <c r="AL3242" i="1"/>
  <c r="AK3243" i="1"/>
  <c r="AL3246" i="1"/>
  <c r="AL3247" i="1"/>
  <c r="AK3248" i="1"/>
  <c r="AL3251" i="1"/>
  <c r="AK3252" i="1"/>
  <c r="AL3255" i="1"/>
  <c r="AK3256" i="1"/>
  <c r="AL3259" i="1"/>
  <c r="AK3260" i="1"/>
  <c r="AL3263" i="1"/>
  <c r="AK3264" i="1"/>
  <c r="AK3267" i="1"/>
  <c r="AK3268" i="1"/>
  <c r="AK3269" i="1"/>
  <c r="AL2946" i="1"/>
  <c r="AK2947" i="1"/>
  <c r="AL2955" i="1"/>
  <c r="AK2956" i="1"/>
  <c r="AK2964" i="1"/>
  <c r="AL2966" i="1"/>
  <c r="AK2970" i="1"/>
  <c r="AK2972" i="1"/>
  <c r="AL2974" i="1"/>
  <c r="AK2975" i="1"/>
  <c r="AK2976" i="1"/>
  <c r="AL2979" i="1"/>
  <c r="AK2980" i="1"/>
  <c r="AL2983" i="1"/>
  <c r="AK2984" i="1"/>
  <c r="AL2987" i="1"/>
  <c r="AK2988" i="1"/>
  <c r="AL2991" i="1"/>
  <c r="AK2992" i="1"/>
  <c r="AL2996" i="1"/>
  <c r="AK2997" i="1"/>
  <c r="AL3000" i="1"/>
  <c r="AK3001" i="1"/>
  <c r="AL3004" i="1"/>
  <c r="AK3005" i="1"/>
  <c r="AL3008" i="1"/>
  <c r="AK3009" i="1"/>
  <c r="AL3012" i="1"/>
  <c r="AK3013" i="1"/>
  <c r="AL3017" i="1"/>
  <c r="AK3018" i="1"/>
  <c r="AL3021" i="1"/>
  <c r="AK3022" i="1"/>
  <c r="AL3025" i="1"/>
  <c r="AK3026" i="1"/>
  <c r="AL3029" i="1"/>
  <c r="AK3030" i="1"/>
  <c r="AL3033" i="1"/>
  <c r="AK3034" i="1"/>
  <c r="AL3037" i="1"/>
  <c r="AK3038" i="1"/>
  <c r="AK3039" i="1"/>
  <c r="AL3042" i="1"/>
  <c r="AK3043" i="1"/>
  <c r="AL3046" i="1"/>
  <c r="AK3047" i="1"/>
  <c r="AL3050" i="1"/>
  <c r="AK3051" i="1"/>
  <c r="AL3054" i="1"/>
  <c r="AK3055" i="1"/>
  <c r="AL3058" i="1"/>
  <c r="AL3059" i="1"/>
  <c r="AK3060" i="1"/>
  <c r="AL3063" i="1"/>
  <c r="AK3064" i="1"/>
  <c r="AL3067" i="1"/>
  <c r="AK3068" i="1"/>
  <c r="AL3071" i="1"/>
  <c r="AK3072" i="1"/>
  <c r="AL3075" i="1"/>
  <c r="AK3076" i="1"/>
  <c r="AL3080" i="1"/>
  <c r="AK3081" i="1"/>
  <c r="AL3084" i="1"/>
  <c r="AK3085" i="1"/>
  <c r="AL3088" i="1"/>
  <c r="AK3089" i="1"/>
  <c r="AL3092" i="1"/>
  <c r="AK3093" i="1"/>
  <c r="AL3096" i="1"/>
  <c r="AK3097" i="1"/>
  <c r="AL3100" i="1"/>
  <c r="AK3101" i="1"/>
  <c r="AK3102" i="1"/>
  <c r="AL3105" i="1"/>
  <c r="AK3106" i="1"/>
  <c r="AL3109" i="1"/>
  <c r="AK3110" i="1"/>
  <c r="AL3113" i="1"/>
  <c r="AK3114" i="1"/>
  <c r="AL3117" i="1"/>
  <c r="AK3118" i="1"/>
  <c r="AL3121" i="1"/>
  <c r="AL3122" i="1"/>
  <c r="AK3123" i="1"/>
  <c r="AL3126" i="1"/>
  <c r="AK3127" i="1"/>
  <c r="AL3130" i="1"/>
  <c r="AK3131" i="1"/>
  <c r="AL3134" i="1"/>
  <c r="AK3135" i="1"/>
  <c r="AL3138" i="1"/>
  <c r="AK3139" i="1"/>
  <c r="AL3142" i="1"/>
  <c r="AK3143" i="1"/>
  <c r="AL3147" i="1"/>
  <c r="AK3148" i="1"/>
  <c r="AL3151" i="1"/>
  <c r="AK3152" i="1"/>
  <c r="AL3155" i="1"/>
  <c r="AK3156" i="1"/>
  <c r="AL3159" i="1"/>
  <c r="AK3160" i="1"/>
  <c r="AL3163" i="1"/>
  <c r="AK3164" i="1"/>
  <c r="AL3168" i="1"/>
  <c r="AK3169" i="1"/>
  <c r="AL3172" i="1"/>
  <c r="AK3173" i="1"/>
  <c r="AL3176" i="1"/>
  <c r="AK3177" i="1"/>
  <c r="AL3180" i="1"/>
  <c r="AK3181" i="1"/>
  <c r="AL3184" i="1"/>
  <c r="AK3185" i="1"/>
  <c r="AK3186" i="1"/>
  <c r="AL3189" i="1"/>
  <c r="AK3190" i="1"/>
  <c r="AL3193" i="1"/>
  <c r="AK3194" i="1"/>
  <c r="AL3197" i="1"/>
  <c r="AK3198" i="1"/>
  <c r="AL3201" i="1"/>
  <c r="AK3202" i="1"/>
  <c r="AL3205" i="1"/>
  <c r="AK3206" i="1"/>
  <c r="AL3209" i="1"/>
  <c r="AL3210" i="1"/>
  <c r="AK3211" i="1"/>
  <c r="AL3214" i="1"/>
  <c r="AK3215" i="1"/>
  <c r="AL3218" i="1"/>
  <c r="AK3219" i="1"/>
  <c r="AL3222" i="1"/>
  <c r="AK3223" i="1"/>
  <c r="AL3226" i="1"/>
  <c r="AL3227" i="1"/>
  <c r="AK3228" i="1"/>
  <c r="AL3231" i="1"/>
  <c r="AK3232" i="1"/>
  <c r="AL3235" i="1"/>
  <c r="AK3236" i="1"/>
  <c r="AL3239" i="1"/>
  <c r="AK3240" i="1"/>
  <c r="AL3243" i="1"/>
  <c r="AK3244" i="1"/>
  <c r="AL3248" i="1"/>
  <c r="AK3249" i="1"/>
  <c r="AL3252" i="1"/>
  <c r="AK3253" i="1"/>
  <c r="AL3256" i="1"/>
  <c r="AK3257" i="1"/>
  <c r="AL3260" i="1"/>
  <c r="AK3261" i="1"/>
  <c r="AL3264" i="1"/>
  <c r="AK3265" i="1"/>
  <c r="AL3267" i="1"/>
  <c r="AL3268" i="1"/>
  <c r="AL3269" i="1"/>
  <c r="AN3265" i="1" l="1"/>
  <c r="AN3261" i="1"/>
  <c r="AN3257" i="1"/>
  <c r="AN3253" i="1"/>
  <c r="AN3249" i="1"/>
  <c r="AN3244" i="1"/>
  <c r="AN3240" i="1"/>
  <c r="AN3236" i="1"/>
  <c r="AN3232" i="1"/>
  <c r="AN3228" i="1"/>
  <c r="AN3223" i="1"/>
  <c r="AN3219" i="1"/>
  <c r="AN3215" i="1"/>
  <c r="AN3211" i="1"/>
  <c r="AN3206" i="1"/>
  <c r="AN3202" i="1"/>
  <c r="AN3198" i="1"/>
  <c r="AN3194" i="1"/>
  <c r="AN3190" i="1"/>
  <c r="AN3186" i="1"/>
  <c r="AN3185" i="1"/>
  <c r="AN3181" i="1"/>
  <c r="AN3177" i="1"/>
  <c r="AN3173" i="1"/>
  <c r="AN3169" i="1"/>
  <c r="AN3164" i="1"/>
  <c r="AN3160" i="1"/>
  <c r="AN3156" i="1"/>
  <c r="AN3152" i="1"/>
  <c r="AN3148" i="1"/>
  <c r="AN3143" i="1"/>
  <c r="AN3139" i="1"/>
  <c r="AN3135" i="1"/>
  <c r="AN3131" i="1"/>
  <c r="AN3127" i="1"/>
  <c r="AN3123" i="1"/>
  <c r="AN3118" i="1"/>
  <c r="AN3114" i="1"/>
  <c r="AN3110" i="1"/>
  <c r="AN3106" i="1"/>
  <c r="AN3102" i="1"/>
  <c r="AN3101" i="1"/>
  <c r="AN3097" i="1"/>
  <c r="AN3093" i="1"/>
  <c r="AN3089" i="1"/>
  <c r="AN3085" i="1"/>
  <c r="AN3081" i="1"/>
  <c r="AN3076" i="1"/>
  <c r="AN3072" i="1"/>
  <c r="AN3068" i="1"/>
  <c r="AN3064" i="1"/>
  <c r="AN3060" i="1"/>
  <c r="AN3055" i="1"/>
  <c r="AN3051" i="1"/>
  <c r="AN3047" i="1"/>
  <c r="AN3043" i="1"/>
  <c r="AN3039" i="1"/>
  <c r="AN3038" i="1"/>
  <c r="AN3034" i="1"/>
  <c r="AN3030" i="1"/>
  <c r="AN3026" i="1"/>
  <c r="AN3022" i="1"/>
  <c r="AN3018" i="1"/>
  <c r="AN3013" i="1"/>
  <c r="AN3009" i="1"/>
  <c r="AN3005" i="1"/>
  <c r="AN3001" i="1"/>
  <c r="AN2997" i="1"/>
  <c r="AN2992" i="1"/>
  <c r="AN2988" i="1"/>
  <c r="AN2984" i="1"/>
  <c r="AN2980" i="1"/>
  <c r="AN2976" i="1"/>
  <c r="AN2975" i="1"/>
  <c r="AN2972" i="1"/>
  <c r="AN2970" i="1"/>
  <c r="AN2964" i="1"/>
  <c r="AN2956" i="1"/>
  <c r="AN2947" i="1"/>
  <c r="AN3269" i="1"/>
  <c r="AN3268" i="1"/>
  <c r="AN3267" i="1"/>
  <c r="AN3264" i="1"/>
  <c r="AN3260" i="1"/>
  <c r="AN3256" i="1"/>
  <c r="AN3252" i="1"/>
  <c r="AN3248" i="1"/>
  <c r="AN3243" i="1"/>
  <c r="AN3239" i="1"/>
  <c r="AN3235" i="1"/>
  <c r="AN3231" i="1"/>
  <c r="AN3227" i="1"/>
  <c r="AN3226" i="1"/>
  <c r="AN3222" i="1"/>
  <c r="AN3218" i="1"/>
  <c r="AN3214" i="1"/>
  <c r="AN3210" i="1"/>
  <c r="AN3209" i="1"/>
  <c r="AN3205" i="1"/>
  <c r="AN3201" i="1"/>
  <c r="AN3197" i="1"/>
  <c r="AN3193" i="1"/>
  <c r="AN3189" i="1"/>
  <c r="AN3184" i="1"/>
  <c r="AN3180" i="1"/>
  <c r="AN3176" i="1"/>
  <c r="AN3172" i="1"/>
  <c r="AN3168" i="1"/>
  <c r="AN3163" i="1"/>
  <c r="AN3159" i="1"/>
  <c r="AN3155" i="1"/>
  <c r="AN3151" i="1"/>
  <c r="AN3147" i="1"/>
  <c r="AN3142" i="1"/>
  <c r="AN3138" i="1"/>
  <c r="AN3134" i="1"/>
  <c r="AN3130" i="1"/>
  <c r="AN3126" i="1"/>
  <c r="AN3122" i="1"/>
  <c r="AN3121" i="1"/>
  <c r="AN3117" i="1"/>
  <c r="AN3113" i="1"/>
  <c r="AN3109" i="1"/>
  <c r="AN3105" i="1"/>
  <c r="AN3100" i="1"/>
  <c r="AN3096" i="1"/>
  <c r="AN3092" i="1"/>
  <c r="AN3088" i="1"/>
  <c r="AN3084" i="1"/>
  <c r="AN3080" i="1"/>
  <c r="AN3075" i="1"/>
  <c r="AN3071" i="1"/>
  <c r="AN3067" i="1"/>
  <c r="AN3063" i="1"/>
  <c r="AN3059" i="1"/>
  <c r="AN3058" i="1"/>
  <c r="AN3054" i="1"/>
  <c r="AN3050" i="1"/>
  <c r="AN3046" i="1"/>
  <c r="AN3042" i="1"/>
  <c r="AN3037" i="1"/>
  <c r="AN3033" i="1"/>
  <c r="AN3029" i="1"/>
  <c r="AN3025" i="1"/>
  <c r="AN3021" i="1"/>
  <c r="AN3017" i="1"/>
  <c r="AN3012" i="1"/>
  <c r="AN3008" i="1"/>
  <c r="AN3004" i="1"/>
  <c r="AN3000" i="1"/>
  <c r="AN2996" i="1"/>
  <c r="AN2991" i="1"/>
  <c r="AN2987" i="1"/>
  <c r="AN2983" i="1"/>
  <c r="AN2979" i="1"/>
  <c r="AN2974" i="1"/>
  <c r="AN2968" i="1"/>
  <c r="AN2966" i="1"/>
  <c r="AN2960" i="1"/>
  <c r="AN2951" i="1"/>
  <c r="AN3263" i="1"/>
  <c r="AN3259" i="1"/>
  <c r="AN3255" i="1"/>
  <c r="AN3251" i="1"/>
  <c r="AN3247" i="1"/>
  <c r="AN3246" i="1"/>
  <c r="AN3242" i="1"/>
  <c r="AN3238" i="1"/>
  <c r="AN3234" i="1"/>
  <c r="AN3230" i="1"/>
  <c r="AN3225" i="1"/>
  <c r="AN3221" i="1"/>
  <c r="AN3217" i="1"/>
  <c r="AN3213" i="1"/>
  <c r="AN3208" i="1"/>
  <c r="AN3204" i="1"/>
  <c r="AN3200" i="1"/>
  <c r="AN3196" i="1"/>
  <c r="AN3192" i="1"/>
  <c r="AN3188" i="1"/>
  <c r="AN3183" i="1"/>
  <c r="AN3179" i="1"/>
  <c r="AN3175" i="1"/>
  <c r="AN3171" i="1"/>
  <c r="AN3167" i="1"/>
  <c r="AN3162" i="1"/>
  <c r="AN3158" i="1"/>
  <c r="AN3154" i="1"/>
  <c r="AN3150" i="1"/>
  <c r="AN3146" i="1"/>
  <c r="AN3145" i="1"/>
  <c r="AN3141" i="1"/>
  <c r="AN3137" i="1"/>
  <c r="AN3133" i="1"/>
  <c r="AN3129" i="1"/>
  <c r="AN3125" i="1"/>
  <c r="AN3120" i="1"/>
  <c r="AN3116" i="1"/>
  <c r="AN3112" i="1"/>
  <c r="AN3108" i="1"/>
  <c r="AN3104" i="1"/>
  <c r="AN3099" i="1"/>
  <c r="AN3095" i="1"/>
  <c r="AN3091" i="1"/>
  <c r="AN3087" i="1"/>
  <c r="AN3083" i="1"/>
  <c r="AN3079" i="1"/>
  <c r="AN3074" i="1"/>
  <c r="AN3070" i="1"/>
  <c r="AN3066" i="1"/>
  <c r="AN3062" i="1"/>
  <c r="AN3057" i="1"/>
  <c r="AN3053" i="1"/>
  <c r="AN3049" i="1"/>
  <c r="AN3045" i="1"/>
  <c r="AN3041" i="1"/>
  <c r="AN3036" i="1"/>
  <c r="AN3032" i="1"/>
  <c r="AN3028" i="1"/>
  <c r="AN3024" i="1"/>
  <c r="AN3020" i="1"/>
  <c r="AN3016" i="1"/>
  <c r="AN3011" i="1"/>
  <c r="AN3007" i="1"/>
  <c r="AN3003" i="1"/>
  <c r="AN2999" i="1"/>
  <c r="AN2995" i="1"/>
  <c r="AN2994" i="1"/>
  <c r="AN2990" i="1"/>
  <c r="AN2986" i="1"/>
  <c r="AN2982" i="1"/>
  <c r="AN2978" i="1"/>
  <c r="AN2971" i="1"/>
  <c r="AN3266" i="1"/>
  <c r="AN3262" i="1"/>
  <c r="AN3258" i="1"/>
  <c r="AN3254" i="1"/>
  <c r="AN3250" i="1"/>
  <c r="AN3245" i="1"/>
  <c r="AN3241" i="1"/>
  <c r="AN3237" i="1"/>
  <c r="AN3233" i="1"/>
  <c r="AN3229" i="1"/>
  <c r="AN3224" i="1"/>
  <c r="AN3220" i="1"/>
  <c r="AN3216" i="1"/>
  <c r="AN3212" i="1"/>
  <c r="AN3207" i="1"/>
  <c r="AN3203" i="1"/>
  <c r="AN3199" i="1"/>
  <c r="AN3195" i="1"/>
  <c r="AN3191" i="1"/>
  <c r="AN3187" i="1"/>
  <c r="AN3182" i="1"/>
  <c r="AN3178" i="1"/>
  <c r="AN3174" i="1"/>
  <c r="AN3170" i="1"/>
  <c r="AN3166" i="1"/>
  <c r="AN3165" i="1"/>
  <c r="AN3161" i="1"/>
  <c r="AN3157" i="1"/>
  <c r="AN3153" i="1"/>
  <c r="AN3149" i="1"/>
  <c r="AN3144" i="1"/>
  <c r="AN3140" i="1"/>
  <c r="AN3136" i="1"/>
  <c r="AN3132" i="1"/>
  <c r="AN3128" i="1"/>
  <c r="AN3124" i="1"/>
  <c r="AN3119" i="1"/>
  <c r="AN3115" i="1"/>
  <c r="AN3111" i="1"/>
  <c r="AN3107" i="1"/>
  <c r="AN3103" i="1"/>
  <c r="AN3098" i="1"/>
  <c r="AN3094" i="1"/>
  <c r="AN3090" i="1"/>
  <c r="AN3086" i="1"/>
  <c r="AN3082" i="1"/>
  <c r="AN3078" i="1"/>
  <c r="AN3077" i="1"/>
  <c r="AN3073" i="1"/>
  <c r="AN3069" i="1"/>
  <c r="AN3065" i="1"/>
  <c r="AN3061" i="1"/>
  <c r="AN3056" i="1"/>
  <c r="AN3052" i="1"/>
  <c r="AN3048" i="1"/>
  <c r="AN3044" i="1"/>
  <c r="AN3040" i="1"/>
  <c r="AN3035" i="1"/>
  <c r="AN3031" i="1"/>
  <c r="AN3027" i="1"/>
  <c r="AN3023" i="1"/>
  <c r="AN3019" i="1"/>
  <c r="AN3015" i="1"/>
  <c r="AN3014" i="1"/>
  <c r="AN3010" i="1"/>
  <c r="AN3006" i="1"/>
  <c r="AN3002" i="1"/>
  <c r="AN2998" i="1"/>
  <c r="AN2993" i="1"/>
  <c r="AN2989" i="1"/>
  <c r="AN2985" i="1"/>
  <c r="AN2981" i="1"/>
  <c r="AN2977" i="1"/>
  <c r="AN2967" i="1"/>
  <c r="AN2973" i="1"/>
  <c r="AN2969" i="1"/>
  <c r="AN2965" i="1"/>
  <c r="AN2961" i="1"/>
  <c r="AN2957" i="1"/>
  <c r="AN2952" i="1"/>
  <c r="AN2948" i="1"/>
  <c r="AN2944" i="1"/>
  <c r="AN2940" i="1"/>
  <c r="AN2936" i="1"/>
  <c r="AN2931" i="1"/>
  <c r="AN2927" i="1"/>
  <c r="AN2923" i="1"/>
  <c r="AN2919" i="1"/>
  <c r="AN2915" i="1"/>
  <c r="AN2914" i="1"/>
  <c r="AN2910" i="1"/>
  <c r="AN2906" i="1"/>
  <c r="AN2902" i="1"/>
  <c r="AN2898" i="1"/>
  <c r="AN2894" i="1"/>
  <c r="AN2890" i="1"/>
  <c r="AN2889" i="1"/>
  <c r="AN2885" i="1"/>
  <c r="AN2881" i="1"/>
  <c r="AN2877" i="1"/>
  <c r="AN2873" i="1"/>
  <c r="AN2868" i="1"/>
  <c r="AN2864" i="1"/>
  <c r="AN2860" i="1"/>
  <c r="AN2856" i="1"/>
  <c r="AN2852" i="1"/>
  <c r="AN2847" i="1"/>
  <c r="AN2843" i="1"/>
  <c r="AN2839" i="1"/>
  <c r="AN2835" i="1"/>
  <c r="AN2831" i="1"/>
  <c r="AN2829" i="1"/>
  <c r="AN2827" i="1"/>
  <c r="AN2804" i="1"/>
  <c r="AN2800" i="1"/>
  <c r="AN2796" i="1"/>
  <c r="AN2792" i="1"/>
  <c r="AN2788" i="1"/>
  <c r="AN2784" i="1"/>
  <c r="AN2781" i="1"/>
  <c r="AN2777" i="1"/>
  <c r="AN2773" i="1"/>
  <c r="AN2769" i="1"/>
  <c r="AN2765" i="1"/>
  <c r="AN2762" i="1"/>
  <c r="AN2758" i="1"/>
  <c r="AN2754" i="1"/>
  <c r="AN2750" i="1"/>
  <c r="AN2746" i="1"/>
  <c r="AN2743" i="1"/>
  <c r="AN2739" i="1"/>
  <c r="AN2735" i="1"/>
  <c r="AN2731" i="1"/>
  <c r="AN2727" i="1"/>
  <c r="AN2724" i="1"/>
  <c r="AN2720" i="1"/>
  <c r="AN2716" i="1"/>
  <c r="AN2712" i="1"/>
  <c r="AN2708" i="1"/>
  <c r="AN2704" i="1"/>
  <c r="AN2701" i="1"/>
  <c r="AN2697" i="1"/>
  <c r="AN2693" i="1"/>
  <c r="AN2689" i="1"/>
  <c r="AN2685" i="1"/>
  <c r="AN2682" i="1"/>
  <c r="AN2678" i="1"/>
  <c r="AN2674" i="1"/>
  <c r="AN2670" i="1"/>
  <c r="AN2666" i="1"/>
  <c r="AN2663" i="1"/>
  <c r="AN2659" i="1"/>
  <c r="AN2655" i="1"/>
  <c r="AN2651" i="1"/>
  <c r="AN2647" i="1"/>
  <c r="AN2643" i="1"/>
  <c r="AN2634" i="1"/>
  <c r="AN2626" i="1"/>
  <c r="AN2615" i="1"/>
  <c r="AN2607" i="1"/>
  <c r="AN2599" i="1"/>
  <c r="AN2595" i="1"/>
  <c r="AN2592" i="1"/>
  <c r="AN2584" i="1"/>
  <c r="AN2569" i="1"/>
  <c r="AN2546" i="1"/>
  <c r="AN2527" i="1"/>
  <c r="AN2500" i="1"/>
  <c r="AN2489" i="1"/>
  <c r="AN2462" i="1"/>
  <c r="AN2439" i="1"/>
  <c r="AN2432" i="1"/>
  <c r="AN2416" i="1"/>
  <c r="AN2393" i="1"/>
  <c r="AN2374" i="1"/>
  <c r="AN2355" i="1"/>
  <c r="AN2328" i="1"/>
  <c r="AN2317" i="1"/>
  <c r="AN2290" i="1"/>
  <c r="AN2271" i="1"/>
  <c r="AN2252" i="1"/>
  <c r="AN2215" i="1"/>
  <c r="AN2943" i="1"/>
  <c r="AN2939" i="1"/>
  <c r="AN2935" i="1"/>
  <c r="AN2934" i="1"/>
  <c r="AN2930" i="1"/>
  <c r="AN2926" i="1"/>
  <c r="AN2922" i="1"/>
  <c r="AN2918" i="1"/>
  <c r="AN2913" i="1"/>
  <c r="AN2909" i="1"/>
  <c r="AN2905" i="1"/>
  <c r="AN2901" i="1"/>
  <c r="AN2897" i="1"/>
  <c r="AN2893" i="1"/>
  <c r="AN2888" i="1"/>
  <c r="AN2884" i="1"/>
  <c r="AN2880" i="1"/>
  <c r="AN2876" i="1"/>
  <c r="AN2872" i="1"/>
  <c r="AN2867" i="1"/>
  <c r="AN2863" i="1"/>
  <c r="AN2859" i="1"/>
  <c r="AN2855" i="1"/>
  <c r="AN2851" i="1"/>
  <c r="AN2850" i="1"/>
  <c r="AN2846" i="1"/>
  <c r="AN2842" i="1"/>
  <c r="AN2838" i="1"/>
  <c r="AN2834" i="1"/>
  <c r="AN2826" i="1"/>
  <c r="AN2824" i="1"/>
  <c r="AN2822" i="1"/>
  <c r="AN2820" i="1"/>
  <c r="AN2818" i="1"/>
  <c r="AN2816" i="1"/>
  <c r="AN2814" i="1"/>
  <c r="AN2812" i="1"/>
  <c r="AN2810" i="1"/>
  <c r="AN2808" i="1"/>
  <c r="AN2805" i="1"/>
  <c r="AN2801" i="1"/>
  <c r="AN2797" i="1"/>
  <c r="AN2793" i="1"/>
  <c r="AN2789" i="1"/>
  <c r="AN2785" i="1"/>
  <c r="AN2782" i="1"/>
  <c r="AN2778" i="1"/>
  <c r="AN2774" i="1"/>
  <c r="AN2770" i="1"/>
  <c r="AN2766" i="1"/>
  <c r="AN2763" i="1"/>
  <c r="AN2759" i="1"/>
  <c r="AN2755" i="1"/>
  <c r="AN2751" i="1"/>
  <c r="AN2747" i="1"/>
  <c r="AN2740" i="1"/>
  <c r="AN2736" i="1"/>
  <c r="AN2732" i="1"/>
  <c r="AN2728" i="1"/>
  <c r="AN2721" i="1"/>
  <c r="AN2717" i="1"/>
  <c r="AN2713" i="1"/>
  <c r="AN2709" i="1"/>
  <c r="AN2705" i="1"/>
  <c r="AN2702" i="1"/>
  <c r="AN2698" i="1"/>
  <c r="AN2694" i="1"/>
  <c r="AN2690" i="1"/>
  <c r="AN2686" i="1"/>
  <c r="AN2683" i="1"/>
  <c r="AN2679" i="1"/>
  <c r="AN2675" i="1"/>
  <c r="AN2671" i="1"/>
  <c r="AN2667" i="1"/>
  <c r="AN2660" i="1"/>
  <c r="AN2656" i="1"/>
  <c r="AN2652" i="1"/>
  <c r="AN2648" i="1"/>
  <c r="AN2644" i="1"/>
  <c r="AN2640" i="1"/>
  <c r="AN2633" i="1"/>
  <c r="AN2625" i="1"/>
  <c r="AN2614" i="1"/>
  <c r="AN2606" i="1"/>
  <c r="AN2598" i="1"/>
  <c r="AN2591" i="1"/>
  <c r="AN2583" i="1"/>
  <c r="AN2576" i="1"/>
  <c r="AN2573" i="1"/>
  <c r="AN2550" i="1"/>
  <c r="AN2534" i="1"/>
  <c r="AN2531" i="1"/>
  <c r="AN2515" i="1"/>
  <c r="AN2504" i="1"/>
  <c r="AN2477" i="1"/>
  <c r="AN2466" i="1"/>
  <c r="AN2443" i="1"/>
  <c r="AN2420" i="1"/>
  <c r="AN2397" i="1"/>
  <c r="AN2378" i="1"/>
  <c r="AN2359" i="1"/>
  <c r="AN2332" i="1"/>
  <c r="AN2321" i="1"/>
  <c r="AN2294" i="1"/>
  <c r="AN2275" i="1"/>
  <c r="AN2256" i="1"/>
  <c r="AN2234" i="1"/>
  <c r="AN2192" i="1"/>
  <c r="AN2169" i="1"/>
  <c r="AN2146" i="1"/>
  <c r="AN2963" i="1"/>
  <c r="AN2959" i="1"/>
  <c r="AN2955" i="1"/>
  <c r="AN2950" i="1"/>
  <c r="AN2946" i="1"/>
  <c r="AN2942" i="1"/>
  <c r="AN2938" i="1"/>
  <c r="AN2933" i="1"/>
  <c r="AN2929" i="1"/>
  <c r="AN2925" i="1"/>
  <c r="AN2921" i="1"/>
  <c r="AN2917" i="1"/>
  <c r="AN2912" i="1"/>
  <c r="AN2908" i="1"/>
  <c r="AN2904" i="1"/>
  <c r="AN2900" i="1"/>
  <c r="AN2896" i="1"/>
  <c r="AN2892" i="1"/>
  <c r="AN2887" i="1"/>
  <c r="AN2883" i="1"/>
  <c r="AN2879" i="1"/>
  <c r="AN2875" i="1"/>
  <c r="AN2871" i="1"/>
  <c r="AN2870" i="1"/>
  <c r="AN2866" i="1"/>
  <c r="AN2862" i="1"/>
  <c r="AN2858" i="1"/>
  <c r="AN2854" i="1"/>
  <c r="AN2849" i="1"/>
  <c r="AN2845" i="1"/>
  <c r="AN2841" i="1"/>
  <c r="AN2837" i="1"/>
  <c r="AN2833" i="1"/>
  <c r="AN2830" i="1"/>
  <c r="AN2828" i="1"/>
  <c r="AN2806" i="1"/>
  <c r="AN2802" i="1"/>
  <c r="AN2798" i="1"/>
  <c r="AN2794" i="1"/>
  <c r="AN2790" i="1"/>
  <c r="AN2786" i="1"/>
  <c r="AN2779" i="1"/>
  <c r="AN2775" i="1"/>
  <c r="AN2771" i="1"/>
  <c r="AN2767" i="1"/>
  <c r="AN2760" i="1"/>
  <c r="AN2756" i="1"/>
  <c r="AN2752" i="1"/>
  <c r="AN2748" i="1"/>
  <c r="AN2744" i="1"/>
  <c r="AN2741" i="1"/>
  <c r="AN2737" i="1"/>
  <c r="AN2733" i="1"/>
  <c r="AN2729" i="1"/>
  <c r="AN2725" i="1"/>
  <c r="AN2722" i="1"/>
  <c r="AN2718" i="1"/>
  <c r="AN2714" i="1"/>
  <c r="AN2710" i="1"/>
  <c r="AN2706" i="1"/>
  <c r="AN2699" i="1"/>
  <c r="AN2695" i="1"/>
  <c r="AN2691" i="1"/>
  <c r="AN2687" i="1"/>
  <c r="AN2680" i="1"/>
  <c r="AN2676" i="1"/>
  <c r="AN2672" i="1"/>
  <c r="AN2668" i="1"/>
  <c r="AN2664" i="1"/>
  <c r="AN2661" i="1"/>
  <c r="AN2657" i="1"/>
  <c r="AN2653" i="1"/>
  <c r="AN2649" i="1"/>
  <c r="AN2645" i="1"/>
  <c r="AN2641" i="1"/>
  <c r="AN2638" i="1"/>
  <c r="AN2630" i="1"/>
  <c r="AN2622" i="1"/>
  <c r="AN2619" i="1"/>
  <c r="AN2611" i="1"/>
  <c r="AN2603" i="1"/>
  <c r="AN2588" i="1"/>
  <c r="AN2580" i="1"/>
  <c r="AN2561" i="1"/>
  <c r="AN2557" i="1"/>
  <c r="AN2554" i="1"/>
  <c r="AN2538" i="1"/>
  <c r="AN2519" i="1"/>
  <c r="AN2508" i="1"/>
  <c r="AN2481" i="1"/>
  <c r="AN2470" i="1"/>
  <c r="AN2454" i="1"/>
  <c r="AN2447" i="1"/>
  <c r="AN2424" i="1"/>
  <c r="AN2401" i="1"/>
  <c r="AN2382" i="1"/>
  <c r="AN2363" i="1"/>
  <c r="AN2347" i="1"/>
  <c r="AN2336" i="1"/>
  <c r="AN2309" i="1"/>
  <c r="AN2298" i="1"/>
  <c r="AN2282" i="1"/>
  <c r="AN2279" i="1"/>
  <c r="AN2263" i="1"/>
  <c r="AN2260" i="1"/>
  <c r="AN2241" i="1"/>
  <c r="AN2135" i="1"/>
  <c r="AN2962" i="1"/>
  <c r="AN2958" i="1"/>
  <c r="AN2954" i="1"/>
  <c r="AN2953" i="1"/>
  <c r="AN2949" i="1"/>
  <c r="AN2945" i="1"/>
  <c r="AN2941" i="1"/>
  <c r="AN2937" i="1"/>
  <c r="AN2932" i="1"/>
  <c r="AN2928" i="1"/>
  <c r="AN2924" i="1"/>
  <c r="AN2920" i="1"/>
  <c r="AN2916" i="1"/>
  <c r="AN2911" i="1"/>
  <c r="AN2907" i="1"/>
  <c r="AN2903" i="1"/>
  <c r="AN2899" i="1"/>
  <c r="AN2895" i="1"/>
  <c r="AN2891" i="1"/>
  <c r="AN2886" i="1"/>
  <c r="AN2882" i="1"/>
  <c r="AN2878" i="1"/>
  <c r="AN2874" i="1"/>
  <c r="AN2869" i="1"/>
  <c r="AN2865" i="1"/>
  <c r="AN2861" i="1"/>
  <c r="AN2857" i="1"/>
  <c r="AN2853" i="1"/>
  <c r="AN2848" i="1"/>
  <c r="AN2844" i="1"/>
  <c r="AN2840" i="1"/>
  <c r="AN2836" i="1"/>
  <c r="AN2832" i="1"/>
  <c r="AN2825" i="1"/>
  <c r="AN2823" i="1"/>
  <c r="AN2821" i="1"/>
  <c r="AN2819" i="1"/>
  <c r="AN2817" i="1"/>
  <c r="AN2815" i="1"/>
  <c r="AN2813" i="1"/>
  <c r="AN2811" i="1"/>
  <c r="AN2809" i="1"/>
  <c r="AN2807" i="1"/>
  <c r="AN2803" i="1"/>
  <c r="AN2799" i="1"/>
  <c r="AN2795" i="1"/>
  <c r="AN2791" i="1"/>
  <c r="AN2787" i="1"/>
  <c r="AN2783" i="1"/>
  <c r="AN2780" i="1"/>
  <c r="AN2776" i="1"/>
  <c r="AN2772" i="1"/>
  <c r="AN2768" i="1"/>
  <c r="AN2764" i="1"/>
  <c r="AN2761" i="1"/>
  <c r="AN2757" i="1"/>
  <c r="AN2753" i="1"/>
  <c r="AN2749" i="1"/>
  <c r="AN2745" i="1"/>
  <c r="AN2742" i="1"/>
  <c r="AN2738" i="1"/>
  <c r="AN2734" i="1"/>
  <c r="AN2730" i="1"/>
  <c r="AN2726" i="1"/>
  <c r="AN2723" i="1"/>
  <c r="AN2719" i="1"/>
  <c r="AN2715" i="1"/>
  <c r="AN2711" i="1"/>
  <c r="AN2707" i="1"/>
  <c r="AN2703" i="1"/>
  <c r="AN2700" i="1"/>
  <c r="AN2696" i="1"/>
  <c r="AN2692" i="1"/>
  <c r="AN2688" i="1"/>
  <c r="AN2684" i="1"/>
  <c r="AN2681" i="1"/>
  <c r="AN2677" i="1"/>
  <c r="AN2673" i="1"/>
  <c r="AN2669" i="1"/>
  <c r="AN2665" i="1"/>
  <c r="AN2662" i="1"/>
  <c r="AN2658" i="1"/>
  <c r="AN2654" i="1"/>
  <c r="AN2650" i="1"/>
  <c r="AN2646" i="1"/>
  <c r="AN2642" i="1"/>
  <c r="AN2637" i="1"/>
  <c r="AN2629" i="1"/>
  <c r="AN2621" i="1"/>
  <c r="AN2618" i="1"/>
  <c r="AN2610" i="1"/>
  <c r="AN2602" i="1"/>
  <c r="AN2587" i="1"/>
  <c r="AN2579" i="1"/>
  <c r="AN2565" i="1"/>
  <c r="AN2542" i="1"/>
  <c r="AN2523" i="1"/>
  <c r="AN2496" i="1"/>
  <c r="AN2485" i="1"/>
  <c r="AN2458" i="1"/>
  <c r="AN2451" i="1"/>
  <c r="AN2435" i="1"/>
  <c r="AN2428" i="1"/>
  <c r="AN2412" i="1"/>
  <c r="AN2408" i="1"/>
  <c r="AN2405" i="1"/>
  <c r="AN2389" i="1"/>
  <c r="AN2386" i="1"/>
  <c r="AN2370" i="1"/>
  <c r="AN2367" i="1"/>
  <c r="AN2351" i="1"/>
  <c r="AN2340" i="1"/>
  <c r="AN2313" i="1"/>
  <c r="AN2302" i="1"/>
  <c r="AN2286" i="1"/>
  <c r="AN2267" i="1"/>
  <c r="AN2249" i="1"/>
  <c r="AN2226" i="1"/>
  <c r="AN2639" i="1"/>
  <c r="AN2636" i="1"/>
  <c r="AN2632" i="1"/>
  <c r="AN2628" i="1"/>
  <c r="AN2624" i="1"/>
  <c r="AN2620" i="1"/>
  <c r="AN2617" i="1"/>
  <c r="AN2613" i="1"/>
  <c r="AN2609" i="1"/>
  <c r="AN2605" i="1"/>
  <c r="AN2601" i="1"/>
  <c r="AN2597" i="1"/>
  <c r="AN2594" i="1"/>
  <c r="AN2590" i="1"/>
  <c r="AN2586" i="1"/>
  <c r="AN2582" i="1"/>
  <c r="AN2578" i="1"/>
  <c r="AN2575" i="1"/>
  <c r="AN2571" i="1"/>
  <c r="AN2567" i="1"/>
  <c r="AN2563" i="1"/>
  <c r="AN2559" i="1"/>
  <c r="AN2556" i="1"/>
  <c r="AN2552" i="1"/>
  <c r="AN2548" i="1"/>
  <c r="AN2544" i="1"/>
  <c r="AN2540" i="1"/>
  <c r="AN2536" i="1"/>
  <c r="AN2529" i="1"/>
  <c r="AN2525" i="1"/>
  <c r="AN2521" i="1"/>
  <c r="AN2517" i="1"/>
  <c r="AN2513" i="1"/>
  <c r="AN2510" i="1"/>
  <c r="AN2506" i="1"/>
  <c r="AN2502" i="1"/>
  <c r="AN2498" i="1"/>
  <c r="AN2494" i="1"/>
  <c r="AN2491" i="1"/>
  <c r="AN2487" i="1"/>
  <c r="AN2483" i="1"/>
  <c r="AN2479" i="1"/>
  <c r="AN2475" i="1"/>
  <c r="AN2472" i="1"/>
  <c r="AN2468" i="1"/>
  <c r="AN2464" i="1"/>
  <c r="AN2460" i="1"/>
  <c r="AN2456" i="1"/>
  <c r="AN2452" i="1"/>
  <c r="AN2449" i="1"/>
  <c r="AN2445" i="1"/>
  <c r="AN2441" i="1"/>
  <c r="AN2437" i="1"/>
  <c r="AN2433" i="1"/>
  <c r="AN2430" i="1"/>
  <c r="AN2426" i="1"/>
  <c r="AN2422" i="1"/>
  <c r="AN2418" i="1"/>
  <c r="AN2414" i="1"/>
  <c r="AN2410" i="1"/>
  <c r="AN2407" i="1"/>
  <c r="AN2403" i="1"/>
  <c r="AN2399" i="1"/>
  <c r="AN2395" i="1"/>
  <c r="AN2391" i="1"/>
  <c r="AN2384" i="1"/>
  <c r="AN2380" i="1"/>
  <c r="AN2376" i="1"/>
  <c r="AN2372" i="1"/>
  <c r="AN2365" i="1"/>
  <c r="AN2361" i="1"/>
  <c r="AN2357" i="1"/>
  <c r="AN2353" i="1"/>
  <c r="AN2349" i="1"/>
  <c r="AN2345" i="1"/>
  <c r="AN2342" i="1"/>
  <c r="AN2338" i="1"/>
  <c r="AN2334" i="1"/>
  <c r="AN2330" i="1"/>
  <c r="AN2326" i="1"/>
  <c r="AN2323" i="1"/>
  <c r="AN2319" i="1"/>
  <c r="AN2315" i="1"/>
  <c r="AN2311" i="1"/>
  <c r="AN2307" i="1"/>
  <c r="AN2304" i="1"/>
  <c r="AN2300" i="1"/>
  <c r="AN2296" i="1"/>
  <c r="AN2292" i="1"/>
  <c r="AN2288" i="1"/>
  <c r="AN2284" i="1"/>
  <c r="AN2277" i="1"/>
  <c r="AN2273" i="1"/>
  <c r="AN2269" i="1"/>
  <c r="AN2265" i="1"/>
  <c r="AN2258" i="1"/>
  <c r="AN2254" i="1"/>
  <c r="AN2245" i="1"/>
  <c r="AN2230" i="1"/>
  <c r="AN2207" i="1"/>
  <c r="AN2200" i="1"/>
  <c r="AN2184" i="1"/>
  <c r="AN2177" i="1"/>
  <c r="AN2161" i="1"/>
  <c r="AN2154" i="1"/>
  <c r="AN2127" i="1"/>
  <c r="AN2572" i="1"/>
  <c r="AN2568" i="1"/>
  <c r="AN2564" i="1"/>
  <c r="AN2560" i="1"/>
  <c r="AN2553" i="1"/>
  <c r="AN2549" i="1"/>
  <c r="AN2545" i="1"/>
  <c r="AN2541" i="1"/>
  <c r="AN2537" i="1"/>
  <c r="AN2533" i="1"/>
  <c r="AN2530" i="1"/>
  <c r="AN2526" i="1"/>
  <c r="AN2522" i="1"/>
  <c r="AN2518" i="1"/>
  <c r="AN2514" i="1"/>
  <c r="AN2511" i="1"/>
  <c r="AN2507" i="1"/>
  <c r="AN2503" i="1"/>
  <c r="AN2499" i="1"/>
  <c r="AN2495" i="1"/>
  <c r="AN2492" i="1"/>
  <c r="AN2488" i="1"/>
  <c r="AN2484" i="1"/>
  <c r="AN2480" i="1"/>
  <c r="AN2476" i="1"/>
  <c r="AN2473" i="1"/>
  <c r="AN2469" i="1"/>
  <c r="AN2465" i="1"/>
  <c r="AN2461" i="1"/>
  <c r="AN2457" i="1"/>
  <c r="AN2453" i="1"/>
  <c r="AN2450" i="1"/>
  <c r="AN2446" i="1"/>
  <c r="AN2442" i="1"/>
  <c r="AN2438" i="1"/>
  <c r="AN2434" i="1"/>
  <c r="AN2431" i="1"/>
  <c r="AN2427" i="1"/>
  <c r="AN2423" i="1"/>
  <c r="AN2419" i="1"/>
  <c r="AN2415" i="1"/>
  <c r="AN2411" i="1"/>
  <c r="AN2404" i="1"/>
  <c r="AN2400" i="1"/>
  <c r="AN2396" i="1"/>
  <c r="AN2392" i="1"/>
  <c r="AN2388" i="1"/>
  <c r="AN2385" i="1"/>
  <c r="AN2381" i="1"/>
  <c r="AN2377" i="1"/>
  <c r="AN2373" i="1"/>
  <c r="AN2369" i="1"/>
  <c r="AN2366" i="1"/>
  <c r="AN2362" i="1"/>
  <c r="AN2358" i="1"/>
  <c r="AN2354" i="1"/>
  <c r="AN2350" i="1"/>
  <c r="AN2346" i="1"/>
  <c r="AN2343" i="1"/>
  <c r="AN2339" i="1"/>
  <c r="AN2335" i="1"/>
  <c r="AN2331" i="1"/>
  <c r="AN2327" i="1"/>
  <c r="AN2324" i="1"/>
  <c r="AN2320" i="1"/>
  <c r="AN2316" i="1"/>
  <c r="AN2312" i="1"/>
  <c r="AN2308" i="1"/>
  <c r="AN2305" i="1"/>
  <c r="AN2301" i="1"/>
  <c r="AN2297" i="1"/>
  <c r="AN2293" i="1"/>
  <c r="AN2289" i="1"/>
  <c r="AN2285" i="1"/>
  <c r="AN2281" i="1"/>
  <c r="AN2278" i="1"/>
  <c r="AN2274" i="1"/>
  <c r="AN2270" i="1"/>
  <c r="AN2266" i="1"/>
  <c r="AN2262" i="1"/>
  <c r="AN2259" i="1"/>
  <c r="AN2255" i="1"/>
  <c r="AN2250" i="1"/>
  <c r="AN2242" i="1"/>
  <c r="AN2238" i="1"/>
  <c r="AN2235" i="1"/>
  <c r="AN2227" i="1"/>
  <c r="AN2222" i="1"/>
  <c r="AN2211" i="1"/>
  <c r="AN2188" i="1"/>
  <c r="AN2181" i="1"/>
  <c r="AN2165" i="1"/>
  <c r="AN2158" i="1"/>
  <c r="AN2142" i="1"/>
  <c r="AN2131" i="1"/>
  <c r="AN2635" i="1"/>
  <c r="AN2631" i="1"/>
  <c r="AN2627" i="1"/>
  <c r="AN2623" i="1"/>
  <c r="AN2616" i="1"/>
  <c r="AN2612" i="1"/>
  <c r="AN2608" i="1"/>
  <c r="AN2604" i="1"/>
  <c r="AN2600" i="1"/>
  <c r="AN2596" i="1"/>
  <c r="AN2593" i="1"/>
  <c r="AN2589" i="1"/>
  <c r="AN2585" i="1"/>
  <c r="AN2581" i="1"/>
  <c r="AN2577" i="1"/>
  <c r="AN2574" i="1"/>
  <c r="AN2570" i="1"/>
  <c r="AN2566" i="1"/>
  <c r="AN2562" i="1"/>
  <c r="AN2558" i="1"/>
  <c r="AN2555" i="1"/>
  <c r="AN2551" i="1"/>
  <c r="AN2547" i="1"/>
  <c r="AN2543" i="1"/>
  <c r="AN2539" i="1"/>
  <c r="AN2535" i="1"/>
  <c r="AN2532" i="1"/>
  <c r="AN2528" i="1"/>
  <c r="AN2524" i="1"/>
  <c r="AN2520" i="1"/>
  <c r="AN2516" i="1"/>
  <c r="AN2512" i="1"/>
  <c r="AN2509" i="1"/>
  <c r="AN2505" i="1"/>
  <c r="AN2501" i="1"/>
  <c r="AN2497" i="1"/>
  <c r="AN2493" i="1"/>
  <c r="AN2490" i="1"/>
  <c r="AN2486" i="1"/>
  <c r="AN2482" i="1"/>
  <c r="AN2478" i="1"/>
  <c r="AN2474" i="1"/>
  <c r="AN2471" i="1"/>
  <c r="AN2467" i="1"/>
  <c r="AN2463" i="1"/>
  <c r="AN2459" i="1"/>
  <c r="AN2455" i="1"/>
  <c r="AN2448" i="1"/>
  <c r="AN2444" i="1"/>
  <c r="AN2440" i="1"/>
  <c r="AN2436" i="1"/>
  <c r="AN2429" i="1"/>
  <c r="AN2425" i="1"/>
  <c r="AN2421" i="1"/>
  <c r="AN2417" i="1"/>
  <c r="AN2413" i="1"/>
  <c r="AN2409" i="1"/>
  <c r="AN2406" i="1"/>
  <c r="AN2402" i="1"/>
  <c r="AN2398" i="1"/>
  <c r="AN2394" i="1"/>
  <c r="AN2390" i="1"/>
  <c r="AN2387" i="1"/>
  <c r="AN2383" i="1"/>
  <c r="AN2379" i="1"/>
  <c r="AN2375" i="1"/>
  <c r="AN2371" i="1"/>
  <c r="AN2368" i="1"/>
  <c r="AN2364" i="1"/>
  <c r="AN2360" i="1"/>
  <c r="AN2356" i="1"/>
  <c r="AN2352" i="1"/>
  <c r="AN2348" i="1"/>
  <c r="AN2344" i="1"/>
  <c r="AN2341" i="1"/>
  <c r="AN2337" i="1"/>
  <c r="AN2333" i="1"/>
  <c r="AN2329" i="1"/>
  <c r="AN2325" i="1"/>
  <c r="AN2322" i="1"/>
  <c r="AN2318" i="1"/>
  <c r="AN2314" i="1"/>
  <c r="AN2310" i="1"/>
  <c r="AN2306" i="1"/>
  <c r="AN2303" i="1"/>
  <c r="AN2299" i="1"/>
  <c r="AN2295" i="1"/>
  <c r="AN2291" i="1"/>
  <c r="AN2287" i="1"/>
  <c r="AN2283" i="1"/>
  <c r="AN2280" i="1"/>
  <c r="AN2276" i="1"/>
  <c r="AN2272" i="1"/>
  <c r="AN2268" i="1"/>
  <c r="AN2264" i="1"/>
  <c r="AN2261" i="1"/>
  <c r="AN2257" i="1"/>
  <c r="AN2253" i="1"/>
  <c r="AN2246" i="1"/>
  <c r="AN2231" i="1"/>
  <c r="AN2203" i="1"/>
  <c r="AN2196" i="1"/>
  <c r="AN2173" i="1"/>
  <c r="AN2150" i="1"/>
  <c r="AN2123" i="1"/>
  <c r="AN2116" i="1"/>
  <c r="AN2112" i="1"/>
  <c r="AN2108" i="1"/>
  <c r="AN2104" i="1"/>
  <c r="AN2100" i="1"/>
  <c r="AN2096" i="1"/>
  <c r="AN2093" i="1"/>
  <c r="AN2089" i="1"/>
  <c r="AN2085" i="1"/>
  <c r="AN2081" i="1"/>
  <c r="AN2077" i="1"/>
  <c r="AN2074" i="1"/>
  <c r="AN2070" i="1"/>
  <c r="AN2066" i="1"/>
  <c r="AN2062" i="1"/>
  <c r="AN2058" i="1"/>
  <c r="AN2054" i="1"/>
  <c r="AN2051" i="1"/>
  <c r="AN2047" i="1"/>
  <c r="AN2043" i="1"/>
  <c r="AN2039" i="1"/>
  <c r="AN2035" i="1"/>
  <c r="AN2028" i="1"/>
  <c r="AN2024" i="1"/>
  <c r="AN2020" i="1"/>
  <c r="AN2016" i="1"/>
  <c r="AN2009" i="1"/>
  <c r="AN2005" i="1"/>
  <c r="AN2001" i="1"/>
  <c r="AN1997" i="1"/>
  <c r="AN1993" i="1"/>
  <c r="AN1989" i="1"/>
  <c r="AN1986" i="1"/>
  <c r="AN1982" i="1"/>
  <c r="AN1978" i="1"/>
  <c r="AN1974" i="1"/>
  <c r="AN1970" i="1"/>
  <c r="AN1967" i="1"/>
  <c r="AN1963" i="1"/>
  <c r="AN1959" i="1"/>
  <c r="AN1955" i="1"/>
  <c r="AN1948" i="1"/>
  <c r="AN1944" i="1"/>
  <c r="AN1940" i="1"/>
  <c r="AN1936" i="1"/>
  <c r="AN1932" i="1"/>
  <c r="AN1928" i="1"/>
  <c r="AN1925" i="1"/>
  <c r="AN1921" i="1"/>
  <c r="AN1917" i="1"/>
  <c r="AN1913" i="1"/>
  <c r="AN1909" i="1"/>
  <c r="AN1906" i="1"/>
  <c r="AN1902" i="1"/>
  <c r="AN1898" i="1"/>
  <c r="AN1872" i="1"/>
  <c r="AN1868" i="1"/>
  <c r="AN1864" i="1"/>
  <c r="AN1858" i="1"/>
  <c r="AN1854" i="1"/>
  <c r="AN1716" i="1"/>
  <c r="AN1714" i="1"/>
  <c r="AN1712" i="1"/>
  <c r="AN1710" i="1"/>
  <c r="AN1708" i="1"/>
  <c r="AN1706" i="1"/>
  <c r="AN1704" i="1"/>
  <c r="AN1702" i="1"/>
  <c r="AN2223" i="1"/>
  <c r="AN2219" i="1"/>
  <c r="AN2216" i="1"/>
  <c r="AN2212" i="1"/>
  <c r="AN2208" i="1"/>
  <c r="AN2204" i="1"/>
  <c r="AN2197" i="1"/>
  <c r="AN2193" i="1"/>
  <c r="AN2189" i="1"/>
  <c r="AN2185" i="1"/>
  <c r="AN2178" i="1"/>
  <c r="AN2174" i="1"/>
  <c r="AN2170" i="1"/>
  <c r="AN2166" i="1"/>
  <c r="AN2162" i="1"/>
  <c r="AN2155" i="1"/>
  <c r="AN2151" i="1"/>
  <c r="AN2147" i="1"/>
  <c r="AN2143" i="1"/>
  <c r="AN2139" i="1"/>
  <c r="AN2136" i="1"/>
  <c r="AN2132" i="1"/>
  <c r="AN2128" i="1"/>
  <c r="AN2124" i="1"/>
  <c r="AN2120" i="1"/>
  <c r="AN2117" i="1"/>
  <c r="AN2113" i="1"/>
  <c r="AN2109" i="1"/>
  <c r="AN2105" i="1"/>
  <c r="AN2101" i="1"/>
  <c r="AN2097" i="1"/>
  <c r="AN2094" i="1"/>
  <c r="AN2090" i="1"/>
  <c r="AN2086" i="1"/>
  <c r="AN2082" i="1"/>
  <c r="AN2078" i="1"/>
  <c r="AN2075" i="1"/>
  <c r="AN2071" i="1"/>
  <c r="AN2067" i="1"/>
  <c r="AN2063" i="1"/>
  <c r="AN2059" i="1"/>
  <c r="AN2055" i="1"/>
  <c r="AN2048" i="1"/>
  <c r="AN2044" i="1"/>
  <c r="AN2040" i="1"/>
  <c r="AN2036" i="1"/>
  <c r="AN2032" i="1"/>
  <c r="AN2029" i="1"/>
  <c r="AN2025" i="1"/>
  <c r="AN2021" i="1"/>
  <c r="AN2017" i="1"/>
  <c r="AN2013" i="1"/>
  <c r="AN2010" i="1"/>
  <c r="AN2006" i="1"/>
  <c r="AN2002" i="1"/>
  <c r="AN1998" i="1"/>
  <c r="AN1994" i="1"/>
  <c r="AN1990" i="1"/>
  <c r="AN1987" i="1"/>
  <c r="AN1983" i="1"/>
  <c r="AN1979" i="1"/>
  <c r="AN1975" i="1"/>
  <c r="AN1971" i="1"/>
  <c r="AN1968" i="1"/>
  <c r="AN1964" i="1"/>
  <c r="AN1960" i="1"/>
  <c r="AN1956" i="1"/>
  <c r="AN1952" i="1"/>
  <c r="AN1949" i="1"/>
  <c r="AN1945" i="1"/>
  <c r="AN1941" i="1"/>
  <c r="AN1937" i="1"/>
  <c r="AN1933" i="1"/>
  <c r="AN1929" i="1"/>
  <c r="AN1926" i="1"/>
  <c r="AN1922" i="1"/>
  <c r="AN1918" i="1"/>
  <c r="AN1914" i="1"/>
  <c r="AN1910" i="1"/>
  <c r="AN1907" i="1"/>
  <c r="AN1903" i="1"/>
  <c r="AN1899" i="1"/>
  <c r="AN1871" i="1"/>
  <c r="AN1867" i="1"/>
  <c r="AN1863" i="1"/>
  <c r="AN1861" i="1"/>
  <c r="AN1857" i="1"/>
  <c r="AN1853" i="1"/>
  <c r="AN1800" i="1"/>
  <c r="AN1798" i="1"/>
  <c r="AN1796" i="1"/>
  <c r="AN1794" i="1"/>
  <c r="AN1792" i="1"/>
  <c r="AN1790" i="1"/>
  <c r="AN1788" i="1"/>
  <c r="AN1786" i="1"/>
  <c r="AN1784" i="1"/>
  <c r="AN1782" i="1"/>
  <c r="AN2251" i="1"/>
  <c r="AN2247" i="1"/>
  <c r="AN2243" i="1"/>
  <c r="AN2239" i="1"/>
  <c r="AN2236" i="1"/>
  <c r="AN2232" i="1"/>
  <c r="AN2228" i="1"/>
  <c r="AN2224" i="1"/>
  <c r="AN2220" i="1"/>
  <c r="AN2217" i="1"/>
  <c r="AN2213" i="1"/>
  <c r="AN2209" i="1"/>
  <c r="AN2205" i="1"/>
  <c r="AN2201" i="1"/>
  <c r="AN2198" i="1"/>
  <c r="AN2194" i="1"/>
  <c r="AN2190" i="1"/>
  <c r="AN2186" i="1"/>
  <c r="AN2182" i="1"/>
  <c r="AN2179" i="1"/>
  <c r="AN2175" i="1"/>
  <c r="AN2171" i="1"/>
  <c r="AN2167" i="1"/>
  <c r="AN2163" i="1"/>
  <c r="AN2159" i="1"/>
  <c r="AN2156" i="1"/>
  <c r="AN2152" i="1"/>
  <c r="AN2148" i="1"/>
  <c r="AN2144" i="1"/>
  <c r="AN2140" i="1"/>
  <c r="AN2137" i="1"/>
  <c r="AN2133" i="1"/>
  <c r="AN2129" i="1"/>
  <c r="AN2125" i="1"/>
  <c r="AN2121" i="1"/>
  <c r="AN2118" i="1"/>
  <c r="AN2114" i="1"/>
  <c r="AN2110" i="1"/>
  <c r="AN2106" i="1"/>
  <c r="AN2102" i="1"/>
  <c r="AN2098" i="1"/>
  <c r="AN2091" i="1"/>
  <c r="AN2087" i="1"/>
  <c r="AN2083" i="1"/>
  <c r="AN2079" i="1"/>
  <c r="AN2072" i="1"/>
  <c r="AN2068" i="1"/>
  <c r="AN2064" i="1"/>
  <c r="AN2060" i="1"/>
  <c r="AN2056" i="1"/>
  <c r="AN2052" i="1"/>
  <c r="AN2049" i="1"/>
  <c r="AN2045" i="1"/>
  <c r="AN2041" i="1"/>
  <c r="AN2037" i="1"/>
  <c r="AN2033" i="1"/>
  <c r="AN2030" i="1"/>
  <c r="AN2026" i="1"/>
  <c r="AN2022" i="1"/>
  <c r="AN2018" i="1"/>
  <c r="AN2014" i="1"/>
  <c r="AN2011" i="1"/>
  <c r="AN2007" i="1"/>
  <c r="AN2003" i="1"/>
  <c r="AN1999" i="1"/>
  <c r="AN1995" i="1"/>
  <c r="AN1991" i="1"/>
  <c r="AN1988" i="1"/>
  <c r="AN1984" i="1"/>
  <c r="AN1980" i="1"/>
  <c r="AN1976" i="1"/>
  <c r="AN1972" i="1"/>
  <c r="AN1965" i="1"/>
  <c r="AN1961" i="1"/>
  <c r="AN1957" i="1"/>
  <c r="AN1953" i="1"/>
  <c r="AN1950" i="1"/>
  <c r="AN1946" i="1"/>
  <c r="AN1942" i="1"/>
  <c r="AN1938" i="1"/>
  <c r="AN1934" i="1"/>
  <c r="AN1930" i="1"/>
  <c r="AN1927" i="1"/>
  <c r="AN1923" i="1"/>
  <c r="AN1919" i="1"/>
  <c r="AN1915" i="1"/>
  <c r="AN1911" i="1"/>
  <c r="AN1904" i="1"/>
  <c r="AN1900" i="1"/>
  <c r="AN1887" i="1"/>
  <c r="AN1886" i="1"/>
  <c r="AN1885" i="1"/>
  <c r="AN1884" i="1"/>
  <c r="AN1883" i="1"/>
  <c r="AN1882" i="1"/>
  <c r="AN1881" i="1"/>
  <c r="AN1880" i="1"/>
  <c r="AN1879" i="1"/>
  <c r="AN1878" i="1"/>
  <c r="AN1877" i="1"/>
  <c r="AN1876" i="1"/>
  <c r="AN1875" i="1"/>
  <c r="AN1874" i="1"/>
  <c r="AN1870" i="1"/>
  <c r="AN1866" i="1"/>
  <c r="AN1860" i="1"/>
  <c r="AN1856" i="1"/>
  <c r="AN1852" i="1"/>
  <c r="AN1717" i="1"/>
  <c r="AN1715" i="1"/>
  <c r="AN1713" i="1"/>
  <c r="AN1711" i="1"/>
  <c r="AN1709" i="1"/>
  <c r="AN1707" i="1"/>
  <c r="AN1705" i="1"/>
  <c r="AN1703" i="1"/>
  <c r="AN1701" i="1"/>
  <c r="AN2248" i="1"/>
  <c r="AN2244" i="1"/>
  <c r="AN2240" i="1"/>
  <c r="AN2237" i="1"/>
  <c r="AN2233" i="1"/>
  <c r="AN2229" i="1"/>
  <c r="AN2225" i="1"/>
  <c r="AN2221" i="1"/>
  <c r="AN2218" i="1"/>
  <c r="AN2214" i="1"/>
  <c r="AN2210" i="1"/>
  <c r="AN2206" i="1"/>
  <c r="AN2202" i="1"/>
  <c r="AN2199" i="1"/>
  <c r="AN2195" i="1"/>
  <c r="AN2191" i="1"/>
  <c r="AN2187" i="1"/>
  <c r="AN2183" i="1"/>
  <c r="AN2180" i="1"/>
  <c r="AN2176" i="1"/>
  <c r="AN2172" i="1"/>
  <c r="AN2168" i="1"/>
  <c r="AN2164" i="1"/>
  <c r="AN2160" i="1"/>
  <c r="AN2157" i="1"/>
  <c r="AN2153" i="1"/>
  <c r="AN2149" i="1"/>
  <c r="AN2145" i="1"/>
  <c r="AN2141" i="1"/>
  <c r="AN2138" i="1"/>
  <c r="AN2134" i="1"/>
  <c r="AN2130" i="1"/>
  <c r="AN2126" i="1"/>
  <c r="AN2122" i="1"/>
  <c r="AN2119" i="1"/>
  <c r="AN2115" i="1"/>
  <c r="AN2111" i="1"/>
  <c r="AN2107" i="1"/>
  <c r="AN2103" i="1"/>
  <c r="AN2099" i="1"/>
  <c r="AN2095" i="1"/>
  <c r="AN2092" i="1"/>
  <c r="AN2088" i="1"/>
  <c r="AN2084" i="1"/>
  <c r="AN2080" i="1"/>
  <c r="AN2076" i="1"/>
  <c r="AN2073" i="1"/>
  <c r="AN2069" i="1"/>
  <c r="AN2065" i="1"/>
  <c r="AN2061" i="1"/>
  <c r="AN2057" i="1"/>
  <c r="AN2053" i="1"/>
  <c r="AN2050" i="1"/>
  <c r="AN2046" i="1"/>
  <c r="AN2042" i="1"/>
  <c r="AN2038" i="1"/>
  <c r="AN2034" i="1"/>
  <c r="AN2031" i="1"/>
  <c r="AN2027" i="1"/>
  <c r="AN2023" i="1"/>
  <c r="AN2019" i="1"/>
  <c r="AN2015" i="1"/>
  <c r="AN2012" i="1"/>
  <c r="AN2008" i="1"/>
  <c r="AN2004" i="1"/>
  <c r="AN2000" i="1"/>
  <c r="AN1996" i="1"/>
  <c r="AN1992" i="1"/>
  <c r="AN1985" i="1"/>
  <c r="AN1981" i="1"/>
  <c r="AN1977" i="1"/>
  <c r="AN1973" i="1"/>
  <c r="AN1969" i="1"/>
  <c r="AN1966" i="1"/>
  <c r="AN1962" i="1"/>
  <c r="AN1958" i="1"/>
  <c r="AN1954" i="1"/>
  <c r="AN1951" i="1"/>
  <c r="AN1947" i="1"/>
  <c r="AN1943" i="1"/>
  <c r="AN1939" i="1"/>
  <c r="AN1935" i="1"/>
  <c r="AN1931" i="1"/>
  <c r="AN1924" i="1"/>
  <c r="AN1920" i="1"/>
  <c r="AN1916" i="1"/>
  <c r="AN1912" i="1"/>
  <c r="AN1908" i="1"/>
  <c r="AN1905" i="1"/>
  <c r="AN1901" i="1"/>
  <c r="AN1897" i="1"/>
  <c r="AN1896" i="1"/>
  <c r="AN1895" i="1"/>
  <c r="AN1894" i="1"/>
  <c r="AN1893" i="1"/>
  <c r="AN1892" i="1"/>
  <c r="AN1891" i="1"/>
  <c r="AN1890" i="1"/>
  <c r="AN1889" i="1"/>
  <c r="AN1888" i="1"/>
  <c r="AN1873" i="1"/>
  <c r="AN1869" i="1"/>
  <c r="AN1865" i="1"/>
  <c r="AN1862" i="1"/>
  <c r="AN1859" i="1"/>
  <c r="AN1855" i="1"/>
  <c r="AN1851" i="1"/>
  <c r="AN1850" i="1"/>
  <c r="AN1849" i="1"/>
  <c r="AN1848" i="1"/>
  <c r="AN1847" i="1"/>
  <c r="AN1846" i="1"/>
  <c r="AN1845" i="1"/>
  <c r="AN1844" i="1"/>
  <c r="AN1799" i="1"/>
  <c r="AN1797" i="1"/>
  <c r="AN1795" i="1"/>
  <c r="AN1793" i="1"/>
  <c r="AN1791" i="1"/>
  <c r="AN1789" i="1"/>
  <c r="AN1787" i="1"/>
  <c r="AN1785" i="1"/>
  <c r="AN1783" i="1"/>
  <c r="AN1819" i="1"/>
  <c r="AN1818" i="1"/>
  <c r="AN1817" i="1"/>
  <c r="AN1816" i="1"/>
  <c r="AN1815" i="1"/>
  <c r="AN1814" i="1"/>
  <c r="AN1813" i="1"/>
  <c r="AN1812" i="1"/>
  <c r="AN1811" i="1"/>
  <c r="AN1810" i="1"/>
  <c r="AN1809" i="1"/>
  <c r="AN1808" i="1"/>
  <c r="AN1807" i="1"/>
  <c r="AN1806" i="1"/>
  <c r="AN1805" i="1"/>
  <c r="AN1804" i="1"/>
  <c r="AN1803" i="1"/>
  <c r="AN1802" i="1"/>
  <c r="AN1801" i="1"/>
  <c r="AN1737" i="1"/>
  <c r="AN1736" i="1"/>
  <c r="AN1735" i="1"/>
  <c r="AN1734" i="1"/>
  <c r="AN1733" i="1"/>
  <c r="AN1732" i="1"/>
  <c r="AN1731" i="1"/>
  <c r="AN1730" i="1"/>
  <c r="AN1729" i="1"/>
  <c r="AN1728" i="1"/>
  <c r="AN1727" i="1"/>
  <c r="AN1726" i="1"/>
  <c r="AN1725" i="1"/>
  <c r="AN1724" i="1"/>
  <c r="AN1723" i="1"/>
  <c r="AN1722" i="1"/>
  <c r="AN1721" i="1"/>
  <c r="AN1720" i="1"/>
  <c r="AN1719" i="1"/>
  <c r="AN1718" i="1"/>
  <c r="AN1682" i="1"/>
  <c r="AN1678" i="1"/>
  <c r="AN1673" i="1"/>
  <c r="AN1669" i="1"/>
  <c r="AN1665" i="1"/>
  <c r="AN1661" i="1"/>
  <c r="AN1657" i="1"/>
  <c r="AN1652" i="1"/>
  <c r="AN1648" i="1"/>
  <c r="AN1644" i="1"/>
  <c r="AN1640" i="1"/>
  <c r="AN1635" i="1"/>
  <c r="AN1843" i="1"/>
  <c r="AN1842" i="1"/>
  <c r="AN1841" i="1"/>
  <c r="AN1840" i="1"/>
  <c r="AN1839" i="1"/>
  <c r="AN1838" i="1"/>
  <c r="AN1837" i="1"/>
  <c r="AN1836" i="1"/>
  <c r="AN1835" i="1"/>
  <c r="AN1834" i="1"/>
  <c r="AN1833" i="1"/>
  <c r="AN1832" i="1"/>
  <c r="AN1831" i="1"/>
  <c r="AN1830" i="1"/>
  <c r="AN1829" i="1"/>
  <c r="AN1828" i="1"/>
  <c r="AN1827" i="1"/>
  <c r="AN1826" i="1"/>
  <c r="AN1825" i="1"/>
  <c r="AN1824" i="1"/>
  <c r="AN1823" i="1"/>
  <c r="AN1822" i="1"/>
  <c r="AN1821" i="1"/>
  <c r="AN1820" i="1"/>
  <c r="AN1756" i="1"/>
  <c r="AN1755" i="1"/>
  <c r="AN1754" i="1"/>
  <c r="AN1753" i="1"/>
  <c r="AN1752" i="1"/>
  <c r="AN1751" i="1"/>
  <c r="AN1750" i="1"/>
  <c r="AN1749" i="1"/>
  <c r="AN1748" i="1"/>
  <c r="AN1747" i="1"/>
  <c r="AN1746" i="1"/>
  <c r="AN1745" i="1"/>
  <c r="AN1744" i="1"/>
  <c r="AN1743" i="1"/>
  <c r="AN1742" i="1"/>
  <c r="AN1741" i="1"/>
  <c r="AN1740" i="1"/>
  <c r="AN1739" i="1"/>
  <c r="AN1738" i="1"/>
  <c r="AN1681" i="1"/>
  <c r="AN1677" i="1"/>
  <c r="AN1672" i="1"/>
  <c r="AN1668" i="1"/>
  <c r="AN1664" i="1"/>
  <c r="AN1660" i="1"/>
  <c r="AN1656" i="1"/>
  <c r="AN1655" i="1"/>
  <c r="AN1651" i="1"/>
  <c r="AN1647" i="1"/>
  <c r="AN1643" i="1"/>
  <c r="AN1639" i="1"/>
  <c r="AN1630" i="1"/>
  <c r="AN1626" i="1"/>
  <c r="AN1781" i="1"/>
  <c r="AN1780" i="1"/>
  <c r="AN1779" i="1"/>
  <c r="AN1778" i="1"/>
  <c r="AN1777" i="1"/>
  <c r="AN1776" i="1"/>
  <c r="AN1775" i="1"/>
  <c r="AN1774" i="1"/>
  <c r="AN1773" i="1"/>
  <c r="AN1772" i="1"/>
  <c r="AN1771" i="1"/>
  <c r="AN1770" i="1"/>
  <c r="AN1769" i="1"/>
  <c r="AN1768" i="1"/>
  <c r="AN1767" i="1"/>
  <c r="AN1766" i="1"/>
  <c r="AN1765" i="1"/>
  <c r="AN1764" i="1"/>
  <c r="AN1763" i="1"/>
  <c r="AN1762" i="1"/>
  <c r="AN1761" i="1"/>
  <c r="AN1760" i="1"/>
  <c r="AN1759" i="1"/>
  <c r="AN1758" i="1"/>
  <c r="AN1757" i="1"/>
  <c r="AN1699" i="1"/>
  <c r="AN1698" i="1"/>
  <c r="AN1697" i="1"/>
  <c r="AN1696" i="1"/>
  <c r="AN1695" i="1"/>
  <c r="AN1694" i="1"/>
  <c r="AN1693" i="1"/>
  <c r="AN1692" i="1"/>
  <c r="AN1691" i="1"/>
  <c r="AN1690" i="1"/>
  <c r="AN1689" i="1"/>
  <c r="AN1688" i="1"/>
  <c r="AN1687" i="1"/>
  <c r="AN1686" i="1"/>
  <c r="AN1685" i="1"/>
  <c r="AN1684" i="1"/>
  <c r="AN1680" i="1"/>
  <c r="AN1676" i="1"/>
  <c r="AN1675" i="1"/>
  <c r="AN1671" i="1"/>
  <c r="AN1667" i="1"/>
  <c r="AN1663" i="1"/>
  <c r="AN1659" i="1"/>
  <c r="AN1654" i="1"/>
  <c r="AN1650" i="1"/>
  <c r="AN1646" i="1"/>
  <c r="AN1642" i="1"/>
  <c r="AN1638" i="1"/>
  <c r="AN1700" i="1"/>
  <c r="AN1683" i="1"/>
  <c r="AN1679" i="1"/>
  <c r="AN1674" i="1"/>
  <c r="AN1670" i="1"/>
  <c r="AN1666" i="1"/>
  <c r="AN1662" i="1"/>
  <c r="AN1658" i="1"/>
  <c r="AN1653" i="1"/>
  <c r="AN1649" i="1"/>
  <c r="AN1645" i="1"/>
  <c r="AN1641" i="1"/>
  <c r="AN1631" i="1"/>
  <c r="AN1622" i="1"/>
  <c r="AN1618" i="1"/>
  <c r="AN1614" i="1"/>
  <c r="AN1609" i="1"/>
  <c r="AN1605" i="1"/>
  <c r="AN1601" i="1"/>
  <c r="AN1597" i="1"/>
  <c r="AN1593" i="1"/>
  <c r="AN1588" i="1"/>
  <c r="AN1584" i="1"/>
  <c r="AN1580" i="1"/>
  <c r="AN1576" i="1"/>
  <c r="AN1572" i="1"/>
  <c r="AN1568" i="1"/>
  <c r="AN1567" i="1"/>
  <c r="AN1563" i="1"/>
  <c r="AN1559" i="1"/>
  <c r="AN1555" i="1"/>
  <c r="AN1551" i="1"/>
  <c r="AN1546" i="1"/>
  <c r="AN1542" i="1"/>
  <c r="AN1538" i="1"/>
  <c r="AN1534" i="1"/>
  <c r="AN1530" i="1"/>
  <c r="AN1525" i="1"/>
  <c r="AN1521" i="1"/>
  <c r="AN1517" i="1"/>
  <c r="AN1513" i="1"/>
  <c r="AN1509" i="1"/>
  <c r="AN1505" i="1"/>
  <c r="AN1504" i="1"/>
  <c r="AN1500" i="1"/>
  <c r="AN1496" i="1"/>
  <c r="AN1492" i="1"/>
  <c r="AN1488" i="1"/>
  <c r="AN1483" i="1"/>
  <c r="AN1479" i="1"/>
  <c r="AN1475" i="1"/>
  <c r="AN1471" i="1"/>
  <c r="AN1467" i="1"/>
  <c r="AN1462" i="1"/>
  <c r="AN1458" i="1"/>
  <c r="AN1454" i="1"/>
  <c r="AN1450" i="1"/>
  <c r="AN1446" i="1"/>
  <c r="AN1441" i="1"/>
  <c r="AN1437" i="1"/>
  <c r="AN1433" i="1"/>
  <c r="AN1429" i="1"/>
  <c r="AN1425" i="1"/>
  <c r="AN1424" i="1"/>
  <c r="AN1420" i="1"/>
  <c r="AN1416" i="1"/>
  <c r="AN1412" i="1"/>
  <c r="AN1408" i="1"/>
  <c r="AN1403" i="1"/>
  <c r="AN1634" i="1"/>
  <c r="AN1629" i="1"/>
  <c r="AN1625" i="1"/>
  <c r="AN1621" i="1"/>
  <c r="AN1617" i="1"/>
  <c r="AN1613" i="1"/>
  <c r="AN1608" i="1"/>
  <c r="AN1604" i="1"/>
  <c r="AN1600" i="1"/>
  <c r="AN1596" i="1"/>
  <c r="AN1592" i="1"/>
  <c r="AN1591" i="1"/>
  <c r="AN1587" i="1"/>
  <c r="AN1583" i="1"/>
  <c r="AN1579" i="1"/>
  <c r="AN1575" i="1"/>
  <c r="AN1571" i="1"/>
  <c r="AN1566" i="1"/>
  <c r="AN1562" i="1"/>
  <c r="AN1558" i="1"/>
  <c r="AN1554" i="1"/>
  <c r="AN1550" i="1"/>
  <c r="AN1545" i="1"/>
  <c r="AN1541" i="1"/>
  <c r="AN1537" i="1"/>
  <c r="AN1533" i="1"/>
  <c r="AN1529" i="1"/>
  <c r="AN1528" i="1"/>
  <c r="AN1524" i="1"/>
  <c r="AN1520" i="1"/>
  <c r="AN1516" i="1"/>
  <c r="AN1512" i="1"/>
  <c r="AN1508" i="1"/>
  <c r="AN1503" i="1"/>
  <c r="AN1499" i="1"/>
  <c r="AN1495" i="1"/>
  <c r="AN1491" i="1"/>
  <c r="AN1487" i="1"/>
  <c r="AN1482" i="1"/>
  <c r="AN1478" i="1"/>
  <c r="AN1474" i="1"/>
  <c r="AN1470" i="1"/>
  <c r="AN1466" i="1"/>
  <c r="AN1465" i="1"/>
  <c r="AN1461" i="1"/>
  <c r="AN1457" i="1"/>
  <c r="AN1453" i="1"/>
  <c r="AN1449" i="1"/>
  <c r="AN1445" i="1"/>
  <c r="AN1440" i="1"/>
  <c r="AN1436" i="1"/>
  <c r="AN1432" i="1"/>
  <c r="AN1428" i="1"/>
  <c r="AN1423" i="1"/>
  <c r="AN1419" i="1"/>
  <c r="AN1415" i="1"/>
  <c r="AN1411" i="1"/>
  <c r="AN1407" i="1"/>
  <c r="AN1402" i="1"/>
  <c r="AN1398" i="1"/>
  <c r="AN1637" i="1"/>
  <c r="AN1633" i="1"/>
  <c r="AN1628" i="1"/>
  <c r="AN1624" i="1"/>
  <c r="AN1620" i="1"/>
  <c r="AN1616" i="1"/>
  <c r="AN1612" i="1"/>
  <c r="AN1611" i="1"/>
  <c r="AN1607" i="1"/>
  <c r="AN1603" i="1"/>
  <c r="AN1599" i="1"/>
  <c r="AN1595" i="1"/>
  <c r="AN1590" i="1"/>
  <c r="AN1586" i="1"/>
  <c r="AN1582" i="1"/>
  <c r="AN1578" i="1"/>
  <c r="AN1574" i="1"/>
  <c r="AN1570" i="1"/>
  <c r="AN1565" i="1"/>
  <c r="AN1561" i="1"/>
  <c r="AN1557" i="1"/>
  <c r="AN1553" i="1"/>
  <c r="AN1549" i="1"/>
  <c r="AN1548" i="1"/>
  <c r="AN1544" i="1"/>
  <c r="AN1540" i="1"/>
  <c r="AN1536" i="1"/>
  <c r="AN1532" i="1"/>
  <c r="AN1527" i="1"/>
  <c r="AN1523" i="1"/>
  <c r="AN1519" i="1"/>
  <c r="AN1515" i="1"/>
  <c r="AN1511" i="1"/>
  <c r="AN1507" i="1"/>
  <c r="AN1502" i="1"/>
  <c r="AN1498" i="1"/>
  <c r="AN1494" i="1"/>
  <c r="AN1490" i="1"/>
  <c r="AN1486" i="1"/>
  <c r="AN1481" i="1"/>
  <c r="AN1477" i="1"/>
  <c r="AN1473" i="1"/>
  <c r="AN1469" i="1"/>
  <c r="AN1464" i="1"/>
  <c r="AN1460" i="1"/>
  <c r="AN1456" i="1"/>
  <c r="AN1452" i="1"/>
  <c r="AN1448" i="1"/>
  <c r="AN1444" i="1"/>
  <c r="AN1443" i="1"/>
  <c r="AN1439" i="1"/>
  <c r="AN1435" i="1"/>
  <c r="AN1431" i="1"/>
  <c r="AN1427" i="1"/>
  <c r="AN1422" i="1"/>
  <c r="AN1418" i="1"/>
  <c r="AN1414" i="1"/>
  <c r="AN1410" i="1"/>
  <c r="AN1406" i="1"/>
  <c r="AN1392" i="1"/>
  <c r="AN1388" i="1"/>
  <c r="AN1636" i="1"/>
  <c r="AN1632" i="1"/>
  <c r="AN1627" i="1"/>
  <c r="AN1623" i="1"/>
  <c r="AN1619" i="1"/>
  <c r="AN1615" i="1"/>
  <c r="AN1610" i="1"/>
  <c r="AN1606" i="1"/>
  <c r="AN1602" i="1"/>
  <c r="AN1598" i="1"/>
  <c r="AN1594" i="1"/>
  <c r="AN1589" i="1"/>
  <c r="AN1585" i="1"/>
  <c r="AN1581" i="1"/>
  <c r="AN1577" i="1"/>
  <c r="AN1573" i="1"/>
  <c r="AN1569" i="1"/>
  <c r="AN1564" i="1"/>
  <c r="AN1560" i="1"/>
  <c r="AN1556" i="1"/>
  <c r="AN1552" i="1"/>
  <c r="AN1547" i="1"/>
  <c r="AN1543" i="1"/>
  <c r="AN1539" i="1"/>
  <c r="AN1535" i="1"/>
  <c r="AN1531" i="1"/>
  <c r="AN1526" i="1"/>
  <c r="AN1522" i="1"/>
  <c r="AN1518" i="1"/>
  <c r="AN1514" i="1"/>
  <c r="AN1510" i="1"/>
  <c r="AN1506" i="1"/>
  <c r="AN1501" i="1"/>
  <c r="AN1497" i="1"/>
  <c r="AN1493" i="1"/>
  <c r="AN1489" i="1"/>
  <c r="AN1485" i="1"/>
  <c r="AN1484" i="1"/>
  <c r="AN1480" i="1"/>
  <c r="AN1476" i="1"/>
  <c r="AN1472" i="1"/>
  <c r="AN1468" i="1"/>
  <c r="AN1463" i="1"/>
  <c r="AN1459" i="1"/>
  <c r="AN1455" i="1"/>
  <c r="AN1451" i="1"/>
  <c r="AN1447" i="1"/>
  <c r="AN1442" i="1"/>
  <c r="AN1438" i="1"/>
  <c r="AN1434" i="1"/>
  <c r="AN1430" i="1"/>
  <c r="AN1426" i="1"/>
  <c r="AN1421" i="1"/>
  <c r="AN1417" i="1"/>
  <c r="AN1413" i="1"/>
  <c r="AN1409" i="1"/>
  <c r="AN1405" i="1"/>
  <c r="AN1404" i="1"/>
  <c r="AN1400" i="1"/>
  <c r="AN1396" i="1"/>
  <c r="AN1384" i="1"/>
  <c r="AN1380" i="1"/>
  <c r="AN1379" i="1"/>
  <c r="AN1375" i="1"/>
  <c r="AN1371" i="1"/>
  <c r="AN1367" i="1"/>
  <c r="AN1363" i="1"/>
  <c r="AN1358" i="1"/>
  <c r="AN1354" i="1"/>
  <c r="AN1350" i="1"/>
  <c r="AN1346" i="1"/>
  <c r="AN1342" i="1"/>
  <c r="AN1337" i="1"/>
  <c r="AN1333" i="1"/>
  <c r="AN1329" i="1"/>
  <c r="AN1325" i="1"/>
  <c r="AN1321" i="1"/>
  <c r="AN1317" i="1"/>
  <c r="AN1316" i="1"/>
  <c r="AN1312" i="1"/>
  <c r="AN1308" i="1"/>
  <c r="AN1304" i="1"/>
  <c r="AN1300" i="1"/>
  <c r="AN1295" i="1"/>
  <c r="AN1291" i="1"/>
  <c r="AN1287" i="1"/>
  <c r="AN1283" i="1"/>
  <c r="AN1279" i="1"/>
  <c r="AN1275" i="1"/>
  <c r="AN1270" i="1"/>
  <c r="AN1266" i="1"/>
  <c r="AN1262" i="1"/>
  <c r="AN1258" i="1"/>
  <c r="AN1254" i="1"/>
  <c r="AN1253" i="1"/>
  <c r="AN1249" i="1"/>
  <c r="AN1245" i="1"/>
  <c r="AN1241" i="1"/>
  <c r="AN1237" i="1"/>
  <c r="AN1232" i="1"/>
  <c r="AN1228" i="1"/>
  <c r="AN1224" i="1"/>
  <c r="AN1199" i="1"/>
  <c r="AN1195" i="1"/>
  <c r="AN1190" i="1"/>
  <c r="AN1189" i="1"/>
  <c r="AN1184" i="1"/>
  <c r="AN1180" i="1"/>
  <c r="AN1176" i="1"/>
  <c r="AN1153" i="1"/>
  <c r="AN1152" i="1"/>
  <c r="AN1151" i="1"/>
  <c r="AN1150" i="1"/>
  <c r="AN1149" i="1"/>
  <c r="AN1148" i="1"/>
  <c r="AN1147" i="1"/>
  <c r="AN1146" i="1"/>
  <c r="AN1145" i="1"/>
  <c r="AN1399" i="1"/>
  <c r="AN1395" i="1"/>
  <c r="AN1391" i="1"/>
  <c r="AN1387" i="1"/>
  <c r="AN1383" i="1"/>
  <c r="AN1378" i="1"/>
  <c r="AN1374" i="1"/>
  <c r="AN1370" i="1"/>
  <c r="AN1366" i="1"/>
  <c r="AN1362" i="1"/>
  <c r="AN1357" i="1"/>
  <c r="AN1353" i="1"/>
  <c r="AN1349" i="1"/>
  <c r="AN1345" i="1"/>
  <c r="AN1341" i="1"/>
  <c r="AN1340" i="1"/>
  <c r="AN1336" i="1"/>
  <c r="AN1332" i="1"/>
  <c r="AN1328" i="1"/>
  <c r="AN1324" i="1"/>
  <c r="AN1320" i="1"/>
  <c r="AN1315" i="1"/>
  <c r="AN1311" i="1"/>
  <c r="AN1307" i="1"/>
  <c r="AN1303" i="1"/>
  <c r="AN1299" i="1"/>
  <c r="AN1294" i="1"/>
  <c r="AN1290" i="1"/>
  <c r="AN1286" i="1"/>
  <c r="AN1282" i="1"/>
  <c r="AN1278" i="1"/>
  <c r="AN1274" i="1"/>
  <c r="AN1269" i="1"/>
  <c r="AN1265" i="1"/>
  <c r="AN1261" i="1"/>
  <c r="AN1257" i="1"/>
  <c r="AN1252" i="1"/>
  <c r="AN1248" i="1"/>
  <c r="AN1244" i="1"/>
  <c r="AN1240" i="1"/>
  <c r="AN1236" i="1"/>
  <c r="AN1231" i="1"/>
  <c r="AN1227" i="1"/>
  <c r="AN1223" i="1"/>
  <c r="AN1214" i="1"/>
  <c r="AN1213" i="1"/>
  <c r="AN1212" i="1"/>
  <c r="AN1211" i="1"/>
  <c r="AN1210" i="1"/>
  <c r="AN1209" i="1"/>
  <c r="AN1208" i="1"/>
  <c r="AN1207" i="1"/>
  <c r="AN1206" i="1"/>
  <c r="AN1205" i="1"/>
  <c r="AN1204" i="1"/>
  <c r="AN1203" i="1"/>
  <c r="AN1202" i="1"/>
  <c r="AN1198" i="1"/>
  <c r="AN1194" i="1"/>
  <c r="AN1186" i="1"/>
  <c r="AN1394" i="1"/>
  <c r="AN1390" i="1"/>
  <c r="AN1386" i="1"/>
  <c r="AN1382" i="1"/>
  <c r="AN1377" i="1"/>
  <c r="AN1373" i="1"/>
  <c r="AN1369" i="1"/>
  <c r="AN1365" i="1"/>
  <c r="AN1361" i="1"/>
  <c r="AN1360" i="1"/>
  <c r="AN1356" i="1"/>
  <c r="AN1352" i="1"/>
  <c r="AN1348" i="1"/>
  <c r="AN1344" i="1"/>
  <c r="AN1339" i="1"/>
  <c r="AN1335" i="1"/>
  <c r="AN1331" i="1"/>
  <c r="AN1327" i="1"/>
  <c r="AN1323" i="1"/>
  <c r="AN1319" i="1"/>
  <c r="AN1314" i="1"/>
  <c r="AN1310" i="1"/>
  <c r="AN1306" i="1"/>
  <c r="AN1302" i="1"/>
  <c r="AN1298" i="1"/>
  <c r="AN1297" i="1"/>
  <c r="AN1293" i="1"/>
  <c r="AN1289" i="1"/>
  <c r="AN1285" i="1"/>
  <c r="AN1281" i="1"/>
  <c r="AN1277" i="1"/>
  <c r="AN1273" i="1"/>
  <c r="AN1272" i="1"/>
  <c r="AN1268" i="1"/>
  <c r="AN1264" i="1"/>
  <c r="AN1260" i="1"/>
  <c r="AN1256" i="1"/>
  <c r="AN1251" i="1"/>
  <c r="AN1247" i="1"/>
  <c r="AN1243" i="1"/>
  <c r="AN1239" i="1"/>
  <c r="AN1235" i="1"/>
  <c r="AN1230" i="1"/>
  <c r="AN1226" i="1"/>
  <c r="AN1222" i="1"/>
  <c r="AN1221" i="1"/>
  <c r="AN1220" i="1"/>
  <c r="AN1219" i="1"/>
  <c r="AN1218" i="1"/>
  <c r="AN1217" i="1"/>
  <c r="AN1216" i="1"/>
  <c r="AN1215" i="1"/>
  <c r="AN1201" i="1"/>
  <c r="AN1197" i="1"/>
  <c r="AN1193" i="1"/>
  <c r="AN1192" i="1"/>
  <c r="AN1182" i="1"/>
  <c r="AN1178" i="1"/>
  <c r="AN1174" i="1"/>
  <c r="AN1173" i="1"/>
  <c r="AN1401" i="1"/>
  <c r="AN1397" i="1"/>
  <c r="AN1393" i="1"/>
  <c r="AN1389" i="1"/>
  <c r="AN1385" i="1"/>
  <c r="AN1381" i="1"/>
  <c r="AN1376" i="1"/>
  <c r="AN1372" i="1"/>
  <c r="AN1368" i="1"/>
  <c r="AN1364" i="1"/>
  <c r="AN1359" i="1"/>
  <c r="AN1355" i="1"/>
  <c r="AN1351" i="1"/>
  <c r="AN1347" i="1"/>
  <c r="AN1343" i="1"/>
  <c r="AN1338" i="1"/>
  <c r="AN1334" i="1"/>
  <c r="AN1330" i="1"/>
  <c r="AN1326" i="1"/>
  <c r="AN1322" i="1"/>
  <c r="AN1318" i="1"/>
  <c r="AN1313" i="1"/>
  <c r="AN1309" i="1"/>
  <c r="AN1305" i="1"/>
  <c r="AN1301" i="1"/>
  <c r="AN1296" i="1"/>
  <c r="AN1292" i="1"/>
  <c r="AN1288" i="1"/>
  <c r="AN1284" i="1"/>
  <c r="AN1280" i="1"/>
  <c r="AN1276" i="1"/>
  <c r="AN1271" i="1"/>
  <c r="AN1267" i="1"/>
  <c r="AN1263" i="1"/>
  <c r="AN1259" i="1"/>
  <c r="AN1255" i="1"/>
  <c r="AN1250" i="1"/>
  <c r="AN1246" i="1"/>
  <c r="AN1242" i="1"/>
  <c r="AN1238" i="1"/>
  <c r="AN1234" i="1"/>
  <c r="AN1233" i="1"/>
  <c r="AN1229" i="1"/>
  <c r="AN1225" i="1"/>
  <c r="AN1200" i="1"/>
  <c r="AN1196" i="1"/>
  <c r="AN1191" i="1"/>
  <c r="AN1188" i="1"/>
  <c r="AN1109" i="1"/>
  <c r="AN1108" i="1"/>
  <c r="AN1107" i="1"/>
  <c r="AN1106" i="1"/>
  <c r="AN1105" i="1"/>
  <c r="AN1104" i="1"/>
  <c r="AN1103" i="1"/>
  <c r="AN1102" i="1"/>
  <c r="AN1101" i="1"/>
  <c r="AN1100" i="1"/>
  <c r="AN1099" i="1"/>
  <c r="AN1098" i="1"/>
  <c r="AN1097" i="1"/>
  <c r="AN1096" i="1"/>
  <c r="AN1095" i="1"/>
  <c r="AN1094" i="1"/>
  <c r="AN1093" i="1"/>
  <c r="AN1092" i="1"/>
  <c r="AN1091" i="1"/>
  <c r="AN1090" i="1"/>
  <c r="AN1089" i="1"/>
  <c r="AN1088" i="1"/>
  <c r="AN1087" i="1"/>
  <c r="AN1086" i="1"/>
  <c r="AN1085" i="1"/>
  <c r="AN1021" i="1"/>
  <c r="AN1020" i="1"/>
  <c r="AN1019" i="1"/>
  <c r="AN1018" i="1"/>
  <c r="AN1017" i="1"/>
  <c r="AN1016" i="1"/>
  <c r="AN1015" i="1"/>
  <c r="AN1014" i="1"/>
  <c r="AN1013" i="1"/>
  <c r="AN1012" i="1"/>
  <c r="AN1011" i="1"/>
  <c r="AN1010" i="1"/>
  <c r="AN1009" i="1"/>
  <c r="AN1008" i="1"/>
  <c r="AN1007" i="1"/>
  <c r="AN1006" i="1"/>
  <c r="AN1005" i="1"/>
  <c r="AN1004" i="1"/>
  <c r="AN1003" i="1"/>
  <c r="AN941" i="1"/>
  <c r="AN940" i="1"/>
  <c r="AN939" i="1"/>
  <c r="AN938" i="1"/>
  <c r="AN937" i="1"/>
  <c r="AN936" i="1"/>
  <c r="AN935" i="1"/>
  <c r="AN934" i="1"/>
  <c r="AN933" i="1"/>
  <c r="AN932" i="1"/>
  <c r="AN931" i="1"/>
  <c r="AN930" i="1"/>
  <c r="AN929" i="1"/>
  <c r="AN928" i="1"/>
  <c r="AN927" i="1"/>
  <c r="AN926" i="1"/>
  <c r="AN925" i="1"/>
  <c r="AN924" i="1"/>
  <c r="AN923" i="1"/>
  <c r="AN1187" i="1"/>
  <c r="AN1183" i="1"/>
  <c r="AN1179" i="1"/>
  <c r="AN1175" i="1"/>
  <c r="AN1128" i="1"/>
  <c r="AN1127" i="1"/>
  <c r="AN1126" i="1"/>
  <c r="AN1125" i="1"/>
  <c r="AN1124" i="1"/>
  <c r="AN1123" i="1"/>
  <c r="AN1122" i="1"/>
  <c r="AN1121" i="1"/>
  <c r="AN1120" i="1"/>
  <c r="AN1119" i="1"/>
  <c r="AN1118" i="1"/>
  <c r="AN1117" i="1"/>
  <c r="AN1116" i="1"/>
  <c r="AN1115" i="1"/>
  <c r="AN1114" i="1"/>
  <c r="AN1113" i="1"/>
  <c r="AN1112" i="1"/>
  <c r="AN1111" i="1"/>
  <c r="AN1110" i="1"/>
  <c r="AN1046" i="1"/>
  <c r="AN1045" i="1"/>
  <c r="AN1044" i="1"/>
  <c r="AN1043" i="1"/>
  <c r="AN1042" i="1"/>
  <c r="AN1041" i="1"/>
  <c r="AN1040" i="1"/>
  <c r="AN1039" i="1"/>
  <c r="AN1038" i="1"/>
  <c r="AN1037" i="1"/>
  <c r="AN1036" i="1"/>
  <c r="AN1035" i="1"/>
  <c r="AN1034" i="1"/>
  <c r="AN1033" i="1"/>
  <c r="AN1032" i="1"/>
  <c r="AN1031" i="1"/>
  <c r="AN1030" i="1"/>
  <c r="AN1029" i="1"/>
  <c r="AN1028" i="1"/>
  <c r="AN1027" i="1"/>
  <c r="AN1026" i="1"/>
  <c r="AN1025" i="1"/>
  <c r="AN1024" i="1"/>
  <c r="AN1023" i="1"/>
  <c r="AN1022" i="1"/>
  <c r="AN959" i="1"/>
  <c r="AN958" i="1"/>
  <c r="AN957" i="1"/>
  <c r="AN956" i="1"/>
  <c r="AN955" i="1"/>
  <c r="AN954" i="1"/>
  <c r="AN953" i="1"/>
  <c r="AN952" i="1"/>
  <c r="AN951" i="1"/>
  <c r="AN950" i="1"/>
  <c r="AN949" i="1"/>
  <c r="AN948" i="1"/>
  <c r="AN947" i="1"/>
  <c r="AN946" i="1"/>
  <c r="AN945" i="1"/>
  <c r="AN944" i="1"/>
  <c r="AN943" i="1"/>
  <c r="AN942" i="1"/>
  <c r="AN1144" i="1"/>
  <c r="AN1143" i="1"/>
  <c r="AN1142" i="1"/>
  <c r="AN1141" i="1"/>
  <c r="AN1140" i="1"/>
  <c r="AN1139" i="1"/>
  <c r="AN1138" i="1"/>
  <c r="AN1137" i="1"/>
  <c r="AN1136" i="1"/>
  <c r="AN1135" i="1"/>
  <c r="AN1134" i="1"/>
  <c r="AN1133" i="1"/>
  <c r="AN1132" i="1"/>
  <c r="AN1131" i="1"/>
  <c r="AN1130" i="1"/>
  <c r="AN1129" i="1"/>
  <c r="AN1065" i="1"/>
  <c r="AN1064" i="1"/>
  <c r="AN1063" i="1"/>
  <c r="AN1062" i="1"/>
  <c r="AN1061" i="1"/>
  <c r="AN1060" i="1"/>
  <c r="AN1059" i="1"/>
  <c r="AN1058" i="1"/>
  <c r="AN1057" i="1"/>
  <c r="AN1056" i="1"/>
  <c r="AN1055" i="1"/>
  <c r="AN1054" i="1"/>
  <c r="AN1053" i="1"/>
  <c r="AN1052" i="1"/>
  <c r="AN1051" i="1"/>
  <c r="AN1050" i="1"/>
  <c r="AN1049" i="1"/>
  <c r="AN1048" i="1"/>
  <c r="AN1047" i="1"/>
  <c r="AN981" i="1"/>
  <c r="AN980" i="1"/>
  <c r="AN979" i="1"/>
  <c r="AN978" i="1"/>
  <c r="AN977" i="1"/>
  <c r="AN976" i="1"/>
  <c r="AN975" i="1"/>
  <c r="AN974" i="1"/>
  <c r="AN973" i="1"/>
  <c r="AN972" i="1"/>
  <c r="AN971" i="1"/>
  <c r="AN970" i="1"/>
  <c r="AN969" i="1"/>
  <c r="AN968" i="1"/>
  <c r="AN967" i="1"/>
  <c r="AN966" i="1"/>
  <c r="AN965" i="1"/>
  <c r="AN964" i="1"/>
  <c r="AN963" i="1"/>
  <c r="AN962" i="1"/>
  <c r="AN961" i="1"/>
  <c r="AN960" i="1"/>
  <c r="AN1185" i="1"/>
  <c r="AN1181" i="1"/>
  <c r="AN1177" i="1"/>
  <c r="AN1172" i="1"/>
  <c r="AN1171" i="1"/>
  <c r="AN1170" i="1"/>
  <c r="AN1169" i="1"/>
  <c r="AN1168" i="1"/>
  <c r="AN1167" i="1"/>
  <c r="AN1166" i="1"/>
  <c r="AN1165" i="1"/>
  <c r="AN1164" i="1"/>
  <c r="AN1163" i="1"/>
  <c r="AN1162" i="1"/>
  <c r="AN1161" i="1"/>
  <c r="AN1160" i="1"/>
  <c r="AN1159" i="1"/>
  <c r="AN1158" i="1"/>
  <c r="AN1157" i="1"/>
  <c r="AN1156" i="1"/>
  <c r="AN1155" i="1"/>
  <c r="AN1154" i="1"/>
  <c r="AN1084" i="1"/>
  <c r="AN1083" i="1"/>
  <c r="AN1082" i="1"/>
  <c r="AN1081" i="1"/>
  <c r="AN1080" i="1"/>
  <c r="AN1079" i="1"/>
  <c r="AN1078" i="1"/>
  <c r="AN1077" i="1"/>
  <c r="AN1076" i="1"/>
  <c r="AN1075" i="1"/>
  <c r="AN1074" i="1"/>
  <c r="AN1073" i="1"/>
  <c r="AN1072" i="1"/>
  <c r="AN1071" i="1"/>
  <c r="AN1070" i="1"/>
  <c r="AN1069" i="1"/>
  <c r="AN1068" i="1"/>
  <c r="AN1067" i="1"/>
  <c r="AN1066" i="1"/>
  <c r="AN1002" i="1"/>
  <c r="AN1001" i="1"/>
  <c r="AN1000" i="1"/>
  <c r="AN999" i="1"/>
  <c r="AN998" i="1"/>
  <c r="AN997" i="1"/>
  <c r="AN996" i="1"/>
  <c r="AN995" i="1"/>
  <c r="AN994" i="1"/>
  <c r="AN993" i="1"/>
  <c r="AN992" i="1"/>
  <c r="AN991" i="1"/>
  <c r="AN990" i="1"/>
  <c r="AN989" i="1"/>
  <c r="AN988" i="1"/>
  <c r="AN987" i="1"/>
  <c r="AN986" i="1"/>
  <c r="AN985" i="1"/>
  <c r="AN984" i="1"/>
  <c r="AN983" i="1"/>
  <c r="AN982" i="1"/>
  <c r="AN922" i="1"/>
  <c r="AN921" i="1"/>
  <c r="AN920" i="1"/>
  <c r="AN919" i="1"/>
  <c r="AN918" i="1"/>
  <c r="AN917" i="1"/>
  <c r="AN916" i="1"/>
  <c r="AN915" i="1"/>
  <c r="AN914" i="1"/>
  <c r="AN913" i="1"/>
  <c r="AN912" i="1"/>
  <c r="AN911" i="1"/>
  <c r="AN877" i="1"/>
  <c r="AN876" i="1"/>
  <c r="AN875" i="1"/>
  <c r="AN874" i="1"/>
  <c r="AN873" i="1"/>
  <c r="AN872" i="1"/>
  <c r="AN871" i="1"/>
  <c r="AN870" i="1"/>
  <c r="AN869" i="1"/>
  <c r="AN868" i="1"/>
  <c r="AN867" i="1"/>
  <c r="AN866" i="1"/>
  <c r="AN865" i="1"/>
  <c r="AN864" i="1"/>
  <c r="AN863" i="1"/>
  <c r="AN862" i="1"/>
  <c r="AN861" i="1"/>
  <c r="AN860" i="1"/>
  <c r="AN859" i="1"/>
  <c r="AN790" i="1"/>
  <c r="AN789" i="1"/>
  <c r="AN788" i="1"/>
  <c r="AN787" i="1"/>
  <c r="AN786" i="1"/>
  <c r="AN785" i="1"/>
  <c r="AN784" i="1"/>
  <c r="AN783" i="1"/>
  <c r="AN782" i="1"/>
  <c r="AN781" i="1"/>
  <c r="AN780" i="1"/>
  <c r="AN779" i="1"/>
  <c r="AN778" i="1"/>
  <c r="AN777" i="1"/>
  <c r="AN776" i="1"/>
  <c r="AN775" i="1"/>
  <c r="AN774" i="1"/>
  <c r="AN773" i="1"/>
  <c r="AN772" i="1"/>
  <c r="AN771" i="1"/>
  <c r="AN897" i="1"/>
  <c r="AN896" i="1"/>
  <c r="AN895" i="1"/>
  <c r="AN894" i="1"/>
  <c r="AN893" i="1"/>
  <c r="AN892" i="1"/>
  <c r="AN891" i="1"/>
  <c r="AN890" i="1"/>
  <c r="AN889" i="1"/>
  <c r="AN888" i="1"/>
  <c r="AN887" i="1"/>
  <c r="AN886" i="1"/>
  <c r="AN885" i="1"/>
  <c r="AN884" i="1"/>
  <c r="AN883" i="1"/>
  <c r="AN882" i="1"/>
  <c r="AN881" i="1"/>
  <c r="AN880" i="1"/>
  <c r="AN879" i="1"/>
  <c r="AN878" i="1"/>
  <c r="AN814" i="1"/>
  <c r="AN813" i="1"/>
  <c r="AN812" i="1"/>
  <c r="AN811" i="1"/>
  <c r="AN810" i="1"/>
  <c r="AN809" i="1"/>
  <c r="AN808" i="1"/>
  <c r="AN807" i="1"/>
  <c r="AN806" i="1"/>
  <c r="AN805" i="1"/>
  <c r="AN804" i="1"/>
  <c r="AN803" i="1"/>
  <c r="AN802" i="1"/>
  <c r="AN801" i="1"/>
  <c r="AN800" i="1"/>
  <c r="AN799" i="1"/>
  <c r="AN798" i="1"/>
  <c r="AN797" i="1"/>
  <c r="AN796" i="1"/>
  <c r="AN795" i="1"/>
  <c r="AN794" i="1"/>
  <c r="AN793" i="1"/>
  <c r="AN792" i="1"/>
  <c r="AN791" i="1"/>
  <c r="AN910" i="1"/>
  <c r="AN909" i="1"/>
  <c r="AN908" i="1"/>
  <c r="AN907" i="1"/>
  <c r="AN906" i="1"/>
  <c r="AN905" i="1"/>
  <c r="AN904" i="1"/>
  <c r="AN903" i="1"/>
  <c r="AN902" i="1"/>
  <c r="AN901" i="1"/>
  <c r="AN900" i="1"/>
  <c r="AN899" i="1"/>
  <c r="AN898" i="1"/>
  <c r="AN833" i="1"/>
  <c r="AN832" i="1"/>
  <c r="AN831" i="1"/>
  <c r="AN830" i="1"/>
  <c r="AN829" i="1"/>
  <c r="AN828" i="1"/>
  <c r="AN827" i="1"/>
  <c r="AN826" i="1"/>
  <c r="AN825" i="1"/>
  <c r="AN824" i="1"/>
  <c r="AN823" i="1"/>
  <c r="AN822" i="1"/>
  <c r="AN821" i="1"/>
  <c r="AN820" i="1"/>
  <c r="AN819" i="1"/>
  <c r="AN818" i="1"/>
  <c r="AN817" i="1"/>
  <c r="AN816" i="1"/>
  <c r="AN815" i="1"/>
  <c r="AN858" i="1"/>
  <c r="AN857" i="1"/>
  <c r="AN856" i="1"/>
  <c r="AN855" i="1"/>
  <c r="AN854" i="1"/>
  <c r="AN853" i="1"/>
  <c r="AN852" i="1"/>
  <c r="AN851" i="1"/>
  <c r="AN850" i="1"/>
  <c r="AN849" i="1"/>
  <c r="AN848" i="1"/>
  <c r="AN847" i="1"/>
  <c r="AN846" i="1"/>
  <c r="AN845" i="1"/>
  <c r="AN844" i="1"/>
  <c r="AN843" i="1"/>
  <c r="AN842" i="1"/>
  <c r="AN841" i="1"/>
  <c r="AN840" i="1"/>
  <c r="AN839" i="1"/>
  <c r="AN838" i="1"/>
  <c r="AN837" i="1"/>
  <c r="AN836" i="1"/>
  <c r="AN835" i="1"/>
  <c r="AN834" i="1"/>
  <c r="AN770" i="1"/>
  <c r="AN769" i="1"/>
  <c r="AN768" i="1"/>
  <c r="AN767" i="1"/>
  <c r="AN766" i="1"/>
  <c r="AN765" i="1"/>
  <c r="AN764" i="1"/>
  <c r="AN763" i="1"/>
  <c r="AN762" i="1"/>
  <c r="AN761" i="1"/>
  <c r="AN707" i="1"/>
  <c r="AN706" i="1"/>
  <c r="AN705" i="1"/>
  <c r="AN704" i="1"/>
  <c r="AN703" i="1"/>
  <c r="AN702" i="1"/>
  <c r="AN701" i="1"/>
  <c r="AN700" i="1"/>
  <c r="AN699" i="1"/>
  <c r="AN698" i="1"/>
  <c r="AN697" i="1"/>
  <c r="AN696" i="1"/>
  <c r="AN695" i="1"/>
  <c r="AN694" i="1"/>
  <c r="AN693" i="1"/>
  <c r="AN692" i="1"/>
  <c r="AN627" i="1"/>
  <c r="AN626" i="1"/>
  <c r="AN625" i="1"/>
  <c r="AN727" i="1"/>
  <c r="AN726" i="1"/>
  <c r="AN725" i="1"/>
  <c r="AN724" i="1"/>
  <c r="AN723" i="1"/>
  <c r="AN722" i="1"/>
  <c r="AN721" i="1"/>
  <c r="AN720" i="1"/>
  <c r="AN719" i="1"/>
  <c r="AN718" i="1"/>
  <c r="AN717" i="1"/>
  <c r="AN716" i="1"/>
  <c r="AN715" i="1"/>
  <c r="AN714" i="1"/>
  <c r="AN713" i="1"/>
  <c r="AN712" i="1"/>
  <c r="AN711" i="1"/>
  <c r="AN710" i="1"/>
  <c r="AN709" i="1"/>
  <c r="AN708" i="1"/>
  <c r="AN647" i="1"/>
  <c r="AN646" i="1"/>
  <c r="AN645" i="1"/>
  <c r="AN644" i="1"/>
  <c r="AN643" i="1"/>
  <c r="AN642" i="1"/>
  <c r="AN641" i="1"/>
  <c r="AN640" i="1"/>
  <c r="AN639" i="1"/>
  <c r="AN638" i="1"/>
  <c r="AN637" i="1"/>
  <c r="AN636" i="1"/>
  <c r="AN635" i="1"/>
  <c r="AN634" i="1"/>
  <c r="AN633" i="1"/>
  <c r="AN632" i="1"/>
  <c r="AN631" i="1"/>
  <c r="AN630" i="1"/>
  <c r="AN629" i="1"/>
  <c r="AN628" i="1"/>
  <c r="AN623" i="1"/>
  <c r="AN751" i="1"/>
  <c r="AN750" i="1"/>
  <c r="AN749" i="1"/>
  <c r="AN748" i="1"/>
  <c r="AN747" i="1"/>
  <c r="AN746" i="1"/>
  <c r="AN745" i="1"/>
  <c r="AN744" i="1"/>
  <c r="AN743" i="1"/>
  <c r="AN742" i="1"/>
  <c r="AN741" i="1"/>
  <c r="AN740" i="1"/>
  <c r="AN739" i="1"/>
  <c r="AN738" i="1"/>
  <c r="AN737" i="1"/>
  <c r="AN736" i="1"/>
  <c r="AN735" i="1"/>
  <c r="AN734" i="1"/>
  <c r="AN733" i="1"/>
  <c r="AN732" i="1"/>
  <c r="AN731" i="1"/>
  <c r="AN730" i="1"/>
  <c r="AN729" i="1"/>
  <c r="AN728" i="1"/>
  <c r="AN667" i="1"/>
  <c r="AN666" i="1"/>
  <c r="AN665" i="1"/>
  <c r="AN664" i="1"/>
  <c r="AN663" i="1"/>
  <c r="AN662" i="1"/>
  <c r="AN661" i="1"/>
  <c r="AN660" i="1"/>
  <c r="AN659" i="1"/>
  <c r="AN658" i="1"/>
  <c r="AN657" i="1"/>
  <c r="AN656" i="1"/>
  <c r="AN655" i="1"/>
  <c r="AN654" i="1"/>
  <c r="AN653" i="1"/>
  <c r="AN652" i="1"/>
  <c r="AN651" i="1"/>
  <c r="AN650" i="1"/>
  <c r="AN649" i="1"/>
  <c r="AN648" i="1"/>
  <c r="AN760" i="1"/>
  <c r="AN759" i="1"/>
  <c r="AN758" i="1"/>
  <c r="AN757" i="1"/>
  <c r="AN756" i="1"/>
  <c r="AN755" i="1"/>
  <c r="AN754" i="1"/>
  <c r="AN753" i="1"/>
  <c r="AN752" i="1"/>
  <c r="AN691" i="1"/>
  <c r="AN690" i="1"/>
  <c r="AN689" i="1"/>
  <c r="AN688" i="1"/>
  <c r="AN687" i="1"/>
  <c r="AN686" i="1"/>
  <c r="AN685" i="1"/>
  <c r="AN684" i="1"/>
  <c r="AN683" i="1"/>
  <c r="AN682" i="1"/>
  <c r="AN681" i="1"/>
  <c r="AN680" i="1"/>
  <c r="AN679" i="1"/>
  <c r="AN678" i="1"/>
  <c r="AN677" i="1"/>
  <c r="AN676" i="1"/>
  <c r="AN675" i="1"/>
  <c r="AN674" i="1"/>
  <c r="AN673" i="1"/>
  <c r="AN672" i="1"/>
  <c r="AN671" i="1"/>
  <c r="AN670" i="1"/>
  <c r="AN669" i="1"/>
  <c r="AN668" i="1"/>
  <c r="AN624" i="1"/>
  <c r="AN622" i="1"/>
  <c r="AN583" i="1"/>
  <c r="AN582" i="1"/>
  <c r="AN581" i="1"/>
  <c r="AN580" i="1"/>
  <c r="AN579" i="1"/>
  <c r="AN578" i="1"/>
  <c r="AN577" i="1"/>
  <c r="AN576" i="1"/>
  <c r="AN575" i="1"/>
  <c r="AN574" i="1"/>
  <c r="AN573" i="1"/>
  <c r="AN572" i="1"/>
  <c r="AN571" i="1"/>
  <c r="AN570" i="1"/>
  <c r="AN569" i="1"/>
  <c r="AN568" i="1"/>
  <c r="AN567" i="1"/>
  <c r="AN566" i="1"/>
  <c r="AN565" i="1"/>
  <c r="AN501" i="1"/>
  <c r="AN500" i="1"/>
  <c r="AN499" i="1"/>
  <c r="AN498" i="1"/>
  <c r="AN497" i="1"/>
  <c r="AN496" i="1"/>
  <c r="AN495" i="1"/>
  <c r="AN494" i="1"/>
  <c r="AN493" i="1"/>
  <c r="AN492" i="1"/>
  <c r="AN491" i="1"/>
  <c r="AN603" i="1"/>
  <c r="AN602" i="1"/>
  <c r="AN601" i="1"/>
  <c r="AN600" i="1"/>
  <c r="AN599" i="1"/>
  <c r="AN598" i="1"/>
  <c r="AN597" i="1"/>
  <c r="AN596" i="1"/>
  <c r="AN595" i="1"/>
  <c r="AN594" i="1"/>
  <c r="AN593" i="1"/>
  <c r="AN592" i="1"/>
  <c r="AN591" i="1"/>
  <c r="AN590" i="1"/>
  <c r="AN589" i="1"/>
  <c r="AN588" i="1"/>
  <c r="AN587" i="1"/>
  <c r="AN586" i="1"/>
  <c r="AN585" i="1"/>
  <c r="AN584" i="1"/>
  <c r="AN520" i="1"/>
  <c r="AN519" i="1"/>
  <c r="AN518" i="1"/>
  <c r="AN517" i="1"/>
  <c r="AN516" i="1"/>
  <c r="AN515" i="1"/>
  <c r="AN514" i="1"/>
  <c r="AN513" i="1"/>
  <c r="AN512" i="1"/>
  <c r="AN511" i="1"/>
  <c r="AN510" i="1"/>
  <c r="AN509" i="1"/>
  <c r="AN508" i="1"/>
  <c r="AN507" i="1"/>
  <c r="AN506" i="1"/>
  <c r="AN505" i="1"/>
  <c r="AN504" i="1"/>
  <c r="AN503" i="1"/>
  <c r="AN502" i="1"/>
  <c r="AN621" i="1"/>
  <c r="AN620" i="1"/>
  <c r="AN619" i="1"/>
  <c r="AN618" i="1"/>
  <c r="AN617" i="1"/>
  <c r="AN616" i="1"/>
  <c r="AN615" i="1"/>
  <c r="AN614" i="1"/>
  <c r="AN613" i="1"/>
  <c r="AN612" i="1"/>
  <c r="AN611" i="1"/>
  <c r="AN610" i="1"/>
  <c r="AN609" i="1"/>
  <c r="AN608" i="1"/>
  <c r="AN607" i="1"/>
  <c r="AN606" i="1"/>
  <c r="AN605" i="1"/>
  <c r="AN604" i="1"/>
  <c r="AN540" i="1"/>
  <c r="AN539" i="1"/>
  <c r="AN538" i="1"/>
  <c r="AN537" i="1"/>
  <c r="AN536" i="1"/>
  <c r="AN535" i="1"/>
  <c r="AN534" i="1"/>
  <c r="AN533" i="1"/>
  <c r="AN532" i="1"/>
  <c r="AN531" i="1"/>
  <c r="AN530" i="1"/>
  <c r="AN529" i="1"/>
  <c r="AN528" i="1"/>
  <c r="AN527" i="1"/>
  <c r="AN526" i="1"/>
  <c r="AN525" i="1"/>
  <c r="AN524" i="1"/>
  <c r="AN523" i="1"/>
  <c r="AN522" i="1"/>
  <c r="AN521" i="1"/>
  <c r="AN564" i="1"/>
  <c r="AN563" i="1"/>
  <c r="AN562" i="1"/>
  <c r="AN561" i="1"/>
  <c r="AN560" i="1"/>
  <c r="AN559" i="1"/>
  <c r="AN558" i="1"/>
  <c r="AN557" i="1"/>
  <c r="AN556" i="1"/>
  <c r="AN555" i="1"/>
  <c r="AN554" i="1"/>
  <c r="AN553" i="1"/>
  <c r="AN552" i="1"/>
  <c r="AN551" i="1"/>
  <c r="AN550" i="1"/>
  <c r="AN549" i="1"/>
  <c r="AN548" i="1"/>
  <c r="AN547" i="1"/>
  <c r="AN546" i="1"/>
  <c r="AN545" i="1"/>
  <c r="AN544" i="1"/>
  <c r="AN543" i="1"/>
  <c r="AN542" i="1"/>
  <c r="AN541" i="1"/>
  <c r="AN490" i="1"/>
  <c r="AN477" i="1"/>
  <c r="AN476" i="1"/>
  <c r="AN475" i="1"/>
  <c r="AN474" i="1"/>
  <c r="AN473" i="1"/>
  <c r="AN472" i="1"/>
  <c r="AN471" i="1"/>
  <c r="AN470" i="1"/>
  <c r="AN469" i="1"/>
  <c r="AN468" i="1"/>
  <c r="AN467" i="1"/>
  <c r="AN466" i="1"/>
  <c r="AN465" i="1"/>
  <c r="AN464" i="1"/>
  <c r="AN463" i="1"/>
  <c r="AN462" i="1"/>
  <c r="AN461" i="1"/>
  <c r="AN460" i="1"/>
  <c r="AN459" i="1"/>
  <c r="AN458" i="1"/>
  <c r="AN396" i="1"/>
  <c r="AN395" i="1"/>
  <c r="AN394" i="1"/>
  <c r="AN393" i="1"/>
  <c r="AN392" i="1"/>
  <c r="AN391" i="1"/>
  <c r="AN390" i="1"/>
  <c r="AN389" i="1"/>
  <c r="AN388" i="1"/>
  <c r="AN387" i="1"/>
  <c r="AN386" i="1"/>
  <c r="AN385" i="1"/>
  <c r="AN384" i="1"/>
  <c r="AN383" i="1"/>
  <c r="AN382" i="1"/>
  <c r="AN381" i="1"/>
  <c r="AN380" i="1"/>
  <c r="AN379" i="1"/>
  <c r="AN378" i="1"/>
  <c r="AN377" i="1"/>
  <c r="AN489" i="1"/>
  <c r="AN488" i="1"/>
  <c r="AN487" i="1"/>
  <c r="AN486" i="1"/>
  <c r="AN485" i="1"/>
  <c r="AN484" i="1"/>
  <c r="AN483" i="1"/>
  <c r="AN482" i="1"/>
  <c r="AN481" i="1"/>
  <c r="AN480" i="1"/>
  <c r="AN479" i="1"/>
  <c r="AN478" i="1"/>
  <c r="AN416" i="1"/>
  <c r="AN415" i="1"/>
  <c r="AN414" i="1"/>
  <c r="AN413" i="1"/>
  <c r="AN412" i="1"/>
  <c r="AN411" i="1"/>
  <c r="AN410" i="1"/>
  <c r="AN409" i="1"/>
  <c r="AN408" i="1"/>
  <c r="AN407" i="1"/>
  <c r="AN406" i="1"/>
  <c r="AN405" i="1"/>
  <c r="AN404" i="1"/>
  <c r="AN403" i="1"/>
  <c r="AN402" i="1"/>
  <c r="AN401" i="1"/>
  <c r="AN400" i="1"/>
  <c r="AN399" i="1"/>
  <c r="AN398" i="1"/>
  <c r="AN397" i="1"/>
  <c r="AN440" i="1"/>
  <c r="AN439" i="1"/>
  <c r="AN438" i="1"/>
  <c r="AN437" i="1"/>
  <c r="AN436" i="1"/>
  <c r="AN435" i="1"/>
  <c r="AN434" i="1"/>
  <c r="AN433" i="1"/>
  <c r="AN432" i="1"/>
  <c r="AN431" i="1"/>
  <c r="AN430" i="1"/>
  <c r="AN429" i="1"/>
  <c r="AN428" i="1"/>
  <c r="AN427" i="1"/>
  <c r="AN426" i="1"/>
  <c r="AN425" i="1"/>
  <c r="AN424" i="1"/>
  <c r="AN423" i="1"/>
  <c r="AN422" i="1"/>
  <c r="AN421" i="1"/>
  <c r="AN420" i="1"/>
  <c r="AN419" i="1"/>
  <c r="AN418" i="1"/>
  <c r="AN417" i="1"/>
  <c r="AN457" i="1"/>
  <c r="AN456" i="1"/>
  <c r="AN455" i="1"/>
  <c r="AN454" i="1"/>
  <c r="AN453" i="1"/>
  <c r="AN452" i="1"/>
  <c r="AN451" i="1"/>
  <c r="AN450" i="1"/>
  <c r="AN449" i="1"/>
  <c r="AN448" i="1"/>
  <c r="AN447" i="1"/>
  <c r="AN446" i="1"/>
  <c r="AN445" i="1"/>
  <c r="AN444" i="1"/>
  <c r="AN443" i="1"/>
  <c r="AN442" i="1"/>
  <c r="AN441" i="1"/>
  <c r="AN376" i="1"/>
  <c r="AN375" i="1"/>
  <c r="AN374" i="1"/>
  <c r="AN373" i="1"/>
  <c r="AN372" i="1"/>
  <c r="AN371" i="1"/>
  <c r="AN370" i="1"/>
  <c r="AN369" i="1"/>
  <c r="AN368" i="1"/>
  <c r="AN367" i="1"/>
  <c r="AN366" i="1"/>
  <c r="AN365" i="1"/>
  <c r="AN364" i="1"/>
  <c r="AN363" i="1"/>
  <c r="AN308" i="1"/>
  <c r="AN307" i="1"/>
  <c r="AN306" i="1"/>
  <c r="AN305" i="1"/>
  <c r="AN304" i="1"/>
  <c r="AN303" i="1"/>
  <c r="AN302" i="1"/>
  <c r="AN301" i="1"/>
  <c r="AN300" i="1"/>
  <c r="AN299" i="1"/>
  <c r="AN298" i="1"/>
  <c r="AN297" i="1"/>
  <c r="AN296" i="1"/>
  <c r="AN295" i="1"/>
  <c r="AN294" i="1"/>
  <c r="AN293" i="1"/>
  <c r="AN292" i="1"/>
  <c r="AN288" i="1"/>
  <c r="AN286" i="1"/>
  <c r="AN332" i="1"/>
  <c r="AN331" i="1"/>
  <c r="AN330" i="1"/>
  <c r="AN329" i="1"/>
  <c r="AN328" i="1"/>
  <c r="AN327" i="1"/>
  <c r="AN326" i="1"/>
  <c r="AN325" i="1"/>
  <c r="AN324" i="1"/>
  <c r="AN323" i="1"/>
  <c r="AN322" i="1"/>
  <c r="AN321" i="1"/>
  <c r="AN320" i="1"/>
  <c r="AN319" i="1"/>
  <c r="AN318" i="1"/>
  <c r="AN317" i="1"/>
  <c r="AN316" i="1"/>
  <c r="AN315" i="1"/>
  <c r="AN314" i="1"/>
  <c r="AN313" i="1"/>
  <c r="AN312" i="1"/>
  <c r="AN311" i="1"/>
  <c r="AN310" i="1"/>
  <c r="AN309" i="1"/>
  <c r="AN352" i="1"/>
  <c r="AN351" i="1"/>
  <c r="AN350" i="1"/>
  <c r="AN349" i="1"/>
  <c r="AN348" i="1"/>
  <c r="AN347" i="1"/>
  <c r="AN346" i="1"/>
  <c r="AN345" i="1"/>
  <c r="AN344" i="1"/>
  <c r="AN343" i="1"/>
  <c r="AN342" i="1"/>
  <c r="AN341" i="1"/>
  <c r="AN340" i="1"/>
  <c r="AN339" i="1"/>
  <c r="AN338" i="1"/>
  <c r="AN337" i="1"/>
  <c r="AN336" i="1"/>
  <c r="AN335" i="1"/>
  <c r="AN334" i="1"/>
  <c r="AN333" i="1"/>
  <c r="AN289" i="1"/>
  <c r="AN287" i="1"/>
  <c r="AN362" i="1"/>
  <c r="AN361" i="1"/>
  <c r="AN360" i="1"/>
  <c r="AN359" i="1"/>
  <c r="AN358" i="1"/>
  <c r="AN357" i="1"/>
  <c r="AN356" i="1"/>
  <c r="AN355" i="1"/>
  <c r="AN354" i="1"/>
  <c r="AN353" i="1"/>
  <c r="AN285" i="1"/>
  <c r="AN284" i="1"/>
  <c r="AN283" i="1"/>
  <c r="AN282" i="1"/>
  <c r="AN281" i="1"/>
  <c r="AN280" i="1"/>
  <c r="AN279" i="1"/>
  <c r="AN278" i="1"/>
  <c r="AN277" i="1"/>
  <c r="AN276" i="1"/>
  <c r="AN275" i="1"/>
  <c r="AN274" i="1"/>
  <c r="AN273" i="1"/>
  <c r="AN272" i="1"/>
  <c r="AN271" i="1"/>
  <c r="AN270" i="1"/>
  <c r="AN291" i="1"/>
  <c r="AN290" i="1"/>
  <c r="AN245" i="1"/>
  <c r="AN244" i="1"/>
  <c r="AN243" i="1"/>
  <c r="AN242" i="1"/>
  <c r="AN241" i="1"/>
  <c r="AN240" i="1"/>
  <c r="AN239" i="1"/>
  <c r="AN238" i="1"/>
  <c r="AN237" i="1"/>
  <c r="AN236" i="1"/>
  <c r="AN269" i="1"/>
  <c r="AN268" i="1"/>
  <c r="AN267" i="1"/>
  <c r="AN266" i="1"/>
  <c r="AN265" i="1"/>
  <c r="AN264" i="1"/>
  <c r="AN263" i="1"/>
  <c r="AN262" i="1"/>
  <c r="AN261" i="1"/>
  <c r="AN260" i="1"/>
  <c r="AN259" i="1"/>
  <c r="AN258" i="1"/>
  <c r="AN257" i="1"/>
  <c r="AN256" i="1"/>
  <c r="AN255" i="1"/>
  <c r="AN254" i="1"/>
  <c r="AN253" i="1"/>
  <c r="AN252" i="1"/>
  <c r="AN251" i="1"/>
  <c r="AN250" i="1"/>
  <c r="AN249" i="1"/>
  <c r="AN248" i="1"/>
  <c r="AN247" i="1"/>
  <c r="AN246" i="1"/>
  <c r="AN206" i="1"/>
  <c r="AN226" i="1"/>
  <c r="AN225" i="1"/>
  <c r="AN224" i="1"/>
  <c r="AN223" i="1"/>
  <c r="AN222" i="1"/>
  <c r="AN221" i="1"/>
  <c r="AN220" i="1"/>
  <c r="AN219" i="1"/>
  <c r="AN218" i="1"/>
  <c r="AN217" i="1"/>
  <c r="AN216" i="1"/>
  <c r="AN215" i="1"/>
  <c r="AN214" i="1"/>
  <c r="AN213" i="1"/>
  <c r="AN212" i="1"/>
  <c r="AN211" i="1"/>
  <c r="AN210" i="1"/>
  <c r="AN209" i="1"/>
  <c r="AN208" i="1"/>
  <c r="AN207" i="1"/>
  <c r="AN178" i="1"/>
  <c r="AN143" i="1"/>
  <c r="AN235" i="1"/>
  <c r="AN234" i="1"/>
  <c r="AN233" i="1"/>
  <c r="AN232" i="1"/>
  <c r="AN231" i="1"/>
  <c r="AN230" i="1"/>
  <c r="AN229" i="1"/>
  <c r="AN228" i="1"/>
  <c r="AN227" i="1"/>
  <c r="AN180" i="1"/>
  <c r="AN188" i="1"/>
  <c r="AN187" i="1"/>
  <c r="AN186" i="1"/>
  <c r="AN185" i="1"/>
  <c r="AN184" i="1"/>
  <c r="AN183" i="1"/>
  <c r="AN182" i="1"/>
  <c r="AN181" i="1"/>
  <c r="AN144" i="1"/>
  <c r="AN142" i="1"/>
  <c r="AN205" i="1"/>
  <c r="AN204" i="1"/>
  <c r="AN203" i="1"/>
  <c r="AN202" i="1"/>
  <c r="AN201" i="1"/>
  <c r="AN200" i="1"/>
  <c r="AN199" i="1"/>
  <c r="AN198" i="1"/>
  <c r="AN197" i="1"/>
  <c r="AN196" i="1"/>
  <c r="AN195" i="1"/>
  <c r="AN194" i="1"/>
  <c r="AN193" i="1"/>
  <c r="AN192" i="1"/>
  <c r="AN191" i="1"/>
  <c r="AN190" i="1"/>
  <c r="AN189" i="1"/>
  <c r="AN179" i="1"/>
  <c r="AN141" i="1"/>
  <c r="AN140" i="1"/>
  <c r="AN139" i="1"/>
  <c r="AN138" i="1"/>
  <c r="AN137" i="1"/>
  <c r="AN136" i="1"/>
  <c r="AN135" i="1"/>
  <c r="AN134" i="1"/>
  <c r="AN133" i="1"/>
  <c r="AN132" i="1"/>
  <c r="AN131" i="1"/>
  <c r="AN130" i="1"/>
  <c r="AN129" i="1"/>
  <c r="AN128" i="1"/>
  <c r="AN127" i="1"/>
  <c r="AN126" i="1"/>
  <c r="AN125" i="1"/>
  <c r="AN124" i="1"/>
  <c r="AN123" i="1"/>
  <c r="AN122" i="1"/>
  <c r="AN121" i="1"/>
  <c r="AN164" i="1"/>
  <c r="AN163" i="1"/>
  <c r="AN162" i="1"/>
  <c r="AN161" i="1"/>
  <c r="AN160" i="1"/>
  <c r="AN159" i="1"/>
  <c r="AN158" i="1"/>
  <c r="AN157" i="1"/>
  <c r="AN156" i="1"/>
  <c r="AN155" i="1"/>
  <c r="AN154" i="1"/>
  <c r="AN153" i="1"/>
  <c r="AN152" i="1"/>
  <c r="AN151" i="1"/>
  <c r="AN150" i="1"/>
  <c r="AN149" i="1"/>
  <c r="AN148" i="1"/>
  <c r="AN147" i="1"/>
  <c r="AN146" i="1"/>
  <c r="AN145" i="1"/>
  <c r="AN177" i="1"/>
  <c r="AN176" i="1"/>
  <c r="AN175" i="1"/>
  <c r="AN174" i="1"/>
  <c r="AN173" i="1"/>
  <c r="AN172" i="1"/>
  <c r="AN171" i="1"/>
  <c r="AN170" i="1"/>
  <c r="AN169" i="1"/>
  <c r="AN168" i="1"/>
  <c r="AN167" i="1"/>
  <c r="AN166" i="1"/>
  <c r="AN165" i="1"/>
  <c r="AN119" i="1"/>
  <c r="AN118" i="1"/>
  <c r="AN117" i="1"/>
  <c r="AN116" i="1"/>
  <c r="AN115" i="1"/>
  <c r="AN114" i="1"/>
  <c r="AN113" i="1"/>
  <c r="AN112" i="1"/>
  <c r="AN111" i="1"/>
  <c r="AN110" i="1"/>
  <c r="AN109" i="1"/>
  <c r="AN108" i="1"/>
  <c r="AN107" i="1"/>
  <c r="AN106" i="1"/>
  <c r="AN105" i="1"/>
  <c r="AN104" i="1"/>
  <c r="AN103" i="1"/>
  <c r="AN102" i="1"/>
  <c r="AN101" i="1"/>
  <c r="AN120" i="1"/>
  <c r="AN91" i="1"/>
  <c r="AN100" i="1"/>
  <c r="AN99" i="1"/>
  <c r="AN98" i="1"/>
  <c r="AN97" i="1"/>
  <c r="AN96" i="1"/>
  <c r="AN95" i="1"/>
  <c r="AN94" i="1"/>
  <c r="AN93" i="1"/>
  <c r="AN92" i="1"/>
  <c r="AN63" i="1"/>
  <c r="AN66" i="1"/>
  <c r="AN65" i="1"/>
  <c r="AN64" i="1"/>
  <c r="AN80" i="1"/>
  <c r="AN79" i="1"/>
  <c r="AN78" i="1"/>
  <c r="AN77" i="1"/>
  <c r="AN76" i="1"/>
  <c r="AN75" i="1"/>
  <c r="AN74" i="1"/>
  <c r="AN73" i="1"/>
  <c r="AN72" i="1"/>
  <c r="AN71" i="1"/>
  <c r="AN70" i="1"/>
  <c r="AN69" i="1"/>
  <c r="AN68" i="1"/>
  <c r="AN67" i="1"/>
  <c r="AN59" i="1"/>
  <c r="AN57" i="1"/>
  <c r="AN90" i="1"/>
  <c r="AN89" i="1"/>
  <c r="AN88" i="1"/>
  <c r="AN87" i="1"/>
  <c r="AN86" i="1"/>
  <c r="AN85" i="1"/>
  <c r="AN84" i="1"/>
  <c r="AN83" i="1"/>
  <c r="AN82" i="1"/>
  <c r="AN81" i="1"/>
  <c r="AN61" i="1"/>
  <c r="AN55" i="1"/>
  <c r="AN53" i="1"/>
  <c r="AN51" i="1"/>
  <c r="AN49" i="1"/>
  <c r="AN46" i="1"/>
  <c r="AN38" i="1"/>
  <c r="AN32" i="1"/>
  <c r="AN30" i="1"/>
  <c r="AN45" i="1"/>
  <c r="AN36" i="1"/>
  <c r="AN10" i="1"/>
  <c r="M3273" i="1"/>
  <c r="M3275" i="1"/>
  <c r="M3277" i="1"/>
  <c r="M3279" i="1"/>
  <c r="M3281" i="1"/>
  <c r="M3283" i="1"/>
  <c r="M3285" i="1"/>
  <c r="M3287" i="1"/>
  <c r="M3289" i="1"/>
  <c r="M3271" i="1"/>
  <c r="M3292" i="1"/>
  <c r="M3294" i="1"/>
  <c r="M3296" i="1"/>
  <c r="M3298" i="1"/>
  <c r="M3300" i="1"/>
  <c r="M3302" i="1"/>
  <c r="M3304" i="1"/>
  <c r="M3306" i="1"/>
  <c r="M3308" i="1"/>
  <c r="M3272" i="1"/>
  <c r="M3274" i="1"/>
  <c r="M3276" i="1"/>
  <c r="M3278" i="1"/>
  <c r="M3280" i="1"/>
  <c r="M3282" i="1"/>
  <c r="M3284" i="1"/>
  <c r="M3286" i="1"/>
  <c r="M3288" i="1"/>
  <c r="M3290" i="1"/>
  <c r="M3291" i="1"/>
  <c r="M3293" i="1"/>
  <c r="M3295" i="1"/>
  <c r="M3297" i="1"/>
  <c r="M3299" i="1"/>
  <c r="M3301" i="1"/>
  <c r="M3303" i="1"/>
  <c r="M3305" i="1"/>
  <c r="M3307" i="1"/>
  <c r="M3309" i="1"/>
  <c r="AN56" i="1"/>
  <c r="AN54" i="1"/>
  <c r="AN52" i="1"/>
  <c r="AN50" i="1"/>
  <c r="AN48" i="1"/>
  <c r="AN44" i="1"/>
  <c r="AN40" i="1"/>
  <c r="AN37" i="1"/>
  <c r="AN33" i="1"/>
  <c r="AN31" i="1"/>
  <c r="AN62" i="1"/>
  <c r="AN60" i="1"/>
  <c r="AN58" i="1"/>
  <c r="AN47" i="1"/>
  <c r="AN41" i="1"/>
  <c r="AN39" i="1"/>
  <c r="AA3273" i="1"/>
  <c r="AA3275" i="1"/>
  <c r="AA3277" i="1"/>
  <c r="AA3279" i="1"/>
  <c r="AA3281" i="1"/>
  <c r="AA3283" i="1"/>
  <c r="AA3285" i="1"/>
  <c r="AA3287" i="1"/>
  <c r="AA3289" i="1"/>
  <c r="AA3271" i="1"/>
  <c r="AA3292" i="1"/>
  <c r="AA3294" i="1"/>
  <c r="AA3296" i="1"/>
  <c r="AA3298" i="1"/>
  <c r="AA3300" i="1"/>
  <c r="AA3302" i="1"/>
  <c r="AA3304" i="1"/>
  <c r="AA3306" i="1"/>
  <c r="AA3308" i="1"/>
  <c r="AA3272" i="1"/>
  <c r="AA3274" i="1"/>
  <c r="AA3276" i="1"/>
  <c r="AA3278" i="1"/>
  <c r="AA3280" i="1"/>
  <c r="AA3282" i="1"/>
  <c r="AA3284" i="1"/>
  <c r="AA3286" i="1"/>
  <c r="AA3288" i="1"/>
  <c r="AA3290" i="1"/>
  <c r="AA3270" i="1"/>
  <c r="AA3291" i="1"/>
  <c r="AA3293" i="1"/>
  <c r="AA3295" i="1"/>
  <c r="AA3297" i="1"/>
  <c r="AA3299" i="1"/>
  <c r="AA3301" i="1"/>
  <c r="AA3303" i="1"/>
  <c r="AA3305" i="1"/>
  <c r="AA3307" i="1"/>
  <c r="AA3309" i="1"/>
  <c r="AN29" i="1"/>
  <c r="AN26" i="1"/>
  <c r="AN21" i="1"/>
  <c r="AN15" i="1"/>
  <c r="AN11" i="1"/>
  <c r="AN24" i="1"/>
  <c r="AN43" i="1"/>
  <c r="AN35" i="1"/>
  <c r="AN28" i="1"/>
  <c r="AN23" i="1"/>
  <c r="AN18" i="1"/>
  <c r="AN17" i="1"/>
  <c r="AN16" i="1"/>
  <c r="AN12" i="1"/>
  <c r="AN3" i="1"/>
  <c r="AN42" i="1"/>
  <c r="AN34" i="1"/>
  <c r="AN27" i="1"/>
  <c r="W3270" i="1"/>
  <c r="W3291" i="1"/>
  <c r="W3293" i="1"/>
  <c r="W3295" i="1"/>
  <c r="W3297" i="1"/>
  <c r="W3299" i="1"/>
  <c r="W3301" i="1"/>
  <c r="W3303" i="1"/>
  <c r="W3305" i="1"/>
  <c r="W3307" i="1"/>
  <c r="W3309" i="1"/>
  <c r="W3273" i="1"/>
  <c r="W3275" i="1"/>
  <c r="W3277" i="1"/>
  <c r="W3279" i="1"/>
  <c r="W3281" i="1"/>
  <c r="W3283" i="1"/>
  <c r="W3285" i="1"/>
  <c r="W3287" i="1"/>
  <c r="W3289" i="1"/>
  <c r="W3271" i="1"/>
  <c r="W3292" i="1"/>
  <c r="W3294" i="1"/>
  <c r="W3296" i="1"/>
  <c r="W3298" i="1"/>
  <c r="W3300" i="1"/>
  <c r="W3302" i="1"/>
  <c r="W3304" i="1"/>
  <c r="W3306" i="1"/>
  <c r="W3308" i="1"/>
  <c r="W3272" i="1"/>
  <c r="W3274" i="1"/>
  <c r="W3276" i="1"/>
  <c r="W3278" i="1"/>
  <c r="W3280" i="1"/>
  <c r="W3282" i="1"/>
  <c r="W3284" i="1"/>
  <c r="W3286" i="1"/>
  <c r="W3288" i="1"/>
  <c r="W3290" i="1"/>
  <c r="AN25" i="1"/>
  <c r="AN9" i="1"/>
  <c r="AN8" i="1"/>
  <c r="AN20" i="1"/>
  <c r="AN5" i="1"/>
  <c r="AN22" i="1"/>
  <c r="T3271" i="1"/>
  <c r="T3292" i="1"/>
  <c r="T3294" i="1"/>
  <c r="T3296" i="1"/>
  <c r="T3298" i="1"/>
  <c r="T3300" i="1"/>
  <c r="T3302" i="1"/>
  <c r="T3304" i="1"/>
  <c r="T3306" i="1"/>
  <c r="T3308" i="1"/>
  <c r="T3272" i="1"/>
  <c r="T3274" i="1"/>
  <c r="T3276" i="1"/>
  <c r="T3278" i="1"/>
  <c r="T3280" i="1"/>
  <c r="T3282" i="1"/>
  <c r="T3284" i="1"/>
  <c r="T3286" i="1"/>
  <c r="T3288" i="1"/>
  <c r="T3290" i="1"/>
  <c r="T3270" i="1"/>
  <c r="T3291" i="1"/>
  <c r="T3293" i="1"/>
  <c r="T3295" i="1"/>
  <c r="T3297" i="1"/>
  <c r="T3299" i="1"/>
  <c r="T3301" i="1"/>
  <c r="T3303" i="1"/>
  <c r="T3305" i="1"/>
  <c r="T3307" i="1"/>
  <c r="T3309" i="1"/>
  <c r="T3273" i="1"/>
  <c r="T3275" i="1"/>
  <c r="T3277" i="1"/>
  <c r="T3279" i="1"/>
  <c r="T3281" i="1"/>
  <c r="T3283" i="1"/>
  <c r="T3285" i="1"/>
  <c r="T3287" i="1"/>
  <c r="T3289" i="1"/>
  <c r="AN19" i="1"/>
  <c r="AN14" i="1"/>
  <c r="AN7" i="1"/>
  <c r="AN4" i="1"/>
  <c r="AN13" i="1"/>
  <c r="AN6" i="1"/>
  <c r="AM2" i="1"/>
  <c r="AN2" i="1"/>
  <c r="AE3274" i="1"/>
  <c r="AP3268" i="1"/>
  <c r="AP3267" i="1"/>
  <c r="AO3265" i="1"/>
  <c r="AP3264" i="1"/>
  <c r="AO3261" i="1"/>
  <c r="AP3260" i="1"/>
  <c r="AO3257" i="1"/>
  <c r="AP3256" i="1"/>
  <c r="AO3253" i="1"/>
  <c r="AP3252" i="1"/>
  <c r="AO3249" i="1"/>
  <c r="AP3248" i="1"/>
  <c r="AO3244" i="1"/>
  <c r="AP3243" i="1"/>
  <c r="AO3240" i="1"/>
  <c r="AP3239" i="1"/>
  <c r="AO3236" i="1"/>
  <c r="AP3235" i="1"/>
  <c r="AO3232" i="1"/>
  <c r="AP3231" i="1"/>
  <c r="AO3228" i="1"/>
  <c r="AP3227" i="1"/>
  <c r="AP3226" i="1"/>
  <c r="AO3223" i="1"/>
  <c r="AP3222" i="1"/>
  <c r="AO3219" i="1"/>
  <c r="AP3218" i="1"/>
  <c r="AO3215" i="1"/>
  <c r="AP3214" i="1"/>
  <c r="AO3211" i="1"/>
  <c r="AP3210" i="1"/>
  <c r="AP3209" i="1"/>
  <c r="AO3206" i="1"/>
  <c r="AP3205" i="1"/>
  <c r="AP3201" i="1"/>
  <c r="AP3197" i="1"/>
  <c r="AP3193" i="1"/>
  <c r="AP3189" i="1"/>
  <c r="AO3186" i="1"/>
  <c r="AP3184" i="1"/>
  <c r="AP3180" i="1"/>
  <c r="AP3176" i="1"/>
  <c r="AP3172" i="1"/>
  <c r="AO3169" i="1"/>
  <c r="AP3168" i="1"/>
  <c r="AP3163" i="1"/>
  <c r="AP3159" i="1"/>
  <c r="AP3155" i="1"/>
  <c r="AO3152" i="1"/>
  <c r="AP3151" i="1"/>
  <c r="AO3148" i="1"/>
  <c r="AP3147" i="1"/>
  <c r="AO3143" i="1"/>
  <c r="AP3142" i="1"/>
  <c r="AP3138" i="1"/>
  <c r="AP3134" i="1"/>
  <c r="AP3130" i="1"/>
  <c r="AO3127" i="1"/>
  <c r="AP3126" i="1"/>
  <c r="AO3123" i="1"/>
  <c r="AP3122" i="1"/>
  <c r="AP3121" i="1"/>
  <c r="AO3118" i="1"/>
  <c r="AP3117" i="1"/>
  <c r="AO3114" i="1"/>
  <c r="AP3113" i="1"/>
  <c r="AO3110" i="1"/>
  <c r="AP3109" i="1"/>
  <c r="AO3106" i="1"/>
  <c r="AP3105" i="1"/>
  <c r="AO3102" i="1"/>
  <c r="AO3101" i="1"/>
  <c r="AP3100" i="1"/>
  <c r="AO3097" i="1"/>
  <c r="AP3096" i="1"/>
  <c r="AO3093" i="1"/>
  <c r="AP3092" i="1"/>
  <c r="AO3089" i="1"/>
  <c r="AP3088" i="1"/>
  <c r="AO3085" i="1"/>
  <c r="AP3084" i="1"/>
  <c r="AO3081" i="1"/>
  <c r="AP3080" i="1"/>
  <c r="AO3076" i="1"/>
  <c r="AP3075" i="1"/>
  <c r="AO3072" i="1"/>
  <c r="AP3071" i="1"/>
  <c r="AO3068" i="1"/>
  <c r="AP3067" i="1"/>
  <c r="AO3064" i="1"/>
  <c r="AP3063" i="1"/>
  <c r="AO3060" i="1"/>
  <c r="AP3059" i="1"/>
  <c r="AP3058" i="1"/>
  <c r="AO3055" i="1"/>
  <c r="AP3054" i="1"/>
  <c r="AO3051" i="1"/>
  <c r="AP3050" i="1"/>
  <c r="AO3047" i="1"/>
  <c r="AP3046" i="1"/>
  <c r="AO3043" i="1"/>
  <c r="AP3042" i="1"/>
  <c r="AO3039" i="1"/>
  <c r="AO3038" i="1"/>
  <c r="AP3037" i="1"/>
  <c r="AO3034" i="1"/>
  <c r="AP3033" i="1"/>
  <c r="AO3030" i="1"/>
  <c r="AP3029" i="1"/>
  <c r="AO3026" i="1"/>
  <c r="AP3025" i="1"/>
  <c r="AO3022" i="1"/>
  <c r="AP3021" i="1"/>
  <c r="AO3018" i="1"/>
  <c r="AP3017" i="1"/>
  <c r="AO3013" i="1"/>
  <c r="AP3012" i="1"/>
  <c r="AO3009" i="1"/>
  <c r="AP3008" i="1"/>
  <c r="AO3005" i="1"/>
  <c r="AP3004" i="1"/>
  <c r="AO3001" i="1"/>
  <c r="AP3000" i="1"/>
  <c r="AO2997" i="1"/>
  <c r="AP2996" i="1"/>
  <c r="AO2992" i="1"/>
  <c r="AP2991" i="1"/>
  <c r="AO2988" i="1"/>
  <c r="AP2987" i="1"/>
  <c r="AO2984" i="1"/>
  <c r="AP2983" i="1"/>
  <c r="AO2980" i="1"/>
  <c r="AP2979" i="1"/>
  <c r="AO2976" i="1"/>
  <c r="AO2975" i="1"/>
  <c r="AP2974" i="1"/>
  <c r="AP2970" i="1"/>
  <c r="AO2967" i="1"/>
  <c r="AP2965" i="1"/>
  <c r="AP2957" i="1"/>
  <c r="AO2958" i="1"/>
  <c r="AP2961" i="1"/>
  <c r="AP2958" i="1"/>
  <c r="AO2959" i="1"/>
  <c r="AO2961" i="1"/>
  <c r="AO2957" i="1"/>
  <c r="AO2949" i="1"/>
  <c r="AP2952" i="1"/>
  <c r="AP2949" i="1"/>
  <c r="AO2950" i="1"/>
  <c r="AO2952" i="1"/>
  <c r="AP2947" i="1"/>
  <c r="AE3292" i="1"/>
  <c r="AO3268" i="1"/>
  <c r="AO3267" i="1"/>
  <c r="AO3264" i="1"/>
  <c r="AP3263" i="1"/>
  <c r="AO3260" i="1"/>
  <c r="AP3259" i="1"/>
  <c r="AO3256" i="1"/>
  <c r="AP3255" i="1"/>
  <c r="AE3252" i="1"/>
  <c r="AP3251" i="1"/>
  <c r="AO3248" i="1"/>
  <c r="AP3247" i="1"/>
  <c r="AP3246" i="1"/>
  <c r="AO3243" i="1"/>
  <c r="AP3242" i="1"/>
  <c r="AO3239" i="1"/>
  <c r="AP3238" i="1"/>
  <c r="AO3235" i="1"/>
  <c r="AP3234" i="1"/>
  <c r="AE3231" i="1"/>
  <c r="AP3230" i="1"/>
  <c r="AO3227" i="1"/>
  <c r="AO3226" i="1"/>
  <c r="AP3225" i="1"/>
  <c r="AO3222" i="1"/>
  <c r="AP3221" i="1"/>
  <c r="AO3218" i="1"/>
  <c r="AP3217" i="1"/>
  <c r="AE3214" i="1"/>
  <c r="AP3213" i="1"/>
  <c r="AO3210" i="1"/>
  <c r="AO3209" i="1"/>
  <c r="AP3208" i="1"/>
  <c r="AO3205" i="1"/>
  <c r="AP3204" i="1"/>
  <c r="AO3201" i="1"/>
  <c r="AP3200" i="1"/>
  <c r="AO3197" i="1"/>
  <c r="AP3196" i="1"/>
  <c r="AO3193" i="1"/>
  <c r="AP3192" i="1"/>
  <c r="AE3189" i="1"/>
  <c r="AP3188" i="1"/>
  <c r="AO3184" i="1"/>
  <c r="AP3183" i="1"/>
  <c r="AO3180" i="1"/>
  <c r="AP3179" i="1"/>
  <c r="AO3176" i="1"/>
  <c r="AP3175" i="1"/>
  <c r="AO3172" i="1"/>
  <c r="AP3171" i="1"/>
  <c r="AE3168" i="1"/>
  <c r="AP3167" i="1"/>
  <c r="AO3163" i="1"/>
  <c r="AP3162" i="1"/>
  <c r="AO3159" i="1"/>
  <c r="AP3158" i="1"/>
  <c r="AO3155" i="1"/>
  <c r="AP3154" i="1"/>
  <c r="AE3151" i="1"/>
  <c r="AP3150" i="1"/>
  <c r="AP3146" i="1"/>
  <c r="AO3142" i="1"/>
  <c r="AP3141" i="1"/>
  <c r="AO3138" i="1"/>
  <c r="AP3137" i="1"/>
  <c r="AO3134" i="1"/>
  <c r="AP3133" i="1"/>
  <c r="AO3130" i="1"/>
  <c r="AP3129" i="1"/>
  <c r="AE3126" i="1"/>
  <c r="AP3125" i="1"/>
  <c r="AO3122" i="1"/>
  <c r="AO3121" i="1"/>
  <c r="AP3120" i="1"/>
  <c r="AO3117" i="1"/>
  <c r="AP3116" i="1"/>
  <c r="AO3113" i="1"/>
  <c r="AP3112" i="1"/>
  <c r="AO3109" i="1"/>
  <c r="AP3108" i="1"/>
  <c r="AE3105" i="1"/>
  <c r="AP3104" i="1"/>
  <c r="AO3100" i="1"/>
  <c r="AP3099" i="1"/>
  <c r="AO3096" i="1"/>
  <c r="AP3095" i="1"/>
  <c r="AO3092" i="1"/>
  <c r="AP3091" i="1"/>
  <c r="AO3088" i="1"/>
  <c r="AP3087" i="1"/>
  <c r="AO3084" i="1"/>
  <c r="AP3083" i="1"/>
  <c r="AO3080" i="1"/>
  <c r="AE3080" i="1"/>
  <c r="AP3079" i="1"/>
  <c r="AO3075" i="1"/>
  <c r="AP3074" i="1"/>
  <c r="AO3071" i="1"/>
  <c r="AP3070" i="1"/>
  <c r="AO3067" i="1"/>
  <c r="AP3066" i="1"/>
  <c r="AO3063" i="1"/>
  <c r="AE3063" i="1"/>
  <c r="AP3062" i="1"/>
  <c r="AO3059" i="1"/>
  <c r="AO3058" i="1"/>
  <c r="AP3057" i="1"/>
  <c r="AO3054" i="1"/>
  <c r="AP3053" i="1"/>
  <c r="AO3050" i="1"/>
  <c r="AP3049" i="1"/>
  <c r="AO3046" i="1"/>
  <c r="AP3045" i="1"/>
  <c r="AO3042" i="1"/>
  <c r="AE3042" i="1"/>
  <c r="AP3041" i="1"/>
  <c r="AO3037" i="1"/>
  <c r="AP3036" i="1"/>
  <c r="AO3033" i="1"/>
  <c r="AP3032" i="1"/>
  <c r="AO3029" i="1"/>
  <c r="AP3028" i="1"/>
  <c r="AO3025" i="1"/>
  <c r="AP3024" i="1"/>
  <c r="AO3021" i="1"/>
  <c r="AP3020" i="1"/>
  <c r="AO3017" i="1"/>
  <c r="AE3017" i="1"/>
  <c r="AP3016" i="1"/>
  <c r="AO3012" i="1"/>
  <c r="AP3011" i="1"/>
  <c r="AO3008" i="1"/>
  <c r="AP3007" i="1"/>
  <c r="AO3004" i="1"/>
  <c r="AP3003" i="1"/>
  <c r="AO3000" i="1"/>
  <c r="AE3000" i="1"/>
  <c r="AP2999" i="1"/>
  <c r="AO2996" i="1"/>
  <c r="AP2995" i="1"/>
  <c r="AP2994" i="1"/>
  <c r="AO2991" i="1"/>
  <c r="AP2990" i="1"/>
  <c r="AO2987" i="1"/>
  <c r="AP2986" i="1"/>
  <c r="AO2983" i="1"/>
  <c r="AP2982" i="1"/>
  <c r="AO2979" i="1"/>
  <c r="AE2979" i="1"/>
  <c r="AP2978" i="1"/>
  <c r="AO2974" i="1"/>
  <c r="AP2973" i="1"/>
  <c r="AO2972" i="1"/>
  <c r="AO2970" i="1"/>
  <c r="AP2966" i="1"/>
  <c r="AP2963" i="1"/>
  <c r="AO2962" i="1"/>
  <c r="AP2962" i="1"/>
  <c r="AO2963" i="1"/>
  <c r="AO2965" i="1"/>
  <c r="AE2957" i="1"/>
  <c r="AO2953" i="1"/>
  <c r="AO2954" i="1"/>
  <c r="AP2953" i="1"/>
  <c r="AP2954" i="1"/>
  <c r="AO2955" i="1"/>
  <c r="AP2956" i="1"/>
  <c r="AP2951" i="1"/>
  <c r="AP3266" i="1"/>
  <c r="AP3262" i="1"/>
  <c r="AP3258" i="1"/>
  <c r="AP3254" i="1"/>
  <c r="AP3250" i="1"/>
  <c r="AP3245" i="1"/>
  <c r="AP3241" i="1"/>
  <c r="AP3237" i="1"/>
  <c r="AP3233" i="1"/>
  <c r="AP3229" i="1"/>
  <c r="AP3224" i="1"/>
  <c r="AP3220" i="1"/>
  <c r="AP3216" i="1"/>
  <c r="AP3212" i="1"/>
  <c r="AP3207" i="1"/>
  <c r="AP3203" i="1"/>
  <c r="AP3199" i="1"/>
  <c r="AP3195" i="1"/>
  <c r="AP3191" i="1"/>
  <c r="AP3187" i="1"/>
  <c r="AP3182" i="1"/>
  <c r="AP3178" i="1"/>
  <c r="AP3174" i="1"/>
  <c r="AP3170" i="1"/>
  <c r="AP3165" i="1"/>
  <c r="AP3161" i="1"/>
  <c r="AP3157" i="1"/>
  <c r="AP3153" i="1"/>
  <c r="AP3149" i="1"/>
  <c r="AP3144" i="1"/>
  <c r="AP3140" i="1"/>
  <c r="AP3136" i="1"/>
  <c r="AP3132" i="1"/>
  <c r="AP3128" i="1"/>
  <c r="AP3124" i="1"/>
  <c r="AP3119" i="1"/>
  <c r="AP3115" i="1"/>
  <c r="AP3111" i="1"/>
  <c r="AP3107" i="1"/>
  <c r="AP3103" i="1"/>
  <c r="AP3098" i="1"/>
  <c r="AP3094" i="1"/>
  <c r="AP3090" i="1"/>
  <c r="AP3086" i="1"/>
  <c r="AP3082" i="1"/>
  <c r="AP3077" i="1"/>
  <c r="AP3073" i="1"/>
  <c r="AP3069" i="1"/>
  <c r="AP3065" i="1"/>
  <c r="AP3061" i="1"/>
  <c r="AP3056" i="1"/>
  <c r="AP3052" i="1"/>
  <c r="AP3048" i="1"/>
  <c r="AP3044" i="1"/>
  <c r="AP3040" i="1"/>
  <c r="AP3035" i="1"/>
  <c r="AP3031" i="1"/>
  <c r="AP3027" i="1"/>
  <c r="AP3023" i="1"/>
  <c r="AP3019" i="1"/>
  <c r="AP3014" i="1"/>
  <c r="AP3010" i="1"/>
  <c r="AP3006" i="1"/>
  <c r="AP3002" i="1"/>
  <c r="AP2998" i="1"/>
  <c r="AP2993" i="1"/>
  <c r="AP2989" i="1"/>
  <c r="AP2985" i="1"/>
  <c r="AP2981" i="1"/>
  <c r="AP2977" i="1"/>
  <c r="AP2964" i="1"/>
  <c r="AO3266" i="1"/>
  <c r="AO3262" i="1"/>
  <c r="AO3258" i="1"/>
  <c r="AO3254" i="1"/>
  <c r="AO3250" i="1"/>
  <c r="AO3245" i="1"/>
  <c r="AO3241" i="1"/>
  <c r="AO3237" i="1"/>
  <c r="AO3233" i="1"/>
  <c r="AO3229" i="1"/>
  <c r="AO3224" i="1"/>
  <c r="AO3220" i="1"/>
  <c r="AO3216" i="1"/>
  <c r="AO3212" i="1"/>
  <c r="AO3207" i="1"/>
  <c r="AO3203" i="1"/>
  <c r="AO3199" i="1"/>
  <c r="AO3195" i="1"/>
  <c r="AO3191" i="1"/>
  <c r="AO3187" i="1"/>
  <c r="AP3186" i="1"/>
  <c r="AO3182" i="1"/>
  <c r="AO3178" i="1"/>
  <c r="AO3174" i="1"/>
  <c r="AO3170" i="1"/>
  <c r="AO3166" i="1"/>
  <c r="AO3165" i="1"/>
  <c r="AO3161" i="1"/>
  <c r="AO3157" i="1"/>
  <c r="AO3153" i="1"/>
  <c r="AO3149" i="1"/>
  <c r="AO3144" i="1"/>
  <c r="AO3140" i="1"/>
  <c r="AO3136" i="1"/>
  <c r="AO3132" i="1"/>
  <c r="AO3128" i="1"/>
  <c r="AO3124" i="1"/>
  <c r="AO3119" i="1"/>
  <c r="AO3115" i="1"/>
  <c r="AO3111" i="1"/>
  <c r="AO3107" i="1"/>
  <c r="AO3103" i="1"/>
  <c r="AP3102" i="1"/>
  <c r="AO3098" i="1"/>
  <c r="AO3094" i="1"/>
  <c r="AO3090" i="1"/>
  <c r="AO3086" i="1"/>
  <c r="AO3082" i="1"/>
  <c r="AO3078" i="1"/>
  <c r="AO3077" i="1"/>
  <c r="AO3073" i="1"/>
  <c r="AO3069" i="1"/>
  <c r="AO3065" i="1"/>
  <c r="AO3061" i="1"/>
  <c r="AO3056" i="1"/>
  <c r="AO3052" i="1"/>
  <c r="AO3048" i="1"/>
  <c r="AO3044" i="1"/>
  <c r="AO3040" i="1"/>
  <c r="AP3039" i="1"/>
  <c r="AO3035" i="1"/>
  <c r="AO3031" i="1"/>
  <c r="AO3027" i="1"/>
  <c r="AO3023" i="1"/>
  <c r="AO3019" i="1"/>
  <c r="AO3015" i="1"/>
  <c r="AO3014" i="1"/>
  <c r="AO3010" i="1"/>
  <c r="AO3006" i="1"/>
  <c r="AO3002" i="1"/>
  <c r="AO2998" i="1"/>
  <c r="AO2993" i="1"/>
  <c r="AO2989" i="1"/>
  <c r="AO2985" i="1"/>
  <c r="AO2981" i="1"/>
  <c r="AP2980" i="1"/>
  <c r="AP2976" i="1"/>
  <c r="AP2969" i="1"/>
  <c r="AP2967" i="1"/>
  <c r="AP2972" i="1"/>
  <c r="AP2968" i="1"/>
  <c r="AO2956" i="1"/>
  <c r="AP2955" i="1"/>
  <c r="AO2947" i="1"/>
  <c r="AP2946" i="1"/>
  <c r="AO2948" i="1"/>
  <c r="AO2944" i="1"/>
  <c r="AP2939" i="1"/>
  <c r="AP2935" i="1"/>
  <c r="AO2931" i="1"/>
  <c r="AO2927" i="1"/>
  <c r="AO2923" i="1"/>
  <c r="AP2918" i="1"/>
  <c r="AO2914" i="1"/>
  <c r="AO2910" i="1"/>
  <c r="AO2906" i="1"/>
  <c r="AO2902" i="1"/>
  <c r="AO2898" i="1"/>
  <c r="AP2893" i="1"/>
  <c r="AO2889" i="1"/>
  <c r="AO2885" i="1"/>
  <c r="AO2877" i="1"/>
  <c r="AO2873" i="1"/>
  <c r="AE2873" i="1"/>
  <c r="AP2867" i="1"/>
  <c r="AP2863" i="1"/>
  <c r="AP2859" i="1"/>
  <c r="AO2856" i="1"/>
  <c r="AP2855" i="1"/>
  <c r="AO2852" i="1"/>
  <c r="AP2851" i="1"/>
  <c r="AP2850" i="1"/>
  <c r="AP2846" i="1"/>
  <c r="AO2843" i="1"/>
  <c r="AP2842" i="1"/>
  <c r="AO2839" i="1"/>
  <c r="AP2838" i="1"/>
  <c r="AP2834" i="1"/>
  <c r="AO2831" i="1"/>
  <c r="AO2829" i="1"/>
  <c r="AE2829" i="1"/>
  <c r="AO2827" i="1"/>
  <c r="AP2826" i="1"/>
  <c r="AP2824" i="1"/>
  <c r="AP2822" i="1"/>
  <c r="AP2820" i="1"/>
  <c r="AP2818" i="1"/>
  <c r="AP2816" i="1"/>
  <c r="AP2814" i="1"/>
  <c r="AP2812" i="1"/>
  <c r="AP2810" i="1"/>
  <c r="AP2808" i="1"/>
  <c r="AP2805" i="1"/>
  <c r="AO2804" i="1"/>
  <c r="AP2801" i="1"/>
  <c r="AO2800" i="1"/>
  <c r="AP2797" i="1"/>
  <c r="AO2796" i="1"/>
  <c r="AP2793" i="1"/>
  <c r="AO2792" i="1"/>
  <c r="AP2789" i="1"/>
  <c r="AO2788" i="1"/>
  <c r="AP2785" i="1"/>
  <c r="AO2784" i="1"/>
  <c r="AP2782" i="1"/>
  <c r="AO2781" i="1"/>
  <c r="AP2778" i="1"/>
  <c r="AO2777" i="1"/>
  <c r="AP2774" i="1"/>
  <c r="AO2773" i="1"/>
  <c r="AP2770" i="1"/>
  <c r="AO2769" i="1"/>
  <c r="AP2766" i="1"/>
  <c r="AO2765" i="1"/>
  <c r="AP2763" i="1"/>
  <c r="AO2762" i="1"/>
  <c r="AP2759" i="1"/>
  <c r="AO2758" i="1"/>
  <c r="AP2755" i="1"/>
  <c r="AO2754" i="1"/>
  <c r="AP2751" i="1"/>
  <c r="AO2750" i="1"/>
  <c r="AP2747" i="1"/>
  <c r="AO2746" i="1"/>
  <c r="AE2746" i="1"/>
  <c r="AO2743" i="1"/>
  <c r="AP2740" i="1"/>
  <c r="AO2739" i="1"/>
  <c r="AP2736" i="1"/>
  <c r="AO2735" i="1"/>
  <c r="AP2732" i="1"/>
  <c r="AO2731" i="1"/>
  <c r="AP2728" i="1"/>
  <c r="AO2727" i="1"/>
  <c r="AE2727" i="1"/>
  <c r="AO2724" i="1"/>
  <c r="AP2721" i="1"/>
  <c r="AO2720" i="1"/>
  <c r="AP2717" i="1"/>
  <c r="AO2716" i="1"/>
  <c r="AP2713" i="1"/>
  <c r="AO2712" i="1"/>
  <c r="AP2709" i="1"/>
  <c r="AO2708" i="1"/>
  <c r="AP2705" i="1"/>
  <c r="AO2704" i="1"/>
  <c r="AP2702" i="1"/>
  <c r="AO2701" i="1"/>
  <c r="AP2698" i="1"/>
  <c r="AO2697" i="1"/>
  <c r="AP2694" i="1"/>
  <c r="AO2693" i="1"/>
  <c r="AP2690" i="1"/>
  <c r="AO2689" i="1"/>
  <c r="AP2686" i="1"/>
  <c r="AO2685" i="1"/>
  <c r="AP2683" i="1"/>
  <c r="AO2682" i="1"/>
  <c r="AP2679" i="1"/>
  <c r="AO2678" i="1"/>
  <c r="AP2675" i="1"/>
  <c r="AO2674" i="1"/>
  <c r="AP2671" i="1"/>
  <c r="AO2670" i="1"/>
  <c r="AE2666" i="1"/>
  <c r="AO2663" i="1"/>
  <c r="AO2659" i="1"/>
  <c r="AO2655" i="1"/>
  <c r="AO2651" i="1"/>
  <c r="AO2647" i="1"/>
  <c r="AP2640" i="1"/>
  <c r="AO2630" i="1"/>
  <c r="AP2632" i="1"/>
  <c r="AO2632" i="1"/>
  <c r="AO2622" i="1"/>
  <c r="AE2623" i="1"/>
  <c r="AO2619" i="1"/>
  <c r="AP2621" i="1"/>
  <c r="AO2611" i="1"/>
  <c r="AP2613" i="1"/>
  <c r="AO2613" i="1"/>
  <c r="AO2603" i="1"/>
  <c r="AP2605" i="1"/>
  <c r="AO2605" i="1"/>
  <c r="AP2598" i="1"/>
  <c r="AO2588" i="1"/>
  <c r="AP2590" i="1"/>
  <c r="AO2590" i="1"/>
  <c r="AE2580" i="1"/>
  <c r="AO2577" i="1"/>
  <c r="AP2575" i="1"/>
  <c r="AO2572" i="1"/>
  <c r="AP2573" i="1"/>
  <c r="AO2575" i="1"/>
  <c r="AO2555" i="1"/>
  <c r="AP2552" i="1"/>
  <c r="AO2549" i="1"/>
  <c r="AP2550" i="1"/>
  <c r="AO2552" i="1"/>
  <c r="AO2535" i="1"/>
  <c r="AO2530" i="1"/>
  <c r="AP2531" i="1"/>
  <c r="AO2533" i="1"/>
  <c r="AP2533" i="1"/>
  <c r="AO2515" i="1"/>
  <c r="AO2509" i="1"/>
  <c r="AP2506" i="1"/>
  <c r="AO2503" i="1"/>
  <c r="AP2504" i="1"/>
  <c r="AO2506" i="1"/>
  <c r="AE2497" i="1"/>
  <c r="AO2497" i="1"/>
  <c r="AO2492" i="1"/>
  <c r="AO2495" i="1"/>
  <c r="AP2495" i="1"/>
  <c r="AO2477" i="1"/>
  <c r="AO2471" i="1"/>
  <c r="AP2468" i="1"/>
  <c r="AO2465" i="1"/>
  <c r="AP2466" i="1"/>
  <c r="AO2468" i="1"/>
  <c r="AO2448" i="1"/>
  <c r="AP2445" i="1"/>
  <c r="AO2442" i="1"/>
  <c r="AP2443" i="1"/>
  <c r="AO2445" i="1"/>
  <c r="AE2436" i="1"/>
  <c r="AP2435" i="1"/>
  <c r="AO2438" i="1"/>
  <c r="AP2438" i="1"/>
  <c r="AO2425" i="1"/>
  <c r="AP2422" i="1"/>
  <c r="AO2419" i="1"/>
  <c r="AP2420" i="1"/>
  <c r="AO2422" i="1"/>
  <c r="AO2402" i="1"/>
  <c r="AP2399" i="1"/>
  <c r="AO2396" i="1"/>
  <c r="AP2397" i="1"/>
  <c r="AO2399" i="1"/>
  <c r="AE2390" i="1"/>
  <c r="AO2383" i="1"/>
  <c r="AP2380" i="1"/>
  <c r="AO2377" i="1"/>
  <c r="AP2378" i="1"/>
  <c r="AO2380" i="1"/>
  <c r="AE2371" i="1"/>
  <c r="AO2364" i="1"/>
  <c r="AP2361" i="1"/>
  <c r="AO2358" i="1"/>
  <c r="AP2359" i="1"/>
  <c r="AO2361" i="1"/>
  <c r="AP2347" i="1"/>
  <c r="AO2350" i="1"/>
  <c r="AP2350" i="1"/>
  <c r="AO2337" i="1"/>
  <c r="AP2334" i="1"/>
  <c r="AP2332" i="1"/>
  <c r="AO2334" i="1"/>
  <c r="AO2333" i="1"/>
  <c r="AO2325" i="1"/>
  <c r="AP2323" i="1"/>
  <c r="AO2320" i="1"/>
  <c r="AP2321" i="1"/>
  <c r="AO2323" i="1"/>
  <c r="AP2309" i="1"/>
  <c r="AO2312" i="1"/>
  <c r="AP2312" i="1"/>
  <c r="AO2299" i="1"/>
  <c r="AP2296" i="1"/>
  <c r="AO2293" i="1"/>
  <c r="AP2294" i="1"/>
  <c r="AO2296" i="1"/>
  <c r="AP2277" i="1"/>
  <c r="AO2274" i="1"/>
  <c r="AP2275" i="1"/>
  <c r="AO2277" i="1"/>
  <c r="AP2230" i="1"/>
  <c r="AO2232" i="1"/>
  <c r="AP2232" i="1"/>
  <c r="AO2226" i="1"/>
  <c r="AP2228" i="1"/>
  <c r="AO2231" i="1"/>
  <c r="AP2231" i="1"/>
  <c r="AP2942" i="1"/>
  <c r="AP2938" i="1"/>
  <c r="AP2933" i="1"/>
  <c r="AP2929" i="1"/>
  <c r="AP2925" i="1"/>
  <c r="AP2921" i="1"/>
  <c r="AP2917" i="1"/>
  <c r="AP2912" i="1"/>
  <c r="AP2908" i="1"/>
  <c r="AP2904" i="1"/>
  <c r="AP2900" i="1"/>
  <c r="AP2896" i="1"/>
  <c r="AP2892" i="1"/>
  <c r="AP2887" i="1"/>
  <c r="AP2862" i="1"/>
  <c r="AO2859" i="1"/>
  <c r="AP2858" i="1"/>
  <c r="AO2850" i="1"/>
  <c r="AO2846" i="1"/>
  <c r="AO2812" i="1"/>
  <c r="AE2810" i="1"/>
  <c r="AO2808" i="1"/>
  <c r="AO2789" i="1"/>
  <c r="AO2770" i="1"/>
  <c r="AO2751" i="1"/>
  <c r="AO2747" i="1"/>
  <c r="AP2741" i="1"/>
  <c r="AP2737" i="1"/>
  <c r="AP2733" i="1"/>
  <c r="AP2729" i="1"/>
  <c r="AP2722" i="1"/>
  <c r="AP2718" i="1"/>
  <c r="AP2714" i="1"/>
  <c r="AP2710" i="1"/>
  <c r="AP2706" i="1"/>
  <c r="AO2705" i="1"/>
  <c r="AP2699" i="1"/>
  <c r="AP2695" i="1"/>
  <c r="AO2694" i="1"/>
  <c r="AP2687" i="1"/>
  <c r="AO2686" i="1"/>
  <c r="AO2683" i="1"/>
  <c r="AO2679" i="1"/>
  <c r="AO2675" i="1"/>
  <c r="AO2671" i="1"/>
  <c r="AP2641" i="1"/>
  <c r="AO2640" i="1"/>
  <c r="AP2637" i="1"/>
  <c r="AO2639" i="1"/>
  <c r="AO2631" i="1"/>
  <c r="AP2629" i="1"/>
  <c r="AP2620" i="1"/>
  <c r="AP2618" i="1"/>
  <c r="AO2620" i="1"/>
  <c r="AO2612" i="1"/>
  <c r="AP2610" i="1"/>
  <c r="AO2604" i="1"/>
  <c r="AP2602" i="1"/>
  <c r="AO2596" i="1"/>
  <c r="AP2597" i="1"/>
  <c r="AO2597" i="1"/>
  <c r="AO2589" i="1"/>
  <c r="AP2587" i="1"/>
  <c r="AO2581" i="1"/>
  <c r="AP2579" i="1"/>
  <c r="AO2566" i="1"/>
  <c r="AP2558" i="1"/>
  <c r="AO2557" i="1"/>
  <c r="AO2558" i="1"/>
  <c r="AP2556" i="1"/>
  <c r="AO2553" i="1"/>
  <c r="AP2554" i="1"/>
  <c r="AO2556" i="1"/>
  <c r="AO2543" i="1"/>
  <c r="AO2539" i="1"/>
  <c r="AP2540" i="1"/>
  <c r="AP2538" i="1"/>
  <c r="AO2540" i="1"/>
  <c r="AP2534" i="1"/>
  <c r="AO2537" i="1"/>
  <c r="AP2537" i="1"/>
  <c r="AO2524" i="1"/>
  <c r="AP2521" i="1"/>
  <c r="AP2519" i="1"/>
  <c r="AO2521" i="1"/>
  <c r="AO2520" i="1"/>
  <c r="AO2512" i="1"/>
  <c r="AP2510" i="1"/>
  <c r="AO2507" i="1"/>
  <c r="AP2508" i="1"/>
  <c r="AO2510" i="1"/>
  <c r="AP2496" i="1"/>
  <c r="AO2499" i="1"/>
  <c r="AP2499" i="1"/>
  <c r="AO2486" i="1"/>
  <c r="AP2483" i="1"/>
  <c r="AP2481" i="1"/>
  <c r="AO2483" i="1"/>
  <c r="AO2482" i="1"/>
  <c r="AO2474" i="1"/>
  <c r="AP2472" i="1"/>
  <c r="AO2469" i="1"/>
  <c r="AP2470" i="1"/>
  <c r="AO2472" i="1"/>
  <c r="AP2452" i="1"/>
  <c r="AP2449" i="1"/>
  <c r="AO2446" i="1"/>
  <c r="AP2447" i="1"/>
  <c r="AO2449" i="1"/>
  <c r="AO2429" i="1"/>
  <c r="AP2426" i="1"/>
  <c r="AO2423" i="1"/>
  <c r="AP2424" i="1"/>
  <c r="AO2426" i="1"/>
  <c r="AO2406" i="1"/>
  <c r="AP2403" i="1"/>
  <c r="AO2400" i="1"/>
  <c r="AP2401" i="1"/>
  <c r="AO2403" i="1"/>
  <c r="AO2387" i="1"/>
  <c r="AP2384" i="1"/>
  <c r="AO2381" i="1"/>
  <c r="AP2382" i="1"/>
  <c r="AO2384" i="1"/>
  <c r="AP2365" i="1"/>
  <c r="AO2362" i="1"/>
  <c r="AP2363" i="1"/>
  <c r="AO2365" i="1"/>
  <c r="AP2338" i="1"/>
  <c r="AO2335" i="1"/>
  <c r="AP2336" i="1"/>
  <c r="AO2338" i="1"/>
  <c r="AE2329" i="1"/>
  <c r="AO2329" i="1"/>
  <c r="AO2324" i="1"/>
  <c r="AO2327" i="1"/>
  <c r="AP2327" i="1"/>
  <c r="AP2300" i="1"/>
  <c r="AO2297" i="1"/>
  <c r="AP2298" i="1"/>
  <c r="AO2300" i="1"/>
  <c r="AO2278" i="1"/>
  <c r="AP2279" i="1"/>
  <c r="AO2281" i="1"/>
  <c r="AP2281" i="1"/>
  <c r="AP2256" i="1"/>
  <c r="AO2259" i="1"/>
  <c r="AP2260" i="1"/>
  <c r="AO2262" i="1"/>
  <c r="AP2262" i="1"/>
  <c r="AO2250" i="1"/>
  <c r="AO2253" i="1"/>
  <c r="AP2254" i="1"/>
  <c r="AP2251" i="1"/>
  <c r="AP2252" i="1"/>
  <c r="AO2255" i="1"/>
  <c r="AO2249" i="1"/>
  <c r="AO2254" i="1"/>
  <c r="AP2255" i="1"/>
  <c r="AP2245" i="1"/>
  <c r="AO2247" i="1"/>
  <c r="AP2247" i="1"/>
  <c r="AP2243" i="1"/>
  <c r="AO2246" i="1"/>
  <c r="AP2246" i="1"/>
  <c r="AO2230" i="1"/>
  <c r="AO2221" i="1"/>
  <c r="AO2220" i="1"/>
  <c r="AP2221" i="1"/>
  <c r="AO2219" i="1"/>
  <c r="AP2220" i="1"/>
  <c r="AO2215" i="1"/>
  <c r="AE2143" i="1"/>
  <c r="AO2946" i="1"/>
  <c r="AP2945" i="1"/>
  <c r="AO2942" i="1"/>
  <c r="AP2941" i="1"/>
  <c r="AO2938" i="1"/>
  <c r="AE2938" i="1"/>
  <c r="AP2937" i="1"/>
  <c r="AO2933" i="1"/>
  <c r="AP2932" i="1"/>
  <c r="AO2929" i="1"/>
  <c r="AP2928" i="1"/>
  <c r="AO2925" i="1"/>
  <c r="AP2924" i="1"/>
  <c r="AO2921" i="1"/>
  <c r="AP2920" i="1"/>
  <c r="AO2917" i="1"/>
  <c r="AE2917" i="1"/>
  <c r="AP2916" i="1"/>
  <c r="AO2912" i="1"/>
  <c r="AP2911" i="1"/>
  <c r="AO2908" i="1"/>
  <c r="AP2907" i="1"/>
  <c r="AO2904" i="1"/>
  <c r="AP2903" i="1"/>
  <c r="AO2900" i="1"/>
  <c r="AP2899" i="1"/>
  <c r="AO2896" i="1"/>
  <c r="AP2895" i="1"/>
  <c r="AO2892" i="1"/>
  <c r="AE2892" i="1"/>
  <c r="AP2891" i="1"/>
  <c r="AO2887" i="1"/>
  <c r="AP2886" i="1"/>
  <c r="AO2883" i="1"/>
  <c r="AP2882" i="1"/>
  <c r="AO2879" i="1"/>
  <c r="AP2878" i="1"/>
  <c r="AO2875" i="1"/>
  <c r="AP2874" i="1"/>
  <c r="AO2871" i="1"/>
  <c r="AO2870" i="1"/>
  <c r="AP2869" i="1"/>
  <c r="AE2854" i="1"/>
  <c r="AP2636" i="1"/>
  <c r="AO2636" i="1"/>
  <c r="AP2628" i="1"/>
  <c r="AO2628" i="1"/>
  <c r="AP2625" i="1"/>
  <c r="AP2617" i="1"/>
  <c r="AO2617" i="1"/>
  <c r="AP2609" i="1"/>
  <c r="AO2609" i="1"/>
  <c r="AE2600" i="1"/>
  <c r="AP2594" i="1"/>
  <c r="AO2594" i="1"/>
  <c r="AP2586" i="1"/>
  <c r="AO2586" i="1"/>
  <c r="AP2567" i="1"/>
  <c r="AP2561" i="1"/>
  <c r="AO2564" i="1"/>
  <c r="AP2565" i="1"/>
  <c r="AO2567" i="1"/>
  <c r="AO2562" i="1"/>
  <c r="AP2557" i="1"/>
  <c r="AO2560" i="1"/>
  <c r="AP2560" i="1"/>
  <c r="AP2544" i="1"/>
  <c r="AO2541" i="1"/>
  <c r="AP2542" i="1"/>
  <c r="AO2544" i="1"/>
  <c r="AE2535" i="1"/>
  <c r="AP2525" i="1"/>
  <c r="AO2522" i="1"/>
  <c r="AP2523" i="1"/>
  <c r="AO2525" i="1"/>
  <c r="AE2516" i="1"/>
  <c r="AO2511" i="1"/>
  <c r="AO2514" i="1"/>
  <c r="AP2514" i="1"/>
  <c r="AP2487" i="1"/>
  <c r="AO2484" i="1"/>
  <c r="AP2485" i="1"/>
  <c r="AO2487" i="1"/>
  <c r="AE2478" i="1"/>
  <c r="AO2478" i="1"/>
  <c r="AO2473" i="1"/>
  <c r="AO2476" i="1"/>
  <c r="AP2476" i="1"/>
  <c r="AO2463" i="1"/>
  <c r="AP2460" i="1"/>
  <c r="AP2458" i="1"/>
  <c r="AO2460" i="1"/>
  <c r="AO2459" i="1"/>
  <c r="AO2455" i="1"/>
  <c r="AO2450" i="1"/>
  <c r="AP2451" i="1"/>
  <c r="AO2453" i="1"/>
  <c r="AP2453" i="1"/>
  <c r="AP2433" i="1"/>
  <c r="AP2430" i="1"/>
  <c r="AO2427" i="1"/>
  <c r="AP2428" i="1"/>
  <c r="AO2430" i="1"/>
  <c r="AO2417" i="1"/>
  <c r="AP2407" i="1"/>
  <c r="AO2404" i="1"/>
  <c r="AP2405" i="1"/>
  <c r="AO2407" i="1"/>
  <c r="AO2390" i="1"/>
  <c r="AO2385" i="1"/>
  <c r="AP2386" i="1"/>
  <c r="AO2388" i="1"/>
  <c r="AP2388" i="1"/>
  <c r="AO2371" i="1"/>
  <c r="AP2364" i="1"/>
  <c r="AO2366" i="1"/>
  <c r="AP2367" i="1"/>
  <c r="AO2369" i="1"/>
  <c r="AP2369" i="1"/>
  <c r="AO2356" i="1"/>
  <c r="AP2353" i="1"/>
  <c r="AP2351" i="1"/>
  <c r="AO2353" i="1"/>
  <c r="AO2352" i="1"/>
  <c r="AO2344" i="1"/>
  <c r="AP2337" i="1"/>
  <c r="AP2342" i="1"/>
  <c r="AO2339" i="1"/>
  <c r="AP2340" i="1"/>
  <c r="AO2342" i="1"/>
  <c r="AP2328" i="1"/>
  <c r="AO2331" i="1"/>
  <c r="AP2331" i="1"/>
  <c r="AO2318" i="1"/>
  <c r="AP2315" i="1"/>
  <c r="AP2313" i="1"/>
  <c r="AO2315" i="1"/>
  <c r="AO2314" i="1"/>
  <c r="AO2306" i="1"/>
  <c r="AP2304" i="1"/>
  <c r="AO2301" i="1"/>
  <c r="AP2302" i="1"/>
  <c r="AO2304" i="1"/>
  <c r="AO2291" i="1"/>
  <c r="AO2287" i="1"/>
  <c r="AP2288" i="1"/>
  <c r="AP2286" i="1"/>
  <c r="AO2288" i="1"/>
  <c r="AP2282" i="1"/>
  <c r="AO2285" i="1"/>
  <c r="AP2285" i="1"/>
  <c r="AO2272" i="1"/>
  <c r="AO2268" i="1"/>
  <c r="AP2269" i="1"/>
  <c r="AP2267" i="1"/>
  <c r="AO2269" i="1"/>
  <c r="AP2263" i="1"/>
  <c r="AO2266" i="1"/>
  <c r="AP2266" i="1"/>
  <c r="AP2242" i="1"/>
  <c r="AP2196" i="1"/>
  <c r="AO2198" i="1"/>
  <c r="AO2197" i="1"/>
  <c r="AP2198" i="1"/>
  <c r="AP2197" i="1"/>
  <c r="AO2192" i="1"/>
  <c r="AP2173" i="1"/>
  <c r="AO2175" i="1"/>
  <c r="AO2174" i="1"/>
  <c r="AP2175" i="1"/>
  <c r="AP2174" i="1"/>
  <c r="AO2169" i="1"/>
  <c r="AP2150" i="1"/>
  <c r="AO2152" i="1"/>
  <c r="AO2151" i="1"/>
  <c r="AP2152" i="1"/>
  <c r="AP2151" i="1"/>
  <c r="AO2146" i="1"/>
  <c r="AP2948" i="1"/>
  <c r="AP2944" i="1"/>
  <c r="AO2941" i="1"/>
  <c r="AO2937" i="1"/>
  <c r="AP2931" i="1"/>
  <c r="AP2927" i="1"/>
  <c r="AP2923" i="1"/>
  <c r="AO2920" i="1"/>
  <c r="AO2916" i="1"/>
  <c r="AP2914" i="1"/>
  <c r="AP2910" i="1"/>
  <c r="AP2906" i="1"/>
  <c r="AP2902" i="1"/>
  <c r="AP2898" i="1"/>
  <c r="AO2895" i="1"/>
  <c r="AO2891" i="1"/>
  <c r="AP2889" i="1"/>
  <c r="AO2882" i="1"/>
  <c r="AP2877" i="1"/>
  <c r="AP2873" i="1"/>
  <c r="AO2869" i="1"/>
  <c r="AE2787" i="1"/>
  <c r="AE2768" i="1"/>
  <c r="AE2707" i="1"/>
  <c r="AE2688" i="1"/>
  <c r="AE2642" i="1"/>
  <c r="AP2630" i="1"/>
  <c r="AO2635" i="1"/>
  <c r="AP2633" i="1"/>
  <c r="AP2622" i="1"/>
  <c r="AO2627" i="1"/>
  <c r="AP2619" i="1"/>
  <c r="AO2623" i="1"/>
  <c r="AP2624" i="1"/>
  <c r="AO2624" i="1"/>
  <c r="AP2611" i="1"/>
  <c r="AO2616" i="1"/>
  <c r="AP2614" i="1"/>
  <c r="AP2603" i="1"/>
  <c r="AO2608" i="1"/>
  <c r="AP2606" i="1"/>
  <c r="AO2600" i="1"/>
  <c r="AP2601" i="1"/>
  <c r="AO2601" i="1"/>
  <c r="AP2588" i="1"/>
  <c r="AO2593" i="1"/>
  <c r="AP2591" i="1"/>
  <c r="AP2580" i="1"/>
  <c r="AO2585" i="1"/>
  <c r="AP2583" i="1"/>
  <c r="AO2574" i="1"/>
  <c r="AP2566" i="1"/>
  <c r="AP2571" i="1"/>
  <c r="AO2568" i="1"/>
  <c r="AP2569" i="1"/>
  <c r="AO2571" i="1"/>
  <c r="AP2548" i="1"/>
  <c r="AO2545" i="1"/>
  <c r="AP2546" i="1"/>
  <c r="AO2548" i="1"/>
  <c r="AP2529" i="1"/>
  <c r="AO2526" i="1"/>
  <c r="AP2527" i="1"/>
  <c r="AO2529" i="1"/>
  <c r="AP2515" i="1"/>
  <c r="AO2518" i="1"/>
  <c r="AP2518" i="1"/>
  <c r="AP2502" i="1"/>
  <c r="AP2500" i="1"/>
  <c r="AO2502" i="1"/>
  <c r="AO2501" i="1"/>
  <c r="AP2491" i="1"/>
  <c r="AO2488" i="1"/>
  <c r="AP2489" i="1"/>
  <c r="AO2491" i="1"/>
  <c r="AP2477" i="1"/>
  <c r="AO2480" i="1"/>
  <c r="AP2480" i="1"/>
  <c r="AP2464" i="1"/>
  <c r="AO2461" i="1"/>
  <c r="AP2462" i="1"/>
  <c r="AO2464" i="1"/>
  <c r="AE2455" i="1"/>
  <c r="AP2454" i="1"/>
  <c r="AO2457" i="1"/>
  <c r="AP2457" i="1"/>
  <c r="AP2441" i="1"/>
  <c r="AP2439" i="1"/>
  <c r="AO2441" i="1"/>
  <c r="AO2440" i="1"/>
  <c r="AO2436" i="1"/>
  <c r="AO2431" i="1"/>
  <c r="AP2432" i="1"/>
  <c r="AO2434" i="1"/>
  <c r="AP2434" i="1"/>
  <c r="AO2421" i="1"/>
  <c r="AP2418" i="1"/>
  <c r="AP2412" i="1"/>
  <c r="AO2415" i="1"/>
  <c r="AP2416" i="1"/>
  <c r="AO2418" i="1"/>
  <c r="AO2413" i="1"/>
  <c r="AP2408" i="1"/>
  <c r="AO2411" i="1"/>
  <c r="AP2411" i="1"/>
  <c r="AO2398" i="1"/>
  <c r="AO2394" i="1"/>
  <c r="AP2395" i="1"/>
  <c r="AP2393" i="1"/>
  <c r="AO2395" i="1"/>
  <c r="AP2389" i="1"/>
  <c r="AO2392" i="1"/>
  <c r="AP2392" i="1"/>
  <c r="AO2379" i="1"/>
  <c r="AO2375" i="1"/>
  <c r="AP2376" i="1"/>
  <c r="AP2374" i="1"/>
  <c r="AO2376" i="1"/>
  <c r="AP2370" i="1"/>
  <c r="AO2373" i="1"/>
  <c r="AP2373" i="1"/>
  <c r="AO2360" i="1"/>
  <c r="AP2357" i="1"/>
  <c r="AO2354" i="1"/>
  <c r="AP2355" i="1"/>
  <c r="AO2357" i="1"/>
  <c r="AE2348" i="1"/>
  <c r="AP2344" i="1"/>
  <c r="AO2348" i="1"/>
  <c r="AO2343" i="1"/>
  <c r="AO2346" i="1"/>
  <c r="AP2346" i="1"/>
  <c r="AO2328" i="1"/>
  <c r="AO2322" i="1"/>
  <c r="AP2319" i="1"/>
  <c r="AO2316" i="1"/>
  <c r="AP2317" i="1"/>
  <c r="AO2319" i="1"/>
  <c r="AE2310" i="1"/>
  <c r="AP2306" i="1"/>
  <c r="AO2310" i="1"/>
  <c r="AO2305" i="1"/>
  <c r="AO2308" i="1"/>
  <c r="AP2308" i="1"/>
  <c r="AO2290" i="1"/>
  <c r="AO2295" i="1"/>
  <c r="AP2292" i="1"/>
  <c r="AO2289" i="1"/>
  <c r="AP2290" i="1"/>
  <c r="AO2292" i="1"/>
  <c r="AE2283" i="1"/>
  <c r="AO2271" i="1"/>
  <c r="AO2276" i="1"/>
  <c r="AP2273" i="1"/>
  <c r="AO2270" i="1"/>
  <c r="AP2271" i="1"/>
  <c r="AO2273" i="1"/>
  <c r="AE2264" i="1"/>
  <c r="AO2252" i="1"/>
  <c r="AP2250" i="1"/>
  <c r="AO2245" i="1"/>
  <c r="AO2240" i="1"/>
  <c r="AO2239" i="1"/>
  <c r="AP2240" i="1"/>
  <c r="AO2238" i="1"/>
  <c r="AP2236" i="1"/>
  <c r="AO2234" i="1"/>
  <c r="AP2239" i="1"/>
  <c r="AE2223" i="1"/>
  <c r="AP2147" i="1"/>
  <c r="AO2141" i="1"/>
  <c r="AO2140" i="1"/>
  <c r="AP2141" i="1"/>
  <c r="AO2139" i="1"/>
  <c r="AP2140" i="1"/>
  <c r="AO2135" i="1"/>
  <c r="AO2582" i="1"/>
  <c r="AO2578" i="1"/>
  <c r="AP2572" i="1"/>
  <c r="AP2568" i="1"/>
  <c r="AP2564" i="1"/>
  <c r="AO2563" i="1"/>
  <c r="AO2559" i="1"/>
  <c r="AE2559" i="1"/>
  <c r="AP2553" i="1"/>
  <c r="AP2549" i="1"/>
  <c r="AP2545" i="1"/>
  <c r="AP2541" i="1"/>
  <c r="AO2536" i="1"/>
  <c r="AP2530" i="1"/>
  <c r="AP2526" i="1"/>
  <c r="AP2522" i="1"/>
  <c r="AO2517" i="1"/>
  <c r="AO2513" i="1"/>
  <c r="AP2511" i="1"/>
  <c r="AP2507" i="1"/>
  <c r="AP2503" i="1"/>
  <c r="AO2498" i="1"/>
  <c r="AO2494" i="1"/>
  <c r="AP2492" i="1"/>
  <c r="AP2488" i="1"/>
  <c r="AP2484" i="1"/>
  <c r="AO2479" i="1"/>
  <c r="AO2475" i="1"/>
  <c r="AP2473" i="1"/>
  <c r="AP2469" i="1"/>
  <c r="AP2465" i="1"/>
  <c r="AP2461" i="1"/>
  <c r="AO2456" i="1"/>
  <c r="AO2452" i="1"/>
  <c r="AP2450" i="1"/>
  <c r="AP2446" i="1"/>
  <c r="AP2442" i="1"/>
  <c r="AO2437" i="1"/>
  <c r="AO2433" i="1"/>
  <c r="AP2431" i="1"/>
  <c r="AP2427" i="1"/>
  <c r="AP2423" i="1"/>
  <c r="AP2419" i="1"/>
  <c r="AP2415" i="1"/>
  <c r="AO2414" i="1"/>
  <c r="AO2410" i="1"/>
  <c r="AE2410" i="1"/>
  <c r="AP2404" i="1"/>
  <c r="AP2400" i="1"/>
  <c r="AP2396" i="1"/>
  <c r="AO2391" i="1"/>
  <c r="AP2385" i="1"/>
  <c r="AP2381" i="1"/>
  <c r="AP2377" i="1"/>
  <c r="AO2372" i="1"/>
  <c r="AP2366" i="1"/>
  <c r="AP2362" i="1"/>
  <c r="AP2358" i="1"/>
  <c r="AP2354" i="1"/>
  <c r="AO2349" i="1"/>
  <c r="AO2345" i="1"/>
  <c r="AP2343" i="1"/>
  <c r="AP2339" i="1"/>
  <c r="AP2335" i="1"/>
  <c r="AO2330" i="1"/>
  <c r="AO2326" i="1"/>
  <c r="AP2324" i="1"/>
  <c r="AP2320" i="1"/>
  <c r="AP2316" i="1"/>
  <c r="AO2311" i="1"/>
  <c r="AO2307" i="1"/>
  <c r="AP2305" i="1"/>
  <c r="AP2301" i="1"/>
  <c r="AP2297" i="1"/>
  <c r="AP2293" i="1"/>
  <c r="AP2289" i="1"/>
  <c r="AO2284" i="1"/>
  <c r="AP2278" i="1"/>
  <c r="AP2274" i="1"/>
  <c r="AP2270" i="1"/>
  <c r="AO2265" i="1"/>
  <c r="AP2259" i="1"/>
  <c r="AO2258" i="1"/>
  <c r="AP2249" i="1"/>
  <c r="AO2251" i="1"/>
  <c r="AO2244" i="1"/>
  <c r="AO2243" i="1"/>
  <c r="AP2244" i="1"/>
  <c r="AP2234" i="1"/>
  <c r="AO2236" i="1"/>
  <c r="AO2233" i="1"/>
  <c r="AP2222" i="1"/>
  <c r="AP2211" i="1"/>
  <c r="AO2213" i="1"/>
  <c r="AO2212" i="1"/>
  <c r="AP2213" i="1"/>
  <c r="AE2204" i="1"/>
  <c r="AO2206" i="1"/>
  <c r="AO2205" i="1"/>
  <c r="AP2206" i="1"/>
  <c r="AO2204" i="1"/>
  <c r="AP2205" i="1"/>
  <c r="AO2199" i="1"/>
  <c r="AP2185" i="1"/>
  <c r="AO2190" i="1"/>
  <c r="AO2189" i="1"/>
  <c r="AP2190" i="1"/>
  <c r="AP2181" i="1"/>
  <c r="AO2183" i="1"/>
  <c r="AO2182" i="1"/>
  <c r="AP2183" i="1"/>
  <c r="AP2182" i="1"/>
  <c r="AO2176" i="1"/>
  <c r="AP2162" i="1"/>
  <c r="AO2167" i="1"/>
  <c r="AO2166" i="1"/>
  <c r="AP2167" i="1"/>
  <c r="AP2158" i="1"/>
  <c r="AO2160" i="1"/>
  <c r="AO2159" i="1"/>
  <c r="AP2160" i="1"/>
  <c r="AP2159" i="1"/>
  <c r="AO2153" i="1"/>
  <c r="AP2142" i="1"/>
  <c r="AP2131" i="1"/>
  <c r="AO2133" i="1"/>
  <c r="AO2128" i="1"/>
  <c r="AP2129" i="1"/>
  <c r="AO2132" i="1"/>
  <c r="AP2133" i="1"/>
  <c r="AO2248" i="1"/>
  <c r="AP2248" i="1"/>
  <c r="AP2241" i="1"/>
  <c r="AP2226" i="1"/>
  <c r="AO2228" i="1"/>
  <c r="AP2215" i="1"/>
  <c r="AO2217" i="1"/>
  <c r="AO2216" i="1"/>
  <c r="AP2217" i="1"/>
  <c r="AP2192" i="1"/>
  <c r="AO2194" i="1"/>
  <c r="AO2193" i="1"/>
  <c r="AP2194" i="1"/>
  <c r="AE2185" i="1"/>
  <c r="AO2187" i="1"/>
  <c r="AO2186" i="1"/>
  <c r="AP2187" i="1"/>
  <c r="AO2185" i="1"/>
  <c r="AP2186" i="1"/>
  <c r="AP2169" i="1"/>
  <c r="AO2171" i="1"/>
  <c r="AO2170" i="1"/>
  <c r="AP2171" i="1"/>
  <c r="AE2162" i="1"/>
  <c r="AO2164" i="1"/>
  <c r="AO2163" i="1"/>
  <c r="AP2164" i="1"/>
  <c r="AO2162" i="1"/>
  <c r="AP2163" i="1"/>
  <c r="AP2146" i="1"/>
  <c r="AO2148" i="1"/>
  <c r="AO2147" i="1"/>
  <c r="AP2148" i="1"/>
  <c r="AP2135" i="1"/>
  <c r="AO2137" i="1"/>
  <c r="AO2136" i="1"/>
  <c r="AP2137" i="1"/>
  <c r="AE1786" i="1"/>
  <c r="AP2582" i="1"/>
  <c r="AP2578" i="1"/>
  <c r="AP2563" i="1"/>
  <c r="AP2559" i="1"/>
  <c r="AP2536" i="1"/>
  <c r="AP2517" i="1"/>
  <c r="AP2513" i="1"/>
  <c r="AP2498" i="1"/>
  <c r="AP2494" i="1"/>
  <c r="AP2479" i="1"/>
  <c r="AP2475" i="1"/>
  <c r="AP2456" i="1"/>
  <c r="AP2437" i="1"/>
  <c r="AP2414" i="1"/>
  <c r="AP2410" i="1"/>
  <c r="AP2391" i="1"/>
  <c r="AP2372" i="1"/>
  <c r="AP2349" i="1"/>
  <c r="AP2345" i="1"/>
  <c r="AP2330" i="1"/>
  <c r="AP2326" i="1"/>
  <c r="AP2311" i="1"/>
  <c r="AP2307" i="1"/>
  <c r="AP2284" i="1"/>
  <c r="AP2265" i="1"/>
  <c r="AO2261" i="1"/>
  <c r="AP2258" i="1"/>
  <c r="AO2242" i="1"/>
  <c r="AE2242" i="1"/>
  <c r="AO2235" i="1"/>
  <c r="AO2237" i="1"/>
  <c r="AP2237" i="1"/>
  <c r="AO2227" i="1"/>
  <c r="AO2229" i="1"/>
  <c r="AO2225" i="1"/>
  <c r="AO2224" i="1"/>
  <c r="AP2225" i="1"/>
  <c r="AO2223" i="1"/>
  <c r="AP2224" i="1"/>
  <c r="AO2218" i="1"/>
  <c r="AO2209" i="1"/>
  <c r="AO2208" i="1"/>
  <c r="AP2209" i="1"/>
  <c r="AP2200" i="1"/>
  <c r="AO2202" i="1"/>
  <c r="AO2201" i="1"/>
  <c r="AP2202" i="1"/>
  <c r="AP2201" i="1"/>
  <c r="AO2195" i="1"/>
  <c r="AO2184" i="1"/>
  <c r="AP2188" i="1"/>
  <c r="AP2177" i="1"/>
  <c r="AO2179" i="1"/>
  <c r="AO2178" i="1"/>
  <c r="AP2179" i="1"/>
  <c r="AO2172" i="1"/>
  <c r="AO2161" i="1"/>
  <c r="AP2165" i="1"/>
  <c r="AP2154" i="1"/>
  <c r="AO2156" i="1"/>
  <c r="AO2155" i="1"/>
  <c r="AP2156" i="1"/>
  <c r="AO2149" i="1"/>
  <c r="AO2145" i="1"/>
  <c r="AO2144" i="1"/>
  <c r="AP2145" i="1"/>
  <c r="AO2143" i="1"/>
  <c r="AP2144" i="1"/>
  <c r="AO2138" i="1"/>
  <c r="AP2127" i="1"/>
  <c r="AP2117" i="1"/>
  <c r="AP2113" i="1"/>
  <c r="AP2109" i="1"/>
  <c r="AP2105" i="1"/>
  <c r="AP2101" i="1"/>
  <c r="AP2097" i="1"/>
  <c r="AO2096" i="1"/>
  <c r="AP2094" i="1"/>
  <c r="AP2090" i="1"/>
  <c r="AP2086" i="1"/>
  <c r="AP2082" i="1"/>
  <c r="AP2078" i="1"/>
  <c r="AP2075" i="1"/>
  <c r="AP2071" i="1"/>
  <c r="AP2067" i="1"/>
  <c r="AP2063" i="1"/>
  <c r="AP2059" i="1"/>
  <c r="AP2055" i="1"/>
  <c r="AP2048" i="1"/>
  <c r="AP2044" i="1"/>
  <c r="AP2040" i="1"/>
  <c r="AP2036" i="1"/>
  <c r="AP2029" i="1"/>
  <c r="AP2025" i="1"/>
  <c r="AP2021" i="1"/>
  <c r="AP2017" i="1"/>
  <c r="AP2010" i="1"/>
  <c r="AP2006" i="1"/>
  <c r="AP2002" i="1"/>
  <c r="AP1998" i="1"/>
  <c r="AP1994" i="1"/>
  <c r="AP1990" i="1"/>
  <c r="AP1987" i="1"/>
  <c r="AP1983" i="1"/>
  <c r="AP1979" i="1"/>
  <c r="AP1975" i="1"/>
  <c r="AP1971" i="1"/>
  <c r="AP1968" i="1"/>
  <c r="AP1964" i="1"/>
  <c r="AP1960" i="1"/>
  <c r="AP1956" i="1"/>
  <c r="AP1949" i="1"/>
  <c r="AP1945" i="1"/>
  <c r="AP1941" i="1"/>
  <c r="AP1937" i="1"/>
  <c r="AP1933" i="1"/>
  <c r="AP1929" i="1"/>
  <c r="AP1926" i="1"/>
  <c r="AP1922" i="1"/>
  <c r="AP1918" i="1"/>
  <c r="AP1914" i="1"/>
  <c r="AP1910" i="1"/>
  <c r="AP1907" i="1"/>
  <c r="AP1903" i="1"/>
  <c r="AP1899" i="1"/>
  <c r="AO1898" i="1"/>
  <c r="AP1848" i="1"/>
  <c r="AP1844" i="1"/>
  <c r="AO1840" i="1"/>
  <c r="AP1840" i="1"/>
  <c r="AO1836" i="1"/>
  <c r="AP1836" i="1"/>
  <c r="AO1826" i="1"/>
  <c r="AO1744" i="1"/>
  <c r="AO1843" i="1"/>
  <c r="AP1843" i="1"/>
  <c r="AO1839" i="1"/>
  <c r="AP1839" i="1"/>
  <c r="AO1835" i="1"/>
  <c r="AP1835" i="1"/>
  <c r="AO1832" i="1"/>
  <c r="AP1832" i="1"/>
  <c r="AO1830" i="1"/>
  <c r="AP1830" i="1"/>
  <c r="AO1828" i="1"/>
  <c r="AP1828" i="1"/>
  <c r="AO1824" i="1"/>
  <c r="AO1822" i="1"/>
  <c r="AO1762" i="1"/>
  <c r="AP1762" i="1"/>
  <c r="AO1760" i="1"/>
  <c r="AP1760" i="1"/>
  <c r="AO1758" i="1"/>
  <c r="AP1758" i="1"/>
  <c r="AO1756" i="1"/>
  <c r="AP1756" i="1"/>
  <c r="AO1754" i="1"/>
  <c r="AP1754" i="1"/>
  <c r="AO1752" i="1"/>
  <c r="AP1752" i="1"/>
  <c r="AO1750" i="1"/>
  <c r="AP1750" i="1"/>
  <c r="AO1748" i="1"/>
  <c r="AP1748" i="1"/>
  <c r="AO1746" i="1"/>
  <c r="AP1746" i="1"/>
  <c r="AO1742" i="1"/>
  <c r="AO1740" i="1"/>
  <c r="AP2233" i="1"/>
  <c r="AP2229" i="1"/>
  <c r="AP2218" i="1"/>
  <c r="AP2214" i="1"/>
  <c r="AP2210" i="1"/>
  <c r="AP2199" i="1"/>
  <c r="AP2195" i="1"/>
  <c r="AP2191" i="1"/>
  <c r="AP2180" i="1"/>
  <c r="AP2176" i="1"/>
  <c r="AP2172" i="1"/>
  <c r="AP2168" i="1"/>
  <c r="AP2157" i="1"/>
  <c r="AP2153" i="1"/>
  <c r="AP2149" i="1"/>
  <c r="AP2138" i="1"/>
  <c r="AP2134" i="1"/>
  <c r="AP2130" i="1"/>
  <c r="AO2129" i="1"/>
  <c r="AP2126" i="1"/>
  <c r="AO2125" i="1"/>
  <c r="AE2125" i="1"/>
  <c r="AP2122" i="1"/>
  <c r="AO2121" i="1"/>
  <c r="AP2119" i="1"/>
  <c r="AO2118" i="1"/>
  <c r="AP2115" i="1"/>
  <c r="AO2114" i="1"/>
  <c r="AP2111" i="1"/>
  <c r="AO2110" i="1"/>
  <c r="AP2107" i="1"/>
  <c r="AO2106" i="1"/>
  <c r="AP2103" i="1"/>
  <c r="AP2099" i="1"/>
  <c r="AO2098" i="1"/>
  <c r="AE2098" i="1"/>
  <c r="AP2095" i="1"/>
  <c r="AP2092" i="1"/>
  <c r="AO2091" i="1"/>
  <c r="AP2088" i="1"/>
  <c r="AO2087" i="1"/>
  <c r="AP2084" i="1"/>
  <c r="AP2080" i="1"/>
  <c r="AO2079" i="1"/>
  <c r="AE2079" i="1"/>
  <c r="AP2076" i="1"/>
  <c r="AP2073" i="1"/>
  <c r="AO2072" i="1"/>
  <c r="AP2069" i="1"/>
  <c r="AO2068" i="1"/>
  <c r="AP2065" i="1"/>
  <c r="AO2064" i="1"/>
  <c r="AP2061" i="1"/>
  <c r="AP2057" i="1"/>
  <c r="AO2056" i="1"/>
  <c r="AE2056" i="1"/>
  <c r="AP2053" i="1"/>
  <c r="AO2052" i="1"/>
  <c r="AP2050" i="1"/>
  <c r="AO2049" i="1"/>
  <c r="AP2046" i="1"/>
  <c r="AO2045" i="1"/>
  <c r="AP2042" i="1"/>
  <c r="AO2041" i="1"/>
  <c r="AP2038" i="1"/>
  <c r="AO2037" i="1"/>
  <c r="AE2037" i="1"/>
  <c r="AP2034" i="1"/>
  <c r="AO2033" i="1"/>
  <c r="AP2031" i="1"/>
  <c r="AO2030" i="1"/>
  <c r="AP2027" i="1"/>
  <c r="AO2026" i="1"/>
  <c r="AP2023" i="1"/>
  <c r="AO2022" i="1"/>
  <c r="AP2019" i="1"/>
  <c r="AO2018" i="1"/>
  <c r="AE2018" i="1"/>
  <c r="AP2015" i="1"/>
  <c r="AO2014" i="1"/>
  <c r="AP2012" i="1"/>
  <c r="AO2011" i="1"/>
  <c r="AP2008" i="1"/>
  <c r="AO2007" i="1"/>
  <c r="AP2004" i="1"/>
  <c r="AO2003" i="1"/>
  <c r="AP2000" i="1"/>
  <c r="AO1999" i="1"/>
  <c r="AP1996" i="1"/>
  <c r="AO1995" i="1"/>
  <c r="AP1992" i="1"/>
  <c r="AO1991" i="1"/>
  <c r="AE1991" i="1"/>
  <c r="AO1988" i="1"/>
  <c r="AP1985" i="1"/>
  <c r="AO1984" i="1"/>
  <c r="AP1981" i="1"/>
  <c r="AO1980" i="1"/>
  <c r="AP1977" i="1"/>
  <c r="AP1973" i="1"/>
  <c r="AO1972" i="1"/>
  <c r="AE1972" i="1"/>
  <c r="AP1969" i="1"/>
  <c r="AP1966" i="1"/>
  <c r="AO1965" i="1"/>
  <c r="AP1962" i="1"/>
  <c r="AO1961" i="1"/>
  <c r="AP1958" i="1"/>
  <c r="AO1957" i="1"/>
  <c r="AE1957" i="1"/>
  <c r="AP1954" i="1"/>
  <c r="AO1953" i="1"/>
  <c r="AP1951" i="1"/>
  <c r="AO1950" i="1"/>
  <c r="AP1947" i="1"/>
  <c r="AO1946" i="1"/>
  <c r="AP1943" i="1"/>
  <c r="AO1942" i="1"/>
  <c r="AP1939" i="1"/>
  <c r="AO1938" i="1"/>
  <c r="AP1935" i="1"/>
  <c r="AO1934" i="1"/>
  <c r="AP1931" i="1"/>
  <c r="AE1930" i="1"/>
  <c r="AO1927" i="1"/>
  <c r="AP1924" i="1"/>
  <c r="AO1923" i="1"/>
  <c r="AP1920" i="1"/>
  <c r="AO1919" i="1"/>
  <c r="AP1916" i="1"/>
  <c r="AP1912" i="1"/>
  <c r="AO1911" i="1"/>
  <c r="AE1911" i="1"/>
  <c r="AP1908" i="1"/>
  <c r="AE1900" i="1"/>
  <c r="AP1897" i="1"/>
  <c r="AP1896" i="1"/>
  <c r="AP1895" i="1"/>
  <c r="AP1894" i="1"/>
  <c r="AP1893" i="1"/>
  <c r="AP1892" i="1"/>
  <c r="AP1891" i="1"/>
  <c r="AO1882" i="1"/>
  <c r="AO1879" i="1"/>
  <c r="AO1878" i="1"/>
  <c r="AO1876" i="1"/>
  <c r="AO1875" i="1"/>
  <c r="AP1874" i="1"/>
  <c r="AO1871" i="1"/>
  <c r="AP1870" i="1"/>
  <c r="AO1867" i="1"/>
  <c r="AP1866" i="1"/>
  <c r="AP1846" i="1"/>
  <c r="AO1842" i="1"/>
  <c r="AP1842" i="1"/>
  <c r="AO1838" i="1"/>
  <c r="AP1838" i="1"/>
  <c r="AO1834" i="1"/>
  <c r="AP1834" i="1"/>
  <c r="AO1763" i="1"/>
  <c r="AP1763" i="1"/>
  <c r="AO2095" i="1"/>
  <c r="AO2076" i="1"/>
  <c r="AO2053" i="1"/>
  <c r="AO1969" i="1"/>
  <c r="AP1932" i="1"/>
  <c r="AP1913" i="1"/>
  <c r="AO1908" i="1"/>
  <c r="AO1894" i="1"/>
  <c r="AO1893" i="1"/>
  <c r="AO1870" i="1"/>
  <c r="AE1868" i="1"/>
  <c r="AO1866" i="1"/>
  <c r="AE1853" i="1"/>
  <c r="AP1845" i="1"/>
  <c r="AO1841" i="1"/>
  <c r="AP1841" i="1"/>
  <c r="AO1837" i="1"/>
  <c r="AP1837" i="1"/>
  <c r="AO1833" i="1"/>
  <c r="AP1833" i="1"/>
  <c r="AO1831" i="1"/>
  <c r="AP1831" i="1"/>
  <c r="AO1829" i="1"/>
  <c r="AP1829" i="1"/>
  <c r="AO1827" i="1"/>
  <c r="AP1827" i="1"/>
  <c r="AO1825" i="1"/>
  <c r="AO1823" i="1"/>
  <c r="AO1821" i="1"/>
  <c r="AO1761" i="1"/>
  <c r="AP1761" i="1"/>
  <c r="AO1759" i="1"/>
  <c r="AP1759" i="1"/>
  <c r="AO1757" i="1"/>
  <c r="AP1757" i="1"/>
  <c r="AO1755" i="1"/>
  <c r="AP1755" i="1"/>
  <c r="AO1753" i="1"/>
  <c r="AP1753" i="1"/>
  <c r="AO1751" i="1"/>
  <c r="AP1751" i="1"/>
  <c r="AO1749" i="1"/>
  <c r="AP1749" i="1"/>
  <c r="AO1747" i="1"/>
  <c r="AP1747" i="1"/>
  <c r="AO1745" i="1"/>
  <c r="AP1745" i="1"/>
  <c r="AO1743" i="1"/>
  <c r="AO1741" i="1"/>
  <c r="AO1739" i="1"/>
  <c r="AE1703" i="1"/>
  <c r="AP1826" i="1"/>
  <c r="AP1825" i="1"/>
  <c r="AP1824" i="1"/>
  <c r="AP1823" i="1"/>
  <c r="AP1822" i="1"/>
  <c r="AP1821" i="1"/>
  <c r="AP1820" i="1"/>
  <c r="AO1808" i="1"/>
  <c r="AO1807" i="1"/>
  <c r="AO1806" i="1"/>
  <c r="AO1805" i="1"/>
  <c r="AO1804" i="1"/>
  <c r="AO1803" i="1"/>
  <c r="AP1744" i="1"/>
  <c r="AP1743" i="1"/>
  <c r="AP1742" i="1"/>
  <c r="AP1741" i="1"/>
  <c r="AP1740" i="1"/>
  <c r="AP1739" i="1"/>
  <c r="AP1738" i="1"/>
  <c r="AO1725" i="1"/>
  <c r="AO1724" i="1"/>
  <c r="AO1723" i="1"/>
  <c r="AO1722" i="1"/>
  <c r="AO1721" i="1"/>
  <c r="AO1720" i="1"/>
  <c r="AO1682" i="1"/>
  <c r="AP1681" i="1"/>
  <c r="AO1678" i="1"/>
  <c r="AP1677" i="1"/>
  <c r="AO1673" i="1"/>
  <c r="AP1672" i="1"/>
  <c r="AO1669" i="1"/>
  <c r="AP1668" i="1"/>
  <c r="AO1665" i="1"/>
  <c r="AP1664" i="1"/>
  <c r="AO1661" i="1"/>
  <c r="AP1660" i="1"/>
  <c r="AO1657" i="1"/>
  <c r="AP1656" i="1"/>
  <c r="AP1655" i="1"/>
  <c r="AO1652" i="1"/>
  <c r="AP1651" i="1"/>
  <c r="AO1648" i="1"/>
  <c r="AP1647" i="1"/>
  <c r="AO1644" i="1"/>
  <c r="AP1643" i="1"/>
  <c r="AO1640" i="1"/>
  <c r="AP1639" i="1"/>
  <c r="AP1690" i="1"/>
  <c r="AP1689" i="1"/>
  <c r="AP1688" i="1"/>
  <c r="AP1687" i="1"/>
  <c r="AP1686" i="1"/>
  <c r="AP1685" i="1"/>
  <c r="AP1684" i="1"/>
  <c r="AO1681" i="1"/>
  <c r="AP1680" i="1"/>
  <c r="AO1677" i="1"/>
  <c r="AP1676" i="1"/>
  <c r="AP1675" i="1"/>
  <c r="AO1672" i="1"/>
  <c r="AP1671" i="1"/>
  <c r="AO1668" i="1"/>
  <c r="AP1667" i="1"/>
  <c r="AO1664" i="1"/>
  <c r="AP1663" i="1"/>
  <c r="AO1660" i="1"/>
  <c r="AP1659" i="1"/>
  <c r="AO1656" i="1"/>
  <c r="AO1655" i="1"/>
  <c r="AP1654" i="1"/>
  <c r="AO1651" i="1"/>
  <c r="AP1650" i="1"/>
  <c r="AO1647" i="1"/>
  <c r="AP1646" i="1"/>
  <c r="AO1643" i="1"/>
  <c r="AP1642" i="1"/>
  <c r="AO1639" i="1"/>
  <c r="AP1638" i="1"/>
  <c r="AE1636" i="1"/>
  <c r="AO1690" i="1"/>
  <c r="AO1689" i="1"/>
  <c r="AO1688" i="1"/>
  <c r="AO1686" i="1"/>
  <c r="AO1685" i="1"/>
  <c r="AO1684" i="1"/>
  <c r="AO1680" i="1"/>
  <c r="AE1680" i="1"/>
  <c r="AO1676" i="1"/>
  <c r="AO1675" i="1"/>
  <c r="AO1671" i="1"/>
  <c r="AO1667" i="1"/>
  <c r="AO1663" i="1"/>
  <c r="AO1659" i="1"/>
  <c r="AE1659" i="1"/>
  <c r="AO1654" i="1"/>
  <c r="AO1650" i="1"/>
  <c r="AO1646" i="1"/>
  <c r="AO1642" i="1"/>
  <c r="AP1641" i="1"/>
  <c r="AP1635" i="1"/>
  <c r="AO1636" i="1"/>
  <c r="AP1636" i="1"/>
  <c r="AO1637" i="1"/>
  <c r="AO1634" i="1"/>
  <c r="AP1630" i="1"/>
  <c r="AP1631" i="1"/>
  <c r="AO1632" i="1"/>
  <c r="AP1632" i="1"/>
  <c r="AO1633" i="1"/>
  <c r="AP1633" i="1"/>
  <c r="AO1629" i="1"/>
  <c r="AP1628" i="1"/>
  <c r="AO1625" i="1"/>
  <c r="AP1624" i="1"/>
  <c r="AO1621" i="1"/>
  <c r="AP1620" i="1"/>
  <c r="AO1617" i="1"/>
  <c r="AP1616" i="1"/>
  <c r="AO1613" i="1"/>
  <c r="AP1612" i="1"/>
  <c r="AP1611" i="1"/>
  <c r="AO1608" i="1"/>
  <c r="AP1607" i="1"/>
  <c r="AO1604" i="1"/>
  <c r="AP1603" i="1"/>
  <c r="AO1600" i="1"/>
  <c r="AP1599" i="1"/>
  <c r="AO1596" i="1"/>
  <c r="AP1595" i="1"/>
  <c r="AO1592" i="1"/>
  <c r="AO1591" i="1"/>
  <c r="AP1590" i="1"/>
  <c r="AO1587" i="1"/>
  <c r="AP1586" i="1"/>
  <c r="AO1583" i="1"/>
  <c r="AP1582" i="1"/>
  <c r="AO1579" i="1"/>
  <c r="AP1578" i="1"/>
  <c r="AP1574" i="1"/>
  <c r="AO1571" i="1"/>
  <c r="AP1570" i="1"/>
  <c r="AO1566" i="1"/>
  <c r="AP1565" i="1"/>
  <c r="AO1562" i="1"/>
  <c r="AP1561" i="1"/>
  <c r="AO1558" i="1"/>
  <c r="AP1557" i="1"/>
  <c r="AO1554" i="1"/>
  <c r="AP1553" i="1"/>
  <c r="AO1550" i="1"/>
  <c r="AP1549" i="1"/>
  <c r="AP1548" i="1"/>
  <c r="AO1545" i="1"/>
  <c r="AP1544" i="1"/>
  <c r="AO1541" i="1"/>
  <c r="AP1540" i="1"/>
  <c r="AO1537" i="1"/>
  <c r="AP1536" i="1"/>
  <c r="AO1533" i="1"/>
  <c r="AP1532" i="1"/>
  <c r="AO1529" i="1"/>
  <c r="AO1528" i="1"/>
  <c r="AP1527" i="1"/>
  <c r="AO1524" i="1"/>
  <c r="AP1523" i="1"/>
  <c r="AO1520" i="1"/>
  <c r="AP1519" i="1"/>
  <c r="AO1516" i="1"/>
  <c r="AP1515" i="1"/>
  <c r="AO1512" i="1"/>
  <c r="AP1511" i="1"/>
  <c r="AO1508" i="1"/>
  <c r="AP1507" i="1"/>
  <c r="AO1503" i="1"/>
  <c r="AP1502" i="1"/>
  <c r="AO1499" i="1"/>
  <c r="AP1498" i="1"/>
  <c r="AO1495" i="1"/>
  <c r="AP1494" i="1"/>
  <c r="AO1491" i="1"/>
  <c r="AP1490" i="1"/>
  <c r="AO1487" i="1"/>
  <c r="AP1486" i="1"/>
  <c r="AO1482" i="1"/>
  <c r="AP1481" i="1"/>
  <c r="AO1478" i="1"/>
  <c r="AP1477" i="1"/>
  <c r="AO1474" i="1"/>
  <c r="AP1473" i="1"/>
  <c r="AO1470" i="1"/>
  <c r="AP1469" i="1"/>
  <c r="AO1465" i="1"/>
  <c r="AP1464" i="1"/>
  <c r="AO1461" i="1"/>
  <c r="AP1460" i="1"/>
  <c r="AO1457" i="1"/>
  <c r="AP1456" i="1"/>
  <c r="AO1453" i="1"/>
  <c r="AP1452" i="1"/>
  <c r="AO1449" i="1"/>
  <c r="AP1448" i="1"/>
  <c r="AP1444" i="1"/>
  <c r="AP1443" i="1"/>
  <c r="AO1440" i="1"/>
  <c r="AP1439" i="1"/>
  <c r="AO1436" i="1"/>
  <c r="AP1435" i="1"/>
  <c r="AP1431" i="1"/>
  <c r="AP1422" i="1"/>
  <c r="AP1418" i="1"/>
  <c r="AP1414" i="1"/>
  <c r="AP1410" i="1"/>
  <c r="AO1402" i="1"/>
  <c r="AO1401" i="1"/>
  <c r="AP1400" i="1"/>
  <c r="AO1628" i="1"/>
  <c r="AP1627" i="1"/>
  <c r="AO1624" i="1"/>
  <c r="AP1623" i="1"/>
  <c r="AO1620" i="1"/>
  <c r="AP1619" i="1"/>
  <c r="AO1616" i="1"/>
  <c r="AP1615" i="1"/>
  <c r="AO1612" i="1"/>
  <c r="AO1611" i="1"/>
  <c r="AP1610" i="1"/>
  <c r="AO1607" i="1"/>
  <c r="AP1606" i="1"/>
  <c r="AO1603" i="1"/>
  <c r="AP1602" i="1"/>
  <c r="AO1599" i="1"/>
  <c r="AP1598" i="1"/>
  <c r="AO1595" i="1"/>
  <c r="AP1594" i="1"/>
  <c r="AO1590" i="1"/>
  <c r="AP1589" i="1"/>
  <c r="AO1586" i="1"/>
  <c r="AP1585" i="1"/>
  <c r="AO1582" i="1"/>
  <c r="AP1581" i="1"/>
  <c r="AO1578" i="1"/>
  <c r="AP1577" i="1"/>
  <c r="AO1574" i="1"/>
  <c r="AP1573" i="1"/>
  <c r="AO1570" i="1"/>
  <c r="AP1569" i="1"/>
  <c r="AO1565" i="1"/>
  <c r="AP1564" i="1"/>
  <c r="AO1561" i="1"/>
  <c r="AP1560" i="1"/>
  <c r="AO1557" i="1"/>
  <c r="AP1556" i="1"/>
  <c r="AO1553" i="1"/>
  <c r="AP1552" i="1"/>
  <c r="AO1549" i="1"/>
  <c r="AO1548" i="1"/>
  <c r="AP1547" i="1"/>
  <c r="AO1544" i="1"/>
  <c r="AP1543" i="1"/>
  <c r="AO1540" i="1"/>
  <c r="AP1539" i="1"/>
  <c r="AO1536" i="1"/>
  <c r="AP1535" i="1"/>
  <c r="AO1532" i="1"/>
  <c r="AP1531" i="1"/>
  <c r="AO1527" i="1"/>
  <c r="AP1526" i="1"/>
  <c r="AO1523" i="1"/>
  <c r="AP1522" i="1"/>
  <c r="AO1519" i="1"/>
  <c r="AP1518" i="1"/>
  <c r="AO1515" i="1"/>
  <c r="AP1514" i="1"/>
  <c r="AO1511" i="1"/>
  <c r="AP1510" i="1"/>
  <c r="AO1507" i="1"/>
  <c r="AP1506" i="1"/>
  <c r="AO1502" i="1"/>
  <c r="AP1501" i="1"/>
  <c r="AO1498" i="1"/>
  <c r="AP1497" i="1"/>
  <c r="AO1494" i="1"/>
  <c r="AP1493" i="1"/>
  <c r="AO1490" i="1"/>
  <c r="AP1489" i="1"/>
  <c r="AO1486" i="1"/>
  <c r="AP1485" i="1"/>
  <c r="AP1484" i="1"/>
  <c r="AO1481" i="1"/>
  <c r="AP1480" i="1"/>
  <c r="AO1477" i="1"/>
  <c r="AP1476" i="1"/>
  <c r="AO1473" i="1"/>
  <c r="AP1472" i="1"/>
  <c r="AP1468" i="1"/>
  <c r="AO1464" i="1"/>
  <c r="AP1463" i="1"/>
  <c r="AO1460" i="1"/>
  <c r="AP1459" i="1"/>
  <c r="AO1456" i="1"/>
  <c r="AP1455" i="1"/>
  <c r="AO1452" i="1"/>
  <c r="AP1451" i="1"/>
  <c r="AO1448" i="1"/>
  <c r="AO1444" i="1"/>
  <c r="AO1443" i="1"/>
  <c r="AP1442" i="1"/>
  <c r="AO1439" i="1"/>
  <c r="AP1438" i="1"/>
  <c r="AO1435" i="1"/>
  <c r="AO1431" i="1"/>
  <c r="AO1427" i="1"/>
  <c r="AP1426" i="1"/>
  <c r="AO1422" i="1"/>
  <c r="AP1421" i="1"/>
  <c r="AO1418" i="1"/>
  <c r="AP1417" i="1"/>
  <c r="AO1414" i="1"/>
  <c r="AP1413" i="1"/>
  <c r="AO1410" i="1"/>
  <c r="AP1409" i="1"/>
  <c r="AO1406" i="1"/>
  <c r="AP1405" i="1"/>
  <c r="AP1404" i="1"/>
  <c r="AO1627" i="1"/>
  <c r="AO1623" i="1"/>
  <c r="AO1619" i="1"/>
  <c r="AO1615" i="1"/>
  <c r="AE1615" i="1"/>
  <c r="AO1610" i="1"/>
  <c r="AO1606" i="1"/>
  <c r="AO1602" i="1"/>
  <c r="AO1598" i="1"/>
  <c r="AO1594" i="1"/>
  <c r="AE1594" i="1"/>
  <c r="AO1589" i="1"/>
  <c r="AO1585" i="1"/>
  <c r="AO1581" i="1"/>
  <c r="AO1577" i="1"/>
  <c r="AO1573" i="1"/>
  <c r="AE1573" i="1"/>
  <c r="AO1569" i="1"/>
  <c r="AP1568" i="1"/>
  <c r="AO1564" i="1"/>
  <c r="AO1560" i="1"/>
  <c r="AO1556" i="1"/>
  <c r="AO1552" i="1"/>
  <c r="AE1552" i="1"/>
  <c r="AO1547" i="1"/>
  <c r="AO1543" i="1"/>
  <c r="AO1539" i="1"/>
  <c r="AO1535" i="1"/>
  <c r="AO1531" i="1"/>
  <c r="AE1531" i="1"/>
  <c r="AO1526" i="1"/>
  <c r="AO1522" i="1"/>
  <c r="AO1518" i="1"/>
  <c r="AO1514" i="1"/>
  <c r="AO1510" i="1"/>
  <c r="AE1510" i="1"/>
  <c r="AO1506" i="1"/>
  <c r="AP1505" i="1"/>
  <c r="AO1501" i="1"/>
  <c r="AO1497" i="1"/>
  <c r="AO1493" i="1"/>
  <c r="AO1489" i="1"/>
  <c r="AE1489" i="1"/>
  <c r="AO1485" i="1"/>
  <c r="AO1484" i="1"/>
  <c r="AO1480" i="1"/>
  <c r="AO1476" i="1"/>
  <c r="AO1472" i="1"/>
  <c r="AO1468" i="1"/>
  <c r="AE1468" i="1"/>
  <c r="AO1463" i="1"/>
  <c r="AO1459" i="1"/>
  <c r="AO1455" i="1"/>
  <c r="AO1451" i="1"/>
  <c r="AO1447" i="1"/>
  <c r="AE1447" i="1"/>
  <c r="AO1442" i="1"/>
  <c r="AO1438" i="1"/>
  <c r="AO1434" i="1"/>
  <c r="AO1430" i="1"/>
  <c r="AE1430" i="1"/>
  <c r="AO1426" i="1"/>
  <c r="AP1425" i="1"/>
  <c r="AO1421" i="1"/>
  <c r="AO1417" i="1"/>
  <c r="AO1413" i="1"/>
  <c r="AO1409" i="1"/>
  <c r="AE1409" i="1"/>
  <c r="AO1404" i="1"/>
  <c r="AO1398" i="1"/>
  <c r="AO1397" i="1"/>
  <c r="AP1398" i="1"/>
  <c r="AO1399" i="1"/>
  <c r="AO1393" i="1"/>
  <c r="AP1393" i="1"/>
  <c r="AO1394" i="1"/>
  <c r="AP1394" i="1"/>
  <c r="AO1395" i="1"/>
  <c r="AP1184" i="1"/>
  <c r="AG1185" i="1"/>
  <c r="AE1176" i="1"/>
  <c r="AG1181" i="1"/>
  <c r="AO1181" i="1"/>
  <c r="AP1176" i="1"/>
  <c r="AG1177" i="1"/>
  <c r="AO1177" i="1"/>
  <c r="AP1180" i="1"/>
  <c r="AP1178" i="1"/>
  <c r="AG1179" i="1"/>
  <c r="AO1179" i="1"/>
  <c r="AO1175" i="1"/>
  <c r="AO1391" i="1"/>
  <c r="AP1390" i="1"/>
  <c r="AP1386" i="1"/>
  <c r="AE1383" i="1"/>
  <c r="AP1382" i="1"/>
  <c r="AO1378" i="1"/>
  <c r="AP1377" i="1"/>
  <c r="AO1374" i="1"/>
  <c r="AP1373" i="1"/>
  <c r="AO1370" i="1"/>
  <c r="AP1369" i="1"/>
  <c r="AO1366" i="1"/>
  <c r="AP1365" i="1"/>
  <c r="AO1362" i="1"/>
  <c r="AP1361" i="1"/>
  <c r="AP1360" i="1"/>
  <c r="AO1357" i="1"/>
  <c r="AP1356" i="1"/>
  <c r="AO1353" i="1"/>
  <c r="AP1352" i="1"/>
  <c r="AO1349" i="1"/>
  <c r="AP1348" i="1"/>
  <c r="AO1345" i="1"/>
  <c r="AP1344" i="1"/>
  <c r="AO1341" i="1"/>
  <c r="AO1340" i="1"/>
  <c r="AP1339" i="1"/>
  <c r="AO1336" i="1"/>
  <c r="AP1335" i="1"/>
  <c r="AO1332" i="1"/>
  <c r="AP1331" i="1"/>
  <c r="AO1328" i="1"/>
  <c r="AP1327" i="1"/>
  <c r="AP1323" i="1"/>
  <c r="AO1320" i="1"/>
  <c r="AE1320" i="1"/>
  <c r="AP1319" i="1"/>
  <c r="AO1315" i="1"/>
  <c r="AP1314" i="1"/>
  <c r="AO1311" i="1"/>
  <c r="AP1310" i="1"/>
  <c r="AO1307" i="1"/>
  <c r="AP1306" i="1"/>
  <c r="AO1303" i="1"/>
  <c r="AP1302" i="1"/>
  <c r="AO1299" i="1"/>
  <c r="AP1298" i="1"/>
  <c r="AP1297" i="1"/>
  <c r="AO1294" i="1"/>
  <c r="AP1293" i="1"/>
  <c r="AO1290" i="1"/>
  <c r="AP1289" i="1"/>
  <c r="AO1286" i="1"/>
  <c r="AP1285" i="1"/>
  <c r="AO1282" i="1"/>
  <c r="AP1281" i="1"/>
  <c r="AO1278" i="1"/>
  <c r="AP1277" i="1"/>
  <c r="AO1274" i="1"/>
  <c r="AP1273" i="1"/>
  <c r="AP1272" i="1"/>
  <c r="AO1269" i="1"/>
  <c r="AP1268" i="1"/>
  <c r="AO1265" i="1"/>
  <c r="AP1264" i="1"/>
  <c r="AO1261" i="1"/>
  <c r="AP1260" i="1"/>
  <c r="AO1257" i="1"/>
  <c r="AE1257" i="1"/>
  <c r="AP1256" i="1"/>
  <c r="AO1252" i="1"/>
  <c r="AP1251" i="1"/>
  <c r="AO1248" i="1"/>
  <c r="AP1247" i="1"/>
  <c r="AO1244" i="1"/>
  <c r="AP1243" i="1"/>
  <c r="AO1240" i="1"/>
  <c r="AP1239" i="1"/>
  <c r="AO1236" i="1"/>
  <c r="AE1236" i="1"/>
  <c r="AP1235" i="1"/>
  <c r="AO1231" i="1"/>
  <c r="AO1223" i="1"/>
  <c r="AE1223" i="1"/>
  <c r="AP1221" i="1"/>
  <c r="AP1220" i="1"/>
  <c r="AP1219" i="1"/>
  <c r="AP1218" i="1"/>
  <c r="AP1217" i="1"/>
  <c r="AO1208" i="1"/>
  <c r="AO1206" i="1"/>
  <c r="AO1205" i="1"/>
  <c r="AO1204" i="1"/>
  <c r="AO1202" i="1"/>
  <c r="AG1202" i="1"/>
  <c r="AP1201" i="1"/>
  <c r="AO1198" i="1"/>
  <c r="AG1198" i="1"/>
  <c r="AP1197" i="1"/>
  <c r="AE1195" i="1"/>
  <c r="AO1194" i="1"/>
  <c r="AG1194" i="1"/>
  <c r="AP1193" i="1"/>
  <c r="AO1189" i="1"/>
  <c r="AO1185" i="1"/>
  <c r="AP1181" i="1"/>
  <c r="AP1177" i="1"/>
  <c r="AO1390" i="1"/>
  <c r="AP1389" i="1"/>
  <c r="AO1386" i="1"/>
  <c r="AP1385" i="1"/>
  <c r="AO1382" i="1"/>
  <c r="AP1381" i="1"/>
  <c r="AO1377" i="1"/>
  <c r="AO1373" i="1"/>
  <c r="AO1369" i="1"/>
  <c r="AO1365" i="1"/>
  <c r="AP1364" i="1"/>
  <c r="AO1361" i="1"/>
  <c r="AO1360" i="1"/>
  <c r="AO1356" i="1"/>
  <c r="AO1352" i="1"/>
  <c r="AP1351" i="1"/>
  <c r="AP1347" i="1"/>
  <c r="AO1344" i="1"/>
  <c r="AP1343" i="1"/>
  <c r="AO1339" i="1"/>
  <c r="AP1338" i="1"/>
  <c r="AO1335" i="1"/>
  <c r="AO1331" i="1"/>
  <c r="AO1327" i="1"/>
  <c r="AO1323" i="1"/>
  <c r="AO1319" i="1"/>
  <c r="AP1318" i="1"/>
  <c r="AO1314" i="1"/>
  <c r="AP1313" i="1"/>
  <c r="AO1310" i="1"/>
  <c r="AO1306" i="1"/>
  <c r="AO1302" i="1"/>
  <c r="AO1297" i="1"/>
  <c r="AP1296" i="1"/>
  <c r="AO1293" i="1"/>
  <c r="AO1289" i="1"/>
  <c r="AO1285" i="1"/>
  <c r="AO1281" i="1"/>
  <c r="AO1277" i="1"/>
  <c r="AO1272" i="1"/>
  <c r="AP1271" i="1"/>
  <c r="AO1268" i="1"/>
  <c r="AP1250" i="1"/>
  <c r="AP1233" i="1"/>
  <c r="AP1229" i="1"/>
  <c r="AG1201" i="1"/>
  <c r="AG1192" i="1"/>
  <c r="AP1191" i="1"/>
  <c r="AP1186" i="1"/>
  <c r="AG1187" i="1"/>
  <c r="AO1187" i="1"/>
  <c r="AP1182" i="1"/>
  <c r="AG1183" i="1"/>
  <c r="AO1183" i="1"/>
  <c r="AO1159" i="1"/>
  <c r="AO1158" i="1"/>
  <c r="AO1157" i="1"/>
  <c r="AO1156" i="1"/>
  <c r="AO1155" i="1"/>
  <c r="AO1154" i="1"/>
  <c r="AP1153" i="1"/>
  <c r="AP1152" i="1"/>
  <c r="AO1385" i="1"/>
  <c r="AP1380" i="1"/>
  <c r="AO1376" i="1"/>
  <c r="AO1372" i="1"/>
  <c r="AE1364" i="1"/>
  <c r="AO1359" i="1"/>
  <c r="AO1355" i="1"/>
  <c r="AO1351" i="1"/>
  <c r="AE1343" i="1"/>
  <c r="AO1338" i="1"/>
  <c r="AO1334" i="1"/>
  <c r="AO1330" i="1"/>
  <c r="AO1326" i="1"/>
  <c r="AP1317" i="1"/>
  <c r="AO1313" i="1"/>
  <c r="AO1309" i="1"/>
  <c r="AE1301" i="1"/>
  <c r="AO1296" i="1"/>
  <c r="AO1292" i="1"/>
  <c r="AO1288" i="1"/>
  <c r="AO1284" i="1"/>
  <c r="AE1276" i="1"/>
  <c r="AO1271" i="1"/>
  <c r="AO1267" i="1"/>
  <c r="AO1263" i="1"/>
  <c r="AP1254" i="1"/>
  <c r="AO1250" i="1"/>
  <c r="AO1246" i="1"/>
  <c r="AO1242" i="1"/>
  <c r="AO1233" i="1"/>
  <c r="AO1200" i="1"/>
  <c r="AO1196" i="1"/>
  <c r="AO1191" i="1"/>
  <c r="AG1191" i="1"/>
  <c r="AG1189" i="1"/>
  <c r="AP1187" i="1"/>
  <c r="AP1183" i="1"/>
  <c r="AP1179" i="1"/>
  <c r="AP1175" i="1"/>
  <c r="AP1174" i="1"/>
  <c r="AG1175" i="1"/>
  <c r="AP1151" i="1"/>
  <c r="AP1150" i="1"/>
  <c r="AP1149" i="1"/>
  <c r="AP1148" i="1"/>
  <c r="AP1147" i="1"/>
  <c r="AP1146" i="1"/>
  <c r="AO1113" i="1"/>
  <c r="AO1112" i="1"/>
  <c r="AO1050" i="1"/>
  <c r="AO1068" i="1"/>
  <c r="AO984" i="1"/>
  <c r="AO771" i="1"/>
  <c r="AO817" i="1"/>
  <c r="AO653" i="1"/>
  <c r="AO523" i="1"/>
  <c r="AP500" i="1"/>
  <c r="AP494" i="1"/>
  <c r="AO481" i="1"/>
  <c r="AP374" i="1"/>
  <c r="AP367" i="1"/>
  <c r="AE287" i="1"/>
  <c r="AO334" i="1"/>
  <c r="AP308" i="1"/>
  <c r="AP304" i="1"/>
  <c r="AP299" i="1"/>
  <c r="AP295" i="1"/>
  <c r="AP294" i="1"/>
  <c r="AO290" i="1"/>
  <c r="AO207" i="1"/>
  <c r="AO209" i="1"/>
  <c r="AO210" i="1"/>
  <c r="AO211" i="1"/>
  <c r="AO212" i="1"/>
  <c r="AO213" i="1"/>
  <c r="AP144" i="1"/>
  <c r="AO181" i="1"/>
  <c r="AE181" i="1"/>
  <c r="AE144" i="1"/>
  <c r="AO148" i="1"/>
  <c r="AO149" i="1"/>
  <c r="AP143" i="1"/>
  <c r="AO147" i="1"/>
  <c r="AO146" i="1"/>
  <c r="AO145" i="1"/>
  <c r="AO120" i="1"/>
  <c r="AP142" i="1"/>
  <c r="AP138" i="1"/>
  <c r="AO103" i="1"/>
  <c r="AP99" i="1"/>
  <c r="AP96" i="1"/>
  <c r="AP94" i="1"/>
  <c r="AP93" i="1"/>
  <c r="AP92" i="1"/>
  <c r="AP80" i="1"/>
  <c r="AP79" i="1"/>
  <c r="AP78" i="1"/>
  <c r="AP65" i="1"/>
  <c r="AP64" i="1"/>
  <c r="AP62" i="1"/>
  <c r="AO63" i="1"/>
  <c r="AP60" i="1"/>
  <c r="AO61" i="1"/>
  <c r="AP55" i="1"/>
  <c r="AP58" i="1"/>
  <c r="AO64" i="1"/>
  <c r="AO60" i="1"/>
  <c r="AE60" i="1"/>
  <c r="AO55" i="1"/>
  <c r="AP53" i="1"/>
  <c r="AP51" i="1"/>
  <c r="AP41" i="1"/>
  <c r="AO42" i="1"/>
  <c r="AP42" i="1"/>
  <c r="AP36" i="1"/>
  <c r="AO37" i="1"/>
  <c r="AO38" i="1"/>
  <c r="AP39" i="1"/>
  <c r="AP40" i="1"/>
  <c r="AO41" i="1"/>
  <c r="AP23" i="1"/>
  <c r="AO27" i="1"/>
  <c r="AO24" i="1"/>
  <c r="AO26" i="1"/>
  <c r="AP27" i="1"/>
  <c r="AO28" i="1"/>
  <c r="AP29" i="1"/>
  <c r="H4" i="4"/>
  <c r="A5" i="4"/>
  <c r="AO59" i="1"/>
  <c r="AO57" i="1"/>
  <c r="AP56" i="1"/>
  <c r="AP54" i="1"/>
  <c r="AP52" i="1"/>
  <c r="AP50" i="1"/>
  <c r="AO46" i="1"/>
  <c r="AP47" i="1"/>
  <c r="AP48" i="1"/>
  <c r="AP44" i="1"/>
  <c r="AP45" i="1"/>
  <c r="AP46" i="1"/>
  <c r="AP28" i="1"/>
  <c r="AP30" i="1"/>
  <c r="AP31" i="1"/>
  <c r="AO30" i="1"/>
  <c r="AO31" i="1"/>
  <c r="AO23" i="1"/>
  <c r="AO50" i="1"/>
  <c r="AE41" i="1"/>
  <c r="AO36" i="1"/>
  <c r="AP32" i="1"/>
  <c r="AP33" i="1"/>
  <c r="AO34" i="1"/>
  <c r="AP34" i="1"/>
  <c r="AO35" i="1"/>
  <c r="AO32" i="1"/>
  <c r="AO33" i="1"/>
  <c r="AO43" i="1"/>
  <c r="AP38" i="1"/>
  <c r="AP37" i="1"/>
  <c r="AP9" i="1"/>
  <c r="AP10" i="1"/>
  <c r="AP11" i="1"/>
  <c r="AO8" i="1"/>
  <c r="AP8" i="1"/>
  <c r="AO9" i="1"/>
  <c r="AO10" i="1"/>
  <c r="AO11" i="1"/>
  <c r="AO22" i="1"/>
  <c r="D6" i="1"/>
  <c r="AE6" i="1"/>
  <c r="AE22" i="1"/>
  <c r="AP24" i="1"/>
  <c r="AP25" i="1"/>
  <c r="AP26" i="1"/>
  <c r="AP22" i="1"/>
  <c r="D5" i="1"/>
  <c r="E5" i="1"/>
  <c r="AP18" i="1"/>
  <c r="AP17" i="1"/>
  <c r="AP16" i="1"/>
  <c r="AP12" i="1"/>
  <c r="AO13" i="1"/>
  <c r="AP13" i="1"/>
  <c r="AO14" i="1"/>
  <c r="G3" i="1"/>
  <c r="F4" i="1"/>
  <c r="G4" i="1" s="1"/>
  <c r="X4" i="1"/>
  <c r="X3" i="1"/>
  <c r="AY14" i="1"/>
  <c r="C4" i="4"/>
  <c r="AY42" i="1"/>
  <c r="AJ3" i="1"/>
  <c r="AJ4" i="1"/>
  <c r="AI4" i="1"/>
  <c r="AI3" i="1"/>
  <c r="C3" i="4"/>
  <c r="C2" i="4"/>
  <c r="AH2" i="1" l="1"/>
  <c r="B2" i="4"/>
  <c r="D2" i="4"/>
  <c r="D3" i="4"/>
  <c r="B3" i="4"/>
  <c r="AM3" i="1"/>
  <c r="AM4" i="1"/>
  <c r="AH4" i="1" s="1"/>
  <c r="D4" i="4"/>
  <c r="AE1574" i="1"/>
  <c r="AE1869" i="1"/>
  <c r="AE1931" i="1"/>
  <c r="AE2099" i="1"/>
  <c r="AE2144" i="1"/>
  <c r="AE3127" i="1"/>
  <c r="AE42" i="1"/>
  <c r="AE1302" i="1"/>
  <c r="AE1365" i="1"/>
  <c r="AE2205" i="1"/>
  <c r="AE2517" i="1"/>
  <c r="AE2437" i="1"/>
  <c r="AE23" i="1"/>
  <c r="AE1410" i="1"/>
  <c r="AE1901" i="1"/>
  <c r="AE2038" i="1"/>
  <c r="AE2330" i="1"/>
  <c r="AE2581" i="1"/>
  <c r="AE2728" i="1"/>
  <c r="AE2980" i="1"/>
  <c r="AE3001" i="1"/>
  <c r="AE3106" i="1"/>
  <c r="AE3190" i="1"/>
  <c r="AE1344" i="1"/>
  <c r="AE1431" i="1"/>
  <c r="AE2057" i="1"/>
  <c r="AE2311" i="1"/>
  <c r="AE2855" i="1"/>
  <c r="AE182" i="1"/>
  <c r="AE1177" i="1"/>
  <c r="AE2186" i="1"/>
  <c r="AE2643" i="1"/>
  <c r="AE2939" i="1"/>
  <c r="AE2391" i="1"/>
  <c r="AE1258" i="1"/>
  <c r="AE1490" i="1"/>
  <c r="AE1595" i="1"/>
  <c r="AE1854" i="1"/>
  <c r="AE1958" i="1"/>
  <c r="AE1973" i="1"/>
  <c r="AE2019" i="1"/>
  <c r="AE2126" i="1"/>
  <c r="AE2163" i="1"/>
  <c r="AE2560" i="1"/>
  <c r="AE2224" i="1"/>
  <c r="AE2349" i="1"/>
  <c r="AE2689" i="1"/>
  <c r="AE2536" i="1"/>
  <c r="AE2918" i="1"/>
  <c r="AE2372" i="1"/>
  <c r="AE3018" i="1"/>
  <c r="AE3215" i="1"/>
  <c r="AE3253" i="1"/>
  <c r="AE3275" i="1"/>
  <c r="D7" i="1"/>
  <c r="AE7" i="1"/>
  <c r="AE1616" i="1"/>
  <c r="AE1681" i="1"/>
  <c r="AE1637" i="1"/>
  <c r="AE1787" i="1"/>
  <c r="AE2769" i="1"/>
  <c r="AE3081" i="1"/>
  <c r="A6" i="4"/>
  <c r="H5" i="4"/>
  <c r="E145" i="1"/>
  <c r="AE1448" i="1"/>
  <c r="AE1511" i="1"/>
  <c r="AE1553" i="1"/>
  <c r="AE1660" i="1"/>
  <c r="AE1704" i="1"/>
  <c r="AE2788" i="1"/>
  <c r="AE2601" i="1"/>
  <c r="AE2893" i="1"/>
  <c r="AE2498" i="1"/>
  <c r="AE2830" i="1"/>
  <c r="AE3293" i="1"/>
  <c r="F5" i="1"/>
  <c r="J5" i="1"/>
  <c r="X5" i="1"/>
  <c r="Q5" i="1"/>
  <c r="G5" i="1"/>
  <c r="E6" i="1"/>
  <c r="AE61" i="1"/>
  <c r="AE288" i="1"/>
  <c r="AE1277" i="1"/>
  <c r="AE1196" i="1"/>
  <c r="AE1224" i="1"/>
  <c r="AE1237" i="1"/>
  <c r="AE1321" i="1"/>
  <c r="AE1384" i="1"/>
  <c r="AE1469" i="1"/>
  <c r="AE1532" i="1"/>
  <c r="AE1912" i="1"/>
  <c r="AE1992" i="1"/>
  <c r="AE2080" i="1"/>
  <c r="AE2243" i="1"/>
  <c r="AE2411" i="1"/>
  <c r="AE2265" i="1"/>
  <c r="AE2284" i="1"/>
  <c r="AE2456" i="1"/>
  <c r="AE2708" i="1"/>
  <c r="AE2479" i="1"/>
  <c r="AE2811" i="1"/>
  <c r="AE2624" i="1"/>
  <c r="AE2667" i="1"/>
  <c r="AE2747" i="1"/>
  <c r="AE2874" i="1"/>
  <c r="AE2958" i="1"/>
  <c r="AE3043" i="1"/>
  <c r="AE3064" i="1"/>
  <c r="AE3152" i="1"/>
  <c r="AE3169" i="1"/>
  <c r="AE3232" i="1"/>
  <c r="AI5" i="1"/>
  <c r="AJ5" i="1"/>
  <c r="C5" i="4"/>
  <c r="D5" i="4" l="1"/>
  <c r="B4" i="4"/>
  <c r="AM5" i="1"/>
  <c r="AE3233" i="1"/>
  <c r="AE3044" i="1"/>
  <c r="AE2959" i="1"/>
  <c r="AE2709" i="1"/>
  <c r="AE2244" i="1"/>
  <c r="AE1322" i="1"/>
  <c r="AE1278" i="1"/>
  <c r="AE289" i="1"/>
  <c r="AE2789" i="1"/>
  <c r="AE1512" i="1"/>
  <c r="F6" i="1"/>
  <c r="G6" i="1" s="1"/>
  <c r="AE1638" i="1"/>
  <c r="AE2373" i="1"/>
  <c r="AE2919" i="1"/>
  <c r="AE2350" i="1"/>
  <c r="AE2225" i="1"/>
  <c r="AE2020" i="1"/>
  <c r="AE1855" i="1"/>
  <c r="AE2392" i="1"/>
  <c r="AE2940" i="1"/>
  <c r="AE183" i="1"/>
  <c r="AE1345" i="1"/>
  <c r="AE2981" i="1"/>
  <c r="AE2729" i="1"/>
  <c r="AE1902" i="1"/>
  <c r="AE2438" i="1"/>
  <c r="AE1303" i="1"/>
  <c r="AE43" i="1"/>
  <c r="AE1932" i="1"/>
  <c r="AE3065" i="1"/>
  <c r="AE2668" i="1"/>
  <c r="AE2480" i="1"/>
  <c r="AE2266" i="1"/>
  <c r="AE2412" i="1"/>
  <c r="AE1913" i="1"/>
  <c r="AE1385" i="1"/>
  <c r="AE1197" i="1"/>
  <c r="AE2831" i="1"/>
  <c r="AE2602" i="1"/>
  <c r="AE1554" i="1"/>
  <c r="H6" i="4"/>
  <c r="A7" i="4"/>
  <c r="J6" i="1"/>
  <c r="AE1788" i="1"/>
  <c r="E7" i="1"/>
  <c r="AE3276" i="1"/>
  <c r="AE3019" i="1"/>
  <c r="AE2690" i="1"/>
  <c r="AE2127" i="1"/>
  <c r="AE1259" i="1"/>
  <c r="AE1178" i="1"/>
  <c r="AE2856" i="1"/>
  <c r="AE1432" i="1"/>
  <c r="AE3002" i="1"/>
  <c r="AE2331" i="1"/>
  <c r="AE2039" i="1"/>
  <c r="AE1366" i="1"/>
  <c r="AE2100" i="1"/>
  <c r="AE1575" i="1"/>
  <c r="AE3153" i="1"/>
  <c r="AE2748" i="1"/>
  <c r="AE2285" i="1"/>
  <c r="AE1993" i="1"/>
  <c r="AE1470" i="1"/>
  <c r="AE1225" i="1"/>
  <c r="AE62" i="1"/>
  <c r="AE3294" i="1"/>
  <c r="AE1661" i="1"/>
  <c r="X6" i="1"/>
  <c r="Q7" i="1"/>
  <c r="AE2770" i="1"/>
  <c r="AE1617" i="1"/>
  <c r="AE8" i="1"/>
  <c r="E8" i="1"/>
  <c r="D8" i="1"/>
  <c r="AE3216" i="1"/>
  <c r="AE2537" i="1"/>
  <c r="AE2164" i="1"/>
  <c r="AE1959" i="1"/>
  <c r="AE1491" i="1"/>
  <c r="AE2644" i="1"/>
  <c r="AE2187" i="1"/>
  <c r="AE3107" i="1"/>
  <c r="AE1411" i="1"/>
  <c r="AE24" i="1"/>
  <c r="AE3128" i="1"/>
  <c r="AE2145" i="1"/>
  <c r="AE3170" i="1"/>
  <c r="AE2875" i="1"/>
  <c r="AE2625" i="1"/>
  <c r="AE2812" i="1"/>
  <c r="AE2457" i="1"/>
  <c r="AE2081" i="1"/>
  <c r="AE1533" i="1"/>
  <c r="AE1238" i="1"/>
  <c r="Q6" i="1"/>
  <c r="AE2499" i="1"/>
  <c r="AE2894" i="1"/>
  <c r="AE1705" i="1"/>
  <c r="AE1449" i="1"/>
  <c r="AE3082" i="1"/>
  <c r="AE1682" i="1"/>
  <c r="Q8" i="1"/>
  <c r="F7" i="1"/>
  <c r="G7" i="1" s="1"/>
  <c r="X7" i="1"/>
  <c r="J7" i="1"/>
  <c r="AE3254" i="1"/>
  <c r="AE2561" i="1"/>
  <c r="AE1974" i="1"/>
  <c r="AE1596" i="1"/>
  <c r="AE2312" i="1"/>
  <c r="AE2058" i="1"/>
  <c r="AE3191" i="1"/>
  <c r="AE2582" i="1"/>
  <c r="AE2518" i="1"/>
  <c r="AE2206" i="1"/>
  <c r="AE1870" i="1"/>
  <c r="AH3" i="1"/>
  <c r="C6" i="4"/>
  <c r="AI6" i="1"/>
  <c r="AI7" i="1"/>
  <c r="AJ6" i="1"/>
  <c r="AJ7" i="1"/>
  <c r="AM7" i="1" l="1"/>
  <c r="AH7" i="1" s="1"/>
  <c r="AM6" i="1"/>
  <c r="D6" i="4"/>
  <c r="B5" i="4"/>
  <c r="AE1871" i="1"/>
  <c r="AE2207" i="1"/>
  <c r="AE1683" i="1"/>
  <c r="AE3083" i="1"/>
  <c r="AE2895" i="1"/>
  <c r="AE2500" i="1"/>
  <c r="AE1239" i="1"/>
  <c r="AE2813" i="1"/>
  <c r="AE2146" i="1"/>
  <c r="AE1412" i="1"/>
  <c r="AE3108" i="1"/>
  <c r="AE2188" i="1"/>
  <c r="AE2538" i="1"/>
  <c r="AE1618" i="1"/>
  <c r="AE2771" i="1"/>
  <c r="AE1662" i="1"/>
  <c r="AE3295" i="1"/>
  <c r="AE63" i="1"/>
  <c r="AE1226" i="1"/>
  <c r="AE2749" i="1"/>
  <c r="AE2101" i="1"/>
  <c r="AE3277" i="1"/>
  <c r="AE1789" i="1"/>
  <c r="AE1386" i="1"/>
  <c r="AE2481" i="1"/>
  <c r="AE1933" i="1"/>
  <c r="AE44" i="1"/>
  <c r="AE1903" i="1"/>
  <c r="AE2730" i="1"/>
  <c r="AE2351" i="1"/>
  <c r="AE1639" i="1"/>
  <c r="AE1513" i="1"/>
  <c r="AE2790" i="1"/>
  <c r="AE2245" i="1"/>
  <c r="AE3234" i="1"/>
  <c r="AH5" i="1"/>
  <c r="AE2583" i="1"/>
  <c r="AE3192" i="1"/>
  <c r="AE2562" i="1"/>
  <c r="AE3255" i="1"/>
  <c r="AE1706" i="1"/>
  <c r="AE2082" i="1"/>
  <c r="AE2458" i="1"/>
  <c r="AE3171" i="1"/>
  <c r="AE1960" i="1"/>
  <c r="AE2165" i="1"/>
  <c r="F8" i="1"/>
  <c r="X8" i="1"/>
  <c r="G8" i="1"/>
  <c r="J8" i="1"/>
  <c r="AE1994" i="1"/>
  <c r="AE2286" i="1"/>
  <c r="AE1576" i="1"/>
  <c r="AE3003" i="1"/>
  <c r="AE1260" i="1"/>
  <c r="H7" i="4"/>
  <c r="A8" i="4"/>
  <c r="AE2832" i="1"/>
  <c r="AE1198" i="1"/>
  <c r="AE2413" i="1"/>
  <c r="AE2267" i="1"/>
  <c r="AE1346" i="1"/>
  <c r="AE184" i="1"/>
  <c r="AE2021" i="1"/>
  <c r="AE2226" i="1"/>
  <c r="AE1279" i="1"/>
  <c r="AE1323" i="1"/>
  <c r="AE3045" i="1"/>
  <c r="AE1975" i="1"/>
  <c r="AE1450" i="1"/>
  <c r="AE1534" i="1"/>
  <c r="AE2626" i="1"/>
  <c r="AE2876" i="1"/>
  <c r="AE25" i="1"/>
  <c r="AE1492" i="1"/>
  <c r="AE1471" i="1"/>
  <c r="AE2040" i="1"/>
  <c r="AE2332" i="1"/>
  <c r="AE2857" i="1"/>
  <c r="AE1179" i="1"/>
  <c r="AE3020" i="1"/>
  <c r="AE2603" i="1"/>
  <c r="AE1914" i="1"/>
  <c r="AE3066" i="1"/>
  <c r="AE1304" i="1"/>
  <c r="AE2439" i="1"/>
  <c r="AE1856" i="1"/>
  <c r="AE2920" i="1"/>
  <c r="AE2374" i="1"/>
  <c r="E290" i="1"/>
  <c r="AE2960" i="1"/>
  <c r="AE2519" i="1"/>
  <c r="AE2059" i="1"/>
  <c r="AE2313" i="1"/>
  <c r="AE1597" i="1"/>
  <c r="AE3129" i="1"/>
  <c r="AE2645" i="1"/>
  <c r="AE3217" i="1"/>
  <c r="E9" i="1"/>
  <c r="AE9" i="1"/>
  <c r="D9" i="1"/>
  <c r="Q9" i="1" s="1"/>
  <c r="AE3154" i="1"/>
  <c r="AE1367" i="1"/>
  <c r="AE1433" i="1"/>
  <c r="AE2128" i="1"/>
  <c r="AE2691" i="1"/>
  <c r="AE1555" i="1"/>
  <c r="AE2669" i="1"/>
  <c r="AE2982" i="1"/>
  <c r="AE2941" i="1"/>
  <c r="AE2393" i="1"/>
  <c r="AE2710" i="1"/>
  <c r="AI8" i="1"/>
  <c r="AJ8" i="1"/>
  <c r="C7" i="4"/>
  <c r="D7" i="4" l="1"/>
  <c r="B6" i="4"/>
  <c r="AM8" i="1"/>
  <c r="AE2983" i="1"/>
  <c r="AE2129" i="1"/>
  <c r="E10" i="1"/>
  <c r="AE10" i="1"/>
  <c r="D10" i="1"/>
  <c r="AE2520" i="1"/>
  <c r="AE2375" i="1"/>
  <c r="AE2921" i="1"/>
  <c r="AE1305" i="1"/>
  <c r="AE3067" i="1"/>
  <c r="AE2627" i="1"/>
  <c r="AE3046" i="1"/>
  <c r="AE2227" i="1"/>
  <c r="AE2022" i="1"/>
  <c r="AE2268" i="1"/>
  <c r="AE2414" i="1"/>
  <c r="AE2287" i="1"/>
  <c r="AE1995" i="1"/>
  <c r="AE2459" i="1"/>
  <c r="AE2083" i="1"/>
  <c r="AE3193" i="1"/>
  <c r="AE1904" i="1"/>
  <c r="AE2482" i="1"/>
  <c r="AE2750" i="1"/>
  <c r="AE1663" i="1"/>
  <c r="AE2539" i="1"/>
  <c r="AE2147" i="1"/>
  <c r="AE2814" i="1"/>
  <c r="AE3084" i="1"/>
  <c r="AE1872" i="1"/>
  <c r="AR8" i="1"/>
  <c r="AE2942" i="1"/>
  <c r="AE1556" i="1"/>
  <c r="AE2692" i="1"/>
  <c r="AE1368" i="1"/>
  <c r="AE3155" i="1"/>
  <c r="AE3130" i="1"/>
  <c r="AE2440" i="1"/>
  <c r="AE2604" i="1"/>
  <c r="AE3021" i="1"/>
  <c r="AE2333" i="1"/>
  <c r="AE2041" i="1"/>
  <c r="AE26" i="1"/>
  <c r="AE2877" i="1"/>
  <c r="AE1451" i="1"/>
  <c r="AE1976" i="1"/>
  <c r="AE1280" i="1"/>
  <c r="AE1347" i="1"/>
  <c r="H8" i="4"/>
  <c r="A9" i="4"/>
  <c r="AE1577" i="1"/>
  <c r="AE2563" i="1"/>
  <c r="AE2246" i="1"/>
  <c r="AE2791" i="1"/>
  <c r="AE2352" i="1"/>
  <c r="AE2731" i="1"/>
  <c r="AE2102" i="1"/>
  <c r="AE64" i="1"/>
  <c r="AE3296" i="1"/>
  <c r="AE1619" i="1"/>
  <c r="AE1413" i="1"/>
  <c r="AE2501" i="1"/>
  <c r="AE2896" i="1"/>
  <c r="AE2208" i="1"/>
  <c r="AE2394" i="1"/>
  <c r="AE1434" i="1"/>
  <c r="AE2646" i="1"/>
  <c r="AE2314" i="1"/>
  <c r="AE2060" i="1"/>
  <c r="AE1857" i="1"/>
  <c r="AE1493" i="1"/>
  <c r="AE1535" i="1"/>
  <c r="AE1324" i="1"/>
  <c r="AE2833" i="1"/>
  <c r="AE3172" i="1"/>
  <c r="AE1707" i="1"/>
  <c r="AE3256" i="1"/>
  <c r="AE2584" i="1"/>
  <c r="AE1640" i="1"/>
  <c r="AE1934" i="1"/>
  <c r="AE1790" i="1"/>
  <c r="AE3278" i="1"/>
  <c r="AE1227" i="1"/>
  <c r="AE1240" i="1"/>
  <c r="AQ8" i="1"/>
  <c r="AH6" i="1"/>
  <c r="AE2711" i="1"/>
  <c r="AE2670" i="1"/>
  <c r="J9" i="1"/>
  <c r="F9" i="1"/>
  <c r="X9" i="1"/>
  <c r="G9" i="1"/>
  <c r="Q10" i="1"/>
  <c r="AE3218" i="1"/>
  <c r="AE1598" i="1"/>
  <c r="AE2961" i="1"/>
  <c r="AE1915" i="1"/>
  <c r="AE1180" i="1"/>
  <c r="AE2858" i="1"/>
  <c r="AE1472" i="1"/>
  <c r="AE185" i="1"/>
  <c r="AE1199" i="1"/>
  <c r="AE1261" i="1"/>
  <c r="AE3004" i="1"/>
  <c r="AE2166" i="1"/>
  <c r="AE1961" i="1"/>
  <c r="AE3235" i="1"/>
  <c r="AE1514" i="1"/>
  <c r="AE45" i="1"/>
  <c r="AE1387" i="1"/>
  <c r="AE2772" i="1"/>
  <c r="AE2189" i="1"/>
  <c r="AE3109" i="1"/>
  <c r="AE1684" i="1"/>
  <c r="C8" i="4"/>
  <c r="AJ9" i="1"/>
  <c r="AI9" i="1"/>
  <c r="AM9" i="1" l="1"/>
  <c r="D8" i="4"/>
  <c r="B7" i="4"/>
  <c r="AE2167" i="1"/>
  <c r="AE2773" i="1"/>
  <c r="AE3236" i="1"/>
  <c r="AE2859" i="1"/>
  <c r="AE2962" i="1"/>
  <c r="AE1599" i="1"/>
  <c r="AE1241" i="1"/>
  <c r="AE1708" i="1"/>
  <c r="AE3173" i="1"/>
  <c r="AE1494" i="1"/>
  <c r="AE2647" i="1"/>
  <c r="AE2209" i="1"/>
  <c r="AE1620" i="1"/>
  <c r="AE1281" i="1"/>
  <c r="AE2878" i="1"/>
  <c r="AE2605" i="1"/>
  <c r="AE1369" i="1"/>
  <c r="AE2148" i="1"/>
  <c r="AE2751" i="1"/>
  <c r="AE2483" i="1"/>
  <c r="AE2460" i="1"/>
  <c r="AE2288" i="1"/>
  <c r="AE2228" i="1"/>
  <c r="AE1306" i="1"/>
  <c r="E11" i="1"/>
  <c r="AE11" i="1"/>
  <c r="D11" i="1"/>
  <c r="AH8" i="1"/>
  <c r="AE3110" i="1"/>
  <c r="AE2190" i="1"/>
  <c r="AE46" i="1"/>
  <c r="AE1515" i="1"/>
  <c r="AE3005" i="1"/>
  <c r="AE1473" i="1"/>
  <c r="AE1791" i="1"/>
  <c r="AE1935" i="1"/>
  <c r="AE1325" i="1"/>
  <c r="AE1536" i="1"/>
  <c r="AE2315" i="1"/>
  <c r="AE1414" i="1"/>
  <c r="AE65" i="1"/>
  <c r="AE2103" i="1"/>
  <c r="AE2247" i="1"/>
  <c r="A10" i="4"/>
  <c r="H9" i="4"/>
  <c r="AE1348" i="1"/>
  <c r="AE3022" i="1"/>
  <c r="AE3156" i="1"/>
  <c r="AE2943" i="1"/>
  <c r="AE2815" i="1"/>
  <c r="AE1664" i="1"/>
  <c r="AE2084" i="1"/>
  <c r="AE1996" i="1"/>
  <c r="AE2023" i="1"/>
  <c r="AE3068" i="1"/>
  <c r="AE2521" i="1"/>
  <c r="AE1685" i="1"/>
  <c r="AE186" i="1"/>
  <c r="AE1916" i="1"/>
  <c r="AE2671" i="1"/>
  <c r="AE2712" i="1"/>
  <c r="AQ9" i="1"/>
  <c r="AE3279" i="1"/>
  <c r="AE3257" i="1"/>
  <c r="AE1858" i="1"/>
  <c r="AE2061" i="1"/>
  <c r="AE2395" i="1"/>
  <c r="AR9" i="1"/>
  <c r="AE2502" i="1"/>
  <c r="AE2792" i="1"/>
  <c r="AE1452" i="1"/>
  <c r="AE2334" i="1"/>
  <c r="AE3131" i="1"/>
  <c r="AE1557" i="1"/>
  <c r="AE3085" i="1"/>
  <c r="AE3194" i="1"/>
  <c r="AE2415" i="1"/>
  <c r="AE2269" i="1"/>
  <c r="AE2628" i="1"/>
  <c r="AE2376" i="1"/>
  <c r="AE2984" i="1"/>
  <c r="AE1388" i="1"/>
  <c r="AE1962" i="1"/>
  <c r="AE1262" i="1"/>
  <c r="AE1200" i="1"/>
  <c r="AE1181" i="1"/>
  <c r="AE3219" i="1"/>
  <c r="AE1228" i="1"/>
  <c r="AE1641" i="1"/>
  <c r="AE2585" i="1"/>
  <c r="AE2834" i="1"/>
  <c r="AE1435" i="1"/>
  <c r="AE2897" i="1"/>
  <c r="AE3297" i="1"/>
  <c r="AE2732" i="1"/>
  <c r="AE2353" i="1"/>
  <c r="AE2564" i="1"/>
  <c r="AE1578" i="1"/>
  <c r="AE1977" i="1"/>
  <c r="AE27" i="1"/>
  <c r="AE2042" i="1"/>
  <c r="AE2441" i="1"/>
  <c r="AE2693" i="1"/>
  <c r="AE1873" i="1"/>
  <c r="AE2540" i="1"/>
  <c r="AE1905" i="1"/>
  <c r="AE3047" i="1"/>
  <c r="AE2922" i="1"/>
  <c r="J10" i="1"/>
  <c r="F10" i="1"/>
  <c r="X10" i="1"/>
  <c r="G10" i="1"/>
  <c r="Q11" i="1"/>
  <c r="AE2130" i="1"/>
  <c r="AI10" i="1"/>
  <c r="AJ10" i="1"/>
  <c r="C9" i="4"/>
  <c r="D9" i="4" l="1"/>
  <c r="B8" i="4"/>
  <c r="AM10" i="1"/>
  <c r="AE2131" i="1"/>
  <c r="AE2541" i="1"/>
  <c r="AE1874" i="1"/>
  <c r="AE1978" i="1"/>
  <c r="AE2354" i="1"/>
  <c r="AE2733" i="1"/>
  <c r="AE1436" i="1"/>
  <c r="AE2835" i="1"/>
  <c r="AE1229" i="1"/>
  <c r="AE1263" i="1"/>
  <c r="AE1963" i="1"/>
  <c r="AE2377" i="1"/>
  <c r="AE3086" i="1"/>
  <c r="AE1453" i="1"/>
  <c r="AE1859" i="1"/>
  <c r="AE2085" i="1"/>
  <c r="AE2248" i="1"/>
  <c r="AE1415" i="1"/>
  <c r="AE47" i="1"/>
  <c r="AE2191" i="1"/>
  <c r="AE2149" i="1"/>
  <c r="AE1282" i="1"/>
  <c r="AE3174" i="1"/>
  <c r="AE2860" i="1"/>
  <c r="AE3048" i="1"/>
  <c r="AE28" i="1"/>
  <c r="AE1201" i="1"/>
  <c r="AE2985" i="1"/>
  <c r="AE3195" i="1"/>
  <c r="AE2335" i="1"/>
  <c r="AE1686" i="1"/>
  <c r="AE1997" i="1"/>
  <c r="AE2944" i="1"/>
  <c r="AE1349" i="1"/>
  <c r="AE1326" i="1"/>
  <c r="AE1936" i="1"/>
  <c r="AE1516" i="1"/>
  <c r="AE1307" i="1"/>
  <c r="AE2229" i="1"/>
  <c r="AE2484" i="1"/>
  <c r="AE2752" i="1"/>
  <c r="AE1495" i="1"/>
  <c r="AE1600" i="1"/>
  <c r="AE2963" i="1"/>
  <c r="AE2774" i="1"/>
  <c r="AE2168" i="1"/>
  <c r="AQ10" i="1"/>
  <c r="AR10" i="1"/>
  <c r="AE1906" i="1"/>
  <c r="AE2442" i="1"/>
  <c r="AE2043" i="1"/>
  <c r="AE1579" i="1"/>
  <c r="AE2565" i="1"/>
  <c r="AE2898" i="1"/>
  <c r="AE1642" i="1"/>
  <c r="AE1389" i="1"/>
  <c r="AE2270" i="1"/>
  <c r="AE2416" i="1"/>
  <c r="AE3132" i="1"/>
  <c r="AE2503" i="1"/>
  <c r="AE2396" i="1"/>
  <c r="AE2062" i="1"/>
  <c r="AE2713" i="1"/>
  <c r="AE2672" i="1"/>
  <c r="AE187" i="1"/>
  <c r="AE3069" i="1"/>
  <c r="AE2024" i="1"/>
  <c r="AE1665" i="1"/>
  <c r="AE2816" i="1"/>
  <c r="AE3023" i="1"/>
  <c r="H10" i="4"/>
  <c r="A11" i="4"/>
  <c r="AE66" i="1"/>
  <c r="AE1537" i="1"/>
  <c r="AE3006" i="1"/>
  <c r="AE3111" i="1"/>
  <c r="J11" i="1"/>
  <c r="F11" i="1"/>
  <c r="X11" i="1"/>
  <c r="G11" i="1"/>
  <c r="AE2461" i="1"/>
  <c r="AR11" i="1"/>
  <c r="AE2606" i="1"/>
  <c r="AE2879" i="1"/>
  <c r="AE2648" i="1"/>
  <c r="AE1242" i="1"/>
  <c r="AE3237" i="1"/>
  <c r="AE2923" i="1"/>
  <c r="AE2694" i="1"/>
  <c r="AE3298" i="1"/>
  <c r="AE2586" i="1"/>
  <c r="AE3220" i="1"/>
  <c r="AE1182" i="1"/>
  <c r="AE2629" i="1"/>
  <c r="AE1558" i="1"/>
  <c r="AE2793" i="1"/>
  <c r="AE3258" i="1"/>
  <c r="AE3280" i="1"/>
  <c r="AE1917" i="1"/>
  <c r="AE2522" i="1"/>
  <c r="AE3157" i="1"/>
  <c r="AE2104" i="1"/>
  <c r="AE2316" i="1"/>
  <c r="AE1792" i="1"/>
  <c r="AE1474" i="1"/>
  <c r="E12" i="1"/>
  <c r="AE12" i="1"/>
  <c r="D12" i="1"/>
  <c r="AE2289" i="1"/>
  <c r="AE1370" i="1"/>
  <c r="AE1621" i="1"/>
  <c r="AE2210" i="1"/>
  <c r="AE1709" i="1"/>
  <c r="AH9" i="1"/>
  <c r="C10" i="4"/>
  <c r="AJ11" i="1"/>
  <c r="AI11" i="1"/>
  <c r="AM11" i="1" l="1"/>
  <c r="D10" i="4"/>
  <c r="B9" i="4"/>
  <c r="J12" i="1"/>
  <c r="F12" i="1"/>
  <c r="X12" i="1"/>
  <c r="G12" i="1"/>
  <c r="AE2105" i="1"/>
  <c r="AE3158" i="1"/>
  <c r="AE3281" i="1"/>
  <c r="AE3259" i="1"/>
  <c r="AE2630" i="1"/>
  <c r="AE1183" i="1"/>
  <c r="AE2695" i="1"/>
  <c r="AE2649" i="1"/>
  <c r="Q12" i="1"/>
  <c r="AE1538" i="1"/>
  <c r="AE67" i="1"/>
  <c r="AE2673" i="1"/>
  <c r="AE2504" i="1"/>
  <c r="AE1390" i="1"/>
  <c r="AE2566" i="1"/>
  <c r="AE2964" i="1"/>
  <c r="AE2485" i="1"/>
  <c r="AE1517" i="1"/>
  <c r="AE2945" i="1"/>
  <c r="AE1202" i="1"/>
  <c r="AE2861" i="1"/>
  <c r="AE3175" i="1"/>
  <c r="AE2086" i="1"/>
  <c r="AE1860" i="1"/>
  <c r="AE1230" i="1"/>
  <c r="AE2355" i="1"/>
  <c r="AH10" i="1"/>
  <c r="AE1710" i="1"/>
  <c r="AE2211" i="1"/>
  <c r="D13" i="1"/>
  <c r="AE13" i="1"/>
  <c r="E13" i="1"/>
  <c r="AE1918" i="1"/>
  <c r="AE1559" i="1"/>
  <c r="AE2587" i="1"/>
  <c r="AE3299" i="1"/>
  <c r="AE1243" i="1"/>
  <c r="AE2607" i="1"/>
  <c r="AQ11" i="1"/>
  <c r="AE3007" i="1"/>
  <c r="AE2817" i="1"/>
  <c r="AE188" i="1"/>
  <c r="AE2063" i="1"/>
  <c r="AE2397" i="1"/>
  <c r="AE2417" i="1"/>
  <c r="AE2271" i="1"/>
  <c r="AE2899" i="1"/>
  <c r="AE1907" i="1"/>
  <c r="AE2775" i="1"/>
  <c r="AE1496" i="1"/>
  <c r="AE2753" i="1"/>
  <c r="AE1308" i="1"/>
  <c r="AE1350" i="1"/>
  <c r="AE2986" i="1"/>
  <c r="AE2192" i="1"/>
  <c r="AE1964" i="1"/>
  <c r="AE1264" i="1"/>
  <c r="AE1437" i="1"/>
  <c r="AE2734" i="1"/>
  <c r="AE1875" i="1"/>
  <c r="AE2542" i="1"/>
  <c r="AE2132" i="1"/>
  <c r="AE1371" i="1"/>
  <c r="AE2290" i="1"/>
  <c r="AE1793" i="1"/>
  <c r="AE2317" i="1"/>
  <c r="AE2924" i="1"/>
  <c r="AE3238" i="1"/>
  <c r="AE2462" i="1"/>
  <c r="AE3112" i="1"/>
  <c r="AE3024" i="1"/>
  <c r="AE2025" i="1"/>
  <c r="AE3070" i="1"/>
  <c r="AE1643" i="1"/>
  <c r="AE2044" i="1"/>
  <c r="AE2443" i="1"/>
  <c r="AE2169" i="1"/>
  <c r="AE1601" i="1"/>
  <c r="AE3196" i="1"/>
  <c r="AE3049" i="1"/>
  <c r="AE1283" i="1"/>
  <c r="AE2150" i="1"/>
  <c r="AE1416" i="1"/>
  <c r="AE2249" i="1"/>
  <c r="AE2836" i="1"/>
  <c r="AE1979" i="1"/>
  <c r="AE1622" i="1"/>
  <c r="AE1475" i="1"/>
  <c r="AE2523" i="1"/>
  <c r="AE2794" i="1"/>
  <c r="AE3221" i="1"/>
  <c r="AE2880" i="1"/>
  <c r="H11" i="4"/>
  <c r="A12" i="4"/>
  <c r="AE1666" i="1"/>
  <c r="AE2714" i="1"/>
  <c r="AE3133" i="1"/>
  <c r="AE1580" i="1"/>
  <c r="AE2230" i="1"/>
  <c r="AE1937" i="1"/>
  <c r="AE1327" i="1"/>
  <c r="AE1998" i="1"/>
  <c r="AE1687" i="1"/>
  <c r="AE2336" i="1"/>
  <c r="AE29" i="1"/>
  <c r="AE48" i="1"/>
  <c r="AE1454" i="1"/>
  <c r="AE3087" i="1"/>
  <c r="AE2378" i="1"/>
  <c r="C11" i="4"/>
  <c r="AI12" i="1"/>
  <c r="AJ12" i="1"/>
  <c r="AM12" i="1" l="1"/>
  <c r="D11" i="4"/>
  <c r="B10" i="4"/>
  <c r="AE30" i="1"/>
  <c r="AE1328" i="1"/>
  <c r="AE1938" i="1"/>
  <c r="AE1667" i="1"/>
  <c r="AE2837" i="1"/>
  <c r="AE2151" i="1"/>
  <c r="AE1602" i="1"/>
  <c r="AE2026" i="1"/>
  <c r="AE2463" i="1"/>
  <c r="AE3239" i="1"/>
  <c r="AE1794" i="1"/>
  <c r="AE2543" i="1"/>
  <c r="AE1265" i="1"/>
  <c r="AE1965" i="1"/>
  <c r="E189" i="1"/>
  <c r="AE2608" i="1"/>
  <c r="AE2588" i="1"/>
  <c r="AE2212" i="1"/>
  <c r="AE3176" i="1"/>
  <c r="AE2650" i="1"/>
  <c r="AE2631" i="1"/>
  <c r="AE3260" i="1"/>
  <c r="AQ12" i="1"/>
  <c r="AE1455" i="1"/>
  <c r="AE2715" i="1"/>
  <c r="AE2795" i="1"/>
  <c r="AE1623" i="1"/>
  <c r="AE1980" i="1"/>
  <c r="AE1417" i="1"/>
  <c r="AE1644" i="1"/>
  <c r="AE3071" i="1"/>
  <c r="AE2318" i="1"/>
  <c r="AE1438" i="1"/>
  <c r="AE1309" i="1"/>
  <c r="AE2754" i="1"/>
  <c r="AE2900" i="1"/>
  <c r="AE2398" i="1"/>
  <c r="AE2064" i="1"/>
  <c r="AE1861" i="1"/>
  <c r="AE2087" i="1"/>
  <c r="AE2946" i="1"/>
  <c r="AE2965" i="1"/>
  <c r="AE2567" i="1"/>
  <c r="AE68" i="1"/>
  <c r="AE1184" i="1"/>
  <c r="AE2106" i="1"/>
  <c r="AE49" i="1"/>
  <c r="AE1999" i="1"/>
  <c r="AE1581" i="1"/>
  <c r="AE3134" i="1"/>
  <c r="AE3222" i="1"/>
  <c r="AE1476" i="1"/>
  <c r="AE2250" i="1"/>
  <c r="AE3197" i="1"/>
  <c r="AR12" i="1"/>
  <c r="AE3113" i="1"/>
  <c r="AE1372" i="1"/>
  <c r="AE2133" i="1"/>
  <c r="AE1351" i="1"/>
  <c r="E1908" i="1"/>
  <c r="AE3008" i="1"/>
  <c r="AE1244" i="1"/>
  <c r="AE3300" i="1"/>
  <c r="D14" i="1"/>
  <c r="AE14" i="1"/>
  <c r="E14" i="1"/>
  <c r="AE1231" i="1"/>
  <c r="AE1203" i="1"/>
  <c r="AE2486" i="1"/>
  <c r="AE2505" i="1"/>
  <c r="AE2674" i="1"/>
  <c r="AE3159" i="1"/>
  <c r="AE2379" i="1"/>
  <c r="AE3088" i="1"/>
  <c r="AE2337" i="1"/>
  <c r="AE1688" i="1"/>
  <c r="AE2231" i="1"/>
  <c r="H12" i="4"/>
  <c r="A13" i="4"/>
  <c r="AE2881" i="1"/>
  <c r="AE2524" i="1"/>
  <c r="AE1284" i="1"/>
  <c r="AE3050" i="1"/>
  <c r="AE2170" i="1"/>
  <c r="AE2444" i="1"/>
  <c r="AE2045" i="1"/>
  <c r="AE3025" i="1"/>
  <c r="AE2925" i="1"/>
  <c r="AE2291" i="1"/>
  <c r="AE1876" i="1"/>
  <c r="AE2735" i="1"/>
  <c r="AE2193" i="1"/>
  <c r="AE2987" i="1"/>
  <c r="AE1497" i="1"/>
  <c r="AE2776" i="1"/>
  <c r="AE2272" i="1"/>
  <c r="AE2418" i="1"/>
  <c r="AE2818" i="1"/>
  <c r="AE1560" i="1"/>
  <c r="AE1919" i="1"/>
  <c r="Q14" i="1"/>
  <c r="J13" i="1"/>
  <c r="F13" i="1"/>
  <c r="G13" i="1"/>
  <c r="X13" i="1"/>
  <c r="AE1711" i="1"/>
  <c r="AE2356" i="1"/>
  <c r="AE2862" i="1"/>
  <c r="AE1518" i="1"/>
  <c r="AE1391" i="1"/>
  <c r="AE1539" i="1"/>
  <c r="AE2696" i="1"/>
  <c r="AE3282" i="1"/>
  <c r="Q13" i="1"/>
  <c r="AH11" i="1"/>
  <c r="C12" i="4"/>
  <c r="AI13" i="1"/>
  <c r="AJ13" i="1"/>
  <c r="AM13" i="1" l="1"/>
  <c r="D12" i="4"/>
  <c r="B11" i="4"/>
  <c r="AE1540" i="1"/>
  <c r="AE2357" i="1"/>
  <c r="AE2988" i="1"/>
  <c r="AE2292" i="1"/>
  <c r="AE2445" i="1"/>
  <c r="AE2525" i="1"/>
  <c r="AE1689" i="1"/>
  <c r="AE3160" i="1"/>
  <c r="AE1204" i="1"/>
  <c r="AE3009" i="1"/>
  <c r="AE1373" i="1"/>
  <c r="AE3223" i="1"/>
  <c r="AE2107" i="1"/>
  <c r="AE2568" i="1"/>
  <c r="AE2966" i="1"/>
  <c r="AE1862" i="1"/>
  <c r="AE2399" i="1"/>
  <c r="AE2319" i="1"/>
  <c r="AE1981" i="1"/>
  <c r="AE3261" i="1"/>
  <c r="AE2213" i="1"/>
  <c r="AE1603" i="1"/>
  <c r="AE1668" i="1"/>
  <c r="AE1939" i="1"/>
  <c r="AE3283" i="1"/>
  <c r="AE2697" i="1"/>
  <c r="AE2863" i="1"/>
  <c r="AE2819" i="1"/>
  <c r="AE1498" i="1"/>
  <c r="AE2736" i="1"/>
  <c r="AE1877" i="1"/>
  <c r="AE2046" i="1"/>
  <c r="AE1285" i="1"/>
  <c r="A14" i="4"/>
  <c r="H13" i="4"/>
  <c r="AE2232" i="1"/>
  <c r="AE2380" i="1"/>
  <c r="AE2487" i="1"/>
  <c r="AE3301" i="1"/>
  <c r="AE1352" i="1"/>
  <c r="AE2134" i="1"/>
  <c r="AE1477" i="1"/>
  <c r="AE2000" i="1"/>
  <c r="AE2065" i="1"/>
  <c r="AE2755" i="1"/>
  <c r="AE1310" i="1"/>
  <c r="AE1439" i="1"/>
  <c r="AE1645" i="1"/>
  <c r="AE1418" i="1"/>
  <c r="AE2716" i="1"/>
  <c r="AE1456" i="1"/>
  <c r="AE3177" i="1"/>
  <c r="AE1266" i="1"/>
  <c r="AE2544" i="1"/>
  <c r="AE2027" i="1"/>
  <c r="AE1392" i="1"/>
  <c r="AE1519" i="1"/>
  <c r="AE1712" i="1"/>
  <c r="AQ13" i="1"/>
  <c r="AR13" i="1"/>
  <c r="AE1561" i="1"/>
  <c r="AE2777" i="1"/>
  <c r="AE3026" i="1"/>
  <c r="AE3051" i="1"/>
  <c r="AE2882" i="1"/>
  <c r="AE3089" i="1"/>
  <c r="AE2675" i="1"/>
  <c r="AE2506" i="1"/>
  <c r="AE1232" i="1"/>
  <c r="AE15" i="1"/>
  <c r="D15" i="1"/>
  <c r="E15" i="1"/>
  <c r="AE2251" i="1"/>
  <c r="AE1582" i="1"/>
  <c r="AE69" i="1"/>
  <c r="AE2088" i="1"/>
  <c r="AE2796" i="1"/>
  <c r="AE2651" i="1"/>
  <c r="AE2589" i="1"/>
  <c r="AE2609" i="1"/>
  <c r="AE2464" i="1"/>
  <c r="AE2838" i="1"/>
  <c r="AE1329" i="1"/>
  <c r="AE31" i="1"/>
  <c r="AE1920" i="1"/>
  <c r="AE2419" i="1"/>
  <c r="AE2273" i="1"/>
  <c r="AE2194" i="1"/>
  <c r="AE2926" i="1"/>
  <c r="AE2171" i="1"/>
  <c r="AE2338" i="1"/>
  <c r="G14" i="1"/>
  <c r="Q15" i="1"/>
  <c r="J14" i="1"/>
  <c r="F14" i="1"/>
  <c r="X14" i="1"/>
  <c r="AE1245" i="1"/>
  <c r="AE3114" i="1"/>
  <c r="AE3198" i="1"/>
  <c r="AE3135" i="1"/>
  <c r="AE50" i="1"/>
  <c r="AE1185" i="1"/>
  <c r="AE2947" i="1"/>
  <c r="AE2901" i="1"/>
  <c r="AE3072" i="1"/>
  <c r="AE1624" i="1"/>
  <c r="AE2632" i="1"/>
  <c r="AE1966" i="1"/>
  <c r="AE1795" i="1"/>
  <c r="AE3240" i="1"/>
  <c r="AE2152" i="1"/>
  <c r="AH12" i="1"/>
  <c r="C13" i="4"/>
  <c r="AJ14" i="1"/>
  <c r="AI14" i="1"/>
  <c r="AM14" i="1" l="1"/>
  <c r="D13" i="4"/>
  <c r="B12" i="4"/>
  <c r="AE1796" i="1"/>
  <c r="AE1967" i="1"/>
  <c r="AE3115" i="1"/>
  <c r="AE2610" i="1"/>
  <c r="AE2590" i="1"/>
  <c r="E16" i="1"/>
  <c r="Q16" i="1" s="1"/>
  <c r="AE16" i="1"/>
  <c r="D16" i="1"/>
  <c r="AE2507" i="1"/>
  <c r="AE2676" i="1"/>
  <c r="AE3052" i="1"/>
  <c r="AE1520" i="1"/>
  <c r="AE1267" i="1"/>
  <c r="AE1419" i="1"/>
  <c r="AE1646" i="1"/>
  <c r="AE2066" i="1"/>
  <c r="AE2381" i="1"/>
  <c r="AE2233" i="1"/>
  <c r="H14" i="4"/>
  <c r="A15" i="4"/>
  <c r="AE1878" i="1"/>
  <c r="AE2864" i="1"/>
  <c r="AE3262" i="1"/>
  <c r="AE1982" i="1"/>
  <c r="AE3224" i="1"/>
  <c r="AE3161" i="1"/>
  <c r="AE1690" i="1"/>
  <c r="AE2293" i="1"/>
  <c r="AE3241" i="1"/>
  <c r="AE3073" i="1"/>
  <c r="AE2948" i="1"/>
  <c r="AE1186" i="1"/>
  <c r="AE3199" i="1"/>
  <c r="AE2195" i="1"/>
  <c r="AE32" i="1"/>
  <c r="AE2465" i="1"/>
  <c r="AE70" i="1"/>
  <c r="AE1233" i="1"/>
  <c r="AE1562" i="1"/>
  <c r="AE1713" i="1"/>
  <c r="AE2545" i="1"/>
  <c r="AE2717" i="1"/>
  <c r="AE1311" i="1"/>
  <c r="AE2756" i="1"/>
  <c r="AE1478" i="1"/>
  <c r="AE2135" i="1"/>
  <c r="AE2488" i="1"/>
  <c r="AE1286" i="1"/>
  <c r="AE2047" i="1"/>
  <c r="AE1499" i="1"/>
  <c r="AE2820" i="1"/>
  <c r="AE1940" i="1"/>
  <c r="AE2400" i="1"/>
  <c r="AE1863" i="1"/>
  <c r="AE2446" i="1"/>
  <c r="AE1541" i="1"/>
  <c r="AE2633" i="1"/>
  <c r="AE1625" i="1"/>
  <c r="AE2902" i="1"/>
  <c r="AE3136" i="1"/>
  <c r="AQ14" i="1"/>
  <c r="AR14" i="1"/>
  <c r="AE2927" i="1"/>
  <c r="AE1921" i="1"/>
  <c r="AE2652" i="1"/>
  <c r="AE2797" i="1"/>
  <c r="AE2089" i="1"/>
  <c r="AE3090" i="1"/>
  <c r="AE2883" i="1"/>
  <c r="AE2778" i="1"/>
  <c r="AE1457" i="1"/>
  <c r="AE1440" i="1"/>
  <c r="AE2698" i="1"/>
  <c r="AE3284" i="1"/>
  <c r="AE1604" i="1"/>
  <c r="AE2214" i="1"/>
  <c r="AE2320" i="1"/>
  <c r="AE2108" i="1"/>
  <c r="AE3010" i="1"/>
  <c r="AE1205" i="1"/>
  <c r="AE2526" i="1"/>
  <c r="AE2358" i="1"/>
  <c r="AE2153" i="1"/>
  <c r="AE51" i="1"/>
  <c r="AE1246" i="1"/>
  <c r="AE2339" i="1"/>
  <c r="AE2172" i="1"/>
  <c r="AE2274" i="1"/>
  <c r="AE2420" i="1"/>
  <c r="AE1330" i="1"/>
  <c r="AE2839" i="1"/>
  <c r="AE1583" i="1"/>
  <c r="AE2252" i="1"/>
  <c r="F15" i="1"/>
  <c r="G15" i="1" s="1"/>
  <c r="X15" i="1"/>
  <c r="J15" i="1"/>
  <c r="AE3027" i="1"/>
  <c r="AE1393" i="1"/>
  <c r="AE2028" i="1"/>
  <c r="AE3178" i="1"/>
  <c r="AE2001" i="1"/>
  <c r="AE1353" i="1"/>
  <c r="AE3302" i="1"/>
  <c r="AE2737" i="1"/>
  <c r="AE1669" i="1"/>
  <c r="AE2967" i="1"/>
  <c r="AE2569" i="1"/>
  <c r="AE1374" i="1"/>
  <c r="AE2989" i="1"/>
  <c r="AH13" i="1"/>
  <c r="C14" i="4"/>
  <c r="AJ15" i="1"/>
  <c r="AI15" i="1"/>
  <c r="AM15" i="1" l="1"/>
  <c r="D14" i="4"/>
  <c r="B13" i="4"/>
  <c r="AR15" i="1"/>
  <c r="AQ15" i="1"/>
  <c r="AE1375" i="1"/>
  <c r="AE3303" i="1"/>
  <c r="AE2840" i="1"/>
  <c r="AE1331" i="1"/>
  <c r="AE2340" i="1"/>
  <c r="AE2359" i="1"/>
  <c r="AE1605" i="1"/>
  <c r="AE1458" i="1"/>
  <c r="AE2779" i="1"/>
  <c r="AE2090" i="1"/>
  <c r="AE2798" i="1"/>
  <c r="AE2928" i="1"/>
  <c r="AE2903" i="1"/>
  <c r="AE1312" i="1"/>
  <c r="AE2718" i="1"/>
  <c r="AE1563" i="1"/>
  <c r="E1234" i="1"/>
  <c r="AE2196" i="1"/>
  <c r="AE2949" i="1"/>
  <c r="AE3074" i="1"/>
  <c r="AE3162" i="1"/>
  <c r="AE2382" i="1"/>
  <c r="AE1420" i="1"/>
  <c r="AE1268" i="1"/>
  <c r="AE2508" i="1"/>
  <c r="AE2611" i="1"/>
  <c r="AE3116" i="1"/>
  <c r="AE1670" i="1"/>
  <c r="AE2738" i="1"/>
  <c r="AE2002" i="1"/>
  <c r="AE3179" i="1"/>
  <c r="AE1584" i="1"/>
  <c r="AE2173" i="1"/>
  <c r="AE2154" i="1"/>
  <c r="AE3011" i="1"/>
  <c r="AE1441" i="1"/>
  <c r="AE1922" i="1"/>
  <c r="AE1542" i="1"/>
  <c r="AE2447" i="1"/>
  <c r="AE1941" i="1"/>
  <c r="AE2821" i="1"/>
  <c r="AE1287" i="1"/>
  <c r="AE2489" i="1"/>
  <c r="AE1714" i="1"/>
  <c r="AE33" i="1"/>
  <c r="AE1187" i="1"/>
  <c r="AE1691" i="1"/>
  <c r="AE1983" i="1"/>
  <c r="AE3263" i="1"/>
  <c r="AE2234" i="1"/>
  <c r="AE1647" i="1"/>
  <c r="AE2677" i="1"/>
  <c r="AE2591" i="1"/>
  <c r="AE1797" i="1"/>
  <c r="AE2990" i="1"/>
  <c r="AE1354" i="1"/>
  <c r="AE2253" i="1"/>
  <c r="AE2421" i="1"/>
  <c r="AE2275" i="1"/>
  <c r="AE52" i="1"/>
  <c r="AE1206" i="1"/>
  <c r="AE2215" i="1"/>
  <c r="AE3091" i="1"/>
  <c r="AE3137" i="1"/>
  <c r="AE2634" i="1"/>
  <c r="AE2048" i="1"/>
  <c r="AE1479" i="1"/>
  <c r="AE2757" i="1"/>
  <c r="AE2466" i="1"/>
  <c r="AE2294" i="1"/>
  <c r="H15" i="4"/>
  <c r="A16" i="4"/>
  <c r="AE2067" i="1"/>
  <c r="AE1521" i="1"/>
  <c r="AE3053" i="1"/>
  <c r="J16" i="1"/>
  <c r="F16" i="1"/>
  <c r="X16" i="1"/>
  <c r="G16" i="1"/>
  <c r="AE1968" i="1"/>
  <c r="AE2570" i="1"/>
  <c r="AE2968" i="1"/>
  <c r="AE2029" i="1"/>
  <c r="AE1394" i="1"/>
  <c r="AE3028" i="1"/>
  <c r="AE1247" i="1"/>
  <c r="AE2527" i="1"/>
  <c r="AE2109" i="1"/>
  <c r="AE2321" i="1"/>
  <c r="AE3285" i="1"/>
  <c r="AE2699" i="1"/>
  <c r="AE2884" i="1"/>
  <c r="AE2653" i="1"/>
  <c r="AE1626" i="1"/>
  <c r="E1864" i="1"/>
  <c r="AE2401" i="1"/>
  <c r="AE1500" i="1"/>
  <c r="AE2136" i="1"/>
  <c r="AE2546" i="1"/>
  <c r="AE71" i="1"/>
  <c r="AE3200" i="1"/>
  <c r="AE3242" i="1"/>
  <c r="AE3225" i="1"/>
  <c r="AE2865" i="1"/>
  <c r="AE1879" i="1"/>
  <c r="E17" i="1"/>
  <c r="AE17" i="1"/>
  <c r="D17" i="1"/>
  <c r="AH14" i="1"/>
  <c r="C15" i="4"/>
  <c r="AI16" i="1"/>
  <c r="AJ16" i="1"/>
  <c r="AM16" i="1" l="1"/>
  <c r="D15" i="4"/>
  <c r="B14" i="4"/>
  <c r="J17" i="1"/>
  <c r="F17" i="1"/>
  <c r="X17" i="1"/>
  <c r="G17" i="1"/>
  <c r="AE1880" i="1"/>
  <c r="AE3201" i="1"/>
  <c r="AE3286" i="1"/>
  <c r="AE2528" i="1"/>
  <c r="Q17" i="1"/>
  <c r="AE1522" i="1"/>
  <c r="AE2068" i="1"/>
  <c r="AE2467" i="1"/>
  <c r="AE2758" i="1"/>
  <c r="AE3138" i="1"/>
  <c r="AE2592" i="1"/>
  <c r="AE2678" i="1"/>
  <c r="AE1984" i="1"/>
  <c r="AE1942" i="1"/>
  <c r="AE2174" i="1"/>
  <c r="AE1671" i="1"/>
  <c r="AE2509" i="1"/>
  <c r="AE3075" i="1"/>
  <c r="AE1313" i="1"/>
  <c r="AE2904" i="1"/>
  <c r="AE2780" i="1"/>
  <c r="AE2360" i="1"/>
  <c r="E18" i="1"/>
  <c r="AE18" i="1"/>
  <c r="D18" i="1"/>
  <c r="AE3243" i="1"/>
  <c r="AE2547" i="1"/>
  <c r="AE2137" i="1"/>
  <c r="AE2700" i="1"/>
  <c r="AE1395" i="1"/>
  <c r="AE2030" i="1"/>
  <c r="AE2295" i="1"/>
  <c r="AE2635" i="1"/>
  <c r="AE2216" i="1"/>
  <c r="AE1207" i="1"/>
  <c r="AE2254" i="1"/>
  <c r="AE1798" i="1"/>
  <c r="AE2235" i="1"/>
  <c r="AE3264" i="1"/>
  <c r="AE1188" i="1"/>
  <c r="AE34" i="1"/>
  <c r="AE1288" i="1"/>
  <c r="AE2822" i="1"/>
  <c r="AE1543" i="1"/>
  <c r="AE1923" i="1"/>
  <c r="AE2155" i="1"/>
  <c r="AE2739" i="1"/>
  <c r="AE2612" i="1"/>
  <c r="AE2383" i="1"/>
  <c r="AE3163" i="1"/>
  <c r="AE2197" i="1"/>
  <c r="AE2091" i="1"/>
  <c r="AE1606" i="1"/>
  <c r="AE3304" i="1"/>
  <c r="AQ16" i="1"/>
  <c r="AE3226" i="1"/>
  <c r="AE2402" i="1"/>
  <c r="AE2885" i="1"/>
  <c r="AE2322" i="1"/>
  <c r="AE2110" i="1"/>
  <c r="E1969" i="1"/>
  <c r="AE3054" i="1"/>
  <c r="AE1480" i="1"/>
  <c r="AE2049" i="1"/>
  <c r="AE2276" i="1"/>
  <c r="AE2422" i="1"/>
  <c r="AE1648" i="1"/>
  <c r="AE2490" i="1"/>
  <c r="AE2448" i="1"/>
  <c r="AE2003" i="1"/>
  <c r="AE1421" i="1"/>
  <c r="AE1564" i="1"/>
  <c r="AE2719" i="1"/>
  <c r="AE2799" i="1"/>
  <c r="AE1459" i="1"/>
  <c r="AE1332" i="1"/>
  <c r="AE2841" i="1"/>
  <c r="AE2866" i="1"/>
  <c r="AE72" i="1"/>
  <c r="AE1501" i="1"/>
  <c r="AE1627" i="1"/>
  <c r="AE2654" i="1"/>
  <c r="AE1248" i="1"/>
  <c r="AE3029" i="1"/>
  <c r="AE2969" i="1"/>
  <c r="AE2571" i="1"/>
  <c r="H16" i="4"/>
  <c r="A17" i="4"/>
  <c r="AE3092" i="1"/>
  <c r="AE53" i="1"/>
  <c r="AE1355" i="1"/>
  <c r="AE2991" i="1"/>
  <c r="AE1692" i="1"/>
  <c r="AE1715" i="1"/>
  <c r="AE1442" i="1"/>
  <c r="AE3012" i="1"/>
  <c r="AE1585" i="1"/>
  <c r="AE3180" i="1"/>
  <c r="AE3117" i="1"/>
  <c r="AE1269" i="1"/>
  <c r="AE2950" i="1"/>
  <c r="AE2929" i="1"/>
  <c r="AE2341" i="1"/>
  <c r="AE1376" i="1"/>
  <c r="AR16" i="1"/>
  <c r="AH15" i="1"/>
  <c r="AJ17" i="1"/>
  <c r="AI17" i="1"/>
  <c r="C16" i="4"/>
  <c r="D16" i="4" l="1"/>
  <c r="B15" i="4"/>
  <c r="AM17" i="1"/>
  <c r="AE2951" i="1"/>
  <c r="AE1586" i="1"/>
  <c r="AE1716" i="1"/>
  <c r="AE1693" i="1"/>
  <c r="AE3093" i="1"/>
  <c r="AE3030" i="1"/>
  <c r="AE1502" i="1"/>
  <c r="AE1565" i="1"/>
  <c r="AE2491" i="1"/>
  <c r="AE2050" i="1"/>
  <c r="AE2886" i="1"/>
  <c r="AE2403" i="1"/>
  <c r="AE3305" i="1"/>
  <c r="AE3164" i="1"/>
  <c r="AE2740" i="1"/>
  <c r="AE2156" i="1"/>
  <c r="AE1289" i="1"/>
  <c r="AE2236" i="1"/>
  <c r="AE2217" i="1"/>
  <c r="AE2138" i="1"/>
  <c r="J18" i="1"/>
  <c r="F18" i="1"/>
  <c r="X18" i="1"/>
  <c r="G18" i="1"/>
  <c r="AE2361" i="1"/>
  <c r="AE3076" i="1"/>
  <c r="AE1943" i="1"/>
  <c r="AE3139" i="1"/>
  <c r="AE1523" i="1"/>
  <c r="AE2529" i="1"/>
  <c r="AR17" i="1"/>
  <c r="AE2930" i="1"/>
  <c r="AE3181" i="1"/>
  <c r="AE54" i="1"/>
  <c r="AE2572" i="1"/>
  <c r="AE2970" i="1"/>
  <c r="AE1628" i="1"/>
  <c r="AE2842" i="1"/>
  <c r="AE2720" i="1"/>
  <c r="AE2449" i="1"/>
  <c r="AE2423" i="1"/>
  <c r="AE2277" i="1"/>
  <c r="AQ17" i="1"/>
  <c r="AE2198" i="1"/>
  <c r="AE2823" i="1"/>
  <c r="AE3265" i="1"/>
  <c r="AE2255" i="1"/>
  <c r="AE1208" i="1"/>
  <c r="AE1396" i="1"/>
  <c r="AE2701" i="1"/>
  <c r="E19" i="1"/>
  <c r="D19" i="1"/>
  <c r="AE1314" i="1"/>
  <c r="AE1672" i="1"/>
  <c r="AE2175" i="1"/>
  <c r="AE2679" i="1"/>
  <c r="AE2593" i="1"/>
  <c r="AE2069" i="1"/>
  <c r="AE1881" i="1"/>
  <c r="AE2342" i="1"/>
  <c r="AE1270" i="1"/>
  <c r="AE3118" i="1"/>
  <c r="AE1443" i="1"/>
  <c r="AE1356" i="1"/>
  <c r="A18" i="4"/>
  <c r="H17" i="4"/>
  <c r="AE1249" i="1"/>
  <c r="AE2655" i="1"/>
  <c r="AE2867" i="1"/>
  <c r="AE2800" i="1"/>
  <c r="AE2004" i="1"/>
  <c r="AE1649" i="1"/>
  <c r="AE3055" i="1"/>
  <c r="AE2323" i="1"/>
  <c r="AE2092" i="1"/>
  <c r="AE2613" i="1"/>
  <c r="AE1544" i="1"/>
  <c r="AE1189" i="1"/>
  <c r="AE1799" i="1"/>
  <c r="AE2296" i="1"/>
  <c r="AE3244" i="1"/>
  <c r="AE2905" i="1"/>
  <c r="AE2759" i="1"/>
  <c r="AE2468" i="1"/>
  <c r="AE3287" i="1"/>
  <c r="AE3202" i="1"/>
  <c r="AE1377" i="1"/>
  <c r="AE3013" i="1"/>
  <c r="AE2992" i="1"/>
  <c r="AE73" i="1"/>
  <c r="AE1333" i="1"/>
  <c r="AE1460" i="1"/>
  <c r="AE1422" i="1"/>
  <c r="AE1481" i="1"/>
  <c r="AE2111" i="1"/>
  <c r="E3227" i="1"/>
  <c r="AE1607" i="1"/>
  <c r="AE2384" i="1"/>
  <c r="AE1924" i="1"/>
  <c r="AE35" i="1"/>
  <c r="AE2636" i="1"/>
  <c r="AE2031" i="1"/>
  <c r="AE2548" i="1"/>
  <c r="AE2781" i="1"/>
  <c r="AE2510" i="1"/>
  <c r="AE1985" i="1"/>
  <c r="Q18" i="1"/>
  <c r="AH16" i="1"/>
  <c r="C17" i="4"/>
  <c r="AI18" i="1"/>
  <c r="AJ18" i="1"/>
  <c r="AM18" i="1" l="1"/>
  <c r="D17" i="4"/>
  <c r="B16" i="4"/>
  <c r="AE1986" i="1"/>
  <c r="AE2549" i="1"/>
  <c r="E2032" i="1"/>
  <c r="AE2112" i="1"/>
  <c r="AE1461" i="1"/>
  <c r="AE74" i="1"/>
  <c r="AE1378" i="1"/>
  <c r="AE3203" i="1"/>
  <c r="AE3288" i="1"/>
  <c r="AE1190" i="1"/>
  <c r="AE2324" i="1"/>
  <c r="AE2801" i="1"/>
  <c r="AE1357" i="1"/>
  <c r="AE2343" i="1"/>
  <c r="AE1882" i="1"/>
  <c r="AE2176" i="1"/>
  <c r="J19" i="1"/>
  <c r="F19" i="1"/>
  <c r="X19" i="1"/>
  <c r="G19" i="1"/>
  <c r="Q20" i="1"/>
  <c r="D20" i="1"/>
  <c r="E20" i="1"/>
  <c r="AE2573" i="1"/>
  <c r="AE1524" i="1"/>
  <c r="AE2362" i="1"/>
  <c r="AE2218" i="1"/>
  <c r="AE2741" i="1"/>
  <c r="AE2404" i="1"/>
  <c r="AE2887" i="1"/>
  <c r="AE1566" i="1"/>
  <c r="AH17" i="1"/>
  <c r="AE2782" i="1"/>
  <c r="AE1925" i="1"/>
  <c r="AE1423" i="1"/>
  <c r="AE3014" i="1"/>
  <c r="AE2906" i="1"/>
  <c r="AE1800" i="1"/>
  <c r="AE2868" i="1"/>
  <c r="AE1271" i="1"/>
  <c r="AE2680" i="1"/>
  <c r="AE1315" i="1"/>
  <c r="AE1397" i="1"/>
  <c r="AE2256" i="1"/>
  <c r="AE2278" i="1"/>
  <c r="AE2424" i="1"/>
  <c r="AE1629" i="1"/>
  <c r="AE2971" i="1"/>
  <c r="AE3182" i="1"/>
  <c r="AE2931" i="1"/>
  <c r="AE2530" i="1"/>
  <c r="AE3077" i="1"/>
  <c r="E2139" i="1"/>
  <c r="AE1290" i="1"/>
  <c r="AE2157" i="1"/>
  <c r="AE2492" i="1"/>
  <c r="AE3094" i="1"/>
  <c r="AE1694" i="1"/>
  <c r="AE2952" i="1"/>
  <c r="AE2511" i="1"/>
  <c r="AE2637" i="1"/>
  <c r="AE36" i="1"/>
  <c r="AE1608" i="1"/>
  <c r="AE1482" i="1"/>
  <c r="AR18" i="1"/>
  <c r="AE2993" i="1"/>
  <c r="AE2469" i="1"/>
  <c r="AE2760" i="1"/>
  <c r="AE2297" i="1"/>
  <c r="AE2614" i="1"/>
  <c r="AE2093" i="1"/>
  <c r="AE2005" i="1"/>
  <c r="AE1250" i="1"/>
  <c r="AE3119" i="1"/>
  <c r="AE2594" i="1"/>
  <c r="AE1673" i="1"/>
  <c r="AE2702" i="1"/>
  <c r="AE1209" i="1"/>
  <c r="AE2199" i="1"/>
  <c r="AE2721" i="1"/>
  <c r="AE2843" i="1"/>
  <c r="AQ18" i="1"/>
  <c r="AE3165" i="1"/>
  <c r="AE3306" i="1"/>
  <c r="AE3031" i="1"/>
  <c r="AE1587" i="1"/>
  <c r="AE2385" i="1"/>
  <c r="AE1334" i="1"/>
  <c r="AE3245" i="1"/>
  <c r="AE1545" i="1"/>
  <c r="AE3056" i="1"/>
  <c r="AE1650" i="1"/>
  <c r="AE2656" i="1"/>
  <c r="H18" i="4"/>
  <c r="A19" i="4"/>
  <c r="E1444" i="1"/>
  <c r="AE2070" i="1"/>
  <c r="AE3266" i="1"/>
  <c r="AE2824" i="1"/>
  <c r="AE2450" i="1"/>
  <c r="AE55" i="1"/>
  <c r="AE3140" i="1"/>
  <c r="AE1944" i="1"/>
  <c r="Q19" i="1"/>
  <c r="AE2237" i="1"/>
  <c r="AE2051" i="1"/>
  <c r="AE1503" i="1"/>
  <c r="AE1717" i="1"/>
  <c r="C18" i="4"/>
  <c r="AJ19" i="1"/>
  <c r="AI19" i="1"/>
  <c r="AM19" i="1" l="1"/>
  <c r="D18" i="4"/>
  <c r="B17" i="4"/>
  <c r="E1718" i="1"/>
  <c r="AE2825" i="1"/>
  <c r="AE1588" i="1"/>
  <c r="AE3032" i="1"/>
  <c r="AE2200" i="1"/>
  <c r="AE1674" i="1"/>
  <c r="AE2006" i="1"/>
  <c r="AE2470" i="1"/>
  <c r="AE37" i="1"/>
  <c r="AE3095" i="1"/>
  <c r="AE1291" i="1"/>
  <c r="AE1630" i="1"/>
  <c r="AE2869" i="1"/>
  <c r="AE1424" i="1"/>
  <c r="AE2742" i="1"/>
  <c r="AE1525" i="1"/>
  <c r="E2344" i="1"/>
  <c r="AE1191" i="1"/>
  <c r="AE1379" i="1"/>
  <c r="AE75" i="1"/>
  <c r="AE1945" i="1"/>
  <c r="AE3141" i="1"/>
  <c r="AE2451" i="1"/>
  <c r="AE2071" i="1"/>
  <c r="AE1651" i="1"/>
  <c r="AE3057" i="1"/>
  <c r="AE2844" i="1"/>
  <c r="AE2722" i="1"/>
  <c r="AE2761" i="1"/>
  <c r="AE1609" i="1"/>
  <c r="AE2953" i="1"/>
  <c r="AE1695" i="1"/>
  <c r="AE2531" i="1"/>
  <c r="AE2257" i="1"/>
  <c r="AE1398" i="1"/>
  <c r="AE2405" i="1"/>
  <c r="AR19" i="1"/>
  <c r="AQ19" i="1"/>
  <c r="AE1883" i="1"/>
  <c r="E2325" i="1"/>
  <c r="AE2113" i="1"/>
  <c r="AE1987" i="1"/>
  <c r="E2052" i="1"/>
  <c r="E2238" i="1"/>
  <c r="AE56" i="1"/>
  <c r="AE2657" i="1"/>
  <c r="AE2386" i="1"/>
  <c r="E3166" i="1"/>
  <c r="E2703" i="1"/>
  <c r="AE1251" i="1"/>
  <c r="AE2615" i="1"/>
  <c r="AE2298" i="1"/>
  <c r="AE1483" i="1"/>
  <c r="AE2158" i="1"/>
  <c r="E3078" i="1"/>
  <c r="AE2972" i="1"/>
  <c r="AE1272" i="1"/>
  <c r="AE2907" i="1"/>
  <c r="E3015" i="1"/>
  <c r="AE1567" i="1"/>
  <c r="AE2888" i="1"/>
  <c r="AE2363" i="1"/>
  <c r="AE2177" i="1"/>
  <c r="AE1358" i="1"/>
  <c r="AE2802" i="1"/>
  <c r="AE3289" i="1"/>
  <c r="AE3204" i="1"/>
  <c r="AE1462" i="1"/>
  <c r="AE1504" i="1"/>
  <c r="AE3267" i="1"/>
  <c r="H19" i="4"/>
  <c r="A20" i="4"/>
  <c r="AE1546" i="1"/>
  <c r="AE3246" i="1"/>
  <c r="AE1335" i="1"/>
  <c r="AE3307" i="1"/>
  <c r="AE1210" i="1"/>
  <c r="E2595" i="1"/>
  <c r="AE3120" i="1"/>
  <c r="AE2094" i="1"/>
  <c r="AE2994" i="1"/>
  <c r="AE2638" i="1"/>
  <c r="E2512" i="1"/>
  <c r="E2493" i="1"/>
  <c r="AE2932" i="1"/>
  <c r="AE3183" i="1"/>
  <c r="AE2425" i="1"/>
  <c r="AE2279" i="1"/>
  <c r="AE1316" i="1"/>
  <c r="AE2681" i="1"/>
  <c r="E1801" i="1"/>
  <c r="AE1926" i="1"/>
  <c r="E2783" i="1"/>
  <c r="E2219" i="1"/>
  <c r="AE2574" i="1"/>
  <c r="G20" i="1"/>
  <c r="Q21" i="1"/>
  <c r="F20" i="1"/>
  <c r="X20" i="1"/>
  <c r="D21" i="1"/>
  <c r="J20" i="1"/>
  <c r="E21" i="1"/>
  <c r="AE2550" i="1"/>
  <c r="AH18" i="1"/>
  <c r="C19" i="4"/>
  <c r="AJ20" i="1"/>
  <c r="AI20" i="1"/>
  <c r="AM20" i="1" l="1"/>
  <c r="D19" i="4"/>
  <c r="B18" i="4"/>
  <c r="AE2682" i="1"/>
  <c r="AE3184" i="1"/>
  <c r="AE1211" i="1"/>
  <c r="AE1463" i="1"/>
  <c r="AE1359" i="1"/>
  <c r="AE2387" i="1"/>
  <c r="AE2762" i="1"/>
  <c r="AE1946" i="1"/>
  <c r="AE1675" i="1"/>
  <c r="AE2826" i="1"/>
  <c r="AQ20" i="1"/>
  <c r="AR20" i="1"/>
  <c r="AE2280" i="1"/>
  <c r="AE2426" i="1"/>
  <c r="E2639" i="1"/>
  <c r="E2995" i="1"/>
  <c r="AE1336" i="1"/>
  <c r="E3247" i="1"/>
  <c r="E1505" i="1"/>
  <c r="E1568" i="1"/>
  <c r="E1273" i="1"/>
  <c r="AE1252" i="1"/>
  <c r="AE2114" i="1"/>
  <c r="AE2258" i="1"/>
  <c r="AE3058" i="1"/>
  <c r="E2452" i="1"/>
  <c r="AE3142" i="1"/>
  <c r="E1380" i="1"/>
  <c r="AE1526" i="1"/>
  <c r="AE2743" i="1"/>
  <c r="E1631" i="1"/>
  <c r="AE2471" i="1"/>
  <c r="AE2007" i="1"/>
  <c r="AE2551" i="1"/>
  <c r="E2095" i="1"/>
  <c r="AE3205" i="1"/>
  <c r="AE1610" i="1"/>
  <c r="AE1292" i="1"/>
  <c r="AE1589" i="1"/>
  <c r="E1317" i="1"/>
  <c r="AE2803" i="1"/>
  <c r="AE2364" i="1"/>
  <c r="AE1884" i="1"/>
  <c r="AE2406" i="1"/>
  <c r="E2954" i="1"/>
  <c r="AE2845" i="1"/>
  <c r="E2201" i="1"/>
  <c r="AE3033" i="1"/>
  <c r="AE2973" i="1"/>
  <c r="AE1484" i="1"/>
  <c r="AE2658" i="1"/>
  <c r="AE1192" i="1"/>
  <c r="AE3096" i="1"/>
  <c r="F21" i="1"/>
  <c r="G21" i="1" s="1"/>
  <c r="X21" i="1"/>
  <c r="J21" i="1"/>
  <c r="D22" i="1"/>
  <c r="E22" i="1"/>
  <c r="AE3268" i="1"/>
  <c r="E2159" i="1"/>
  <c r="AE1988" i="1"/>
  <c r="AE1399" i="1"/>
  <c r="AE2575" i="1"/>
  <c r="AE1927" i="1"/>
  <c r="AE2933" i="1"/>
  <c r="AE3121" i="1"/>
  <c r="AE3308" i="1"/>
  <c r="AE1547" i="1"/>
  <c r="H20" i="4"/>
  <c r="A21" i="4"/>
  <c r="E3290" i="1"/>
  <c r="AE2178" i="1"/>
  <c r="AE2889" i="1"/>
  <c r="AE2908" i="1"/>
  <c r="AE2299" i="1"/>
  <c r="AE2616" i="1"/>
  <c r="E57" i="1"/>
  <c r="AE2532" i="1"/>
  <c r="AE1696" i="1"/>
  <c r="AE2723" i="1"/>
  <c r="AE1652" i="1"/>
  <c r="AE2072" i="1"/>
  <c r="AE76" i="1"/>
  <c r="E1425" i="1"/>
  <c r="AE2870" i="1"/>
  <c r="AE38" i="1"/>
  <c r="AH19" i="1"/>
  <c r="C20" i="4"/>
  <c r="AJ21" i="1"/>
  <c r="AI21" i="1"/>
  <c r="AM21" i="1" l="1"/>
  <c r="D20" i="4"/>
  <c r="B19" i="4"/>
  <c r="AR21" i="1"/>
  <c r="AQ21" i="1"/>
  <c r="AE2934" i="1"/>
  <c r="E1989" i="1"/>
  <c r="J22" i="1"/>
  <c r="F22" i="1"/>
  <c r="G22" i="1" s="1"/>
  <c r="X22" i="1"/>
  <c r="D23" i="1"/>
  <c r="E23" i="1"/>
  <c r="E1485" i="1"/>
  <c r="AE2407" i="1"/>
  <c r="AE1611" i="1"/>
  <c r="AE2552" i="1"/>
  <c r="E3059" i="1"/>
  <c r="AE2427" i="1"/>
  <c r="E2281" i="1"/>
  <c r="AE1212" i="1"/>
  <c r="E2871" i="1"/>
  <c r="AE2073" i="1"/>
  <c r="E2533" i="1"/>
  <c r="AE2909" i="1"/>
  <c r="E3122" i="1"/>
  <c r="E2576" i="1"/>
  <c r="AE1400" i="1"/>
  <c r="AE3269" i="1"/>
  <c r="AE2659" i="1"/>
  <c r="AE2804" i="1"/>
  <c r="AE1293" i="1"/>
  <c r="AE1253" i="1"/>
  <c r="AE1337" i="1"/>
  <c r="E1676" i="1"/>
  <c r="AE1947" i="1"/>
  <c r="AE1464" i="1"/>
  <c r="AE2683" i="1"/>
  <c r="E39" i="1"/>
  <c r="AE77" i="1"/>
  <c r="AE1697" i="1"/>
  <c r="AE2300" i="1"/>
  <c r="AE3309" i="1"/>
  <c r="Q22" i="1"/>
  <c r="E1193" i="1"/>
  <c r="AE3034" i="1"/>
  <c r="AE2365" i="1"/>
  <c r="AE1590" i="1"/>
  <c r="AE2472" i="1"/>
  <c r="E2744" i="1"/>
  <c r="AE1527" i="1"/>
  <c r="AE2259" i="1"/>
  <c r="AE1360" i="1"/>
  <c r="AE1653" i="1"/>
  <c r="AE2724" i="1"/>
  <c r="AE2617" i="1"/>
  <c r="E2890" i="1"/>
  <c r="AE2179" i="1"/>
  <c r="A22" i="4"/>
  <c r="H21" i="4"/>
  <c r="AE1548" i="1"/>
  <c r="E1928" i="1"/>
  <c r="AE3097" i="1"/>
  <c r="AE2974" i="1"/>
  <c r="AE2846" i="1"/>
  <c r="AE1885" i="1"/>
  <c r="AE3206" i="1"/>
  <c r="AE2008" i="1"/>
  <c r="AE3143" i="1"/>
  <c r="AE2115" i="1"/>
  <c r="E2827" i="1"/>
  <c r="AE2763" i="1"/>
  <c r="E2388" i="1"/>
  <c r="AE3185" i="1"/>
  <c r="AH20" i="1"/>
  <c r="C21" i="4"/>
  <c r="AJ22" i="1"/>
  <c r="AI22" i="1"/>
  <c r="AM22" i="1" l="1"/>
  <c r="D21" i="4"/>
  <c r="B20" i="4"/>
  <c r="AQ22" i="1"/>
  <c r="AR22" i="1"/>
  <c r="AE2009" i="1"/>
  <c r="AE1698" i="1"/>
  <c r="AE1294" i="1"/>
  <c r="E2764" i="1"/>
  <c r="AE2847" i="1"/>
  <c r="E2725" i="1"/>
  <c r="AE1654" i="1"/>
  <c r="AE1528" i="1"/>
  <c r="AE1591" i="1"/>
  <c r="E1254" i="1"/>
  <c r="AE1401" i="1"/>
  <c r="AE2074" i="1"/>
  <c r="E2408" i="1"/>
  <c r="AE3144" i="1"/>
  <c r="AE2975" i="1"/>
  <c r="H22" i="4"/>
  <c r="A23" i="4"/>
  <c r="AE2366" i="1"/>
  <c r="AE2910" i="1"/>
  <c r="E2935" i="1"/>
  <c r="AE3207" i="1"/>
  <c r="AE2180" i="1"/>
  <c r="AE2618" i="1"/>
  <c r="AE2473" i="1"/>
  <c r="AE1465" i="1"/>
  <c r="AE1948" i="1"/>
  <c r="AE1338" i="1"/>
  <c r="AE2660" i="1"/>
  <c r="AE3270" i="1"/>
  <c r="AE1213" i="1"/>
  <c r="E1612" i="1"/>
  <c r="AE2301" i="1"/>
  <c r="E2684" i="1"/>
  <c r="AE2116" i="1"/>
  <c r="AE1886" i="1"/>
  <c r="AE3098" i="1"/>
  <c r="E3186" i="1"/>
  <c r="E1549" i="1"/>
  <c r="E1361" i="1"/>
  <c r="AE2260" i="1"/>
  <c r="AE3035" i="1"/>
  <c r="AE78" i="1"/>
  <c r="AE2805" i="1"/>
  <c r="AE2428" i="1"/>
  <c r="AE2553" i="1"/>
  <c r="F23" i="1"/>
  <c r="G23" i="1" s="1"/>
  <c r="X23" i="1"/>
  <c r="J23" i="1"/>
  <c r="Q24" i="1"/>
  <c r="E24" i="1"/>
  <c r="D24" i="1"/>
  <c r="Q23" i="1"/>
  <c r="AH21" i="1"/>
  <c r="C22" i="4"/>
  <c r="AJ23" i="1"/>
  <c r="AI23" i="1"/>
  <c r="AM23" i="1" l="1"/>
  <c r="D22" i="4"/>
  <c r="B21" i="4"/>
  <c r="AR23" i="1"/>
  <c r="AQ23" i="1"/>
  <c r="AE2261" i="1"/>
  <c r="E2474" i="1"/>
  <c r="AE2010" i="1"/>
  <c r="AE1887" i="1"/>
  <c r="AE2302" i="1"/>
  <c r="B3271" i="1"/>
  <c r="E3271" i="1"/>
  <c r="AE1949" i="1"/>
  <c r="AE3208" i="1"/>
  <c r="AE2911" i="1"/>
  <c r="AE2367" i="1"/>
  <c r="E1529" i="1"/>
  <c r="AE2848" i="1"/>
  <c r="AE2806" i="1"/>
  <c r="AE2661" i="1"/>
  <c r="E1466" i="1"/>
  <c r="AE1655" i="1"/>
  <c r="AH22" i="1"/>
  <c r="J24" i="1"/>
  <c r="F24" i="1"/>
  <c r="G24" i="1" s="1"/>
  <c r="X24" i="1"/>
  <c r="Q25" i="1"/>
  <c r="E25" i="1"/>
  <c r="D25" i="1"/>
  <c r="AE2554" i="1"/>
  <c r="AE3036" i="1"/>
  <c r="AE3099" i="1"/>
  <c r="AE1214" i="1"/>
  <c r="AE2619" i="1"/>
  <c r="AE2181" i="1"/>
  <c r="E2976" i="1"/>
  <c r="AE3145" i="1"/>
  <c r="AE2075" i="1"/>
  <c r="AE1402" i="1"/>
  <c r="E1592" i="1"/>
  <c r="AE1295" i="1"/>
  <c r="AE1699" i="1"/>
  <c r="AE2429" i="1"/>
  <c r="H23" i="4"/>
  <c r="A24" i="4"/>
  <c r="AE79" i="1"/>
  <c r="AE2117" i="1"/>
  <c r="AE1339" i="1"/>
  <c r="C23" i="4"/>
  <c r="AI24" i="1"/>
  <c r="AJ24" i="1"/>
  <c r="AM24" i="1" l="1"/>
  <c r="D23" i="4"/>
  <c r="B22" i="4"/>
  <c r="AQ24" i="1"/>
  <c r="AR24" i="1"/>
  <c r="H3270" i="1"/>
  <c r="AE2011" i="1"/>
  <c r="AE2118" i="1"/>
  <c r="E1700" i="1"/>
  <c r="AE3100" i="1"/>
  <c r="J25" i="1"/>
  <c r="F25" i="1"/>
  <c r="G25" i="1"/>
  <c r="X25" i="1"/>
  <c r="E26" i="1"/>
  <c r="D26" i="1"/>
  <c r="E1656" i="1"/>
  <c r="AE2849" i="1"/>
  <c r="AE2368" i="1"/>
  <c r="AE2912" i="1"/>
  <c r="AE2303" i="1"/>
  <c r="E1888" i="1"/>
  <c r="E2262" i="1"/>
  <c r="AE80" i="1"/>
  <c r="AE1403" i="1"/>
  <c r="E2076" i="1"/>
  <c r="E2182" i="1"/>
  <c r="AE3037" i="1"/>
  <c r="AE3209" i="1"/>
  <c r="AE1340" i="1"/>
  <c r="AE2430" i="1"/>
  <c r="E2620" i="1"/>
  <c r="E1215" i="1"/>
  <c r="AE2555" i="1"/>
  <c r="AE2807" i="1"/>
  <c r="C3271" i="1"/>
  <c r="C3272" i="1" s="1"/>
  <c r="C3273" i="1" s="1"/>
  <c r="C3274" i="1" s="1"/>
  <c r="C3275" i="1" s="1"/>
  <c r="C3276" i="1" s="1"/>
  <c r="C3277" i="1" s="1"/>
  <c r="C3278" i="1" s="1"/>
  <c r="C3279" i="1" s="1"/>
  <c r="C3280" i="1" s="1"/>
  <c r="C3281" i="1" s="1"/>
  <c r="C3282" i="1" s="1"/>
  <c r="C3283" i="1" s="1"/>
  <c r="C3284" i="1" s="1"/>
  <c r="C3285" i="1" s="1"/>
  <c r="C3286" i="1" s="1"/>
  <c r="C3287" i="1" s="1"/>
  <c r="C3288" i="1" s="1"/>
  <c r="C3289" i="1" s="1"/>
  <c r="B3290" i="1" s="1"/>
  <c r="B3272" i="1"/>
  <c r="H24" i="4"/>
  <c r="A25" i="4"/>
  <c r="AE1296" i="1"/>
  <c r="E3146" i="1"/>
  <c r="AE2662" i="1"/>
  <c r="AE1950" i="1"/>
  <c r="AH23" i="1"/>
  <c r="AL3270" i="1"/>
  <c r="AK3270" i="1"/>
  <c r="C24" i="4"/>
  <c r="AI25" i="1"/>
  <c r="AJ25" i="1"/>
  <c r="AM25" i="1" l="1"/>
  <c r="D24" i="4"/>
  <c r="B23" i="4"/>
  <c r="AN3270" i="1"/>
  <c r="A26" i="4"/>
  <c r="H25" i="4"/>
  <c r="AE2431" i="1"/>
  <c r="AE1404" i="1"/>
  <c r="E81" i="1"/>
  <c r="AE2850" i="1"/>
  <c r="J26" i="1"/>
  <c r="X26" i="1"/>
  <c r="Q27" i="1"/>
  <c r="F26" i="1"/>
  <c r="G26" i="1" s="1"/>
  <c r="D27" i="1"/>
  <c r="E27" i="1"/>
  <c r="AQ25" i="1"/>
  <c r="AE3101" i="1"/>
  <c r="AE2012" i="1"/>
  <c r="AE2663" i="1"/>
  <c r="B3291" i="1"/>
  <c r="E2369" i="1"/>
  <c r="AE2119" i="1"/>
  <c r="AE1951" i="1"/>
  <c r="AE1297" i="1"/>
  <c r="H3271" i="1"/>
  <c r="AO3270" i="1" s="1"/>
  <c r="AE2556" i="1"/>
  <c r="AE3038" i="1"/>
  <c r="AE2913" i="1"/>
  <c r="AP3270" i="1"/>
  <c r="AP3269" i="1"/>
  <c r="AO3269" i="1"/>
  <c r="AR25" i="1"/>
  <c r="H3272" i="1"/>
  <c r="B3273" i="1"/>
  <c r="E2808" i="1"/>
  <c r="E1341" i="1"/>
  <c r="E3210" i="1"/>
  <c r="AE2304" i="1"/>
  <c r="Q26" i="1"/>
  <c r="AH24" i="1"/>
  <c r="AL3272" i="1"/>
  <c r="AK3271" i="1"/>
  <c r="AL3271" i="1"/>
  <c r="AK3272" i="1"/>
  <c r="C25" i="4"/>
  <c r="AI26" i="1"/>
  <c r="AJ26" i="1"/>
  <c r="AM26" i="1" l="1"/>
  <c r="D25" i="4"/>
  <c r="B24" i="4"/>
  <c r="AN3272" i="1"/>
  <c r="AN3271" i="1"/>
  <c r="AQ26" i="1"/>
  <c r="AR26" i="1"/>
  <c r="H3273" i="1"/>
  <c r="AP3272" i="1" s="1"/>
  <c r="B3274" i="1"/>
  <c r="E2557" i="1"/>
  <c r="E1298" i="1"/>
  <c r="E1952" i="1"/>
  <c r="E2120" i="1"/>
  <c r="E3102" i="1"/>
  <c r="E3039" i="1"/>
  <c r="B3292" i="1"/>
  <c r="E2013" i="1"/>
  <c r="E2851" i="1"/>
  <c r="AE2432" i="1"/>
  <c r="H26" i="4"/>
  <c r="A27" i="4"/>
  <c r="AE2305" i="1"/>
  <c r="AP3271" i="1"/>
  <c r="AO3271" i="1"/>
  <c r="AE2914" i="1"/>
  <c r="E2664" i="1"/>
  <c r="Q28" i="1"/>
  <c r="J27" i="1"/>
  <c r="X27" i="1"/>
  <c r="F27" i="1"/>
  <c r="G27" i="1" s="1"/>
  <c r="E28" i="1"/>
  <c r="D28" i="1"/>
  <c r="E1405" i="1"/>
  <c r="AH25" i="1"/>
  <c r="C26" i="4"/>
  <c r="AL3273" i="1"/>
  <c r="AK3273" i="1"/>
  <c r="AJ27" i="1"/>
  <c r="AI27" i="1"/>
  <c r="AM27" i="1" l="1"/>
  <c r="AN3273" i="1"/>
  <c r="D26" i="4"/>
  <c r="B25" i="4"/>
  <c r="AR27" i="1"/>
  <c r="AQ27" i="1"/>
  <c r="E2306" i="1"/>
  <c r="AH26" i="1"/>
  <c r="E2915" i="1"/>
  <c r="E2433" i="1"/>
  <c r="AO3272" i="1"/>
  <c r="H3274" i="1"/>
  <c r="B3275" i="1"/>
  <c r="F28" i="1"/>
  <c r="G28" i="1" s="1"/>
  <c r="X28" i="1"/>
  <c r="J28" i="1"/>
  <c r="D29" i="1"/>
  <c r="E29" i="1"/>
  <c r="H27" i="4"/>
  <c r="A28" i="4"/>
  <c r="B3293" i="1"/>
  <c r="C27" i="4"/>
  <c r="AL3274" i="1"/>
  <c r="AK3274" i="1"/>
  <c r="AJ28" i="1"/>
  <c r="AI28" i="1"/>
  <c r="AM28" i="1" l="1"/>
  <c r="AN3274" i="1"/>
  <c r="D27" i="4"/>
  <c r="B26" i="4"/>
  <c r="AQ28" i="1"/>
  <c r="AR28" i="1"/>
  <c r="AO3273" i="1"/>
  <c r="B3294" i="1"/>
  <c r="F29" i="1"/>
  <c r="X29" i="1"/>
  <c r="G29" i="1"/>
  <c r="J29" i="1"/>
  <c r="E30" i="1"/>
  <c r="D30" i="1"/>
  <c r="Q30" i="1" s="1"/>
  <c r="H28" i="4"/>
  <c r="A29" i="4"/>
  <c r="AP3273" i="1"/>
  <c r="AH27" i="1"/>
  <c r="Q29" i="1"/>
  <c r="H3275" i="1"/>
  <c r="AP3274" i="1" s="1"/>
  <c r="B3276" i="1"/>
  <c r="C28" i="4"/>
  <c r="AL3275" i="1"/>
  <c r="AK3275" i="1"/>
  <c r="AJ29" i="1"/>
  <c r="AI29" i="1"/>
  <c r="AO3274" i="1" l="1"/>
  <c r="AM29" i="1"/>
  <c r="AN3275" i="1"/>
  <c r="D28" i="4"/>
  <c r="B27" i="4"/>
  <c r="AR29" i="1"/>
  <c r="AQ29" i="1"/>
  <c r="A30" i="4"/>
  <c r="H29" i="4"/>
  <c r="H3276" i="1"/>
  <c r="AO3275" i="1" s="1"/>
  <c r="B3277" i="1"/>
  <c r="B3295" i="1"/>
  <c r="J30" i="1"/>
  <c r="F30" i="1"/>
  <c r="X30" i="1"/>
  <c r="G30" i="1"/>
  <c r="Q31" i="1"/>
  <c r="E31" i="1"/>
  <c r="D31" i="1"/>
  <c r="AH28" i="1"/>
  <c r="AJ30" i="1"/>
  <c r="AI30" i="1"/>
  <c r="AL3276" i="1"/>
  <c r="AK3276" i="1"/>
  <c r="C29" i="4"/>
  <c r="D29" i="4" l="1"/>
  <c r="B28" i="4"/>
  <c r="AN3276" i="1"/>
  <c r="AM30" i="1"/>
  <c r="B3296" i="1"/>
  <c r="J31" i="1"/>
  <c r="F31" i="1"/>
  <c r="G31" i="1" s="1"/>
  <c r="X31" i="1"/>
  <c r="E32" i="1"/>
  <c r="Q32" i="1" s="1"/>
  <c r="D32" i="1"/>
  <c r="AP3275" i="1"/>
  <c r="H30" i="4"/>
  <c r="A31" i="4"/>
  <c r="AH29" i="1"/>
  <c r="AR30" i="1"/>
  <c r="AQ30" i="1"/>
  <c r="H3277" i="1"/>
  <c r="AP3276" i="1" s="1"/>
  <c r="B3278" i="1"/>
  <c r="AK3277" i="1"/>
  <c r="AL3277" i="1"/>
  <c r="C30" i="4"/>
  <c r="AJ31" i="1"/>
  <c r="AI31" i="1"/>
  <c r="AM31" i="1" l="1"/>
  <c r="D30" i="4"/>
  <c r="B29" i="4"/>
  <c r="AN3277" i="1"/>
  <c r="AQ31" i="1"/>
  <c r="AR31" i="1"/>
  <c r="B3297" i="1"/>
  <c r="H3278" i="1"/>
  <c r="AO3277" i="1" s="1"/>
  <c r="B3279" i="1"/>
  <c r="H31" i="4"/>
  <c r="A32" i="4"/>
  <c r="AO3276" i="1"/>
  <c r="J32" i="1"/>
  <c r="F32" i="1"/>
  <c r="G32" i="1" s="1"/>
  <c r="X32" i="1"/>
  <c r="E33" i="1"/>
  <c r="Q33" i="1" s="1"/>
  <c r="D33" i="1"/>
  <c r="AH30" i="1"/>
  <c r="C31" i="4"/>
  <c r="AK3278" i="1"/>
  <c r="AL3278" i="1"/>
  <c r="AJ32" i="1"/>
  <c r="AI32" i="1"/>
  <c r="AM32" i="1" l="1"/>
  <c r="AN3278" i="1"/>
  <c r="D31" i="4"/>
  <c r="B30" i="4"/>
  <c r="AQ32" i="1"/>
  <c r="AR32" i="1"/>
  <c r="H32" i="4"/>
  <c r="A33" i="4"/>
  <c r="J33" i="1"/>
  <c r="F33" i="1"/>
  <c r="G33" i="1" s="1"/>
  <c r="X33" i="1"/>
  <c r="Q34" i="1"/>
  <c r="E34" i="1"/>
  <c r="D34" i="1"/>
  <c r="AP3277" i="1"/>
  <c r="H3279" i="1"/>
  <c r="AO3278" i="1" s="1"/>
  <c r="B3280" i="1"/>
  <c r="B3298" i="1"/>
  <c r="AH31" i="1"/>
  <c r="C32" i="4"/>
  <c r="AK3279" i="1"/>
  <c r="AL3279" i="1"/>
  <c r="AJ33" i="1"/>
  <c r="AI33" i="1"/>
  <c r="AM33" i="1" l="1"/>
  <c r="AN3279" i="1"/>
  <c r="D32" i="4"/>
  <c r="B31" i="4"/>
  <c r="AR33" i="1"/>
  <c r="AQ33" i="1"/>
  <c r="A34" i="4"/>
  <c r="H33" i="4"/>
  <c r="H3280" i="1"/>
  <c r="B3281" i="1"/>
  <c r="J34" i="1"/>
  <c r="G34" i="1"/>
  <c r="X34" i="1"/>
  <c r="F34" i="1"/>
  <c r="D35" i="1"/>
  <c r="E35" i="1"/>
  <c r="B3299" i="1"/>
  <c r="AP3278" i="1"/>
  <c r="AH32" i="1"/>
  <c r="AJ34" i="1"/>
  <c r="AI34" i="1"/>
  <c r="AK3280" i="1"/>
  <c r="AL3280" i="1"/>
  <c r="C33" i="4"/>
  <c r="D33" i="4" l="1"/>
  <c r="B32" i="4"/>
  <c r="AN3280" i="1"/>
  <c r="AM34" i="1"/>
  <c r="G35" i="1"/>
  <c r="J35" i="1"/>
  <c r="F35" i="1"/>
  <c r="X35" i="1"/>
  <c r="D36" i="1"/>
  <c r="E36" i="1"/>
  <c r="Q35" i="1"/>
  <c r="AO3279" i="1"/>
  <c r="AP3279" i="1"/>
  <c r="B3300" i="1"/>
  <c r="AQ34" i="1"/>
  <c r="AR34" i="1"/>
  <c r="H3281" i="1"/>
  <c r="B3282" i="1"/>
  <c r="H34" i="4"/>
  <c r="A35" i="4"/>
  <c r="AH33" i="1"/>
  <c r="C34" i="4"/>
  <c r="AK3281" i="1"/>
  <c r="AL3281" i="1"/>
  <c r="AJ35" i="1"/>
  <c r="AI35" i="1"/>
  <c r="AM35" i="1" l="1"/>
  <c r="AN3281" i="1"/>
  <c r="D34" i="4"/>
  <c r="B33" i="4"/>
  <c r="B3301" i="1"/>
  <c r="H3282" i="1"/>
  <c r="AP3281" i="1" s="1"/>
  <c r="B3283" i="1"/>
  <c r="AO3280" i="1"/>
  <c r="AR35" i="1"/>
  <c r="AQ35" i="1"/>
  <c r="AP3280" i="1"/>
  <c r="AO3281" i="1"/>
  <c r="H35" i="4"/>
  <c r="A36" i="4"/>
  <c r="F36" i="1"/>
  <c r="X36" i="1"/>
  <c r="G36" i="1"/>
  <c r="J36" i="1"/>
  <c r="D37" i="1"/>
  <c r="E37" i="1"/>
  <c r="Q37" i="1" s="1"/>
  <c r="Q36" i="1"/>
  <c r="AH34" i="1"/>
  <c r="AK3282" i="1"/>
  <c r="AL3282" i="1"/>
  <c r="C35" i="4"/>
  <c r="AJ36" i="1"/>
  <c r="AI36" i="1"/>
  <c r="AM36" i="1" l="1"/>
  <c r="D35" i="4"/>
  <c r="B34" i="4"/>
  <c r="AN3282" i="1"/>
  <c r="AQ36" i="1"/>
  <c r="J37" i="1"/>
  <c r="F37" i="1"/>
  <c r="X37" i="1"/>
  <c r="G37" i="1"/>
  <c r="E38" i="1"/>
  <c r="Q38" i="1" s="1"/>
  <c r="D38" i="1"/>
  <c r="H36" i="4"/>
  <c r="A37" i="4"/>
  <c r="AR36" i="1"/>
  <c r="H3283" i="1"/>
  <c r="B3284" i="1"/>
  <c r="B3302" i="1"/>
  <c r="AH35" i="1"/>
  <c r="AJ37" i="1"/>
  <c r="AI37" i="1"/>
  <c r="AK3283" i="1"/>
  <c r="AL3283" i="1"/>
  <c r="C36" i="4"/>
  <c r="D36" i="4" l="1"/>
  <c r="B35" i="4"/>
  <c r="AN3283" i="1"/>
  <c r="AM37" i="1"/>
  <c r="AP3282" i="1"/>
  <c r="AO3282" i="1"/>
  <c r="J38" i="1"/>
  <c r="F38" i="1"/>
  <c r="G38" i="1" s="1"/>
  <c r="X38" i="1"/>
  <c r="Q39" i="1"/>
  <c r="D39" i="1"/>
  <c r="H3284" i="1"/>
  <c r="AO3283" i="1" s="1"/>
  <c r="B3285" i="1"/>
  <c r="AQ37" i="1"/>
  <c r="A38" i="4"/>
  <c r="H37" i="4"/>
  <c r="AR37" i="1"/>
  <c r="B3303" i="1"/>
  <c r="AH36" i="1"/>
  <c r="AK3284" i="1"/>
  <c r="AL3284" i="1"/>
  <c r="C37" i="4"/>
  <c r="AJ38" i="1"/>
  <c r="AI38" i="1"/>
  <c r="AM38" i="1" l="1"/>
  <c r="D37" i="4"/>
  <c r="B36" i="4"/>
  <c r="AN3284" i="1"/>
  <c r="AQ38" i="1"/>
  <c r="AR38" i="1"/>
  <c r="B3304" i="1"/>
  <c r="H38" i="4"/>
  <c r="A39" i="4"/>
  <c r="H3285" i="1"/>
  <c r="AP3284" i="1" s="1"/>
  <c r="B3286" i="1"/>
  <c r="AP3283" i="1"/>
  <c r="J39" i="1"/>
  <c r="F39" i="1"/>
  <c r="X39" i="1"/>
  <c r="E40" i="1"/>
  <c r="G39" i="1"/>
  <c r="D40" i="1"/>
  <c r="AH37" i="1"/>
  <c r="AK3285" i="1"/>
  <c r="AL3285" i="1"/>
  <c r="C38" i="4"/>
  <c r="AJ39" i="1"/>
  <c r="AI39" i="1"/>
  <c r="AO3284" i="1" l="1"/>
  <c r="AM39" i="1"/>
  <c r="D38" i="4"/>
  <c r="B37" i="4"/>
  <c r="AN3285" i="1"/>
  <c r="B3305" i="1"/>
  <c r="AQ39" i="1"/>
  <c r="AR39" i="1"/>
  <c r="H3286" i="1"/>
  <c r="B3287" i="1"/>
  <c r="H39" i="4"/>
  <c r="A40" i="4"/>
  <c r="F40" i="1"/>
  <c r="X40" i="1"/>
  <c r="G40" i="1"/>
  <c r="J40" i="1"/>
  <c r="D41" i="1"/>
  <c r="Q41" i="1" s="1"/>
  <c r="E41" i="1"/>
  <c r="Q40" i="1"/>
  <c r="AH38" i="1"/>
  <c r="AJ40" i="1"/>
  <c r="AI40" i="1"/>
  <c r="AK3286" i="1"/>
  <c r="AL3286" i="1"/>
  <c r="C39" i="4"/>
  <c r="D39" i="4" l="1"/>
  <c r="B38" i="4"/>
  <c r="AN3286" i="1"/>
  <c r="AM40" i="1"/>
  <c r="AO3285" i="1"/>
  <c r="AP3285" i="1"/>
  <c r="H40" i="4"/>
  <c r="A41" i="4"/>
  <c r="B3306" i="1"/>
  <c r="J41" i="1"/>
  <c r="F41" i="1"/>
  <c r="X41" i="1"/>
  <c r="G41" i="1"/>
  <c r="E42" i="1"/>
  <c r="D42" i="1"/>
  <c r="Q42" i="1" s="1"/>
  <c r="AQ40" i="1"/>
  <c r="AR40" i="1"/>
  <c r="H3287" i="1"/>
  <c r="B3288" i="1"/>
  <c r="AH39" i="1"/>
  <c r="AK3287" i="1"/>
  <c r="AL3287" i="1"/>
  <c r="AJ41" i="1"/>
  <c r="AI41" i="1"/>
  <c r="C40" i="4"/>
  <c r="D40" i="4" l="1"/>
  <c r="B39" i="4"/>
  <c r="AM41" i="1"/>
  <c r="AN3287" i="1"/>
  <c r="AR41" i="1"/>
  <c r="H3288" i="1"/>
  <c r="B3289" i="1"/>
  <c r="AQ41" i="1"/>
  <c r="B3307" i="1"/>
  <c r="AP3286" i="1"/>
  <c r="J42" i="1"/>
  <c r="G42" i="1"/>
  <c r="X42" i="1"/>
  <c r="F42" i="1"/>
  <c r="E43" i="1"/>
  <c r="D43" i="1"/>
  <c r="Q43" i="1" s="1"/>
  <c r="A42" i="4"/>
  <c r="H41" i="4"/>
  <c r="AO3286" i="1"/>
  <c r="AH40" i="1"/>
  <c r="AK3288" i="1"/>
  <c r="AL3288" i="1"/>
  <c r="AJ42" i="1"/>
  <c r="AI42" i="1"/>
  <c r="C41" i="4"/>
  <c r="D41" i="4" l="1"/>
  <c r="B40" i="4"/>
  <c r="AM42" i="1"/>
  <c r="AN3288" i="1"/>
  <c r="AH41" i="1"/>
  <c r="H42" i="4"/>
  <c r="A43" i="4"/>
  <c r="H3289" i="1"/>
  <c r="AO3288" i="1" s="1"/>
  <c r="C3290" i="1"/>
  <c r="G43" i="1"/>
  <c r="J43" i="1"/>
  <c r="F43" i="1"/>
  <c r="X43" i="1"/>
  <c r="D44" i="1"/>
  <c r="E44" i="1"/>
  <c r="AQ42" i="1"/>
  <c r="AR42" i="1"/>
  <c r="B3308" i="1"/>
  <c r="AO3287" i="1"/>
  <c r="AP3287" i="1"/>
  <c r="C42" i="4"/>
  <c r="AJ43" i="1"/>
  <c r="AI43" i="1"/>
  <c r="AK3289" i="1"/>
  <c r="AL3289" i="1"/>
  <c r="AN3289" i="1" l="1"/>
  <c r="AM43" i="1"/>
  <c r="D42" i="4"/>
  <c r="B41" i="4"/>
  <c r="AH42" i="1"/>
  <c r="C3291" i="1"/>
  <c r="H3290" i="1"/>
  <c r="AO3289" i="1" s="1"/>
  <c r="AP3288" i="1"/>
  <c r="AR43" i="1"/>
  <c r="AQ43" i="1"/>
  <c r="B3309" i="1"/>
  <c r="H43" i="4"/>
  <c r="A44" i="4"/>
  <c r="F44" i="1"/>
  <c r="G44" i="1" s="1"/>
  <c r="X44" i="1"/>
  <c r="J44" i="1"/>
  <c r="D45" i="1"/>
  <c r="Q45" i="1" s="1"/>
  <c r="E45" i="1"/>
  <c r="Q44" i="1"/>
  <c r="AK3290" i="1"/>
  <c r="AL3290" i="1"/>
  <c r="C43" i="4"/>
  <c r="AJ44" i="1"/>
  <c r="AI44" i="1"/>
  <c r="AM44" i="1" l="1"/>
  <c r="D43" i="4"/>
  <c r="B42" i="4"/>
  <c r="AN3290" i="1"/>
  <c r="AR44" i="1"/>
  <c r="AQ44" i="1"/>
  <c r="H44" i="4"/>
  <c r="A45" i="4"/>
  <c r="AP3289" i="1"/>
  <c r="AH43" i="1"/>
  <c r="F45" i="1"/>
  <c r="G45" i="1" s="1"/>
  <c r="X45" i="1"/>
  <c r="Q46" i="1"/>
  <c r="J45" i="1"/>
  <c r="D46" i="1"/>
  <c r="E46" i="1"/>
  <c r="C3292" i="1"/>
  <c r="H3291" i="1"/>
  <c r="AK3291" i="1"/>
  <c r="AL3291" i="1"/>
  <c r="C44" i="4"/>
  <c r="AJ45" i="1"/>
  <c r="AI45" i="1"/>
  <c r="AM45" i="1" l="1"/>
  <c r="D44" i="4"/>
  <c r="B43" i="4"/>
  <c r="AN3291" i="1"/>
  <c r="AR45" i="1"/>
  <c r="AQ45" i="1"/>
  <c r="A46" i="4"/>
  <c r="H45" i="4"/>
  <c r="AO3290" i="1"/>
  <c r="C3293" i="1"/>
  <c r="H3292" i="1"/>
  <c r="F46" i="1"/>
  <c r="X46" i="1"/>
  <c r="G46" i="1"/>
  <c r="J46" i="1"/>
  <c r="D47" i="1"/>
  <c r="E47" i="1"/>
  <c r="AP3290" i="1"/>
  <c r="AP3291" i="1"/>
  <c r="AH44" i="1"/>
  <c r="AK3292" i="1"/>
  <c r="AL3292" i="1"/>
  <c r="AJ46" i="1"/>
  <c r="AI46" i="1"/>
  <c r="C45" i="4"/>
  <c r="D45" i="4" l="1"/>
  <c r="B44" i="4"/>
  <c r="AM46" i="1"/>
  <c r="AN3292" i="1"/>
  <c r="F47" i="1"/>
  <c r="X47" i="1"/>
  <c r="G47" i="1"/>
  <c r="Q48" i="1"/>
  <c r="J47" i="1"/>
  <c r="E48" i="1"/>
  <c r="D48" i="1"/>
  <c r="Q47" i="1"/>
  <c r="AR47" i="1"/>
  <c r="C3294" i="1"/>
  <c r="H3293" i="1"/>
  <c r="H46" i="4"/>
  <c r="A47" i="4"/>
  <c r="AR46" i="1"/>
  <c r="AO3291" i="1"/>
  <c r="AQ46" i="1"/>
  <c r="AH45" i="1"/>
  <c r="AK3293" i="1"/>
  <c r="AL3293" i="1"/>
  <c r="AJ47" i="1"/>
  <c r="AI47" i="1"/>
  <c r="C46" i="4"/>
  <c r="D46" i="4" l="1"/>
  <c r="B45" i="4"/>
  <c r="AM47" i="1"/>
  <c r="AN3293" i="1"/>
  <c r="C3295" i="1"/>
  <c r="H3294" i="1"/>
  <c r="AO3293" i="1" s="1"/>
  <c r="AH46" i="1"/>
  <c r="AQ47" i="1"/>
  <c r="H47" i="4"/>
  <c r="A48" i="4"/>
  <c r="F48" i="1"/>
  <c r="G48" i="1" s="1"/>
  <c r="X48" i="1"/>
  <c r="J48" i="1"/>
  <c r="D49" i="1"/>
  <c r="Q49" i="1" s="1"/>
  <c r="E49" i="1"/>
  <c r="AO3292" i="1"/>
  <c r="AP3292" i="1"/>
  <c r="C47" i="4"/>
  <c r="AK3294" i="1"/>
  <c r="AL3294" i="1"/>
  <c r="AJ48" i="1"/>
  <c r="AI48" i="1"/>
  <c r="AM48" i="1" l="1"/>
  <c r="AN3294" i="1"/>
  <c r="D47" i="4"/>
  <c r="B46" i="4"/>
  <c r="AQ48" i="1"/>
  <c r="AR48" i="1"/>
  <c r="AP3293" i="1"/>
  <c r="C3296" i="1"/>
  <c r="H3295" i="1"/>
  <c r="AH47" i="1"/>
  <c r="H48" i="4"/>
  <c r="A49" i="4"/>
  <c r="F49" i="1"/>
  <c r="X49" i="1"/>
  <c r="G49" i="1"/>
  <c r="J49" i="1"/>
  <c r="D50" i="1"/>
  <c r="E50" i="1"/>
  <c r="Q50" i="1" s="1"/>
  <c r="C48" i="4"/>
  <c r="AJ49" i="1"/>
  <c r="AI49" i="1"/>
  <c r="AK3295" i="1"/>
  <c r="AL3295" i="1"/>
  <c r="AN3295" i="1" l="1"/>
  <c r="AM49" i="1"/>
  <c r="D48" i="4"/>
  <c r="B47" i="4"/>
  <c r="F50" i="1"/>
  <c r="X50" i="1"/>
  <c r="J50" i="1"/>
  <c r="G50" i="1"/>
  <c r="E51" i="1"/>
  <c r="D51" i="1"/>
  <c r="AO3294" i="1"/>
  <c r="AO3295" i="1"/>
  <c r="AQ49" i="1"/>
  <c r="AR49" i="1"/>
  <c r="A50" i="4"/>
  <c r="H49" i="4"/>
  <c r="AP3294" i="1"/>
  <c r="C3297" i="1"/>
  <c r="H3296" i="1"/>
  <c r="AH48" i="1"/>
  <c r="C49" i="4"/>
  <c r="AK3296" i="1"/>
  <c r="AL3296" i="1"/>
  <c r="AJ50" i="1"/>
  <c r="AI50" i="1"/>
  <c r="AM50" i="1" l="1"/>
  <c r="AN3296" i="1"/>
  <c r="D49" i="4"/>
  <c r="B48" i="4"/>
  <c r="C3298" i="1"/>
  <c r="H3297" i="1"/>
  <c r="H50" i="4"/>
  <c r="A51" i="4"/>
  <c r="AR50" i="1"/>
  <c r="AP3295" i="1"/>
  <c r="AQ50" i="1"/>
  <c r="AH49" i="1"/>
  <c r="F51" i="1"/>
  <c r="X51" i="1"/>
  <c r="G51" i="1"/>
  <c r="Q52" i="1"/>
  <c r="J51" i="1"/>
  <c r="D52" i="1"/>
  <c r="E52" i="1"/>
  <c r="Q51" i="1"/>
  <c r="AJ51" i="1"/>
  <c r="AI51" i="1"/>
  <c r="AK3297" i="1"/>
  <c r="AL3297" i="1"/>
  <c r="C50" i="4"/>
  <c r="D50" i="4" l="1"/>
  <c r="B49" i="4"/>
  <c r="AN3297" i="1"/>
  <c r="AM51" i="1"/>
  <c r="C3299" i="1"/>
  <c r="H3298" i="1"/>
  <c r="AO3297" i="1" s="1"/>
  <c r="AP3296" i="1"/>
  <c r="AQ51" i="1"/>
  <c r="F52" i="1"/>
  <c r="X52" i="1"/>
  <c r="J52" i="1"/>
  <c r="G52" i="1"/>
  <c r="E53" i="1"/>
  <c r="D53" i="1"/>
  <c r="AO3296" i="1"/>
  <c r="AR51" i="1"/>
  <c r="H51" i="4"/>
  <c r="A52" i="4"/>
  <c r="AH50" i="1"/>
  <c r="C51" i="4"/>
  <c r="AK3298" i="1"/>
  <c r="AL3298" i="1"/>
  <c r="AJ52" i="1"/>
  <c r="AI52" i="1"/>
  <c r="AM52" i="1" l="1"/>
  <c r="AN3298" i="1"/>
  <c r="D51" i="4"/>
  <c r="B50" i="4"/>
  <c r="AR52" i="1"/>
  <c r="AQ52" i="1"/>
  <c r="C3300" i="1"/>
  <c r="H3299" i="1"/>
  <c r="AO3298" i="1" s="1"/>
  <c r="H52" i="4"/>
  <c r="A53" i="4"/>
  <c r="F53" i="1"/>
  <c r="G53" i="1" s="1"/>
  <c r="X53" i="1"/>
  <c r="J53" i="1"/>
  <c r="E54" i="1"/>
  <c r="Q54" i="1" s="1"/>
  <c r="D54" i="1"/>
  <c r="Q53" i="1"/>
  <c r="AP3297" i="1"/>
  <c r="AH51" i="1"/>
  <c r="AK3299" i="1"/>
  <c r="AL3299" i="1"/>
  <c r="C52" i="4"/>
  <c r="AJ53" i="1"/>
  <c r="AI53" i="1"/>
  <c r="AM53" i="1" l="1"/>
  <c r="D52" i="4"/>
  <c r="B51" i="4"/>
  <c r="AN3299" i="1"/>
  <c r="AQ53" i="1"/>
  <c r="AR53" i="1"/>
  <c r="C3301" i="1"/>
  <c r="H3300" i="1"/>
  <c r="AP3299" i="1" s="1"/>
  <c r="F54" i="1"/>
  <c r="X54" i="1"/>
  <c r="J54" i="1"/>
  <c r="G54" i="1"/>
  <c r="E55" i="1"/>
  <c r="D55" i="1"/>
  <c r="A54" i="4"/>
  <c r="H53" i="4"/>
  <c r="AP3298" i="1"/>
  <c r="AH52" i="1"/>
  <c r="AK3300" i="1"/>
  <c r="AL3300" i="1"/>
  <c r="AJ54" i="1"/>
  <c r="AI54" i="1"/>
  <c r="C53" i="4"/>
  <c r="D53" i="4" l="1"/>
  <c r="B52" i="4"/>
  <c r="AM54" i="1"/>
  <c r="AN3300" i="1"/>
  <c r="F55" i="1"/>
  <c r="G55" i="1" s="1"/>
  <c r="X55" i="1"/>
  <c r="J55" i="1"/>
  <c r="E56" i="1"/>
  <c r="Q56" i="1" s="1"/>
  <c r="D56" i="1"/>
  <c r="Q55" i="1"/>
  <c r="C3302" i="1"/>
  <c r="H3301" i="1"/>
  <c r="AQ54" i="1"/>
  <c r="H54" i="4"/>
  <c r="A55" i="4"/>
  <c r="AO3299" i="1"/>
  <c r="AR54" i="1"/>
  <c r="AH53" i="1"/>
  <c r="C54" i="4"/>
  <c r="AK3301" i="1"/>
  <c r="AL3301" i="1"/>
  <c r="AJ55" i="1"/>
  <c r="AI55" i="1"/>
  <c r="AM55" i="1" l="1"/>
  <c r="AN3301" i="1"/>
  <c r="D54" i="4"/>
  <c r="B53" i="4"/>
  <c r="AR55" i="1"/>
  <c r="AQ55" i="1"/>
  <c r="H55" i="4"/>
  <c r="A56" i="4"/>
  <c r="AO3300" i="1"/>
  <c r="C3303" i="1"/>
  <c r="H3302" i="1"/>
  <c r="AH54" i="1"/>
  <c r="AP3300" i="1"/>
  <c r="F56" i="1"/>
  <c r="X56" i="1"/>
  <c r="Q57" i="1"/>
  <c r="J56" i="1"/>
  <c r="G56" i="1"/>
  <c r="D57" i="1"/>
  <c r="AK3302" i="1"/>
  <c r="AL3302" i="1"/>
  <c r="C55" i="4"/>
  <c r="AJ56" i="1"/>
  <c r="AI56" i="1"/>
  <c r="AM56" i="1" l="1"/>
  <c r="D55" i="4"/>
  <c r="B54" i="4"/>
  <c r="AN3302" i="1"/>
  <c r="C3304" i="1"/>
  <c r="H3303" i="1"/>
  <c r="F57" i="1"/>
  <c r="X57" i="1"/>
  <c r="D58" i="1"/>
  <c r="G57" i="1"/>
  <c r="E58" i="1"/>
  <c r="J57" i="1"/>
  <c r="H56" i="4"/>
  <c r="A57" i="4"/>
  <c r="AR56" i="1"/>
  <c r="AQ56" i="1"/>
  <c r="AO3301" i="1"/>
  <c r="AP3301" i="1"/>
  <c r="AH55" i="1"/>
  <c r="AJ57" i="1"/>
  <c r="AI57" i="1"/>
  <c r="AK3303" i="1"/>
  <c r="AL3303" i="1"/>
  <c r="C56" i="4"/>
  <c r="D56" i="4" l="1"/>
  <c r="B55" i="4"/>
  <c r="AN3303" i="1"/>
  <c r="AM57" i="1"/>
  <c r="J58" i="1"/>
  <c r="X58" i="1"/>
  <c r="F58" i="1"/>
  <c r="G58" i="1" s="1"/>
  <c r="D59" i="1"/>
  <c r="E59" i="1"/>
  <c r="AO3302" i="1"/>
  <c r="C3305" i="1"/>
  <c r="H3304" i="1"/>
  <c r="AP3303" i="1" s="1"/>
  <c r="AP3302" i="1"/>
  <c r="A58" i="4"/>
  <c r="H57" i="4"/>
  <c r="Q58" i="1"/>
  <c r="AQ57" i="1"/>
  <c r="AR57" i="1"/>
  <c r="AH56" i="1"/>
  <c r="AK3304" i="1"/>
  <c r="AL3304" i="1"/>
  <c r="C57" i="4"/>
  <c r="AJ58" i="1"/>
  <c r="AI58" i="1"/>
  <c r="AM58" i="1" l="1"/>
  <c r="D57" i="4"/>
  <c r="B56" i="4"/>
  <c r="AN3304" i="1"/>
  <c r="AR58" i="1"/>
  <c r="AQ58" i="1"/>
  <c r="G59" i="1"/>
  <c r="F59" i="1"/>
  <c r="J59" i="1"/>
  <c r="X59" i="1"/>
  <c r="D60" i="1"/>
  <c r="E60" i="1"/>
  <c r="H58" i="4"/>
  <c r="Q59" i="1"/>
  <c r="AO3303" i="1"/>
  <c r="C3306" i="1"/>
  <c r="H3305" i="1"/>
  <c r="AP3304" i="1" s="1"/>
  <c r="AH57" i="1"/>
  <c r="AK3305" i="1"/>
  <c r="AL3305" i="1"/>
  <c r="AJ59" i="1"/>
  <c r="AI59" i="1"/>
  <c r="C58" i="4"/>
  <c r="B58" i="4" l="1"/>
  <c r="D58" i="4"/>
  <c r="B57" i="4"/>
  <c r="AM59" i="1"/>
  <c r="AN3305" i="1"/>
  <c r="AR59" i="1"/>
  <c r="C3307" i="1"/>
  <c r="H3306" i="1"/>
  <c r="AP3305" i="1" s="1"/>
  <c r="AQ59" i="1"/>
  <c r="AO3304" i="1"/>
  <c r="J60" i="1"/>
  <c r="X60" i="1"/>
  <c r="F60" i="1"/>
  <c r="G60" i="1" s="1"/>
  <c r="E61" i="1"/>
  <c r="D61" i="1"/>
  <c r="Q60" i="1"/>
  <c r="AH58" i="1"/>
  <c r="AK3306" i="1"/>
  <c r="AL3306" i="1"/>
  <c r="AJ60" i="1"/>
  <c r="AI60" i="1"/>
  <c r="AM60" i="1" l="1"/>
  <c r="AN3306" i="1"/>
  <c r="AR60" i="1"/>
  <c r="AQ60" i="1"/>
  <c r="F61" i="1"/>
  <c r="G61" i="1" s="1"/>
  <c r="J61" i="1"/>
  <c r="X61" i="1"/>
  <c r="D62" i="1"/>
  <c r="E62" i="1"/>
  <c r="AO3305" i="1"/>
  <c r="Q61" i="1"/>
  <c r="C3308" i="1"/>
  <c r="H3307" i="1"/>
  <c r="AO3306" i="1" s="1"/>
  <c r="AH59" i="1"/>
  <c r="AK3307" i="1"/>
  <c r="AL3307" i="1"/>
  <c r="AJ61" i="1"/>
  <c r="AI61" i="1"/>
  <c r="AM61" i="1" l="1"/>
  <c r="AN3307" i="1"/>
  <c r="AQ61" i="1"/>
  <c r="AR61" i="1"/>
  <c r="C3309" i="1"/>
  <c r="H3309" i="1" s="1"/>
  <c r="H3308" i="1"/>
  <c r="J62" i="1"/>
  <c r="X62" i="1"/>
  <c r="F62" i="1"/>
  <c r="G62" i="1" s="1"/>
  <c r="D63" i="1"/>
  <c r="E63" i="1"/>
  <c r="Q62" i="1"/>
  <c r="AP3306" i="1"/>
  <c r="AH60" i="1"/>
  <c r="AK3308" i="1"/>
  <c r="AL3308" i="1"/>
  <c r="AL3309" i="1"/>
  <c r="AK3309" i="1"/>
  <c r="AJ62" i="1"/>
  <c r="AI62" i="1"/>
  <c r="AP3308" i="1" l="1"/>
  <c r="AO3307" i="1"/>
  <c r="AP3309" i="1"/>
  <c r="AM62" i="1"/>
  <c r="AN3309" i="1"/>
  <c r="AN3308" i="1"/>
  <c r="AQ62" i="1"/>
  <c r="AR62" i="1"/>
  <c r="AP3307" i="1"/>
  <c r="AO3308" i="1"/>
  <c r="AO3309" i="1"/>
  <c r="F63" i="1"/>
  <c r="G63" i="1" s="1"/>
  <c r="X63" i="1"/>
  <c r="J63" i="1"/>
  <c r="D64" i="1"/>
  <c r="E64" i="1"/>
  <c r="Q63" i="1"/>
  <c r="AH61" i="1"/>
  <c r="AJ63" i="1"/>
  <c r="AI63" i="1"/>
  <c r="AM63" i="1" l="1"/>
  <c r="AQ63" i="1"/>
  <c r="AR63" i="1"/>
  <c r="J64" i="1"/>
  <c r="X64" i="1"/>
  <c r="F64" i="1"/>
  <c r="G64" i="1" s="1"/>
  <c r="E65" i="1"/>
  <c r="D65" i="1"/>
  <c r="Q64" i="1"/>
  <c r="AH62" i="1"/>
  <c r="AJ64" i="1"/>
  <c r="AI64" i="1"/>
  <c r="AM64" i="1" l="1"/>
  <c r="AQ64" i="1"/>
  <c r="AR64" i="1"/>
  <c r="J65" i="1"/>
  <c r="F65" i="1"/>
  <c r="G65" i="1" s="1"/>
  <c r="X65" i="1"/>
  <c r="D66" i="1"/>
  <c r="E66" i="1"/>
  <c r="Q65" i="1"/>
  <c r="AH63" i="1"/>
  <c r="AJ65" i="1"/>
  <c r="AI65" i="1"/>
  <c r="AM65" i="1" l="1"/>
  <c r="AR65" i="1"/>
  <c r="AQ65" i="1"/>
  <c r="J66" i="1"/>
  <c r="F66" i="1"/>
  <c r="G66" i="1" s="1"/>
  <c r="X66" i="1"/>
  <c r="D67" i="1"/>
  <c r="E67" i="1"/>
  <c r="Q66" i="1"/>
  <c r="AH64" i="1"/>
  <c r="AJ66" i="1"/>
  <c r="AI66" i="1"/>
  <c r="AM66" i="1" l="1"/>
  <c r="AR66" i="1"/>
  <c r="AQ66" i="1"/>
  <c r="G67" i="1"/>
  <c r="J67" i="1"/>
  <c r="F67" i="1"/>
  <c r="X67" i="1"/>
  <c r="D68" i="1"/>
  <c r="E68" i="1"/>
  <c r="Q67" i="1"/>
  <c r="AH65" i="1"/>
  <c r="AJ67" i="1"/>
  <c r="AI67" i="1"/>
  <c r="AM67" i="1" l="1"/>
  <c r="G68" i="1"/>
  <c r="J68" i="1"/>
  <c r="F68" i="1"/>
  <c r="X68" i="1"/>
  <c r="D69" i="1"/>
  <c r="E69" i="1"/>
  <c r="AQ67" i="1"/>
  <c r="AR67" i="1"/>
  <c r="Q68" i="1"/>
  <c r="AH66" i="1"/>
  <c r="AJ68" i="1"/>
  <c r="AI68" i="1"/>
  <c r="AM68" i="1" l="1"/>
  <c r="G69" i="1"/>
  <c r="J69" i="1"/>
  <c r="F69" i="1"/>
  <c r="X69" i="1"/>
  <c r="E70" i="1"/>
  <c r="Q70" i="1" s="1"/>
  <c r="D70" i="1"/>
  <c r="Q69" i="1"/>
  <c r="AR68" i="1"/>
  <c r="AQ68" i="1"/>
  <c r="AH67" i="1"/>
  <c r="AJ69" i="1"/>
  <c r="AI69" i="1"/>
  <c r="AM69" i="1" l="1"/>
  <c r="AR69" i="1"/>
  <c r="AQ69" i="1"/>
  <c r="J70" i="1"/>
  <c r="F70" i="1"/>
  <c r="G70" i="1" s="1"/>
  <c r="X70" i="1"/>
  <c r="E71" i="1"/>
  <c r="Q71" i="1" s="1"/>
  <c r="D71" i="1"/>
  <c r="AH68" i="1"/>
  <c r="AJ70" i="1"/>
  <c r="AI70" i="1"/>
  <c r="AM70" i="1" l="1"/>
  <c r="AQ70" i="1"/>
  <c r="AR70" i="1"/>
  <c r="AH69" i="1"/>
  <c r="J71" i="1"/>
  <c r="F71" i="1"/>
  <c r="G71" i="1" s="1"/>
  <c r="X71" i="1"/>
  <c r="E72" i="1"/>
  <c r="D72" i="1"/>
  <c r="AJ71" i="1"/>
  <c r="AI71" i="1"/>
  <c r="AM71" i="1" l="1"/>
  <c r="AQ71" i="1"/>
  <c r="AR71" i="1"/>
  <c r="G72" i="1"/>
  <c r="J72" i="1"/>
  <c r="F72" i="1"/>
  <c r="X72" i="1"/>
  <c r="E73" i="1"/>
  <c r="D73" i="1"/>
  <c r="Q72" i="1"/>
  <c r="AH70" i="1"/>
  <c r="AJ72" i="1"/>
  <c r="AI72" i="1"/>
  <c r="AM72" i="1" l="1"/>
  <c r="G73" i="1"/>
  <c r="J73" i="1"/>
  <c r="F73" i="1"/>
  <c r="X73" i="1"/>
  <c r="E74" i="1"/>
  <c r="Q74" i="1" s="1"/>
  <c r="D74" i="1"/>
  <c r="Q73" i="1"/>
  <c r="AQ72" i="1"/>
  <c r="AR72" i="1"/>
  <c r="AH71" i="1"/>
  <c r="AJ73" i="1"/>
  <c r="AI73" i="1"/>
  <c r="AM73" i="1" l="1"/>
  <c r="G74" i="1"/>
  <c r="J74" i="1"/>
  <c r="F74" i="1"/>
  <c r="X74" i="1"/>
  <c r="E75" i="1"/>
  <c r="Q75" i="1" s="1"/>
  <c r="D75" i="1"/>
  <c r="AR73" i="1"/>
  <c r="AQ73" i="1"/>
  <c r="AH72" i="1"/>
  <c r="AJ74" i="1"/>
  <c r="AI74" i="1"/>
  <c r="AM74" i="1" l="1"/>
  <c r="AQ74" i="1"/>
  <c r="G75" i="1"/>
  <c r="J75" i="1"/>
  <c r="F75" i="1"/>
  <c r="X75" i="1"/>
  <c r="D76" i="1"/>
  <c r="E76" i="1"/>
  <c r="AR74" i="1"/>
  <c r="AH73" i="1"/>
  <c r="AJ75" i="1"/>
  <c r="AI75" i="1"/>
  <c r="AM75" i="1" l="1"/>
  <c r="AQ75" i="1"/>
  <c r="J76" i="1"/>
  <c r="F76" i="1"/>
  <c r="G76" i="1" s="1"/>
  <c r="X76" i="1"/>
  <c r="E77" i="1"/>
  <c r="D77" i="1"/>
  <c r="Q76" i="1"/>
  <c r="AR75" i="1"/>
  <c r="AH74" i="1"/>
  <c r="AJ76" i="1"/>
  <c r="AI76" i="1"/>
  <c r="AM76" i="1" l="1"/>
  <c r="AR76" i="1"/>
  <c r="AQ76" i="1"/>
  <c r="J77" i="1"/>
  <c r="F77" i="1"/>
  <c r="G77" i="1" s="1"/>
  <c r="X77" i="1"/>
  <c r="D78" i="1"/>
  <c r="E78" i="1"/>
  <c r="Q77" i="1"/>
  <c r="AH75" i="1"/>
  <c r="AJ77" i="1"/>
  <c r="AI77" i="1"/>
  <c r="AM77" i="1" l="1"/>
  <c r="AQ77" i="1"/>
  <c r="AR77" i="1"/>
  <c r="J78" i="1"/>
  <c r="F78" i="1"/>
  <c r="G78" i="1" s="1"/>
  <c r="X78" i="1"/>
  <c r="E79" i="1"/>
  <c r="D79" i="1"/>
  <c r="Q78" i="1"/>
  <c r="AH76" i="1"/>
  <c r="AJ78" i="1"/>
  <c r="AI78" i="1"/>
  <c r="AM78" i="1" l="1"/>
  <c r="AQ78" i="1"/>
  <c r="AR78" i="1"/>
  <c r="J79" i="1"/>
  <c r="F79" i="1"/>
  <c r="G79" i="1" s="1"/>
  <c r="X79" i="1"/>
  <c r="E80" i="1"/>
  <c r="D80" i="1"/>
  <c r="Q79" i="1"/>
  <c r="AH77" i="1"/>
  <c r="AJ79" i="1"/>
  <c r="AI79" i="1"/>
  <c r="AM79" i="1" l="1"/>
  <c r="AQ79" i="1"/>
  <c r="AR79" i="1"/>
  <c r="G80" i="1"/>
  <c r="J80" i="1"/>
  <c r="F80" i="1"/>
  <c r="X80" i="1"/>
  <c r="D81" i="1"/>
  <c r="Q80" i="1"/>
  <c r="AH78" i="1"/>
  <c r="AJ80" i="1"/>
  <c r="AI80" i="1"/>
  <c r="AM80" i="1" l="1"/>
  <c r="D82" i="1"/>
  <c r="Q82" i="1" s="1"/>
  <c r="E82" i="1"/>
  <c r="J81" i="1"/>
  <c r="F81" i="1"/>
  <c r="G81" i="1" s="1"/>
  <c r="X81" i="1"/>
  <c r="AR80" i="1"/>
  <c r="AQ80" i="1"/>
  <c r="Q81" i="1"/>
  <c r="AH79" i="1"/>
  <c r="AJ81" i="1"/>
  <c r="AI81" i="1"/>
  <c r="AM81" i="1" l="1"/>
  <c r="AR81" i="1"/>
  <c r="AQ81" i="1"/>
  <c r="D83" i="1"/>
  <c r="J82" i="1"/>
  <c r="E83" i="1"/>
  <c r="F82" i="1"/>
  <c r="G82" i="1" s="1"/>
  <c r="X82" i="1"/>
  <c r="AH80" i="1"/>
  <c r="AJ82" i="1"/>
  <c r="AI82" i="1"/>
  <c r="AM82" i="1" l="1"/>
  <c r="AR82" i="1"/>
  <c r="AQ82" i="1"/>
  <c r="D84" i="1"/>
  <c r="J83" i="1"/>
  <c r="E84" i="1"/>
  <c r="F83" i="1"/>
  <c r="G83" i="1" s="1"/>
  <c r="X83" i="1"/>
  <c r="Q83" i="1"/>
  <c r="AH81" i="1"/>
  <c r="AJ83" i="1"/>
  <c r="AI83" i="1"/>
  <c r="AM83" i="1" l="1"/>
  <c r="AR83" i="1"/>
  <c r="AQ83" i="1"/>
  <c r="D85" i="1"/>
  <c r="J84" i="1"/>
  <c r="E85" i="1"/>
  <c r="F84" i="1"/>
  <c r="X84" i="1"/>
  <c r="G84" i="1"/>
  <c r="Q85" i="1"/>
  <c r="Q84" i="1"/>
  <c r="AH82" i="1"/>
  <c r="AJ84" i="1"/>
  <c r="AI84" i="1"/>
  <c r="AM84" i="1" l="1"/>
  <c r="AQ84" i="1"/>
  <c r="AR84" i="1"/>
  <c r="D86" i="1"/>
  <c r="J85" i="1"/>
  <c r="E86" i="1"/>
  <c r="F85" i="1"/>
  <c r="G85" i="1" s="1"/>
  <c r="X85" i="1"/>
  <c r="Q86" i="1"/>
  <c r="AH83" i="1"/>
  <c r="AJ85" i="1"/>
  <c r="AI85" i="1"/>
  <c r="AM85" i="1" l="1"/>
  <c r="AQ85" i="1"/>
  <c r="AR85" i="1"/>
  <c r="D87" i="1"/>
  <c r="J86" i="1"/>
  <c r="E87" i="1"/>
  <c r="F86" i="1"/>
  <c r="X86" i="1"/>
  <c r="G86" i="1"/>
  <c r="AH84" i="1"/>
  <c r="AJ86" i="1"/>
  <c r="AI86" i="1"/>
  <c r="AM86" i="1" l="1"/>
  <c r="D88" i="1"/>
  <c r="F87" i="1"/>
  <c r="G87" i="1" s="1"/>
  <c r="X87" i="1"/>
  <c r="E88" i="1"/>
  <c r="Q88" i="1" s="1"/>
  <c r="J87" i="1"/>
  <c r="Q87" i="1"/>
  <c r="AR86" i="1"/>
  <c r="AQ86" i="1"/>
  <c r="AH85" i="1"/>
  <c r="AJ87" i="1"/>
  <c r="AI87" i="1"/>
  <c r="AM87" i="1" l="1"/>
  <c r="AQ87" i="1"/>
  <c r="AR87" i="1"/>
  <c r="D89" i="1"/>
  <c r="F88" i="1"/>
  <c r="X88" i="1"/>
  <c r="G88" i="1"/>
  <c r="Q89" i="1"/>
  <c r="J88" i="1"/>
  <c r="E89" i="1"/>
  <c r="AH86" i="1"/>
  <c r="AJ88" i="1"/>
  <c r="AI88" i="1"/>
  <c r="AM88" i="1" l="1"/>
  <c r="D90" i="1"/>
  <c r="F89" i="1"/>
  <c r="X89" i="1"/>
  <c r="G89" i="1"/>
  <c r="Q90" i="1"/>
  <c r="E90" i="1"/>
  <c r="J89" i="1"/>
  <c r="AR88" i="1"/>
  <c r="AQ88" i="1"/>
  <c r="AH87" i="1"/>
  <c r="AJ89" i="1"/>
  <c r="AI89" i="1"/>
  <c r="AM89" i="1" l="1"/>
  <c r="AQ89" i="1"/>
  <c r="AR89" i="1"/>
  <c r="F90" i="1"/>
  <c r="X90" i="1"/>
  <c r="G90" i="1"/>
  <c r="D91" i="1"/>
  <c r="Q91" i="1" s="1"/>
  <c r="J90" i="1"/>
  <c r="E91" i="1"/>
  <c r="AH88" i="1"/>
  <c r="AJ90" i="1"/>
  <c r="AI90" i="1"/>
  <c r="AM90" i="1" l="1"/>
  <c r="AQ90" i="1"/>
  <c r="AR90" i="1"/>
  <c r="G91" i="1"/>
  <c r="E92" i="1"/>
  <c r="J91" i="1"/>
  <c r="X91" i="1"/>
  <c r="F91" i="1"/>
  <c r="D92" i="1"/>
  <c r="Q92" i="1" s="1"/>
  <c r="AH89" i="1"/>
  <c r="AJ91" i="1"/>
  <c r="AI91" i="1"/>
  <c r="AM91" i="1" l="1"/>
  <c r="AR91" i="1"/>
  <c r="G92" i="1"/>
  <c r="D93" i="1"/>
  <c r="F92" i="1"/>
  <c r="J92" i="1"/>
  <c r="X92" i="1"/>
  <c r="E93" i="1"/>
  <c r="Q93" i="1" s="1"/>
  <c r="AQ91" i="1"/>
  <c r="AH90" i="1"/>
  <c r="AJ92" i="1"/>
  <c r="AI92" i="1"/>
  <c r="AM92" i="1" l="1"/>
  <c r="AQ92" i="1"/>
  <c r="AR92" i="1"/>
  <c r="D94" i="1"/>
  <c r="J93" i="1"/>
  <c r="F93" i="1"/>
  <c r="G93" i="1" s="1"/>
  <c r="X93" i="1"/>
  <c r="E94" i="1"/>
  <c r="Q94" i="1" s="1"/>
  <c r="AH91" i="1"/>
  <c r="AJ93" i="1"/>
  <c r="AI93" i="1"/>
  <c r="AM93" i="1" l="1"/>
  <c r="AQ93" i="1"/>
  <c r="AR93" i="1"/>
  <c r="D95" i="1"/>
  <c r="Q95" i="1" s="1"/>
  <c r="J94" i="1"/>
  <c r="F94" i="1"/>
  <c r="X94" i="1"/>
  <c r="G94" i="1"/>
  <c r="E95" i="1"/>
  <c r="AH92" i="1"/>
  <c r="AJ94" i="1"/>
  <c r="AI94" i="1"/>
  <c r="AM94" i="1" l="1"/>
  <c r="AR94" i="1"/>
  <c r="D96" i="1"/>
  <c r="J95" i="1"/>
  <c r="F95" i="1"/>
  <c r="X95" i="1"/>
  <c r="G95" i="1"/>
  <c r="Q96" i="1"/>
  <c r="E96" i="1"/>
  <c r="AQ94" i="1"/>
  <c r="AH93" i="1"/>
  <c r="AJ95" i="1"/>
  <c r="AI95" i="1"/>
  <c r="AM95" i="1" l="1"/>
  <c r="AR95" i="1"/>
  <c r="AQ95" i="1"/>
  <c r="D97" i="1"/>
  <c r="J96" i="1"/>
  <c r="F96" i="1"/>
  <c r="X96" i="1"/>
  <c r="G96" i="1"/>
  <c r="Q97" i="1"/>
  <c r="E97" i="1"/>
  <c r="AH94" i="1"/>
  <c r="AJ96" i="1"/>
  <c r="AI96" i="1"/>
  <c r="AM96" i="1" l="1"/>
  <c r="AR96" i="1"/>
  <c r="AQ96" i="1"/>
  <c r="D98" i="1"/>
  <c r="Q98" i="1" s="1"/>
  <c r="J97" i="1"/>
  <c r="F97" i="1"/>
  <c r="G97" i="1" s="1"/>
  <c r="X97" i="1"/>
  <c r="E98" i="1"/>
  <c r="AH95" i="1"/>
  <c r="AJ97" i="1"/>
  <c r="AI97" i="1"/>
  <c r="AM97" i="1" l="1"/>
  <c r="AQ97" i="1"/>
  <c r="AR97" i="1"/>
  <c r="AQ98" i="1"/>
  <c r="D99" i="1"/>
  <c r="J98" i="1"/>
  <c r="F98" i="1"/>
  <c r="X98" i="1"/>
  <c r="G98" i="1"/>
  <c r="Q99" i="1"/>
  <c r="E99" i="1"/>
  <c r="AH96" i="1"/>
  <c r="AJ98" i="1"/>
  <c r="AI98" i="1"/>
  <c r="AM98" i="1" l="1"/>
  <c r="D100" i="1"/>
  <c r="J99" i="1"/>
  <c r="F99" i="1"/>
  <c r="X99" i="1"/>
  <c r="G99" i="1"/>
  <c r="Q100" i="1"/>
  <c r="E100" i="1"/>
  <c r="AR98" i="1"/>
  <c r="AH97" i="1"/>
  <c r="AJ99" i="1"/>
  <c r="AI99" i="1"/>
  <c r="AM99" i="1" l="1"/>
  <c r="AR99" i="1"/>
  <c r="AQ99" i="1"/>
  <c r="D101" i="1"/>
  <c r="J100" i="1"/>
  <c r="F100" i="1"/>
  <c r="G100" i="1" s="1"/>
  <c r="X100" i="1"/>
  <c r="Q101" i="1"/>
  <c r="AH98" i="1"/>
  <c r="AJ100" i="1"/>
  <c r="AI100" i="1"/>
  <c r="AM100" i="1" l="1"/>
  <c r="AQ100" i="1"/>
  <c r="AR100" i="1"/>
  <c r="E102" i="1"/>
  <c r="J101" i="1"/>
  <c r="F101" i="1"/>
  <c r="X101" i="1"/>
  <c r="Q102" i="1"/>
  <c r="G101" i="1"/>
  <c r="D102" i="1"/>
  <c r="AH99" i="1"/>
  <c r="AJ101" i="1"/>
  <c r="AI101" i="1"/>
  <c r="AM101" i="1" l="1"/>
  <c r="AQ101" i="1"/>
  <c r="AR101" i="1"/>
  <c r="J102" i="1"/>
  <c r="E103" i="1"/>
  <c r="F102" i="1"/>
  <c r="G102" i="1" s="1"/>
  <c r="X102" i="1"/>
  <c r="D103" i="1"/>
  <c r="AH100" i="1"/>
  <c r="AJ102" i="1"/>
  <c r="AI102" i="1"/>
  <c r="AM102" i="1" l="1"/>
  <c r="AR103" i="1"/>
  <c r="AR102" i="1"/>
  <c r="AQ102" i="1"/>
  <c r="J103" i="1"/>
  <c r="E104" i="1"/>
  <c r="F103" i="1"/>
  <c r="X103" i="1"/>
  <c r="G103" i="1"/>
  <c r="Q104" i="1"/>
  <c r="D104" i="1"/>
  <c r="AH101" i="1"/>
  <c r="Q103" i="1"/>
  <c r="AJ103" i="1"/>
  <c r="AI103" i="1"/>
  <c r="AM103" i="1" l="1"/>
  <c r="J104" i="1"/>
  <c r="E105" i="1"/>
  <c r="F104" i="1"/>
  <c r="X104" i="1"/>
  <c r="G104" i="1"/>
  <c r="Q105" i="1"/>
  <c r="D105" i="1"/>
  <c r="AQ103" i="1"/>
  <c r="AH102" i="1"/>
  <c r="AJ104" i="1"/>
  <c r="AI104" i="1"/>
  <c r="AM104" i="1" l="1"/>
  <c r="AQ104" i="1"/>
  <c r="J105" i="1"/>
  <c r="E106" i="1"/>
  <c r="F105" i="1"/>
  <c r="X105" i="1"/>
  <c r="G105" i="1"/>
  <c r="Q106" i="1"/>
  <c r="D106" i="1"/>
  <c r="AR104" i="1"/>
  <c r="AH103" i="1"/>
  <c r="AJ105" i="1"/>
  <c r="AI105" i="1"/>
  <c r="AM105" i="1" l="1"/>
  <c r="AH104" i="1"/>
  <c r="J106" i="1"/>
  <c r="E107" i="1"/>
  <c r="F106" i="1"/>
  <c r="X106" i="1"/>
  <c r="G106" i="1"/>
  <c r="Q107" i="1"/>
  <c r="D107" i="1"/>
  <c r="AQ105" i="1"/>
  <c r="AR105" i="1"/>
  <c r="AR106" i="1"/>
  <c r="AJ106" i="1"/>
  <c r="AI106" i="1"/>
  <c r="AM106" i="1" l="1"/>
  <c r="AQ106" i="1"/>
  <c r="J107" i="1"/>
  <c r="E108" i="1"/>
  <c r="F107" i="1"/>
  <c r="X107" i="1"/>
  <c r="G107" i="1"/>
  <c r="D108" i="1"/>
  <c r="AH105" i="1"/>
  <c r="AJ107" i="1"/>
  <c r="AI107" i="1"/>
  <c r="AM107" i="1" l="1"/>
  <c r="AQ107" i="1"/>
  <c r="J108" i="1"/>
  <c r="E109" i="1"/>
  <c r="F108" i="1"/>
  <c r="X108" i="1"/>
  <c r="G108" i="1"/>
  <c r="D109" i="1"/>
  <c r="Q109" i="1" s="1"/>
  <c r="Q108" i="1"/>
  <c r="AR107" i="1"/>
  <c r="AH106" i="1"/>
  <c r="AJ108" i="1"/>
  <c r="AI108" i="1"/>
  <c r="AM108" i="1" l="1"/>
  <c r="AQ108" i="1"/>
  <c r="AR108" i="1"/>
  <c r="J109" i="1"/>
  <c r="E110" i="1"/>
  <c r="F109" i="1"/>
  <c r="X109" i="1"/>
  <c r="G109" i="1"/>
  <c r="Q110" i="1"/>
  <c r="D110" i="1"/>
  <c r="AH107" i="1"/>
  <c r="AJ109" i="1"/>
  <c r="AI109" i="1"/>
  <c r="AM109" i="1" l="1"/>
  <c r="AQ109" i="1"/>
  <c r="J110" i="1"/>
  <c r="E111" i="1"/>
  <c r="F110" i="1"/>
  <c r="G110" i="1" s="1"/>
  <c r="X110" i="1"/>
  <c r="D111" i="1"/>
  <c r="AR109" i="1"/>
  <c r="AH108" i="1"/>
  <c r="AJ110" i="1"/>
  <c r="AI110" i="1"/>
  <c r="AM110" i="1" l="1"/>
  <c r="AR110" i="1"/>
  <c r="AQ110" i="1"/>
  <c r="J111" i="1"/>
  <c r="E112" i="1"/>
  <c r="F111" i="1"/>
  <c r="X111" i="1"/>
  <c r="G111" i="1"/>
  <c r="Q112" i="1"/>
  <c r="D112" i="1"/>
  <c r="Q111" i="1"/>
  <c r="AH109" i="1"/>
  <c r="AJ111" i="1"/>
  <c r="AI111" i="1"/>
  <c r="AM111" i="1" l="1"/>
  <c r="AR111" i="1"/>
  <c r="AQ111" i="1"/>
  <c r="J112" i="1"/>
  <c r="F112" i="1"/>
  <c r="G112" i="1" s="1"/>
  <c r="X112" i="1"/>
  <c r="D113" i="1"/>
  <c r="E113" i="1"/>
  <c r="AH110" i="1"/>
  <c r="AJ112" i="1"/>
  <c r="AI112" i="1"/>
  <c r="AM112" i="1" l="1"/>
  <c r="AQ112" i="1"/>
  <c r="AR112" i="1"/>
  <c r="F113" i="1"/>
  <c r="G113" i="1" s="1"/>
  <c r="X113" i="1"/>
  <c r="D114" i="1"/>
  <c r="E114" i="1"/>
  <c r="J113" i="1"/>
  <c r="Q113" i="1"/>
  <c r="AH111" i="1"/>
  <c r="AJ113" i="1"/>
  <c r="AI113" i="1"/>
  <c r="AM113" i="1" l="1"/>
  <c r="AR113" i="1"/>
  <c r="AQ113" i="1"/>
  <c r="F114" i="1"/>
  <c r="G114" i="1" s="1"/>
  <c r="X114" i="1"/>
  <c r="D115" i="1"/>
  <c r="J114" i="1"/>
  <c r="E115" i="1"/>
  <c r="Q114" i="1"/>
  <c r="AH112" i="1"/>
  <c r="AJ114" i="1"/>
  <c r="AI114" i="1"/>
  <c r="AM114" i="1" l="1"/>
  <c r="AR114" i="1"/>
  <c r="AQ114" i="1"/>
  <c r="F115" i="1"/>
  <c r="X115" i="1"/>
  <c r="G115" i="1"/>
  <c r="D116" i="1"/>
  <c r="E116" i="1"/>
  <c r="Q116" i="1" s="1"/>
  <c r="J115" i="1"/>
  <c r="Q115" i="1"/>
  <c r="AH113" i="1"/>
  <c r="AJ115" i="1"/>
  <c r="AI115" i="1"/>
  <c r="AM115" i="1" l="1"/>
  <c r="AQ115" i="1"/>
  <c r="AR115" i="1"/>
  <c r="F116" i="1"/>
  <c r="G116" i="1" s="1"/>
  <c r="X116" i="1"/>
  <c r="D117" i="1"/>
  <c r="E117" i="1"/>
  <c r="J116" i="1"/>
  <c r="AH114" i="1"/>
  <c r="AJ116" i="1"/>
  <c r="AI116" i="1"/>
  <c r="AM116" i="1" l="1"/>
  <c r="AQ116" i="1"/>
  <c r="AR116" i="1"/>
  <c r="F117" i="1"/>
  <c r="X117" i="1"/>
  <c r="G117" i="1"/>
  <c r="D118" i="1"/>
  <c r="E118" i="1"/>
  <c r="Q118" i="1" s="1"/>
  <c r="J117" i="1"/>
  <c r="Q117" i="1"/>
  <c r="AH115" i="1"/>
  <c r="AJ117" i="1"/>
  <c r="AI117" i="1"/>
  <c r="AM117" i="1" l="1"/>
  <c r="AR117" i="1"/>
  <c r="AQ117" i="1"/>
  <c r="F118" i="1"/>
  <c r="G118" i="1" s="1"/>
  <c r="X118" i="1"/>
  <c r="Q119" i="1"/>
  <c r="D119" i="1"/>
  <c r="E119" i="1"/>
  <c r="J118" i="1"/>
  <c r="AH116" i="1"/>
  <c r="AJ118" i="1"/>
  <c r="AI118" i="1"/>
  <c r="AM118" i="1" l="1"/>
  <c r="AQ118" i="1"/>
  <c r="AR118" i="1"/>
  <c r="AR119" i="1"/>
  <c r="F119" i="1"/>
  <c r="X119" i="1"/>
  <c r="G119" i="1"/>
  <c r="Q120" i="1"/>
  <c r="D120" i="1"/>
  <c r="J119" i="1"/>
  <c r="AH117" i="1"/>
  <c r="AJ119" i="1"/>
  <c r="AI119" i="1"/>
  <c r="AM119" i="1" l="1"/>
  <c r="F120" i="1"/>
  <c r="G120" i="1" s="1"/>
  <c r="X120" i="1"/>
  <c r="D121" i="1"/>
  <c r="E121" i="1"/>
  <c r="J120" i="1"/>
  <c r="AQ119" i="1"/>
  <c r="AH118" i="1"/>
  <c r="AJ120" i="1"/>
  <c r="AI120" i="1"/>
  <c r="AM120" i="1" l="1"/>
  <c r="AQ120" i="1"/>
  <c r="AR120" i="1"/>
  <c r="G121" i="1"/>
  <c r="E122" i="1"/>
  <c r="F121" i="1"/>
  <c r="Q122" i="1"/>
  <c r="J121" i="1"/>
  <c r="X121" i="1"/>
  <c r="D122" i="1"/>
  <c r="Q121" i="1"/>
  <c r="AH119" i="1"/>
  <c r="AJ121" i="1"/>
  <c r="AI121" i="1"/>
  <c r="AM121" i="1" l="1"/>
  <c r="AR121" i="1"/>
  <c r="J122" i="1"/>
  <c r="E123" i="1"/>
  <c r="F122" i="1"/>
  <c r="G122" i="1" s="1"/>
  <c r="X122" i="1"/>
  <c r="D123" i="1"/>
  <c r="AQ121" i="1"/>
  <c r="AH120" i="1"/>
  <c r="AJ122" i="1"/>
  <c r="AI122" i="1"/>
  <c r="AM122" i="1" l="1"/>
  <c r="AQ122" i="1"/>
  <c r="AR122" i="1"/>
  <c r="J123" i="1"/>
  <c r="E124" i="1"/>
  <c r="F123" i="1"/>
  <c r="X123" i="1"/>
  <c r="G123" i="1"/>
  <c r="Q124" i="1"/>
  <c r="D124" i="1"/>
  <c r="Q123" i="1"/>
  <c r="AH121" i="1"/>
  <c r="AJ123" i="1"/>
  <c r="AI123" i="1"/>
  <c r="AM123" i="1" l="1"/>
  <c r="J124" i="1"/>
  <c r="E125" i="1"/>
  <c r="F124" i="1"/>
  <c r="X124" i="1"/>
  <c r="G124" i="1"/>
  <c r="Q125" i="1"/>
  <c r="D125" i="1"/>
  <c r="AR123" i="1"/>
  <c r="AQ123" i="1"/>
  <c r="AH122" i="1"/>
  <c r="AJ124" i="1"/>
  <c r="AI124" i="1"/>
  <c r="AM124" i="1" l="1"/>
  <c r="J125" i="1"/>
  <c r="E126" i="1"/>
  <c r="F125" i="1"/>
  <c r="X125" i="1"/>
  <c r="G125" i="1"/>
  <c r="D126" i="1"/>
  <c r="AR124" i="1"/>
  <c r="AQ124" i="1"/>
  <c r="AH123" i="1"/>
  <c r="AJ125" i="1"/>
  <c r="AI125" i="1"/>
  <c r="AM125" i="1" l="1"/>
  <c r="AR125" i="1"/>
  <c r="AQ125" i="1"/>
  <c r="J126" i="1"/>
  <c r="E127" i="1"/>
  <c r="F126" i="1"/>
  <c r="G126" i="1" s="1"/>
  <c r="X126" i="1"/>
  <c r="D127" i="1"/>
  <c r="AH124" i="1"/>
  <c r="Q126" i="1"/>
  <c r="AJ126" i="1"/>
  <c r="AI126" i="1"/>
  <c r="AM126" i="1" l="1"/>
  <c r="AR126" i="1"/>
  <c r="AQ126" i="1"/>
  <c r="J127" i="1"/>
  <c r="E128" i="1"/>
  <c r="F127" i="1"/>
  <c r="X127" i="1"/>
  <c r="G127" i="1"/>
  <c r="Q128" i="1"/>
  <c r="D128" i="1"/>
  <c r="Q127" i="1"/>
  <c r="AH125" i="1"/>
  <c r="AJ127" i="1"/>
  <c r="AI127" i="1"/>
  <c r="AM127" i="1" l="1"/>
  <c r="J128" i="1"/>
  <c r="E129" i="1"/>
  <c r="F128" i="1"/>
  <c r="G128" i="1" s="1"/>
  <c r="X128" i="1"/>
  <c r="D129" i="1"/>
  <c r="AR127" i="1"/>
  <c r="AQ127" i="1"/>
  <c r="AH126" i="1"/>
  <c r="AJ128" i="1"/>
  <c r="AI128" i="1"/>
  <c r="AM128" i="1" l="1"/>
  <c r="AQ128" i="1"/>
  <c r="AR128" i="1"/>
  <c r="J129" i="1"/>
  <c r="E130" i="1"/>
  <c r="F129" i="1"/>
  <c r="G129" i="1" s="1"/>
  <c r="X129" i="1"/>
  <c r="D130" i="1"/>
  <c r="Q129" i="1"/>
  <c r="AH127" i="1"/>
  <c r="AJ129" i="1"/>
  <c r="AI129" i="1"/>
  <c r="AM129" i="1" l="1"/>
  <c r="AQ129" i="1"/>
  <c r="AR129" i="1"/>
  <c r="J130" i="1"/>
  <c r="E131" i="1"/>
  <c r="F130" i="1"/>
  <c r="G130" i="1" s="1"/>
  <c r="X130" i="1"/>
  <c r="D131" i="1"/>
  <c r="Q131" i="1" s="1"/>
  <c r="Q130" i="1"/>
  <c r="AH128" i="1"/>
  <c r="AJ130" i="1"/>
  <c r="AI130" i="1"/>
  <c r="AM130" i="1" l="1"/>
  <c r="AR130" i="1"/>
  <c r="AQ130" i="1"/>
  <c r="J131" i="1"/>
  <c r="E132" i="1"/>
  <c r="F131" i="1"/>
  <c r="G131" i="1" s="1"/>
  <c r="X131" i="1"/>
  <c r="D132" i="1"/>
  <c r="AH129" i="1"/>
  <c r="AJ131" i="1"/>
  <c r="AI131" i="1"/>
  <c r="AM131" i="1" l="1"/>
  <c r="AR131" i="1"/>
  <c r="AQ131" i="1"/>
  <c r="J132" i="1"/>
  <c r="E133" i="1"/>
  <c r="F132" i="1"/>
  <c r="G132" i="1" s="1"/>
  <c r="X132" i="1"/>
  <c r="D133" i="1"/>
  <c r="Q133" i="1" s="1"/>
  <c r="Q132" i="1"/>
  <c r="AH130" i="1"/>
  <c r="AJ132" i="1"/>
  <c r="AI132" i="1"/>
  <c r="AM132" i="1" l="1"/>
  <c r="AQ132" i="1"/>
  <c r="AR132" i="1"/>
  <c r="J133" i="1"/>
  <c r="F133" i="1"/>
  <c r="X133" i="1"/>
  <c r="G133" i="1"/>
  <c r="D134" i="1"/>
  <c r="E134" i="1"/>
  <c r="Q134" i="1" s="1"/>
  <c r="AH131" i="1"/>
  <c r="AJ133" i="1"/>
  <c r="AI133" i="1"/>
  <c r="AM133" i="1" l="1"/>
  <c r="J134" i="1"/>
  <c r="F134" i="1"/>
  <c r="G134" i="1" s="1"/>
  <c r="X134" i="1"/>
  <c r="D135" i="1"/>
  <c r="Q135" i="1" s="1"/>
  <c r="E135" i="1"/>
  <c r="AR133" i="1"/>
  <c r="AQ133" i="1"/>
  <c r="AH132" i="1"/>
  <c r="AJ134" i="1"/>
  <c r="AI134" i="1"/>
  <c r="AM134" i="1" l="1"/>
  <c r="AQ134" i="1"/>
  <c r="AR134" i="1"/>
  <c r="J135" i="1"/>
  <c r="F135" i="1"/>
  <c r="X135" i="1"/>
  <c r="G135" i="1"/>
  <c r="D136" i="1"/>
  <c r="E136" i="1"/>
  <c r="Q136" i="1" s="1"/>
  <c r="AH133" i="1"/>
  <c r="AJ135" i="1"/>
  <c r="AI135" i="1"/>
  <c r="AM135" i="1" l="1"/>
  <c r="J136" i="1"/>
  <c r="F136" i="1"/>
  <c r="X136" i="1"/>
  <c r="G136" i="1"/>
  <c r="Q137" i="1"/>
  <c r="D137" i="1"/>
  <c r="E137" i="1"/>
  <c r="AQ135" i="1"/>
  <c r="AR135" i="1"/>
  <c r="AH134" i="1"/>
  <c r="AJ136" i="1"/>
  <c r="AI136" i="1"/>
  <c r="AM136" i="1" l="1"/>
  <c r="AR136" i="1"/>
  <c r="AQ136" i="1"/>
  <c r="J137" i="1"/>
  <c r="F137" i="1"/>
  <c r="G137" i="1" s="1"/>
  <c r="X137" i="1"/>
  <c r="D138" i="1"/>
  <c r="E138" i="1"/>
  <c r="AH135" i="1"/>
  <c r="AJ137" i="1"/>
  <c r="AI137" i="1"/>
  <c r="AM137" i="1" l="1"/>
  <c r="AR137" i="1"/>
  <c r="AQ137" i="1"/>
  <c r="J138" i="1"/>
  <c r="F138" i="1"/>
  <c r="G138" i="1" s="1"/>
  <c r="X138" i="1"/>
  <c r="D139" i="1"/>
  <c r="E139" i="1"/>
  <c r="Q138" i="1"/>
  <c r="AH136" i="1"/>
  <c r="AJ138" i="1"/>
  <c r="AI138" i="1"/>
  <c r="AM138" i="1" l="1"/>
  <c r="AQ138" i="1"/>
  <c r="AR138" i="1"/>
  <c r="J139" i="1"/>
  <c r="F139" i="1"/>
  <c r="G139" i="1" s="1"/>
  <c r="X139" i="1"/>
  <c r="D140" i="1"/>
  <c r="Q140" i="1" s="1"/>
  <c r="E140" i="1"/>
  <c r="Q139" i="1"/>
  <c r="AH137" i="1"/>
  <c r="AJ139" i="1"/>
  <c r="AI139" i="1"/>
  <c r="AM139" i="1" l="1"/>
  <c r="AR139" i="1"/>
  <c r="AQ139" i="1"/>
  <c r="J140" i="1"/>
  <c r="F140" i="1"/>
  <c r="G140" i="1" s="1"/>
  <c r="X140" i="1"/>
  <c r="D141" i="1"/>
  <c r="E141" i="1"/>
  <c r="AH138" i="1"/>
  <c r="AJ140" i="1"/>
  <c r="AI140" i="1"/>
  <c r="AM140" i="1" l="1"/>
  <c r="AQ140" i="1"/>
  <c r="AR140" i="1"/>
  <c r="J141" i="1"/>
  <c r="F141" i="1"/>
  <c r="G141" i="1" s="1"/>
  <c r="X141" i="1"/>
  <c r="D142" i="1"/>
  <c r="Q142" i="1" s="1"/>
  <c r="E142" i="1"/>
  <c r="Q141" i="1"/>
  <c r="AH139" i="1"/>
  <c r="AJ141" i="1"/>
  <c r="AI141" i="1"/>
  <c r="AM141" i="1" l="1"/>
  <c r="AQ141" i="1"/>
  <c r="AR141" i="1"/>
  <c r="J142" i="1"/>
  <c r="F142" i="1"/>
  <c r="X142" i="1"/>
  <c r="G142" i="1"/>
  <c r="D143" i="1"/>
  <c r="E143" i="1"/>
  <c r="AH140" i="1"/>
  <c r="AJ142" i="1"/>
  <c r="AI142" i="1"/>
  <c r="AM142" i="1" l="1"/>
  <c r="J143" i="1"/>
  <c r="F143" i="1"/>
  <c r="G143" i="1" s="1"/>
  <c r="X143" i="1"/>
  <c r="D144" i="1"/>
  <c r="E144" i="1"/>
  <c r="Q143" i="1"/>
  <c r="AQ142" i="1"/>
  <c r="AR142" i="1"/>
  <c r="AH141" i="1"/>
  <c r="AJ143" i="1"/>
  <c r="AI143" i="1"/>
  <c r="AM143" i="1" l="1"/>
  <c r="AR143" i="1"/>
  <c r="AQ143" i="1"/>
  <c r="J144" i="1"/>
  <c r="F144" i="1"/>
  <c r="G144" i="1" s="1"/>
  <c r="X144" i="1"/>
  <c r="D145" i="1"/>
  <c r="Q144" i="1"/>
  <c r="AH142" i="1"/>
  <c r="AJ144" i="1"/>
  <c r="AI144" i="1"/>
  <c r="AM144" i="1" l="1"/>
  <c r="AQ144" i="1"/>
  <c r="AR144" i="1"/>
  <c r="J145" i="1"/>
  <c r="F145" i="1"/>
  <c r="X145" i="1"/>
  <c r="G145" i="1"/>
  <c r="D146" i="1"/>
  <c r="E146" i="1"/>
  <c r="Q145" i="1"/>
  <c r="AH143" i="1"/>
  <c r="AJ145" i="1"/>
  <c r="AI145" i="1"/>
  <c r="AM145" i="1" l="1"/>
  <c r="F146" i="1"/>
  <c r="G146" i="1" s="1"/>
  <c r="X146" i="1"/>
  <c r="D147" i="1"/>
  <c r="E147" i="1"/>
  <c r="J146" i="1"/>
  <c r="AQ145" i="1"/>
  <c r="AR145" i="1"/>
  <c r="Q146" i="1"/>
  <c r="AH144" i="1"/>
  <c r="AJ146" i="1"/>
  <c r="AI146" i="1"/>
  <c r="AM146" i="1" l="1"/>
  <c r="AQ146" i="1"/>
  <c r="AR146" i="1"/>
  <c r="F147" i="1"/>
  <c r="X147" i="1"/>
  <c r="G147" i="1"/>
  <c r="D148" i="1"/>
  <c r="E148" i="1"/>
  <c r="Q148" i="1" s="1"/>
  <c r="J147" i="1"/>
  <c r="Q147" i="1"/>
  <c r="AH145" i="1"/>
  <c r="AJ147" i="1"/>
  <c r="AI147" i="1"/>
  <c r="AM147" i="1" l="1"/>
  <c r="AQ147" i="1"/>
  <c r="AR147" i="1"/>
  <c r="F148" i="1"/>
  <c r="G148" i="1" s="1"/>
  <c r="X148" i="1"/>
  <c r="D149" i="1"/>
  <c r="E149" i="1"/>
  <c r="J148" i="1"/>
  <c r="AH146" i="1"/>
  <c r="AJ148" i="1"/>
  <c r="AI148" i="1"/>
  <c r="AM148" i="1" l="1"/>
  <c r="AQ148" i="1"/>
  <c r="AR148" i="1"/>
  <c r="F149" i="1"/>
  <c r="G149" i="1" s="1"/>
  <c r="X149" i="1"/>
  <c r="Q150" i="1"/>
  <c r="D150" i="1"/>
  <c r="E150" i="1"/>
  <c r="J149" i="1"/>
  <c r="Q149" i="1"/>
  <c r="AH147" i="1"/>
  <c r="AJ149" i="1"/>
  <c r="AI149" i="1"/>
  <c r="AM149" i="1" l="1"/>
  <c r="AR149" i="1"/>
  <c r="AQ149" i="1"/>
  <c r="F150" i="1"/>
  <c r="X150" i="1"/>
  <c r="G150" i="1"/>
  <c r="Q151" i="1"/>
  <c r="D151" i="1"/>
  <c r="E151" i="1"/>
  <c r="J150" i="1"/>
  <c r="AH148" i="1"/>
  <c r="AJ150" i="1"/>
  <c r="AI150" i="1"/>
  <c r="AM150" i="1" l="1"/>
  <c r="AR150" i="1"/>
  <c r="AQ150" i="1"/>
  <c r="F151" i="1"/>
  <c r="X151" i="1"/>
  <c r="G151" i="1"/>
  <c r="D152" i="1"/>
  <c r="E152" i="1"/>
  <c r="J151" i="1"/>
  <c r="AH149" i="1"/>
  <c r="AJ151" i="1"/>
  <c r="AI151" i="1"/>
  <c r="AM151" i="1" l="1"/>
  <c r="AQ151" i="1"/>
  <c r="AR151" i="1"/>
  <c r="F152" i="1"/>
  <c r="X152" i="1"/>
  <c r="G152" i="1"/>
  <c r="D153" i="1"/>
  <c r="E153" i="1"/>
  <c r="J152" i="1"/>
  <c r="Q152" i="1"/>
  <c r="AH150" i="1"/>
  <c r="AJ152" i="1"/>
  <c r="AI152" i="1"/>
  <c r="AM152" i="1" l="1"/>
  <c r="AQ152" i="1"/>
  <c r="AR152" i="1"/>
  <c r="F153" i="1"/>
  <c r="G153" i="1" s="1"/>
  <c r="X153" i="1"/>
  <c r="D154" i="1"/>
  <c r="J153" i="1"/>
  <c r="E154" i="1"/>
  <c r="Q153" i="1"/>
  <c r="AH151" i="1"/>
  <c r="AJ153" i="1"/>
  <c r="AI153" i="1"/>
  <c r="AM153" i="1" l="1"/>
  <c r="AQ153" i="1"/>
  <c r="AR153" i="1"/>
  <c r="F154" i="1"/>
  <c r="X154" i="1"/>
  <c r="G154" i="1"/>
  <c r="Q155" i="1"/>
  <c r="D155" i="1"/>
  <c r="E155" i="1"/>
  <c r="J154" i="1"/>
  <c r="Q154" i="1"/>
  <c r="AH152" i="1"/>
  <c r="AJ154" i="1"/>
  <c r="AI154" i="1"/>
  <c r="AM154" i="1" l="1"/>
  <c r="AQ154" i="1"/>
  <c r="AR154" i="1"/>
  <c r="F155" i="1"/>
  <c r="X155" i="1"/>
  <c r="G155" i="1"/>
  <c r="Q156" i="1"/>
  <c r="D156" i="1"/>
  <c r="E156" i="1"/>
  <c r="J155" i="1"/>
  <c r="AH153" i="1"/>
  <c r="AJ155" i="1"/>
  <c r="AI155" i="1"/>
  <c r="AM155" i="1" l="1"/>
  <c r="AQ155" i="1"/>
  <c r="AR155" i="1"/>
  <c r="F156" i="1"/>
  <c r="X156" i="1"/>
  <c r="G156" i="1"/>
  <c r="D157" i="1"/>
  <c r="E157" i="1"/>
  <c r="J156" i="1"/>
  <c r="AH154" i="1"/>
  <c r="AJ156" i="1"/>
  <c r="AI156" i="1"/>
  <c r="AM156" i="1" l="1"/>
  <c r="F157" i="1"/>
  <c r="X157" i="1"/>
  <c r="G157" i="1"/>
  <c r="D158" i="1"/>
  <c r="J157" i="1"/>
  <c r="E158" i="1"/>
  <c r="Q158" i="1" s="1"/>
  <c r="Q157" i="1"/>
  <c r="AR156" i="1"/>
  <c r="AQ156" i="1"/>
  <c r="AH155" i="1"/>
  <c r="AJ157" i="1"/>
  <c r="AI157" i="1"/>
  <c r="AM157" i="1" l="1"/>
  <c r="F158" i="1"/>
  <c r="X158" i="1"/>
  <c r="G158" i="1"/>
  <c r="D159" i="1"/>
  <c r="E159" i="1"/>
  <c r="J158" i="1"/>
  <c r="AR157" i="1"/>
  <c r="AQ157" i="1"/>
  <c r="AH156" i="1"/>
  <c r="AJ158" i="1"/>
  <c r="AI158" i="1"/>
  <c r="AM158" i="1" l="1"/>
  <c r="F159" i="1"/>
  <c r="X159" i="1"/>
  <c r="G159" i="1"/>
  <c r="D160" i="1"/>
  <c r="E160" i="1"/>
  <c r="J159" i="1"/>
  <c r="AQ159" i="1"/>
  <c r="AR158" i="1"/>
  <c r="AQ158" i="1"/>
  <c r="Q159" i="1"/>
  <c r="AH157" i="1"/>
  <c r="AJ159" i="1"/>
  <c r="AI159" i="1"/>
  <c r="AM159" i="1" l="1"/>
  <c r="F160" i="1"/>
  <c r="X160" i="1"/>
  <c r="G160" i="1"/>
  <c r="D161" i="1"/>
  <c r="E161" i="1"/>
  <c r="Q161" i="1" s="1"/>
  <c r="J160" i="1"/>
  <c r="Q160" i="1"/>
  <c r="AR159" i="1"/>
  <c r="AH158" i="1"/>
  <c r="AJ160" i="1"/>
  <c r="AI160" i="1"/>
  <c r="AM160" i="1" l="1"/>
  <c r="F161" i="1"/>
  <c r="X161" i="1"/>
  <c r="G161" i="1"/>
  <c r="D162" i="1"/>
  <c r="J161" i="1"/>
  <c r="E162" i="1"/>
  <c r="Q162" i="1" s="1"/>
  <c r="AR160" i="1"/>
  <c r="AQ160" i="1"/>
  <c r="AQ161" i="1"/>
  <c r="AH159" i="1"/>
  <c r="AJ161" i="1"/>
  <c r="AI161" i="1"/>
  <c r="AM161" i="1" l="1"/>
  <c r="AR161" i="1"/>
  <c r="F162" i="1"/>
  <c r="X162" i="1"/>
  <c r="G162" i="1"/>
  <c r="D163" i="1"/>
  <c r="E163" i="1"/>
  <c r="Q163" i="1" s="1"/>
  <c r="J162" i="1"/>
  <c r="AH160" i="1"/>
  <c r="AJ162" i="1"/>
  <c r="AI162" i="1"/>
  <c r="AM162" i="1" l="1"/>
  <c r="AQ162" i="1"/>
  <c r="F163" i="1"/>
  <c r="X163" i="1"/>
  <c r="G163" i="1"/>
  <c r="D164" i="1"/>
  <c r="E164" i="1"/>
  <c r="Q164" i="1" s="1"/>
  <c r="J163" i="1"/>
  <c r="AR162" i="1"/>
  <c r="AH161" i="1"/>
  <c r="AJ163" i="1"/>
  <c r="AI163" i="1"/>
  <c r="AM163" i="1" l="1"/>
  <c r="AQ163" i="1"/>
  <c r="F164" i="1"/>
  <c r="X164" i="1"/>
  <c r="G164" i="1"/>
  <c r="D165" i="1"/>
  <c r="J164" i="1"/>
  <c r="AQ164" i="1"/>
  <c r="AR163" i="1"/>
  <c r="AR164" i="1"/>
  <c r="AH162" i="1"/>
  <c r="AJ164" i="1"/>
  <c r="AI164" i="1"/>
  <c r="AM164" i="1" l="1"/>
  <c r="F165" i="1"/>
  <c r="X165" i="1"/>
  <c r="G165" i="1"/>
  <c r="D166" i="1"/>
  <c r="E166" i="1"/>
  <c r="J165" i="1"/>
  <c r="Q165" i="1"/>
  <c r="AR165" i="1"/>
  <c r="AH163" i="1"/>
  <c r="AJ165" i="1"/>
  <c r="AI165" i="1"/>
  <c r="AM165" i="1" l="1"/>
  <c r="G166" i="1"/>
  <c r="D167" i="1"/>
  <c r="J166" i="1"/>
  <c r="E167" i="1"/>
  <c r="X166" i="1"/>
  <c r="F166" i="1"/>
  <c r="AQ165" i="1"/>
  <c r="Q166" i="1"/>
  <c r="AH164" i="1"/>
  <c r="AJ166" i="1"/>
  <c r="AI166" i="1"/>
  <c r="AM166" i="1" l="1"/>
  <c r="AQ166" i="1"/>
  <c r="AR166" i="1"/>
  <c r="G167" i="1"/>
  <c r="D168" i="1"/>
  <c r="J167" i="1"/>
  <c r="E168" i="1"/>
  <c r="X167" i="1"/>
  <c r="F167" i="1"/>
  <c r="Q167" i="1"/>
  <c r="AH165" i="1"/>
  <c r="AJ167" i="1"/>
  <c r="AI167" i="1"/>
  <c r="AM167" i="1" l="1"/>
  <c r="AQ167" i="1"/>
  <c r="AR167" i="1"/>
  <c r="D169" i="1"/>
  <c r="J168" i="1"/>
  <c r="E169" i="1"/>
  <c r="X168" i="1"/>
  <c r="F168" i="1"/>
  <c r="G168" i="1" s="1"/>
  <c r="Q168" i="1"/>
  <c r="AH166" i="1"/>
  <c r="AJ168" i="1"/>
  <c r="AI168" i="1"/>
  <c r="AM168" i="1" l="1"/>
  <c r="AR168" i="1"/>
  <c r="AQ168" i="1"/>
  <c r="Q170" i="1"/>
  <c r="D170" i="1"/>
  <c r="J169" i="1"/>
  <c r="E170" i="1"/>
  <c r="X169" i="1"/>
  <c r="F169" i="1"/>
  <c r="G169" i="1" s="1"/>
  <c r="Q169" i="1"/>
  <c r="AH167" i="1"/>
  <c r="AJ169" i="1"/>
  <c r="AI169" i="1"/>
  <c r="AM169" i="1" l="1"/>
  <c r="AR169" i="1"/>
  <c r="AQ169" i="1"/>
  <c r="Q171" i="1"/>
  <c r="D171" i="1"/>
  <c r="J170" i="1"/>
  <c r="E171" i="1"/>
  <c r="X170" i="1"/>
  <c r="F170" i="1"/>
  <c r="G170" i="1" s="1"/>
  <c r="AH168" i="1"/>
  <c r="AJ170" i="1"/>
  <c r="AI170" i="1"/>
  <c r="AM170" i="1" l="1"/>
  <c r="AQ170" i="1"/>
  <c r="AR170" i="1"/>
  <c r="Q172" i="1"/>
  <c r="D172" i="1"/>
  <c r="J171" i="1"/>
  <c r="E172" i="1"/>
  <c r="X171" i="1"/>
  <c r="F171" i="1"/>
  <c r="G171" i="1" s="1"/>
  <c r="AH169" i="1"/>
  <c r="AJ171" i="1"/>
  <c r="AI171" i="1"/>
  <c r="AM171" i="1" l="1"/>
  <c r="AR171" i="1"/>
  <c r="AQ171" i="1"/>
  <c r="D173" i="1"/>
  <c r="J172" i="1"/>
  <c r="E173" i="1"/>
  <c r="X172" i="1"/>
  <c r="F172" i="1"/>
  <c r="G172" i="1" s="1"/>
  <c r="AH170" i="1"/>
  <c r="AJ172" i="1"/>
  <c r="AI172" i="1"/>
  <c r="AM172" i="1" l="1"/>
  <c r="AR172" i="1"/>
  <c r="AQ172" i="1"/>
  <c r="D174" i="1"/>
  <c r="J173" i="1"/>
  <c r="E174" i="1"/>
  <c r="X173" i="1"/>
  <c r="F173" i="1"/>
  <c r="G173" i="1" s="1"/>
  <c r="Q173" i="1"/>
  <c r="AH171" i="1"/>
  <c r="AJ173" i="1"/>
  <c r="AI173" i="1"/>
  <c r="AM173" i="1" l="1"/>
  <c r="AQ173" i="1"/>
  <c r="AR173" i="1"/>
  <c r="D175" i="1"/>
  <c r="J174" i="1"/>
  <c r="E175" i="1"/>
  <c r="X174" i="1"/>
  <c r="F174" i="1"/>
  <c r="G174" i="1" s="1"/>
  <c r="Q174" i="1"/>
  <c r="AH172" i="1"/>
  <c r="AJ174" i="1"/>
  <c r="AI174" i="1"/>
  <c r="AM174" i="1" l="1"/>
  <c r="AR174" i="1"/>
  <c r="AQ174" i="1"/>
  <c r="D176" i="1"/>
  <c r="J175" i="1"/>
  <c r="E176" i="1"/>
  <c r="X175" i="1"/>
  <c r="F175" i="1"/>
  <c r="G175" i="1" s="1"/>
  <c r="Q175" i="1"/>
  <c r="AH173" i="1"/>
  <c r="AJ175" i="1"/>
  <c r="AI175" i="1"/>
  <c r="AM175" i="1" l="1"/>
  <c r="AR175" i="1"/>
  <c r="AQ175" i="1"/>
  <c r="D177" i="1"/>
  <c r="Q177" i="1" s="1"/>
  <c r="J176" i="1"/>
  <c r="E177" i="1"/>
  <c r="X176" i="1"/>
  <c r="F176" i="1"/>
  <c r="G176" i="1" s="1"/>
  <c r="Q176" i="1"/>
  <c r="AH174" i="1"/>
  <c r="AJ176" i="1"/>
  <c r="AI176" i="1"/>
  <c r="AM176" i="1" l="1"/>
  <c r="AQ176" i="1"/>
  <c r="AR176" i="1"/>
  <c r="D178" i="1"/>
  <c r="J177" i="1"/>
  <c r="E178" i="1"/>
  <c r="X177" i="1"/>
  <c r="F177" i="1"/>
  <c r="G177" i="1" s="1"/>
  <c r="AH175" i="1"/>
  <c r="AJ177" i="1"/>
  <c r="AI177" i="1"/>
  <c r="AM177" i="1" l="1"/>
  <c r="AQ177" i="1"/>
  <c r="AR177" i="1"/>
  <c r="J178" i="1"/>
  <c r="X178" i="1"/>
  <c r="D179" i="1"/>
  <c r="F178" i="1"/>
  <c r="G178" i="1" s="1"/>
  <c r="E179" i="1"/>
  <c r="Q179" i="1" s="1"/>
  <c r="Q178" i="1"/>
  <c r="AH176" i="1"/>
  <c r="AJ178" i="1"/>
  <c r="AI178" i="1"/>
  <c r="AM178" i="1" l="1"/>
  <c r="AQ178" i="1"/>
  <c r="AR178" i="1"/>
  <c r="J179" i="1"/>
  <c r="X179" i="1"/>
  <c r="F179" i="1"/>
  <c r="G179" i="1" s="1"/>
  <c r="D180" i="1"/>
  <c r="E180" i="1"/>
  <c r="AH177" i="1"/>
  <c r="AJ179" i="1"/>
  <c r="AI179" i="1"/>
  <c r="AM179" i="1" l="1"/>
  <c r="AR179" i="1"/>
  <c r="AQ179" i="1"/>
  <c r="G180" i="1"/>
  <c r="F180" i="1"/>
  <c r="J180" i="1"/>
  <c r="X180" i="1"/>
  <c r="E181" i="1"/>
  <c r="D181" i="1"/>
  <c r="Q180" i="1"/>
  <c r="AH178" i="1"/>
  <c r="AJ180" i="1"/>
  <c r="AI180" i="1"/>
  <c r="AM180" i="1" l="1"/>
  <c r="J181" i="1"/>
  <c r="F181" i="1"/>
  <c r="G181" i="1" s="1"/>
  <c r="X181" i="1"/>
  <c r="E182" i="1"/>
  <c r="Q182" i="1" s="1"/>
  <c r="D182" i="1"/>
  <c r="Q181" i="1"/>
  <c r="AR180" i="1"/>
  <c r="AQ180" i="1"/>
  <c r="AH179" i="1"/>
  <c r="AJ181" i="1"/>
  <c r="AI181" i="1"/>
  <c r="AM181" i="1" l="1"/>
  <c r="AQ181" i="1"/>
  <c r="AR181" i="1"/>
  <c r="G182" i="1"/>
  <c r="J182" i="1"/>
  <c r="F182" i="1"/>
  <c r="X182" i="1"/>
  <c r="D183" i="1"/>
  <c r="E183" i="1"/>
  <c r="AH180" i="1"/>
  <c r="AJ182" i="1"/>
  <c r="AI182" i="1"/>
  <c r="AM182" i="1" l="1"/>
  <c r="AQ182" i="1"/>
  <c r="G183" i="1"/>
  <c r="J183" i="1"/>
  <c r="F183" i="1"/>
  <c r="X183" i="1"/>
  <c r="E184" i="1"/>
  <c r="Q184" i="1" s="1"/>
  <c r="D184" i="1"/>
  <c r="Q183" i="1"/>
  <c r="AR182" i="1"/>
  <c r="AH181" i="1"/>
  <c r="AJ183" i="1"/>
  <c r="AI183" i="1"/>
  <c r="AM183" i="1" l="1"/>
  <c r="AR183" i="1"/>
  <c r="J184" i="1"/>
  <c r="F184" i="1"/>
  <c r="G184" i="1" s="1"/>
  <c r="X184" i="1"/>
  <c r="D185" i="1"/>
  <c r="E185" i="1"/>
  <c r="AQ183" i="1"/>
  <c r="AH182" i="1"/>
  <c r="AJ184" i="1"/>
  <c r="AI184" i="1"/>
  <c r="AM184" i="1" l="1"/>
  <c r="AQ184" i="1"/>
  <c r="AR184" i="1"/>
  <c r="J185" i="1"/>
  <c r="F185" i="1"/>
  <c r="G185" i="1" s="1"/>
  <c r="X185" i="1"/>
  <c r="D186" i="1"/>
  <c r="E186" i="1"/>
  <c r="Q185" i="1"/>
  <c r="AH183" i="1"/>
  <c r="AJ185" i="1"/>
  <c r="AI185" i="1"/>
  <c r="AM185" i="1" l="1"/>
  <c r="AQ185" i="1"/>
  <c r="AR185" i="1"/>
  <c r="J186" i="1"/>
  <c r="F186" i="1"/>
  <c r="G186" i="1" s="1"/>
  <c r="X186" i="1"/>
  <c r="D187" i="1"/>
  <c r="E187" i="1"/>
  <c r="Q186" i="1"/>
  <c r="AH184" i="1"/>
  <c r="AJ186" i="1"/>
  <c r="AI186" i="1"/>
  <c r="AM186" i="1" l="1"/>
  <c r="AR186" i="1"/>
  <c r="AQ186" i="1"/>
  <c r="J187" i="1"/>
  <c r="F187" i="1"/>
  <c r="G187" i="1" s="1"/>
  <c r="X187" i="1"/>
  <c r="E188" i="1"/>
  <c r="D188" i="1"/>
  <c r="Q188" i="1" s="1"/>
  <c r="Q187" i="1"/>
  <c r="AH185" i="1"/>
  <c r="AJ187" i="1"/>
  <c r="AI187" i="1"/>
  <c r="AM187" i="1" l="1"/>
  <c r="AR187" i="1"/>
  <c r="AQ187" i="1"/>
  <c r="J188" i="1"/>
  <c r="F188" i="1"/>
  <c r="G188" i="1" s="1"/>
  <c r="X188" i="1"/>
  <c r="D189" i="1"/>
  <c r="AH186" i="1"/>
  <c r="AJ188" i="1"/>
  <c r="AI188" i="1"/>
  <c r="AM188" i="1" l="1"/>
  <c r="AR188" i="1"/>
  <c r="AQ188" i="1"/>
  <c r="D190" i="1"/>
  <c r="E190" i="1"/>
  <c r="J189" i="1"/>
  <c r="F189" i="1"/>
  <c r="G189" i="1" s="1"/>
  <c r="X189" i="1"/>
  <c r="Q190" i="1"/>
  <c r="Q189" i="1"/>
  <c r="AH187" i="1"/>
  <c r="AJ189" i="1"/>
  <c r="AI189" i="1"/>
  <c r="AM189" i="1" l="1"/>
  <c r="AQ189" i="1"/>
  <c r="AR189" i="1"/>
  <c r="D191" i="1"/>
  <c r="J190" i="1"/>
  <c r="E191" i="1"/>
  <c r="F190" i="1"/>
  <c r="G190" i="1" s="1"/>
  <c r="X190" i="1"/>
  <c r="Q191" i="1"/>
  <c r="AH188" i="1"/>
  <c r="AJ190" i="1"/>
  <c r="AI190" i="1"/>
  <c r="AM190" i="1" l="1"/>
  <c r="AQ190" i="1"/>
  <c r="AR190" i="1"/>
  <c r="D192" i="1"/>
  <c r="J191" i="1"/>
  <c r="E192" i="1"/>
  <c r="F191" i="1"/>
  <c r="G191" i="1" s="1"/>
  <c r="X191" i="1"/>
  <c r="Q192" i="1"/>
  <c r="AH189" i="1"/>
  <c r="AJ191" i="1"/>
  <c r="AI191" i="1"/>
  <c r="AM191" i="1" l="1"/>
  <c r="AQ191" i="1"/>
  <c r="AR191" i="1"/>
  <c r="D193" i="1"/>
  <c r="Q193" i="1" s="1"/>
  <c r="J192" i="1"/>
  <c r="E193" i="1"/>
  <c r="F192" i="1"/>
  <c r="X192" i="1"/>
  <c r="G192" i="1"/>
  <c r="AH190" i="1"/>
  <c r="AJ192" i="1"/>
  <c r="AI192" i="1"/>
  <c r="AM192" i="1" l="1"/>
  <c r="AR192" i="1"/>
  <c r="AQ192" i="1"/>
  <c r="D194" i="1"/>
  <c r="Q194" i="1" s="1"/>
  <c r="J193" i="1"/>
  <c r="E194" i="1"/>
  <c r="F193" i="1"/>
  <c r="G193" i="1" s="1"/>
  <c r="X193" i="1"/>
  <c r="AH191" i="1"/>
  <c r="AJ193" i="1"/>
  <c r="AI193" i="1"/>
  <c r="AM193" i="1" l="1"/>
  <c r="AQ193" i="1"/>
  <c r="AR193" i="1"/>
  <c r="D195" i="1"/>
  <c r="J194" i="1"/>
  <c r="E195" i="1"/>
  <c r="F194" i="1"/>
  <c r="G194" i="1" s="1"/>
  <c r="X194" i="1"/>
  <c r="Q195" i="1"/>
  <c r="AH192" i="1"/>
  <c r="AJ194" i="1"/>
  <c r="AI194" i="1"/>
  <c r="AM194" i="1" l="1"/>
  <c r="AQ194" i="1"/>
  <c r="AR194" i="1"/>
  <c r="D196" i="1"/>
  <c r="J195" i="1"/>
  <c r="E196" i="1"/>
  <c r="F195" i="1"/>
  <c r="X195" i="1"/>
  <c r="G195" i="1"/>
  <c r="Q196" i="1"/>
  <c r="AH193" i="1"/>
  <c r="AJ195" i="1"/>
  <c r="AI195" i="1"/>
  <c r="AM195" i="1" l="1"/>
  <c r="D197" i="1"/>
  <c r="J196" i="1"/>
  <c r="E197" i="1"/>
  <c r="F196" i="1"/>
  <c r="X196" i="1"/>
  <c r="G196" i="1"/>
  <c r="AR195" i="1"/>
  <c r="AQ195" i="1"/>
  <c r="AR196" i="1"/>
  <c r="AH194" i="1"/>
  <c r="AJ196" i="1"/>
  <c r="AI196" i="1"/>
  <c r="AM196" i="1" l="1"/>
  <c r="D198" i="1"/>
  <c r="J197" i="1"/>
  <c r="E198" i="1"/>
  <c r="F197" i="1"/>
  <c r="X197" i="1"/>
  <c r="G197" i="1"/>
  <c r="Q198" i="1"/>
  <c r="Q197" i="1"/>
  <c r="AQ196" i="1"/>
  <c r="AH195" i="1"/>
  <c r="AJ197" i="1"/>
  <c r="AI197" i="1"/>
  <c r="AM197" i="1" l="1"/>
  <c r="AR197" i="1"/>
  <c r="AQ197" i="1"/>
  <c r="D199" i="1"/>
  <c r="Q199" i="1" s="1"/>
  <c r="J198" i="1"/>
  <c r="E199" i="1"/>
  <c r="F198" i="1"/>
  <c r="G198" i="1" s="1"/>
  <c r="X198" i="1"/>
  <c r="AH196" i="1"/>
  <c r="AJ198" i="1"/>
  <c r="AI198" i="1"/>
  <c r="AM198" i="1" l="1"/>
  <c r="AR198" i="1"/>
  <c r="AQ198" i="1"/>
  <c r="D200" i="1"/>
  <c r="J199" i="1"/>
  <c r="E200" i="1"/>
  <c r="F199" i="1"/>
  <c r="X199" i="1"/>
  <c r="G199" i="1"/>
  <c r="Q200" i="1"/>
  <c r="AH197" i="1"/>
  <c r="AJ199" i="1"/>
  <c r="AI199" i="1"/>
  <c r="AM199" i="1" l="1"/>
  <c r="AQ199" i="1"/>
  <c r="D201" i="1"/>
  <c r="J200" i="1"/>
  <c r="E201" i="1"/>
  <c r="F200" i="1"/>
  <c r="G200" i="1" s="1"/>
  <c r="X200" i="1"/>
  <c r="Q201" i="1"/>
  <c r="AR199" i="1"/>
  <c r="AH198" i="1"/>
  <c r="AJ200" i="1"/>
  <c r="AI200" i="1"/>
  <c r="AM200" i="1" l="1"/>
  <c r="AR200" i="1"/>
  <c r="AQ200" i="1"/>
  <c r="D202" i="1"/>
  <c r="Q202" i="1" s="1"/>
  <c r="J201" i="1"/>
  <c r="E202" i="1"/>
  <c r="F201" i="1"/>
  <c r="X201" i="1"/>
  <c r="G201" i="1"/>
  <c r="AH199" i="1"/>
  <c r="AJ201" i="1"/>
  <c r="AI201" i="1"/>
  <c r="AM201" i="1" l="1"/>
  <c r="AQ201" i="1"/>
  <c r="AR201" i="1"/>
  <c r="D203" i="1"/>
  <c r="J202" i="1"/>
  <c r="E203" i="1"/>
  <c r="F202" i="1"/>
  <c r="X202" i="1"/>
  <c r="G202" i="1"/>
  <c r="AR202" i="1" s="1"/>
  <c r="Q203" i="1"/>
  <c r="AH200" i="1"/>
  <c r="AJ202" i="1"/>
  <c r="AI202" i="1"/>
  <c r="AM202" i="1" l="1"/>
  <c r="D204" i="1"/>
  <c r="J203" i="1"/>
  <c r="E204" i="1"/>
  <c r="F203" i="1"/>
  <c r="X203" i="1"/>
  <c r="G203" i="1"/>
  <c r="AQ202" i="1"/>
  <c r="AH201" i="1"/>
  <c r="AJ203" i="1"/>
  <c r="AI203" i="1"/>
  <c r="AM203" i="1" l="1"/>
  <c r="D205" i="1"/>
  <c r="J204" i="1"/>
  <c r="E205" i="1"/>
  <c r="F204" i="1"/>
  <c r="X204" i="1"/>
  <c r="G204" i="1"/>
  <c r="Q205" i="1"/>
  <c r="Q204" i="1"/>
  <c r="AR203" i="1"/>
  <c r="AQ203" i="1"/>
  <c r="AH202" i="1"/>
  <c r="AJ204" i="1"/>
  <c r="AI204" i="1"/>
  <c r="AM204" i="1" l="1"/>
  <c r="D206" i="1"/>
  <c r="J205" i="1"/>
  <c r="E206" i="1"/>
  <c r="F205" i="1"/>
  <c r="X205" i="1"/>
  <c r="G205" i="1"/>
  <c r="Q206" i="1"/>
  <c r="AR204" i="1"/>
  <c r="AQ204" i="1"/>
  <c r="AH203" i="1"/>
  <c r="AJ205" i="1"/>
  <c r="AI205" i="1"/>
  <c r="AM205" i="1" l="1"/>
  <c r="AR205" i="1"/>
  <c r="AQ205" i="1"/>
  <c r="J206" i="1"/>
  <c r="F206" i="1"/>
  <c r="X206" i="1"/>
  <c r="G206" i="1"/>
  <c r="D207" i="1"/>
  <c r="AH204" i="1"/>
  <c r="AJ206" i="1"/>
  <c r="AI206" i="1"/>
  <c r="AM206" i="1" l="1"/>
  <c r="J207" i="1"/>
  <c r="F207" i="1"/>
  <c r="X207" i="1"/>
  <c r="Q208" i="1"/>
  <c r="G207" i="1"/>
  <c r="D208" i="1"/>
  <c r="E208" i="1"/>
  <c r="Q207" i="1"/>
  <c r="AQ206" i="1"/>
  <c r="AR206" i="1"/>
  <c r="AH205" i="1"/>
  <c r="AJ207" i="1"/>
  <c r="AI207" i="1"/>
  <c r="AM207" i="1" l="1"/>
  <c r="AR207" i="1"/>
  <c r="F208" i="1"/>
  <c r="X208" i="1"/>
  <c r="G208" i="1"/>
  <c r="D209" i="1"/>
  <c r="E209" i="1"/>
  <c r="Q209" i="1" s="1"/>
  <c r="J208" i="1"/>
  <c r="AQ207" i="1"/>
  <c r="AH206" i="1"/>
  <c r="AJ208" i="1"/>
  <c r="AI208" i="1"/>
  <c r="AM208" i="1" l="1"/>
  <c r="F209" i="1"/>
  <c r="X209" i="1"/>
  <c r="G209" i="1"/>
  <c r="D210" i="1"/>
  <c r="E210" i="1"/>
  <c r="Q210" i="1" s="1"/>
  <c r="J209" i="1"/>
  <c r="AR208" i="1"/>
  <c r="AQ208" i="1"/>
  <c r="AH207" i="1"/>
  <c r="AJ209" i="1"/>
  <c r="AI209" i="1"/>
  <c r="AM209" i="1" l="1"/>
  <c r="AQ209" i="1"/>
  <c r="AR209" i="1"/>
  <c r="F210" i="1"/>
  <c r="G210" i="1" s="1"/>
  <c r="X210" i="1"/>
  <c r="D211" i="1"/>
  <c r="Q211" i="1" s="1"/>
  <c r="E211" i="1"/>
  <c r="J210" i="1"/>
  <c r="AH208" i="1"/>
  <c r="AJ210" i="1"/>
  <c r="AI210" i="1"/>
  <c r="AM210" i="1" l="1"/>
  <c r="AQ210" i="1"/>
  <c r="AR210" i="1"/>
  <c r="F211" i="1"/>
  <c r="G211" i="1" s="1"/>
  <c r="X211" i="1"/>
  <c r="D212" i="1"/>
  <c r="Q212" i="1" s="1"/>
  <c r="E212" i="1"/>
  <c r="J211" i="1"/>
  <c r="AH209" i="1"/>
  <c r="AJ211" i="1"/>
  <c r="AI211" i="1"/>
  <c r="AM211" i="1" l="1"/>
  <c r="AQ211" i="1"/>
  <c r="AR211" i="1"/>
  <c r="F212" i="1"/>
  <c r="X212" i="1"/>
  <c r="G212" i="1"/>
  <c r="Q213" i="1"/>
  <c r="D213" i="1"/>
  <c r="E213" i="1"/>
  <c r="J212" i="1"/>
  <c r="AH210" i="1"/>
  <c r="AJ212" i="1"/>
  <c r="AI212" i="1"/>
  <c r="AM212" i="1" l="1"/>
  <c r="AR212" i="1"/>
  <c r="AQ212" i="1"/>
  <c r="F213" i="1"/>
  <c r="X213" i="1"/>
  <c r="G213" i="1"/>
  <c r="Q214" i="1"/>
  <c r="D214" i="1"/>
  <c r="E214" i="1"/>
  <c r="J213" i="1"/>
  <c r="AH211" i="1"/>
  <c r="AJ213" i="1"/>
  <c r="AI213" i="1"/>
  <c r="AM213" i="1" l="1"/>
  <c r="AQ213" i="1"/>
  <c r="AR213" i="1"/>
  <c r="F214" i="1"/>
  <c r="X214" i="1"/>
  <c r="G214" i="1"/>
  <c r="D215" i="1"/>
  <c r="E215" i="1"/>
  <c r="Q215" i="1" s="1"/>
  <c r="J214" i="1"/>
  <c r="AH212" i="1"/>
  <c r="AJ214" i="1"/>
  <c r="AI214" i="1"/>
  <c r="AM214" i="1" l="1"/>
  <c r="AR214" i="1"/>
  <c r="AQ214" i="1"/>
  <c r="F215" i="1"/>
  <c r="X215" i="1"/>
  <c r="G215" i="1"/>
  <c r="D216" i="1"/>
  <c r="J215" i="1"/>
  <c r="E216" i="1"/>
  <c r="AH213" i="1"/>
  <c r="AJ215" i="1"/>
  <c r="AI215" i="1"/>
  <c r="AM215" i="1" l="1"/>
  <c r="F216" i="1"/>
  <c r="G216" i="1" s="1"/>
  <c r="X216" i="1"/>
  <c r="D217" i="1"/>
  <c r="E217" i="1"/>
  <c r="J216" i="1"/>
  <c r="Q216" i="1"/>
  <c r="AQ215" i="1"/>
  <c r="AR215" i="1"/>
  <c r="AH214" i="1"/>
  <c r="AJ216" i="1"/>
  <c r="AI216" i="1"/>
  <c r="AM216" i="1" l="1"/>
  <c r="AR216" i="1"/>
  <c r="AQ216" i="1"/>
  <c r="F217" i="1"/>
  <c r="X217" i="1"/>
  <c r="G217" i="1"/>
  <c r="Q218" i="1"/>
  <c r="D218" i="1"/>
  <c r="E218" i="1"/>
  <c r="J217" i="1"/>
  <c r="Q217" i="1"/>
  <c r="AH215" i="1"/>
  <c r="AJ217" i="1"/>
  <c r="AI217" i="1"/>
  <c r="AM217" i="1" l="1"/>
  <c r="AR217" i="1"/>
  <c r="AQ217" i="1"/>
  <c r="F218" i="1"/>
  <c r="X218" i="1"/>
  <c r="G218" i="1"/>
  <c r="D219" i="1"/>
  <c r="E219" i="1"/>
  <c r="Q219" i="1" s="1"/>
  <c r="J218" i="1"/>
  <c r="AH216" i="1"/>
  <c r="AJ218" i="1"/>
  <c r="AI218" i="1"/>
  <c r="AM218" i="1" l="1"/>
  <c r="AQ218" i="1"/>
  <c r="AR218" i="1"/>
  <c r="F219" i="1"/>
  <c r="X219" i="1"/>
  <c r="G219" i="1"/>
  <c r="Q220" i="1"/>
  <c r="D220" i="1"/>
  <c r="J219" i="1"/>
  <c r="E220" i="1"/>
  <c r="AH217" i="1"/>
  <c r="AJ219" i="1"/>
  <c r="AI219" i="1"/>
  <c r="AM219" i="1" l="1"/>
  <c r="AQ219" i="1"/>
  <c r="AR219" i="1"/>
  <c r="F220" i="1"/>
  <c r="X220" i="1"/>
  <c r="G220" i="1"/>
  <c r="Q221" i="1"/>
  <c r="D221" i="1"/>
  <c r="E221" i="1"/>
  <c r="J220" i="1"/>
  <c r="AH218" i="1"/>
  <c r="AJ220" i="1"/>
  <c r="AI220" i="1"/>
  <c r="AM220" i="1" l="1"/>
  <c r="AQ220" i="1"/>
  <c r="AR220" i="1"/>
  <c r="F221" i="1"/>
  <c r="X221" i="1"/>
  <c r="G221" i="1"/>
  <c r="D222" i="1"/>
  <c r="E222" i="1"/>
  <c r="Q222" i="1" s="1"/>
  <c r="J221" i="1"/>
  <c r="AH219" i="1"/>
  <c r="AJ221" i="1"/>
  <c r="AI221" i="1"/>
  <c r="AM221" i="1" l="1"/>
  <c r="F222" i="1"/>
  <c r="X222" i="1"/>
  <c r="G222" i="1"/>
  <c r="Q223" i="1"/>
  <c r="D223" i="1"/>
  <c r="E223" i="1"/>
  <c r="J222" i="1"/>
  <c r="AQ221" i="1"/>
  <c r="AR221" i="1"/>
  <c r="AH220" i="1"/>
  <c r="AJ222" i="1"/>
  <c r="AI222" i="1"/>
  <c r="AM222" i="1" l="1"/>
  <c r="AH221" i="1"/>
  <c r="AQ222" i="1"/>
  <c r="AR222" i="1"/>
  <c r="F223" i="1"/>
  <c r="G223" i="1" s="1"/>
  <c r="X223" i="1"/>
  <c r="D224" i="1"/>
  <c r="J223" i="1"/>
  <c r="E224" i="1"/>
  <c r="AJ223" i="1"/>
  <c r="AI223" i="1"/>
  <c r="AM223" i="1" l="1"/>
  <c r="AR223" i="1"/>
  <c r="AQ223" i="1"/>
  <c r="F224" i="1"/>
  <c r="X224" i="1"/>
  <c r="G224" i="1"/>
  <c r="D225" i="1"/>
  <c r="E225" i="1"/>
  <c r="Q225" i="1" s="1"/>
  <c r="J224" i="1"/>
  <c r="Q224" i="1"/>
  <c r="AH222" i="1"/>
  <c r="AJ224" i="1"/>
  <c r="AI224" i="1"/>
  <c r="AM224" i="1" l="1"/>
  <c r="F225" i="1"/>
  <c r="X225" i="1"/>
  <c r="G225" i="1"/>
  <c r="Q226" i="1"/>
  <c r="D226" i="1"/>
  <c r="E226" i="1"/>
  <c r="J225" i="1"/>
  <c r="AQ224" i="1"/>
  <c r="AR224" i="1"/>
  <c r="AH223" i="1"/>
  <c r="AJ225" i="1"/>
  <c r="AI225" i="1"/>
  <c r="AM225" i="1" l="1"/>
  <c r="AQ225" i="1"/>
  <c r="AR225" i="1"/>
  <c r="F226" i="1"/>
  <c r="X226" i="1"/>
  <c r="G226" i="1"/>
  <c r="Q227" i="1"/>
  <c r="D227" i="1"/>
  <c r="J226" i="1"/>
  <c r="AH224" i="1"/>
  <c r="AJ226" i="1"/>
  <c r="AI226" i="1"/>
  <c r="AM226" i="1" l="1"/>
  <c r="AQ226" i="1"/>
  <c r="AR226" i="1"/>
  <c r="F227" i="1"/>
  <c r="X227" i="1"/>
  <c r="G227" i="1"/>
  <c r="D228" i="1"/>
  <c r="Q228" i="1" s="1"/>
  <c r="E228" i="1"/>
  <c r="J227" i="1"/>
  <c r="AH225" i="1"/>
  <c r="AJ227" i="1"/>
  <c r="AI227" i="1"/>
  <c r="AM227" i="1" l="1"/>
  <c r="AQ227" i="1"/>
  <c r="D229" i="1"/>
  <c r="J228" i="1"/>
  <c r="E229" i="1"/>
  <c r="X228" i="1"/>
  <c r="F228" i="1"/>
  <c r="G228" i="1" s="1"/>
  <c r="AR227" i="1"/>
  <c r="AH226" i="1"/>
  <c r="AJ228" i="1"/>
  <c r="AI228" i="1"/>
  <c r="AM228" i="1" l="1"/>
  <c r="AR228" i="1"/>
  <c r="AQ228" i="1"/>
  <c r="Q230" i="1"/>
  <c r="D230" i="1"/>
  <c r="J229" i="1"/>
  <c r="E230" i="1"/>
  <c r="X229" i="1"/>
  <c r="F229" i="1"/>
  <c r="G229" i="1" s="1"/>
  <c r="Q229" i="1"/>
  <c r="AH227" i="1"/>
  <c r="AJ229" i="1"/>
  <c r="AI229" i="1"/>
  <c r="AM229" i="1" l="1"/>
  <c r="AR229" i="1"/>
  <c r="AQ229" i="1"/>
  <c r="Q231" i="1"/>
  <c r="D231" i="1"/>
  <c r="J230" i="1"/>
  <c r="E231" i="1"/>
  <c r="F230" i="1"/>
  <c r="G230" i="1" s="1"/>
  <c r="X230" i="1"/>
  <c r="AH228" i="1"/>
  <c r="AJ230" i="1"/>
  <c r="AI230" i="1"/>
  <c r="AM230" i="1" l="1"/>
  <c r="AR230" i="1"/>
  <c r="AQ230" i="1"/>
  <c r="D232" i="1"/>
  <c r="Q232" i="1" s="1"/>
  <c r="J231" i="1"/>
  <c r="E232" i="1"/>
  <c r="X231" i="1"/>
  <c r="F231" i="1"/>
  <c r="G231" i="1" s="1"/>
  <c r="AH229" i="1"/>
  <c r="AJ231" i="1"/>
  <c r="AI231" i="1"/>
  <c r="AM231" i="1" l="1"/>
  <c r="AQ231" i="1"/>
  <c r="AR231" i="1"/>
  <c r="D233" i="1"/>
  <c r="J232" i="1"/>
  <c r="E233" i="1"/>
  <c r="F232" i="1"/>
  <c r="G232" i="1" s="1"/>
  <c r="X232" i="1"/>
  <c r="AH230" i="1"/>
  <c r="AJ232" i="1"/>
  <c r="AI232" i="1"/>
  <c r="AM232" i="1" l="1"/>
  <c r="AQ232" i="1"/>
  <c r="AR232" i="1"/>
  <c r="D234" i="1"/>
  <c r="J233" i="1"/>
  <c r="E234" i="1"/>
  <c r="X233" i="1"/>
  <c r="F233" i="1"/>
  <c r="G233" i="1" s="1"/>
  <c r="Q233" i="1"/>
  <c r="AH231" i="1"/>
  <c r="AJ233" i="1"/>
  <c r="AI233" i="1"/>
  <c r="AM233" i="1" l="1"/>
  <c r="AR233" i="1"/>
  <c r="AQ233" i="1"/>
  <c r="D235" i="1"/>
  <c r="F234" i="1"/>
  <c r="G234" i="1" s="1"/>
  <c r="X234" i="1"/>
  <c r="J234" i="1"/>
  <c r="E235" i="1"/>
  <c r="Q234" i="1"/>
  <c r="AH232" i="1"/>
  <c r="AJ234" i="1"/>
  <c r="AI234" i="1"/>
  <c r="AM234" i="1" l="1"/>
  <c r="AR234" i="1"/>
  <c r="AQ234" i="1"/>
  <c r="D236" i="1"/>
  <c r="Q236" i="1" s="1"/>
  <c r="F235" i="1"/>
  <c r="G235" i="1" s="1"/>
  <c r="X235" i="1"/>
  <c r="J235" i="1"/>
  <c r="E236" i="1"/>
  <c r="Q235" i="1"/>
  <c r="AH233" i="1"/>
  <c r="AJ235" i="1"/>
  <c r="AI235" i="1"/>
  <c r="AM235" i="1" l="1"/>
  <c r="AQ235" i="1"/>
  <c r="AR235" i="1"/>
  <c r="E237" i="1"/>
  <c r="J236" i="1"/>
  <c r="X236" i="1"/>
  <c r="F236" i="1"/>
  <c r="G236" i="1" s="1"/>
  <c r="D237" i="1"/>
  <c r="AH234" i="1"/>
  <c r="AJ236" i="1"/>
  <c r="AI236" i="1"/>
  <c r="AM236" i="1" l="1"/>
  <c r="AR236" i="1"/>
  <c r="AQ236" i="1"/>
  <c r="F237" i="1"/>
  <c r="G237" i="1" s="1"/>
  <c r="D238" i="1"/>
  <c r="Q238" i="1" s="1"/>
  <c r="E238" i="1"/>
  <c r="J237" i="1"/>
  <c r="X237" i="1"/>
  <c r="Q237" i="1"/>
  <c r="AH235" i="1"/>
  <c r="AJ237" i="1"/>
  <c r="AI237" i="1"/>
  <c r="AM237" i="1" l="1"/>
  <c r="AR237" i="1"/>
  <c r="AQ237" i="1"/>
  <c r="G238" i="1"/>
  <c r="D239" i="1"/>
  <c r="J238" i="1"/>
  <c r="E239" i="1"/>
  <c r="F238" i="1"/>
  <c r="X238" i="1"/>
  <c r="AH236" i="1"/>
  <c r="AJ238" i="1"/>
  <c r="AI238" i="1"/>
  <c r="AM238" i="1" l="1"/>
  <c r="Q240" i="1"/>
  <c r="D240" i="1"/>
  <c r="J239" i="1"/>
  <c r="E240" i="1"/>
  <c r="F239" i="1"/>
  <c r="G239" i="1" s="1"/>
  <c r="X239" i="1"/>
  <c r="Q239" i="1"/>
  <c r="AQ238" i="1"/>
  <c r="AR238" i="1"/>
  <c r="AH237" i="1"/>
  <c r="AJ239" i="1"/>
  <c r="AI239" i="1"/>
  <c r="AM239" i="1" l="1"/>
  <c r="AQ239" i="1"/>
  <c r="AR239" i="1"/>
  <c r="G240" i="1"/>
  <c r="D241" i="1"/>
  <c r="J240" i="1"/>
  <c r="E241" i="1"/>
  <c r="Q241" i="1" s="1"/>
  <c r="F240" i="1"/>
  <c r="X240" i="1"/>
  <c r="AH238" i="1"/>
  <c r="AJ240" i="1"/>
  <c r="AI240" i="1"/>
  <c r="AM240" i="1" l="1"/>
  <c r="AQ240" i="1"/>
  <c r="AR240" i="1"/>
  <c r="Q242" i="1"/>
  <c r="D242" i="1"/>
  <c r="J241" i="1"/>
  <c r="E242" i="1"/>
  <c r="F241" i="1"/>
  <c r="G241" i="1" s="1"/>
  <c r="X241" i="1"/>
  <c r="AH239" i="1"/>
  <c r="AJ241" i="1"/>
  <c r="AI241" i="1"/>
  <c r="AM241" i="1" l="1"/>
  <c r="AQ241" i="1"/>
  <c r="AR241" i="1"/>
  <c r="G242" i="1"/>
  <c r="D243" i="1"/>
  <c r="J242" i="1"/>
  <c r="E243" i="1"/>
  <c r="F242" i="1"/>
  <c r="X242" i="1"/>
  <c r="AH240" i="1"/>
  <c r="AJ242" i="1"/>
  <c r="AI242" i="1"/>
  <c r="AM242" i="1" l="1"/>
  <c r="AQ242" i="1"/>
  <c r="G243" i="1"/>
  <c r="D244" i="1"/>
  <c r="J243" i="1"/>
  <c r="E244" i="1"/>
  <c r="F243" i="1"/>
  <c r="X243" i="1"/>
  <c r="Q243" i="1"/>
  <c r="AR242" i="1"/>
  <c r="AH241" i="1"/>
  <c r="AJ243" i="1"/>
  <c r="AI243" i="1"/>
  <c r="AM243" i="1" l="1"/>
  <c r="AQ243" i="1"/>
  <c r="AR243" i="1"/>
  <c r="D245" i="1"/>
  <c r="J244" i="1"/>
  <c r="E245" i="1"/>
  <c r="F244" i="1"/>
  <c r="G244" i="1" s="1"/>
  <c r="X244" i="1"/>
  <c r="Q244" i="1"/>
  <c r="AH242" i="1"/>
  <c r="AJ244" i="1"/>
  <c r="AI244" i="1"/>
  <c r="AM244" i="1" l="1"/>
  <c r="AR244" i="1"/>
  <c r="AQ244" i="1"/>
  <c r="D246" i="1"/>
  <c r="J245" i="1"/>
  <c r="F245" i="1"/>
  <c r="G245" i="1" s="1"/>
  <c r="X245" i="1"/>
  <c r="Q245" i="1"/>
  <c r="AH243" i="1"/>
  <c r="AJ245" i="1"/>
  <c r="AI245" i="1"/>
  <c r="AM245" i="1" l="1"/>
  <c r="AQ245" i="1"/>
  <c r="AR245" i="1"/>
  <c r="D247" i="1"/>
  <c r="E247" i="1"/>
  <c r="J246" i="1"/>
  <c r="F246" i="1"/>
  <c r="G246" i="1" s="1"/>
  <c r="X246" i="1"/>
  <c r="Q246" i="1"/>
  <c r="AH244" i="1"/>
  <c r="AJ246" i="1"/>
  <c r="AI246" i="1"/>
  <c r="AM246" i="1" l="1"/>
  <c r="AR246" i="1"/>
  <c r="AQ246" i="1"/>
  <c r="D248" i="1"/>
  <c r="J247" i="1"/>
  <c r="E248" i="1"/>
  <c r="F247" i="1"/>
  <c r="G247" i="1" s="1"/>
  <c r="X247" i="1"/>
  <c r="Q248" i="1"/>
  <c r="Q247" i="1"/>
  <c r="AH245" i="1"/>
  <c r="AJ247" i="1"/>
  <c r="AI247" i="1"/>
  <c r="AM247" i="1" l="1"/>
  <c r="AR247" i="1"/>
  <c r="AQ247" i="1"/>
  <c r="AH246" i="1"/>
  <c r="D249" i="1"/>
  <c r="J248" i="1"/>
  <c r="E249" i="1"/>
  <c r="F248" i="1"/>
  <c r="X248" i="1"/>
  <c r="G248" i="1"/>
  <c r="Q249" i="1"/>
  <c r="AJ248" i="1"/>
  <c r="AI248" i="1"/>
  <c r="AM248" i="1" l="1"/>
  <c r="AQ248" i="1"/>
  <c r="AR248" i="1"/>
  <c r="D250" i="1"/>
  <c r="J249" i="1"/>
  <c r="E250" i="1"/>
  <c r="F249" i="1"/>
  <c r="X249" i="1"/>
  <c r="G249" i="1"/>
  <c r="Q250" i="1"/>
  <c r="AH247" i="1"/>
  <c r="AJ249" i="1"/>
  <c r="AI249" i="1"/>
  <c r="AM249" i="1" l="1"/>
  <c r="AQ249" i="1"/>
  <c r="AR249" i="1"/>
  <c r="D251" i="1"/>
  <c r="J250" i="1"/>
  <c r="E251" i="1"/>
  <c r="F250" i="1"/>
  <c r="X250" i="1"/>
  <c r="G250" i="1"/>
  <c r="AH248" i="1"/>
  <c r="AJ250" i="1"/>
  <c r="AI250" i="1"/>
  <c r="AM250" i="1" l="1"/>
  <c r="D252" i="1"/>
  <c r="J251" i="1"/>
  <c r="E252" i="1"/>
  <c r="Q252" i="1" s="1"/>
  <c r="F251" i="1"/>
  <c r="G251" i="1" s="1"/>
  <c r="X251" i="1"/>
  <c r="Q251" i="1"/>
  <c r="AR250" i="1"/>
  <c r="AQ250" i="1"/>
  <c r="AH249" i="1"/>
  <c r="AJ251" i="1"/>
  <c r="AI251" i="1"/>
  <c r="AM251" i="1" l="1"/>
  <c r="AQ251" i="1"/>
  <c r="AR251" i="1"/>
  <c r="D253" i="1"/>
  <c r="J252" i="1"/>
  <c r="E253" i="1"/>
  <c r="F252" i="1"/>
  <c r="X252" i="1"/>
  <c r="G252" i="1"/>
  <c r="AH250" i="1"/>
  <c r="AJ252" i="1"/>
  <c r="AI252" i="1"/>
  <c r="AM252" i="1" l="1"/>
  <c r="D254" i="1"/>
  <c r="J253" i="1"/>
  <c r="E254" i="1"/>
  <c r="F253" i="1"/>
  <c r="X253" i="1"/>
  <c r="G253" i="1"/>
  <c r="Q254" i="1"/>
  <c r="AQ252" i="1"/>
  <c r="Q253" i="1"/>
  <c r="AR252" i="1"/>
  <c r="AH251" i="1"/>
  <c r="AJ253" i="1"/>
  <c r="AI253" i="1"/>
  <c r="AM253" i="1" l="1"/>
  <c r="AR253" i="1"/>
  <c r="D255" i="1"/>
  <c r="J254" i="1"/>
  <c r="E255" i="1"/>
  <c r="F254" i="1"/>
  <c r="X254" i="1"/>
  <c r="G254" i="1"/>
  <c r="Q255" i="1"/>
  <c r="AQ253" i="1"/>
  <c r="AH252" i="1"/>
  <c r="AJ254" i="1"/>
  <c r="AI254" i="1"/>
  <c r="AM254" i="1" l="1"/>
  <c r="AR254" i="1"/>
  <c r="AQ254" i="1"/>
  <c r="D256" i="1"/>
  <c r="J255" i="1"/>
  <c r="E256" i="1"/>
  <c r="F255" i="1"/>
  <c r="X255" i="1"/>
  <c r="G255" i="1"/>
  <c r="Q256" i="1"/>
  <c r="AH253" i="1"/>
  <c r="AJ255" i="1"/>
  <c r="AI255" i="1"/>
  <c r="AM255" i="1" l="1"/>
  <c r="AQ255" i="1"/>
  <c r="AR255" i="1"/>
  <c r="D257" i="1"/>
  <c r="J256" i="1"/>
  <c r="E257" i="1"/>
  <c r="F256" i="1"/>
  <c r="X256" i="1"/>
  <c r="G256" i="1"/>
  <c r="AH254" i="1"/>
  <c r="AJ256" i="1"/>
  <c r="AI256" i="1"/>
  <c r="AM256" i="1" l="1"/>
  <c r="D258" i="1"/>
  <c r="J257" i="1"/>
  <c r="E258" i="1"/>
  <c r="F257" i="1"/>
  <c r="X257" i="1"/>
  <c r="G257" i="1"/>
  <c r="Q258" i="1"/>
  <c r="Q257" i="1"/>
  <c r="AQ256" i="1"/>
  <c r="AR256" i="1"/>
  <c r="AH255" i="1"/>
  <c r="AJ257" i="1"/>
  <c r="AI257" i="1"/>
  <c r="AM257" i="1" l="1"/>
  <c r="D259" i="1"/>
  <c r="J258" i="1"/>
  <c r="E259" i="1"/>
  <c r="F258" i="1"/>
  <c r="X258" i="1"/>
  <c r="G258" i="1"/>
  <c r="Q259" i="1"/>
  <c r="AR258" i="1"/>
  <c r="AR257" i="1"/>
  <c r="AQ258" i="1"/>
  <c r="AQ257" i="1"/>
  <c r="AH256" i="1"/>
  <c r="AJ258" i="1"/>
  <c r="AI258" i="1"/>
  <c r="AM258" i="1" l="1"/>
  <c r="D260" i="1"/>
  <c r="J259" i="1"/>
  <c r="E260" i="1"/>
  <c r="F259" i="1"/>
  <c r="X259" i="1"/>
  <c r="G259" i="1"/>
  <c r="AQ259" i="1"/>
  <c r="AH257" i="1"/>
  <c r="AJ259" i="1"/>
  <c r="AI259" i="1"/>
  <c r="AM259" i="1" l="1"/>
  <c r="AR259" i="1"/>
  <c r="D261" i="1"/>
  <c r="J260" i="1"/>
  <c r="E261" i="1"/>
  <c r="F260" i="1"/>
  <c r="X260" i="1"/>
  <c r="G260" i="1"/>
  <c r="Q260" i="1"/>
  <c r="AH258" i="1"/>
  <c r="AJ260" i="1"/>
  <c r="AI260" i="1"/>
  <c r="AM260" i="1" l="1"/>
  <c r="AR260" i="1"/>
  <c r="D262" i="1"/>
  <c r="J261" i="1"/>
  <c r="E262" i="1"/>
  <c r="F261" i="1"/>
  <c r="G261" i="1" s="1"/>
  <c r="X261" i="1"/>
  <c r="Q262" i="1"/>
  <c r="AQ260" i="1"/>
  <c r="Q261" i="1"/>
  <c r="AH259" i="1"/>
  <c r="AJ261" i="1"/>
  <c r="AI261" i="1"/>
  <c r="AM261" i="1" l="1"/>
  <c r="AQ261" i="1"/>
  <c r="AR261" i="1"/>
  <c r="D263" i="1"/>
  <c r="J262" i="1"/>
  <c r="E263" i="1"/>
  <c r="F262" i="1"/>
  <c r="X262" i="1"/>
  <c r="G262" i="1"/>
  <c r="Q263" i="1"/>
  <c r="AH260" i="1"/>
  <c r="AJ262" i="1"/>
  <c r="AI262" i="1"/>
  <c r="AM262" i="1" l="1"/>
  <c r="AQ262" i="1"/>
  <c r="AR262" i="1"/>
  <c r="D264" i="1"/>
  <c r="J263" i="1"/>
  <c r="F263" i="1"/>
  <c r="G263" i="1" s="1"/>
  <c r="X263" i="1"/>
  <c r="E264" i="1"/>
  <c r="Q264" i="1" s="1"/>
  <c r="AH261" i="1"/>
  <c r="AJ263" i="1"/>
  <c r="AI263" i="1"/>
  <c r="AM263" i="1" l="1"/>
  <c r="AQ263" i="1"/>
  <c r="AR263" i="1"/>
  <c r="D265" i="1"/>
  <c r="F264" i="1"/>
  <c r="X264" i="1"/>
  <c r="G264" i="1"/>
  <c r="Q265" i="1"/>
  <c r="E265" i="1"/>
  <c r="J264" i="1"/>
  <c r="AH262" i="1"/>
  <c r="AJ264" i="1"/>
  <c r="AI264" i="1"/>
  <c r="AM264" i="1" l="1"/>
  <c r="D266" i="1"/>
  <c r="F265" i="1"/>
  <c r="X265" i="1"/>
  <c r="G265" i="1"/>
  <c r="J265" i="1"/>
  <c r="E266" i="1"/>
  <c r="Q266" i="1" s="1"/>
  <c r="AR264" i="1"/>
  <c r="AQ264" i="1"/>
  <c r="AH263" i="1"/>
  <c r="AJ265" i="1"/>
  <c r="AI265" i="1"/>
  <c r="AM265" i="1" l="1"/>
  <c r="D267" i="1"/>
  <c r="F266" i="1"/>
  <c r="X266" i="1"/>
  <c r="G266" i="1"/>
  <c r="Q267" i="1"/>
  <c r="E267" i="1"/>
  <c r="J266" i="1"/>
  <c r="AR265" i="1"/>
  <c r="AQ265" i="1"/>
  <c r="AQ266" i="1"/>
  <c r="AH264" i="1"/>
  <c r="AJ266" i="1"/>
  <c r="AI266" i="1"/>
  <c r="AM266" i="1" l="1"/>
  <c r="AR266" i="1"/>
  <c r="D268" i="1"/>
  <c r="F267" i="1"/>
  <c r="G267" i="1" s="1"/>
  <c r="X267" i="1"/>
  <c r="Q268" i="1"/>
  <c r="E268" i="1"/>
  <c r="J267" i="1"/>
  <c r="AH265" i="1"/>
  <c r="AJ267" i="1"/>
  <c r="AI267" i="1"/>
  <c r="AM267" i="1" l="1"/>
  <c r="AR267" i="1"/>
  <c r="AQ267" i="1"/>
  <c r="D269" i="1"/>
  <c r="F268" i="1"/>
  <c r="G268" i="1" s="1"/>
  <c r="X268" i="1"/>
  <c r="E269" i="1"/>
  <c r="Q269" i="1" s="1"/>
  <c r="J268" i="1"/>
  <c r="AH266" i="1"/>
  <c r="AJ268" i="1"/>
  <c r="AI268" i="1"/>
  <c r="AM268" i="1" l="1"/>
  <c r="AR268" i="1"/>
  <c r="AQ268" i="1"/>
  <c r="AQ269" i="1"/>
  <c r="AH267" i="1"/>
  <c r="D270" i="1"/>
  <c r="F269" i="1"/>
  <c r="X269" i="1"/>
  <c r="G269" i="1"/>
  <c r="Q270" i="1"/>
  <c r="J269" i="1"/>
  <c r="AJ269" i="1"/>
  <c r="AI269" i="1"/>
  <c r="AM269" i="1" l="1"/>
  <c r="AR269" i="1"/>
  <c r="E271" i="1"/>
  <c r="F270" i="1"/>
  <c r="G270" i="1" s="1"/>
  <c r="X270" i="1"/>
  <c r="D271" i="1"/>
  <c r="J270" i="1"/>
  <c r="AH268" i="1"/>
  <c r="AJ270" i="1"/>
  <c r="AI270" i="1"/>
  <c r="AM270" i="1" l="1"/>
  <c r="AQ270" i="1"/>
  <c r="AR270" i="1"/>
  <c r="J271" i="1"/>
  <c r="E272" i="1"/>
  <c r="D272" i="1"/>
  <c r="X271" i="1"/>
  <c r="F271" i="1"/>
  <c r="G271" i="1" s="1"/>
  <c r="Q271" i="1"/>
  <c r="AH269" i="1"/>
  <c r="AJ271" i="1"/>
  <c r="AI271" i="1"/>
  <c r="AM271" i="1" l="1"/>
  <c r="AQ271" i="1"/>
  <c r="AR271" i="1"/>
  <c r="J272" i="1"/>
  <c r="E273" i="1"/>
  <c r="G272" i="1"/>
  <c r="Q273" i="1"/>
  <c r="D273" i="1"/>
  <c r="F272" i="1"/>
  <c r="X272" i="1"/>
  <c r="Q272" i="1"/>
  <c r="AH270" i="1"/>
  <c r="AJ272" i="1"/>
  <c r="AI272" i="1"/>
  <c r="AM272" i="1" l="1"/>
  <c r="AR272" i="1"/>
  <c r="AQ272" i="1"/>
  <c r="J273" i="1"/>
  <c r="E274" i="1"/>
  <c r="D274" i="1"/>
  <c r="Q274" i="1" s="1"/>
  <c r="X273" i="1"/>
  <c r="F273" i="1"/>
  <c r="G273" i="1" s="1"/>
  <c r="AH271" i="1"/>
  <c r="AJ273" i="1"/>
  <c r="AI273" i="1"/>
  <c r="AM273" i="1" l="1"/>
  <c r="AR273" i="1"/>
  <c r="AQ273" i="1"/>
  <c r="J274" i="1"/>
  <c r="E275" i="1"/>
  <c r="G274" i="1"/>
  <c r="Q275" i="1"/>
  <c r="D275" i="1"/>
  <c r="F274" i="1"/>
  <c r="X274" i="1"/>
  <c r="AH272" i="1"/>
  <c r="AJ274" i="1"/>
  <c r="AI274" i="1"/>
  <c r="AM274" i="1" l="1"/>
  <c r="AR274" i="1"/>
  <c r="AQ274" i="1"/>
  <c r="J275" i="1"/>
  <c r="E276" i="1"/>
  <c r="Q276" i="1"/>
  <c r="D276" i="1"/>
  <c r="X275" i="1"/>
  <c r="F275" i="1"/>
  <c r="G275" i="1" s="1"/>
  <c r="AH273" i="1"/>
  <c r="AJ275" i="1"/>
  <c r="AI275" i="1"/>
  <c r="AM275" i="1" l="1"/>
  <c r="AR275" i="1"/>
  <c r="AQ275" i="1"/>
  <c r="J276" i="1"/>
  <c r="E277" i="1"/>
  <c r="G276" i="1"/>
  <c r="Q277" i="1"/>
  <c r="D277" i="1"/>
  <c r="F276" i="1"/>
  <c r="X276" i="1"/>
  <c r="AH274" i="1"/>
  <c r="AJ276" i="1"/>
  <c r="AI276" i="1"/>
  <c r="AM276" i="1" l="1"/>
  <c r="AR276" i="1"/>
  <c r="AQ276" i="1"/>
  <c r="J277" i="1"/>
  <c r="E278" i="1"/>
  <c r="Q278" i="1"/>
  <c r="D278" i="1"/>
  <c r="X277" i="1"/>
  <c r="F277" i="1"/>
  <c r="G277" i="1" s="1"/>
  <c r="AH275" i="1"/>
  <c r="AJ277" i="1"/>
  <c r="AI277" i="1"/>
  <c r="AM277" i="1" l="1"/>
  <c r="AR277" i="1"/>
  <c r="AQ277" i="1"/>
  <c r="J278" i="1"/>
  <c r="E279" i="1"/>
  <c r="D279" i="1"/>
  <c r="F278" i="1"/>
  <c r="G278" i="1" s="1"/>
  <c r="X278" i="1"/>
  <c r="AH276" i="1"/>
  <c r="AJ278" i="1"/>
  <c r="AI278" i="1"/>
  <c r="AM278" i="1" l="1"/>
  <c r="AQ278" i="1"/>
  <c r="AR278" i="1"/>
  <c r="J279" i="1"/>
  <c r="E280" i="1"/>
  <c r="Q280" i="1"/>
  <c r="D280" i="1"/>
  <c r="X279" i="1"/>
  <c r="F279" i="1"/>
  <c r="G279" i="1" s="1"/>
  <c r="Q279" i="1"/>
  <c r="AH277" i="1"/>
  <c r="AJ279" i="1"/>
  <c r="AI279" i="1"/>
  <c r="AM279" i="1" l="1"/>
  <c r="AQ279" i="1"/>
  <c r="AR279" i="1"/>
  <c r="J280" i="1"/>
  <c r="E281" i="1"/>
  <c r="G280" i="1"/>
  <c r="Q281" i="1"/>
  <c r="D281" i="1"/>
  <c r="F280" i="1"/>
  <c r="X280" i="1"/>
  <c r="AH278" i="1"/>
  <c r="AJ280" i="1"/>
  <c r="AI280" i="1"/>
  <c r="AM280" i="1" l="1"/>
  <c r="AQ280" i="1"/>
  <c r="AR280" i="1"/>
  <c r="J281" i="1"/>
  <c r="E282" i="1"/>
  <c r="Q282" i="1" s="1"/>
  <c r="D282" i="1"/>
  <c r="X281" i="1"/>
  <c r="F281" i="1"/>
  <c r="G281" i="1" s="1"/>
  <c r="AH279" i="1"/>
  <c r="AJ281" i="1"/>
  <c r="AI281" i="1"/>
  <c r="AM281" i="1" l="1"/>
  <c r="AR281" i="1"/>
  <c r="AQ281" i="1"/>
  <c r="J282" i="1"/>
  <c r="E283" i="1"/>
  <c r="D283" i="1"/>
  <c r="F282" i="1"/>
  <c r="G282" i="1" s="1"/>
  <c r="X282" i="1"/>
  <c r="AH280" i="1"/>
  <c r="AJ282" i="1"/>
  <c r="AI282" i="1"/>
  <c r="AM282" i="1" l="1"/>
  <c r="AQ282" i="1"/>
  <c r="AR282" i="1"/>
  <c r="J283" i="1"/>
  <c r="E284" i="1"/>
  <c r="Q284" i="1"/>
  <c r="D284" i="1"/>
  <c r="X283" i="1"/>
  <c r="F283" i="1"/>
  <c r="G283" i="1" s="1"/>
  <c r="Q283" i="1"/>
  <c r="AH281" i="1"/>
  <c r="AJ283" i="1"/>
  <c r="AI283" i="1"/>
  <c r="AM283" i="1" l="1"/>
  <c r="AQ283" i="1"/>
  <c r="AR283" i="1"/>
  <c r="J284" i="1"/>
  <c r="Q285" i="1"/>
  <c r="D285" i="1"/>
  <c r="F284" i="1"/>
  <c r="G284" i="1" s="1"/>
  <c r="E285" i="1"/>
  <c r="X284" i="1"/>
  <c r="AH282" i="1"/>
  <c r="AJ284" i="1"/>
  <c r="AI284" i="1"/>
  <c r="AM284" i="1" l="1"/>
  <c r="AQ284" i="1"/>
  <c r="AR284" i="1"/>
  <c r="G285" i="1"/>
  <c r="D286" i="1"/>
  <c r="X285" i="1"/>
  <c r="J285" i="1"/>
  <c r="E286" i="1"/>
  <c r="F285" i="1"/>
  <c r="AH283" i="1"/>
  <c r="AJ285" i="1"/>
  <c r="AI285" i="1"/>
  <c r="AM285" i="1" l="1"/>
  <c r="J286" i="1"/>
  <c r="D287" i="1"/>
  <c r="Q287" i="1" s="1"/>
  <c r="F286" i="1"/>
  <c r="G286" i="1" s="1"/>
  <c r="X286" i="1"/>
  <c r="E287" i="1"/>
  <c r="Q286" i="1"/>
  <c r="AR285" i="1"/>
  <c r="AQ285" i="1"/>
  <c r="AH284" i="1"/>
  <c r="AJ286" i="1"/>
  <c r="AI286" i="1"/>
  <c r="AM286" i="1" l="1"/>
  <c r="AR286" i="1"/>
  <c r="AQ286" i="1"/>
  <c r="AH285" i="1"/>
  <c r="J287" i="1"/>
  <c r="X287" i="1"/>
  <c r="F287" i="1"/>
  <c r="G287" i="1" s="1"/>
  <c r="D288" i="1"/>
  <c r="E288" i="1"/>
  <c r="AJ287" i="1"/>
  <c r="AI287" i="1"/>
  <c r="AM287" i="1" l="1"/>
  <c r="AR287" i="1"/>
  <c r="AQ287" i="1"/>
  <c r="F288" i="1"/>
  <c r="G288" i="1" s="1"/>
  <c r="J288" i="1"/>
  <c r="X288" i="1"/>
  <c r="E289" i="1"/>
  <c r="Q289" i="1" s="1"/>
  <c r="D289" i="1"/>
  <c r="Q288" i="1"/>
  <c r="AH286" i="1"/>
  <c r="AJ288" i="1"/>
  <c r="AI288" i="1"/>
  <c r="AM288" i="1" l="1"/>
  <c r="AQ288" i="1"/>
  <c r="AR288" i="1"/>
  <c r="J289" i="1"/>
  <c r="X289" i="1"/>
  <c r="F289" i="1"/>
  <c r="G289" i="1" s="1"/>
  <c r="D290" i="1"/>
  <c r="AH287" i="1"/>
  <c r="AJ289" i="1"/>
  <c r="AI289" i="1"/>
  <c r="AM289" i="1" l="1"/>
  <c r="AQ289" i="1"/>
  <c r="AR289" i="1"/>
  <c r="D291" i="1"/>
  <c r="F290" i="1"/>
  <c r="G290" i="1" s="1"/>
  <c r="E291" i="1"/>
  <c r="J290" i="1"/>
  <c r="X290" i="1"/>
  <c r="Q291" i="1"/>
  <c r="Q290" i="1"/>
  <c r="AH288" i="1"/>
  <c r="AJ290" i="1"/>
  <c r="AI290" i="1"/>
  <c r="AM290" i="1" l="1"/>
  <c r="AQ290" i="1"/>
  <c r="AR290" i="1"/>
  <c r="D292" i="1"/>
  <c r="J291" i="1"/>
  <c r="X291" i="1"/>
  <c r="E292" i="1"/>
  <c r="F291" i="1"/>
  <c r="G291" i="1"/>
  <c r="Q292" i="1"/>
  <c r="AH289" i="1"/>
  <c r="AJ291" i="1"/>
  <c r="AI291" i="1"/>
  <c r="AM291" i="1" l="1"/>
  <c r="AQ291" i="1"/>
  <c r="AR291" i="1"/>
  <c r="J292" i="1"/>
  <c r="X292" i="1"/>
  <c r="F292" i="1"/>
  <c r="G292" i="1"/>
  <c r="D293" i="1"/>
  <c r="Q293" i="1" s="1"/>
  <c r="E293" i="1"/>
  <c r="AH290" i="1"/>
  <c r="AJ292" i="1"/>
  <c r="AI292" i="1"/>
  <c r="AM292" i="1" l="1"/>
  <c r="AQ293" i="1"/>
  <c r="AQ292" i="1"/>
  <c r="AR292" i="1"/>
  <c r="J293" i="1"/>
  <c r="F293" i="1"/>
  <c r="X293" i="1"/>
  <c r="G293" i="1"/>
  <c r="D294" i="1"/>
  <c r="E294" i="1"/>
  <c r="Q294" i="1" s="1"/>
  <c r="AH291" i="1"/>
  <c r="AJ293" i="1"/>
  <c r="AI293" i="1"/>
  <c r="AM293" i="1" l="1"/>
  <c r="J294" i="1"/>
  <c r="F294" i="1"/>
  <c r="G294" i="1" s="1"/>
  <c r="X294" i="1"/>
  <c r="D295" i="1"/>
  <c r="Q295" i="1" s="1"/>
  <c r="E295" i="1"/>
  <c r="AR293" i="1"/>
  <c r="AH292" i="1"/>
  <c r="AJ294" i="1"/>
  <c r="AI294" i="1"/>
  <c r="AM294" i="1" l="1"/>
  <c r="AR294" i="1"/>
  <c r="AQ294" i="1"/>
  <c r="J295" i="1"/>
  <c r="F295" i="1"/>
  <c r="X295" i="1"/>
  <c r="G295" i="1"/>
  <c r="D296" i="1"/>
  <c r="E296" i="1"/>
  <c r="Q296" i="1" s="1"/>
  <c r="AH293" i="1"/>
  <c r="AJ295" i="1"/>
  <c r="AI295" i="1"/>
  <c r="AM295" i="1" l="1"/>
  <c r="J296" i="1"/>
  <c r="F296" i="1"/>
  <c r="X296" i="1"/>
  <c r="G296" i="1"/>
  <c r="D297" i="1"/>
  <c r="E297" i="1"/>
  <c r="Q297" i="1" s="1"/>
  <c r="AQ295" i="1"/>
  <c r="AR295" i="1"/>
  <c r="AH294" i="1"/>
  <c r="AJ296" i="1"/>
  <c r="AI296" i="1"/>
  <c r="AM296" i="1" l="1"/>
  <c r="AR296" i="1"/>
  <c r="AQ296" i="1"/>
  <c r="J297" i="1"/>
  <c r="F297" i="1"/>
  <c r="X297" i="1"/>
  <c r="G297" i="1"/>
  <c r="D298" i="1"/>
  <c r="E298" i="1"/>
  <c r="Q298" i="1" s="1"/>
  <c r="AH295" i="1"/>
  <c r="AJ297" i="1"/>
  <c r="AI297" i="1"/>
  <c r="AM297" i="1" l="1"/>
  <c r="J298" i="1"/>
  <c r="F298" i="1"/>
  <c r="G298" i="1" s="1"/>
  <c r="X298" i="1"/>
  <c r="Q299" i="1"/>
  <c r="D299" i="1"/>
  <c r="E299" i="1"/>
  <c r="AR297" i="1"/>
  <c r="AQ297" i="1"/>
  <c r="AH296" i="1"/>
  <c r="AJ298" i="1"/>
  <c r="AI298" i="1"/>
  <c r="AM298" i="1" l="1"/>
  <c r="AQ298" i="1"/>
  <c r="AR298" i="1"/>
  <c r="J299" i="1"/>
  <c r="F299" i="1"/>
  <c r="G299" i="1" s="1"/>
  <c r="X299" i="1"/>
  <c r="D300" i="1"/>
  <c r="E300" i="1"/>
  <c r="AH297" i="1"/>
  <c r="AJ299" i="1"/>
  <c r="AI299" i="1"/>
  <c r="AM299" i="1" l="1"/>
  <c r="AQ299" i="1"/>
  <c r="AR299" i="1"/>
  <c r="J300" i="1"/>
  <c r="F300" i="1"/>
  <c r="X300" i="1"/>
  <c r="G300" i="1"/>
  <c r="D301" i="1"/>
  <c r="E301" i="1"/>
  <c r="Q301" i="1" s="1"/>
  <c r="Q300" i="1"/>
  <c r="AH298" i="1"/>
  <c r="AJ300" i="1"/>
  <c r="AI300" i="1"/>
  <c r="AM300" i="1" l="1"/>
  <c r="J301" i="1"/>
  <c r="F301" i="1"/>
  <c r="G301" i="1" s="1"/>
  <c r="X301" i="1"/>
  <c r="D302" i="1"/>
  <c r="E302" i="1"/>
  <c r="AQ300" i="1"/>
  <c r="AR300" i="1"/>
  <c r="AH299" i="1"/>
  <c r="AJ301" i="1"/>
  <c r="AI301" i="1"/>
  <c r="AM301" i="1" l="1"/>
  <c r="AQ301" i="1"/>
  <c r="AR301" i="1"/>
  <c r="J302" i="1"/>
  <c r="F302" i="1"/>
  <c r="G302" i="1" s="1"/>
  <c r="X302" i="1"/>
  <c r="D303" i="1"/>
  <c r="E303" i="1"/>
  <c r="Q302" i="1"/>
  <c r="AH300" i="1"/>
  <c r="AJ302" i="1"/>
  <c r="AI302" i="1"/>
  <c r="AM302" i="1" l="1"/>
  <c r="AQ302" i="1"/>
  <c r="AR302" i="1"/>
  <c r="J303" i="1"/>
  <c r="F303" i="1"/>
  <c r="G303" i="1" s="1"/>
  <c r="X303" i="1"/>
  <c r="D304" i="1"/>
  <c r="Q304" i="1" s="1"/>
  <c r="E304" i="1"/>
  <c r="Q303" i="1"/>
  <c r="AH301" i="1"/>
  <c r="AJ303" i="1"/>
  <c r="AI303" i="1"/>
  <c r="AM303" i="1" l="1"/>
  <c r="AR303" i="1"/>
  <c r="AQ303" i="1"/>
  <c r="J304" i="1"/>
  <c r="F304" i="1"/>
  <c r="X304" i="1"/>
  <c r="G304" i="1"/>
  <c r="Q305" i="1"/>
  <c r="D305" i="1"/>
  <c r="E305" i="1"/>
  <c r="AH302" i="1"/>
  <c r="AJ304" i="1"/>
  <c r="AI304" i="1"/>
  <c r="AM304" i="1" l="1"/>
  <c r="AQ304" i="1"/>
  <c r="AR304" i="1"/>
  <c r="J305" i="1"/>
  <c r="F305" i="1"/>
  <c r="G305" i="1" s="1"/>
  <c r="X305" i="1"/>
  <c r="D306" i="1"/>
  <c r="Q306" i="1" s="1"/>
  <c r="E306" i="1"/>
  <c r="AH303" i="1"/>
  <c r="AJ305" i="1"/>
  <c r="AI305" i="1"/>
  <c r="AM305" i="1" l="1"/>
  <c r="AQ305" i="1"/>
  <c r="AR305" i="1"/>
  <c r="J306" i="1"/>
  <c r="F306" i="1"/>
  <c r="X306" i="1"/>
  <c r="G306" i="1"/>
  <c r="D307" i="1"/>
  <c r="E307" i="1"/>
  <c r="Q307" i="1" s="1"/>
  <c r="AH304" i="1"/>
  <c r="AJ306" i="1"/>
  <c r="AI306" i="1"/>
  <c r="AM306" i="1" l="1"/>
  <c r="J307" i="1"/>
  <c r="F307" i="1"/>
  <c r="X307" i="1"/>
  <c r="G307" i="1"/>
  <c r="D308" i="1"/>
  <c r="E308" i="1"/>
  <c r="Q308" i="1" s="1"/>
  <c r="AQ306" i="1"/>
  <c r="AR306" i="1"/>
  <c r="AH305" i="1"/>
  <c r="AJ307" i="1"/>
  <c r="AI307" i="1"/>
  <c r="AM307" i="1" l="1"/>
  <c r="AQ307" i="1"/>
  <c r="AR307" i="1"/>
  <c r="J308" i="1"/>
  <c r="F308" i="1"/>
  <c r="X308" i="1"/>
  <c r="G308" i="1"/>
  <c r="Q309" i="1"/>
  <c r="D309" i="1"/>
  <c r="AH306" i="1"/>
  <c r="AJ308" i="1"/>
  <c r="AI308" i="1"/>
  <c r="AM308" i="1" l="1"/>
  <c r="AR308" i="1"/>
  <c r="AQ308" i="1"/>
  <c r="J309" i="1"/>
  <c r="F309" i="1"/>
  <c r="X309" i="1"/>
  <c r="Q310" i="1"/>
  <c r="G309" i="1"/>
  <c r="D310" i="1"/>
  <c r="E310" i="1"/>
  <c r="AH307" i="1"/>
  <c r="AJ309" i="1"/>
  <c r="AI309" i="1"/>
  <c r="AM309" i="1" l="1"/>
  <c r="F310" i="1"/>
  <c r="G310" i="1" s="1"/>
  <c r="X310" i="1"/>
  <c r="D311" i="1"/>
  <c r="J310" i="1"/>
  <c r="E311" i="1"/>
  <c r="AQ309" i="1"/>
  <c r="AR309" i="1"/>
  <c r="AH308" i="1"/>
  <c r="AJ310" i="1"/>
  <c r="AI310" i="1"/>
  <c r="AM310" i="1" l="1"/>
  <c r="AR310" i="1"/>
  <c r="AQ310" i="1"/>
  <c r="F311" i="1"/>
  <c r="X311" i="1"/>
  <c r="G311" i="1"/>
  <c r="D312" i="1"/>
  <c r="J311" i="1"/>
  <c r="E312" i="1"/>
  <c r="Q312" i="1" s="1"/>
  <c r="Q311" i="1"/>
  <c r="AH309" i="1"/>
  <c r="AJ311" i="1"/>
  <c r="AI311" i="1"/>
  <c r="AM311" i="1" l="1"/>
  <c r="AQ311" i="1"/>
  <c r="F312" i="1"/>
  <c r="X312" i="1"/>
  <c r="G312" i="1"/>
  <c r="D313" i="1"/>
  <c r="J312" i="1"/>
  <c r="E313" i="1"/>
  <c r="AR311" i="1"/>
  <c r="AH310" i="1"/>
  <c r="AJ312" i="1"/>
  <c r="AI312" i="1"/>
  <c r="AM312" i="1" l="1"/>
  <c r="F313" i="1"/>
  <c r="X313" i="1"/>
  <c r="G313" i="1"/>
  <c r="D314" i="1"/>
  <c r="J313" i="1"/>
  <c r="E314" i="1"/>
  <c r="AR312" i="1"/>
  <c r="AQ312" i="1"/>
  <c r="Q313" i="1"/>
  <c r="AH311" i="1"/>
  <c r="AJ313" i="1"/>
  <c r="AI313" i="1"/>
  <c r="AM313" i="1" l="1"/>
  <c r="F314" i="1"/>
  <c r="X314" i="1"/>
  <c r="G314" i="1"/>
  <c r="D315" i="1"/>
  <c r="J314" i="1"/>
  <c r="E315" i="1"/>
  <c r="Q315" i="1" s="1"/>
  <c r="Q314" i="1"/>
  <c r="AR313" i="1"/>
  <c r="AQ313" i="1"/>
  <c r="AQ314" i="1"/>
  <c r="AH312" i="1"/>
  <c r="AJ314" i="1"/>
  <c r="AI314" i="1"/>
  <c r="AM314" i="1" l="1"/>
  <c r="AR314" i="1"/>
  <c r="F315" i="1"/>
  <c r="G315" i="1" s="1"/>
  <c r="X315" i="1"/>
  <c r="Q316" i="1"/>
  <c r="D316" i="1"/>
  <c r="J315" i="1"/>
  <c r="E316" i="1"/>
  <c r="AH313" i="1"/>
  <c r="AJ315" i="1"/>
  <c r="AI315" i="1"/>
  <c r="AM315" i="1" l="1"/>
  <c r="AQ315" i="1"/>
  <c r="AR315" i="1"/>
  <c r="F316" i="1"/>
  <c r="X316" i="1"/>
  <c r="G316" i="1"/>
  <c r="D317" i="1"/>
  <c r="J316" i="1"/>
  <c r="E317" i="1"/>
  <c r="Q317" i="1" s="1"/>
  <c r="AH314" i="1"/>
  <c r="AJ316" i="1"/>
  <c r="AI316" i="1"/>
  <c r="AM316" i="1" l="1"/>
  <c r="AR316" i="1"/>
  <c r="AQ316" i="1"/>
  <c r="F317" i="1"/>
  <c r="X317" i="1"/>
  <c r="G317" i="1"/>
  <c r="D318" i="1"/>
  <c r="J317" i="1"/>
  <c r="E318" i="1"/>
  <c r="Q318" i="1" s="1"/>
  <c r="AH315" i="1"/>
  <c r="AJ317" i="1"/>
  <c r="AI317" i="1"/>
  <c r="AM317" i="1" l="1"/>
  <c r="AQ317" i="1"/>
  <c r="AR317" i="1"/>
  <c r="F318" i="1"/>
  <c r="G318" i="1" s="1"/>
  <c r="X318" i="1"/>
  <c r="Q319" i="1"/>
  <c r="D319" i="1"/>
  <c r="J318" i="1"/>
  <c r="E319" i="1"/>
  <c r="AH316" i="1"/>
  <c r="AJ318" i="1"/>
  <c r="AI318" i="1"/>
  <c r="AM318" i="1" l="1"/>
  <c r="AQ318" i="1"/>
  <c r="AR318" i="1"/>
  <c r="F319" i="1"/>
  <c r="G319" i="1" s="1"/>
  <c r="X319" i="1"/>
  <c r="D320" i="1"/>
  <c r="J319" i="1"/>
  <c r="E320" i="1"/>
  <c r="AH317" i="1"/>
  <c r="AJ319" i="1"/>
  <c r="AI319" i="1"/>
  <c r="AM319" i="1" l="1"/>
  <c r="AR319" i="1"/>
  <c r="AQ319" i="1"/>
  <c r="F320" i="1"/>
  <c r="X320" i="1"/>
  <c r="G320" i="1"/>
  <c r="Q321" i="1"/>
  <c r="D321" i="1"/>
  <c r="J320" i="1"/>
  <c r="E321" i="1"/>
  <c r="Q320" i="1"/>
  <c r="AH318" i="1"/>
  <c r="AJ320" i="1"/>
  <c r="AI320" i="1"/>
  <c r="AM320" i="1" l="1"/>
  <c r="AQ320" i="1"/>
  <c r="AR320" i="1"/>
  <c r="F321" i="1"/>
  <c r="X321" i="1"/>
  <c r="G321" i="1"/>
  <c r="D322" i="1"/>
  <c r="J321" i="1"/>
  <c r="E322" i="1"/>
  <c r="Q322" i="1" s="1"/>
  <c r="AH319" i="1"/>
  <c r="AJ321" i="1"/>
  <c r="AI321" i="1"/>
  <c r="AM321" i="1" l="1"/>
  <c r="AR321" i="1"/>
  <c r="AQ321" i="1"/>
  <c r="F322" i="1"/>
  <c r="X322" i="1"/>
  <c r="G322" i="1"/>
  <c r="Q323" i="1"/>
  <c r="D323" i="1"/>
  <c r="J322" i="1"/>
  <c r="E323" i="1"/>
  <c r="AH320" i="1"/>
  <c r="AJ322" i="1"/>
  <c r="AI322" i="1"/>
  <c r="AM322" i="1" l="1"/>
  <c r="AH321" i="1"/>
  <c r="AQ322" i="1"/>
  <c r="AR322" i="1"/>
  <c r="F323" i="1"/>
  <c r="G323" i="1" s="1"/>
  <c r="X323" i="1"/>
  <c r="D324" i="1"/>
  <c r="J323" i="1"/>
  <c r="E324" i="1"/>
  <c r="AJ323" i="1"/>
  <c r="AI323" i="1"/>
  <c r="AM323" i="1" l="1"/>
  <c r="AQ323" i="1"/>
  <c r="AR323" i="1"/>
  <c r="F324" i="1"/>
  <c r="X324" i="1"/>
  <c r="G324" i="1"/>
  <c r="D325" i="1"/>
  <c r="J324" i="1"/>
  <c r="E325" i="1"/>
  <c r="Q325" i="1" s="1"/>
  <c r="Q324" i="1"/>
  <c r="AH322" i="1"/>
  <c r="AJ324" i="1"/>
  <c r="AI324" i="1"/>
  <c r="AM324" i="1" l="1"/>
  <c r="F325" i="1"/>
  <c r="X325" i="1"/>
  <c r="G325" i="1"/>
  <c r="D326" i="1"/>
  <c r="Q326" i="1" s="1"/>
  <c r="J325" i="1"/>
  <c r="E326" i="1"/>
  <c r="AR324" i="1"/>
  <c r="AQ324" i="1"/>
  <c r="AH323" i="1"/>
  <c r="AJ325" i="1"/>
  <c r="AI325" i="1"/>
  <c r="AM325" i="1" l="1"/>
  <c r="AR325" i="1"/>
  <c r="AQ325" i="1"/>
  <c r="F326" i="1"/>
  <c r="X326" i="1"/>
  <c r="G326" i="1"/>
  <c r="D327" i="1"/>
  <c r="J326" i="1"/>
  <c r="E327" i="1"/>
  <c r="Q327" i="1" s="1"/>
  <c r="AH324" i="1"/>
  <c r="AJ326" i="1"/>
  <c r="AI326" i="1"/>
  <c r="AM326" i="1" l="1"/>
  <c r="AR326" i="1"/>
  <c r="AQ326" i="1"/>
  <c r="F327" i="1"/>
  <c r="X327" i="1"/>
  <c r="G327" i="1"/>
  <c r="Q328" i="1"/>
  <c r="D328" i="1"/>
  <c r="J327" i="1"/>
  <c r="E328" i="1"/>
  <c r="AH325" i="1"/>
  <c r="AJ327" i="1"/>
  <c r="AI327" i="1"/>
  <c r="AM327" i="1" l="1"/>
  <c r="F328" i="1"/>
  <c r="X328" i="1"/>
  <c r="G328" i="1"/>
  <c r="Q329" i="1"/>
  <c r="D329" i="1"/>
  <c r="J328" i="1"/>
  <c r="E329" i="1"/>
  <c r="AQ327" i="1"/>
  <c r="AR327" i="1"/>
  <c r="AH326" i="1"/>
  <c r="AJ328" i="1"/>
  <c r="AI328" i="1"/>
  <c r="AM328" i="1" l="1"/>
  <c r="F329" i="1"/>
  <c r="G329" i="1" s="1"/>
  <c r="X329" i="1"/>
  <c r="D330" i="1"/>
  <c r="J329" i="1"/>
  <c r="E330" i="1"/>
  <c r="AR328" i="1"/>
  <c r="AQ328" i="1"/>
  <c r="AH327" i="1"/>
  <c r="AJ329" i="1"/>
  <c r="AI329" i="1"/>
  <c r="AM329" i="1" l="1"/>
  <c r="AQ329" i="1"/>
  <c r="AR329" i="1"/>
  <c r="F330" i="1"/>
  <c r="G330" i="1" s="1"/>
  <c r="X330" i="1"/>
  <c r="D331" i="1"/>
  <c r="J330" i="1"/>
  <c r="E331" i="1"/>
  <c r="Q330" i="1"/>
  <c r="AH328" i="1"/>
  <c r="AJ330" i="1"/>
  <c r="AI330" i="1"/>
  <c r="AM330" i="1" l="1"/>
  <c r="AR330" i="1"/>
  <c r="AQ330" i="1"/>
  <c r="F331" i="1"/>
  <c r="G331" i="1" s="1"/>
  <c r="X331" i="1"/>
  <c r="D332" i="1"/>
  <c r="J331" i="1"/>
  <c r="E332" i="1"/>
  <c r="Q331" i="1"/>
  <c r="AH329" i="1"/>
  <c r="AJ331" i="1"/>
  <c r="AI331" i="1"/>
  <c r="AM331" i="1" l="1"/>
  <c r="AQ331" i="1"/>
  <c r="AR331" i="1"/>
  <c r="F332" i="1"/>
  <c r="G332" i="1" s="1"/>
  <c r="X332" i="1"/>
  <c r="D333" i="1"/>
  <c r="J332" i="1"/>
  <c r="Q332" i="1"/>
  <c r="AH330" i="1"/>
  <c r="AJ332" i="1"/>
  <c r="AI332" i="1"/>
  <c r="AM332" i="1" l="1"/>
  <c r="AQ332" i="1"/>
  <c r="AR332" i="1"/>
  <c r="F333" i="1"/>
  <c r="X333" i="1"/>
  <c r="G333" i="1"/>
  <c r="D334" i="1"/>
  <c r="E334" i="1"/>
  <c r="Q334" i="1" s="1"/>
  <c r="J333" i="1"/>
  <c r="Q333" i="1"/>
  <c r="AH331" i="1"/>
  <c r="AJ333" i="1"/>
  <c r="AI333" i="1"/>
  <c r="AM333" i="1" l="1"/>
  <c r="G334" i="1"/>
  <c r="D335" i="1"/>
  <c r="Q335" i="1" s="1"/>
  <c r="J334" i="1"/>
  <c r="E335" i="1"/>
  <c r="F334" i="1"/>
  <c r="X334" i="1"/>
  <c r="AR333" i="1"/>
  <c r="AQ333" i="1"/>
  <c r="AH332" i="1"/>
  <c r="AJ334" i="1"/>
  <c r="AI334" i="1"/>
  <c r="AM334" i="1" l="1"/>
  <c r="AR334" i="1"/>
  <c r="AQ334" i="1"/>
  <c r="D336" i="1"/>
  <c r="J335" i="1"/>
  <c r="E336" i="1"/>
  <c r="F335" i="1"/>
  <c r="G335" i="1" s="1"/>
  <c r="X335" i="1"/>
  <c r="AH333" i="1"/>
  <c r="AJ335" i="1"/>
  <c r="AI335" i="1"/>
  <c r="AM335" i="1" l="1"/>
  <c r="AQ335" i="1"/>
  <c r="AR335" i="1"/>
  <c r="Q337" i="1"/>
  <c r="D337" i="1"/>
  <c r="J336" i="1"/>
  <c r="E337" i="1"/>
  <c r="F336" i="1"/>
  <c r="G336" i="1" s="1"/>
  <c r="X336" i="1"/>
  <c r="Q336" i="1"/>
  <c r="AH334" i="1"/>
  <c r="AJ336" i="1"/>
  <c r="AI336" i="1"/>
  <c r="AM336" i="1" l="1"/>
  <c r="AQ336" i="1"/>
  <c r="AR336" i="1"/>
  <c r="Q338" i="1"/>
  <c r="D338" i="1"/>
  <c r="J337" i="1"/>
  <c r="E338" i="1"/>
  <c r="F337" i="1"/>
  <c r="G337" i="1" s="1"/>
  <c r="X337" i="1"/>
  <c r="AH335" i="1"/>
  <c r="AJ337" i="1"/>
  <c r="AI337" i="1"/>
  <c r="AM337" i="1" l="1"/>
  <c r="AQ337" i="1"/>
  <c r="AR337" i="1"/>
  <c r="G338" i="1"/>
  <c r="D339" i="1"/>
  <c r="J338" i="1"/>
  <c r="E339" i="1"/>
  <c r="F338" i="1"/>
  <c r="X338" i="1"/>
  <c r="AH336" i="1"/>
  <c r="AJ338" i="1"/>
  <c r="AI338" i="1"/>
  <c r="AM338" i="1" l="1"/>
  <c r="G339" i="1"/>
  <c r="D340" i="1"/>
  <c r="J339" i="1"/>
  <c r="E340" i="1"/>
  <c r="F339" i="1"/>
  <c r="X339" i="1"/>
  <c r="Q339" i="1"/>
  <c r="AR339" i="1"/>
  <c r="AQ338" i="1"/>
  <c r="AR338" i="1"/>
  <c r="AH337" i="1"/>
  <c r="AJ339" i="1"/>
  <c r="AI339" i="1"/>
  <c r="AM339" i="1" l="1"/>
  <c r="D341" i="1"/>
  <c r="J340" i="1"/>
  <c r="E341" i="1"/>
  <c r="F340" i="1"/>
  <c r="G340" i="1" s="1"/>
  <c r="X340" i="1"/>
  <c r="Q340" i="1"/>
  <c r="AQ339" i="1"/>
  <c r="AH338" i="1"/>
  <c r="AJ340" i="1"/>
  <c r="AI340" i="1"/>
  <c r="AM340" i="1" l="1"/>
  <c r="AR340" i="1"/>
  <c r="AQ340" i="1"/>
  <c r="G341" i="1"/>
  <c r="D342" i="1"/>
  <c r="J341" i="1"/>
  <c r="E342" i="1"/>
  <c r="Q342" i="1" s="1"/>
  <c r="F341" i="1"/>
  <c r="X341" i="1"/>
  <c r="Q341" i="1"/>
  <c r="AH339" i="1"/>
  <c r="AJ341" i="1"/>
  <c r="AI341" i="1"/>
  <c r="AM341" i="1" l="1"/>
  <c r="AQ341" i="1"/>
  <c r="AR341" i="1"/>
  <c r="D343" i="1"/>
  <c r="Q343" i="1" s="1"/>
  <c r="J342" i="1"/>
  <c r="F342" i="1"/>
  <c r="G342" i="1" s="1"/>
  <c r="X342" i="1"/>
  <c r="E343" i="1"/>
  <c r="AH340" i="1"/>
  <c r="AJ342" i="1"/>
  <c r="AI342" i="1"/>
  <c r="AM342" i="1" l="1"/>
  <c r="AR342" i="1"/>
  <c r="AQ342" i="1"/>
  <c r="D344" i="1"/>
  <c r="F343" i="1"/>
  <c r="G343" i="1" s="1"/>
  <c r="X343" i="1"/>
  <c r="E344" i="1"/>
  <c r="J343" i="1"/>
  <c r="AH341" i="1"/>
  <c r="AJ343" i="1"/>
  <c r="AI343" i="1"/>
  <c r="AM343" i="1" l="1"/>
  <c r="AR343" i="1"/>
  <c r="AQ343" i="1"/>
  <c r="G344" i="1"/>
  <c r="D345" i="1"/>
  <c r="F344" i="1"/>
  <c r="X344" i="1"/>
  <c r="E345" i="1"/>
  <c r="Q345" i="1" s="1"/>
  <c r="J344" i="1"/>
  <c r="AH342" i="1"/>
  <c r="Q344" i="1"/>
  <c r="AJ344" i="1"/>
  <c r="AI344" i="1"/>
  <c r="AM344" i="1" l="1"/>
  <c r="AQ344" i="1"/>
  <c r="AR344" i="1"/>
  <c r="G345" i="1"/>
  <c r="D346" i="1"/>
  <c r="F345" i="1"/>
  <c r="X345" i="1"/>
  <c r="J345" i="1"/>
  <c r="E346" i="1"/>
  <c r="AH343" i="1"/>
  <c r="AJ345" i="1"/>
  <c r="AI345" i="1"/>
  <c r="AM345" i="1" l="1"/>
  <c r="G346" i="1"/>
  <c r="D347" i="1"/>
  <c r="F346" i="1"/>
  <c r="X346" i="1"/>
  <c r="E347" i="1"/>
  <c r="Q347" i="1" s="1"/>
  <c r="J346" i="1"/>
  <c r="Q346" i="1"/>
  <c r="AR345" i="1"/>
  <c r="AQ345" i="1"/>
  <c r="AH344" i="1"/>
  <c r="AJ346" i="1"/>
  <c r="AI346" i="1"/>
  <c r="AM346" i="1" l="1"/>
  <c r="AQ346" i="1"/>
  <c r="AR346" i="1"/>
  <c r="D348" i="1"/>
  <c r="F347" i="1"/>
  <c r="G347" i="1" s="1"/>
  <c r="X347" i="1"/>
  <c r="E348" i="1"/>
  <c r="Q348" i="1" s="1"/>
  <c r="J347" i="1"/>
  <c r="AH345" i="1"/>
  <c r="AJ347" i="1"/>
  <c r="AI347" i="1"/>
  <c r="AM347" i="1" l="1"/>
  <c r="AQ347" i="1"/>
  <c r="AR347" i="1"/>
  <c r="D349" i="1"/>
  <c r="F348" i="1"/>
  <c r="G348" i="1" s="1"/>
  <c r="X348" i="1"/>
  <c r="E349" i="1"/>
  <c r="J348" i="1"/>
  <c r="AH346" i="1"/>
  <c r="AJ348" i="1"/>
  <c r="AI348" i="1"/>
  <c r="AM348" i="1" l="1"/>
  <c r="AQ348" i="1"/>
  <c r="AR348" i="1"/>
  <c r="G349" i="1"/>
  <c r="D350" i="1"/>
  <c r="Q350" i="1" s="1"/>
  <c r="F349" i="1"/>
  <c r="X349" i="1"/>
  <c r="J349" i="1"/>
  <c r="E350" i="1"/>
  <c r="Q349" i="1"/>
  <c r="AH347" i="1"/>
  <c r="AJ349" i="1"/>
  <c r="AI349" i="1"/>
  <c r="AM349" i="1" l="1"/>
  <c r="AR349" i="1"/>
  <c r="D351" i="1"/>
  <c r="F350" i="1"/>
  <c r="G350" i="1" s="1"/>
  <c r="X350" i="1"/>
  <c r="E351" i="1"/>
  <c r="J350" i="1"/>
  <c r="AQ349" i="1"/>
  <c r="AH348" i="1"/>
  <c r="AJ350" i="1"/>
  <c r="AI350" i="1"/>
  <c r="AM350" i="1" l="1"/>
  <c r="AR350" i="1"/>
  <c r="AQ350" i="1"/>
  <c r="G351" i="1"/>
  <c r="D352" i="1"/>
  <c r="Q352" i="1" s="1"/>
  <c r="F351" i="1"/>
  <c r="X351" i="1"/>
  <c r="E352" i="1"/>
  <c r="J351" i="1"/>
  <c r="Q351" i="1"/>
  <c r="AH349" i="1"/>
  <c r="AJ351" i="1"/>
  <c r="AI351" i="1"/>
  <c r="AM351" i="1" l="1"/>
  <c r="AR351" i="1"/>
  <c r="AQ351" i="1"/>
  <c r="Q353" i="1"/>
  <c r="D353" i="1"/>
  <c r="F352" i="1"/>
  <c r="G352" i="1" s="1"/>
  <c r="X352" i="1"/>
  <c r="J352" i="1"/>
  <c r="AH350" i="1"/>
  <c r="AJ352" i="1"/>
  <c r="AI352" i="1"/>
  <c r="AM352" i="1" l="1"/>
  <c r="AQ352" i="1"/>
  <c r="AR352" i="1"/>
  <c r="D354" i="1"/>
  <c r="E354" i="1"/>
  <c r="Q354" i="1" s="1"/>
  <c r="F353" i="1"/>
  <c r="G353" i="1" s="1"/>
  <c r="X353" i="1"/>
  <c r="J353" i="1"/>
  <c r="AH351" i="1"/>
  <c r="AJ353" i="1"/>
  <c r="AI353" i="1"/>
  <c r="AM353" i="1" l="1"/>
  <c r="AR353" i="1"/>
  <c r="AQ353" i="1"/>
  <c r="D355" i="1"/>
  <c r="J354" i="1"/>
  <c r="E355" i="1"/>
  <c r="Q355" i="1" s="1"/>
  <c r="G354" i="1"/>
  <c r="X354" i="1"/>
  <c r="F354" i="1"/>
  <c r="AH352" i="1"/>
  <c r="AJ354" i="1"/>
  <c r="AI354" i="1"/>
  <c r="AM354" i="1" l="1"/>
  <c r="AR354" i="1"/>
  <c r="AQ354" i="1"/>
  <c r="AH353" i="1"/>
  <c r="D356" i="1"/>
  <c r="J355" i="1"/>
  <c r="E356" i="1"/>
  <c r="Q356" i="1" s="1"/>
  <c r="G355" i="1"/>
  <c r="X355" i="1"/>
  <c r="F355" i="1"/>
  <c r="AJ355" i="1"/>
  <c r="AI355" i="1"/>
  <c r="AM355" i="1" l="1"/>
  <c r="D357" i="1"/>
  <c r="J356" i="1"/>
  <c r="E357" i="1"/>
  <c r="Q357" i="1" s="1"/>
  <c r="F356" i="1"/>
  <c r="G356" i="1" s="1"/>
  <c r="X356" i="1"/>
  <c r="AQ355" i="1"/>
  <c r="AR355" i="1"/>
  <c r="AH354" i="1"/>
  <c r="AJ356" i="1"/>
  <c r="AI356" i="1"/>
  <c r="AM356" i="1" l="1"/>
  <c r="AQ356" i="1"/>
  <c r="AR356" i="1"/>
  <c r="D358" i="1"/>
  <c r="J357" i="1"/>
  <c r="E358" i="1"/>
  <c r="X357" i="1"/>
  <c r="F357" i="1"/>
  <c r="G357" i="1" s="1"/>
  <c r="Q358" i="1"/>
  <c r="AH355" i="1"/>
  <c r="AJ357" i="1"/>
  <c r="AI357" i="1"/>
  <c r="AM357" i="1" l="1"/>
  <c r="AQ357" i="1"/>
  <c r="AR357" i="1"/>
  <c r="D359" i="1"/>
  <c r="J358" i="1"/>
  <c r="E359" i="1"/>
  <c r="X358" i="1"/>
  <c r="F358" i="1"/>
  <c r="G358" i="1" s="1"/>
  <c r="Q359" i="1"/>
  <c r="AH356" i="1"/>
  <c r="AJ358" i="1"/>
  <c r="AI358" i="1"/>
  <c r="AM358" i="1" l="1"/>
  <c r="AR358" i="1"/>
  <c r="AQ358" i="1"/>
  <c r="D360" i="1"/>
  <c r="J359" i="1"/>
  <c r="E360" i="1"/>
  <c r="X359" i="1"/>
  <c r="F359" i="1"/>
  <c r="G359" i="1" s="1"/>
  <c r="Q360" i="1"/>
  <c r="AH357" i="1"/>
  <c r="AJ359" i="1"/>
  <c r="AI359" i="1"/>
  <c r="AM359" i="1" l="1"/>
  <c r="AQ359" i="1"/>
  <c r="AR359" i="1"/>
  <c r="D361" i="1"/>
  <c r="J360" i="1"/>
  <c r="E361" i="1"/>
  <c r="X360" i="1"/>
  <c r="F360" i="1"/>
  <c r="G360" i="1" s="1"/>
  <c r="Q361" i="1"/>
  <c r="AH358" i="1"/>
  <c r="AJ360" i="1"/>
  <c r="AI360" i="1"/>
  <c r="AM360" i="1" l="1"/>
  <c r="AR360" i="1"/>
  <c r="AQ360" i="1"/>
  <c r="D362" i="1"/>
  <c r="J361" i="1"/>
  <c r="X361" i="1"/>
  <c r="Q362" i="1"/>
  <c r="F361" i="1"/>
  <c r="G361" i="1" s="1"/>
  <c r="E362" i="1"/>
  <c r="AH359" i="1"/>
  <c r="AJ361" i="1"/>
  <c r="AI361" i="1"/>
  <c r="AM361" i="1" l="1"/>
  <c r="AQ361" i="1"/>
  <c r="AR361" i="1"/>
  <c r="F362" i="1"/>
  <c r="G362" i="1" s="1"/>
  <c r="D363" i="1"/>
  <c r="Q363" i="1" s="1"/>
  <c r="E363" i="1"/>
  <c r="J362" i="1"/>
  <c r="X362" i="1"/>
  <c r="AH360" i="1"/>
  <c r="AJ362" i="1"/>
  <c r="AI362" i="1"/>
  <c r="AM362" i="1" l="1"/>
  <c r="AR362" i="1"/>
  <c r="AQ362" i="1"/>
  <c r="D364" i="1"/>
  <c r="J363" i="1"/>
  <c r="F363" i="1"/>
  <c r="X363" i="1"/>
  <c r="G363" i="1"/>
  <c r="Q364" i="1"/>
  <c r="E364" i="1"/>
  <c r="AH361" i="1"/>
  <c r="AJ363" i="1"/>
  <c r="AI363" i="1"/>
  <c r="AM363" i="1" l="1"/>
  <c r="AQ363" i="1"/>
  <c r="AR363" i="1"/>
  <c r="D365" i="1"/>
  <c r="Q365" i="1" s="1"/>
  <c r="J364" i="1"/>
  <c r="F364" i="1"/>
  <c r="X364" i="1"/>
  <c r="G364" i="1"/>
  <c r="E365" i="1"/>
  <c r="AH362" i="1"/>
  <c r="AJ364" i="1"/>
  <c r="AI364" i="1"/>
  <c r="AM364" i="1" l="1"/>
  <c r="D366" i="1"/>
  <c r="J365" i="1"/>
  <c r="F365" i="1"/>
  <c r="X365" i="1"/>
  <c r="G365" i="1"/>
  <c r="Q366" i="1"/>
  <c r="E366" i="1"/>
  <c r="AQ364" i="1"/>
  <c r="AR364" i="1"/>
  <c r="AH363" i="1"/>
  <c r="AJ365" i="1"/>
  <c r="AI365" i="1"/>
  <c r="AM365" i="1" l="1"/>
  <c r="AH364" i="1"/>
  <c r="AR365" i="1"/>
  <c r="AQ365" i="1"/>
  <c r="D367" i="1"/>
  <c r="J366" i="1"/>
  <c r="F366" i="1"/>
  <c r="X366" i="1"/>
  <c r="G366" i="1"/>
  <c r="Q367" i="1"/>
  <c r="E367" i="1"/>
  <c r="AJ366" i="1"/>
  <c r="AI366" i="1"/>
  <c r="AM366" i="1" l="1"/>
  <c r="AR366" i="1"/>
  <c r="AQ366" i="1"/>
  <c r="D368" i="1"/>
  <c r="J367" i="1"/>
  <c r="F367" i="1"/>
  <c r="X367" i="1"/>
  <c r="G367" i="1"/>
  <c r="Q368" i="1"/>
  <c r="E368" i="1"/>
  <c r="AQ367" i="1"/>
  <c r="AH365" i="1"/>
  <c r="AJ367" i="1"/>
  <c r="AI367" i="1"/>
  <c r="AM367" i="1" l="1"/>
  <c r="AR367" i="1"/>
  <c r="D369" i="1"/>
  <c r="J368" i="1"/>
  <c r="F368" i="1"/>
  <c r="X368" i="1"/>
  <c r="G368" i="1"/>
  <c r="Q369" i="1"/>
  <c r="E369" i="1"/>
  <c r="AQ368" i="1"/>
  <c r="AH366" i="1"/>
  <c r="AJ368" i="1"/>
  <c r="AI368" i="1"/>
  <c r="AM368" i="1" l="1"/>
  <c r="AR368" i="1"/>
  <c r="D370" i="1"/>
  <c r="J369" i="1"/>
  <c r="F369" i="1"/>
  <c r="G369" i="1" s="1"/>
  <c r="X369" i="1"/>
  <c r="Q370" i="1"/>
  <c r="E370" i="1"/>
  <c r="AH367" i="1"/>
  <c r="AJ369" i="1"/>
  <c r="AI369" i="1"/>
  <c r="AM369" i="1" l="1"/>
  <c r="AQ369" i="1"/>
  <c r="AR369" i="1"/>
  <c r="AR370" i="1"/>
  <c r="D371" i="1"/>
  <c r="J370" i="1"/>
  <c r="F370" i="1"/>
  <c r="X370" i="1"/>
  <c r="G370" i="1"/>
  <c r="E371" i="1"/>
  <c r="Q371" i="1" s="1"/>
  <c r="AH368" i="1"/>
  <c r="AJ370" i="1"/>
  <c r="AI370" i="1"/>
  <c r="AM370" i="1" l="1"/>
  <c r="D372" i="1"/>
  <c r="J371" i="1"/>
  <c r="F371" i="1"/>
  <c r="G371" i="1" s="1"/>
  <c r="X371" i="1"/>
  <c r="E372" i="1"/>
  <c r="Q372" i="1" s="1"/>
  <c r="AQ370" i="1"/>
  <c r="AH369" i="1"/>
  <c r="AJ371" i="1"/>
  <c r="AI371" i="1"/>
  <c r="AM371" i="1" l="1"/>
  <c r="AR371" i="1"/>
  <c r="AQ371" i="1"/>
  <c r="D373" i="1"/>
  <c r="J372" i="1"/>
  <c r="F372" i="1"/>
  <c r="X372" i="1"/>
  <c r="G372" i="1"/>
  <c r="Q373" i="1"/>
  <c r="E373" i="1"/>
  <c r="AH370" i="1"/>
  <c r="AJ372" i="1"/>
  <c r="AI372" i="1"/>
  <c r="AM372" i="1" l="1"/>
  <c r="D374" i="1"/>
  <c r="J373" i="1"/>
  <c r="F373" i="1"/>
  <c r="X373" i="1"/>
  <c r="G373" i="1"/>
  <c r="E374" i="1"/>
  <c r="Q374" i="1" s="1"/>
  <c r="AQ372" i="1"/>
  <c r="AR372" i="1"/>
  <c r="AH371" i="1"/>
  <c r="AJ373" i="1"/>
  <c r="AI373" i="1"/>
  <c r="AM373" i="1" l="1"/>
  <c r="AR373" i="1"/>
  <c r="AQ373" i="1"/>
  <c r="D375" i="1"/>
  <c r="J374" i="1"/>
  <c r="F374" i="1"/>
  <c r="X374" i="1"/>
  <c r="G374" i="1"/>
  <c r="Q375" i="1"/>
  <c r="E375" i="1"/>
  <c r="AH372" i="1"/>
  <c r="AJ374" i="1"/>
  <c r="AI374" i="1"/>
  <c r="AM374" i="1" l="1"/>
  <c r="AQ374" i="1"/>
  <c r="AR374" i="1"/>
  <c r="D376" i="1"/>
  <c r="J375" i="1"/>
  <c r="F375" i="1"/>
  <c r="X375" i="1"/>
  <c r="G375" i="1"/>
  <c r="Q376" i="1"/>
  <c r="E376" i="1"/>
  <c r="AH373" i="1"/>
  <c r="AJ375" i="1"/>
  <c r="AI375" i="1"/>
  <c r="AM375" i="1" l="1"/>
  <c r="D377" i="1"/>
  <c r="J376" i="1"/>
  <c r="F376" i="1"/>
  <c r="G376" i="1" s="1"/>
  <c r="X376" i="1"/>
  <c r="Q377" i="1"/>
  <c r="AQ375" i="1"/>
  <c r="AR375" i="1"/>
  <c r="AH374" i="1"/>
  <c r="AJ376" i="1"/>
  <c r="AI376" i="1"/>
  <c r="AM376" i="1" l="1"/>
  <c r="AR376" i="1"/>
  <c r="AQ376" i="1"/>
  <c r="E378" i="1"/>
  <c r="J377" i="1"/>
  <c r="F377" i="1"/>
  <c r="G377" i="1" s="1"/>
  <c r="X377" i="1"/>
  <c r="Q378" i="1"/>
  <c r="D378" i="1"/>
  <c r="AH375" i="1"/>
  <c r="AJ377" i="1"/>
  <c r="AI377" i="1"/>
  <c r="AM377" i="1" l="1"/>
  <c r="AR377" i="1"/>
  <c r="AQ377" i="1"/>
  <c r="J378" i="1"/>
  <c r="E379" i="1"/>
  <c r="F378" i="1"/>
  <c r="X378" i="1"/>
  <c r="G378" i="1"/>
  <c r="AR378" i="1" s="1"/>
  <c r="D379" i="1"/>
  <c r="AH376" i="1"/>
  <c r="AJ378" i="1"/>
  <c r="AI378" i="1"/>
  <c r="AM378" i="1" l="1"/>
  <c r="J379" i="1"/>
  <c r="E380" i="1"/>
  <c r="F379" i="1"/>
  <c r="X379" i="1"/>
  <c r="G379" i="1"/>
  <c r="Q380" i="1"/>
  <c r="D380" i="1"/>
  <c r="Q379" i="1"/>
  <c r="AQ378" i="1"/>
  <c r="AR379" i="1"/>
  <c r="AH377" i="1"/>
  <c r="AJ379" i="1"/>
  <c r="AI379" i="1"/>
  <c r="AM379" i="1" l="1"/>
  <c r="J380" i="1"/>
  <c r="E381" i="1"/>
  <c r="F380" i="1"/>
  <c r="G380" i="1" s="1"/>
  <c r="X380" i="1"/>
  <c r="D381" i="1"/>
  <c r="Q381" i="1" s="1"/>
  <c r="AQ379" i="1"/>
  <c r="AH378" i="1"/>
  <c r="AJ380" i="1"/>
  <c r="AI380" i="1"/>
  <c r="AM380" i="1" l="1"/>
  <c r="AR380" i="1"/>
  <c r="AQ380" i="1"/>
  <c r="AH379" i="1"/>
  <c r="J381" i="1"/>
  <c r="E382" i="1"/>
  <c r="F381" i="1"/>
  <c r="G381" i="1" s="1"/>
  <c r="X381" i="1"/>
  <c r="D382" i="1"/>
  <c r="AJ381" i="1"/>
  <c r="AI381" i="1"/>
  <c r="AM381" i="1" l="1"/>
  <c r="AQ381" i="1"/>
  <c r="AR381" i="1"/>
  <c r="J382" i="1"/>
  <c r="E383" i="1"/>
  <c r="F382" i="1"/>
  <c r="X382" i="1"/>
  <c r="G382" i="1"/>
  <c r="Q383" i="1"/>
  <c r="D383" i="1"/>
  <c r="Q382" i="1"/>
  <c r="AH380" i="1"/>
  <c r="AJ382" i="1"/>
  <c r="AI382" i="1"/>
  <c r="AM382" i="1" l="1"/>
  <c r="AQ382" i="1"/>
  <c r="AR382" i="1"/>
  <c r="J383" i="1"/>
  <c r="E384" i="1"/>
  <c r="F383" i="1"/>
  <c r="G383" i="1" s="1"/>
  <c r="X383" i="1"/>
  <c r="D384" i="1"/>
  <c r="AH381" i="1"/>
  <c r="AJ383" i="1"/>
  <c r="AI383" i="1"/>
  <c r="AM383" i="1" l="1"/>
  <c r="AR383" i="1"/>
  <c r="AQ383" i="1"/>
  <c r="J384" i="1"/>
  <c r="E385" i="1"/>
  <c r="F384" i="1"/>
  <c r="X384" i="1"/>
  <c r="G384" i="1"/>
  <c r="Q385" i="1"/>
  <c r="D385" i="1"/>
  <c r="Q384" i="1"/>
  <c r="AH382" i="1"/>
  <c r="AJ384" i="1"/>
  <c r="AI384" i="1"/>
  <c r="AM384" i="1" l="1"/>
  <c r="AQ384" i="1"/>
  <c r="J385" i="1"/>
  <c r="E386" i="1"/>
  <c r="F385" i="1"/>
  <c r="G385" i="1" s="1"/>
  <c r="X385" i="1"/>
  <c r="Q386" i="1"/>
  <c r="D386" i="1"/>
  <c r="AR384" i="1"/>
  <c r="AH383" i="1"/>
  <c r="AJ385" i="1"/>
  <c r="AI385" i="1"/>
  <c r="AM385" i="1" l="1"/>
  <c r="AQ385" i="1"/>
  <c r="AR385" i="1"/>
  <c r="J386" i="1"/>
  <c r="E387" i="1"/>
  <c r="F386" i="1"/>
  <c r="X386" i="1"/>
  <c r="G386" i="1"/>
  <c r="Q387" i="1"/>
  <c r="D387" i="1"/>
  <c r="AH384" i="1"/>
  <c r="AJ386" i="1"/>
  <c r="AI386" i="1"/>
  <c r="AM386" i="1" l="1"/>
  <c r="J387" i="1"/>
  <c r="E388" i="1"/>
  <c r="F387" i="1"/>
  <c r="X387" i="1"/>
  <c r="G387" i="1"/>
  <c r="Q388" i="1"/>
  <c r="D388" i="1"/>
  <c r="AR386" i="1"/>
  <c r="AQ386" i="1"/>
  <c r="AH385" i="1"/>
  <c r="AJ387" i="1"/>
  <c r="AI387" i="1"/>
  <c r="AM387" i="1" l="1"/>
  <c r="AR387" i="1"/>
  <c r="AQ387" i="1"/>
  <c r="J388" i="1"/>
  <c r="E389" i="1"/>
  <c r="F388" i="1"/>
  <c r="X388" i="1"/>
  <c r="G388" i="1"/>
  <c r="D389" i="1"/>
  <c r="AH386" i="1"/>
  <c r="AJ388" i="1"/>
  <c r="AI388" i="1"/>
  <c r="AM388" i="1" l="1"/>
  <c r="AQ388" i="1"/>
  <c r="AR388" i="1"/>
  <c r="J389" i="1"/>
  <c r="E390" i="1"/>
  <c r="F389" i="1"/>
  <c r="G389" i="1" s="1"/>
  <c r="X389" i="1"/>
  <c r="D390" i="1"/>
  <c r="Q389" i="1"/>
  <c r="AH387" i="1"/>
  <c r="AJ389" i="1"/>
  <c r="AI389" i="1"/>
  <c r="AM389" i="1" l="1"/>
  <c r="AQ389" i="1"/>
  <c r="AR389" i="1"/>
  <c r="J390" i="1"/>
  <c r="E391" i="1"/>
  <c r="F390" i="1"/>
  <c r="X390" i="1"/>
  <c r="G390" i="1"/>
  <c r="D391" i="1"/>
  <c r="Q391" i="1" s="1"/>
  <c r="Q390" i="1"/>
  <c r="AH388" i="1"/>
  <c r="AJ390" i="1"/>
  <c r="AI390" i="1"/>
  <c r="AM390" i="1" l="1"/>
  <c r="AR390" i="1"/>
  <c r="AQ390" i="1"/>
  <c r="J391" i="1"/>
  <c r="E392" i="1"/>
  <c r="F391" i="1"/>
  <c r="G391" i="1" s="1"/>
  <c r="X391" i="1"/>
  <c r="D392" i="1"/>
  <c r="AH389" i="1"/>
  <c r="AJ391" i="1"/>
  <c r="AI391" i="1"/>
  <c r="AM391" i="1" l="1"/>
  <c r="AQ391" i="1"/>
  <c r="AR391" i="1"/>
  <c r="J392" i="1"/>
  <c r="E393" i="1"/>
  <c r="F392" i="1"/>
  <c r="X392" i="1"/>
  <c r="G392" i="1"/>
  <c r="Q393" i="1"/>
  <c r="D393" i="1"/>
  <c r="Q392" i="1"/>
  <c r="AH390" i="1"/>
  <c r="AJ392" i="1"/>
  <c r="AI392" i="1"/>
  <c r="AM392" i="1" l="1"/>
  <c r="AQ392" i="1"/>
  <c r="AR392" i="1"/>
  <c r="J393" i="1"/>
  <c r="E394" i="1"/>
  <c r="F393" i="1"/>
  <c r="X393" i="1"/>
  <c r="G393" i="1"/>
  <c r="D394" i="1"/>
  <c r="AH391" i="1"/>
  <c r="AJ393" i="1"/>
  <c r="AI393" i="1"/>
  <c r="AM393" i="1" l="1"/>
  <c r="AQ393" i="1"/>
  <c r="AR393" i="1"/>
  <c r="J394" i="1"/>
  <c r="E395" i="1"/>
  <c r="F394" i="1"/>
  <c r="X394" i="1"/>
  <c r="G394" i="1"/>
  <c r="Q395" i="1"/>
  <c r="D395" i="1"/>
  <c r="Q394" i="1"/>
  <c r="AH392" i="1"/>
  <c r="AJ394" i="1"/>
  <c r="AI394" i="1"/>
  <c r="AM394" i="1" l="1"/>
  <c r="J395" i="1"/>
  <c r="E396" i="1"/>
  <c r="F395" i="1"/>
  <c r="X395" i="1"/>
  <c r="G395" i="1"/>
  <c r="Q396" i="1"/>
  <c r="D396" i="1"/>
  <c r="AR394" i="1"/>
  <c r="AQ394" i="1"/>
  <c r="AH393" i="1"/>
  <c r="AJ395" i="1"/>
  <c r="AI395" i="1"/>
  <c r="AM395" i="1" l="1"/>
  <c r="AQ395" i="1"/>
  <c r="AR395" i="1"/>
  <c r="J396" i="1"/>
  <c r="F396" i="1"/>
  <c r="G396" i="1" s="1"/>
  <c r="X396" i="1"/>
  <c r="D397" i="1"/>
  <c r="Q397" i="1" s="1"/>
  <c r="AH394" i="1"/>
  <c r="AJ396" i="1"/>
  <c r="AI396" i="1"/>
  <c r="AM396" i="1" l="1"/>
  <c r="AR396" i="1"/>
  <c r="AQ396" i="1"/>
  <c r="J397" i="1"/>
  <c r="F397" i="1"/>
  <c r="X397" i="1"/>
  <c r="Q398" i="1"/>
  <c r="G397" i="1"/>
  <c r="D398" i="1"/>
  <c r="E398" i="1"/>
  <c r="AH395" i="1"/>
  <c r="AJ397" i="1"/>
  <c r="AI397" i="1"/>
  <c r="AM397" i="1" l="1"/>
  <c r="AR397" i="1"/>
  <c r="F398" i="1"/>
  <c r="G398" i="1" s="1"/>
  <c r="X398" i="1"/>
  <c r="D399" i="1"/>
  <c r="J398" i="1"/>
  <c r="E399" i="1"/>
  <c r="AQ397" i="1"/>
  <c r="AH396" i="1"/>
  <c r="AJ398" i="1"/>
  <c r="AI398" i="1"/>
  <c r="AM398" i="1" l="1"/>
  <c r="AR398" i="1"/>
  <c r="AQ398" i="1"/>
  <c r="F399" i="1"/>
  <c r="X399" i="1"/>
  <c r="G399" i="1"/>
  <c r="AR399" i="1" s="1"/>
  <c r="Q400" i="1"/>
  <c r="D400" i="1"/>
  <c r="J399" i="1"/>
  <c r="E400" i="1"/>
  <c r="Q399" i="1"/>
  <c r="AH397" i="1"/>
  <c r="AJ399" i="1"/>
  <c r="AI399" i="1"/>
  <c r="AM399" i="1" l="1"/>
  <c r="F400" i="1"/>
  <c r="X400" i="1"/>
  <c r="G400" i="1"/>
  <c r="D401" i="1"/>
  <c r="J400" i="1"/>
  <c r="E401" i="1"/>
  <c r="AQ399" i="1"/>
  <c r="AH398" i="1"/>
  <c r="AJ400" i="1"/>
  <c r="AI400" i="1"/>
  <c r="AM400" i="1" l="1"/>
  <c r="AQ400" i="1"/>
  <c r="AR400" i="1"/>
  <c r="F401" i="1"/>
  <c r="X401" i="1"/>
  <c r="G401" i="1"/>
  <c r="D402" i="1"/>
  <c r="J401" i="1"/>
  <c r="E402" i="1"/>
  <c r="Q402" i="1" s="1"/>
  <c r="Q401" i="1"/>
  <c r="AH399" i="1"/>
  <c r="AJ401" i="1"/>
  <c r="AI401" i="1"/>
  <c r="AM401" i="1" l="1"/>
  <c r="AQ401" i="1"/>
  <c r="AR401" i="1"/>
  <c r="F402" i="1"/>
  <c r="G402" i="1" s="1"/>
  <c r="X402" i="1"/>
  <c r="D403" i="1"/>
  <c r="J402" i="1"/>
  <c r="E403" i="1"/>
  <c r="AH400" i="1"/>
  <c r="AJ402" i="1"/>
  <c r="AI402" i="1"/>
  <c r="AM402" i="1" l="1"/>
  <c r="AQ402" i="1"/>
  <c r="AR402" i="1"/>
  <c r="AQ403" i="1"/>
  <c r="F403" i="1"/>
  <c r="X403" i="1"/>
  <c r="G403" i="1"/>
  <c r="Q404" i="1"/>
  <c r="D404" i="1"/>
  <c r="J403" i="1"/>
  <c r="E404" i="1"/>
  <c r="Q403" i="1"/>
  <c r="AH401" i="1"/>
  <c r="AJ403" i="1"/>
  <c r="AI403" i="1"/>
  <c r="AM403" i="1" l="1"/>
  <c r="F404" i="1"/>
  <c r="X404" i="1"/>
  <c r="G404" i="1"/>
  <c r="D405" i="1"/>
  <c r="J404" i="1"/>
  <c r="E405" i="1"/>
  <c r="AR403" i="1"/>
  <c r="AH402" i="1"/>
  <c r="AJ404" i="1"/>
  <c r="AI404" i="1"/>
  <c r="AM404" i="1" l="1"/>
  <c r="AH403" i="1"/>
  <c r="AR404" i="1"/>
  <c r="F405" i="1"/>
  <c r="X405" i="1"/>
  <c r="G405" i="1"/>
  <c r="Q406" i="1"/>
  <c r="D406" i="1"/>
  <c r="J405" i="1"/>
  <c r="E406" i="1"/>
  <c r="AQ405" i="1"/>
  <c r="AQ404" i="1"/>
  <c r="Q405" i="1"/>
  <c r="AJ405" i="1"/>
  <c r="AI405" i="1"/>
  <c r="AM405" i="1" l="1"/>
  <c r="F406" i="1"/>
  <c r="G406" i="1" s="1"/>
  <c r="X406" i="1"/>
  <c r="D407" i="1"/>
  <c r="Q407" i="1" s="1"/>
  <c r="J406" i="1"/>
  <c r="E407" i="1"/>
  <c r="AR405" i="1"/>
  <c r="AH404" i="1"/>
  <c r="AJ406" i="1"/>
  <c r="AI406" i="1"/>
  <c r="AM406" i="1" l="1"/>
  <c r="AR406" i="1"/>
  <c r="AQ406" i="1"/>
  <c r="F407" i="1"/>
  <c r="G407" i="1" s="1"/>
  <c r="X407" i="1"/>
  <c r="D408" i="1"/>
  <c r="Q408" i="1" s="1"/>
  <c r="J407" i="1"/>
  <c r="E408" i="1"/>
  <c r="AH405" i="1"/>
  <c r="AJ407" i="1"/>
  <c r="AI407" i="1"/>
  <c r="AM407" i="1" l="1"/>
  <c r="AR407" i="1"/>
  <c r="AQ407" i="1"/>
  <c r="F408" i="1"/>
  <c r="G408" i="1" s="1"/>
  <c r="X408" i="1"/>
  <c r="D409" i="1"/>
  <c r="Q409" i="1" s="1"/>
  <c r="J408" i="1"/>
  <c r="E409" i="1"/>
  <c r="AH406" i="1"/>
  <c r="AJ408" i="1"/>
  <c r="AI408" i="1"/>
  <c r="AM408" i="1" l="1"/>
  <c r="AR408" i="1"/>
  <c r="AQ408" i="1"/>
  <c r="F409" i="1"/>
  <c r="G409" i="1" s="1"/>
  <c r="X409" i="1"/>
  <c r="D410" i="1"/>
  <c r="J409" i="1"/>
  <c r="E410" i="1"/>
  <c r="AH407" i="1"/>
  <c r="AJ409" i="1"/>
  <c r="AI409" i="1"/>
  <c r="AM409" i="1" l="1"/>
  <c r="AQ409" i="1"/>
  <c r="AR409" i="1"/>
  <c r="F410" i="1"/>
  <c r="G410" i="1" s="1"/>
  <c r="X410" i="1"/>
  <c r="D411" i="1"/>
  <c r="J410" i="1"/>
  <c r="E411" i="1"/>
  <c r="Q410" i="1"/>
  <c r="AH408" i="1"/>
  <c r="AJ410" i="1"/>
  <c r="AI410" i="1"/>
  <c r="AM410" i="1" l="1"/>
  <c r="AR410" i="1"/>
  <c r="AQ410" i="1"/>
  <c r="F411" i="1"/>
  <c r="G411" i="1" s="1"/>
  <c r="X411" i="1"/>
  <c r="D412" i="1"/>
  <c r="J411" i="1"/>
  <c r="E412" i="1"/>
  <c r="Q411" i="1"/>
  <c r="AH409" i="1"/>
  <c r="AJ411" i="1"/>
  <c r="AI411" i="1"/>
  <c r="AM411" i="1" l="1"/>
  <c r="AQ411" i="1"/>
  <c r="AR411" i="1"/>
  <c r="F412" i="1"/>
  <c r="G412" i="1" s="1"/>
  <c r="X412" i="1"/>
  <c r="D413" i="1"/>
  <c r="J412" i="1"/>
  <c r="E413" i="1"/>
  <c r="Q412" i="1"/>
  <c r="AH410" i="1"/>
  <c r="AJ412" i="1"/>
  <c r="AI412" i="1"/>
  <c r="AM412" i="1" l="1"/>
  <c r="AQ412" i="1"/>
  <c r="AR412" i="1"/>
  <c r="F413" i="1"/>
  <c r="X413" i="1"/>
  <c r="G413" i="1"/>
  <c r="D414" i="1"/>
  <c r="J413" i="1"/>
  <c r="E414" i="1"/>
  <c r="Q413" i="1"/>
  <c r="AH411" i="1"/>
  <c r="AJ413" i="1"/>
  <c r="AI413" i="1"/>
  <c r="AM413" i="1" l="1"/>
  <c r="AR413" i="1"/>
  <c r="AQ413" i="1"/>
  <c r="F414" i="1"/>
  <c r="G414" i="1" s="1"/>
  <c r="X414" i="1"/>
  <c r="D415" i="1"/>
  <c r="Q415" i="1" s="1"/>
  <c r="J414" i="1"/>
  <c r="E415" i="1"/>
  <c r="Q414" i="1"/>
  <c r="AH412" i="1"/>
  <c r="AJ414" i="1"/>
  <c r="AI414" i="1"/>
  <c r="AM414" i="1" l="1"/>
  <c r="AQ414" i="1"/>
  <c r="AR414" i="1"/>
  <c r="F415" i="1"/>
  <c r="X415" i="1"/>
  <c r="G415" i="1"/>
  <c r="D416" i="1"/>
  <c r="J415" i="1"/>
  <c r="E416" i="1"/>
  <c r="Q416" i="1" s="1"/>
  <c r="AH413" i="1"/>
  <c r="AJ415" i="1"/>
  <c r="AI415" i="1"/>
  <c r="AM415" i="1" l="1"/>
  <c r="AR415" i="1"/>
  <c r="AQ415" i="1"/>
  <c r="F416" i="1"/>
  <c r="X416" i="1"/>
  <c r="G416" i="1"/>
  <c r="D417" i="1"/>
  <c r="Q417" i="1" s="1"/>
  <c r="J416" i="1"/>
  <c r="AH414" i="1"/>
  <c r="AJ416" i="1"/>
  <c r="AI416" i="1"/>
  <c r="AM416" i="1" l="1"/>
  <c r="AQ416" i="1"/>
  <c r="AR416" i="1"/>
  <c r="F417" i="1"/>
  <c r="X417" i="1"/>
  <c r="Q418" i="1"/>
  <c r="G417" i="1"/>
  <c r="D418" i="1"/>
  <c r="E418" i="1"/>
  <c r="J417" i="1"/>
  <c r="AH415" i="1"/>
  <c r="AJ417" i="1"/>
  <c r="AI417" i="1"/>
  <c r="AM417" i="1" l="1"/>
  <c r="G418" i="1"/>
  <c r="D419" i="1"/>
  <c r="J418" i="1"/>
  <c r="E419" i="1"/>
  <c r="Q419" i="1" s="1"/>
  <c r="F418" i="1"/>
  <c r="X418" i="1"/>
  <c r="AR417" i="1"/>
  <c r="AQ417" i="1"/>
  <c r="AH416" i="1"/>
  <c r="AJ418" i="1"/>
  <c r="AI418" i="1"/>
  <c r="AM418" i="1" l="1"/>
  <c r="D420" i="1"/>
  <c r="J419" i="1"/>
  <c r="E420" i="1"/>
  <c r="F419" i="1"/>
  <c r="G419" i="1" s="1"/>
  <c r="X419" i="1"/>
  <c r="AQ418" i="1"/>
  <c r="AR418" i="1"/>
  <c r="AH417" i="1"/>
  <c r="AJ419" i="1"/>
  <c r="AI419" i="1"/>
  <c r="AM419" i="1" l="1"/>
  <c r="AR419" i="1"/>
  <c r="AQ419" i="1"/>
  <c r="D421" i="1"/>
  <c r="J420" i="1"/>
  <c r="E421" i="1"/>
  <c r="Q421" i="1" s="1"/>
  <c r="F420" i="1"/>
  <c r="G420" i="1" s="1"/>
  <c r="X420" i="1"/>
  <c r="Q420" i="1"/>
  <c r="AH418" i="1"/>
  <c r="AJ420" i="1"/>
  <c r="AI420" i="1"/>
  <c r="AM420" i="1" l="1"/>
  <c r="AR420" i="1"/>
  <c r="AQ420" i="1"/>
  <c r="G421" i="1"/>
  <c r="D422" i="1"/>
  <c r="J421" i="1"/>
  <c r="E422" i="1"/>
  <c r="F421" i="1"/>
  <c r="X421" i="1"/>
  <c r="AH419" i="1"/>
  <c r="AJ421" i="1"/>
  <c r="AI421" i="1"/>
  <c r="AM421" i="1" l="1"/>
  <c r="Q423" i="1"/>
  <c r="D423" i="1"/>
  <c r="J422" i="1"/>
  <c r="E423" i="1"/>
  <c r="F422" i="1"/>
  <c r="G422" i="1" s="1"/>
  <c r="X422" i="1"/>
  <c r="Q422" i="1"/>
  <c r="AR421" i="1"/>
  <c r="AQ421" i="1"/>
  <c r="AH420" i="1"/>
  <c r="AJ422" i="1"/>
  <c r="AI422" i="1"/>
  <c r="AM422" i="1" l="1"/>
  <c r="AR422" i="1"/>
  <c r="AQ422" i="1"/>
  <c r="D424" i="1"/>
  <c r="Q424" i="1" s="1"/>
  <c r="J423" i="1"/>
  <c r="E424" i="1"/>
  <c r="F423" i="1"/>
  <c r="G423" i="1" s="1"/>
  <c r="X423" i="1"/>
  <c r="AH421" i="1"/>
  <c r="AJ423" i="1"/>
  <c r="AI423" i="1"/>
  <c r="AM423" i="1" l="1"/>
  <c r="AQ423" i="1"/>
  <c r="AR423" i="1"/>
  <c r="G424" i="1"/>
  <c r="D425" i="1"/>
  <c r="J424" i="1"/>
  <c r="E425" i="1"/>
  <c r="F424" i="1"/>
  <c r="X424" i="1"/>
  <c r="AH422" i="1"/>
  <c r="AJ424" i="1"/>
  <c r="AI424" i="1"/>
  <c r="AM424" i="1" l="1"/>
  <c r="G425" i="1"/>
  <c r="D426" i="1"/>
  <c r="J425" i="1"/>
  <c r="E426" i="1"/>
  <c r="F425" i="1"/>
  <c r="X425" i="1"/>
  <c r="Q425" i="1"/>
  <c r="AR424" i="1"/>
  <c r="AQ424" i="1"/>
  <c r="AH423" i="1"/>
  <c r="AJ425" i="1"/>
  <c r="AI425" i="1"/>
  <c r="AM425" i="1" l="1"/>
  <c r="AR425" i="1"/>
  <c r="AQ425" i="1"/>
  <c r="Q427" i="1"/>
  <c r="D427" i="1"/>
  <c r="J426" i="1"/>
  <c r="E427" i="1"/>
  <c r="F426" i="1"/>
  <c r="G426" i="1" s="1"/>
  <c r="X426" i="1"/>
  <c r="Q426" i="1"/>
  <c r="AH424" i="1"/>
  <c r="AJ426" i="1"/>
  <c r="AI426" i="1"/>
  <c r="AM426" i="1" l="1"/>
  <c r="AQ426" i="1"/>
  <c r="AR426" i="1"/>
  <c r="G427" i="1"/>
  <c r="D428" i="1"/>
  <c r="J427" i="1"/>
  <c r="E428" i="1"/>
  <c r="F427" i="1"/>
  <c r="X427" i="1"/>
  <c r="AH425" i="1"/>
  <c r="AJ427" i="1"/>
  <c r="AI427" i="1"/>
  <c r="AM427" i="1" l="1"/>
  <c r="AR427" i="1"/>
  <c r="AQ427" i="1"/>
  <c r="G428" i="1"/>
  <c r="D429" i="1"/>
  <c r="J428" i="1"/>
  <c r="E429" i="1"/>
  <c r="F428" i="1"/>
  <c r="X428" i="1"/>
  <c r="Q428" i="1"/>
  <c r="AH426" i="1"/>
  <c r="AJ428" i="1"/>
  <c r="AI428" i="1"/>
  <c r="AM428" i="1" l="1"/>
  <c r="G429" i="1"/>
  <c r="D430" i="1"/>
  <c r="J429" i="1"/>
  <c r="E430" i="1"/>
  <c r="F429" i="1"/>
  <c r="X429" i="1"/>
  <c r="Q429" i="1"/>
  <c r="AR428" i="1"/>
  <c r="AQ428" i="1"/>
  <c r="AH427" i="1"/>
  <c r="AJ429" i="1"/>
  <c r="AI429" i="1"/>
  <c r="AM429" i="1" l="1"/>
  <c r="G430" i="1"/>
  <c r="D431" i="1"/>
  <c r="J430" i="1"/>
  <c r="E431" i="1"/>
  <c r="F430" i="1"/>
  <c r="X430" i="1"/>
  <c r="AQ429" i="1"/>
  <c r="AR429" i="1"/>
  <c r="Q430" i="1"/>
  <c r="AH428" i="1"/>
  <c r="AJ430" i="1"/>
  <c r="AI430" i="1"/>
  <c r="AM430" i="1" l="1"/>
  <c r="AR430" i="1"/>
  <c r="AQ430" i="1"/>
  <c r="D432" i="1"/>
  <c r="Q432" i="1" s="1"/>
  <c r="J431" i="1"/>
  <c r="E432" i="1"/>
  <c r="F431" i="1"/>
  <c r="G431" i="1" s="1"/>
  <c r="X431" i="1"/>
  <c r="Q431" i="1"/>
  <c r="AH429" i="1"/>
  <c r="AJ431" i="1"/>
  <c r="AI431" i="1"/>
  <c r="AM431" i="1" l="1"/>
  <c r="AQ431" i="1"/>
  <c r="AR431" i="1"/>
  <c r="Q433" i="1"/>
  <c r="D433" i="1"/>
  <c r="J432" i="1"/>
  <c r="E433" i="1"/>
  <c r="F432" i="1"/>
  <c r="G432" i="1" s="1"/>
  <c r="X432" i="1"/>
  <c r="AH430" i="1"/>
  <c r="AJ432" i="1"/>
  <c r="AI432" i="1"/>
  <c r="AM432" i="1" l="1"/>
  <c r="AR432" i="1"/>
  <c r="AQ432" i="1"/>
  <c r="Q434" i="1"/>
  <c r="D434" i="1"/>
  <c r="J433" i="1"/>
  <c r="E434" i="1"/>
  <c r="F433" i="1"/>
  <c r="G433" i="1" s="1"/>
  <c r="X433" i="1"/>
  <c r="AH431" i="1"/>
  <c r="AJ433" i="1"/>
  <c r="AI433" i="1"/>
  <c r="AM433" i="1" l="1"/>
  <c r="AQ433" i="1"/>
  <c r="AR433" i="1"/>
  <c r="Q435" i="1"/>
  <c r="D435" i="1"/>
  <c r="J434" i="1"/>
  <c r="E435" i="1"/>
  <c r="F434" i="1"/>
  <c r="G434" i="1" s="1"/>
  <c r="X434" i="1"/>
  <c r="AH432" i="1"/>
  <c r="AJ434" i="1"/>
  <c r="AI434" i="1"/>
  <c r="AM434" i="1" l="1"/>
  <c r="AQ434" i="1"/>
  <c r="AR434" i="1"/>
  <c r="Q436" i="1"/>
  <c r="D436" i="1"/>
  <c r="J435" i="1"/>
  <c r="E436" i="1"/>
  <c r="F435" i="1"/>
  <c r="G435" i="1" s="1"/>
  <c r="X435" i="1"/>
  <c r="AH433" i="1"/>
  <c r="AJ435" i="1"/>
  <c r="AI435" i="1"/>
  <c r="AM435" i="1" l="1"/>
  <c r="AR435" i="1"/>
  <c r="AQ435" i="1"/>
  <c r="G436" i="1"/>
  <c r="D437" i="1"/>
  <c r="Q437" i="1" s="1"/>
  <c r="J436" i="1"/>
  <c r="E437" i="1"/>
  <c r="F436" i="1"/>
  <c r="X436" i="1"/>
  <c r="AH434" i="1"/>
  <c r="AJ436" i="1"/>
  <c r="AI436" i="1"/>
  <c r="AM436" i="1" l="1"/>
  <c r="D438" i="1"/>
  <c r="J437" i="1"/>
  <c r="E438" i="1"/>
  <c r="F437" i="1"/>
  <c r="G437" i="1" s="1"/>
  <c r="X437" i="1"/>
  <c r="AQ436" i="1"/>
  <c r="AR436" i="1"/>
  <c r="AH435" i="1"/>
  <c r="AJ437" i="1"/>
  <c r="AI437" i="1"/>
  <c r="AM437" i="1" l="1"/>
  <c r="AR437" i="1"/>
  <c r="AQ437" i="1"/>
  <c r="Q439" i="1"/>
  <c r="D439" i="1"/>
  <c r="J438" i="1"/>
  <c r="E439" i="1"/>
  <c r="F438" i="1"/>
  <c r="G438" i="1" s="1"/>
  <c r="X438" i="1"/>
  <c r="Q438" i="1"/>
  <c r="AH436" i="1"/>
  <c r="AJ438" i="1"/>
  <c r="AI438" i="1"/>
  <c r="AM438" i="1" l="1"/>
  <c r="AQ438" i="1"/>
  <c r="AR438" i="1"/>
  <c r="D440" i="1"/>
  <c r="Q440" i="1" s="1"/>
  <c r="J439" i="1"/>
  <c r="E440" i="1"/>
  <c r="F439" i="1"/>
  <c r="G439" i="1" s="1"/>
  <c r="X439" i="1"/>
  <c r="AH437" i="1"/>
  <c r="AJ439" i="1"/>
  <c r="AI439" i="1"/>
  <c r="AM439" i="1" l="1"/>
  <c r="AR439" i="1"/>
  <c r="AQ439" i="1"/>
  <c r="D441" i="1"/>
  <c r="J440" i="1"/>
  <c r="F440" i="1"/>
  <c r="G440" i="1" s="1"/>
  <c r="X440" i="1"/>
  <c r="AH438" i="1"/>
  <c r="AJ440" i="1"/>
  <c r="AI440" i="1"/>
  <c r="AM440" i="1" l="1"/>
  <c r="AR440" i="1"/>
  <c r="AQ440" i="1"/>
  <c r="D442" i="1"/>
  <c r="E442" i="1"/>
  <c r="Q442" i="1" s="1"/>
  <c r="J441" i="1"/>
  <c r="F441" i="1"/>
  <c r="G441" i="1" s="1"/>
  <c r="X441" i="1"/>
  <c r="Q441" i="1"/>
  <c r="AH439" i="1"/>
  <c r="AJ441" i="1"/>
  <c r="AI441" i="1"/>
  <c r="AM441" i="1" l="1"/>
  <c r="AR441" i="1"/>
  <c r="AQ441" i="1"/>
  <c r="D443" i="1"/>
  <c r="J442" i="1"/>
  <c r="E443" i="1"/>
  <c r="F442" i="1"/>
  <c r="G442" i="1" s="1"/>
  <c r="X442" i="1"/>
  <c r="Q443" i="1"/>
  <c r="AH440" i="1"/>
  <c r="AJ442" i="1"/>
  <c r="AI442" i="1"/>
  <c r="AM442" i="1" l="1"/>
  <c r="AR442" i="1"/>
  <c r="AQ442" i="1"/>
  <c r="D444" i="1"/>
  <c r="J443" i="1"/>
  <c r="E444" i="1"/>
  <c r="F443" i="1"/>
  <c r="X443" i="1"/>
  <c r="G443" i="1"/>
  <c r="Q444" i="1"/>
  <c r="AH441" i="1"/>
  <c r="AJ443" i="1"/>
  <c r="AI443" i="1"/>
  <c r="AM443" i="1" l="1"/>
  <c r="AQ443" i="1"/>
  <c r="AR443" i="1"/>
  <c r="D445" i="1"/>
  <c r="Q445" i="1" s="1"/>
  <c r="J444" i="1"/>
  <c r="E445" i="1"/>
  <c r="F444" i="1"/>
  <c r="X444" i="1"/>
  <c r="G444" i="1"/>
  <c r="AH442" i="1"/>
  <c r="AJ444" i="1"/>
  <c r="AI444" i="1"/>
  <c r="AM444" i="1" l="1"/>
  <c r="D446" i="1"/>
  <c r="J445" i="1"/>
  <c r="E446" i="1"/>
  <c r="F445" i="1"/>
  <c r="X445" i="1"/>
  <c r="G445" i="1"/>
  <c r="AQ444" i="1"/>
  <c r="AR444" i="1"/>
  <c r="AH443" i="1"/>
  <c r="AJ445" i="1"/>
  <c r="AI445" i="1"/>
  <c r="AM445" i="1" l="1"/>
  <c r="D447" i="1"/>
  <c r="J446" i="1"/>
  <c r="E447" i="1"/>
  <c r="F446" i="1"/>
  <c r="X446" i="1"/>
  <c r="G446" i="1"/>
  <c r="Q447" i="1"/>
  <c r="Q446" i="1"/>
  <c r="AR445" i="1"/>
  <c r="AQ445" i="1"/>
  <c r="AH444" i="1"/>
  <c r="AJ446" i="1"/>
  <c r="AI446" i="1"/>
  <c r="AM446" i="1" l="1"/>
  <c r="D448" i="1"/>
  <c r="J447" i="1"/>
  <c r="E448" i="1"/>
  <c r="F447" i="1"/>
  <c r="G447" i="1" s="1"/>
  <c r="X447" i="1"/>
  <c r="AR446" i="1"/>
  <c r="AQ446" i="1"/>
  <c r="AH445" i="1"/>
  <c r="AJ447" i="1"/>
  <c r="AI447" i="1"/>
  <c r="AM447" i="1" l="1"/>
  <c r="AR447" i="1"/>
  <c r="AQ447" i="1"/>
  <c r="D449" i="1"/>
  <c r="J448" i="1"/>
  <c r="E449" i="1"/>
  <c r="F448" i="1"/>
  <c r="X448" i="1"/>
  <c r="G448" i="1"/>
  <c r="Q449" i="1"/>
  <c r="Q448" i="1"/>
  <c r="AH446" i="1"/>
  <c r="AJ448" i="1"/>
  <c r="AI448" i="1"/>
  <c r="AM448" i="1" l="1"/>
  <c r="D450" i="1"/>
  <c r="J449" i="1"/>
  <c r="E450" i="1"/>
  <c r="F449" i="1"/>
  <c r="X449" i="1"/>
  <c r="G449" i="1"/>
  <c r="Q450" i="1"/>
  <c r="AR448" i="1"/>
  <c r="AQ448" i="1"/>
  <c r="AH447" i="1"/>
  <c r="AJ449" i="1"/>
  <c r="AI449" i="1"/>
  <c r="AM449" i="1" l="1"/>
  <c r="D451" i="1"/>
  <c r="J450" i="1"/>
  <c r="E451" i="1"/>
  <c r="F450" i="1"/>
  <c r="X450" i="1"/>
  <c r="G450" i="1"/>
  <c r="AR450" i="1" s="1"/>
  <c r="Q451" i="1"/>
  <c r="AQ449" i="1"/>
  <c r="AR449" i="1"/>
  <c r="AH448" i="1"/>
  <c r="AJ450" i="1"/>
  <c r="AI450" i="1"/>
  <c r="AM450" i="1" l="1"/>
  <c r="D452" i="1"/>
  <c r="J451" i="1"/>
  <c r="E452" i="1"/>
  <c r="F451" i="1"/>
  <c r="G451" i="1" s="1"/>
  <c r="X451" i="1"/>
  <c r="Q452" i="1"/>
  <c r="AQ450" i="1"/>
  <c r="AH449" i="1"/>
  <c r="AJ451" i="1"/>
  <c r="AI451" i="1"/>
  <c r="AM451" i="1" l="1"/>
  <c r="AR451" i="1"/>
  <c r="AQ451" i="1"/>
  <c r="D453" i="1"/>
  <c r="J452" i="1"/>
  <c r="E453" i="1"/>
  <c r="Q453" i="1" s="1"/>
  <c r="F452" i="1"/>
  <c r="G452" i="1" s="1"/>
  <c r="X452" i="1"/>
  <c r="AH450" i="1"/>
  <c r="AJ452" i="1"/>
  <c r="AI452" i="1"/>
  <c r="AM452" i="1" l="1"/>
  <c r="AR452" i="1"/>
  <c r="AQ452" i="1"/>
  <c r="D454" i="1"/>
  <c r="J453" i="1"/>
  <c r="E454" i="1"/>
  <c r="F453" i="1"/>
  <c r="X453" i="1"/>
  <c r="G453" i="1"/>
  <c r="Q454" i="1"/>
  <c r="AH451" i="1"/>
  <c r="AJ453" i="1"/>
  <c r="AI453" i="1"/>
  <c r="AM453" i="1" l="1"/>
  <c r="D455" i="1"/>
  <c r="J454" i="1"/>
  <c r="E455" i="1"/>
  <c r="F454" i="1"/>
  <c r="X454" i="1"/>
  <c r="G454" i="1"/>
  <c r="AR453" i="1"/>
  <c r="AQ454" i="1"/>
  <c r="AQ453" i="1"/>
  <c r="AH452" i="1"/>
  <c r="AJ454" i="1"/>
  <c r="AI454" i="1"/>
  <c r="AM454" i="1" l="1"/>
  <c r="D456" i="1"/>
  <c r="J455" i="1"/>
  <c r="E456" i="1"/>
  <c r="F455" i="1"/>
  <c r="X455" i="1"/>
  <c r="G455" i="1"/>
  <c r="Q456" i="1"/>
  <c r="Q455" i="1"/>
  <c r="AR454" i="1"/>
  <c r="AH453" i="1"/>
  <c r="AJ455" i="1"/>
  <c r="AI455" i="1"/>
  <c r="AM455" i="1" l="1"/>
  <c r="D457" i="1"/>
  <c r="J456" i="1"/>
  <c r="E457" i="1"/>
  <c r="F456" i="1"/>
  <c r="X456" i="1"/>
  <c r="G456" i="1"/>
  <c r="Q457" i="1"/>
  <c r="AQ455" i="1"/>
  <c r="AR455" i="1"/>
  <c r="AH454" i="1"/>
  <c r="AJ456" i="1"/>
  <c r="AI456" i="1"/>
  <c r="AM456" i="1" l="1"/>
  <c r="D458" i="1"/>
  <c r="J457" i="1"/>
  <c r="F457" i="1"/>
  <c r="X457" i="1"/>
  <c r="G457" i="1"/>
  <c r="Q458" i="1"/>
  <c r="AQ456" i="1"/>
  <c r="AR456" i="1"/>
  <c r="AQ457" i="1"/>
  <c r="AH455" i="1"/>
  <c r="AJ457" i="1"/>
  <c r="AI457" i="1"/>
  <c r="AM457" i="1" l="1"/>
  <c r="AR457" i="1"/>
  <c r="E459" i="1"/>
  <c r="J458" i="1"/>
  <c r="F458" i="1"/>
  <c r="G458" i="1" s="1"/>
  <c r="X458" i="1"/>
  <c r="D459" i="1"/>
  <c r="AH456" i="1"/>
  <c r="AJ458" i="1"/>
  <c r="AI458" i="1"/>
  <c r="AM458" i="1" l="1"/>
  <c r="AQ458" i="1"/>
  <c r="AR459" i="1"/>
  <c r="AR458" i="1"/>
  <c r="J459" i="1"/>
  <c r="E460" i="1"/>
  <c r="F459" i="1"/>
  <c r="X459" i="1"/>
  <c r="G459" i="1"/>
  <c r="Q460" i="1"/>
  <c r="D460" i="1"/>
  <c r="Q459" i="1"/>
  <c r="AH457" i="1"/>
  <c r="AJ459" i="1"/>
  <c r="AI459" i="1"/>
  <c r="AM459" i="1" l="1"/>
  <c r="AQ459" i="1"/>
  <c r="J460" i="1"/>
  <c r="E461" i="1"/>
  <c r="F460" i="1"/>
  <c r="G460" i="1" s="1"/>
  <c r="X460" i="1"/>
  <c r="D461" i="1"/>
  <c r="Q461" i="1" s="1"/>
  <c r="AH458" i="1"/>
  <c r="AJ460" i="1"/>
  <c r="AI460" i="1"/>
  <c r="AM460" i="1" l="1"/>
  <c r="AR460" i="1"/>
  <c r="AQ460" i="1"/>
  <c r="J461" i="1"/>
  <c r="E462" i="1"/>
  <c r="F461" i="1"/>
  <c r="X461" i="1"/>
  <c r="G461" i="1"/>
  <c r="Q462" i="1"/>
  <c r="D462" i="1"/>
  <c r="AH459" i="1"/>
  <c r="AJ461" i="1"/>
  <c r="AI461" i="1"/>
  <c r="AM461" i="1" l="1"/>
  <c r="AQ461" i="1"/>
  <c r="J462" i="1"/>
  <c r="E463" i="1"/>
  <c r="F462" i="1"/>
  <c r="G462" i="1" s="1"/>
  <c r="X462" i="1"/>
  <c r="D463" i="1"/>
  <c r="Q463" i="1" s="1"/>
  <c r="AR461" i="1"/>
  <c r="AH460" i="1"/>
  <c r="AJ462" i="1"/>
  <c r="AI462" i="1"/>
  <c r="AM462" i="1" l="1"/>
  <c r="AR462" i="1"/>
  <c r="AQ462" i="1"/>
  <c r="J463" i="1"/>
  <c r="E464" i="1"/>
  <c r="F463" i="1"/>
  <c r="X463" i="1"/>
  <c r="G463" i="1"/>
  <c r="Q464" i="1"/>
  <c r="D464" i="1"/>
  <c r="AH461" i="1"/>
  <c r="AJ463" i="1"/>
  <c r="AI463" i="1"/>
  <c r="AM463" i="1" l="1"/>
  <c r="AQ463" i="1"/>
  <c r="J464" i="1"/>
  <c r="E465" i="1"/>
  <c r="F464" i="1"/>
  <c r="G464" i="1" s="1"/>
  <c r="X464" i="1"/>
  <c r="D465" i="1"/>
  <c r="AR463" i="1"/>
  <c r="AH462" i="1"/>
  <c r="AJ464" i="1"/>
  <c r="AI464" i="1"/>
  <c r="AM464" i="1" l="1"/>
  <c r="AR464" i="1"/>
  <c r="AQ464" i="1"/>
  <c r="J465" i="1"/>
  <c r="E466" i="1"/>
  <c r="F465" i="1"/>
  <c r="G465" i="1" s="1"/>
  <c r="X465" i="1"/>
  <c r="D466" i="1"/>
  <c r="Q465" i="1"/>
  <c r="AH463" i="1"/>
  <c r="AJ465" i="1"/>
  <c r="AI465" i="1"/>
  <c r="AM465" i="1" l="1"/>
  <c r="AQ465" i="1"/>
  <c r="AR465" i="1"/>
  <c r="J466" i="1"/>
  <c r="E467" i="1"/>
  <c r="F466" i="1"/>
  <c r="G466" i="1" s="1"/>
  <c r="X466" i="1"/>
  <c r="D467" i="1"/>
  <c r="Q466" i="1"/>
  <c r="AH464" i="1"/>
  <c r="AJ466" i="1"/>
  <c r="AI466" i="1"/>
  <c r="AM466" i="1" l="1"/>
  <c r="AR466" i="1"/>
  <c r="AQ466" i="1"/>
  <c r="J467" i="1"/>
  <c r="E468" i="1"/>
  <c r="F467" i="1"/>
  <c r="X467" i="1"/>
  <c r="G467" i="1"/>
  <c r="Q468" i="1"/>
  <c r="D468" i="1"/>
  <c r="Q467" i="1"/>
  <c r="AH465" i="1"/>
  <c r="AJ467" i="1"/>
  <c r="AI467" i="1"/>
  <c r="AM467" i="1" l="1"/>
  <c r="J468" i="1"/>
  <c r="E469" i="1"/>
  <c r="F468" i="1"/>
  <c r="G468" i="1" s="1"/>
  <c r="X468" i="1"/>
  <c r="Q469" i="1"/>
  <c r="D469" i="1"/>
  <c r="AR467" i="1"/>
  <c r="AQ467" i="1"/>
  <c r="AH466" i="1"/>
  <c r="AJ468" i="1"/>
  <c r="AI468" i="1"/>
  <c r="AM468" i="1" l="1"/>
  <c r="AR468" i="1"/>
  <c r="AQ468" i="1"/>
  <c r="J469" i="1"/>
  <c r="E470" i="1"/>
  <c r="F469" i="1"/>
  <c r="G469" i="1" s="1"/>
  <c r="X469" i="1"/>
  <c r="D470" i="1"/>
  <c r="Q470" i="1" s="1"/>
  <c r="AH467" i="1"/>
  <c r="AJ469" i="1"/>
  <c r="AI469" i="1"/>
  <c r="AM469" i="1" l="1"/>
  <c r="AQ469" i="1"/>
  <c r="AR469" i="1"/>
  <c r="J470" i="1"/>
  <c r="E471" i="1"/>
  <c r="F470" i="1"/>
  <c r="X470" i="1"/>
  <c r="G470" i="1"/>
  <c r="D471" i="1"/>
  <c r="Q471" i="1" s="1"/>
  <c r="AH468" i="1"/>
  <c r="AJ470" i="1"/>
  <c r="AI470" i="1"/>
  <c r="AM470" i="1" l="1"/>
  <c r="AR470" i="1"/>
  <c r="AQ470" i="1"/>
  <c r="J471" i="1"/>
  <c r="E472" i="1"/>
  <c r="Q472" i="1" s="1"/>
  <c r="F471" i="1"/>
  <c r="G471" i="1" s="1"/>
  <c r="X471" i="1"/>
  <c r="D472" i="1"/>
  <c r="AH469" i="1"/>
  <c r="AJ471" i="1"/>
  <c r="AI471" i="1"/>
  <c r="AM471" i="1" l="1"/>
  <c r="AR471" i="1"/>
  <c r="AQ471" i="1"/>
  <c r="J472" i="1"/>
  <c r="E473" i="1"/>
  <c r="F472" i="1"/>
  <c r="G472" i="1" s="1"/>
  <c r="X472" i="1"/>
  <c r="D473" i="1"/>
  <c r="AH470" i="1"/>
  <c r="AJ472" i="1"/>
  <c r="AI472" i="1"/>
  <c r="AM472" i="1" l="1"/>
  <c r="AQ472" i="1"/>
  <c r="AR472" i="1"/>
  <c r="J473" i="1"/>
  <c r="E474" i="1"/>
  <c r="F473" i="1"/>
  <c r="G473" i="1" s="1"/>
  <c r="X473" i="1"/>
  <c r="D474" i="1"/>
  <c r="Q473" i="1"/>
  <c r="AH471" i="1"/>
  <c r="AJ473" i="1"/>
  <c r="AI473" i="1"/>
  <c r="AM473" i="1" l="1"/>
  <c r="AR473" i="1"/>
  <c r="AQ473" i="1"/>
  <c r="J474" i="1"/>
  <c r="E475" i="1"/>
  <c r="F474" i="1"/>
  <c r="G474" i="1" s="1"/>
  <c r="X474" i="1"/>
  <c r="D475" i="1"/>
  <c r="Q475" i="1" s="1"/>
  <c r="Q474" i="1"/>
  <c r="AH472" i="1"/>
  <c r="AJ474" i="1"/>
  <c r="AI474" i="1"/>
  <c r="AM474" i="1" l="1"/>
  <c r="AR474" i="1"/>
  <c r="AQ474" i="1"/>
  <c r="J475" i="1"/>
  <c r="E476" i="1"/>
  <c r="F475" i="1"/>
  <c r="G475" i="1" s="1"/>
  <c r="X475" i="1"/>
  <c r="D476" i="1"/>
  <c r="Q476" i="1" s="1"/>
  <c r="AH473" i="1"/>
  <c r="AJ475" i="1"/>
  <c r="AI475" i="1"/>
  <c r="AM475" i="1" l="1"/>
  <c r="AQ475" i="1"/>
  <c r="AR475" i="1"/>
  <c r="J476" i="1"/>
  <c r="E477" i="1"/>
  <c r="F476" i="1"/>
  <c r="G476" i="1" s="1"/>
  <c r="X476" i="1"/>
  <c r="D477" i="1"/>
  <c r="Q477" i="1" s="1"/>
  <c r="AH474" i="1"/>
  <c r="AJ476" i="1"/>
  <c r="AI476" i="1"/>
  <c r="AM476" i="1" l="1"/>
  <c r="AR476" i="1"/>
  <c r="AQ476" i="1"/>
  <c r="J477" i="1"/>
  <c r="F477" i="1"/>
  <c r="X477" i="1"/>
  <c r="G477" i="1"/>
  <c r="Q478" i="1"/>
  <c r="D478" i="1"/>
  <c r="AH475" i="1"/>
  <c r="AJ477" i="1"/>
  <c r="AI477" i="1"/>
  <c r="AM477" i="1" l="1"/>
  <c r="J478" i="1"/>
  <c r="F478" i="1"/>
  <c r="G478" i="1" s="1"/>
  <c r="X478" i="1"/>
  <c r="D479" i="1"/>
  <c r="E479" i="1"/>
  <c r="AQ477" i="1"/>
  <c r="AR477" i="1"/>
  <c r="AH476" i="1"/>
  <c r="AJ478" i="1"/>
  <c r="AI478" i="1"/>
  <c r="AM478" i="1" l="1"/>
  <c r="AR478" i="1"/>
  <c r="AQ478" i="1"/>
  <c r="F479" i="1"/>
  <c r="X479" i="1"/>
  <c r="G479" i="1"/>
  <c r="D480" i="1"/>
  <c r="J479" i="1"/>
  <c r="E480" i="1"/>
  <c r="Q479" i="1"/>
  <c r="AH477" i="1"/>
  <c r="AJ479" i="1"/>
  <c r="AI479" i="1"/>
  <c r="AM479" i="1" l="1"/>
  <c r="AR479" i="1"/>
  <c r="AQ479" i="1"/>
  <c r="F480" i="1"/>
  <c r="X480" i="1"/>
  <c r="G480" i="1"/>
  <c r="D481" i="1"/>
  <c r="J480" i="1"/>
  <c r="E481" i="1"/>
  <c r="Q481" i="1" s="1"/>
  <c r="Q480" i="1"/>
  <c r="AH478" i="1"/>
  <c r="AJ480" i="1"/>
  <c r="AI480" i="1"/>
  <c r="AM480" i="1" l="1"/>
  <c r="AR480" i="1"/>
  <c r="AQ480" i="1"/>
  <c r="F481" i="1"/>
  <c r="X481" i="1"/>
  <c r="G481" i="1"/>
  <c r="D482" i="1"/>
  <c r="J481" i="1"/>
  <c r="E482" i="1"/>
  <c r="Q482" i="1" s="1"/>
  <c r="AH479" i="1"/>
  <c r="AJ481" i="1"/>
  <c r="AI481" i="1"/>
  <c r="AM481" i="1" l="1"/>
  <c r="F482" i="1"/>
  <c r="G482" i="1" s="1"/>
  <c r="X482" i="1"/>
  <c r="D483" i="1"/>
  <c r="Q483" i="1" s="1"/>
  <c r="J482" i="1"/>
  <c r="E483" i="1"/>
  <c r="AR481" i="1"/>
  <c r="AQ481" i="1"/>
  <c r="AH480" i="1"/>
  <c r="AJ482" i="1"/>
  <c r="AI482" i="1"/>
  <c r="AM482" i="1" l="1"/>
  <c r="AQ482" i="1"/>
  <c r="AR482" i="1"/>
  <c r="F483" i="1"/>
  <c r="X483" i="1"/>
  <c r="G483" i="1"/>
  <c r="D484" i="1"/>
  <c r="J483" i="1"/>
  <c r="E484" i="1"/>
  <c r="Q484" i="1" s="1"/>
  <c r="AH481" i="1"/>
  <c r="AJ483" i="1"/>
  <c r="AI483" i="1"/>
  <c r="AM483" i="1" l="1"/>
  <c r="F484" i="1"/>
  <c r="X484" i="1"/>
  <c r="G484" i="1"/>
  <c r="Q485" i="1"/>
  <c r="D485" i="1"/>
  <c r="J484" i="1"/>
  <c r="E485" i="1"/>
  <c r="AR484" i="1"/>
  <c r="AQ483" i="1"/>
  <c r="AR483" i="1"/>
  <c r="AH482" i="1"/>
  <c r="AJ484" i="1"/>
  <c r="AI484" i="1"/>
  <c r="AM484" i="1" l="1"/>
  <c r="AQ484" i="1"/>
  <c r="F485" i="1"/>
  <c r="X485" i="1"/>
  <c r="G485" i="1"/>
  <c r="D486" i="1"/>
  <c r="J485" i="1"/>
  <c r="E486" i="1"/>
  <c r="Q486" i="1" s="1"/>
  <c r="AH483" i="1"/>
  <c r="AJ485" i="1"/>
  <c r="AI485" i="1"/>
  <c r="AM485" i="1" l="1"/>
  <c r="AR485" i="1"/>
  <c r="AQ485" i="1"/>
  <c r="F486" i="1"/>
  <c r="G486" i="1" s="1"/>
  <c r="X486" i="1"/>
  <c r="Q487" i="1"/>
  <c r="D487" i="1"/>
  <c r="J486" i="1"/>
  <c r="E487" i="1"/>
  <c r="AH484" i="1"/>
  <c r="AJ486" i="1"/>
  <c r="AI486" i="1"/>
  <c r="AM486" i="1" l="1"/>
  <c r="AR486" i="1"/>
  <c r="AQ486" i="1"/>
  <c r="G487" i="1"/>
  <c r="Q488" i="1"/>
  <c r="D488" i="1"/>
  <c r="F487" i="1"/>
  <c r="X487" i="1"/>
  <c r="J487" i="1"/>
  <c r="E488" i="1"/>
  <c r="AH485" i="1"/>
  <c r="AJ487" i="1"/>
  <c r="AI487" i="1"/>
  <c r="AM487" i="1" l="1"/>
  <c r="AR487" i="1"/>
  <c r="D489" i="1"/>
  <c r="X488" i="1"/>
  <c r="J488" i="1"/>
  <c r="E489" i="1"/>
  <c r="Q489" i="1" s="1"/>
  <c r="F488" i="1"/>
  <c r="G488" i="1" s="1"/>
  <c r="AQ487" i="1"/>
  <c r="AH486" i="1"/>
  <c r="AJ488" i="1"/>
  <c r="AI488" i="1"/>
  <c r="AM488" i="1" l="1"/>
  <c r="AR488" i="1"/>
  <c r="AQ488" i="1"/>
  <c r="Q490" i="1"/>
  <c r="J489" i="1"/>
  <c r="D490" i="1"/>
  <c r="E490" i="1"/>
  <c r="F489" i="1"/>
  <c r="G489" i="1" s="1"/>
  <c r="X489" i="1"/>
  <c r="AH487" i="1"/>
  <c r="AJ489" i="1"/>
  <c r="AI489" i="1"/>
  <c r="AM489" i="1" l="1"/>
  <c r="AR489" i="1"/>
  <c r="AQ489" i="1"/>
  <c r="J490" i="1"/>
  <c r="X490" i="1"/>
  <c r="F490" i="1"/>
  <c r="G490" i="1" s="1"/>
  <c r="D491" i="1"/>
  <c r="E491" i="1"/>
  <c r="AH488" i="1"/>
  <c r="AJ490" i="1"/>
  <c r="AI490" i="1"/>
  <c r="AM490" i="1" l="1"/>
  <c r="AQ490" i="1"/>
  <c r="AR490" i="1"/>
  <c r="F491" i="1"/>
  <c r="G491" i="1" s="1"/>
  <c r="J491" i="1"/>
  <c r="X491" i="1"/>
  <c r="D492" i="1"/>
  <c r="Q492" i="1" s="1"/>
  <c r="E492" i="1"/>
  <c r="Q491" i="1"/>
  <c r="AH489" i="1"/>
  <c r="AJ491" i="1"/>
  <c r="AI491" i="1"/>
  <c r="AM491" i="1" l="1"/>
  <c r="AR491" i="1"/>
  <c r="AQ491" i="1"/>
  <c r="J492" i="1"/>
  <c r="F492" i="1"/>
  <c r="X492" i="1"/>
  <c r="G492" i="1"/>
  <c r="D493" i="1"/>
  <c r="E493" i="1"/>
  <c r="Q493" i="1" s="1"/>
  <c r="AH490" i="1"/>
  <c r="AJ492" i="1"/>
  <c r="AI492" i="1"/>
  <c r="AM492" i="1" l="1"/>
  <c r="J493" i="1"/>
  <c r="F493" i="1"/>
  <c r="G493" i="1" s="1"/>
  <c r="X493" i="1"/>
  <c r="D494" i="1"/>
  <c r="Q494" i="1" s="1"/>
  <c r="E494" i="1"/>
  <c r="AQ492" i="1"/>
  <c r="AR492" i="1"/>
  <c r="AH491" i="1"/>
  <c r="AJ493" i="1"/>
  <c r="AI493" i="1"/>
  <c r="AM493" i="1" l="1"/>
  <c r="AQ493" i="1"/>
  <c r="AR493" i="1"/>
  <c r="J494" i="1"/>
  <c r="F494" i="1"/>
  <c r="G494" i="1" s="1"/>
  <c r="X494" i="1"/>
  <c r="D495" i="1"/>
  <c r="E495" i="1"/>
  <c r="AH492" i="1"/>
  <c r="AJ494" i="1"/>
  <c r="AI494" i="1"/>
  <c r="AM494" i="1" l="1"/>
  <c r="AR494" i="1"/>
  <c r="AQ494" i="1"/>
  <c r="J495" i="1"/>
  <c r="F495" i="1"/>
  <c r="X495" i="1"/>
  <c r="G495" i="1"/>
  <c r="D496" i="1"/>
  <c r="E496" i="1"/>
  <c r="Q495" i="1"/>
  <c r="AH493" i="1"/>
  <c r="AJ495" i="1"/>
  <c r="AI495" i="1"/>
  <c r="AM495" i="1" l="1"/>
  <c r="J496" i="1"/>
  <c r="F496" i="1"/>
  <c r="X496" i="1"/>
  <c r="G496" i="1"/>
  <c r="D497" i="1"/>
  <c r="E497" i="1"/>
  <c r="Q497" i="1" s="1"/>
  <c r="AR496" i="1"/>
  <c r="AR495" i="1"/>
  <c r="AQ495" i="1"/>
  <c r="AH494" i="1"/>
  <c r="Q496" i="1"/>
  <c r="AJ496" i="1"/>
  <c r="AI496" i="1"/>
  <c r="AM496" i="1" l="1"/>
  <c r="AQ496" i="1"/>
  <c r="J497" i="1"/>
  <c r="F497" i="1"/>
  <c r="G497" i="1" s="1"/>
  <c r="X497" i="1"/>
  <c r="Q498" i="1"/>
  <c r="D498" i="1"/>
  <c r="E498" i="1"/>
  <c r="AH495" i="1"/>
  <c r="AJ497" i="1"/>
  <c r="AI497" i="1"/>
  <c r="AM497" i="1" l="1"/>
  <c r="AQ497" i="1"/>
  <c r="AR497" i="1"/>
  <c r="J498" i="1"/>
  <c r="F498" i="1"/>
  <c r="X498" i="1"/>
  <c r="G498" i="1"/>
  <c r="Q499" i="1"/>
  <c r="D499" i="1"/>
  <c r="E499" i="1"/>
  <c r="AH496" i="1"/>
  <c r="AJ498" i="1"/>
  <c r="AI498" i="1"/>
  <c r="AM498" i="1" l="1"/>
  <c r="AR498" i="1"/>
  <c r="AQ498" i="1"/>
  <c r="J499" i="1"/>
  <c r="F499" i="1"/>
  <c r="X499" i="1"/>
  <c r="G499" i="1"/>
  <c r="Q500" i="1"/>
  <c r="D500" i="1"/>
  <c r="E500" i="1"/>
  <c r="AH497" i="1"/>
  <c r="AJ499" i="1"/>
  <c r="AI499" i="1"/>
  <c r="AM499" i="1" l="1"/>
  <c r="AR499" i="1"/>
  <c r="AQ499" i="1"/>
  <c r="J500" i="1"/>
  <c r="F500" i="1"/>
  <c r="X500" i="1"/>
  <c r="G500" i="1"/>
  <c r="D501" i="1"/>
  <c r="E501" i="1"/>
  <c r="Q501" i="1" s="1"/>
  <c r="AH498" i="1"/>
  <c r="AJ500" i="1"/>
  <c r="AI500" i="1"/>
  <c r="AM500" i="1" l="1"/>
  <c r="J501" i="1"/>
  <c r="F501" i="1"/>
  <c r="G501" i="1" s="1"/>
  <c r="X501" i="1"/>
  <c r="Q502" i="1"/>
  <c r="D502" i="1"/>
  <c r="AR500" i="1"/>
  <c r="AQ500" i="1"/>
  <c r="AH499" i="1"/>
  <c r="AJ501" i="1"/>
  <c r="AI501" i="1"/>
  <c r="AM501" i="1" l="1"/>
  <c r="AR501" i="1"/>
  <c r="AQ501" i="1"/>
  <c r="J502" i="1"/>
  <c r="F502" i="1"/>
  <c r="X502" i="1"/>
  <c r="G502" i="1"/>
  <c r="D503" i="1"/>
  <c r="E503" i="1"/>
  <c r="Q503" i="1" s="1"/>
  <c r="AH500" i="1"/>
  <c r="AJ502" i="1"/>
  <c r="AI502" i="1"/>
  <c r="AM502" i="1" l="1"/>
  <c r="F503" i="1"/>
  <c r="G503" i="1" s="1"/>
  <c r="X503" i="1"/>
  <c r="D504" i="1"/>
  <c r="J503" i="1"/>
  <c r="E504" i="1"/>
  <c r="AQ502" i="1"/>
  <c r="AR502" i="1"/>
  <c r="AH501" i="1"/>
  <c r="AJ503" i="1"/>
  <c r="AI503" i="1"/>
  <c r="AM503" i="1" l="1"/>
  <c r="AR503" i="1"/>
  <c r="AQ503" i="1"/>
  <c r="AR504" i="1"/>
  <c r="F504" i="1"/>
  <c r="X504" i="1"/>
  <c r="G504" i="1"/>
  <c r="D505" i="1"/>
  <c r="J504" i="1"/>
  <c r="E505" i="1"/>
  <c r="Q505" i="1" s="1"/>
  <c r="Q504" i="1"/>
  <c r="AH502" i="1"/>
  <c r="AJ504" i="1"/>
  <c r="AI504" i="1"/>
  <c r="AM504" i="1" l="1"/>
  <c r="F505" i="1"/>
  <c r="X505" i="1"/>
  <c r="G505" i="1"/>
  <c r="D506" i="1"/>
  <c r="J505" i="1"/>
  <c r="E506" i="1"/>
  <c r="Q506" i="1" s="1"/>
  <c r="AQ504" i="1"/>
  <c r="AH503" i="1"/>
  <c r="AJ505" i="1"/>
  <c r="AI505" i="1"/>
  <c r="AM505" i="1" l="1"/>
  <c r="F506" i="1"/>
  <c r="G506" i="1" s="1"/>
  <c r="X506" i="1"/>
  <c r="Q507" i="1"/>
  <c r="D507" i="1"/>
  <c r="J506" i="1"/>
  <c r="E507" i="1"/>
  <c r="AQ505" i="1"/>
  <c r="AR505" i="1"/>
  <c r="AH504" i="1"/>
  <c r="AJ506" i="1"/>
  <c r="AI506" i="1"/>
  <c r="AM506" i="1" l="1"/>
  <c r="AR506" i="1"/>
  <c r="AQ506" i="1"/>
  <c r="F507" i="1"/>
  <c r="X507" i="1"/>
  <c r="G507" i="1"/>
  <c r="D508" i="1"/>
  <c r="J507" i="1"/>
  <c r="E508" i="1"/>
  <c r="AH505" i="1"/>
  <c r="AJ507" i="1"/>
  <c r="AI507" i="1"/>
  <c r="AM507" i="1" l="1"/>
  <c r="AR507" i="1"/>
  <c r="F508" i="1"/>
  <c r="G508" i="1" s="1"/>
  <c r="X508" i="1"/>
  <c r="Q509" i="1"/>
  <c r="D509" i="1"/>
  <c r="J508" i="1"/>
  <c r="E509" i="1"/>
  <c r="Q508" i="1"/>
  <c r="AQ507" i="1"/>
  <c r="AH506" i="1"/>
  <c r="AJ508" i="1"/>
  <c r="AI508" i="1"/>
  <c r="AM508" i="1" l="1"/>
  <c r="AR508" i="1"/>
  <c r="AQ508" i="1"/>
  <c r="AR509" i="1"/>
  <c r="F509" i="1"/>
  <c r="X509" i="1"/>
  <c r="G509" i="1"/>
  <c r="Q510" i="1"/>
  <c r="D510" i="1"/>
  <c r="J509" i="1"/>
  <c r="E510" i="1"/>
  <c r="AH507" i="1"/>
  <c r="AJ509" i="1"/>
  <c r="AI509" i="1"/>
  <c r="AM509" i="1" l="1"/>
  <c r="F510" i="1"/>
  <c r="G510" i="1" s="1"/>
  <c r="X510" i="1"/>
  <c r="D511" i="1"/>
  <c r="J510" i="1"/>
  <c r="E511" i="1"/>
  <c r="AQ509" i="1"/>
  <c r="AH508" i="1"/>
  <c r="AJ510" i="1"/>
  <c r="AI510" i="1"/>
  <c r="AM510" i="1" l="1"/>
  <c r="AR510" i="1"/>
  <c r="AQ510" i="1"/>
  <c r="F511" i="1"/>
  <c r="X511" i="1"/>
  <c r="G511" i="1"/>
  <c r="D512" i="1"/>
  <c r="J511" i="1"/>
  <c r="E512" i="1"/>
  <c r="Q512" i="1" s="1"/>
  <c r="Q511" i="1"/>
  <c r="AH509" i="1"/>
  <c r="AJ511" i="1"/>
  <c r="AI511" i="1"/>
  <c r="AM511" i="1" l="1"/>
  <c r="F512" i="1"/>
  <c r="X512" i="1"/>
  <c r="G512" i="1"/>
  <c r="D513" i="1"/>
  <c r="J512" i="1"/>
  <c r="E513" i="1"/>
  <c r="Q513" i="1" s="1"/>
  <c r="AQ511" i="1"/>
  <c r="AR511" i="1"/>
  <c r="AH510" i="1"/>
  <c r="AJ512" i="1"/>
  <c r="AI512" i="1"/>
  <c r="AM512" i="1" l="1"/>
  <c r="AQ512" i="1"/>
  <c r="AR512" i="1"/>
  <c r="F513" i="1"/>
  <c r="X513" i="1"/>
  <c r="G513" i="1"/>
  <c r="D514" i="1"/>
  <c r="J513" i="1"/>
  <c r="E514" i="1"/>
  <c r="Q514" i="1" s="1"/>
  <c r="AH511" i="1"/>
  <c r="AJ513" i="1"/>
  <c r="AI513" i="1"/>
  <c r="AM513" i="1" l="1"/>
  <c r="F514" i="1"/>
  <c r="X514" i="1"/>
  <c r="G514" i="1"/>
  <c r="D515" i="1"/>
  <c r="J514" i="1"/>
  <c r="E515" i="1"/>
  <c r="Q515" i="1" s="1"/>
  <c r="AQ513" i="1"/>
  <c r="AR513" i="1"/>
  <c r="AH512" i="1"/>
  <c r="AJ514" i="1"/>
  <c r="AI514" i="1"/>
  <c r="AM514" i="1" l="1"/>
  <c r="AQ514" i="1"/>
  <c r="AR514" i="1"/>
  <c r="F515" i="1"/>
  <c r="X515" i="1"/>
  <c r="G515" i="1"/>
  <c r="D516" i="1"/>
  <c r="J515" i="1"/>
  <c r="E516" i="1"/>
  <c r="AH513" i="1"/>
  <c r="AJ515" i="1"/>
  <c r="AI515" i="1"/>
  <c r="AM515" i="1" l="1"/>
  <c r="F516" i="1"/>
  <c r="G516" i="1" s="1"/>
  <c r="X516" i="1"/>
  <c r="Q517" i="1"/>
  <c r="D517" i="1"/>
  <c r="J516" i="1"/>
  <c r="E517" i="1"/>
  <c r="AR515" i="1"/>
  <c r="AQ515" i="1"/>
  <c r="Q516" i="1"/>
  <c r="AH514" i="1"/>
  <c r="AJ516" i="1"/>
  <c r="AI516" i="1"/>
  <c r="AM516" i="1" l="1"/>
  <c r="AQ516" i="1"/>
  <c r="AR516" i="1"/>
  <c r="F517" i="1"/>
  <c r="X517" i="1"/>
  <c r="G517" i="1"/>
  <c r="D518" i="1"/>
  <c r="J517" i="1"/>
  <c r="E518" i="1"/>
  <c r="Q518" i="1" s="1"/>
  <c r="AH515" i="1"/>
  <c r="AJ517" i="1"/>
  <c r="AI517" i="1"/>
  <c r="AM517" i="1" l="1"/>
  <c r="AQ517" i="1"/>
  <c r="F518" i="1"/>
  <c r="G518" i="1" s="1"/>
  <c r="X518" i="1"/>
  <c r="D519" i="1"/>
  <c r="J518" i="1"/>
  <c r="E519" i="1"/>
  <c r="AR517" i="1"/>
  <c r="AH516" i="1"/>
  <c r="AJ518" i="1"/>
  <c r="AI518" i="1"/>
  <c r="AM518" i="1" l="1"/>
  <c r="AQ518" i="1"/>
  <c r="AR518" i="1"/>
  <c r="F519" i="1"/>
  <c r="G519" i="1" s="1"/>
  <c r="X519" i="1"/>
  <c r="Q520" i="1"/>
  <c r="D520" i="1"/>
  <c r="J519" i="1"/>
  <c r="E520" i="1"/>
  <c r="Q519" i="1"/>
  <c r="AH517" i="1"/>
  <c r="AJ519" i="1"/>
  <c r="AI519" i="1"/>
  <c r="AM519" i="1" l="1"/>
  <c r="AR519" i="1"/>
  <c r="AQ519" i="1"/>
  <c r="F520" i="1"/>
  <c r="X520" i="1"/>
  <c r="G520" i="1"/>
  <c r="D521" i="1"/>
  <c r="J520" i="1"/>
  <c r="AH518" i="1"/>
  <c r="AJ520" i="1"/>
  <c r="AI520" i="1"/>
  <c r="AM520" i="1" l="1"/>
  <c r="AR520" i="1"/>
  <c r="AQ520" i="1"/>
  <c r="F521" i="1"/>
  <c r="G521" i="1" s="1"/>
  <c r="X521" i="1"/>
  <c r="D522" i="1"/>
  <c r="E522" i="1"/>
  <c r="J521" i="1"/>
  <c r="Q521" i="1"/>
  <c r="AH519" i="1"/>
  <c r="AJ521" i="1"/>
  <c r="AI521" i="1"/>
  <c r="AM521" i="1" l="1"/>
  <c r="AR521" i="1"/>
  <c r="AQ521" i="1"/>
  <c r="D523" i="1"/>
  <c r="J522" i="1"/>
  <c r="E523" i="1"/>
  <c r="F522" i="1"/>
  <c r="G522" i="1" s="1"/>
  <c r="X522" i="1"/>
  <c r="Q522" i="1"/>
  <c r="AH520" i="1"/>
  <c r="AJ522" i="1"/>
  <c r="AI522" i="1"/>
  <c r="AM522" i="1" l="1"/>
  <c r="AQ522" i="1"/>
  <c r="AR522" i="1"/>
  <c r="D524" i="1"/>
  <c r="J523" i="1"/>
  <c r="E524" i="1"/>
  <c r="F523" i="1"/>
  <c r="G523" i="1" s="1"/>
  <c r="X523" i="1"/>
  <c r="Q523" i="1"/>
  <c r="AH521" i="1"/>
  <c r="AJ523" i="1"/>
  <c r="AI523" i="1"/>
  <c r="AM523" i="1" l="1"/>
  <c r="AR523" i="1"/>
  <c r="AQ523" i="1"/>
  <c r="D525" i="1"/>
  <c r="J524" i="1"/>
  <c r="E525" i="1"/>
  <c r="F524" i="1"/>
  <c r="G524" i="1" s="1"/>
  <c r="X524" i="1"/>
  <c r="Q524" i="1"/>
  <c r="AH522" i="1"/>
  <c r="AJ524" i="1"/>
  <c r="AI524" i="1"/>
  <c r="AM524" i="1" l="1"/>
  <c r="AR524" i="1"/>
  <c r="AQ524" i="1"/>
  <c r="D526" i="1"/>
  <c r="J525" i="1"/>
  <c r="E526" i="1"/>
  <c r="F525" i="1"/>
  <c r="G525" i="1" s="1"/>
  <c r="X525" i="1"/>
  <c r="Q525" i="1"/>
  <c r="AH523" i="1"/>
  <c r="AJ525" i="1"/>
  <c r="AI525" i="1"/>
  <c r="AM525" i="1" l="1"/>
  <c r="AR525" i="1"/>
  <c r="AQ525" i="1"/>
  <c r="G526" i="1"/>
  <c r="D527" i="1"/>
  <c r="Q527" i="1" s="1"/>
  <c r="J526" i="1"/>
  <c r="E527" i="1"/>
  <c r="F526" i="1"/>
  <c r="X526" i="1"/>
  <c r="Q526" i="1"/>
  <c r="AH524" i="1"/>
  <c r="AJ526" i="1"/>
  <c r="AI526" i="1"/>
  <c r="AM526" i="1" l="1"/>
  <c r="AQ526" i="1"/>
  <c r="AR526" i="1"/>
  <c r="Q528" i="1"/>
  <c r="D528" i="1"/>
  <c r="J527" i="1"/>
  <c r="E528" i="1"/>
  <c r="F527" i="1"/>
  <c r="G527" i="1" s="1"/>
  <c r="X527" i="1"/>
  <c r="AH525" i="1"/>
  <c r="AJ527" i="1"/>
  <c r="AI527" i="1"/>
  <c r="AM527" i="1" l="1"/>
  <c r="AR527" i="1"/>
  <c r="AQ527" i="1"/>
  <c r="D529" i="1"/>
  <c r="Q529" i="1" s="1"/>
  <c r="J528" i="1"/>
  <c r="E529" i="1"/>
  <c r="F528" i="1"/>
  <c r="G528" i="1" s="1"/>
  <c r="X528" i="1"/>
  <c r="AH526" i="1"/>
  <c r="AJ528" i="1"/>
  <c r="AI528" i="1"/>
  <c r="AM528" i="1" l="1"/>
  <c r="AR528" i="1"/>
  <c r="AQ528" i="1"/>
  <c r="Q530" i="1"/>
  <c r="D530" i="1"/>
  <c r="J529" i="1"/>
  <c r="E530" i="1"/>
  <c r="F529" i="1"/>
  <c r="G529" i="1" s="1"/>
  <c r="X529" i="1"/>
  <c r="AH527" i="1"/>
  <c r="AJ529" i="1"/>
  <c r="AI529" i="1"/>
  <c r="AM529" i="1" l="1"/>
  <c r="AQ529" i="1"/>
  <c r="AR529" i="1"/>
  <c r="G530" i="1"/>
  <c r="D531" i="1"/>
  <c r="J530" i="1"/>
  <c r="E531" i="1"/>
  <c r="Q531" i="1" s="1"/>
  <c r="F530" i="1"/>
  <c r="X530" i="1"/>
  <c r="AH528" i="1"/>
  <c r="AJ530" i="1"/>
  <c r="AI530" i="1"/>
  <c r="AM530" i="1" l="1"/>
  <c r="G531" i="1"/>
  <c r="D532" i="1"/>
  <c r="J531" i="1"/>
  <c r="E532" i="1"/>
  <c r="F531" i="1"/>
  <c r="X531" i="1"/>
  <c r="AR530" i="1"/>
  <c r="AQ530" i="1"/>
  <c r="AH529" i="1"/>
  <c r="AJ531" i="1"/>
  <c r="AI531" i="1"/>
  <c r="AM531" i="1" l="1"/>
  <c r="Q533" i="1"/>
  <c r="D533" i="1"/>
  <c r="J532" i="1"/>
  <c r="E533" i="1"/>
  <c r="F532" i="1"/>
  <c r="G532" i="1" s="1"/>
  <c r="X532" i="1"/>
  <c r="Q532" i="1"/>
  <c r="AQ531" i="1"/>
  <c r="AR531" i="1"/>
  <c r="AH530" i="1"/>
  <c r="AJ532" i="1"/>
  <c r="AI532" i="1"/>
  <c r="AM532" i="1" l="1"/>
  <c r="AQ532" i="1"/>
  <c r="AR532" i="1"/>
  <c r="G533" i="1"/>
  <c r="D534" i="1"/>
  <c r="Q534" i="1" s="1"/>
  <c r="J533" i="1"/>
  <c r="E534" i="1"/>
  <c r="F533" i="1"/>
  <c r="X533" i="1"/>
  <c r="AH531" i="1"/>
  <c r="AJ533" i="1"/>
  <c r="AI533" i="1"/>
  <c r="AM533" i="1" l="1"/>
  <c r="D535" i="1"/>
  <c r="J534" i="1"/>
  <c r="E535" i="1"/>
  <c r="F534" i="1"/>
  <c r="G534" i="1" s="1"/>
  <c r="X534" i="1"/>
  <c r="AQ533" i="1"/>
  <c r="AR533" i="1"/>
  <c r="AH532" i="1"/>
  <c r="AJ534" i="1"/>
  <c r="AI534" i="1"/>
  <c r="AM534" i="1" l="1"/>
  <c r="AQ534" i="1"/>
  <c r="AR534" i="1"/>
  <c r="D536" i="1"/>
  <c r="J535" i="1"/>
  <c r="E536" i="1"/>
  <c r="F535" i="1"/>
  <c r="G535" i="1" s="1"/>
  <c r="X535" i="1"/>
  <c r="Q535" i="1"/>
  <c r="AH533" i="1"/>
  <c r="AJ535" i="1"/>
  <c r="AI535" i="1"/>
  <c r="AM535" i="1" l="1"/>
  <c r="AR535" i="1"/>
  <c r="AQ535" i="1"/>
  <c r="G536" i="1"/>
  <c r="D537" i="1"/>
  <c r="J536" i="1"/>
  <c r="E537" i="1"/>
  <c r="F536" i="1"/>
  <c r="X536" i="1"/>
  <c r="Q536" i="1"/>
  <c r="AH534" i="1"/>
  <c r="AJ536" i="1"/>
  <c r="AI536" i="1"/>
  <c r="AM536" i="1" l="1"/>
  <c r="AQ536" i="1"/>
  <c r="AR536" i="1"/>
  <c r="G537" i="1"/>
  <c r="D538" i="1"/>
  <c r="J537" i="1"/>
  <c r="E538" i="1"/>
  <c r="Q538" i="1" s="1"/>
  <c r="F537" i="1"/>
  <c r="X537" i="1"/>
  <c r="Q537" i="1"/>
  <c r="AQ537" i="1"/>
  <c r="AH535" i="1"/>
  <c r="AJ537" i="1"/>
  <c r="AI537" i="1"/>
  <c r="AM537" i="1" l="1"/>
  <c r="AR537" i="1"/>
  <c r="Q539" i="1"/>
  <c r="D539" i="1"/>
  <c r="J538" i="1"/>
  <c r="E539" i="1"/>
  <c r="F538" i="1"/>
  <c r="G538" i="1" s="1"/>
  <c r="X538" i="1"/>
  <c r="AH536" i="1"/>
  <c r="AJ538" i="1"/>
  <c r="AI538" i="1"/>
  <c r="AM538" i="1" l="1"/>
  <c r="AQ538" i="1"/>
  <c r="AR538" i="1"/>
  <c r="Q540" i="1"/>
  <c r="D540" i="1"/>
  <c r="J539" i="1"/>
  <c r="E540" i="1"/>
  <c r="F539" i="1"/>
  <c r="G539" i="1" s="1"/>
  <c r="X539" i="1"/>
  <c r="AH537" i="1"/>
  <c r="AJ539" i="1"/>
  <c r="AI539" i="1"/>
  <c r="AM539" i="1" l="1"/>
  <c r="AR539" i="1"/>
  <c r="AQ539" i="1"/>
  <c r="Q541" i="1"/>
  <c r="D541" i="1"/>
  <c r="J540" i="1"/>
  <c r="F540" i="1"/>
  <c r="G540" i="1" s="1"/>
  <c r="X540" i="1"/>
  <c r="AH538" i="1"/>
  <c r="AJ540" i="1"/>
  <c r="AI540" i="1"/>
  <c r="AM540" i="1" l="1"/>
  <c r="AR540" i="1"/>
  <c r="AQ540" i="1"/>
  <c r="D542" i="1"/>
  <c r="E542" i="1"/>
  <c r="Q542" i="1" s="1"/>
  <c r="J541" i="1"/>
  <c r="F541" i="1"/>
  <c r="G541" i="1" s="1"/>
  <c r="X541" i="1"/>
  <c r="AH539" i="1"/>
  <c r="AJ541" i="1"/>
  <c r="AI541" i="1"/>
  <c r="AM541" i="1" l="1"/>
  <c r="AR541" i="1"/>
  <c r="AQ541" i="1"/>
  <c r="D543" i="1"/>
  <c r="J542" i="1"/>
  <c r="E543" i="1"/>
  <c r="F542" i="1"/>
  <c r="X542" i="1"/>
  <c r="G542" i="1"/>
  <c r="Q543" i="1"/>
  <c r="AH540" i="1"/>
  <c r="AJ542" i="1"/>
  <c r="AI542" i="1"/>
  <c r="AM542" i="1" l="1"/>
  <c r="AR542" i="1"/>
  <c r="AQ542" i="1"/>
  <c r="D544" i="1"/>
  <c r="Q544" i="1" s="1"/>
  <c r="J543" i="1"/>
  <c r="E544" i="1"/>
  <c r="F543" i="1"/>
  <c r="G543" i="1" s="1"/>
  <c r="X543" i="1"/>
  <c r="AH541" i="1"/>
  <c r="AJ543" i="1"/>
  <c r="AI543" i="1"/>
  <c r="AM543" i="1" l="1"/>
  <c r="AR543" i="1"/>
  <c r="AQ543" i="1"/>
  <c r="D545" i="1"/>
  <c r="J544" i="1"/>
  <c r="E545" i="1"/>
  <c r="F544" i="1"/>
  <c r="X544" i="1"/>
  <c r="G544" i="1"/>
  <c r="Q545" i="1"/>
  <c r="AH542" i="1"/>
  <c r="AJ544" i="1"/>
  <c r="AI544" i="1"/>
  <c r="AM544" i="1" l="1"/>
  <c r="AQ544" i="1"/>
  <c r="AR544" i="1"/>
  <c r="D546" i="1"/>
  <c r="J545" i="1"/>
  <c r="E546" i="1"/>
  <c r="F545" i="1"/>
  <c r="G545" i="1" s="1"/>
  <c r="X545" i="1"/>
  <c r="Q546" i="1"/>
  <c r="AH543" i="1"/>
  <c r="AJ545" i="1"/>
  <c r="AI545" i="1"/>
  <c r="AM545" i="1" l="1"/>
  <c r="AR545" i="1"/>
  <c r="AQ545" i="1"/>
  <c r="D547" i="1"/>
  <c r="J546" i="1"/>
  <c r="E547" i="1"/>
  <c r="F546" i="1"/>
  <c r="X546" i="1"/>
  <c r="G546" i="1"/>
  <c r="AH544" i="1"/>
  <c r="AJ546" i="1"/>
  <c r="AI546" i="1"/>
  <c r="AM546" i="1" l="1"/>
  <c r="AR546" i="1"/>
  <c r="D548" i="1"/>
  <c r="J547" i="1"/>
  <c r="E548" i="1"/>
  <c r="F547" i="1"/>
  <c r="X547" i="1"/>
  <c r="G547" i="1"/>
  <c r="Q548" i="1"/>
  <c r="AQ546" i="1"/>
  <c r="Q547" i="1"/>
  <c r="AR547" i="1"/>
  <c r="AH545" i="1"/>
  <c r="AJ547" i="1"/>
  <c r="AI547" i="1"/>
  <c r="AM547" i="1" l="1"/>
  <c r="AQ547" i="1"/>
  <c r="D549" i="1"/>
  <c r="J548" i="1"/>
  <c r="E549" i="1"/>
  <c r="F548" i="1"/>
  <c r="X548" i="1"/>
  <c r="G548" i="1"/>
  <c r="Q549" i="1"/>
  <c r="AH546" i="1"/>
  <c r="AJ548" i="1"/>
  <c r="AI548" i="1"/>
  <c r="AM548" i="1" l="1"/>
  <c r="AQ548" i="1"/>
  <c r="AR548" i="1"/>
  <c r="D550" i="1"/>
  <c r="J549" i="1"/>
  <c r="E550" i="1"/>
  <c r="F549" i="1"/>
  <c r="G549" i="1" s="1"/>
  <c r="X549" i="1"/>
  <c r="Q550" i="1"/>
  <c r="AH547" i="1"/>
  <c r="AJ549" i="1"/>
  <c r="AI549" i="1"/>
  <c r="AM549" i="1" l="1"/>
  <c r="AQ549" i="1"/>
  <c r="AR549" i="1"/>
  <c r="D551" i="1"/>
  <c r="J550" i="1"/>
  <c r="E551" i="1"/>
  <c r="F550" i="1"/>
  <c r="X550" i="1"/>
  <c r="G550" i="1"/>
  <c r="Q551" i="1"/>
  <c r="AH548" i="1"/>
  <c r="AJ550" i="1"/>
  <c r="AI550" i="1"/>
  <c r="AM550" i="1" l="1"/>
  <c r="AR550" i="1"/>
  <c r="D552" i="1"/>
  <c r="J551" i="1"/>
  <c r="E552" i="1"/>
  <c r="F551" i="1"/>
  <c r="X551" i="1"/>
  <c r="G551" i="1"/>
  <c r="Q552" i="1"/>
  <c r="AQ550" i="1"/>
  <c r="AH549" i="1"/>
  <c r="AJ551" i="1"/>
  <c r="AI551" i="1"/>
  <c r="AM551" i="1" l="1"/>
  <c r="D553" i="1"/>
  <c r="J552" i="1"/>
  <c r="E553" i="1"/>
  <c r="F552" i="1"/>
  <c r="X552" i="1"/>
  <c r="G552" i="1"/>
  <c r="Q553" i="1"/>
  <c r="AQ551" i="1"/>
  <c r="AR551" i="1"/>
  <c r="AQ552" i="1"/>
  <c r="AH550" i="1"/>
  <c r="AJ552" i="1"/>
  <c r="AI552" i="1"/>
  <c r="AM552" i="1" l="1"/>
  <c r="AR552" i="1"/>
  <c r="D554" i="1"/>
  <c r="J553" i="1"/>
  <c r="E554" i="1"/>
  <c r="F553" i="1"/>
  <c r="X553" i="1"/>
  <c r="G553" i="1"/>
  <c r="Q554" i="1"/>
  <c r="AH551" i="1"/>
  <c r="AJ553" i="1"/>
  <c r="AI553" i="1"/>
  <c r="AM553" i="1" l="1"/>
  <c r="AR553" i="1"/>
  <c r="D555" i="1"/>
  <c r="J554" i="1"/>
  <c r="E555" i="1"/>
  <c r="F554" i="1"/>
  <c r="X554" i="1"/>
  <c r="G554" i="1"/>
  <c r="Q555" i="1"/>
  <c r="AQ553" i="1"/>
  <c r="AH552" i="1"/>
  <c r="AJ554" i="1"/>
  <c r="AI554" i="1"/>
  <c r="AM554" i="1" l="1"/>
  <c r="D556" i="1"/>
  <c r="J555" i="1"/>
  <c r="E556" i="1"/>
  <c r="F555" i="1"/>
  <c r="G555" i="1" s="1"/>
  <c r="X555" i="1"/>
  <c r="Q556" i="1"/>
  <c r="AQ554" i="1"/>
  <c r="AR554" i="1"/>
  <c r="AH553" i="1"/>
  <c r="AJ555" i="1"/>
  <c r="AI555" i="1"/>
  <c r="AM555" i="1" l="1"/>
  <c r="AR555" i="1"/>
  <c r="AQ555" i="1"/>
  <c r="AR556" i="1"/>
  <c r="D557" i="1"/>
  <c r="J556" i="1"/>
  <c r="E557" i="1"/>
  <c r="F556" i="1"/>
  <c r="X556" i="1"/>
  <c r="G556" i="1"/>
  <c r="AH554" i="1"/>
  <c r="AJ556" i="1"/>
  <c r="AI556" i="1"/>
  <c r="AM556" i="1" l="1"/>
  <c r="D558" i="1"/>
  <c r="J557" i="1"/>
  <c r="E558" i="1"/>
  <c r="F557" i="1"/>
  <c r="X557" i="1"/>
  <c r="G557" i="1"/>
  <c r="Q558" i="1"/>
  <c r="Q557" i="1"/>
  <c r="AQ556" i="1"/>
  <c r="AH555" i="1"/>
  <c r="AJ557" i="1"/>
  <c r="AI557" i="1"/>
  <c r="AM557" i="1" l="1"/>
  <c r="D559" i="1"/>
  <c r="J558" i="1"/>
  <c r="E559" i="1"/>
  <c r="F558" i="1"/>
  <c r="G558" i="1" s="1"/>
  <c r="X558" i="1"/>
  <c r="Q559" i="1"/>
  <c r="AQ557" i="1"/>
  <c r="AR557" i="1"/>
  <c r="AH556" i="1"/>
  <c r="AJ558" i="1"/>
  <c r="AI558" i="1"/>
  <c r="AM558" i="1" l="1"/>
  <c r="AR558" i="1"/>
  <c r="AQ558" i="1"/>
  <c r="D560" i="1"/>
  <c r="J559" i="1"/>
  <c r="E560" i="1"/>
  <c r="F559" i="1"/>
  <c r="G559" i="1" s="1"/>
  <c r="X559" i="1"/>
  <c r="Q560" i="1"/>
  <c r="AH557" i="1"/>
  <c r="AJ559" i="1"/>
  <c r="AI559" i="1"/>
  <c r="AM559" i="1" l="1"/>
  <c r="AR559" i="1"/>
  <c r="AQ559" i="1"/>
  <c r="D561" i="1"/>
  <c r="J560" i="1"/>
  <c r="E561" i="1"/>
  <c r="F560" i="1"/>
  <c r="G560" i="1" s="1"/>
  <c r="X560" i="1"/>
  <c r="Q561" i="1"/>
  <c r="AH558" i="1"/>
  <c r="AJ560" i="1"/>
  <c r="AI560" i="1"/>
  <c r="AM560" i="1" l="1"/>
  <c r="AR560" i="1"/>
  <c r="AQ560" i="1"/>
  <c r="D562" i="1"/>
  <c r="J561" i="1"/>
  <c r="E562" i="1"/>
  <c r="F561" i="1"/>
  <c r="X561" i="1"/>
  <c r="G561" i="1"/>
  <c r="Q562" i="1"/>
  <c r="AH559" i="1"/>
  <c r="AJ561" i="1"/>
  <c r="AI561" i="1"/>
  <c r="AM561" i="1" l="1"/>
  <c r="AQ561" i="1"/>
  <c r="AR561" i="1"/>
  <c r="D563" i="1"/>
  <c r="J562" i="1"/>
  <c r="E563" i="1"/>
  <c r="F562" i="1"/>
  <c r="G562" i="1" s="1"/>
  <c r="X562" i="1"/>
  <c r="AH560" i="1"/>
  <c r="AJ562" i="1"/>
  <c r="AI562" i="1"/>
  <c r="AM562" i="1" l="1"/>
  <c r="AQ562" i="1"/>
  <c r="AR562" i="1"/>
  <c r="D564" i="1"/>
  <c r="J563" i="1"/>
  <c r="E564" i="1"/>
  <c r="F563" i="1"/>
  <c r="X563" i="1"/>
  <c r="G563" i="1"/>
  <c r="Q564" i="1"/>
  <c r="Q563" i="1"/>
  <c r="AH561" i="1"/>
  <c r="AJ563" i="1"/>
  <c r="AI563" i="1"/>
  <c r="AM563" i="1" l="1"/>
  <c r="D565" i="1"/>
  <c r="J564" i="1"/>
  <c r="F564" i="1"/>
  <c r="X564" i="1"/>
  <c r="G564" i="1"/>
  <c r="Q565" i="1"/>
  <c r="AQ563" i="1"/>
  <c r="AR563" i="1"/>
  <c r="AH562" i="1"/>
  <c r="AJ564" i="1"/>
  <c r="AI564" i="1"/>
  <c r="AM564" i="1" l="1"/>
  <c r="AQ564" i="1"/>
  <c r="AR564" i="1"/>
  <c r="E566" i="1"/>
  <c r="J565" i="1"/>
  <c r="F565" i="1"/>
  <c r="G565" i="1" s="1"/>
  <c r="X565" i="1"/>
  <c r="D566" i="1"/>
  <c r="AH563" i="1"/>
  <c r="AJ565" i="1"/>
  <c r="AI565" i="1"/>
  <c r="AM565" i="1" l="1"/>
  <c r="AR565" i="1"/>
  <c r="AQ565" i="1"/>
  <c r="J566" i="1"/>
  <c r="E567" i="1"/>
  <c r="F566" i="1"/>
  <c r="X566" i="1"/>
  <c r="G566" i="1"/>
  <c r="Q567" i="1"/>
  <c r="D567" i="1"/>
  <c r="Q566" i="1"/>
  <c r="AH564" i="1"/>
  <c r="AJ566" i="1"/>
  <c r="AI566" i="1"/>
  <c r="AM566" i="1" l="1"/>
  <c r="J567" i="1"/>
  <c r="E568" i="1"/>
  <c r="F567" i="1"/>
  <c r="X567" i="1"/>
  <c r="G567" i="1"/>
  <c r="D568" i="1"/>
  <c r="AQ566" i="1"/>
  <c r="AR567" i="1"/>
  <c r="AR566" i="1"/>
  <c r="AH565" i="1"/>
  <c r="AJ567" i="1"/>
  <c r="AI567" i="1"/>
  <c r="AM567" i="1" l="1"/>
  <c r="J568" i="1"/>
  <c r="E569" i="1"/>
  <c r="F568" i="1"/>
  <c r="G568" i="1" s="1"/>
  <c r="X568" i="1"/>
  <c r="D569" i="1"/>
  <c r="Q568" i="1"/>
  <c r="AQ567" i="1"/>
  <c r="AH566" i="1"/>
  <c r="AJ568" i="1"/>
  <c r="AI568" i="1"/>
  <c r="AM568" i="1" l="1"/>
  <c r="AQ568" i="1"/>
  <c r="AR568" i="1"/>
  <c r="J569" i="1"/>
  <c r="E570" i="1"/>
  <c r="F569" i="1"/>
  <c r="X569" i="1"/>
  <c r="G569" i="1"/>
  <c r="Q570" i="1"/>
  <c r="D570" i="1"/>
  <c r="Q569" i="1"/>
  <c r="AH567" i="1"/>
  <c r="AJ569" i="1"/>
  <c r="AI569" i="1"/>
  <c r="AM569" i="1" l="1"/>
  <c r="J570" i="1"/>
  <c r="E571" i="1"/>
  <c r="F570" i="1"/>
  <c r="G570" i="1" s="1"/>
  <c r="X570" i="1"/>
  <c r="D571" i="1"/>
  <c r="AQ569" i="1"/>
  <c r="AR569" i="1"/>
  <c r="AH568" i="1"/>
  <c r="AJ570" i="1"/>
  <c r="AI570" i="1"/>
  <c r="AM570" i="1" l="1"/>
  <c r="AQ570" i="1"/>
  <c r="AR570" i="1"/>
  <c r="J571" i="1"/>
  <c r="E572" i="1"/>
  <c r="F571" i="1"/>
  <c r="G571" i="1" s="1"/>
  <c r="X571" i="1"/>
  <c r="D572" i="1"/>
  <c r="Q571" i="1"/>
  <c r="AH569" i="1"/>
  <c r="AJ571" i="1"/>
  <c r="AI571" i="1"/>
  <c r="AM571" i="1" l="1"/>
  <c r="AR571" i="1"/>
  <c r="AQ571" i="1"/>
  <c r="J572" i="1"/>
  <c r="E573" i="1"/>
  <c r="F572" i="1"/>
  <c r="G572" i="1" s="1"/>
  <c r="X572" i="1"/>
  <c r="D573" i="1"/>
  <c r="Q572" i="1"/>
  <c r="AH570" i="1"/>
  <c r="AJ572" i="1"/>
  <c r="AI572" i="1"/>
  <c r="AM572" i="1" l="1"/>
  <c r="AR572" i="1"/>
  <c r="AQ572" i="1"/>
  <c r="J573" i="1"/>
  <c r="E574" i="1"/>
  <c r="F573" i="1"/>
  <c r="G573" i="1" s="1"/>
  <c r="X573" i="1"/>
  <c r="D574" i="1"/>
  <c r="Q574" i="1" s="1"/>
  <c r="Q573" i="1"/>
  <c r="AH571" i="1"/>
  <c r="AJ573" i="1"/>
  <c r="AI573" i="1"/>
  <c r="AM573" i="1" l="1"/>
  <c r="AQ573" i="1"/>
  <c r="AR573" i="1"/>
  <c r="J574" i="1"/>
  <c r="E575" i="1"/>
  <c r="F574" i="1"/>
  <c r="G574" i="1" s="1"/>
  <c r="X574" i="1"/>
  <c r="D575" i="1"/>
  <c r="Q575" i="1" s="1"/>
  <c r="AH572" i="1"/>
  <c r="AJ574" i="1"/>
  <c r="AI574" i="1"/>
  <c r="AM574" i="1" l="1"/>
  <c r="AQ574" i="1"/>
  <c r="AR574" i="1"/>
  <c r="J575" i="1"/>
  <c r="E576" i="1"/>
  <c r="F575" i="1"/>
  <c r="G575" i="1" s="1"/>
  <c r="X575" i="1"/>
  <c r="D576" i="1"/>
  <c r="AH573" i="1"/>
  <c r="AJ575" i="1"/>
  <c r="AI575" i="1"/>
  <c r="AM575" i="1" l="1"/>
  <c r="AQ575" i="1"/>
  <c r="AR575" i="1"/>
  <c r="J576" i="1"/>
  <c r="E577" i="1"/>
  <c r="F576" i="1"/>
  <c r="G576" i="1" s="1"/>
  <c r="X576" i="1"/>
  <c r="D577" i="1"/>
  <c r="Q577" i="1" s="1"/>
  <c r="Q576" i="1"/>
  <c r="AH574" i="1"/>
  <c r="AJ576" i="1"/>
  <c r="AI576" i="1"/>
  <c r="AM576" i="1" l="1"/>
  <c r="AR576" i="1"/>
  <c r="AQ576" i="1"/>
  <c r="J577" i="1"/>
  <c r="E578" i="1"/>
  <c r="F577" i="1"/>
  <c r="G577" i="1" s="1"/>
  <c r="X577" i="1"/>
  <c r="D578" i="1"/>
  <c r="Q578" i="1" s="1"/>
  <c r="AH575" i="1"/>
  <c r="AJ577" i="1"/>
  <c r="AI577" i="1"/>
  <c r="AM577" i="1" l="1"/>
  <c r="AR577" i="1"/>
  <c r="AQ577" i="1"/>
  <c r="J578" i="1"/>
  <c r="E579" i="1"/>
  <c r="F578" i="1"/>
  <c r="G578" i="1" s="1"/>
  <c r="X578" i="1"/>
  <c r="D579" i="1"/>
  <c r="AH576" i="1"/>
  <c r="AJ578" i="1"/>
  <c r="AI578" i="1"/>
  <c r="AM578" i="1" l="1"/>
  <c r="AQ578" i="1"/>
  <c r="AR578" i="1"/>
  <c r="J579" i="1"/>
  <c r="E580" i="1"/>
  <c r="F579" i="1"/>
  <c r="G579" i="1" s="1"/>
  <c r="X579" i="1"/>
  <c r="D580" i="1"/>
  <c r="Q579" i="1"/>
  <c r="AH577" i="1"/>
  <c r="AJ579" i="1"/>
  <c r="AI579" i="1"/>
  <c r="AM579" i="1" l="1"/>
  <c r="AQ579" i="1"/>
  <c r="AR579" i="1"/>
  <c r="J580" i="1"/>
  <c r="E581" i="1"/>
  <c r="F580" i="1"/>
  <c r="G580" i="1" s="1"/>
  <c r="X580" i="1"/>
  <c r="D581" i="1"/>
  <c r="Q580" i="1"/>
  <c r="AH578" i="1"/>
  <c r="AJ580" i="1"/>
  <c r="AI580" i="1"/>
  <c r="AM580" i="1" l="1"/>
  <c r="AR580" i="1"/>
  <c r="AQ580" i="1"/>
  <c r="J581" i="1"/>
  <c r="E582" i="1"/>
  <c r="F581" i="1"/>
  <c r="G581" i="1" s="1"/>
  <c r="X581" i="1"/>
  <c r="D582" i="1"/>
  <c r="Q581" i="1"/>
  <c r="AH579" i="1"/>
  <c r="AJ581" i="1"/>
  <c r="AI581" i="1"/>
  <c r="AM581" i="1" l="1"/>
  <c r="AR581" i="1"/>
  <c r="AQ581" i="1"/>
  <c r="J582" i="1"/>
  <c r="E583" i="1"/>
  <c r="F582" i="1"/>
  <c r="G582" i="1" s="1"/>
  <c r="X582" i="1"/>
  <c r="D583" i="1"/>
  <c r="Q582" i="1"/>
  <c r="AH580" i="1"/>
  <c r="AJ582" i="1"/>
  <c r="AI582" i="1"/>
  <c r="AM582" i="1" l="1"/>
  <c r="AQ582" i="1"/>
  <c r="AR582" i="1"/>
  <c r="J583" i="1"/>
  <c r="F583" i="1"/>
  <c r="G583" i="1" s="1"/>
  <c r="X583" i="1"/>
  <c r="D584" i="1"/>
  <c r="Q583" i="1"/>
  <c r="AH581" i="1"/>
  <c r="AJ583" i="1"/>
  <c r="AI583" i="1"/>
  <c r="AM583" i="1" l="1"/>
  <c r="AQ583" i="1"/>
  <c r="AR583" i="1"/>
  <c r="J584" i="1"/>
  <c r="F584" i="1"/>
  <c r="G584" i="1" s="1"/>
  <c r="X584" i="1"/>
  <c r="D585" i="1"/>
  <c r="E585" i="1"/>
  <c r="Q584" i="1"/>
  <c r="AH582" i="1"/>
  <c r="AJ584" i="1"/>
  <c r="AI584" i="1"/>
  <c r="AM584" i="1" l="1"/>
  <c r="AR584" i="1"/>
  <c r="AQ584" i="1"/>
  <c r="F585" i="1"/>
  <c r="X585" i="1"/>
  <c r="G585" i="1"/>
  <c r="D586" i="1"/>
  <c r="J585" i="1"/>
  <c r="E586" i="1"/>
  <c r="Q586" i="1" s="1"/>
  <c r="Q585" i="1"/>
  <c r="AH583" i="1"/>
  <c r="AJ585" i="1"/>
  <c r="AI585" i="1"/>
  <c r="AM585" i="1" l="1"/>
  <c r="F586" i="1"/>
  <c r="X586" i="1"/>
  <c r="G586" i="1"/>
  <c r="D587" i="1"/>
  <c r="J586" i="1"/>
  <c r="E587" i="1"/>
  <c r="Q587" i="1" s="1"/>
  <c r="AR585" i="1"/>
  <c r="AQ585" i="1"/>
  <c r="AH584" i="1"/>
  <c r="AJ586" i="1"/>
  <c r="AI586" i="1"/>
  <c r="AM586" i="1" l="1"/>
  <c r="F587" i="1"/>
  <c r="X587" i="1"/>
  <c r="G587" i="1"/>
  <c r="D588" i="1"/>
  <c r="J587" i="1"/>
  <c r="E588" i="1"/>
  <c r="AR586" i="1"/>
  <c r="AQ586" i="1"/>
  <c r="AH585" i="1"/>
  <c r="AJ587" i="1"/>
  <c r="AI587" i="1"/>
  <c r="AM587" i="1" l="1"/>
  <c r="AR587" i="1"/>
  <c r="AQ587" i="1"/>
  <c r="F588" i="1"/>
  <c r="G588" i="1" s="1"/>
  <c r="X588" i="1"/>
  <c r="D589" i="1"/>
  <c r="J588" i="1"/>
  <c r="E589" i="1"/>
  <c r="Q588" i="1"/>
  <c r="AH586" i="1"/>
  <c r="AJ588" i="1"/>
  <c r="AI588" i="1"/>
  <c r="AM588" i="1" l="1"/>
  <c r="AR588" i="1"/>
  <c r="AQ588" i="1"/>
  <c r="F589" i="1"/>
  <c r="X589" i="1"/>
  <c r="G589" i="1"/>
  <c r="Q590" i="1"/>
  <c r="D590" i="1"/>
  <c r="J589" i="1"/>
  <c r="E590" i="1"/>
  <c r="Q589" i="1"/>
  <c r="AH587" i="1"/>
  <c r="AJ589" i="1"/>
  <c r="AI589" i="1"/>
  <c r="AM589" i="1" l="1"/>
  <c r="AQ589" i="1"/>
  <c r="AR589" i="1"/>
  <c r="F590" i="1"/>
  <c r="G590" i="1" s="1"/>
  <c r="X590" i="1"/>
  <c r="D591" i="1"/>
  <c r="Q591" i="1" s="1"/>
  <c r="J590" i="1"/>
  <c r="E591" i="1"/>
  <c r="AH588" i="1"/>
  <c r="AJ590" i="1"/>
  <c r="AI590" i="1"/>
  <c r="AM590" i="1" l="1"/>
  <c r="AQ590" i="1"/>
  <c r="AR590" i="1"/>
  <c r="F591" i="1"/>
  <c r="G591" i="1" s="1"/>
  <c r="X591" i="1"/>
  <c r="D592" i="1"/>
  <c r="Q592" i="1" s="1"/>
  <c r="J591" i="1"/>
  <c r="E592" i="1"/>
  <c r="AH589" i="1"/>
  <c r="AJ591" i="1"/>
  <c r="AI591" i="1"/>
  <c r="AM591" i="1" l="1"/>
  <c r="AQ591" i="1"/>
  <c r="AR591" i="1"/>
  <c r="F592" i="1"/>
  <c r="X592" i="1"/>
  <c r="G592" i="1"/>
  <c r="D593" i="1"/>
  <c r="J592" i="1"/>
  <c r="E593" i="1"/>
  <c r="Q593" i="1" s="1"/>
  <c r="AH590" i="1"/>
  <c r="AJ592" i="1"/>
  <c r="AI592" i="1"/>
  <c r="AM592" i="1" l="1"/>
  <c r="F593" i="1"/>
  <c r="X593" i="1"/>
  <c r="G593" i="1"/>
  <c r="D594" i="1"/>
  <c r="J593" i="1"/>
  <c r="E594" i="1"/>
  <c r="AR592" i="1"/>
  <c r="AQ592" i="1"/>
  <c r="AH591" i="1"/>
  <c r="AJ593" i="1"/>
  <c r="AI593" i="1"/>
  <c r="AM593" i="1" l="1"/>
  <c r="AQ593" i="1"/>
  <c r="AR593" i="1"/>
  <c r="F594" i="1"/>
  <c r="X594" i="1"/>
  <c r="G594" i="1"/>
  <c r="Q595" i="1"/>
  <c r="D595" i="1"/>
  <c r="J594" i="1"/>
  <c r="E595" i="1"/>
  <c r="Q594" i="1"/>
  <c r="AH592" i="1"/>
  <c r="AJ594" i="1"/>
  <c r="AI594" i="1"/>
  <c r="AM594" i="1" l="1"/>
  <c r="AR594" i="1"/>
  <c r="AQ594" i="1"/>
  <c r="F595" i="1"/>
  <c r="X595" i="1"/>
  <c r="G595" i="1"/>
  <c r="Q596" i="1"/>
  <c r="D596" i="1"/>
  <c r="J595" i="1"/>
  <c r="E596" i="1"/>
  <c r="AH593" i="1"/>
  <c r="AJ595" i="1"/>
  <c r="AI595" i="1"/>
  <c r="AM595" i="1" l="1"/>
  <c r="AR595" i="1"/>
  <c r="AQ595" i="1"/>
  <c r="F596" i="1"/>
  <c r="G596" i="1" s="1"/>
  <c r="X596" i="1"/>
  <c r="D597" i="1"/>
  <c r="J596" i="1"/>
  <c r="E597" i="1"/>
  <c r="AH594" i="1"/>
  <c r="AJ596" i="1"/>
  <c r="AI596" i="1"/>
  <c r="AM596" i="1" l="1"/>
  <c r="AQ596" i="1"/>
  <c r="AR596" i="1"/>
  <c r="F597" i="1"/>
  <c r="G597" i="1" s="1"/>
  <c r="X597" i="1"/>
  <c r="D598" i="1"/>
  <c r="Q598" i="1" s="1"/>
  <c r="J597" i="1"/>
  <c r="E598" i="1"/>
  <c r="Q597" i="1"/>
  <c r="AH595" i="1"/>
  <c r="AJ597" i="1"/>
  <c r="AI597" i="1"/>
  <c r="AM597" i="1" l="1"/>
  <c r="AQ597" i="1"/>
  <c r="AR597" i="1"/>
  <c r="F598" i="1"/>
  <c r="G598" i="1" s="1"/>
  <c r="X598" i="1"/>
  <c r="D599" i="1"/>
  <c r="J598" i="1"/>
  <c r="E599" i="1"/>
  <c r="AH596" i="1"/>
  <c r="AJ598" i="1"/>
  <c r="AI598" i="1"/>
  <c r="AM598" i="1" l="1"/>
  <c r="AQ598" i="1"/>
  <c r="AR598" i="1"/>
  <c r="F599" i="1"/>
  <c r="X599" i="1"/>
  <c r="G599" i="1"/>
  <c r="D600" i="1"/>
  <c r="J599" i="1"/>
  <c r="E600" i="1"/>
  <c r="Q600" i="1" s="1"/>
  <c r="Q599" i="1"/>
  <c r="AH597" i="1"/>
  <c r="AJ599" i="1"/>
  <c r="AI599" i="1"/>
  <c r="AM599" i="1" l="1"/>
  <c r="AQ599" i="1"/>
  <c r="AR599" i="1"/>
  <c r="F600" i="1"/>
  <c r="G600" i="1" s="1"/>
  <c r="X600" i="1"/>
  <c r="D601" i="1"/>
  <c r="J600" i="1"/>
  <c r="E601" i="1"/>
  <c r="AH598" i="1"/>
  <c r="AJ600" i="1"/>
  <c r="AI600" i="1"/>
  <c r="AM600" i="1" l="1"/>
  <c r="AR600" i="1"/>
  <c r="AQ600" i="1"/>
  <c r="F601" i="1"/>
  <c r="X601" i="1"/>
  <c r="G601" i="1"/>
  <c r="D602" i="1"/>
  <c r="J601" i="1"/>
  <c r="E602" i="1"/>
  <c r="Q602" i="1" s="1"/>
  <c r="Q601" i="1"/>
  <c r="AH599" i="1"/>
  <c r="AJ601" i="1"/>
  <c r="AI601" i="1"/>
  <c r="AM601" i="1" l="1"/>
  <c r="F602" i="1"/>
  <c r="X602" i="1"/>
  <c r="G602" i="1"/>
  <c r="D603" i="1"/>
  <c r="J602" i="1"/>
  <c r="E603" i="1"/>
  <c r="Q603" i="1" s="1"/>
  <c r="AQ601" i="1"/>
  <c r="AR601" i="1"/>
  <c r="AH600" i="1"/>
  <c r="AJ602" i="1"/>
  <c r="AI602" i="1"/>
  <c r="AM602" i="1" l="1"/>
  <c r="AQ602" i="1"/>
  <c r="AR602" i="1"/>
  <c r="F603" i="1"/>
  <c r="X603" i="1"/>
  <c r="G603" i="1"/>
  <c r="D604" i="1"/>
  <c r="J603" i="1"/>
  <c r="AH601" i="1"/>
  <c r="AJ603" i="1"/>
  <c r="AI603" i="1"/>
  <c r="AM603" i="1" l="1"/>
  <c r="F604" i="1"/>
  <c r="G604" i="1" s="1"/>
  <c r="X604" i="1"/>
  <c r="D605" i="1"/>
  <c r="E605" i="1"/>
  <c r="J604" i="1"/>
  <c r="AQ603" i="1"/>
  <c r="AR603" i="1"/>
  <c r="Q604" i="1"/>
  <c r="AH602" i="1"/>
  <c r="AJ604" i="1"/>
  <c r="AI604" i="1"/>
  <c r="AM604" i="1" l="1"/>
  <c r="AQ604" i="1"/>
  <c r="AR604" i="1"/>
  <c r="Q606" i="1"/>
  <c r="D606" i="1"/>
  <c r="J605" i="1"/>
  <c r="E606" i="1"/>
  <c r="F605" i="1"/>
  <c r="G605" i="1" s="1"/>
  <c r="X605" i="1"/>
  <c r="Q605" i="1"/>
  <c r="AH603" i="1"/>
  <c r="AJ605" i="1"/>
  <c r="AI605" i="1"/>
  <c r="AM605" i="1" l="1"/>
  <c r="AR605" i="1"/>
  <c r="AQ605" i="1"/>
  <c r="D607" i="1"/>
  <c r="Q607" i="1" s="1"/>
  <c r="J606" i="1"/>
  <c r="E607" i="1"/>
  <c r="F606" i="1"/>
  <c r="G606" i="1" s="1"/>
  <c r="X606" i="1"/>
  <c r="AH604" i="1"/>
  <c r="AJ606" i="1"/>
  <c r="AI606" i="1"/>
  <c r="AM606" i="1" l="1"/>
  <c r="AQ606" i="1"/>
  <c r="AR606" i="1"/>
  <c r="D608" i="1"/>
  <c r="J607" i="1"/>
  <c r="E608" i="1"/>
  <c r="F607" i="1"/>
  <c r="G607" i="1" s="1"/>
  <c r="X607" i="1"/>
  <c r="AH605" i="1"/>
  <c r="AJ607" i="1"/>
  <c r="AI607" i="1"/>
  <c r="AM607" i="1" l="1"/>
  <c r="AQ607" i="1"/>
  <c r="AR607" i="1"/>
  <c r="D609" i="1"/>
  <c r="J608" i="1"/>
  <c r="E609" i="1"/>
  <c r="F608" i="1"/>
  <c r="G608" i="1" s="1"/>
  <c r="X608" i="1"/>
  <c r="Q608" i="1"/>
  <c r="AH606" i="1"/>
  <c r="AJ608" i="1"/>
  <c r="AI608" i="1"/>
  <c r="AM608" i="1" l="1"/>
  <c r="AR608" i="1"/>
  <c r="AQ608" i="1"/>
  <c r="D610" i="1"/>
  <c r="Q610" i="1" s="1"/>
  <c r="J609" i="1"/>
  <c r="E610" i="1"/>
  <c r="F609" i="1"/>
  <c r="G609" i="1" s="1"/>
  <c r="X609" i="1"/>
  <c r="Q609" i="1"/>
  <c r="AH607" i="1"/>
  <c r="AJ609" i="1"/>
  <c r="AI609" i="1"/>
  <c r="AM609" i="1" l="1"/>
  <c r="AQ609" i="1"/>
  <c r="AR609" i="1"/>
  <c r="D611" i="1"/>
  <c r="J610" i="1"/>
  <c r="E611" i="1"/>
  <c r="F610" i="1"/>
  <c r="G610" i="1" s="1"/>
  <c r="X610" i="1"/>
  <c r="AH608" i="1"/>
  <c r="AJ610" i="1"/>
  <c r="AI610" i="1"/>
  <c r="AM610" i="1" l="1"/>
  <c r="AR610" i="1"/>
  <c r="AQ610" i="1"/>
  <c r="D612" i="1"/>
  <c r="J611" i="1"/>
  <c r="E612" i="1"/>
  <c r="F611" i="1"/>
  <c r="G611" i="1" s="1"/>
  <c r="X611" i="1"/>
  <c r="Q611" i="1"/>
  <c r="AH609" i="1"/>
  <c r="AJ611" i="1"/>
  <c r="AI611" i="1"/>
  <c r="AM611" i="1" l="1"/>
  <c r="AR611" i="1"/>
  <c r="AQ611" i="1"/>
  <c r="D613" i="1"/>
  <c r="Q613" i="1" s="1"/>
  <c r="J612" i="1"/>
  <c r="E613" i="1"/>
  <c r="F612" i="1"/>
  <c r="G612" i="1" s="1"/>
  <c r="X612" i="1"/>
  <c r="Q612" i="1"/>
  <c r="AH610" i="1"/>
  <c r="AJ612" i="1"/>
  <c r="AI612" i="1"/>
  <c r="AM612" i="1" l="1"/>
  <c r="AQ612" i="1"/>
  <c r="AR612" i="1"/>
  <c r="D614" i="1"/>
  <c r="J613" i="1"/>
  <c r="E614" i="1"/>
  <c r="F613" i="1"/>
  <c r="G613" i="1" s="1"/>
  <c r="X613" i="1"/>
  <c r="AH611" i="1"/>
  <c r="AJ613" i="1"/>
  <c r="AI613" i="1"/>
  <c r="AM613" i="1" l="1"/>
  <c r="AR613" i="1"/>
  <c r="AQ613" i="1"/>
  <c r="D615" i="1"/>
  <c r="J614" i="1"/>
  <c r="E615" i="1"/>
  <c r="F614" i="1"/>
  <c r="G614" i="1" s="1"/>
  <c r="X614" i="1"/>
  <c r="Q614" i="1"/>
  <c r="AH612" i="1"/>
  <c r="AJ614" i="1"/>
  <c r="AI614" i="1"/>
  <c r="AM614" i="1" l="1"/>
  <c r="AR614" i="1"/>
  <c r="AQ614" i="1"/>
  <c r="D616" i="1"/>
  <c r="Q616" i="1" s="1"/>
  <c r="J615" i="1"/>
  <c r="E616" i="1"/>
  <c r="F615" i="1"/>
  <c r="G615" i="1" s="1"/>
  <c r="X615" i="1"/>
  <c r="Q615" i="1"/>
  <c r="AH613" i="1"/>
  <c r="AJ615" i="1"/>
  <c r="AI615" i="1"/>
  <c r="AM615" i="1" l="1"/>
  <c r="AQ615" i="1"/>
  <c r="AR615" i="1"/>
  <c r="D617" i="1"/>
  <c r="J616" i="1"/>
  <c r="E617" i="1"/>
  <c r="F616" i="1"/>
  <c r="G616" i="1" s="1"/>
  <c r="X616" i="1"/>
  <c r="AH614" i="1"/>
  <c r="AJ616" i="1"/>
  <c r="AI616" i="1"/>
  <c r="AM616" i="1" l="1"/>
  <c r="AQ616" i="1"/>
  <c r="AR616" i="1"/>
  <c r="D618" i="1"/>
  <c r="Q618" i="1" s="1"/>
  <c r="J617" i="1"/>
  <c r="E618" i="1"/>
  <c r="F617" i="1"/>
  <c r="G617" i="1" s="1"/>
  <c r="X617" i="1"/>
  <c r="Q617" i="1"/>
  <c r="AH615" i="1"/>
  <c r="AJ617" i="1"/>
  <c r="AI617" i="1"/>
  <c r="AM617" i="1" l="1"/>
  <c r="AQ617" i="1"/>
  <c r="AR617" i="1"/>
  <c r="D619" i="1"/>
  <c r="J618" i="1"/>
  <c r="E619" i="1"/>
  <c r="F618" i="1"/>
  <c r="G618" i="1" s="1"/>
  <c r="X618" i="1"/>
  <c r="AH616" i="1"/>
  <c r="AJ618" i="1"/>
  <c r="AI618" i="1"/>
  <c r="AM618" i="1" l="1"/>
  <c r="AR618" i="1"/>
  <c r="AQ618" i="1"/>
  <c r="D620" i="1"/>
  <c r="J619" i="1"/>
  <c r="F619" i="1"/>
  <c r="G619" i="1" s="1"/>
  <c r="X619" i="1"/>
  <c r="E620" i="1"/>
  <c r="Q619" i="1"/>
  <c r="AH617" i="1"/>
  <c r="AJ619" i="1"/>
  <c r="AI619" i="1"/>
  <c r="AM619" i="1" l="1"/>
  <c r="AR619" i="1"/>
  <c r="AQ619" i="1"/>
  <c r="G620" i="1"/>
  <c r="D621" i="1"/>
  <c r="F620" i="1"/>
  <c r="X620" i="1"/>
  <c r="J620" i="1"/>
  <c r="E621" i="1"/>
  <c r="Q620" i="1"/>
  <c r="AH618" i="1"/>
  <c r="AJ620" i="1"/>
  <c r="AI620" i="1"/>
  <c r="AM620" i="1" l="1"/>
  <c r="Q622" i="1"/>
  <c r="J621" i="1"/>
  <c r="D622" i="1"/>
  <c r="E622" i="1"/>
  <c r="F621" i="1"/>
  <c r="G621" i="1" s="1"/>
  <c r="X621" i="1"/>
  <c r="Q621" i="1"/>
  <c r="AQ620" i="1"/>
  <c r="AR620" i="1"/>
  <c r="AH619" i="1"/>
  <c r="AJ621" i="1"/>
  <c r="AI621" i="1"/>
  <c r="AM621" i="1" l="1"/>
  <c r="AQ621" i="1"/>
  <c r="AR621" i="1"/>
  <c r="J622" i="1"/>
  <c r="X622" i="1"/>
  <c r="F622" i="1"/>
  <c r="G622" i="1" s="1"/>
  <c r="D623" i="1"/>
  <c r="E623" i="1"/>
  <c r="AH620" i="1"/>
  <c r="AJ622" i="1"/>
  <c r="AI622" i="1"/>
  <c r="AM622" i="1" l="1"/>
  <c r="AQ622" i="1"/>
  <c r="AR622" i="1"/>
  <c r="G623" i="1"/>
  <c r="Q624" i="1"/>
  <c r="F623" i="1"/>
  <c r="E624" i="1"/>
  <c r="J623" i="1"/>
  <c r="X623" i="1"/>
  <c r="D624" i="1"/>
  <c r="Q623" i="1"/>
  <c r="AH621" i="1"/>
  <c r="AJ623" i="1"/>
  <c r="AI623" i="1"/>
  <c r="AM623" i="1" l="1"/>
  <c r="AQ623" i="1"/>
  <c r="AR623" i="1"/>
  <c r="G624" i="1"/>
  <c r="J624" i="1"/>
  <c r="X624" i="1"/>
  <c r="F624" i="1"/>
  <c r="Q625" i="1"/>
  <c r="D625" i="1"/>
  <c r="E625" i="1"/>
  <c r="AH622" i="1"/>
  <c r="AJ624" i="1"/>
  <c r="AI624" i="1"/>
  <c r="AM624" i="1" l="1"/>
  <c r="AR624" i="1"/>
  <c r="AQ624" i="1"/>
  <c r="J625" i="1"/>
  <c r="F625" i="1"/>
  <c r="X625" i="1"/>
  <c r="G625" i="1"/>
  <c r="D626" i="1"/>
  <c r="E626" i="1"/>
  <c r="AH623" i="1"/>
  <c r="AJ625" i="1"/>
  <c r="AI625" i="1"/>
  <c r="AM625" i="1" l="1"/>
  <c r="AR625" i="1"/>
  <c r="AQ625" i="1"/>
  <c r="J626" i="1"/>
  <c r="F626" i="1"/>
  <c r="G626" i="1" s="1"/>
  <c r="X626" i="1"/>
  <c r="D627" i="1"/>
  <c r="Q627" i="1" s="1"/>
  <c r="E627" i="1"/>
  <c r="Q626" i="1"/>
  <c r="AH624" i="1"/>
  <c r="AJ626" i="1"/>
  <c r="AI626" i="1"/>
  <c r="AM626" i="1" l="1"/>
  <c r="AQ626" i="1"/>
  <c r="AR626" i="1"/>
  <c r="J627" i="1"/>
  <c r="F627" i="1"/>
  <c r="G627" i="1" s="1"/>
  <c r="X627" i="1"/>
  <c r="D628" i="1"/>
  <c r="AH625" i="1"/>
  <c r="AJ627" i="1"/>
  <c r="AI627" i="1"/>
  <c r="AM627" i="1" l="1"/>
  <c r="AR627" i="1"/>
  <c r="AQ627" i="1"/>
  <c r="J628" i="1"/>
  <c r="F628" i="1"/>
  <c r="G628" i="1" s="1"/>
  <c r="X628" i="1"/>
  <c r="D629" i="1"/>
  <c r="E629" i="1"/>
  <c r="Q628" i="1"/>
  <c r="AH626" i="1"/>
  <c r="AJ628" i="1"/>
  <c r="AI628" i="1"/>
  <c r="AM628" i="1" l="1"/>
  <c r="AQ628" i="1"/>
  <c r="AR628" i="1"/>
  <c r="F629" i="1"/>
  <c r="X629" i="1"/>
  <c r="G629" i="1"/>
  <c r="D630" i="1"/>
  <c r="J629" i="1"/>
  <c r="E630" i="1"/>
  <c r="Q630" i="1" s="1"/>
  <c r="Q629" i="1"/>
  <c r="AH627" i="1"/>
  <c r="AJ629" i="1"/>
  <c r="AI629" i="1"/>
  <c r="AM629" i="1" l="1"/>
  <c r="F630" i="1"/>
  <c r="X630" i="1"/>
  <c r="G630" i="1"/>
  <c r="Q631" i="1"/>
  <c r="D631" i="1"/>
  <c r="J630" i="1"/>
  <c r="E631" i="1"/>
  <c r="AR629" i="1"/>
  <c r="AQ629" i="1"/>
  <c r="AH628" i="1"/>
  <c r="AJ630" i="1"/>
  <c r="AI630" i="1"/>
  <c r="AM630" i="1" l="1"/>
  <c r="AR630" i="1"/>
  <c r="AQ630" i="1"/>
  <c r="F631" i="1"/>
  <c r="X631" i="1"/>
  <c r="G631" i="1"/>
  <c r="Q632" i="1"/>
  <c r="D632" i="1"/>
  <c r="J631" i="1"/>
  <c r="E632" i="1"/>
  <c r="AH629" i="1"/>
  <c r="AJ631" i="1"/>
  <c r="AI631" i="1"/>
  <c r="AM631" i="1" l="1"/>
  <c r="AR631" i="1"/>
  <c r="AQ631" i="1"/>
  <c r="F632" i="1"/>
  <c r="G632" i="1" s="1"/>
  <c r="X632" i="1"/>
  <c r="D633" i="1"/>
  <c r="Q633" i="1" s="1"/>
  <c r="J632" i="1"/>
  <c r="E633" i="1"/>
  <c r="AH630" i="1"/>
  <c r="AJ632" i="1"/>
  <c r="AI632" i="1"/>
  <c r="AM632" i="1" l="1"/>
  <c r="AQ632" i="1"/>
  <c r="AR632" i="1"/>
  <c r="F633" i="1"/>
  <c r="G633" i="1" s="1"/>
  <c r="X633" i="1"/>
  <c r="D634" i="1"/>
  <c r="Q634" i="1" s="1"/>
  <c r="J633" i="1"/>
  <c r="E634" i="1"/>
  <c r="AH631" i="1"/>
  <c r="AJ633" i="1"/>
  <c r="AI633" i="1"/>
  <c r="AM633" i="1" l="1"/>
  <c r="AR633" i="1"/>
  <c r="AQ633" i="1"/>
  <c r="F634" i="1"/>
  <c r="G634" i="1" s="1"/>
  <c r="X634" i="1"/>
  <c r="D635" i="1"/>
  <c r="Q635" i="1" s="1"/>
  <c r="J634" i="1"/>
  <c r="E635" i="1"/>
  <c r="AH632" i="1"/>
  <c r="AJ634" i="1"/>
  <c r="AI634" i="1"/>
  <c r="AM634" i="1" l="1"/>
  <c r="AQ634" i="1"/>
  <c r="AR634" i="1"/>
  <c r="F635" i="1"/>
  <c r="X635" i="1"/>
  <c r="G635" i="1"/>
  <c r="D636" i="1"/>
  <c r="J635" i="1"/>
  <c r="E636" i="1"/>
  <c r="Q636" i="1" s="1"/>
  <c r="AH633" i="1"/>
  <c r="AJ635" i="1"/>
  <c r="AI635" i="1"/>
  <c r="AM635" i="1" l="1"/>
  <c r="AQ635" i="1"/>
  <c r="AR635" i="1"/>
  <c r="F636" i="1"/>
  <c r="X636" i="1"/>
  <c r="G636" i="1"/>
  <c r="Q637" i="1"/>
  <c r="D637" i="1"/>
  <c r="J636" i="1"/>
  <c r="E637" i="1"/>
  <c r="AH634" i="1"/>
  <c r="AJ636" i="1"/>
  <c r="AI636" i="1"/>
  <c r="AM636" i="1" l="1"/>
  <c r="AQ636" i="1"/>
  <c r="AR636" i="1"/>
  <c r="F637" i="1"/>
  <c r="X637" i="1"/>
  <c r="G637" i="1"/>
  <c r="D638" i="1"/>
  <c r="J637" i="1"/>
  <c r="E638" i="1"/>
  <c r="Q638" i="1" s="1"/>
  <c r="AH635" i="1"/>
  <c r="AJ637" i="1"/>
  <c r="AI637" i="1"/>
  <c r="AM637" i="1" l="1"/>
  <c r="F638" i="1"/>
  <c r="G638" i="1" s="1"/>
  <c r="X638" i="1"/>
  <c r="D639" i="1"/>
  <c r="Q639" i="1" s="1"/>
  <c r="J638" i="1"/>
  <c r="E639" i="1"/>
  <c r="AQ637" i="1"/>
  <c r="AR637" i="1"/>
  <c r="AH636" i="1"/>
  <c r="AJ638" i="1"/>
  <c r="AI638" i="1"/>
  <c r="AM638" i="1" l="1"/>
  <c r="AR638" i="1"/>
  <c r="AQ638" i="1"/>
  <c r="F639" i="1"/>
  <c r="X639" i="1"/>
  <c r="G639" i="1"/>
  <c r="D640" i="1"/>
  <c r="J639" i="1"/>
  <c r="E640" i="1"/>
  <c r="Q640" i="1" s="1"/>
  <c r="AH637" i="1"/>
  <c r="AJ639" i="1"/>
  <c r="AI639" i="1"/>
  <c r="AM639" i="1" l="1"/>
  <c r="AR639" i="1"/>
  <c r="F640" i="1"/>
  <c r="G640" i="1" s="1"/>
  <c r="X640" i="1"/>
  <c r="D641" i="1"/>
  <c r="Q641" i="1" s="1"/>
  <c r="J640" i="1"/>
  <c r="E641" i="1"/>
  <c r="AQ639" i="1"/>
  <c r="AH638" i="1"/>
  <c r="AJ640" i="1"/>
  <c r="AI640" i="1"/>
  <c r="AM640" i="1" l="1"/>
  <c r="AQ640" i="1"/>
  <c r="AR640" i="1"/>
  <c r="F641" i="1"/>
  <c r="X641" i="1"/>
  <c r="G641" i="1"/>
  <c r="D642" i="1"/>
  <c r="J641" i="1"/>
  <c r="E642" i="1"/>
  <c r="Q642" i="1" s="1"/>
  <c r="AH639" i="1"/>
  <c r="AJ641" i="1"/>
  <c r="AI641" i="1"/>
  <c r="AM641" i="1" l="1"/>
  <c r="F642" i="1"/>
  <c r="X642" i="1"/>
  <c r="G642" i="1"/>
  <c r="D643" i="1"/>
  <c r="J642" i="1"/>
  <c r="E643" i="1"/>
  <c r="Q643" i="1" s="1"/>
  <c r="AQ641" i="1"/>
  <c r="AR641" i="1"/>
  <c r="AH640" i="1"/>
  <c r="AJ642" i="1"/>
  <c r="AI642" i="1"/>
  <c r="AM642" i="1" l="1"/>
  <c r="F643" i="1"/>
  <c r="X643" i="1"/>
  <c r="G643" i="1"/>
  <c r="Q644" i="1"/>
  <c r="D644" i="1"/>
  <c r="J643" i="1"/>
  <c r="E644" i="1"/>
  <c r="AR642" i="1"/>
  <c r="AQ642" i="1"/>
  <c r="AH641" i="1"/>
  <c r="AJ643" i="1"/>
  <c r="AI643" i="1"/>
  <c r="AM643" i="1" l="1"/>
  <c r="AQ643" i="1"/>
  <c r="AR643" i="1"/>
  <c r="F644" i="1"/>
  <c r="X644" i="1"/>
  <c r="G644" i="1"/>
  <c r="D645" i="1"/>
  <c r="J644" i="1"/>
  <c r="E645" i="1"/>
  <c r="AH642" i="1"/>
  <c r="AJ644" i="1"/>
  <c r="AI644" i="1"/>
  <c r="AM644" i="1" l="1"/>
  <c r="F645" i="1"/>
  <c r="G645" i="1" s="1"/>
  <c r="X645" i="1"/>
  <c r="D646" i="1"/>
  <c r="Q646" i="1" s="1"/>
  <c r="J645" i="1"/>
  <c r="E646" i="1"/>
  <c r="AQ644" i="1"/>
  <c r="AR644" i="1"/>
  <c r="Q645" i="1"/>
  <c r="AH643" i="1"/>
  <c r="AJ645" i="1"/>
  <c r="AI645" i="1"/>
  <c r="AM645" i="1" l="1"/>
  <c r="AR645" i="1"/>
  <c r="AQ645" i="1"/>
  <c r="F646" i="1"/>
  <c r="G646" i="1" s="1"/>
  <c r="X646" i="1"/>
  <c r="D647" i="1"/>
  <c r="Q647" i="1" s="1"/>
  <c r="J646" i="1"/>
  <c r="E647" i="1"/>
  <c r="AH644" i="1"/>
  <c r="AJ646" i="1"/>
  <c r="AI646" i="1"/>
  <c r="AM646" i="1" l="1"/>
  <c r="AQ646" i="1"/>
  <c r="AR646" i="1"/>
  <c r="F647" i="1"/>
  <c r="X647" i="1"/>
  <c r="G647" i="1"/>
  <c r="Q648" i="1"/>
  <c r="D648" i="1"/>
  <c r="J647" i="1"/>
  <c r="AH645" i="1"/>
  <c r="AJ647" i="1"/>
  <c r="AI647" i="1"/>
  <c r="AM647" i="1" l="1"/>
  <c r="F648" i="1"/>
  <c r="X648" i="1"/>
  <c r="Q649" i="1"/>
  <c r="G648" i="1"/>
  <c r="D649" i="1"/>
  <c r="E649" i="1"/>
  <c r="J648" i="1"/>
  <c r="AR647" i="1"/>
  <c r="AQ647" i="1"/>
  <c r="AR648" i="1"/>
  <c r="AH646" i="1"/>
  <c r="AJ648" i="1"/>
  <c r="AI648" i="1"/>
  <c r="AM648" i="1" l="1"/>
  <c r="AQ648" i="1"/>
  <c r="G649" i="1"/>
  <c r="D650" i="1"/>
  <c r="J649" i="1"/>
  <c r="E650" i="1"/>
  <c r="F649" i="1"/>
  <c r="X649" i="1"/>
  <c r="AH647" i="1"/>
  <c r="AJ649" i="1"/>
  <c r="AI649" i="1"/>
  <c r="AM649" i="1" l="1"/>
  <c r="Q651" i="1"/>
  <c r="D651" i="1"/>
  <c r="J650" i="1"/>
  <c r="E651" i="1"/>
  <c r="F650" i="1"/>
  <c r="G650" i="1" s="1"/>
  <c r="X650" i="1"/>
  <c r="Q650" i="1"/>
  <c r="AQ649" i="1"/>
  <c r="AR649" i="1"/>
  <c r="AH648" i="1"/>
  <c r="AJ650" i="1"/>
  <c r="AI650" i="1"/>
  <c r="AM650" i="1" l="1"/>
  <c r="AQ650" i="1"/>
  <c r="AR650" i="1"/>
  <c r="D652" i="1"/>
  <c r="J651" i="1"/>
  <c r="E652" i="1"/>
  <c r="F651" i="1"/>
  <c r="G651" i="1" s="1"/>
  <c r="X651" i="1"/>
  <c r="AH649" i="1"/>
  <c r="AJ651" i="1"/>
  <c r="AI651" i="1"/>
  <c r="AM651" i="1" l="1"/>
  <c r="AR651" i="1"/>
  <c r="AQ651" i="1"/>
  <c r="D653" i="1"/>
  <c r="Q653" i="1" s="1"/>
  <c r="J652" i="1"/>
  <c r="E653" i="1"/>
  <c r="F652" i="1"/>
  <c r="G652" i="1" s="1"/>
  <c r="X652" i="1"/>
  <c r="Q652" i="1"/>
  <c r="AH650" i="1"/>
  <c r="AJ652" i="1"/>
  <c r="AI652" i="1"/>
  <c r="AM652" i="1" l="1"/>
  <c r="AR652" i="1"/>
  <c r="AQ652" i="1"/>
  <c r="D654" i="1"/>
  <c r="J653" i="1"/>
  <c r="E654" i="1"/>
  <c r="F653" i="1"/>
  <c r="G653" i="1" s="1"/>
  <c r="X653" i="1"/>
  <c r="AH651" i="1"/>
  <c r="AJ653" i="1"/>
  <c r="AI653" i="1"/>
  <c r="AM653" i="1" l="1"/>
  <c r="AR653" i="1"/>
  <c r="AQ653" i="1"/>
  <c r="Q655" i="1"/>
  <c r="D655" i="1"/>
  <c r="J654" i="1"/>
  <c r="E655" i="1"/>
  <c r="F654" i="1"/>
  <c r="G654" i="1" s="1"/>
  <c r="X654" i="1"/>
  <c r="Q654" i="1"/>
  <c r="AH652" i="1"/>
  <c r="AJ654" i="1"/>
  <c r="AI654" i="1"/>
  <c r="AM654" i="1" l="1"/>
  <c r="AR654" i="1"/>
  <c r="AQ654" i="1"/>
  <c r="D656" i="1"/>
  <c r="J655" i="1"/>
  <c r="E656" i="1"/>
  <c r="F655" i="1"/>
  <c r="G655" i="1" s="1"/>
  <c r="X655" i="1"/>
  <c r="AH653" i="1"/>
  <c r="AJ655" i="1"/>
  <c r="AI655" i="1"/>
  <c r="AM655" i="1" l="1"/>
  <c r="AR655" i="1"/>
  <c r="AQ655" i="1"/>
  <c r="D657" i="1"/>
  <c r="J656" i="1"/>
  <c r="E657" i="1"/>
  <c r="F656" i="1"/>
  <c r="G656" i="1" s="1"/>
  <c r="X656" i="1"/>
  <c r="Q656" i="1"/>
  <c r="AH654" i="1"/>
  <c r="AJ656" i="1"/>
  <c r="AI656" i="1"/>
  <c r="AM656" i="1" l="1"/>
  <c r="AQ656" i="1"/>
  <c r="AR656" i="1"/>
  <c r="D658" i="1"/>
  <c r="J657" i="1"/>
  <c r="E658" i="1"/>
  <c r="F657" i="1"/>
  <c r="G657" i="1" s="1"/>
  <c r="X657" i="1"/>
  <c r="Q657" i="1"/>
  <c r="AH655" i="1"/>
  <c r="AJ657" i="1"/>
  <c r="AI657" i="1"/>
  <c r="AM657" i="1" l="1"/>
  <c r="AQ657" i="1"/>
  <c r="AR657" i="1"/>
  <c r="D659" i="1"/>
  <c r="J658" i="1"/>
  <c r="E659" i="1"/>
  <c r="F658" i="1"/>
  <c r="G658" i="1" s="1"/>
  <c r="X658" i="1"/>
  <c r="Q658" i="1"/>
  <c r="AH656" i="1"/>
  <c r="AJ658" i="1"/>
  <c r="AI658" i="1"/>
  <c r="AM658" i="1" l="1"/>
  <c r="AR658" i="1"/>
  <c r="AQ658" i="1"/>
  <c r="D660" i="1"/>
  <c r="Q660" i="1" s="1"/>
  <c r="J659" i="1"/>
  <c r="E660" i="1"/>
  <c r="F659" i="1"/>
  <c r="G659" i="1" s="1"/>
  <c r="X659" i="1"/>
  <c r="Q659" i="1"/>
  <c r="AH657" i="1"/>
  <c r="AJ659" i="1"/>
  <c r="AI659" i="1"/>
  <c r="AM659" i="1" l="1"/>
  <c r="AQ659" i="1"/>
  <c r="AR659" i="1"/>
  <c r="D661" i="1"/>
  <c r="J660" i="1"/>
  <c r="E661" i="1"/>
  <c r="F660" i="1"/>
  <c r="G660" i="1" s="1"/>
  <c r="X660" i="1"/>
  <c r="AH658" i="1"/>
  <c r="AJ660" i="1"/>
  <c r="AI660" i="1"/>
  <c r="AM660" i="1" l="1"/>
  <c r="AR660" i="1"/>
  <c r="AQ660" i="1"/>
  <c r="D662" i="1"/>
  <c r="J661" i="1"/>
  <c r="E662" i="1"/>
  <c r="F661" i="1"/>
  <c r="G661" i="1" s="1"/>
  <c r="X661" i="1"/>
  <c r="Q661" i="1"/>
  <c r="AH659" i="1"/>
  <c r="AJ661" i="1"/>
  <c r="AI661" i="1"/>
  <c r="AM661" i="1" l="1"/>
  <c r="AQ661" i="1"/>
  <c r="AR661" i="1"/>
  <c r="D663" i="1"/>
  <c r="J662" i="1"/>
  <c r="E663" i="1"/>
  <c r="F662" i="1"/>
  <c r="G662" i="1" s="1"/>
  <c r="X662" i="1"/>
  <c r="Q662" i="1"/>
  <c r="AH660" i="1"/>
  <c r="AJ662" i="1"/>
  <c r="AI662" i="1"/>
  <c r="AM662" i="1" l="1"/>
  <c r="AQ662" i="1"/>
  <c r="AR662" i="1"/>
  <c r="D664" i="1"/>
  <c r="J663" i="1"/>
  <c r="E664" i="1"/>
  <c r="F663" i="1"/>
  <c r="G663" i="1" s="1"/>
  <c r="X663" i="1"/>
  <c r="Q663" i="1"/>
  <c r="AH661" i="1"/>
  <c r="AJ663" i="1"/>
  <c r="AI663" i="1"/>
  <c r="AM663" i="1" l="1"/>
  <c r="AR663" i="1"/>
  <c r="AQ663" i="1"/>
  <c r="D665" i="1"/>
  <c r="Q665" i="1" s="1"/>
  <c r="J664" i="1"/>
  <c r="E665" i="1"/>
  <c r="F664" i="1"/>
  <c r="G664" i="1" s="1"/>
  <c r="X664" i="1"/>
  <c r="Q664" i="1"/>
  <c r="AH662" i="1"/>
  <c r="AJ664" i="1"/>
  <c r="AI664" i="1"/>
  <c r="AM664" i="1" l="1"/>
  <c r="AR664" i="1"/>
  <c r="AQ664" i="1"/>
  <c r="D666" i="1"/>
  <c r="J665" i="1"/>
  <c r="E666" i="1"/>
  <c r="F665" i="1"/>
  <c r="G665" i="1" s="1"/>
  <c r="X665" i="1"/>
  <c r="AH663" i="1"/>
  <c r="AJ665" i="1"/>
  <c r="AI665" i="1"/>
  <c r="AM665" i="1" l="1"/>
  <c r="AQ665" i="1"/>
  <c r="AR665" i="1"/>
  <c r="D667" i="1"/>
  <c r="J666" i="1"/>
  <c r="E667" i="1"/>
  <c r="F666" i="1"/>
  <c r="G666" i="1" s="1"/>
  <c r="X666" i="1"/>
  <c r="Q666" i="1"/>
  <c r="AH664" i="1"/>
  <c r="AJ666" i="1"/>
  <c r="AI666" i="1"/>
  <c r="AM666" i="1" l="1"/>
  <c r="AQ666" i="1"/>
  <c r="AR666" i="1"/>
  <c r="D668" i="1"/>
  <c r="J667" i="1"/>
  <c r="F667" i="1"/>
  <c r="G667" i="1" s="1"/>
  <c r="X667" i="1"/>
  <c r="Q667" i="1"/>
  <c r="AH665" i="1"/>
  <c r="AJ667" i="1"/>
  <c r="AI667" i="1"/>
  <c r="AM667" i="1" l="1"/>
  <c r="AQ667" i="1"/>
  <c r="AR667" i="1"/>
  <c r="D669" i="1"/>
  <c r="E669" i="1"/>
  <c r="Q669" i="1" s="1"/>
  <c r="J668" i="1"/>
  <c r="F668" i="1"/>
  <c r="G668" i="1" s="1"/>
  <c r="X668" i="1"/>
  <c r="Q668" i="1"/>
  <c r="AH666" i="1"/>
  <c r="AJ668" i="1"/>
  <c r="AI668" i="1"/>
  <c r="AM668" i="1" l="1"/>
  <c r="AQ668" i="1"/>
  <c r="AR668" i="1"/>
  <c r="D670" i="1"/>
  <c r="J669" i="1"/>
  <c r="E670" i="1"/>
  <c r="Q670" i="1" s="1"/>
  <c r="F669" i="1"/>
  <c r="X669" i="1"/>
  <c r="G669" i="1"/>
  <c r="AH667" i="1"/>
  <c r="AJ669" i="1"/>
  <c r="AI669" i="1"/>
  <c r="AM669" i="1" l="1"/>
  <c r="AQ669" i="1"/>
  <c r="AR669" i="1"/>
  <c r="D671" i="1"/>
  <c r="J670" i="1"/>
  <c r="E671" i="1"/>
  <c r="F670" i="1"/>
  <c r="G670" i="1" s="1"/>
  <c r="X670" i="1"/>
  <c r="AH668" i="1"/>
  <c r="AJ670" i="1"/>
  <c r="AI670" i="1"/>
  <c r="AM670" i="1" l="1"/>
  <c r="AQ670" i="1"/>
  <c r="AR670" i="1"/>
  <c r="D672" i="1"/>
  <c r="J671" i="1"/>
  <c r="E672" i="1"/>
  <c r="F671" i="1"/>
  <c r="X671" i="1"/>
  <c r="G671" i="1"/>
  <c r="Q671" i="1"/>
  <c r="AH669" i="1"/>
  <c r="AJ671" i="1"/>
  <c r="AI671" i="1"/>
  <c r="AM671" i="1" l="1"/>
  <c r="AQ671" i="1"/>
  <c r="AR671" i="1"/>
  <c r="D673" i="1"/>
  <c r="J672" i="1"/>
  <c r="E673" i="1"/>
  <c r="F672" i="1"/>
  <c r="G672" i="1" s="1"/>
  <c r="X672" i="1"/>
  <c r="Q672" i="1"/>
  <c r="AH670" i="1"/>
  <c r="AJ672" i="1"/>
  <c r="AI672" i="1"/>
  <c r="AM672" i="1" l="1"/>
  <c r="AR672" i="1"/>
  <c r="AQ672" i="1"/>
  <c r="D674" i="1"/>
  <c r="J673" i="1"/>
  <c r="E674" i="1"/>
  <c r="F673" i="1"/>
  <c r="X673" i="1"/>
  <c r="G673" i="1"/>
  <c r="Q673" i="1"/>
  <c r="AH671" i="1"/>
  <c r="AJ673" i="1"/>
  <c r="AI673" i="1"/>
  <c r="AM673" i="1" l="1"/>
  <c r="AQ673" i="1"/>
  <c r="D675" i="1"/>
  <c r="J674" i="1"/>
  <c r="E675" i="1"/>
  <c r="F674" i="1"/>
  <c r="G674" i="1" s="1"/>
  <c r="X674" i="1"/>
  <c r="Q675" i="1"/>
  <c r="AR673" i="1"/>
  <c r="Q674" i="1"/>
  <c r="AH672" i="1"/>
  <c r="AJ674" i="1"/>
  <c r="AI674" i="1"/>
  <c r="AM674" i="1" l="1"/>
  <c r="AR674" i="1"/>
  <c r="AQ674" i="1"/>
  <c r="D676" i="1"/>
  <c r="J675" i="1"/>
  <c r="E676" i="1"/>
  <c r="F675" i="1"/>
  <c r="G675" i="1" s="1"/>
  <c r="X675" i="1"/>
  <c r="Q676" i="1"/>
  <c r="AH673" i="1"/>
  <c r="AJ675" i="1"/>
  <c r="AI675" i="1"/>
  <c r="AM675" i="1" l="1"/>
  <c r="AR675" i="1"/>
  <c r="AQ675" i="1"/>
  <c r="D677" i="1"/>
  <c r="J676" i="1"/>
  <c r="E677" i="1"/>
  <c r="F676" i="1"/>
  <c r="X676" i="1"/>
  <c r="G676" i="1"/>
  <c r="Q677" i="1"/>
  <c r="AH674" i="1"/>
  <c r="AJ676" i="1"/>
  <c r="AI676" i="1"/>
  <c r="AM676" i="1" l="1"/>
  <c r="AQ676" i="1"/>
  <c r="AR676" i="1"/>
  <c r="D678" i="1"/>
  <c r="J677" i="1"/>
  <c r="E678" i="1"/>
  <c r="F677" i="1"/>
  <c r="G677" i="1" s="1"/>
  <c r="X677" i="1"/>
  <c r="Q678" i="1"/>
  <c r="AH675" i="1"/>
  <c r="AJ677" i="1"/>
  <c r="AI677" i="1"/>
  <c r="AM677" i="1" l="1"/>
  <c r="AQ677" i="1"/>
  <c r="AR677" i="1"/>
  <c r="D679" i="1"/>
  <c r="J678" i="1"/>
  <c r="E679" i="1"/>
  <c r="F678" i="1"/>
  <c r="X678" i="1"/>
  <c r="G678" i="1"/>
  <c r="AH676" i="1"/>
  <c r="AJ678" i="1"/>
  <c r="AI678" i="1"/>
  <c r="AM678" i="1" l="1"/>
  <c r="AQ678" i="1"/>
  <c r="D680" i="1"/>
  <c r="J679" i="1"/>
  <c r="E680" i="1"/>
  <c r="F679" i="1"/>
  <c r="G679" i="1" s="1"/>
  <c r="X679" i="1"/>
  <c r="Q680" i="1"/>
  <c r="AR678" i="1"/>
  <c r="Q679" i="1"/>
  <c r="AH677" i="1"/>
  <c r="AJ679" i="1"/>
  <c r="AI679" i="1"/>
  <c r="AM679" i="1" l="1"/>
  <c r="AQ679" i="1"/>
  <c r="AR679" i="1"/>
  <c r="D681" i="1"/>
  <c r="J680" i="1"/>
  <c r="E681" i="1"/>
  <c r="F680" i="1"/>
  <c r="X680" i="1"/>
  <c r="G680" i="1"/>
  <c r="Q681" i="1"/>
  <c r="AH678" i="1"/>
  <c r="AJ680" i="1"/>
  <c r="AI680" i="1"/>
  <c r="AM680" i="1" l="1"/>
  <c r="D682" i="1"/>
  <c r="J681" i="1"/>
  <c r="E682" i="1"/>
  <c r="F681" i="1"/>
  <c r="G681" i="1" s="1"/>
  <c r="X681" i="1"/>
  <c r="Q682" i="1"/>
  <c r="AR680" i="1"/>
  <c r="AQ680" i="1"/>
  <c r="AH679" i="1"/>
  <c r="AJ681" i="1"/>
  <c r="AI681" i="1"/>
  <c r="AM681" i="1" l="1"/>
  <c r="AQ681" i="1"/>
  <c r="AR681" i="1"/>
  <c r="D683" i="1"/>
  <c r="J682" i="1"/>
  <c r="E683" i="1"/>
  <c r="F682" i="1"/>
  <c r="X682" i="1"/>
  <c r="G682" i="1"/>
  <c r="Q683" i="1"/>
  <c r="AH680" i="1"/>
  <c r="AJ682" i="1"/>
  <c r="AI682" i="1"/>
  <c r="AM682" i="1" l="1"/>
  <c r="AQ682" i="1"/>
  <c r="AR682" i="1"/>
  <c r="D684" i="1"/>
  <c r="J683" i="1"/>
  <c r="E684" i="1"/>
  <c r="F683" i="1"/>
  <c r="G683" i="1" s="1"/>
  <c r="X683" i="1"/>
  <c r="Q684" i="1"/>
  <c r="AH681" i="1"/>
  <c r="AJ683" i="1"/>
  <c r="AI683" i="1"/>
  <c r="AM683" i="1" l="1"/>
  <c r="AR683" i="1"/>
  <c r="AQ683" i="1"/>
  <c r="D685" i="1"/>
  <c r="J684" i="1"/>
  <c r="E685" i="1"/>
  <c r="Q685" i="1" s="1"/>
  <c r="F684" i="1"/>
  <c r="G684" i="1" s="1"/>
  <c r="X684" i="1"/>
  <c r="AH682" i="1"/>
  <c r="AJ684" i="1"/>
  <c r="AI684" i="1"/>
  <c r="AM684" i="1" l="1"/>
  <c r="AQ684" i="1"/>
  <c r="AR684" i="1"/>
  <c r="D686" i="1"/>
  <c r="J685" i="1"/>
  <c r="E686" i="1"/>
  <c r="F685" i="1"/>
  <c r="X685" i="1"/>
  <c r="G685" i="1"/>
  <c r="AH683" i="1"/>
  <c r="AJ685" i="1"/>
  <c r="AI685" i="1"/>
  <c r="AM685" i="1" l="1"/>
  <c r="AQ685" i="1"/>
  <c r="AR685" i="1"/>
  <c r="D687" i="1"/>
  <c r="J686" i="1"/>
  <c r="E687" i="1"/>
  <c r="F686" i="1"/>
  <c r="X686" i="1"/>
  <c r="G686" i="1"/>
  <c r="Q687" i="1"/>
  <c r="Q686" i="1"/>
  <c r="AH684" i="1"/>
  <c r="AJ686" i="1"/>
  <c r="AI686" i="1"/>
  <c r="AM686" i="1" l="1"/>
  <c r="D688" i="1"/>
  <c r="J687" i="1"/>
  <c r="E688" i="1"/>
  <c r="F687" i="1"/>
  <c r="G687" i="1" s="1"/>
  <c r="X687" i="1"/>
  <c r="AR686" i="1"/>
  <c r="AQ686" i="1"/>
  <c r="AH685" i="1"/>
  <c r="AJ687" i="1"/>
  <c r="AI687" i="1"/>
  <c r="AM687" i="1" l="1"/>
  <c r="AR687" i="1"/>
  <c r="AQ687" i="1"/>
  <c r="D689" i="1"/>
  <c r="J688" i="1"/>
  <c r="E689" i="1"/>
  <c r="Q689" i="1" s="1"/>
  <c r="F688" i="1"/>
  <c r="X688" i="1"/>
  <c r="G688" i="1"/>
  <c r="Q688" i="1"/>
  <c r="AH686" i="1"/>
  <c r="AJ688" i="1"/>
  <c r="AI688" i="1"/>
  <c r="AM688" i="1" l="1"/>
  <c r="AR688" i="1"/>
  <c r="AQ688" i="1"/>
  <c r="D690" i="1"/>
  <c r="J689" i="1"/>
  <c r="E690" i="1"/>
  <c r="F689" i="1"/>
  <c r="X689" i="1"/>
  <c r="G689" i="1"/>
  <c r="Q690" i="1"/>
  <c r="AH687" i="1"/>
  <c r="AJ689" i="1"/>
  <c r="AI689" i="1"/>
  <c r="AM689" i="1" l="1"/>
  <c r="D691" i="1"/>
  <c r="J690" i="1"/>
  <c r="E691" i="1"/>
  <c r="F690" i="1"/>
  <c r="X690" i="1"/>
  <c r="G690" i="1"/>
  <c r="AR689" i="1"/>
  <c r="AQ689" i="1"/>
  <c r="AH688" i="1"/>
  <c r="AJ690" i="1"/>
  <c r="AI690" i="1"/>
  <c r="AM690" i="1" l="1"/>
  <c r="AQ690" i="1"/>
  <c r="D692" i="1"/>
  <c r="J691" i="1"/>
  <c r="F691" i="1"/>
  <c r="X691" i="1"/>
  <c r="G691" i="1"/>
  <c r="AR690" i="1"/>
  <c r="Q691" i="1"/>
  <c r="AH689" i="1"/>
  <c r="AJ691" i="1"/>
  <c r="AI691" i="1"/>
  <c r="AM691" i="1" l="1"/>
  <c r="AQ691" i="1"/>
  <c r="AR691" i="1"/>
  <c r="E693" i="1"/>
  <c r="J692" i="1"/>
  <c r="F692" i="1"/>
  <c r="G692" i="1" s="1"/>
  <c r="X692" i="1"/>
  <c r="D693" i="1"/>
  <c r="Q692" i="1"/>
  <c r="AH690" i="1"/>
  <c r="AJ692" i="1"/>
  <c r="AI692" i="1"/>
  <c r="AM692" i="1" l="1"/>
  <c r="AQ692" i="1"/>
  <c r="AR692" i="1"/>
  <c r="J693" i="1"/>
  <c r="E694" i="1"/>
  <c r="F693" i="1"/>
  <c r="G693" i="1" s="1"/>
  <c r="X693" i="1"/>
  <c r="D694" i="1"/>
  <c r="Q693" i="1"/>
  <c r="AH691" i="1"/>
  <c r="AJ693" i="1"/>
  <c r="AI693" i="1"/>
  <c r="AM693" i="1" l="1"/>
  <c r="AQ693" i="1"/>
  <c r="AR693" i="1"/>
  <c r="J694" i="1"/>
  <c r="E695" i="1"/>
  <c r="F694" i="1"/>
  <c r="G694" i="1" s="1"/>
  <c r="X694" i="1"/>
  <c r="D695" i="1"/>
  <c r="Q694" i="1"/>
  <c r="AH692" i="1"/>
  <c r="AJ694" i="1"/>
  <c r="AI694" i="1"/>
  <c r="AM694" i="1" l="1"/>
  <c r="AQ694" i="1"/>
  <c r="AR694" i="1"/>
  <c r="J695" i="1"/>
  <c r="E696" i="1"/>
  <c r="F695" i="1"/>
  <c r="X695" i="1"/>
  <c r="G695" i="1"/>
  <c r="Q696" i="1"/>
  <c r="D696" i="1"/>
  <c r="Q695" i="1"/>
  <c r="AH693" i="1"/>
  <c r="AJ695" i="1"/>
  <c r="AI695" i="1"/>
  <c r="AM695" i="1" l="1"/>
  <c r="AR695" i="1"/>
  <c r="J696" i="1"/>
  <c r="E697" i="1"/>
  <c r="F696" i="1"/>
  <c r="X696" i="1"/>
  <c r="G696" i="1"/>
  <c r="Q697" i="1"/>
  <c r="D697" i="1"/>
  <c r="AQ695" i="1"/>
  <c r="AH694" i="1"/>
  <c r="AJ696" i="1"/>
  <c r="AI696" i="1"/>
  <c r="AM696" i="1" l="1"/>
  <c r="AQ696" i="1"/>
  <c r="AR696" i="1"/>
  <c r="J697" i="1"/>
  <c r="E698" i="1"/>
  <c r="F697" i="1"/>
  <c r="X697" i="1"/>
  <c r="G697" i="1"/>
  <c r="D698" i="1"/>
  <c r="AH695" i="1"/>
  <c r="AJ697" i="1"/>
  <c r="AI697" i="1"/>
  <c r="AM697" i="1" l="1"/>
  <c r="AQ697" i="1"/>
  <c r="AR697" i="1"/>
  <c r="J698" i="1"/>
  <c r="E699" i="1"/>
  <c r="F698" i="1"/>
  <c r="G698" i="1" s="1"/>
  <c r="X698" i="1"/>
  <c r="D699" i="1"/>
  <c r="Q698" i="1"/>
  <c r="AH696" i="1"/>
  <c r="AJ698" i="1"/>
  <c r="AI698" i="1"/>
  <c r="AM698" i="1" l="1"/>
  <c r="AR698" i="1"/>
  <c r="AQ698" i="1"/>
  <c r="J699" i="1"/>
  <c r="E700" i="1"/>
  <c r="F699" i="1"/>
  <c r="X699" i="1"/>
  <c r="G699" i="1"/>
  <c r="D700" i="1"/>
  <c r="Q699" i="1"/>
  <c r="AH697" i="1"/>
  <c r="AJ699" i="1"/>
  <c r="AI699" i="1"/>
  <c r="AM699" i="1" l="1"/>
  <c r="J700" i="1"/>
  <c r="E701" i="1"/>
  <c r="F700" i="1"/>
  <c r="G700" i="1" s="1"/>
  <c r="X700" i="1"/>
  <c r="D701" i="1"/>
  <c r="Q701" i="1" s="1"/>
  <c r="Q700" i="1"/>
  <c r="AQ699" i="1"/>
  <c r="AR699" i="1"/>
  <c r="AH698" i="1"/>
  <c r="AJ700" i="1"/>
  <c r="AI700" i="1"/>
  <c r="AM700" i="1" l="1"/>
  <c r="AQ700" i="1"/>
  <c r="AR700" i="1"/>
  <c r="J701" i="1"/>
  <c r="E702" i="1"/>
  <c r="F701" i="1"/>
  <c r="G701" i="1" s="1"/>
  <c r="X701" i="1"/>
  <c r="D702" i="1"/>
  <c r="Q702" i="1" s="1"/>
  <c r="AH699" i="1"/>
  <c r="AJ701" i="1"/>
  <c r="AI701" i="1"/>
  <c r="AM701" i="1" l="1"/>
  <c r="AQ701" i="1"/>
  <c r="AR701" i="1"/>
  <c r="J702" i="1"/>
  <c r="E703" i="1"/>
  <c r="F702" i="1"/>
  <c r="G702" i="1" s="1"/>
  <c r="X702" i="1"/>
  <c r="D703" i="1"/>
  <c r="Q703" i="1" s="1"/>
  <c r="AH700" i="1"/>
  <c r="AJ702" i="1"/>
  <c r="AI702" i="1"/>
  <c r="AM702" i="1" l="1"/>
  <c r="AQ702" i="1"/>
  <c r="AR702" i="1"/>
  <c r="J703" i="1"/>
  <c r="E704" i="1"/>
  <c r="F703" i="1"/>
  <c r="G703" i="1" s="1"/>
  <c r="X703" i="1"/>
  <c r="D704" i="1"/>
  <c r="Q704" i="1" s="1"/>
  <c r="AH701" i="1"/>
  <c r="AJ703" i="1"/>
  <c r="AI703" i="1"/>
  <c r="AM703" i="1" l="1"/>
  <c r="AQ703" i="1"/>
  <c r="AR703" i="1"/>
  <c r="J704" i="1"/>
  <c r="E705" i="1"/>
  <c r="F704" i="1"/>
  <c r="G704" i="1" s="1"/>
  <c r="X704" i="1"/>
  <c r="D705" i="1"/>
  <c r="Q705" i="1" s="1"/>
  <c r="AH702" i="1"/>
  <c r="AJ704" i="1"/>
  <c r="AI704" i="1"/>
  <c r="AM704" i="1" l="1"/>
  <c r="AQ704" i="1"/>
  <c r="AR704" i="1"/>
  <c r="J705" i="1"/>
  <c r="E706" i="1"/>
  <c r="F705" i="1"/>
  <c r="G705" i="1" s="1"/>
  <c r="X705" i="1"/>
  <c r="D706" i="1"/>
  <c r="AH703" i="1"/>
  <c r="AJ705" i="1"/>
  <c r="AI705" i="1"/>
  <c r="AM705" i="1" l="1"/>
  <c r="AR705" i="1"/>
  <c r="AQ705" i="1"/>
  <c r="J706" i="1"/>
  <c r="E707" i="1"/>
  <c r="F706" i="1"/>
  <c r="G706" i="1" s="1"/>
  <c r="X706" i="1"/>
  <c r="D707" i="1"/>
  <c r="Q706" i="1"/>
  <c r="AH704" i="1"/>
  <c r="AJ706" i="1"/>
  <c r="AI706" i="1"/>
  <c r="AM706" i="1" l="1"/>
  <c r="AR706" i="1"/>
  <c r="AQ706" i="1"/>
  <c r="J707" i="1"/>
  <c r="F707" i="1"/>
  <c r="G707" i="1" s="1"/>
  <c r="X707" i="1"/>
  <c r="D708" i="1"/>
  <c r="Q707" i="1"/>
  <c r="AH705" i="1"/>
  <c r="AJ707" i="1"/>
  <c r="AI707" i="1"/>
  <c r="AM707" i="1" l="1"/>
  <c r="AQ707" i="1"/>
  <c r="AR707" i="1"/>
  <c r="J708" i="1"/>
  <c r="F708" i="1"/>
  <c r="G708" i="1" s="1"/>
  <c r="X708" i="1"/>
  <c r="D709" i="1"/>
  <c r="E709" i="1"/>
  <c r="Q708" i="1"/>
  <c r="AH706" i="1"/>
  <c r="AJ708" i="1"/>
  <c r="AI708" i="1"/>
  <c r="AM708" i="1" l="1"/>
  <c r="AQ708" i="1"/>
  <c r="AR708" i="1"/>
  <c r="F709" i="1"/>
  <c r="X709" i="1"/>
  <c r="G709" i="1"/>
  <c r="D710" i="1"/>
  <c r="J709" i="1"/>
  <c r="E710" i="1"/>
  <c r="Q710" i="1" s="1"/>
  <c r="Q709" i="1"/>
  <c r="AH707" i="1"/>
  <c r="AJ709" i="1"/>
  <c r="AI709" i="1"/>
  <c r="AM709" i="1" l="1"/>
  <c r="F710" i="1"/>
  <c r="G710" i="1" s="1"/>
  <c r="X710" i="1"/>
  <c r="D711" i="1"/>
  <c r="J710" i="1"/>
  <c r="E711" i="1"/>
  <c r="AR709" i="1"/>
  <c r="AQ709" i="1"/>
  <c r="AH708" i="1"/>
  <c r="AJ710" i="1"/>
  <c r="AI710" i="1"/>
  <c r="AM710" i="1" l="1"/>
  <c r="AQ710" i="1"/>
  <c r="AR710" i="1"/>
  <c r="F711" i="1"/>
  <c r="X711" i="1"/>
  <c r="G711" i="1"/>
  <c r="D712" i="1"/>
  <c r="J711" i="1"/>
  <c r="E712" i="1"/>
  <c r="Q712" i="1" s="1"/>
  <c r="Q711" i="1"/>
  <c r="AH709" i="1"/>
  <c r="AJ711" i="1"/>
  <c r="AI711" i="1"/>
  <c r="AM711" i="1" l="1"/>
  <c r="AR711" i="1"/>
  <c r="AQ711" i="1"/>
  <c r="F712" i="1"/>
  <c r="G712" i="1" s="1"/>
  <c r="X712" i="1"/>
  <c r="D713" i="1"/>
  <c r="J712" i="1"/>
  <c r="E713" i="1"/>
  <c r="AH710" i="1"/>
  <c r="AJ712" i="1"/>
  <c r="AI712" i="1"/>
  <c r="AM712" i="1" l="1"/>
  <c r="AR712" i="1"/>
  <c r="AQ712" i="1"/>
  <c r="F713" i="1"/>
  <c r="G713" i="1" s="1"/>
  <c r="X713" i="1"/>
  <c r="D714" i="1"/>
  <c r="Q714" i="1" s="1"/>
  <c r="J713" i="1"/>
  <c r="E714" i="1"/>
  <c r="Q713" i="1"/>
  <c r="AH711" i="1"/>
  <c r="AJ713" i="1"/>
  <c r="AI713" i="1"/>
  <c r="AM713" i="1" l="1"/>
  <c r="AQ713" i="1"/>
  <c r="AR713" i="1"/>
  <c r="F714" i="1"/>
  <c r="X714" i="1"/>
  <c r="G714" i="1"/>
  <c r="D715" i="1"/>
  <c r="J714" i="1"/>
  <c r="E715" i="1"/>
  <c r="Q715" i="1" s="1"/>
  <c r="AH712" i="1"/>
  <c r="AJ714" i="1"/>
  <c r="AI714" i="1"/>
  <c r="AM714" i="1" l="1"/>
  <c r="AQ714" i="1"/>
  <c r="AR714" i="1"/>
  <c r="F715" i="1"/>
  <c r="X715" i="1"/>
  <c r="G715" i="1"/>
  <c r="D716" i="1"/>
  <c r="J715" i="1"/>
  <c r="E716" i="1"/>
  <c r="AH713" i="1"/>
  <c r="AJ715" i="1"/>
  <c r="AI715" i="1"/>
  <c r="AM715" i="1" l="1"/>
  <c r="AR715" i="1"/>
  <c r="AQ715" i="1"/>
  <c r="F716" i="1"/>
  <c r="X716" i="1"/>
  <c r="G716" i="1"/>
  <c r="Q717" i="1"/>
  <c r="D717" i="1"/>
  <c r="J716" i="1"/>
  <c r="E717" i="1"/>
  <c r="Q716" i="1"/>
  <c r="AH714" i="1"/>
  <c r="AJ716" i="1"/>
  <c r="AI716" i="1"/>
  <c r="AM716" i="1" l="1"/>
  <c r="AQ716" i="1"/>
  <c r="AR716" i="1"/>
  <c r="F717" i="1"/>
  <c r="G717" i="1" s="1"/>
  <c r="X717" i="1"/>
  <c r="D718" i="1"/>
  <c r="Q718" i="1" s="1"/>
  <c r="J717" i="1"/>
  <c r="E718" i="1"/>
  <c r="AH715" i="1"/>
  <c r="AJ717" i="1"/>
  <c r="AI717" i="1"/>
  <c r="AM717" i="1" l="1"/>
  <c r="AQ717" i="1"/>
  <c r="AR717" i="1"/>
  <c r="F718" i="1"/>
  <c r="X718" i="1"/>
  <c r="G718" i="1"/>
  <c r="D719" i="1"/>
  <c r="J718" i="1"/>
  <c r="E719" i="1"/>
  <c r="Q719" i="1" s="1"/>
  <c r="AH716" i="1"/>
  <c r="AJ718" i="1"/>
  <c r="AI718" i="1"/>
  <c r="AM718" i="1" l="1"/>
  <c r="AQ718" i="1"/>
  <c r="AR718" i="1"/>
  <c r="F719" i="1"/>
  <c r="X719" i="1"/>
  <c r="G719" i="1"/>
  <c r="D720" i="1"/>
  <c r="J719" i="1"/>
  <c r="E720" i="1"/>
  <c r="Q720" i="1" s="1"/>
  <c r="AH717" i="1"/>
  <c r="AJ719" i="1"/>
  <c r="AI719" i="1"/>
  <c r="AM719" i="1" l="1"/>
  <c r="AR719" i="1"/>
  <c r="F720" i="1"/>
  <c r="X720" i="1"/>
  <c r="G720" i="1"/>
  <c r="Q721" i="1"/>
  <c r="D721" i="1"/>
  <c r="J720" i="1"/>
  <c r="E721" i="1"/>
  <c r="AQ719" i="1"/>
  <c r="AQ720" i="1"/>
  <c r="AH718" i="1"/>
  <c r="AJ720" i="1"/>
  <c r="AI720" i="1"/>
  <c r="AM720" i="1" l="1"/>
  <c r="AR720" i="1"/>
  <c r="F721" i="1"/>
  <c r="G721" i="1" s="1"/>
  <c r="X721" i="1"/>
  <c r="D722" i="1"/>
  <c r="J721" i="1"/>
  <c r="E722" i="1"/>
  <c r="AH719" i="1"/>
  <c r="AJ721" i="1"/>
  <c r="AI721" i="1"/>
  <c r="AM721" i="1" l="1"/>
  <c r="AQ721" i="1"/>
  <c r="AR721" i="1"/>
  <c r="F722" i="1"/>
  <c r="G722" i="1" s="1"/>
  <c r="X722" i="1"/>
  <c r="D723" i="1"/>
  <c r="Q723" i="1" s="1"/>
  <c r="J722" i="1"/>
  <c r="E723" i="1"/>
  <c r="Q722" i="1"/>
  <c r="AH720" i="1"/>
  <c r="AJ722" i="1"/>
  <c r="AI722" i="1"/>
  <c r="AM722" i="1" l="1"/>
  <c r="AR722" i="1"/>
  <c r="AQ722" i="1"/>
  <c r="F723" i="1"/>
  <c r="X723" i="1"/>
  <c r="G723" i="1"/>
  <c r="Q724" i="1"/>
  <c r="D724" i="1"/>
  <c r="J723" i="1"/>
  <c r="E724" i="1"/>
  <c r="AH721" i="1"/>
  <c r="AJ723" i="1"/>
  <c r="AI723" i="1"/>
  <c r="AM723" i="1" l="1"/>
  <c r="AR723" i="1"/>
  <c r="AQ723" i="1"/>
  <c r="F724" i="1"/>
  <c r="X724" i="1"/>
  <c r="G724" i="1"/>
  <c r="D725" i="1"/>
  <c r="J724" i="1"/>
  <c r="E725" i="1"/>
  <c r="Q725" i="1" s="1"/>
  <c r="AH722" i="1"/>
  <c r="AJ724" i="1"/>
  <c r="AI724" i="1"/>
  <c r="AM724" i="1" l="1"/>
  <c r="F725" i="1"/>
  <c r="X725" i="1"/>
  <c r="G725" i="1"/>
  <c r="D726" i="1"/>
  <c r="J725" i="1"/>
  <c r="E726" i="1"/>
  <c r="Q726" i="1" s="1"/>
  <c r="AQ724" i="1"/>
  <c r="AR724" i="1"/>
  <c r="AR725" i="1"/>
  <c r="AH723" i="1"/>
  <c r="AJ725" i="1"/>
  <c r="AI725" i="1"/>
  <c r="AM725" i="1" l="1"/>
  <c r="F726" i="1"/>
  <c r="X726" i="1"/>
  <c r="G726" i="1"/>
  <c r="Q727" i="1"/>
  <c r="D727" i="1"/>
  <c r="J726" i="1"/>
  <c r="E727" i="1"/>
  <c r="AQ725" i="1"/>
  <c r="AH724" i="1"/>
  <c r="AJ726" i="1"/>
  <c r="AI726" i="1"/>
  <c r="AM726" i="1" l="1"/>
  <c r="F727" i="1"/>
  <c r="X727" i="1"/>
  <c r="G727" i="1"/>
  <c r="Q728" i="1"/>
  <c r="D728" i="1"/>
  <c r="J727" i="1"/>
  <c r="AQ726" i="1"/>
  <c r="AR726" i="1"/>
  <c r="AH725" i="1"/>
  <c r="AJ727" i="1"/>
  <c r="AI727" i="1"/>
  <c r="AM727" i="1" l="1"/>
  <c r="AR727" i="1"/>
  <c r="AQ727" i="1"/>
  <c r="F728" i="1"/>
  <c r="G728" i="1" s="1"/>
  <c r="X728" i="1"/>
  <c r="Q729" i="1"/>
  <c r="D729" i="1"/>
  <c r="E729" i="1"/>
  <c r="J728" i="1"/>
  <c r="AH726" i="1"/>
  <c r="AJ728" i="1"/>
  <c r="AI728" i="1"/>
  <c r="AM728" i="1" l="1"/>
  <c r="AQ728" i="1"/>
  <c r="AR728" i="1"/>
  <c r="Q730" i="1"/>
  <c r="D730" i="1"/>
  <c r="J729" i="1"/>
  <c r="E730" i="1"/>
  <c r="F729" i="1"/>
  <c r="G729" i="1" s="1"/>
  <c r="X729" i="1"/>
  <c r="AH727" i="1"/>
  <c r="AJ729" i="1"/>
  <c r="AI729" i="1"/>
  <c r="AM729" i="1" l="1"/>
  <c r="AR729" i="1"/>
  <c r="AQ729" i="1"/>
  <c r="G730" i="1"/>
  <c r="D731" i="1"/>
  <c r="J730" i="1"/>
  <c r="E731" i="1"/>
  <c r="F730" i="1"/>
  <c r="X730" i="1"/>
  <c r="AH728" i="1"/>
  <c r="AJ730" i="1"/>
  <c r="AI730" i="1"/>
  <c r="AM730" i="1" l="1"/>
  <c r="G731" i="1"/>
  <c r="D732" i="1"/>
  <c r="J731" i="1"/>
  <c r="E732" i="1"/>
  <c r="Q732" i="1" s="1"/>
  <c r="F731" i="1"/>
  <c r="X731" i="1"/>
  <c r="AQ730" i="1"/>
  <c r="Q731" i="1"/>
  <c r="AR730" i="1"/>
  <c r="AH729" i="1"/>
  <c r="AJ731" i="1"/>
  <c r="AI731" i="1"/>
  <c r="AM731" i="1" l="1"/>
  <c r="AQ731" i="1"/>
  <c r="AR731" i="1"/>
  <c r="D733" i="1"/>
  <c r="J732" i="1"/>
  <c r="E733" i="1"/>
  <c r="F732" i="1"/>
  <c r="G732" i="1" s="1"/>
  <c r="X732" i="1"/>
  <c r="AH730" i="1"/>
  <c r="AJ732" i="1"/>
  <c r="AI732" i="1"/>
  <c r="AM732" i="1" l="1"/>
  <c r="AQ732" i="1"/>
  <c r="AR732" i="1"/>
  <c r="D734" i="1"/>
  <c r="J733" i="1"/>
  <c r="E734" i="1"/>
  <c r="F733" i="1"/>
  <c r="G733" i="1" s="1"/>
  <c r="X733" i="1"/>
  <c r="Q733" i="1"/>
  <c r="AH731" i="1"/>
  <c r="AJ733" i="1"/>
  <c r="AI733" i="1"/>
  <c r="AM733" i="1" l="1"/>
  <c r="AQ733" i="1"/>
  <c r="AR733" i="1"/>
  <c r="G734" i="1"/>
  <c r="D735" i="1"/>
  <c r="J734" i="1"/>
  <c r="E735" i="1"/>
  <c r="Q735" i="1" s="1"/>
  <c r="F734" i="1"/>
  <c r="X734" i="1"/>
  <c r="Q734" i="1"/>
  <c r="AH732" i="1"/>
  <c r="AJ734" i="1"/>
  <c r="AI734" i="1"/>
  <c r="AM734" i="1" l="1"/>
  <c r="Q736" i="1"/>
  <c r="D736" i="1"/>
  <c r="J735" i="1"/>
  <c r="E736" i="1"/>
  <c r="F735" i="1"/>
  <c r="G735" i="1" s="1"/>
  <c r="X735" i="1"/>
  <c r="AR734" i="1"/>
  <c r="AQ734" i="1"/>
  <c r="AH733" i="1"/>
  <c r="AJ735" i="1"/>
  <c r="AI735" i="1"/>
  <c r="AM735" i="1" l="1"/>
  <c r="AQ735" i="1"/>
  <c r="AR735" i="1"/>
  <c r="Q737" i="1"/>
  <c r="D737" i="1"/>
  <c r="J736" i="1"/>
  <c r="E737" i="1"/>
  <c r="F736" i="1"/>
  <c r="G736" i="1" s="1"/>
  <c r="X736" i="1"/>
  <c r="AH734" i="1"/>
  <c r="AJ736" i="1"/>
  <c r="AI736" i="1"/>
  <c r="AM736" i="1" l="1"/>
  <c r="AQ736" i="1"/>
  <c r="AR736" i="1"/>
  <c r="D738" i="1"/>
  <c r="Q738" i="1" s="1"/>
  <c r="J737" i="1"/>
  <c r="E738" i="1"/>
  <c r="F737" i="1"/>
  <c r="G737" i="1" s="1"/>
  <c r="X737" i="1"/>
  <c r="AH735" i="1"/>
  <c r="AJ737" i="1"/>
  <c r="AI737" i="1"/>
  <c r="AM737" i="1" l="1"/>
  <c r="AR737" i="1"/>
  <c r="AQ737" i="1"/>
  <c r="G738" i="1"/>
  <c r="D739" i="1"/>
  <c r="Q739" i="1" s="1"/>
  <c r="J738" i="1"/>
  <c r="E739" i="1"/>
  <c r="F738" i="1"/>
  <c r="X738" i="1"/>
  <c r="AH736" i="1"/>
  <c r="AJ738" i="1"/>
  <c r="AI738" i="1"/>
  <c r="AM738" i="1" l="1"/>
  <c r="AR738" i="1"/>
  <c r="D740" i="1"/>
  <c r="J739" i="1"/>
  <c r="E740" i="1"/>
  <c r="Q740" i="1" s="1"/>
  <c r="F739" i="1"/>
  <c r="G739" i="1" s="1"/>
  <c r="X739" i="1"/>
  <c r="AQ738" i="1"/>
  <c r="AH737" i="1"/>
  <c r="AJ739" i="1"/>
  <c r="AI739" i="1"/>
  <c r="AM739" i="1" l="1"/>
  <c r="AR739" i="1"/>
  <c r="AQ739" i="1"/>
  <c r="Q741" i="1"/>
  <c r="D741" i="1"/>
  <c r="J740" i="1"/>
  <c r="E741" i="1"/>
  <c r="F740" i="1"/>
  <c r="G740" i="1" s="1"/>
  <c r="X740" i="1"/>
  <c r="AH738" i="1"/>
  <c r="AJ740" i="1"/>
  <c r="AI740" i="1"/>
  <c r="AM740" i="1" l="1"/>
  <c r="AQ740" i="1"/>
  <c r="AR740" i="1"/>
  <c r="D742" i="1"/>
  <c r="J741" i="1"/>
  <c r="E742" i="1"/>
  <c r="F741" i="1"/>
  <c r="G741" i="1" s="1"/>
  <c r="X741" i="1"/>
  <c r="AH739" i="1"/>
  <c r="AJ741" i="1"/>
  <c r="AI741" i="1"/>
  <c r="AM741" i="1" l="1"/>
  <c r="AR741" i="1"/>
  <c r="AQ741" i="1"/>
  <c r="D743" i="1"/>
  <c r="J742" i="1"/>
  <c r="E743" i="1"/>
  <c r="F742" i="1"/>
  <c r="G742" i="1" s="1"/>
  <c r="X742" i="1"/>
  <c r="Q742" i="1"/>
  <c r="AH740" i="1"/>
  <c r="AJ742" i="1"/>
  <c r="AI742" i="1"/>
  <c r="AM742" i="1" l="1"/>
  <c r="AQ742" i="1"/>
  <c r="AR742" i="1"/>
  <c r="G743" i="1"/>
  <c r="D744" i="1"/>
  <c r="J743" i="1"/>
  <c r="E744" i="1"/>
  <c r="F743" i="1"/>
  <c r="X743" i="1"/>
  <c r="Q743" i="1"/>
  <c r="AH741" i="1"/>
  <c r="AJ743" i="1"/>
  <c r="AI743" i="1"/>
  <c r="AM743" i="1" l="1"/>
  <c r="AQ743" i="1"/>
  <c r="AR743" i="1"/>
  <c r="D745" i="1"/>
  <c r="J744" i="1"/>
  <c r="E745" i="1"/>
  <c r="F744" i="1"/>
  <c r="G744" i="1" s="1"/>
  <c r="X744" i="1"/>
  <c r="Q744" i="1"/>
  <c r="AH742" i="1"/>
  <c r="AJ744" i="1"/>
  <c r="AI744" i="1"/>
  <c r="AM744" i="1" l="1"/>
  <c r="AQ744" i="1"/>
  <c r="AR744" i="1"/>
  <c r="D746" i="1"/>
  <c r="J745" i="1"/>
  <c r="E746" i="1"/>
  <c r="F745" i="1"/>
  <c r="G745" i="1" s="1"/>
  <c r="X745" i="1"/>
  <c r="Q745" i="1"/>
  <c r="AH743" i="1"/>
  <c r="AJ745" i="1"/>
  <c r="AI745" i="1"/>
  <c r="AM745" i="1" l="1"/>
  <c r="AR745" i="1"/>
  <c r="AQ745" i="1"/>
  <c r="D747" i="1"/>
  <c r="J746" i="1"/>
  <c r="E747" i="1"/>
  <c r="F746" i="1"/>
  <c r="G746" i="1" s="1"/>
  <c r="X746" i="1"/>
  <c r="Q746" i="1"/>
  <c r="AH744" i="1"/>
  <c r="AJ746" i="1"/>
  <c r="AI746" i="1"/>
  <c r="AM746" i="1" l="1"/>
  <c r="AQ746" i="1"/>
  <c r="AR746" i="1"/>
  <c r="G747" i="1"/>
  <c r="D748" i="1"/>
  <c r="J747" i="1"/>
  <c r="E748" i="1"/>
  <c r="F747" i="1"/>
  <c r="X747" i="1"/>
  <c r="Q747" i="1"/>
  <c r="AH745" i="1"/>
  <c r="AJ747" i="1"/>
  <c r="AI747" i="1"/>
  <c r="AM747" i="1" l="1"/>
  <c r="AQ747" i="1"/>
  <c r="AR747" i="1"/>
  <c r="D749" i="1"/>
  <c r="J748" i="1"/>
  <c r="E749" i="1"/>
  <c r="F748" i="1"/>
  <c r="G748" i="1" s="1"/>
  <c r="X748" i="1"/>
  <c r="Q748" i="1"/>
  <c r="AH746" i="1"/>
  <c r="AJ748" i="1"/>
  <c r="AI748" i="1"/>
  <c r="AM748" i="1" l="1"/>
  <c r="AQ748" i="1"/>
  <c r="AR748" i="1"/>
  <c r="G749" i="1"/>
  <c r="D750" i="1"/>
  <c r="J749" i="1"/>
  <c r="E750" i="1"/>
  <c r="F749" i="1"/>
  <c r="X749" i="1"/>
  <c r="Q749" i="1"/>
  <c r="AH747" i="1"/>
  <c r="AJ749" i="1"/>
  <c r="AI749" i="1"/>
  <c r="AM749" i="1" l="1"/>
  <c r="Q751" i="1"/>
  <c r="D751" i="1"/>
  <c r="J750" i="1"/>
  <c r="E751" i="1"/>
  <c r="F750" i="1"/>
  <c r="G750" i="1" s="1"/>
  <c r="X750" i="1"/>
  <c r="Q750" i="1"/>
  <c r="AR749" i="1"/>
  <c r="AQ749" i="1"/>
  <c r="AH748" i="1"/>
  <c r="AJ750" i="1"/>
  <c r="AI750" i="1"/>
  <c r="AM750" i="1" l="1"/>
  <c r="AR750" i="1"/>
  <c r="AQ750" i="1"/>
  <c r="D752" i="1"/>
  <c r="J751" i="1"/>
  <c r="F751" i="1"/>
  <c r="G751" i="1" s="1"/>
  <c r="X751" i="1"/>
  <c r="AH749" i="1"/>
  <c r="AJ751" i="1"/>
  <c r="AI751" i="1"/>
  <c r="AM751" i="1" l="1"/>
  <c r="AR751" i="1"/>
  <c r="AQ751" i="1"/>
  <c r="D753" i="1"/>
  <c r="E753" i="1"/>
  <c r="Q753" i="1" s="1"/>
  <c r="J752" i="1"/>
  <c r="F752" i="1"/>
  <c r="G752" i="1" s="1"/>
  <c r="X752" i="1"/>
  <c r="Q752" i="1"/>
  <c r="AH750" i="1"/>
  <c r="AJ752" i="1"/>
  <c r="AI752" i="1"/>
  <c r="AM752" i="1" l="1"/>
  <c r="AQ752" i="1"/>
  <c r="AR752" i="1"/>
  <c r="D754" i="1"/>
  <c r="Q754" i="1" s="1"/>
  <c r="J753" i="1"/>
  <c r="E754" i="1"/>
  <c r="F753" i="1"/>
  <c r="G753" i="1" s="1"/>
  <c r="X753" i="1"/>
  <c r="AH751" i="1"/>
  <c r="AJ753" i="1"/>
  <c r="AI753" i="1"/>
  <c r="AM753" i="1" l="1"/>
  <c r="AR753" i="1"/>
  <c r="AQ753" i="1"/>
  <c r="D755" i="1"/>
  <c r="J754" i="1"/>
  <c r="E755" i="1"/>
  <c r="F754" i="1"/>
  <c r="X754" i="1"/>
  <c r="G754" i="1"/>
  <c r="Q755" i="1"/>
  <c r="AH752" i="1"/>
  <c r="AJ754" i="1"/>
  <c r="AI754" i="1"/>
  <c r="AM754" i="1" l="1"/>
  <c r="AR754" i="1"/>
  <c r="AQ754" i="1"/>
  <c r="D756" i="1"/>
  <c r="Q756" i="1" s="1"/>
  <c r="J755" i="1"/>
  <c r="E756" i="1"/>
  <c r="F755" i="1"/>
  <c r="G755" i="1" s="1"/>
  <c r="X755" i="1"/>
  <c r="AH753" i="1"/>
  <c r="AJ755" i="1"/>
  <c r="AI755" i="1"/>
  <c r="AM755" i="1" l="1"/>
  <c r="AR755" i="1"/>
  <c r="AQ755" i="1"/>
  <c r="D757" i="1"/>
  <c r="Q757" i="1"/>
  <c r="X756" i="1"/>
  <c r="E757" i="1"/>
  <c r="J756" i="1"/>
  <c r="F756" i="1"/>
  <c r="G756" i="1" s="1"/>
  <c r="AH754" i="1"/>
  <c r="AJ756" i="1"/>
  <c r="AI756" i="1"/>
  <c r="AM756" i="1" l="1"/>
  <c r="AR756" i="1"/>
  <c r="AQ756" i="1"/>
  <c r="D758" i="1"/>
  <c r="F757" i="1"/>
  <c r="G757" i="1" s="1"/>
  <c r="X757" i="1"/>
  <c r="J757" i="1"/>
  <c r="E758" i="1"/>
  <c r="Q758" i="1" s="1"/>
  <c r="AH755" i="1"/>
  <c r="AJ757" i="1"/>
  <c r="AI757" i="1"/>
  <c r="AM757" i="1" l="1"/>
  <c r="AR757" i="1"/>
  <c r="AQ757" i="1"/>
  <c r="D759" i="1"/>
  <c r="F758" i="1"/>
  <c r="G758" i="1" s="1"/>
  <c r="X758" i="1"/>
  <c r="J758" i="1"/>
  <c r="E759" i="1"/>
  <c r="Q759" i="1" s="1"/>
  <c r="AH756" i="1"/>
  <c r="AJ758" i="1"/>
  <c r="AI758" i="1"/>
  <c r="AM758" i="1" l="1"/>
  <c r="AQ758" i="1"/>
  <c r="AR758" i="1"/>
  <c r="D760" i="1"/>
  <c r="Q760" i="1"/>
  <c r="X759" i="1"/>
  <c r="J759" i="1"/>
  <c r="E760" i="1"/>
  <c r="F759" i="1"/>
  <c r="G759" i="1" s="1"/>
  <c r="AH757" i="1"/>
  <c r="AJ759" i="1"/>
  <c r="AI759" i="1"/>
  <c r="AM759" i="1" l="1"/>
  <c r="AQ759" i="1"/>
  <c r="AR759" i="1"/>
  <c r="J760" i="1"/>
  <c r="D761" i="1"/>
  <c r="E761" i="1"/>
  <c r="F760" i="1"/>
  <c r="G760" i="1" s="1"/>
  <c r="X760" i="1"/>
  <c r="Q761" i="1"/>
  <c r="AH758" i="1"/>
  <c r="AJ760" i="1"/>
  <c r="AI760" i="1"/>
  <c r="AM760" i="1" l="1"/>
  <c r="AQ760" i="1"/>
  <c r="AR760" i="1"/>
  <c r="D762" i="1"/>
  <c r="J761" i="1"/>
  <c r="E762" i="1"/>
  <c r="F761" i="1"/>
  <c r="X761" i="1"/>
  <c r="G761" i="1"/>
  <c r="Q762" i="1"/>
  <c r="AH759" i="1"/>
  <c r="AJ761" i="1"/>
  <c r="AI761" i="1"/>
  <c r="AM761" i="1" l="1"/>
  <c r="AR761" i="1"/>
  <c r="AQ761" i="1"/>
  <c r="D763" i="1"/>
  <c r="Q763" i="1" s="1"/>
  <c r="J762" i="1"/>
  <c r="E763" i="1"/>
  <c r="F762" i="1"/>
  <c r="G762" i="1" s="1"/>
  <c r="X762" i="1"/>
  <c r="AH760" i="1"/>
  <c r="AJ762" i="1"/>
  <c r="AI762" i="1"/>
  <c r="AM762" i="1" l="1"/>
  <c r="AQ762" i="1"/>
  <c r="AR762" i="1"/>
  <c r="D764" i="1"/>
  <c r="J763" i="1"/>
  <c r="E764" i="1"/>
  <c r="F763" i="1"/>
  <c r="X763" i="1"/>
  <c r="G763" i="1"/>
  <c r="Q764" i="1"/>
  <c r="AH761" i="1"/>
  <c r="AJ763" i="1"/>
  <c r="AI763" i="1"/>
  <c r="AM763" i="1" l="1"/>
  <c r="AR763" i="1"/>
  <c r="AQ763" i="1"/>
  <c r="D765" i="1"/>
  <c r="J764" i="1"/>
  <c r="E765" i="1"/>
  <c r="F764" i="1"/>
  <c r="G764" i="1" s="1"/>
  <c r="X764" i="1"/>
  <c r="Q765" i="1"/>
  <c r="AH762" i="1"/>
  <c r="AJ764" i="1"/>
  <c r="AI764" i="1"/>
  <c r="AM764" i="1" l="1"/>
  <c r="AQ764" i="1"/>
  <c r="AR764" i="1"/>
  <c r="D766" i="1"/>
  <c r="Q766" i="1" s="1"/>
  <c r="J765" i="1"/>
  <c r="E766" i="1"/>
  <c r="F765" i="1"/>
  <c r="X765" i="1"/>
  <c r="G765" i="1"/>
  <c r="AH763" i="1"/>
  <c r="AJ765" i="1"/>
  <c r="AI765" i="1"/>
  <c r="AM765" i="1" l="1"/>
  <c r="AR765" i="1"/>
  <c r="AQ765" i="1"/>
  <c r="AR766" i="1"/>
  <c r="D767" i="1"/>
  <c r="Q767" i="1" s="1"/>
  <c r="J766" i="1"/>
  <c r="F766" i="1"/>
  <c r="X766" i="1"/>
  <c r="G766" i="1"/>
  <c r="E767" i="1"/>
  <c r="AH764" i="1"/>
  <c r="AJ766" i="1"/>
  <c r="AI766" i="1"/>
  <c r="AM766" i="1" l="1"/>
  <c r="AQ766" i="1"/>
  <c r="D768" i="1"/>
  <c r="J767" i="1"/>
  <c r="F767" i="1"/>
  <c r="G767" i="1" s="1"/>
  <c r="X767" i="1"/>
  <c r="E768" i="1"/>
  <c r="Q768" i="1" s="1"/>
  <c r="AH765" i="1"/>
  <c r="AJ767" i="1"/>
  <c r="AI767" i="1"/>
  <c r="AM767" i="1" l="1"/>
  <c r="AR767" i="1"/>
  <c r="AQ767" i="1"/>
  <c r="D769" i="1"/>
  <c r="J768" i="1"/>
  <c r="F768" i="1"/>
  <c r="G768" i="1" s="1"/>
  <c r="X768" i="1"/>
  <c r="E769" i="1"/>
  <c r="Q769" i="1" s="1"/>
  <c r="AH766" i="1"/>
  <c r="AJ768" i="1"/>
  <c r="AI768" i="1"/>
  <c r="AM768" i="1" l="1"/>
  <c r="AR768" i="1"/>
  <c r="AQ768" i="1"/>
  <c r="D770" i="1"/>
  <c r="J769" i="1"/>
  <c r="F769" i="1"/>
  <c r="G769" i="1" s="1"/>
  <c r="X769" i="1"/>
  <c r="E770" i="1"/>
  <c r="Q770" i="1" s="1"/>
  <c r="AH767" i="1"/>
  <c r="AJ769" i="1"/>
  <c r="AI769" i="1"/>
  <c r="AM769" i="1" l="1"/>
  <c r="AR769" i="1"/>
  <c r="AQ769" i="1"/>
  <c r="D771" i="1"/>
  <c r="J770" i="1"/>
  <c r="F770" i="1"/>
  <c r="G770" i="1" s="1"/>
  <c r="X770" i="1"/>
  <c r="Q771" i="1"/>
  <c r="AH768" i="1"/>
  <c r="AJ770" i="1"/>
  <c r="AI770" i="1"/>
  <c r="AM770" i="1" l="1"/>
  <c r="AQ770" i="1"/>
  <c r="AR770" i="1"/>
  <c r="AR771" i="1"/>
  <c r="AQ771" i="1"/>
  <c r="E772" i="1"/>
  <c r="Q772" i="1" s="1"/>
  <c r="J771" i="1"/>
  <c r="F771" i="1"/>
  <c r="X771" i="1"/>
  <c r="G771" i="1"/>
  <c r="D772" i="1"/>
  <c r="AH769" i="1"/>
  <c r="AJ771" i="1"/>
  <c r="AI771" i="1"/>
  <c r="AM771" i="1" l="1"/>
  <c r="J772" i="1"/>
  <c r="E773" i="1"/>
  <c r="F772" i="1"/>
  <c r="G772" i="1" s="1"/>
  <c r="X772" i="1"/>
  <c r="Q773" i="1"/>
  <c r="D773" i="1"/>
  <c r="AH770" i="1"/>
  <c r="AJ772" i="1"/>
  <c r="AI772" i="1"/>
  <c r="AM772" i="1" l="1"/>
  <c r="AQ772" i="1"/>
  <c r="AR772" i="1"/>
  <c r="J773" i="1"/>
  <c r="E774" i="1"/>
  <c r="F773" i="1"/>
  <c r="G773" i="1" s="1"/>
  <c r="X773" i="1"/>
  <c r="D774" i="1"/>
  <c r="Q774" i="1" s="1"/>
  <c r="AH771" i="1"/>
  <c r="AJ773" i="1"/>
  <c r="AI773" i="1"/>
  <c r="AM773" i="1" l="1"/>
  <c r="AR773" i="1"/>
  <c r="AQ773" i="1"/>
  <c r="J774" i="1"/>
  <c r="E775" i="1"/>
  <c r="F774" i="1"/>
  <c r="G774" i="1" s="1"/>
  <c r="X774" i="1"/>
  <c r="D775" i="1"/>
  <c r="Q775" i="1" s="1"/>
  <c r="AH772" i="1"/>
  <c r="AJ774" i="1"/>
  <c r="AI774" i="1"/>
  <c r="AM774" i="1" l="1"/>
  <c r="AR774" i="1"/>
  <c r="AQ774" i="1"/>
  <c r="J775" i="1"/>
  <c r="E776" i="1"/>
  <c r="F775" i="1"/>
  <c r="X775" i="1"/>
  <c r="G775" i="1"/>
  <c r="Q776" i="1"/>
  <c r="D776" i="1"/>
  <c r="AH773" i="1"/>
  <c r="AJ775" i="1"/>
  <c r="AI775" i="1"/>
  <c r="AM775" i="1" l="1"/>
  <c r="J776" i="1"/>
  <c r="E777" i="1"/>
  <c r="Q777" i="1" s="1"/>
  <c r="F776" i="1"/>
  <c r="X776" i="1"/>
  <c r="G776" i="1"/>
  <c r="D777" i="1"/>
  <c r="AR775" i="1"/>
  <c r="AQ775" i="1"/>
  <c r="AH774" i="1"/>
  <c r="AJ776" i="1"/>
  <c r="AI776" i="1"/>
  <c r="AM776" i="1" l="1"/>
  <c r="AQ776" i="1"/>
  <c r="AR776" i="1"/>
  <c r="J777" i="1"/>
  <c r="E778" i="1"/>
  <c r="F777" i="1"/>
  <c r="X777" i="1"/>
  <c r="G777" i="1"/>
  <c r="Q778" i="1"/>
  <c r="D778" i="1"/>
  <c r="AH775" i="1"/>
  <c r="AJ777" i="1"/>
  <c r="AI777" i="1"/>
  <c r="AM777" i="1" l="1"/>
  <c r="J778" i="1"/>
  <c r="E779" i="1"/>
  <c r="Q779" i="1" s="1"/>
  <c r="F778" i="1"/>
  <c r="X778" i="1"/>
  <c r="G778" i="1"/>
  <c r="D779" i="1"/>
  <c r="AQ777" i="1"/>
  <c r="AR777" i="1"/>
  <c r="AQ778" i="1"/>
  <c r="AH776" i="1"/>
  <c r="AJ778" i="1"/>
  <c r="AI778" i="1"/>
  <c r="AM778" i="1" l="1"/>
  <c r="AR778" i="1"/>
  <c r="J779" i="1"/>
  <c r="E780" i="1"/>
  <c r="F779" i="1"/>
  <c r="G779" i="1" s="1"/>
  <c r="X779" i="1"/>
  <c r="Q780" i="1"/>
  <c r="D780" i="1"/>
  <c r="AH777" i="1"/>
  <c r="AJ779" i="1"/>
  <c r="AI779" i="1"/>
  <c r="AM779" i="1" l="1"/>
  <c r="AQ779" i="1"/>
  <c r="AR779" i="1"/>
  <c r="J780" i="1"/>
  <c r="E781" i="1"/>
  <c r="Q781" i="1" s="1"/>
  <c r="F780" i="1"/>
  <c r="X780" i="1"/>
  <c r="G780" i="1"/>
  <c r="D781" i="1"/>
  <c r="AH778" i="1"/>
  <c r="AJ780" i="1"/>
  <c r="AI780" i="1"/>
  <c r="AM780" i="1" l="1"/>
  <c r="AQ780" i="1"/>
  <c r="AR780" i="1"/>
  <c r="AQ781" i="1"/>
  <c r="J781" i="1"/>
  <c r="E782" i="1"/>
  <c r="F781" i="1"/>
  <c r="X781" i="1"/>
  <c r="G781" i="1"/>
  <c r="Q782" i="1"/>
  <c r="D782" i="1"/>
  <c r="AH779" i="1"/>
  <c r="AJ781" i="1"/>
  <c r="AI781" i="1"/>
  <c r="AM781" i="1" l="1"/>
  <c r="J782" i="1"/>
  <c r="E783" i="1"/>
  <c r="Q783" i="1" s="1"/>
  <c r="F782" i="1"/>
  <c r="X782" i="1"/>
  <c r="G782" i="1"/>
  <c r="D783" i="1"/>
  <c r="AR781" i="1"/>
  <c r="AH780" i="1"/>
  <c r="AJ782" i="1"/>
  <c r="AI782" i="1"/>
  <c r="AM782" i="1" l="1"/>
  <c r="AQ782" i="1"/>
  <c r="AR782" i="1"/>
  <c r="J783" i="1"/>
  <c r="E784" i="1"/>
  <c r="F783" i="1"/>
  <c r="G783" i="1" s="1"/>
  <c r="X783" i="1"/>
  <c r="Q784" i="1"/>
  <c r="D784" i="1"/>
  <c r="AH781" i="1"/>
  <c r="AJ783" i="1"/>
  <c r="AI783" i="1"/>
  <c r="AM783" i="1" l="1"/>
  <c r="AQ783" i="1"/>
  <c r="AR783" i="1"/>
  <c r="J784" i="1"/>
  <c r="E785" i="1"/>
  <c r="F784" i="1"/>
  <c r="G784" i="1" s="1"/>
  <c r="X784" i="1"/>
  <c r="Q785" i="1"/>
  <c r="D785" i="1"/>
  <c r="AH782" i="1"/>
  <c r="AJ784" i="1"/>
  <c r="AI784" i="1"/>
  <c r="AM784" i="1" l="1"/>
  <c r="AR784" i="1"/>
  <c r="AQ784" i="1"/>
  <c r="J785" i="1"/>
  <c r="E786" i="1"/>
  <c r="F785" i="1"/>
  <c r="G785" i="1" s="1"/>
  <c r="X785" i="1"/>
  <c r="D786" i="1"/>
  <c r="AH783" i="1"/>
  <c r="AJ785" i="1"/>
  <c r="AI785" i="1"/>
  <c r="AM785" i="1" l="1"/>
  <c r="AR785" i="1"/>
  <c r="AQ785" i="1"/>
  <c r="J786" i="1"/>
  <c r="E787" i="1"/>
  <c r="F786" i="1"/>
  <c r="G786" i="1" s="1"/>
  <c r="X786" i="1"/>
  <c r="D787" i="1"/>
  <c r="Q786" i="1"/>
  <c r="AH784" i="1"/>
  <c r="AJ786" i="1"/>
  <c r="AI786" i="1"/>
  <c r="AM786" i="1" l="1"/>
  <c r="AQ786" i="1"/>
  <c r="AR786" i="1"/>
  <c r="J787" i="1"/>
  <c r="E788" i="1"/>
  <c r="F787" i="1"/>
  <c r="X787" i="1"/>
  <c r="G787" i="1"/>
  <c r="Q788" i="1"/>
  <c r="D788" i="1"/>
  <c r="Q787" i="1"/>
  <c r="AH785" i="1"/>
  <c r="AJ787" i="1"/>
  <c r="AI787" i="1"/>
  <c r="AM787" i="1" l="1"/>
  <c r="AQ787" i="1"/>
  <c r="AR787" i="1"/>
  <c r="J788" i="1"/>
  <c r="E789" i="1"/>
  <c r="F788" i="1"/>
  <c r="X788" i="1"/>
  <c r="G788" i="1"/>
  <c r="Q789" i="1"/>
  <c r="D789" i="1"/>
  <c r="AH786" i="1"/>
  <c r="AJ788" i="1"/>
  <c r="AI788" i="1"/>
  <c r="AM788" i="1" l="1"/>
  <c r="AQ788" i="1"/>
  <c r="AR788" i="1"/>
  <c r="J789" i="1"/>
  <c r="E790" i="1"/>
  <c r="F789" i="1"/>
  <c r="X789" i="1"/>
  <c r="G789" i="1"/>
  <c r="Q790" i="1"/>
  <c r="D790" i="1"/>
  <c r="AH787" i="1"/>
  <c r="AJ789" i="1"/>
  <c r="AI789" i="1"/>
  <c r="AM789" i="1" l="1"/>
  <c r="J790" i="1"/>
  <c r="F790" i="1"/>
  <c r="G790" i="1" s="1"/>
  <c r="X790" i="1"/>
  <c r="D791" i="1"/>
  <c r="Q791" i="1" s="1"/>
  <c r="AQ789" i="1"/>
  <c r="AR789" i="1"/>
  <c r="AH788" i="1"/>
  <c r="AJ790" i="1"/>
  <c r="AI790" i="1"/>
  <c r="AM790" i="1" l="1"/>
  <c r="AQ790" i="1"/>
  <c r="AR790" i="1"/>
  <c r="J791" i="1"/>
  <c r="F791" i="1"/>
  <c r="X791" i="1"/>
  <c r="Q792" i="1"/>
  <c r="G791" i="1"/>
  <c r="D792" i="1"/>
  <c r="E792" i="1"/>
  <c r="AH789" i="1"/>
  <c r="AJ791" i="1"/>
  <c r="AI791" i="1"/>
  <c r="AM791" i="1" l="1"/>
  <c r="F792" i="1"/>
  <c r="X792" i="1"/>
  <c r="G792" i="1"/>
  <c r="Q793" i="1"/>
  <c r="D793" i="1"/>
  <c r="J792" i="1"/>
  <c r="E793" i="1"/>
  <c r="AR791" i="1"/>
  <c r="AQ791" i="1"/>
  <c r="AH790" i="1"/>
  <c r="AJ792" i="1"/>
  <c r="AI792" i="1"/>
  <c r="AM792" i="1" l="1"/>
  <c r="F793" i="1"/>
  <c r="G793" i="1" s="1"/>
  <c r="X793" i="1"/>
  <c r="D794" i="1"/>
  <c r="J793" i="1"/>
  <c r="E794" i="1"/>
  <c r="AR792" i="1"/>
  <c r="AQ792" i="1"/>
  <c r="AH791" i="1"/>
  <c r="AJ793" i="1"/>
  <c r="AI793" i="1"/>
  <c r="AM793" i="1" l="1"/>
  <c r="AR793" i="1"/>
  <c r="AQ793" i="1"/>
  <c r="AH792" i="1"/>
  <c r="F794" i="1"/>
  <c r="X794" i="1"/>
  <c r="G794" i="1"/>
  <c r="Q795" i="1"/>
  <c r="D795" i="1"/>
  <c r="J794" i="1"/>
  <c r="E795" i="1"/>
  <c r="Q794" i="1"/>
  <c r="AJ794" i="1"/>
  <c r="AI794" i="1"/>
  <c r="AM794" i="1" l="1"/>
  <c r="AQ794" i="1"/>
  <c r="F795" i="1"/>
  <c r="X795" i="1"/>
  <c r="G795" i="1"/>
  <c r="D796" i="1"/>
  <c r="J795" i="1"/>
  <c r="E796" i="1"/>
  <c r="Q796" i="1" s="1"/>
  <c r="AR794" i="1"/>
  <c r="AR795" i="1"/>
  <c r="AH793" i="1"/>
  <c r="AJ795" i="1"/>
  <c r="AI795" i="1"/>
  <c r="AM795" i="1" l="1"/>
  <c r="AQ795" i="1"/>
  <c r="F796" i="1"/>
  <c r="G796" i="1" s="1"/>
  <c r="X796" i="1"/>
  <c r="D797" i="1"/>
  <c r="J796" i="1"/>
  <c r="E797" i="1"/>
  <c r="AH794" i="1"/>
  <c r="AJ796" i="1"/>
  <c r="AI796" i="1"/>
  <c r="AM796" i="1" l="1"/>
  <c r="AR796" i="1"/>
  <c r="AQ796" i="1"/>
  <c r="F797" i="1"/>
  <c r="X797" i="1"/>
  <c r="G797" i="1"/>
  <c r="D798" i="1"/>
  <c r="J797" i="1"/>
  <c r="E798" i="1"/>
  <c r="Q797" i="1"/>
  <c r="AH795" i="1"/>
  <c r="AJ797" i="1"/>
  <c r="AI797" i="1"/>
  <c r="AM797" i="1" l="1"/>
  <c r="F798" i="1"/>
  <c r="X798" i="1"/>
  <c r="G798" i="1"/>
  <c r="Q799" i="1"/>
  <c r="D799" i="1"/>
  <c r="J798" i="1"/>
  <c r="E799" i="1"/>
  <c r="AQ797" i="1"/>
  <c r="AR797" i="1"/>
  <c r="Q798" i="1"/>
  <c r="AQ798" i="1"/>
  <c r="AH796" i="1"/>
  <c r="AJ798" i="1"/>
  <c r="AI798" i="1"/>
  <c r="AM798" i="1" l="1"/>
  <c r="F799" i="1"/>
  <c r="G799" i="1" s="1"/>
  <c r="X799" i="1"/>
  <c r="D800" i="1"/>
  <c r="J799" i="1"/>
  <c r="E800" i="1"/>
  <c r="AR798" i="1"/>
  <c r="AH797" i="1"/>
  <c r="AJ799" i="1"/>
  <c r="AI799" i="1"/>
  <c r="AM799" i="1" l="1"/>
  <c r="AQ799" i="1"/>
  <c r="AR799" i="1"/>
  <c r="F800" i="1"/>
  <c r="X800" i="1"/>
  <c r="G800" i="1"/>
  <c r="D801" i="1"/>
  <c r="J800" i="1"/>
  <c r="E801" i="1"/>
  <c r="Q800" i="1"/>
  <c r="AH798" i="1"/>
  <c r="AJ800" i="1"/>
  <c r="AI800" i="1"/>
  <c r="AM800" i="1" l="1"/>
  <c r="F801" i="1"/>
  <c r="X801" i="1"/>
  <c r="G801" i="1"/>
  <c r="Q802" i="1"/>
  <c r="D802" i="1"/>
  <c r="J801" i="1"/>
  <c r="E802" i="1"/>
  <c r="AR800" i="1"/>
  <c r="Q801" i="1"/>
  <c r="AQ800" i="1"/>
  <c r="AR801" i="1"/>
  <c r="AQ801" i="1"/>
  <c r="AH799" i="1"/>
  <c r="AJ801" i="1"/>
  <c r="AI801" i="1"/>
  <c r="AM801" i="1" l="1"/>
  <c r="F802" i="1"/>
  <c r="G802" i="1" s="1"/>
  <c r="X802" i="1"/>
  <c r="D803" i="1"/>
  <c r="J802" i="1"/>
  <c r="E803" i="1"/>
  <c r="AH800" i="1"/>
  <c r="AJ802" i="1"/>
  <c r="AI802" i="1"/>
  <c r="AM802" i="1" l="1"/>
  <c r="AQ802" i="1"/>
  <c r="AR802" i="1"/>
  <c r="F803" i="1"/>
  <c r="X803" i="1"/>
  <c r="G803" i="1"/>
  <c r="D804" i="1"/>
  <c r="J803" i="1"/>
  <c r="E804" i="1"/>
  <c r="Q804" i="1" s="1"/>
  <c r="Q803" i="1"/>
  <c r="AH801" i="1"/>
  <c r="AJ803" i="1"/>
  <c r="AI803" i="1"/>
  <c r="AM803" i="1" l="1"/>
  <c r="F804" i="1"/>
  <c r="X804" i="1"/>
  <c r="G804" i="1"/>
  <c r="D805" i="1"/>
  <c r="J804" i="1"/>
  <c r="E805" i="1"/>
  <c r="AR803" i="1"/>
  <c r="AQ803" i="1"/>
  <c r="AH802" i="1"/>
  <c r="AJ804" i="1"/>
  <c r="AI804" i="1"/>
  <c r="AM804" i="1" l="1"/>
  <c r="AQ804" i="1"/>
  <c r="F805" i="1"/>
  <c r="X805" i="1"/>
  <c r="G805" i="1"/>
  <c r="D806" i="1"/>
  <c r="J805" i="1"/>
  <c r="E806" i="1"/>
  <c r="Q806" i="1" s="1"/>
  <c r="Q805" i="1"/>
  <c r="AR804" i="1"/>
  <c r="AH803" i="1"/>
  <c r="AJ805" i="1"/>
  <c r="AI805" i="1"/>
  <c r="AM805" i="1" l="1"/>
  <c r="AQ805" i="1"/>
  <c r="F806" i="1"/>
  <c r="X806" i="1"/>
  <c r="G806" i="1"/>
  <c r="Q807" i="1"/>
  <c r="D807" i="1"/>
  <c r="J806" i="1"/>
  <c r="E807" i="1"/>
  <c r="AR806" i="1"/>
  <c r="AR805" i="1"/>
  <c r="AH804" i="1"/>
  <c r="AJ806" i="1"/>
  <c r="AI806" i="1"/>
  <c r="AM806" i="1" l="1"/>
  <c r="F807" i="1"/>
  <c r="G807" i="1" s="1"/>
  <c r="X807" i="1"/>
  <c r="D808" i="1"/>
  <c r="J807" i="1"/>
  <c r="E808" i="1"/>
  <c r="AQ806" i="1"/>
  <c r="AH805" i="1"/>
  <c r="AJ807" i="1"/>
  <c r="AI807" i="1"/>
  <c r="AM807" i="1" l="1"/>
  <c r="AQ807" i="1"/>
  <c r="AR807" i="1"/>
  <c r="F808" i="1"/>
  <c r="X808" i="1"/>
  <c r="G808" i="1"/>
  <c r="D809" i="1"/>
  <c r="J808" i="1"/>
  <c r="E809" i="1"/>
  <c r="Q808" i="1"/>
  <c r="AH806" i="1"/>
  <c r="AJ808" i="1"/>
  <c r="AI808" i="1"/>
  <c r="AM808" i="1" l="1"/>
  <c r="F809" i="1"/>
  <c r="X809" i="1"/>
  <c r="G809" i="1"/>
  <c r="Q810" i="1"/>
  <c r="D810" i="1"/>
  <c r="J809" i="1"/>
  <c r="E810" i="1"/>
  <c r="AQ808" i="1"/>
  <c r="Q809" i="1"/>
  <c r="AR808" i="1"/>
  <c r="AH807" i="1"/>
  <c r="AJ809" i="1"/>
  <c r="AI809" i="1"/>
  <c r="AM809" i="1" l="1"/>
  <c r="F810" i="1"/>
  <c r="G810" i="1" s="1"/>
  <c r="X810" i="1"/>
  <c r="D811" i="1"/>
  <c r="J810" i="1"/>
  <c r="E811" i="1"/>
  <c r="AQ809" i="1"/>
  <c r="AR809" i="1"/>
  <c r="AH808" i="1"/>
  <c r="AJ810" i="1"/>
  <c r="AI810" i="1"/>
  <c r="AM810" i="1" l="1"/>
  <c r="AR810" i="1"/>
  <c r="AQ810" i="1"/>
  <c r="F811" i="1"/>
  <c r="G811" i="1" s="1"/>
  <c r="X811" i="1"/>
  <c r="Q812" i="1"/>
  <c r="D812" i="1"/>
  <c r="J811" i="1"/>
  <c r="E812" i="1"/>
  <c r="Q811" i="1"/>
  <c r="AH809" i="1"/>
  <c r="AJ811" i="1"/>
  <c r="AI811" i="1"/>
  <c r="AM811" i="1" l="1"/>
  <c r="AR811" i="1"/>
  <c r="AQ811" i="1"/>
  <c r="AR812" i="1"/>
  <c r="F812" i="1"/>
  <c r="X812" i="1"/>
  <c r="G812" i="1"/>
  <c r="Q813" i="1"/>
  <c r="D813" i="1"/>
  <c r="J812" i="1"/>
  <c r="E813" i="1"/>
  <c r="AH810" i="1"/>
  <c r="AJ812" i="1"/>
  <c r="AI812" i="1"/>
  <c r="AM812" i="1" l="1"/>
  <c r="F813" i="1"/>
  <c r="X813" i="1"/>
  <c r="G813" i="1"/>
  <c r="Q814" i="1"/>
  <c r="D814" i="1"/>
  <c r="J813" i="1"/>
  <c r="E814" i="1"/>
  <c r="AQ812" i="1"/>
  <c r="AR813" i="1"/>
  <c r="AH811" i="1"/>
  <c r="AJ813" i="1"/>
  <c r="AI813" i="1"/>
  <c r="AM813" i="1" l="1"/>
  <c r="F814" i="1"/>
  <c r="X814" i="1"/>
  <c r="G814" i="1"/>
  <c r="AQ814" i="1" s="1"/>
  <c r="Q815" i="1"/>
  <c r="D815" i="1"/>
  <c r="J814" i="1"/>
  <c r="AQ813" i="1"/>
  <c r="AH812" i="1"/>
  <c r="AJ814" i="1"/>
  <c r="AI814" i="1"/>
  <c r="AM814" i="1" l="1"/>
  <c r="F815" i="1"/>
  <c r="X815" i="1"/>
  <c r="G815" i="1"/>
  <c r="D816" i="1"/>
  <c r="E816" i="1"/>
  <c r="J815" i="1"/>
  <c r="AR814" i="1"/>
  <c r="AH813" i="1"/>
  <c r="AJ815" i="1"/>
  <c r="AI815" i="1"/>
  <c r="AM815" i="1" l="1"/>
  <c r="D817" i="1"/>
  <c r="J816" i="1"/>
  <c r="E817" i="1"/>
  <c r="F816" i="1"/>
  <c r="G816" i="1" s="1"/>
  <c r="X816" i="1"/>
  <c r="AR815" i="1"/>
  <c r="AQ815" i="1"/>
  <c r="Q816" i="1"/>
  <c r="AH814" i="1"/>
  <c r="AJ816" i="1"/>
  <c r="AI816" i="1"/>
  <c r="AM816" i="1" l="1"/>
  <c r="AR816" i="1"/>
  <c r="AQ816" i="1"/>
  <c r="G817" i="1"/>
  <c r="D818" i="1"/>
  <c r="J817" i="1"/>
  <c r="E818" i="1"/>
  <c r="F817" i="1"/>
  <c r="X817" i="1"/>
  <c r="Q817" i="1"/>
  <c r="AH815" i="1"/>
  <c r="AJ817" i="1"/>
  <c r="AI817" i="1"/>
  <c r="AM817" i="1" l="1"/>
  <c r="AR817" i="1"/>
  <c r="AQ817" i="1"/>
  <c r="Q819" i="1"/>
  <c r="D819" i="1"/>
  <c r="J818" i="1"/>
  <c r="E819" i="1"/>
  <c r="F818" i="1"/>
  <c r="G818" i="1" s="1"/>
  <c r="X818" i="1"/>
  <c r="Q818" i="1"/>
  <c r="AH816" i="1"/>
  <c r="AJ818" i="1"/>
  <c r="AI818" i="1"/>
  <c r="AM818" i="1" l="1"/>
  <c r="AQ818" i="1"/>
  <c r="AR818" i="1"/>
  <c r="D820" i="1"/>
  <c r="Q820" i="1" s="1"/>
  <c r="J819" i="1"/>
  <c r="E820" i="1"/>
  <c r="F819" i="1"/>
  <c r="G819" i="1" s="1"/>
  <c r="X819" i="1"/>
  <c r="AH817" i="1"/>
  <c r="AJ819" i="1"/>
  <c r="AI819" i="1"/>
  <c r="AM819" i="1" l="1"/>
  <c r="AQ819" i="1"/>
  <c r="AR819" i="1"/>
  <c r="Q821" i="1"/>
  <c r="D821" i="1"/>
  <c r="J820" i="1"/>
  <c r="E821" i="1"/>
  <c r="F820" i="1"/>
  <c r="G820" i="1" s="1"/>
  <c r="X820" i="1"/>
  <c r="AH818" i="1"/>
  <c r="AJ820" i="1"/>
  <c r="AI820" i="1"/>
  <c r="AM820" i="1" l="1"/>
  <c r="AQ820" i="1"/>
  <c r="AR820" i="1"/>
  <c r="Q822" i="1"/>
  <c r="D822" i="1"/>
  <c r="J821" i="1"/>
  <c r="E822" i="1"/>
  <c r="F821" i="1"/>
  <c r="G821" i="1" s="1"/>
  <c r="X821" i="1"/>
  <c r="AH819" i="1"/>
  <c r="AJ821" i="1"/>
  <c r="AI821" i="1"/>
  <c r="AM821" i="1" l="1"/>
  <c r="AR821" i="1"/>
  <c r="AQ821" i="1"/>
  <c r="G822" i="1"/>
  <c r="D823" i="1"/>
  <c r="J822" i="1"/>
  <c r="E823" i="1"/>
  <c r="F822" i="1"/>
  <c r="X822" i="1"/>
  <c r="AH820" i="1"/>
  <c r="AJ822" i="1"/>
  <c r="AI822" i="1"/>
  <c r="AM822" i="1" l="1"/>
  <c r="Q824" i="1"/>
  <c r="D824" i="1"/>
  <c r="J823" i="1"/>
  <c r="E824" i="1"/>
  <c r="F823" i="1"/>
  <c r="G823" i="1" s="1"/>
  <c r="X823" i="1"/>
  <c r="Q823" i="1"/>
  <c r="AQ822" i="1"/>
  <c r="AR822" i="1"/>
  <c r="AH821" i="1"/>
  <c r="AJ823" i="1"/>
  <c r="AI823" i="1"/>
  <c r="AM823" i="1" l="1"/>
  <c r="AQ823" i="1"/>
  <c r="AR823" i="1"/>
  <c r="G824" i="1"/>
  <c r="D825" i="1"/>
  <c r="Q825" i="1" s="1"/>
  <c r="J824" i="1"/>
  <c r="E825" i="1"/>
  <c r="F824" i="1"/>
  <c r="X824" i="1"/>
  <c r="AH822" i="1"/>
  <c r="AJ824" i="1"/>
  <c r="AI824" i="1"/>
  <c r="AM824" i="1" l="1"/>
  <c r="AR824" i="1"/>
  <c r="AQ824" i="1"/>
  <c r="D826" i="1"/>
  <c r="J825" i="1"/>
  <c r="E826" i="1"/>
  <c r="F825" i="1"/>
  <c r="G825" i="1" s="1"/>
  <c r="X825" i="1"/>
  <c r="AH823" i="1"/>
  <c r="AJ825" i="1"/>
  <c r="AI825" i="1"/>
  <c r="AM825" i="1" l="1"/>
  <c r="AR825" i="1"/>
  <c r="AQ825" i="1"/>
  <c r="Q827" i="1"/>
  <c r="D827" i="1"/>
  <c r="J826" i="1"/>
  <c r="E827" i="1"/>
  <c r="F826" i="1"/>
  <c r="G826" i="1" s="1"/>
  <c r="X826" i="1"/>
  <c r="Q826" i="1"/>
  <c r="AH824" i="1"/>
  <c r="AJ826" i="1"/>
  <c r="AI826" i="1"/>
  <c r="AM826" i="1" l="1"/>
  <c r="AQ826" i="1"/>
  <c r="AR826" i="1"/>
  <c r="Q828" i="1"/>
  <c r="D828" i="1"/>
  <c r="J827" i="1"/>
  <c r="E828" i="1"/>
  <c r="F827" i="1"/>
  <c r="G827" i="1" s="1"/>
  <c r="X827" i="1"/>
  <c r="AH825" i="1"/>
  <c r="AJ827" i="1"/>
  <c r="AI827" i="1"/>
  <c r="AM827" i="1" l="1"/>
  <c r="AQ827" i="1"/>
  <c r="AR827" i="1"/>
  <c r="D829" i="1"/>
  <c r="Q829" i="1" s="1"/>
  <c r="J828" i="1"/>
  <c r="E829" i="1"/>
  <c r="F828" i="1"/>
  <c r="G828" i="1" s="1"/>
  <c r="X828" i="1"/>
  <c r="AH826" i="1"/>
  <c r="AJ828" i="1"/>
  <c r="AI828" i="1"/>
  <c r="AM828" i="1" l="1"/>
  <c r="AR828" i="1"/>
  <c r="AQ828" i="1"/>
  <c r="D830" i="1"/>
  <c r="J829" i="1"/>
  <c r="E830" i="1"/>
  <c r="F829" i="1"/>
  <c r="G829" i="1" s="1"/>
  <c r="X829" i="1"/>
  <c r="AH827" i="1"/>
  <c r="AJ829" i="1"/>
  <c r="AI829" i="1"/>
  <c r="AM829" i="1" l="1"/>
  <c r="AQ829" i="1"/>
  <c r="AR829" i="1"/>
  <c r="D831" i="1"/>
  <c r="J830" i="1"/>
  <c r="E831" i="1"/>
  <c r="F830" i="1"/>
  <c r="G830" i="1" s="1"/>
  <c r="X830" i="1"/>
  <c r="Q830" i="1"/>
  <c r="AH828" i="1"/>
  <c r="AJ830" i="1"/>
  <c r="AI830" i="1"/>
  <c r="AM830" i="1" l="1"/>
  <c r="AQ830" i="1"/>
  <c r="AR830" i="1"/>
  <c r="D832" i="1"/>
  <c r="J831" i="1"/>
  <c r="E832" i="1"/>
  <c r="F831" i="1"/>
  <c r="G831" i="1" s="1"/>
  <c r="X831" i="1"/>
  <c r="Q831" i="1"/>
  <c r="AH829" i="1"/>
  <c r="AJ831" i="1"/>
  <c r="AI831" i="1"/>
  <c r="AM831" i="1" l="1"/>
  <c r="AQ831" i="1"/>
  <c r="AR831" i="1"/>
  <c r="G832" i="1"/>
  <c r="D833" i="1"/>
  <c r="J832" i="1"/>
  <c r="E833" i="1"/>
  <c r="F832" i="1"/>
  <c r="X832" i="1"/>
  <c r="Q832" i="1"/>
  <c r="AH830" i="1"/>
  <c r="AJ832" i="1"/>
  <c r="AI832" i="1"/>
  <c r="AM832" i="1" l="1"/>
  <c r="D834" i="1"/>
  <c r="J833" i="1"/>
  <c r="F833" i="1"/>
  <c r="G833" i="1" s="1"/>
  <c r="X833" i="1"/>
  <c r="Q833" i="1"/>
  <c r="AR832" i="1"/>
  <c r="AQ832" i="1"/>
  <c r="AH831" i="1"/>
  <c r="AJ833" i="1"/>
  <c r="AI833" i="1"/>
  <c r="AM833" i="1" l="1"/>
  <c r="AR833" i="1"/>
  <c r="AQ833" i="1"/>
  <c r="D835" i="1"/>
  <c r="E835" i="1"/>
  <c r="J834" i="1"/>
  <c r="F834" i="1"/>
  <c r="G834" i="1" s="1"/>
  <c r="X834" i="1"/>
  <c r="Q835" i="1"/>
  <c r="Q834" i="1"/>
  <c r="AH832" i="1"/>
  <c r="AJ834" i="1"/>
  <c r="AI834" i="1"/>
  <c r="AM834" i="1" l="1"/>
  <c r="AQ834" i="1"/>
  <c r="AR834" i="1"/>
  <c r="D836" i="1"/>
  <c r="J835" i="1"/>
  <c r="E836" i="1"/>
  <c r="F835" i="1"/>
  <c r="X835" i="1"/>
  <c r="G835" i="1"/>
  <c r="AH833" i="1"/>
  <c r="AJ835" i="1"/>
  <c r="AI835" i="1"/>
  <c r="AM835" i="1" l="1"/>
  <c r="D837" i="1"/>
  <c r="J836" i="1"/>
  <c r="E837" i="1"/>
  <c r="F836" i="1"/>
  <c r="X836" i="1"/>
  <c r="G836" i="1"/>
  <c r="Q837" i="1"/>
  <c r="Q836" i="1"/>
  <c r="AQ835" i="1"/>
  <c r="AR835" i="1"/>
  <c r="AH834" i="1"/>
  <c r="AJ836" i="1"/>
  <c r="AI836" i="1"/>
  <c r="AM836" i="1" l="1"/>
  <c r="D838" i="1"/>
  <c r="J837" i="1"/>
  <c r="E838" i="1"/>
  <c r="F837" i="1"/>
  <c r="G837" i="1" s="1"/>
  <c r="X837" i="1"/>
  <c r="Q838" i="1"/>
  <c r="AQ836" i="1"/>
  <c r="AR836" i="1"/>
  <c r="AH835" i="1"/>
  <c r="AJ837" i="1"/>
  <c r="AI837" i="1"/>
  <c r="AM837" i="1" l="1"/>
  <c r="AR837" i="1"/>
  <c r="AQ837" i="1"/>
  <c r="D839" i="1"/>
  <c r="J838" i="1"/>
  <c r="E839" i="1"/>
  <c r="Q839" i="1" s="1"/>
  <c r="F838" i="1"/>
  <c r="X838" i="1"/>
  <c r="G838" i="1"/>
  <c r="AH836" i="1"/>
  <c r="AJ838" i="1"/>
  <c r="AI838" i="1"/>
  <c r="AM838" i="1" l="1"/>
  <c r="AQ838" i="1"/>
  <c r="D840" i="1"/>
  <c r="J839" i="1"/>
  <c r="E840" i="1"/>
  <c r="F839" i="1"/>
  <c r="G839" i="1" s="1"/>
  <c r="X839" i="1"/>
  <c r="Q840" i="1"/>
  <c r="AR838" i="1"/>
  <c r="AH837" i="1"/>
  <c r="AJ839" i="1"/>
  <c r="AI839" i="1"/>
  <c r="AM839" i="1" l="1"/>
  <c r="AR839" i="1"/>
  <c r="AQ839" i="1"/>
  <c r="D841" i="1"/>
  <c r="J840" i="1"/>
  <c r="E841" i="1"/>
  <c r="F840" i="1"/>
  <c r="X840" i="1"/>
  <c r="G840" i="1"/>
  <c r="Q841" i="1"/>
  <c r="AH838" i="1"/>
  <c r="AJ840" i="1"/>
  <c r="AI840" i="1"/>
  <c r="AM840" i="1" l="1"/>
  <c r="AR840" i="1"/>
  <c r="D842" i="1"/>
  <c r="J841" i="1"/>
  <c r="E842" i="1"/>
  <c r="F841" i="1"/>
  <c r="X841" i="1"/>
  <c r="G841" i="1"/>
  <c r="AQ840" i="1"/>
  <c r="AR841" i="1"/>
  <c r="AH839" i="1"/>
  <c r="AJ841" i="1"/>
  <c r="AI841" i="1"/>
  <c r="AM841" i="1" l="1"/>
  <c r="AQ841" i="1"/>
  <c r="D843" i="1"/>
  <c r="J842" i="1"/>
  <c r="E843" i="1"/>
  <c r="F842" i="1"/>
  <c r="G842" i="1" s="1"/>
  <c r="X842" i="1"/>
  <c r="Q843" i="1"/>
  <c r="Q842" i="1"/>
  <c r="AH840" i="1"/>
  <c r="AJ842" i="1"/>
  <c r="AI842" i="1"/>
  <c r="AM842" i="1" l="1"/>
  <c r="AQ842" i="1"/>
  <c r="AR842" i="1"/>
  <c r="D844" i="1"/>
  <c r="J843" i="1"/>
  <c r="E844" i="1"/>
  <c r="F843" i="1"/>
  <c r="X843" i="1"/>
  <c r="G843" i="1"/>
  <c r="Q844" i="1"/>
  <c r="AH841" i="1"/>
  <c r="AJ843" i="1"/>
  <c r="AI843" i="1"/>
  <c r="AM843" i="1" l="1"/>
  <c r="AQ843" i="1"/>
  <c r="AR843" i="1"/>
  <c r="AR844" i="1"/>
  <c r="D845" i="1"/>
  <c r="J844" i="1"/>
  <c r="E845" i="1"/>
  <c r="F844" i="1"/>
  <c r="X844" i="1"/>
  <c r="G844" i="1"/>
  <c r="AH842" i="1"/>
  <c r="AJ844" i="1"/>
  <c r="AI844" i="1"/>
  <c r="AM844" i="1" l="1"/>
  <c r="AQ844" i="1"/>
  <c r="D846" i="1"/>
  <c r="J845" i="1"/>
  <c r="E846" i="1"/>
  <c r="Q846" i="1" s="1"/>
  <c r="F845" i="1"/>
  <c r="X845" i="1"/>
  <c r="G845" i="1"/>
  <c r="Q845" i="1"/>
  <c r="AH843" i="1"/>
  <c r="AJ845" i="1"/>
  <c r="AI845" i="1"/>
  <c r="AM845" i="1" l="1"/>
  <c r="AQ845" i="1"/>
  <c r="D847" i="1"/>
  <c r="J846" i="1"/>
  <c r="E847" i="1"/>
  <c r="F846" i="1"/>
  <c r="X846" i="1"/>
  <c r="G846" i="1"/>
  <c r="Q847" i="1"/>
  <c r="AR845" i="1"/>
  <c r="AH844" i="1"/>
  <c r="AJ846" i="1"/>
  <c r="AI846" i="1"/>
  <c r="AM846" i="1" l="1"/>
  <c r="AQ846" i="1"/>
  <c r="D848" i="1"/>
  <c r="J847" i="1"/>
  <c r="E848" i="1"/>
  <c r="F847" i="1"/>
  <c r="X847" i="1"/>
  <c r="G847" i="1"/>
  <c r="Q848" i="1"/>
  <c r="AR846" i="1"/>
  <c r="AH845" i="1"/>
  <c r="AJ847" i="1"/>
  <c r="AI847" i="1"/>
  <c r="AM847" i="1" l="1"/>
  <c r="AQ847" i="1"/>
  <c r="AR847" i="1"/>
  <c r="D849" i="1"/>
  <c r="J848" i="1"/>
  <c r="E849" i="1"/>
  <c r="F848" i="1"/>
  <c r="X848" i="1"/>
  <c r="G848" i="1"/>
  <c r="AQ848" i="1" s="1"/>
  <c r="Q849" i="1"/>
  <c r="AH846" i="1"/>
  <c r="AJ848" i="1"/>
  <c r="AI848" i="1"/>
  <c r="AM848" i="1" l="1"/>
  <c r="AR848" i="1"/>
  <c r="D850" i="1"/>
  <c r="J849" i="1"/>
  <c r="E850" i="1"/>
  <c r="F849" i="1"/>
  <c r="X849" i="1"/>
  <c r="G849" i="1"/>
  <c r="Q850" i="1"/>
  <c r="AH847" i="1"/>
  <c r="AJ849" i="1"/>
  <c r="AI849" i="1"/>
  <c r="AM849" i="1" l="1"/>
  <c r="D851" i="1"/>
  <c r="J850" i="1"/>
  <c r="E851" i="1"/>
  <c r="F850" i="1"/>
  <c r="X850" i="1"/>
  <c r="G850" i="1"/>
  <c r="Q851" i="1"/>
  <c r="AR849" i="1"/>
  <c r="AQ849" i="1"/>
  <c r="AH848" i="1"/>
  <c r="AJ850" i="1"/>
  <c r="AI850" i="1"/>
  <c r="AM850" i="1" l="1"/>
  <c r="AQ850" i="1"/>
  <c r="AR850" i="1"/>
  <c r="D852" i="1"/>
  <c r="J851" i="1"/>
  <c r="E852" i="1"/>
  <c r="F851" i="1"/>
  <c r="G851" i="1" s="1"/>
  <c r="X851" i="1"/>
  <c r="Q852" i="1"/>
  <c r="AH849" i="1"/>
  <c r="AJ851" i="1"/>
  <c r="AI851" i="1"/>
  <c r="AM851" i="1" l="1"/>
  <c r="AR851" i="1"/>
  <c r="AQ851" i="1"/>
  <c r="D853" i="1"/>
  <c r="J852" i="1"/>
  <c r="E853" i="1"/>
  <c r="F852" i="1"/>
  <c r="X852" i="1"/>
  <c r="G852" i="1"/>
  <c r="Q853" i="1"/>
  <c r="AH850" i="1"/>
  <c r="AJ852" i="1"/>
  <c r="AI852" i="1"/>
  <c r="AM852" i="1" l="1"/>
  <c r="AQ852" i="1"/>
  <c r="D854" i="1"/>
  <c r="J853" i="1"/>
  <c r="E854" i="1"/>
  <c r="F853" i="1"/>
  <c r="X853" i="1"/>
  <c r="G853" i="1"/>
  <c r="Q854" i="1"/>
  <c r="AR852" i="1"/>
  <c r="AH851" i="1"/>
  <c r="AJ853" i="1"/>
  <c r="AI853" i="1"/>
  <c r="AM853" i="1" l="1"/>
  <c r="AQ853" i="1"/>
  <c r="AR853" i="1"/>
  <c r="D855" i="1"/>
  <c r="Q855" i="1" s="1"/>
  <c r="J854" i="1"/>
  <c r="E855" i="1"/>
  <c r="F854" i="1"/>
  <c r="G854" i="1" s="1"/>
  <c r="X854" i="1"/>
  <c r="AH852" i="1"/>
  <c r="AJ854" i="1"/>
  <c r="AI854" i="1"/>
  <c r="AM854" i="1" l="1"/>
  <c r="AQ854" i="1"/>
  <c r="AR854" i="1"/>
  <c r="D856" i="1"/>
  <c r="J855" i="1"/>
  <c r="E856" i="1"/>
  <c r="F855" i="1"/>
  <c r="X855" i="1"/>
  <c r="G855" i="1"/>
  <c r="Q856" i="1"/>
  <c r="AH853" i="1"/>
  <c r="AJ855" i="1"/>
  <c r="AI855" i="1"/>
  <c r="AM855" i="1" l="1"/>
  <c r="AR855" i="1"/>
  <c r="AQ855" i="1"/>
  <c r="D857" i="1"/>
  <c r="J856" i="1"/>
  <c r="E857" i="1"/>
  <c r="F856" i="1"/>
  <c r="X856" i="1"/>
  <c r="G856" i="1"/>
  <c r="Q857" i="1"/>
  <c r="AH854" i="1"/>
  <c r="AJ856" i="1"/>
  <c r="AI856" i="1"/>
  <c r="AM856" i="1" l="1"/>
  <c r="AR856" i="1"/>
  <c r="D858" i="1"/>
  <c r="J857" i="1"/>
  <c r="E858" i="1"/>
  <c r="F857" i="1"/>
  <c r="X857" i="1"/>
  <c r="G857" i="1"/>
  <c r="Q858" i="1"/>
  <c r="AQ856" i="1"/>
  <c r="AH855" i="1"/>
  <c r="AJ857" i="1"/>
  <c r="AI857" i="1"/>
  <c r="AM857" i="1" l="1"/>
  <c r="AQ857" i="1"/>
  <c r="AR857" i="1"/>
  <c r="D859" i="1"/>
  <c r="J858" i="1"/>
  <c r="F858" i="1"/>
  <c r="X858" i="1"/>
  <c r="G858" i="1"/>
  <c r="Q859" i="1"/>
  <c r="AH856" i="1"/>
  <c r="AJ858" i="1"/>
  <c r="AI858" i="1"/>
  <c r="AM858" i="1" l="1"/>
  <c r="AR858" i="1"/>
  <c r="E860" i="1"/>
  <c r="J859" i="1"/>
  <c r="F859" i="1"/>
  <c r="X859" i="1"/>
  <c r="G859" i="1"/>
  <c r="D860" i="1"/>
  <c r="AQ858" i="1"/>
  <c r="AH857" i="1"/>
  <c r="AJ859" i="1"/>
  <c r="AI859" i="1"/>
  <c r="AM859" i="1" l="1"/>
  <c r="AQ859" i="1"/>
  <c r="J860" i="1"/>
  <c r="E861" i="1"/>
  <c r="F860" i="1"/>
  <c r="X860" i="1"/>
  <c r="G860" i="1"/>
  <c r="Q861" i="1"/>
  <c r="D861" i="1"/>
  <c r="AR859" i="1"/>
  <c r="Q860" i="1"/>
  <c r="AQ860" i="1"/>
  <c r="AH858" i="1"/>
  <c r="AJ860" i="1"/>
  <c r="AI860" i="1"/>
  <c r="AM860" i="1" l="1"/>
  <c r="J861" i="1"/>
  <c r="E862" i="1"/>
  <c r="F861" i="1"/>
  <c r="X861" i="1"/>
  <c r="G861" i="1"/>
  <c r="Q862" i="1"/>
  <c r="D862" i="1"/>
  <c r="AR860" i="1"/>
  <c r="AH859" i="1"/>
  <c r="AJ861" i="1"/>
  <c r="AI861" i="1"/>
  <c r="AM861" i="1" l="1"/>
  <c r="J862" i="1"/>
  <c r="E863" i="1"/>
  <c r="F862" i="1"/>
  <c r="X862" i="1"/>
  <c r="G862" i="1"/>
  <c r="Q863" i="1"/>
  <c r="D863" i="1"/>
  <c r="AR861" i="1"/>
  <c r="AR862" i="1"/>
  <c r="AQ861" i="1"/>
  <c r="AH860" i="1"/>
  <c r="AJ862" i="1"/>
  <c r="AI862" i="1"/>
  <c r="AM862" i="1" l="1"/>
  <c r="J863" i="1"/>
  <c r="E864" i="1"/>
  <c r="F863" i="1"/>
  <c r="X863" i="1"/>
  <c r="G863" i="1"/>
  <c r="Q864" i="1"/>
  <c r="D864" i="1"/>
  <c r="AQ862" i="1"/>
  <c r="AR863" i="1"/>
  <c r="AH861" i="1"/>
  <c r="AJ863" i="1"/>
  <c r="AI863" i="1"/>
  <c r="AM863" i="1" l="1"/>
  <c r="AQ863" i="1"/>
  <c r="J864" i="1"/>
  <c r="E865" i="1"/>
  <c r="F864" i="1"/>
  <c r="X864" i="1"/>
  <c r="G864" i="1"/>
  <c r="Q865" i="1"/>
  <c r="D865" i="1"/>
  <c r="AH862" i="1"/>
  <c r="AJ864" i="1"/>
  <c r="AI864" i="1"/>
  <c r="AM864" i="1" l="1"/>
  <c r="AQ864" i="1"/>
  <c r="AR864" i="1"/>
  <c r="J865" i="1"/>
  <c r="E866" i="1"/>
  <c r="F865" i="1"/>
  <c r="X865" i="1"/>
  <c r="G865" i="1"/>
  <c r="Q866" i="1"/>
  <c r="D866" i="1"/>
  <c r="AH863" i="1"/>
  <c r="AJ865" i="1"/>
  <c r="AI865" i="1"/>
  <c r="AM865" i="1" l="1"/>
  <c r="AR865" i="1"/>
  <c r="J866" i="1"/>
  <c r="E867" i="1"/>
  <c r="F866" i="1"/>
  <c r="X866" i="1"/>
  <c r="G866" i="1"/>
  <c r="Q867" i="1"/>
  <c r="D867" i="1"/>
  <c r="AR866" i="1"/>
  <c r="AQ865" i="1"/>
  <c r="AH864" i="1"/>
  <c r="AJ866" i="1"/>
  <c r="AI866" i="1"/>
  <c r="AM866" i="1" l="1"/>
  <c r="AQ866" i="1"/>
  <c r="J867" i="1"/>
  <c r="E868" i="1"/>
  <c r="F867" i="1"/>
  <c r="X867" i="1"/>
  <c r="G867" i="1"/>
  <c r="D868" i="1"/>
  <c r="AH865" i="1"/>
  <c r="AJ867" i="1"/>
  <c r="AI867" i="1"/>
  <c r="AM867" i="1" l="1"/>
  <c r="AQ867" i="1"/>
  <c r="J868" i="1"/>
  <c r="E869" i="1"/>
  <c r="F868" i="1"/>
  <c r="X868" i="1"/>
  <c r="G868" i="1"/>
  <c r="D869" i="1"/>
  <c r="Q868" i="1"/>
  <c r="AR867" i="1"/>
  <c r="AR868" i="1"/>
  <c r="AH866" i="1"/>
  <c r="AJ868" i="1"/>
  <c r="AI868" i="1"/>
  <c r="AM868" i="1" l="1"/>
  <c r="J869" i="1"/>
  <c r="E870" i="1"/>
  <c r="F869" i="1"/>
  <c r="X869" i="1"/>
  <c r="G869" i="1"/>
  <c r="Q870" i="1"/>
  <c r="D870" i="1"/>
  <c r="Q869" i="1"/>
  <c r="AQ868" i="1"/>
  <c r="AH867" i="1"/>
  <c r="AJ869" i="1"/>
  <c r="AI869" i="1"/>
  <c r="AM869" i="1" l="1"/>
  <c r="AQ869" i="1"/>
  <c r="AR869" i="1"/>
  <c r="J870" i="1"/>
  <c r="E871" i="1"/>
  <c r="F870" i="1"/>
  <c r="X870" i="1"/>
  <c r="G870" i="1"/>
  <c r="Q871" i="1"/>
  <c r="D871" i="1"/>
  <c r="AH868" i="1"/>
  <c r="AJ870" i="1"/>
  <c r="AI870" i="1"/>
  <c r="AM870" i="1" l="1"/>
  <c r="AR870" i="1"/>
  <c r="J871" i="1"/>
  <c r="E872" i="1"/>
  <c r="F871" i="1"/>
  <c r="G871" i="1" s="1"/>
  <c r="X871" i="1"/>
  <c r="D872" i="1"/>
  <c r="AQ870" i="1"/>
  <c r="AH869" i="1"/>
  <c r="AJ871" i="1"/>
  <c r="AI871" i="1"/>
  <c r="AM871" i="1" l="1"/>
  <c r="AQ871" i="1"/>
  <c r="AR871" i="1"/>
  <c r="J872" i="1"/>
  <c r="E873" i="1"/>
  <c r="F872" i="1"/>
  <c r="X872" i="1"/>
  <c r="G872" i="1"/>
  <c r="Q873" i="1"/>
  <c r="D873" i="1"/>
  <c r="Q872" i="1"/>
  <c r="AH870" i="1"/>
  <c r="AJ872" i="1"/>
  <c r="AI872" i="1"/>
  <c r="AM872" i="1" l="1"/>
  <c r="AR872" i="1"/>
  <c r="AQ872" i="1"/>
  <c r="J873" i="1"/>
  <c r="E874" i="1"/>
  <c r="F873" i="1"/>
  <c r="X873" i="1"/>
  <c r="G873" i="1"/>
  <c r="D874" i="1"/>
  <c r="AH871" i="1"/>
  <c r="AJ873" i="1"/>
  <c r="AI873" i="1"/>
  <c r="AM873" i="1" l="1"/>
  <c r="J874" i="1"/>
  <c r="E875" i="1"/>
  <c r="F874" i="1"/>
  <c r="X874" i="1"/>
  <c r="G874" i="1"/>
  <c r="AR874" i="1" s="1"/>
  <c r="Q875" i="1"/>
  <c r="D875" i="1"/>
  <c r="AQ873" i="1"/>
  <c r="Q874" i="1"/>
  <c r="AR873" i="1"/>
  <c r="AH872" i="1"/>
  <c r="AJ874" i="1"/>
  <c r="AI874" i="1"/>
  <c r="AM874" i="1" l="1"/>
  <c r="AQ874" i="1"/>
  <c r="J875" i="1"/>
  <c r="E876" i="1"/>
  <c r="F875" i="1"/>
  <c r="G875" i="1" s="1"/>
  <c r="X875" i="1"/>
  <c r="D876" i="1"/>
  <c r="AH873" i="1"/>
  <c r="AJ875" i="1"/>
  <c r="AI875" i="1"/>
  <c r="AM875" i="1" l="1"/>
  <c r="AR875" i="1"/>
  <c r="AQ875" i="1"/>
  <c r="J876" i="1"/>
  <c r="E877" i="1"/>
  <c r="F876" i="1"/>
  <c r="X876" i="1"/>
  <c r="G876" i="1"/>
  <c r="D877" i="1"/>
  <c r="Q876" i="1"/>
  <c r="AH874" i="1"/>
  <c r="AJ876" i="1"/>
  <c r="AI876" i="1"/>
  <c r="AM876" i="1" l="1"/>
  <c r="J877" i="1"/>
  <c r="F877" i="1"/>
  <c r="X877" i="1"/>
  <c r="G877" i="1"/>
  <c r="Q878" i="1"/>
  <c r="D878" i="1"/>
  <c r="AQ876" i="1"/>
  <c r="Q877" i="1"/>
  <c r="AR876" i="1"/>
  <c r="AH875" i="1"/>
  <c r="AJ877" i="1"/>
  <c r="AI877" i="1"/>
  <c r="AM877" i="1" l="1"/>
  <c r="J878" i="1"/>
  <c r="F878" i="1"/>
  <c r="X878" i="1"/>
  <c r="G878" i="1"/>
  <c r="D879" i="1"/>
  <c r="E879" i="1"/>
  <c r="Q879" i="1" s="1"/>
  <c r="AR877" i="1"/>
  <c r="AQ877" i="1"/>
  <c r="AH876" i="1"/>
  <c r="AJ878" i="1"/>
  <c r="AI878" i="1"/>
  <c r="AM878" i="1" l="1"/>
  <c r="AR878" i="1"/>
  <c r="F879" i="1"/>
  <c r="X879" i="1"/>
  <c r="G879" i="1"/>
  <c r="D880" i="1"/>
  <c r="J879" i="1"/>
  <c r="E880" i="1"/>
  <c r="Q880" i="1" s="1"/>
  <c r="AQ878" i="1"/>
  <c r="AH877" i="1"/>
  <c r="AJ879" i="1"/>
  <c r="AI879" i="1"/>
  <c r="AM879" i="1" l="1"/>
  <c r="AQ879" i="1"/>
  <c r="AR879" i="1"/>
  <c r="F880" i="1"/>
  <c r="X880" i="1"/>
  <c r="G880" i="1"/>
  <c r="D881" i="1"/>
  <c r="J880" i="1"/>
  <c r="E881" i="1"/>
  <c r="AH878" i="1"/>
  <c r="AJ880" i="1"/>
  <c r="AI880" i="1"/>
  <c r="AM880" i="1" l="1"/>
  <c r="AQ881" i="1"/>
  <c r="F881" i="1"/>
  <c r="X881" i="1"/>
  <c r="G881" i="1"/>
  <c r="Q882" i="1"/>
  <c r="D882" i="1"/>
  <c r="J881" i="1"/>
  <c r="E882" i="1"/>
  <c r="AQ880" i="1"/>
  <c r="AR880" i="1"/>
  <c r="Q881" i="1"/>
  <c r="AH879" i="1"/>
  <c r="AJ881" i="1"/>
  <c r="AI881" i="1"/>
  <c r="AM881" i="1" l="1"/>
  <c r="AR881" i="1"/>
  <c r="AH880" i="1"/>
  <c r="F882" i="1"/>
  <c r="G882" i="1" s="1"/>
  <c r="X882" i="1"/>
  <c r="D883" i="1"/>
  <c r="Q883" i="1" s="1"/>
  <c r="J882" i="1"/>
  <c r="E883" i="1"/>
  <c r="AJ882" i="1"/>
  <c r="AI882" i="1"/>
  <c r="AM882" i="1" l="1"/>
  <c r="AQ882" i="1"/>
  <c r="AR882" i="1"/>
  <c r="AH881" i="1"/>
  <c r="F883" i="1"/>
  <c r="X883" i="1"/>
  <c r="G883" i="1"/>
  <c r="D884" i="1"/>
  <c r="J883" i="1"/>
  <c r="E884" i="1"/>
  <c r="Q884" i="1" s="1"/>
  <c r="AJ883" i="1"/>
  <c r="AI883" i="1"/>
  <c r="AM883" i="1" l="1"/>
  <c r="AH882" i="1"/>
  <c r="F884" i="1"/>
  <c r="G884" i="1" s="1"/>
  <c r="X884" i="1"/>
  <c r="D885" i="1"/>
  <c r="J884" i="1"/>
  <c r="E885" i="1"/>
  <c r="AQ883" i="1"/>
  <c r="AR883" i="1"/>
  <c r="AJ884" i="1"/>
  <c r="AI884" i="1"/>
  <c r="AM884" i="1" l="1"/>
  <c r="AQ884" i="1"/>
  <c r="AR884" i="1"/>
  <c r="F885" i="1"/>
  <c r="X885" i="1"/>
  <c r="G885" i="1"/>
  <c r="Q886" i="1"/>
  <c r="D886" i="1"/>
  <c r="J885" i="1"/>
  <c r="E886" i="1"/>
  <c r="Q885" i="1"/>
  <c r="AH883" i="1"/>
  <c r="AJ885" i="1"/>
  <c r="AI885" i="1"/>
  <c r="AM885" i="1" l="1"/>
  <c r="AH884" i="1"/>
  <c r="AQ885" i="1"/>
  <c r="AR885" i="1"/>
  <c r="F886" i="1"/>
  <c r="X886" i="1"/>
  <c r="G886" i="1"/>
  <c r="D887" i="1"/>
  <c r="J886" i="1"/>
  <c r="E887" i="1"/>
  <c r="AJ886" i="1"/>
  <c r="AI886" i="1"/>
  <c r="AM886" i="1" l="1"/>
  <c r="AR886" i="1"/>
  <c r="F887" i="1"/>
  <c r="X887" i="1"/>
  <c r="G887" i="1"/>
  <c r="Q888" i="1"/>
  <c r="D888" i="1"/>
  <c r="J887" i="1"/>
  <c r="E888" i="1"/>
  <c r="AQ886" i="1"/>
  <c r="AH885" i="1"/>
  <c r="Q887" i="1"/>
  <c r="AJ887" i="1"/>
  <c r="AI887" i="1"/>
  <c r="AM887" i="1" l="1"/>
  <c r="F888" i="1"/>
  <c r="X888" i="1"/>
  <c r="G888" i="1"/>
  <c r="D889" i="1"/>
  <c r="Q889" i="1" s="1"/>
  <c r="J888" i="1"/>
  <c r="E889" i="1"/>
  <c r="AQ887" i="1"/>
  <c r="AR887" i="1"/>
  <c r="AH886" i="1"/>
  <c r="AJ888" i="1"/>
  <c r="AI888" i="1"/>
  <c r="AM888" i="1" l="1"/>
  <c r="AQ888" i="1"/>
  <c r="AR888" i="1"/>
  <c r="F889" i="1"/>
  <c r="X889" i="1"/>
  <c r="G889" i="1"/>
  <c r="Q890" i="1"/>
  <c r="D890" i="1"/>
  <c r="J889" i="1"/>
  <c r="E890" i="1"/>
  <c r="AH887" i="1"/>
  <c r="AJ889" i="1"/>
  <c r="AI889" i="1"/>
  <c r="AM889" i="1" l="1"/>
  <c r="F890" i="1"/>
  <c r="X890" i="1"/>
  <c r="G890" i="1"/>
  <c r="D891" i="1"/>
  <c r="Q891" i="1" s="1"/>
  <c r="J890" i="1"/>
  <c r="E891" i="1"/>
  <c r="AR889" i="1"/>
  <c r="AQ889" i="1"/>
  <c r="AR890" i="1"/>
  <c r="AH888" i="1"/>
  <c r="AJ890" i="1"/>
  <c r="AI890" i="1"/>
  <c r="AM890" i="1" l="1"/>
  <c r="AQ890" i="1"/>
  <c r="F891" i="1"/>
  <c r="X891" i="1"/>
  <c r="G891" i="1"/>
  <c r="D892" i="1"/>
  <c r="Q892" i="1" s="1"/>
  <c r="J891" i="1"/>
  <c r="E892" i="1"/>
  <c r="AH889" i="1"/>
  <c r="AJ891" i="1"/>
  <c r="AI891" i="1"/>
  <c r="AM891" i="1" l="1"/>
  <c r="AR891" i="1"/>
  <c r="AQ891" i="1"/>
  <c r="F892" i="1"/>
  <c r="G892" i="1" s="1"/>
  <c r="X892" i="1"/>
  <c r="Q893" i="1"/>
  <c r="D893" i="1"/>
  <c r="J892" i="1"/>
  <c r="E893" i="1"/>
  <c r="AH890" i="1"/>
  <c r="AJ892" i="1"/>
  <c r="AI892" i="1"/>
  <c r="AM892" i="1" l="1"/>
  <c r="AQ892" i="1"/>
  <c r="AR892" i="1"/>
  <c r="AR893" i="1"/>
  <c r="F893" i="1"/>
  <c r="X893" i="1"/>
  <c r="G893" i="1"/>
  <c r="Q894" i="1"/>
  <c r="D894" i="1"/>
  <c r="J893" i="1"/>
  <c r="E894" i="1"/>
  <c r="AH891" i="1"/>
  <c r="AJ893" i="1"/>
  <c r="AI893" i="1"/>
  <c r="AM893" i="1" l="1"/>
  <c r="F894" i="1"/>
  <c r="G894" i="1" s="1"/>
  <c r="X894" i="1"/>
  <c r="D895" i="1"/>
  <c r="Q895" i="1" s="1"/>
  <c r="J894" i="1"/>
  <c r="E895" i="1"/>
  <c r="AQ893" i="1"/>
  <c r="AH892" i="1"/>
  <c r="AJ894" i="1"/>
  <c r="AI894" i="1"/>
  <c r="AM894" i="1" l="1"/>
  <c r="AR894" i="1"/>
  <c r="AQ894" i="1"/>
  <c r="AR895" i="1"/>
  <c r="F895" i="1"/>
  <c r="X895" i="1"/>
  <c r="G895" i="1"/>
  <c r="Q896" i="1"/>
  <c r="D896" i="1"/>
  <c r="J895" i="1"/>
  <c r="E896" i="1"/>
  <c r="AH893" i="1"/>
  <c r="AJ895" i="1"/>
  <c r="AI895" i="1"/>
  <c r="AM895" i="1" l="1"/>
  <c r="F896" i="1"/>
  <c r="X896" i="1"/>
  <c r="G896" i="1"/>
  <c r="AR896" i="1" s="1"/>
  <c r="D897" i="1"/>
  <c r="J896" i="1"/>
  <c r="E897" i="1"/>
  <c r="Q897" i="1" s="1"/>
  <c r="AQ895" i="1"/>
  <c r="AH894" i="1"/>
  <c r="AJ896" i="1"/>
  <c r="AI896" i="1"/>
  <c r="AM896" i="1" l="1"/>
  <c r="AQ896" i="1"/>
  <c r="F897" i="1"/>
  <c r="X897" i="1"/>
  <c r="G897" i="1"/>
  <c r="Q898" i="1"/>
  <c r="D898" i="1"/>
  <c r="J897" i="1"/>
  <c r="AH895" i="1"/>
  <c r="AJ897" i="1"/>
  <c r="AI897" i="1"/>
  <c r="AM897" i="1" l="1"/>
  <c r="AQ897" i="1"/>
  <c r="AR897" i="1"/>
  <c r="F898" i="1"/>
  <c r="G898" i="1" s="1"/>
  <c r="X898" i="1"/>
  <c r="D899" i="1"/>
  <c r="Q899" i="1" s="1"/>
  <c r="E899" i="1"/>
  <c r="J898" i="1"/>
  <c r="AH896" i="1"/>
  <c r="AJ898" i="1"/>
  <c r="AI898" i="1"/>
  <c r="AM898" i="1" l="1"/>
  <c r="AQ898" i="1"/>
  <c r="AR898" i="1"/>
  <c r="G899" i="1"/>
  <c r="D900" i="1"/>
  <c r="Q900" i="1" s="1"/>
  <c r="J899" i="1"/>
  <c r="E900" i="1"/>
  <c r="F899" i="1"/>
  <c r="X899" i="1"/>
  <c r="AH897" i="1"/>
  <c r="AJ899" i="1"/>
  <c r="AI899" i="1"/>
  <c r="AM899" i="1" l="1"/>
  <c r="AR899" i="1"/>
  <c r="AQ899" i="1"/>
  <c r="Q901" i="1"/>
  <c r="D901" i="1"/>
  <c r="J900" i="1"/>
  <c r="E901" i="1"/>
  <c r="F900" i="1"/>
  <c r="G900" i="1" s="1"/>
  <c r="X900" i="1"/>
  <c r="AH898" i="1"/>
  <c r="AJ900" i="1"/>
  <c r="AI900" i="1"/>
  <c r="AM900" i="1" l="1"/>
  <c r="AQ900" i="1"/>
  <c r="AR900" i="1"/>
  <c r="D902" i="1"/>
  <c r="J901" i="1"/>
  <c r="E902" i="1"/>
  <c r="F901" i="1"/>
  <c r="G901" i="1" s="1"/>
  <c r="X901" i="1"/>
  <c r="AH899" i="1"/>
  <c r="AJ901" i="1"/>
  <c r="AI901" i="1"/>
  <c r="AM901" i="1" l="1"/>
  <c r="AQ901" i="1"/>
  <c r="AR901" i="1"/>
  <c r="G902" i="1"/>
  <c r="D903" i="1"/>
  <c r="J902" i="1"/>
  <c r="E903" i="1"/>
  <c r="F902" i="1"/>
  <c r="X902" i="1"/>
  <c r="Q902" i="1"/>
  <c r="AH900" i="1"/>
  <c r="AJ902" i="1"/>
  <c r="AI902" i="1"/>
  <c r="AM902" i="1" l="1"/>
  <c r="AQ902" i="1"/>
  <c r="AR902" i="1"/>
  <c r="Q904" i="1"/>
  <c r="D904" i="1"/>
  <c r="J903" i="1"/>
  <c r="E904" i="1"/>
  <c r="F903" i="1"/>
  <c r="G903" i="1" s="1"/>
  <c r="X903" i="1"/>
  <c r="Q903" i="1"/>
  <c r="AH901" i="1"/>
  <c r="AJ903" i="1"/>
  <c r="AI903" i="1"/>
  <c r="AM903" i="1" l="1"/>
  <c r="AQ903" i="1"/>
  <c r="AR903" i="1"/>
  <c r="G904" i="1"/>
  <c r="D905" i="1"/>
  <c r="J904" i="1"/>
  <c r="E905" i="1"/>
  <c r="Q905" i="1" s="1"/>
  <c r="X904" i="1"/>
  <c r="F904" i="1"/>
  <c r="AH902" i="1"/>
  <c r="AJ904" i="1"/>
  <c r="AI904" i="1"/>
  <c r="AM904" i="1" l="1"/>
  <c r="D906" i="1"/>
  <c r="Q906" i="1" s="1"/>
  <c r="F905" i="1"/>
  <c r="G905" i="1" s="1"/>
  <c r="X905" i="1"/>
  <c r="J905" i="1"/>
  <c r="E906" i="1"/>
  <c r="AR904" i="1"/>
  <c r="AQ904" i="1"/>
  <c r="AH903" i="1"/>
  <c r="AJ905" i="1"/>
  <c r="AI905" i="1"/>
  <c r="AM905" i="1" l="1"/>
  <c r="AQ905" i="1"/>
  <c r="AR905" i="1"/>
  <c r="G906" i="1"/>
  <c r="D907" i="1"/>
  <c r="F906" i="1"/>
  <c r="X906" i="1"/>
  <c r="J906" i="1"/>
  <c r="E907" i="1"/>
  <c r="AH904" i="1"/>
  <c r="AJ906" i="1"/>
  <c r="AI906" i="1"/>
  <c r="AM906" i="1" l="1"/>
  <c r="AQ906" i="1"/>
  <c r="AR906" i="1"/>
  <c r="D908" i="1"/>
  <c r="X907" i="1"/>
  <c r="J907" i="1"/>
  <c r="E908" i="1"/>
  <c r="Q908" i="1" s="1"/>
  <c r="F907" i="1"/>
  <c r="G907" i="1" s="1"/>
  <c r="Q907" i="1"/>
  <c r="AH905" i="1"/>
  <c r="AJ907" i="1"/>
  <c r="AI907" i="1"/>
  <c r="AM907" i="1" l="1"/>
  <c r="AR907" i="1"/>
  <c r="AQ907" i="1"/>
  <c r="Q909" i="1"/>
  <c r="D909" i="1"/>
  <c r="J908" i="1"/>
  <c r="E909" i="1"/>
  <c r="F908" i="1"/>
  <c r="G908" i="1" s="1"/>
  <c r="X908" i="1"/>
  <c r="AH906" i="1"/>
  <c r="AJ908" i="1"/>
  <c r="AI908" i="1"/>
  <c r="AM908" i="1" l="1"/>
  <c r="AR908" i="1"/>
  <c r="AQ908" i="1"/>
  <c r="G909" i="1"/>
  <c r="D910" i="1"/>
  <c r="F909" i="1"/>
  <c r="X909" i="1"/>
  <c r="J909" i="1"/>
  <c r="E910" i="1"/>
  <c r="Q910" i="1" s="1"/>
  <c r="AH907" i="1"/>
  <c r="AJ909" i="1"/>
  <c r="AI909" i="1"/>
  <c r="AM909" i="1" l="1"/>
  <c r="AQ909" i="1"/>
  <c r="AR909" i="1"/>
  <c r="F910" i="1"/>
  <c r="G910" i="1" s="1"/>
  <c r="D911" i="1"/>
  <c r="X910" i="1"/>
  <c r="E911" i="1"/>
  <c r="J910" i="1"/>
  <c r="Q911" i="1"/>
  <c r="AH908" i="1"/>
  <c r="AJ910" i="1"/>
  <c r="AI910" i="1"/>
  <c r="AM910" i="1" l="1"/>
  <c r="AR910" i="1"/>
  <c r="AQ910" i="1"/>
  <c r="D912" i="1"/>
  <c r="Q912" i="1" s="1"/>
  <c r="J911" i="1"/>
  <c r="E912" i="1"/>
  <c r="F911" i="1"/>
  <c r="G911" i="1" s="1"/>
  <c r="X911" i="1"/>
  <c r="AH909" i="1"/>
  <c r="AJ911" i="1"/>
  <c r="AI911" i="1"/>
  <c r="AM911" i="1" l="1"/>
  <c r="AQ911" i="1"/>
  <c r="AR911" i="1"/>
  <c r="D913" i="1"/>
  <c r="J912" i="1"/>
  <c r="E913" i="1"/>
  <c r="F912" i="1"/>
  <c r="G912" i="1" s="1"/>
  <c r="X912" i="1"/>
  <c r="AH910" i="1"/>
  <c r="AJ912" i="1"/>
  <c r="AI912" i="1"/>
  <c r="AM912" i="1" l="1"/>
  <c r="AQ912" i="1"/>
  <c r="AR912" i="1"/>
  <c r="D914" i="1"/>
  <c r="J913" i="1"/>
  <c r="E914" i="1"/>
  <c r="F913" i="1"/>
  <c r="G913" i="1" s="1"/>
  <c r="X913" i="1"/>
  <c r="Q913" i="1"/>
  <c r="AH911" i="1"/>
  <c r="AJ913" i="1"/>
  <c r="AI913" i="1"/>
  <c r="AM913" i="1" l="1"/>
  <c r="AQ913" i="1"/>
  <c r="AR913" i="1"/>
  <c r="D915" i="1"/>
  <c r="J914" i="1"/>
  <c r="E915" i="1"/>
  <c r="F914" i="1"/>
  <c r="G914" i="1" s="1"/>
  <c r="X914" i="1"/>
  <c r="Q914" i="1"/>
  <c r="AH912" i="1"/>
  <c r="AJ914" i="1"/>
  <c r="AI914" i="1"/>
  <c r="AM914" i="1" l="1"/>
  <c r="AQ914" i="1"/>
  <c r="AR914" i="1"/>
  <c r="D916" i="1"/>
  <c r="J915" i="1"/>
  <c r="E916" i="1"/>
  <c r="F915" i="1"/>
  <c r="G915" i="1" s="1"/>
  <c r="X915" i="1"/>
  <c r="Q915" i="1"/>
  <c r="AH913" i="1"/>
  <c r="AJ915" i="1"/>
  <c r="AI915" i="1"/>
  <c r="AM915" i="1" l="1"/>
  <c r="AR915" i="1"/>
  <c r="AQ915" i="1"/>
  <c r="D917" i="1"/>
  <c r="Q917" i="1" s="1"/>
  <c r="J916" i="1"/>
  <c r="E917" i="1"/>
  <c r="F916" i="1"/>
  <c r="X916" i="1"/>
  <c r="G916" i="1"/>
  <c r="Q916" i="1"/>
  <c r="AH914" i="1"/>
  <c r="AJ916" i="1"/>
  <c r="AI916" i="1"/>
  <c r="AM916" i="1" l="1"/>
  <c r="D918" i="1"/>
  <c r="J917" i="1"/>
  <c r="E918" i="1"/>
  <c r="Q918" i="1" s="1"/>
  <c r="F917" i="1"/>
  <c r="X917" i="1"/>
  <c r="G917" i="1"/>
  <c r="AQ916" i="1"/>
  <c r="AR916" i="1"/>
  <c r="AH915" i="1"/>
  <c r="AJ917" i="1"/>
  <c r="AI917" i="1"/>
  <c r="AM917" i="1" l="1"/>
  <c r="D919" i="1"/>
  <c r="J918" i="1"/>
  <c r="E919" i="1"/>
  <c r="F918" i="1"/>
  <c r="G918" i="1" s="1"/>
  <c r="X918" i="1"/>
  <c r="Q919" i="1"/>
  <c r="AQ917" i="1"/>
  <c r="AR917" i="1"/>
  <c r="AH916" i="1"/>
  <c r="AJ918" i="1"/>
  <c r="AI918" i="1"/>
  <c r="AM918" i="1" l="1"/>
  <c r="AQ918" i="1"/>
  <c r="AR918" i="1"/>
  <c r="D920" i="1"/>
  <c r="J919" i="1"/>
  <c r="E920" i="1"/>
  <c r="F919" i="1"/>
  <c r="G919" i="1" s="1"/>
  <c r="X919" i="1"/>
  <c r="AH917" i="1"/>
  <c r="AJ919" i="1"/>
  <c r="AI919" i="1"/>
  <c r="AM919" i="1" l="1"/>
  <c r="AR919" i="1"/>
  <c r="AQ919" i="1"/>
  <c r="D921" i="1"/>
  <c r="Q921" i="1" s="1"/>
  <c r="J920" i="1"/>
  <c r="E921" i="1"/>
  <c r="F920" i="1"/>
  <c r="X920" i="1"/>
  <c r="G920" i="1"/>
  <c r="Q920" i="1"/>
  <c r="AH918" i="1"/>
  <c r="AJ920" i="1"/>
  <c r="AI920" i="1"/>
  <c r="AM920" i="1" l="1"/>
  <c r="AQ920" i="1"/>
  <c r="AR920" i="1"/>
  <c r="D922" i="1"/>
  <c r="J921" i="1"/>
  <c r="E922" i="1"/>
  <c r="F921" i="1"/>
  <c r="G921" i="1" s="1"/>
  <c r="X921" i="1"/>
  <c r="AH919" i="1"/>
  <c r="AJ921" i="1"/>
  <c r="AI921" i="1"/>
  <c r="AM921" i="1" l="1"/>
  <c r="AQ921" i="1"/>
  <c r="AR921" i="1"/>
  <c r="D923" i="1"/>
  <c r="J922" i="1"/>
  <c r="F922" i="1"/>
  <c r="G922" i="1" s="1"/>
  <c r="X922" i="1"/>
  <c r="Q923" i="1"/>
  <c r="AH920" i="1"/>
  <c r="Q922" i="1"/>
  <c r="AJ922" i="1"/>
  <c r="AI922" i="1"/>
  <c r="AM922" i="1" l="1"/>
  <c r="AQ922" i="1"/>
  <c r="AR922" i="1"/>
  <c r="E924" i="1"/>
  <c r="Q924" i="1" s="1"/>
  <c r="J923" i="1"/>
  <c r="F923" i="1"/>
  <c r="X923" i="1"/>
  <c r="G923" i="1"/>
  <c r="D924" i="1"/>
  <c r="AH921" i="1"/>
  <c r="AJ923" i="1"/>
  <c r="AI923" i="1"/>
  <c r="AM923" i="1" l="1"/>
  <c r="J924" i="1"/>
  <c r="E925" i="1"/>
  <c r="F924" i="1"/>
  <c r="X924" i="1"/>
  <c r="G924" i="1"/>
  <c r="Q925" i="1"/>
  <c r="D925" i="1"/>
  <c r="AQ923" i="1"/>
  <c r="AR923" i="1"/>
  <c r="AH922" i="1"/>
  <c r="AJ924" i="1"/>
  <c r="AI924" i="1"/>
  <c r="AM924" i="1" l="1"/>
  <c r="AR924" i="1"/>
  <c r="AQ924" i="1"/>
  <c r="J925" i="1"/>
  <c r="E926" i="1"/>
  <c r="F925" i="1"/>
  <c r="X925" i="1"/>
  <c r="G925" i="1"/>
  <c r="Q926" i="1"/>
  <c r="D926" i="1"/>
  <c r="AH923" i="1"/>
  <c r="AJ925" i="1"/>
  <c r="AI925" i="1"/>
  <c r="AM925" i="1" l="1"/>
  <c r="J926" i="1"/>
  <c r="E927" i="1"/>
  <c r="F926" i="1"/>
  <c r="G926" i="1" s="1"/>
  <c r="X926" i="1"/>
  <c r="D927" i="1"/>
  <c r="AR925" i="1"/>
  <c r="AQ925" i="1"/>
  <c r="AH924" i="1"/>
  <c r="AJ926" i="1"/>
  <c r="AI926" i="1"/>
  <c r="AM926" i="1" l="1"/>
  <c r="AQ926" i="1"/>
  <c r="AR926" i="1"/>
  <c r="J927" i="1"/>
  <c r="E928" i="1"/>
  <c r="F927" i="1"/>
  <c r="G927" i="1" s="1"/>
  <c r="X927" i="1"/>
  <c r="D928" i="1"/>
  <c r="Q927" i="1"/>
  <c r="AH925" i="1"/>
  <c r="AJ927" i="1"/>
  <c r="AI927" i="1"/>
  <c r="AM927" i="1" l="1"/>
  <c r="AR927" i="1"/>
  <c r="AQ927" i="1"/>
  <c r="J928" i="1"/>
  <c r="E929" i="1"/>
  <c r="F928" i="1"/>
  <c r="G928" i="1" s="1"/>
  <c r="X928" i="1"/>
  <c r="D929" i="1"/>
  <c r="Q928" i="1"/>
  <c r="AH926" i="1"/>
  <c r="AJ928" i="1"/>
  <c r="AI928" i="1"/>
  <c r="AM928" i="1" l="1"/>
  <c r="AQ928" i="1"/>
  <c r="AR928" i="1"/>
  <c r="J929" i="1"/>
  <c r="E930" i="1"/>
  <c r="F929" i="1"/>
  <c r="G929" i="1" s="1"/>
  <c r="X929" i="1"/>
  <c r="D930" i="1"/>
  <c r="Q930" i="1" s="1"/>
  <c r="Q929" i="1"/>
  <c r="AH927" i="1"/>
  <c r="AJ929" i="1"/>
  <c r="AI929" i="1"/>
  <c r="AM929" i="1" l="1"/>
  <c r="AQ929" i="1"/>
  <c r="AR929" i="1"/>
  <c r="AQ930" i="1"/>
  <c r="J930" i="1"/>
  <c r="E931" i="1"/>
  <c r="F930" i="1"/>
  <c r="X930" i="1"/>
  <c r="G930" i="1"/>
  <c r="D931" i="1"/>
  <c r="AH928" i="1"/>
  <c r="AJ930" i="1"/>
  <c r="AI930" i="1"/>
  <c r="AM930" i="1" l="1"/>
  <c r="J931" i="1"/>
  <c r="E932" i="1"/>
  <c r="F931" i="1"/>
  <c r="X931" i="1"/>
  <c r="G931" i="1"/>
  <c r="D932" i="1"/>
  <c r="Q932" i="1" s="1"/>
  <c r="Q931" i="1"/>
  <c r="AR930" i="1"/>
  <c r="AH929" i="1"/>
  <c r="AJ931" i="1"/>
  <c r="AI931" i="1"/>
  <c r="AM931" i="1" l="1"/>
  <c r="AQ931" i="1"/>
  <c r="AR931" i="1"/>
  <c r="J932" i="1"/>
  <c r="E933" i="1"/>
  <c r="F932" i="1"/>
  <c r="G932" i="1" s="1"/>
  <c r="X932" i="1"/>
  <c r="D933" i="1"/>
  <c r="Q933" i="1" s="1"/>
  <c r="AH930" i="1"/>
  <c r="AJ932" i="1"/>
  <c r="AI932" i="1"/>
  <c r="AM932" i="1" l="1"/>
  <c r="AQ932" i="1"/>
  <c r="AR932" i="1"/>
  <c r="J933" i="1"/>
  <c r="E934" i="1"/>
  <c r="F933" i="1"/>
  <c r="G933" i="1" s="1"/>
  <c r="X933" i="1"/>
  <c r="D934" i="1"/>
  <c r="AH931" i="1"/>
  <c r="AJ933" i="1"/>
  <c r="AI933" i="1"/>
  <c r="AM933" i="1" l="1"/>
  <c r="AQ933" i="1"/>
  <c r="AR933" i="1"/>
  <c r="J934" i="1"/>
  <c r="E935" i="1"/>
  <c r="F934" i="1"/>
  <c r="G934" i="1" s="1"/>
  <c r="X934" i="1"/>
  <c r="D935" i="1"/>
  <c r="Q934" i="1"/>
  <c r="AH932" i="1"/>
  <c r="AJ934" i="1"/>
  <c r="AI934" i="1"/>
  <c r="AM934" i="1" l="1"/>
  <c r="AR934" i="1"/>
  <c r="AQ934" i="1"/>
  <c r="J935" i="1"/>
  <c r="E936" i="1"/>
  <c r="F935" i="1"/>
  <c r="G935" i="1" s="1"/>
  <c r="X935" i="1"/>
  <c r="D936" i="1"/>
  <c r="Q935" i="1"/>
  <c r="AH933" i="1"/>
  <c r="AJ935" i="1"/>
  <c r="AI935" i="1"/>
  <c r="AM935" i="1" l="1"/>
  <c r="AR935" i="1"/>
  <c r="AQ935" i="1"/>
  <c r="J936" i="1"/>
  <c r="E937" i="1"/>
  <c r="F936" i="1"/>
  <c r="G936" i="1" s="1"/>
  <c r="X936" i="1"/>
  <c r="D937" i="1"/>
  <c r="Q936" i="1"/>
  <c r="AH934" i="1"/>
  <c r="AJ936" i="1"/>
  <c r="AI936" i="1"/>
  <c r="AM936" i="1" l="1"/>
  <c r="AR936" i="1"/>
  <c r="AQ936" i="1"/>
  <c r="J937" i="1"/>
  <c r="E938" i="1"/>
  <c r="F937" i="1"/>
  <c r="X937" i="1"/>
  <c r="G937" i="1"/>
  <c r="Q938" i="1"/>
  <c r="D938" i="1"/>
  <c r="Q937" i="1"/>
  <c r="AH935" i="1"/>
  <c r="AJ937" i="1"/>
  <c r="AI937" i="1"/>
  <c r="AM937" i="1" l="1"/>
  <c r="AR937" i="1"/>
  <c r="AQ937" i="1"/>
  <c r="J938" i="1"/>
  <c r="E939" i="1"/>
  <c r="F938" i="1"/>
  <c r="G938" i="1" s="1"/>
  <c r="X938" i="1"/>
  <c r="D939" i="1"/>
  <c r="AH936" i="1"/>
  <c r="AJ938" i="1"/>
  <c r="AI938" i="1"/>
  <c r="AM938" i="1" l="1"/>
  <c r="AQ938" i="1"/>
  <c r="AR938" i="1"/>
  <c r="J939" i="1"/>
  <c r="E940" i="1"/>
  <c r="F939" i="1"/>
  <c r="X939" i="1"/>
  <c r="G939" i="1"/>
  <c r="Q940" i="1"/>
  <c r="D940" i="1"/>
  <c r="Q939" i="1"/>
  <c r="AH937" i="1"/>
  <c r="AJ939" i="1"/>
  <c r="AI939" i="1"/>
  <c r="AM939" i="1" l="1"/>
  <c r="AQ939" i="1"/>
  <c r="AR939" i="1"/>
  <c r="J940" i="1"/>
  <c r="E941" i="1"/>
  <c r="F940" i="1"/>
  <c r="G940" i="1" s="1"/>
  <c r="X940" i="1"/>
  <c r="D941" i="1"/>
  <c r="AH938" i="1"/>
  <c r="AJ940" i="1"/>
  <c r="AI940" i="1"/>
  <c r="AM940" i="1" l="1"/>
  <c r="AQ940" i="1"/>
  <c r="AR940" i="1"/>
  <c r="J941" i="1"/>
  <c r="F941" i="1"/>
  <c r="G941" i="1" s="1"/>
  <c r="X941" i="1"/>
  <c r="D942" i="1"/>
  <c r="Q941" i="1"/>
  <c r="AH939" i="1"/>
  <c r="AJ941" i="1"/>
  <c r="AI941" i="1"/>
  <c r="AM941" i="1" l="1"/>
  <c r="AR941" i="1"/>
  <c r="AQ941" i="1"/>
  <c r="J942" i="1"/>
  <c r="F942" i="1"/>
  <c r="X942" i="1"/>
  <c r="G942" i="1"/>
  <c r="D943" i="1"/>
  <c r="E943" i="1"/>
  <c r="Q942" i="1"/>
  <c r="AH940" i="1"/>
  <c r="AJ942" i="1"/>
  <c r="AI942" i="1"/>
  <c r="AM942" i="1" l="1"/>
  <c r="AQ942" i="1"/>
  <c r="AR942" i="1"/>
  <c r="F943" i="1"/>
  <c r="G943" i="1" s="1"/>
  <c r="X943" i="1"/>
  <c r="Q944" i="1"/>
  <c r="D944" i="1"/>
  <c r="J943" i="1"/>
  <c r="E944" i="1"/>
  <c r="Q943" i="1"/>
  <c r="AH941" i="1"/>
  <c r="AJ943" i="1"/>
  <c r="AI943" i="1"/>
  <c r="AM943" i="1" l="1"/>
  <c r="AQ943" i="1"/>
  <c r="AR943" i="1"/>
  <c r="F944" i="1"/>
  <c r="G944" i="1" s="1"/>
  <c r="X944" i="1"/>
  <c r="D945" i="1"/>
  <c r="Q945" i="1" s="1"/>
  <c r="J944" i="1"/>
  <c r="E945" i="1"/>
  <c r="AH942" i="1"/>
  <c r="AJ944" i="1"/>
  <c r="AI944" i="1"/>
  <c r="AM944" i="1" l="1"/>
  <c r="AR944" i="1"/>
  <c r="AQ944" i="1"/>
  <c r="F945" i="1"/>
  <c r="G945" i="1" s="1"/>
  <c r="X945" i="1"/>
  <c r="D946" i="1"/>
  <c r="J945" i="1"/>
  <c r="E946" i="1"/>
  <c r="AH943" i="1"/>
  <c r="AJ945" i="1"/>
  <c r="AI945" i="1"/>
  <c r="AM945" i="1" l="1"/>
  <c r="AR945" i="1"/>
  <c r="AQ945" i="1"/>
  <c r="F946" i="1"/>
  <c r="G946" i="1" s="1"/>
  <c r="X946" i="1"/>
  <c r="D947" i="1"/>
  <c r="J946" i="1"/>
  <c r="E947" i="1"/>
  <c r="Q946" i="1"/>
  <c r="AH944" i="1"/>
  <c r="AJ946" i="1"/>
  <c r="AI946" i="1"/>
  <c r="AM946" i="1" l="1"/>
  <c r="AR946" i="1"/>
  <c r="AQ946" i="1"/>
  <c r="F947" i="1"/>
  <c r="G947" i="1" s="1"/>
  <c r="X947" i="1"/>
  <c r="D948" i="1"/>
  <c r="J947" i="1"/>
  <c r="E948" i="1"/>
  <c r="Q947" i="1"/>
  <c r="AH945" i="1"/>
  <c r="AJ947" i="1"/>
  <c r="AI947" i="1"/>
  <c r="AM947" i="1" l="1"/>
  <c r="AQ947" i="1"/>
  <c r="AR947" i="1"/>
  <c r="F948" i="1"/>
  <c r="X948" i="1"/>
  <c r="G948" i="1"/>
  <c r="D949" i="1"/>
  <c r="J948" i="1"/>
  <c r="E949" i="1"/>
  <c r="Q948" i="1"/>
  <c r="AH946" i="1"/>
  <c r="AJ948" i="1"/>
  <c r="AI948" i="1"/>
  <c r="AM948" i="1" l="1"/>
  <c r="AQ948" i="1"/>
  <c r="AR948" i="1"/>
  <c r="F949" i="1"/>
  <c r="X949" i="1"/>
  <c r="G949" i="1"/>
  <c r="D950" i="1"/>
  <c r="J949" i="1"/>
  <c r="E950" i="1"/>
  <c r="Q949" i="1"/>
  <c r="AH947" i="1"/>
  <c r="AJ949" i="1"/>
  <c r="AI949" i="1"/>
  <c r="AM949" i="1" l="1"/>
  <c r="AR949" i="1"/>
  <c r="AQ949" i="1"/>
  <c r="F950" i="1"/>
  <c r="G950" i="1" s="1"/>
  <c r="X950" i="1"/>
  <c r="Q951" i="1"/>
  <c r="D951" i="1"/>
  <c r="J950" i="1"/>
  <c r="E951" i="1"/>
  <c r="Q950" i="1"/>
  <c r="AH948" i="1"/>
  <c r="AJ950" i="1"/>
  <c r="AI950" i="1"/>
  <c r="AM950" i="1" l="1"/>
  <c r="AR950" i="1"/>
  <c r="AQ950" i="1"/>
  <c r="F951" i="1"/>
  <c r="G951" i="1" s="1"/>
  <c r="X951" i="1"/>
  <c r="D952" i="1"/>
  <c r="J951" i="1"/>
  <c r="E952" i="1"/>
  <c r="AH949" i="1"/>
  <c r="AJ951" i="1"/>
  <c r="AI951" i="1"/>
  <c r="AM951" i="1" l="1"/>
  <c r="AR951" i="1"/>
  <c r="AQ951" i="1"/>
  <c r="F952" i="1"/>
  <c r="G952" i="1" s="1"/>
  <c r="X952" i="1"/>
  <c r="D953" i="1"/>
  <c r="J952" i="1"/>
  <c r="E953" i="1"/>
  <c r="Q952" i="1"/>
  <c r="AH950" i="1"/>
  <c r="AJ952" i="1"/>
  <c r="AI952" i="1"/>
  <c r="AM952" i="1" l="1"/>
  <c r="AQ952" i="1"/>
  <c r="AR952" i="1"/>
  <c r="F953" i="1"/>
  <c r="G953" i="1" s="1"/>
  <c r="X953" i="1"/>
  <c r="D954" i="1"/>
  <c r="J953" i="1"/>
  <c r="E954" i="1"/>
  <c r="Q953" i="1"/>
  <c r="AH951" i="1"/>
  <c r="AJ953" i="1"/>
  <c r="AI953" i="1"/>
  <c r="AM953" i="1" l="1"/>
  <c r="AR953" i="1"/>
  <c r="AQ953" i="1"/>
  <c r="F954" i="1"/>
  <c r="X954" i="1"/>
  <c r="G954" i="1"/>
  <c r="D955" i="1"/>
  <c r="J954" i="1"/>
  <c r="E955" i="1"/>
  <c r="Q954" i="1"/>
  <c r="AH952" i="1"/>
  <c r="AJ954" i="1"/>
  <c r="AI954" i="1"/>
  <c r="AM954" i="1" l="1"/>
  <c r="AQ954" i="1"/>
  <c r="AR954" i="1"/>
  <c r="F955" i="1"/>
  <c r="X955" i="1"/>
  <c r="G955" i="1"/>
  <c r="D956" i="1"/>
  <c r="J955" i="1"/>
  <c r="E956" i="1"/>
  <c r="Q955" i="1"/>
  <c r="AH953" i="1"/>
  <c r="AJ955" i="1"/>
  <c r="AI955" i="1"/>
  <c r="AM955" i="1" l="1"/>
  <c r="AR955" i="1"/>
  <c r="AQ955" i="1"/>
  <c r="F956" i="1"/>
  <c r="G956" i="1" s="1"/>
  <c r="X956" i="1"/>
  <c r="Q957" i="1"/>
  <c r="D957" i="1"/>
  <c r="J956" i="1"/>
  <c r="E957" i="1"/>
  <c r="Q956" i="1"/>
  <c r="AH954" i="1"/>
  <c r="AJ956" i="1"/>
  <c r="AI956" i="1"/>
  <c r="AM956" i="1" l="1"/>
  <c r="AR956" i="1"/>
  <c r="AQ956" i="1"/>
  <c r="F957" i="1"/>
  <c r="X957" i="1"/>
  <c r="G957" i="1"/>
  <c r="Q958" i="1"/>
  <c r="D958" i="1"/>
  <c r="J957" i="1"/>
  <c r="E958" i="1"/>
  <c r="AH955" i="1"/>
  <c r="AJ957" i="1"/>
  <c r="AI957" i="1"/>
  <c r="AM957" i="1" l="1"/>
  <c r="F958" i="1"/>
  <c r="X958" i="1"/>
  <c r="G958" i="1"/>
  <c r="D959" i="1"/>
  <c r="J958" i="1"/>
  <c r="E959" i="1"/>
  <c r="AQ957" i="1"/>
  <c r="AR957" i="1"/>
  <c r="AH956" i="1"/>
  <c r="AJ958" i="1"/>
  <c r="AI958" i="1"/>
  <c r="AM958" i="1" l="1"/>
  <c r="F959" i="1"/>
  <c r="X959" i="1"/>
  <c r="G959" i="1"/>
  <c r="Q960" i="1"/>
  <c r="D960" i="1"/>
  <c r="J959" i="1"/>
  <c r="Q959" i="1"/>
  <c r="AQ958" i="1"/>
  <c r="AR958" i="1"/>
  <c r="AR959" i="1"/>
  <c r="AH957" i="1"/>
  <c r="AJ959" i="1"/>
  <c r="AI959" i="1"/>
  <c r="AM959" i="1" l="1"/>
  <c r="F960" i="1"/>
  <c r="G960" i="1" s="1"/>
  <c r="X960" i="1"/>
  <c r="Q961" i="1"/>
  <c r="D961" i="1"/>
  <c r="E961" i="1"/>
  <c r="J960" i="1"/>
  <c r="AQ959" i="1"/>
  <c r="AH958" i="1"/>
  <c r="AJ960" i="1"/>
  <c r="AI960" i="1"/>
  <c r="AM960" i="1" l="1"/>
  <c r="AQ960" i="1"/>
  <c r="AR960" i="1"/>
  <c r="Q962" i="1"/>
  <c r="D962" i="1"/>
  <c r="J961" i="1"/>
  <c r="E962" i="1"/>
  <c r="F961" i="1"/>
  <c r="G961" i="1" s="1"/>
  <c r="X961" i="1"/>
  <c r="AH959" i="1"/>
  <c r="AJ961" i="1"/>
  <c r="AI961" i="1"/>
  <c r="AM961" i="1" l="1"/>
  <c r="AR961" i="1"/>
  <c r="AQ961" i="1"/>
  <c r="Q963" i="1"/>
  <c r="D963" i="1"/>
  <c r="J962" i="1"/>
  <c r="E963" i="1"/>
  <c r="F962" i="1"/>
  <c r="G962" i="1" s="1"/>
  <c r="X962" i="1"/>
  <c r="AH960" i="1"/>
  <c r="AJ962" i="1"/>
  <c r="AI962" i="1"/>
  <c r="AM962" i="1" l="1"/>
  <c r="AQ962" i="1"/>
  <c r="AR962" i="1"/>
  <c r="G963" i="1"/>
  <c r="D964" i="1"/>
  <c r="J963" i="1"/>
  <c r="E964" i="1"/>
  <c r="F963" i="1"/>
  <c r="X963" i="1"/>
  <c r="AH961" i="1"/>
  <c r="AJ963" i="1"/>
  <c r="AI963" i="1"/>
  <c r="AM963" i="1" l="1"/>
  <c r="Q965" i="1"/>
  <c r="D965" i="1"/>
  <c r="J964" i="1"/>
  <c r="E965" i="1"/>
  <c r="F964" i="1"/>
  <c r="G964" i="1" s="1"/>
  <c r="X964" i="1"/>
  <c r="Q964" i="1"/>
  <c r="AQ963" i="1"/>
  <c r="AR963" i="1"/>
  <c r="AH962" i="1"/>
  <c r="AJ964" i="1"/>
  <c r="AI964" i="1"/>
  <c r="AM964" i="1" l="1"/>
  <c r="AQ964" i="1"/>
  <c r="AR964" i="1"/>
  <c r="D966" i="1"/>
  <c r="J965" i="1"/>
  <c r="E966" i="1"/>
  <c r="F965" i="1"/>
  <c r="G965" i="1" s="1"/>
  <c r="X965" i="1"/>
  <c r="AH963" i="1"/>
  <c r="AJ965" i="1"/>
  <c r="AI965" i="1"/>
  <c r="AM965" i="1" l="1"/>
  <c r="AQ965" i="1"/>
  <c r="AR965" i="1"/>
  <c r="G966" i="1"/>
  <c r="D967" i="1"/>
  <c r="J966" i="1"/>
  <c r="E967" i="1"/>
  <c r="F966" i="1"/>
  <c r="X966" i="1"/>
  <c r="Q966" i="1"/>
  <c r="AH964" i="1"/>
  <c r="AJ966" i="1"/>
  <c r="AI966" i="1"/>
  <c r="AM966" i="1" l="1"/>
  <c r="Q968" i="1"/>
  <c r="D968" i="1"/>
  <c r="J967" i="1"/>
  <c r="E968" i="1"/>
  <c r="F967" i="1"/>
  <c r="G967" i="1" s="1"/>
  <c r="X967" i="1"/>
  <c r="Q967" i="1"/>
  <c r="AQ966" i="1"/>
  <c r="AR966" i="1"/>
  <c r="AH965" i="1"/>
  <c r="AJ967" i="1"/>
  <c r="AI967" i="1"/>
  <c r="AM967" i="1" l="1"/>
  <c r="AR967" i="1"/>
  <c r="AQ967" i="1"/>
  <c r="D969" i="1"/>
  <c r="J968" i="1"/>
  <c r="E969" i="1"/>
  <c r="F968" i="1"/>
  <c r="G968" i="1" s="1"/>
  <c r="X968" i="1"/>
  <c r="AH966" i="1"/>
  <c r="AJ968" i="1"/>
  <c r="AI968" i="1"/>
  <c r="AM968" i="1" l="1"/>
  <c r="AQ968" i="1"/>
  <c r="AR968" i="1"/>
  <c r="G969" i="1"/>
  <c r="D970" i="1"/>
  <c r="J969" i="1"/>
  <c r="E970" i="1"/>
  <c r="F969" i="1"/>
  <c r="X969" i="1"/>
  <c r="Q969" i="1"/>
  <c r="AH967" i="1"/>
  <c r="AJ969" i="1"/>
  <c r="AI969" i="1"/>
  <c r="AM969" i="1" l="1"/>
  <c r="Q971" i="1"/>
  <c r="D971" i="1"/>
  <c r="J970" i="1"/>
  <c r="E971" i="1"/>
  <c r="F970" i="1"/>
  <c r="G970" i="1" s="1"/>
  <c r="X970" i="1"/>
  <c r="Q970" i="1"/>
  <c r="AQ969" i="1"/>
  <c r="AR969" i="1"/>
  <c r="AH968" i="1"/>
  <c r="AJ970" i="1"/>
  <c r="AI970" i="1"/>
  <c r="AM970" i="1" l="1"/>
  <c r="AR970" i="1"/>
  <c r="AQ970" i="1"/>
  <c r="G971" i="1"/>
  <c r="D972" i="1"/>
  <c r="J971" i="1"/>
  <c r="E972" i="1"/>
  <c r="F971" i="1"/>
  <c r="X971" i="1"/>
  <c r="AH969" i="1"/>
  <c r="AJ971" i="1"/>
  <c r="AI971" i="1"/>
  <c r="AM971" i="1" l="1"/>
  <c r="AQ971" i="1"/>
  <c r="AR971" i="1"/>
  <c r="G972" i="1"/>
  <c r="D973" i="1"/>
  <c r="J972" i="1"/>
  <c r="E973" i="1"/>
  <c r="F972" i="1"/>
  <c r="X972" i="1"/>
  <c r="Q972" i="1"/>
  <c r="AH970" i="1"/>
  <c r="AJ972" i="1"/>
  <c r="AI972" i="1"/>
  <c r="AM972" i="1" l="1"/>
  <c r="AQ972" i="1"/>
  <c r="AR972" i="1"/>
  <c r="Q974" i="1"/>
  <c r="D974" i="1"/>
  <c r="J973" i="1"/>
  <c r="E974" i="1"/>
  <c r="F973" i="1"/>
  <c r="G973" i="1" s="1"/>
  <c r="X973" i="1"/>
  <c r="Q973" i="1"/>
  <c r="AH971" i="1"/>
  <c r="AJ973" i="1"/>
  <c r="AI973" i="1"/>
  <c r="AM973" i="1" l="1"/>
  <c r="AQ973" i="1"/>
  <c r="AR973" i="1"/>
  <c r="D975" i="1"/>
  <c r="J974" i="1"/>
  <c r="E975" i="1"/>
  <c r="F974" i="1"/>
  <c r="G974" i="1" s="1"/>
  <c r="X974" i="1"/>
  <c r="AH972" i="1"/>
  <c r="AJ974" i="1"/>
  <c r="AI974" i="1"/>
  <c r="AM974" i="1" l="1"/>
  <c r="AQ974" i="1"/>
  <c r="AR974" i="1"/>
  <c r="G975" i="1"/>
  <c r="D976" i="1"/>
  <c r="J975" i="1"/>
  <c r="E976" i="1"/>
  <c r="F975" i="1"/>
  <c r="X975" i="1"/>
  <c r="Q975" i="1"/>
  <c r="AH973" i="1"/>
  <c r="AJ975" i="1"/>
  <c r="AI975" i="1"/>
  <c r="AM975" i="1" l="1"/>
  <c r="G976" i="1"/>
  <c r="D977" i="1"/>
  <c r="J976" i="1"/>
  <c r="E977" i="1"/>
  <c r="F976" i="1"/>
  <c r="X976" i="1"/>
  <c r="AQ975" i="1"/>
  <c r="AR975" i="1"/>
  <c r="Q976" i="1"/>
  <c r="AH974" i="1"/>
  <c r="AJ976" i="1"/>
  <c r="AI976" i="1"/>
  <c r="AM976" i="1" l="1"/>
  <c r="AQ976" i="1"/>
  <c r="AR976" i="1"/>
  <c r="G977" i="1"/>
  <c r="D978" i="1"/>
  <c r="J977" i="1"/>
  <c r="E978" i="1"/>
  <c r="F977" i="1"/>
  <c r="X977" i="1"/>
  <c r="Q977" i="1"/>
  <c r="AH975" i="1"/>
  <c r="AJ977" i="1"/>
  <c r="AI977" i="1"/>
  <c r="AM977" i="1" l="1"/>
  <c r="Q979" i="1"/>
  <c r="D979" i="1"/>
  <c r="J978" i="1"/>
  <c r="E979" i="1"/>
  <c r="F978" i="1"/>
  <c r="G978" i="1" s="1"/>
  <c r="X978" i="1"/>
  <c r="Q978" i="1"/>
  <c r="AQ977" i="1"/>
  <c r="AR977" i="1"/>
  <c r="AH976" i="1"/>
  <c r="AJ978" i="1"/>
  <c r="AI978" i="1"/>
  <c r="AM978" i="1" l="1"/>
  <c r="AR978" i="1"/>
  <c r="AQ978" i="1"/>
  <c r="Q980" i="1"/>
  <c r="D980" i="1"/>
  <c r="J979" i="1"/>
  <c r="E980" i="1"/>
  <c r="F979" i="1"/>
  <c r="G979" i="1" s="1"/>
  <c r="X979" i="1"/>
  <c r="AH977" i="1"/>
  <c r="AJ979" i="1"/>
  <c r="AI979" i="1"/>
  <c r="AM979" i="1" l="1"/>
  <c r="AQ979" i="1"/>
  <c r="AR979" i="1"/>
  <c r="Q981" i="1"/>
  <c r="D981" i="1"/>
  <c r="J980" i="1"/>
  <c r="E981" i="1"/>
  <c r="F980" i="1"/>
  <c r="G980" i="1" s="1"/>
  <c r="X980" i="1"/>
  <c r="AH978" i="1"/>
  <c r="AJ980" i="1"/>
  <c r="AI980" i="1"/>
  <c r="AM980" i="1" l="1"/>
  <c r="AQ980" i="1"/>
  <c r="AR980" i="1"/>
  <c r="Q982" i="1"/>
  <c r="D982" i="1"/>
  <c r="J981" i="1"/>
  <c r="F981" i="1"/>
  <c r="G981" i="1" s="1"/>
  <c r="X981" i="1"/>
  <c r="AH979" i="1"/>
  <c r="AJ981" i="1"/>
  <c r="AI981" i="1"/>
  <c r="AM981" i="1" l="1"/>
  <c r="AR981" i="1"/>
  <c r="AQ981" i="1"/>
  <c r="D983" i="1"/>
  <c r="E983" i="1"/>
  <c r="J982" i="1"/>
  <c r="F982" i="1"/>
  <c r="G982" i="1" s="1"/>
  <c r="X982" i="1"/>
  <c r="Q983" i="1"/>
  <c r="AH980" i="1"/>
  <c r="AJ982" i="1"/>
  <c r="AI982" i="1"/>
  <c r="AM982" i="1" l="1"/>
  <c r="AR982" i="1"/>
  <c r="AQ982" i="1"/>
  <c r="D984" i="1"/>
  <c r="J983" i="1"/>
  <c r="E984" i="1"/>
  <c r="F983" i="1"/>
  <c r="X983" i="1"/>
  <c r="G983" i="1"/>
  <c r="Q984" i="1"/>
  <c r="AH981" i="1"/>
  <c r="AJ983" i="1"/>
  <c r="AI983" i="1"/>
  <c r="AM983" i="1" l="1"/>
  <c r="AR983" i="1"/>
  <c r="AQ983" i="1"/>
  <c r="D985" i="1"/>
  <c r="Q985" i="1" s="1"/>
  <c r="J984" i="1"/>
  <c r="E985" i="1"/>
  <c r="F984" i="1"/>
  <c r="X984" i="1"/>
  <c r="G984" i="1"/>
  <c r="AH982" i="1"/>
  <c r="AJ984" i="1"/>
  <c r="AI984" i="1"/>
  <c r="AM984" i="1" l="1"/>
  <c r="AR984" i="1"/>
  <c r="AQ984" i="1"/>
  <c r="D986" i="1"/>
  <c r="J985" i="1"/>
  <c r="E986" i="1"/>
  <c r="F985" i="1"/>
  <c r="X985" i="1"/>
  <c r="G985" i="1"/>
  <c r="Q986" i="1"/>
  <c r="AH983" i="1"/>
  <c r="AJ985" i="1"/>
  <c r="AI985" i="1"/>
  <c r="AM985" i="1" l="1"/>
  <c r="AQ985" i="1"/>
  <c r="D987" i="1"/>
  <c r="J986" i="1"/>
  <c r="E987" i="1"/>
  <c r="F986" i="1"/>
  <c r="X986" i="1"/>
  <c r="G986" i="1"/>
  <c r="Q987" i="1"/>
  <c r="AR985" i="1"/>
  <c r="AH984" i="1"/>
  <c r="AJ986" i="1"/>
  <c r="AI986" i="1"/>
  <c r="AM986" i="1" l="1"/>
  <c r="AR986" i="1"/>
  <c r="D988" i="1"/>
  <c r="J987" i="1"/>
  <c r="E988" i="1"/>
  <c r="Q988" i="1" s="1"/>
  <c r="F987" i="1"/>
  <c r="X987" i="1"/>
  <c r="G987" i="1"/>
  <c r="AQ986" i="1"/>
  <c r="AH985" i="1"/>
  <c r="AJ987" i="1"/>
  <c r="AI987" i="1"/>
  <c r="AM987" i="1" l="1"/>
  <c r="AR987" i="1"/>
  <c r="AQ987" i="1"/>
  <c r="D989" i="1"/>
  <c r="J988" i="1"/>
  <c r="E989" i="1"/>
  <c r="F988" i="1"/>
  <c r="X988" i="1"/>
  <c r="G988" i="1"/>
  <c r="Q989" i="1"/>
  <c r="AH986" i="1"/>
  <c r="AJ988" i="1"/>
  <c r="AI988" i="1"/>
  <c r="AM988" i="1" l="1"/>
  <c r="AR988" i="1"/>
  <c r="AQ988" i="1"/>
  <c r="D990" i="1"/>
  <c r="J989" i="1"/>
  <c r="E990" i="1"/>
  <c r="F989" i="1"/>
  <c r="X989" i="1"/>
  <c r="G989" i="1"/>
  <c r="Q990" i="1"/>
  <c r="AH987" i="1"/>
  <c r="AJ989" i="1"/>
  <c r="AI989" i="1"/>
  <c r="AM989" i="1" l="1"/>
  <c r="AQ989" i="1"/>
  <c r="AR989" i="1"/>
  <c r="D991" i="1"/>
  <c r="J990" i="1"/>
  <c r="E991" i="1"/>
  <c r="F990" i="1"/>
  <c r="X990" i="1"/>
  <c r="G990" i="1"/>
  <c r="Q991" i="1"/>
  <c r="AQ990" i="1"/>
  <c r="AR990" i="1"/>
  <c r="AH988" i="1"/>
  <c r="AJ990" i="1"/>
  <c r="AI990" i="1"/>
  <c r="AM990" i="1" l="1"/>
  <c r="D992" i="1"/>
  <c r="J991" i="1"/>
  <c r="E992" i="1"/>
  <c r="F991" i="1"/>
  <c r="X991" i="1"/>
  <c r="G991" i="1"/>
  <c r="Q992" i="1"/>
  <c r="AQ991" i="1"/>
  <c r="AH989" i="1"/>
  <c r="AJ991" i="1"/>
  <c r="AI991" i="1"/>
  <c r="AM991" i="1" l="1"/>
  <c r="D993" i="1"/>
  <c r="J992" i="1"/>
  <c r="E993" i="1"/>
  <c r="F992" i="1"/>
  <c r="X992" i="1"/>
  <c r="G992" i="1"/>
  <c r="Q993" i="1"/>
  <c r="AR991" i="1"/>
  <c r="AH990" i="1"/>
  <c r="AJ992" i="1"/>
  <c r="AI992" i="1"/>
  <c r="AM992" i="1" l="1"/>
  <c r="D994" i="1"/>
  <c r="J993" i="1"/>
  <c r="E994" i="1"/>
  <c r="F993" i="1"/>
  <c r="X993" i="1"/>
  <c r="G993" i="1"/>
  <c r="Q994" i="1"/>
  <c r="AR992" i="1"/>
  <c r="AQ992" i="1"/>
  <c r="AH991" i="1"/>
  <c r="AJ993" i="1"/>
  <c r="AI993" i="1"/>
  <c r="AM993" i="1" l="1"/>
  <c r="D995" i="1"/>
  <c r="J994" i="1"/>
  <c r="E995" i="1"/>
  <c r="F994" i="1"/>
  <c r="G994" i="1" s="1"/>
  <c r="X994" i="1"/>
  <c r="Q995" i="1"/>
  <c r="AQ993" i="1"/>
  <c r="AR993" i="1"/>
  <c r="AH992" i="1"/>
  <c r="AJ994" i="1"/>
  <c r="AI994" i="1"/>
  <c r="AM994" i="1" l="1"/>
  <c r="AR994" i="1"/>
  <c r="AQ994" i="1"/>
  <c r="AR995" i="1"/>
  <c r="D996" i="1"/>
  <c r="J995" i="1"/>
  <c r="E996" i="1"/>
  <c r="F995" i="1"/>
  <c r="X995" i="1"/>
  <c r="G995" i="1"/>
  <c r="AH993" i="1"/>
  <c r="AJ995" i="1"/>
  <c r="AI995" i="1"/>
  <c r="AM995" i="1" l="1"/>
  <c r="D997" i="1"/>
  <c r="J996" i="1"/>
  <c r="E997" i="1"/>
  <c r="F996" i="1"/>
  <c r="X996" i="1"/>
  <c r="G996" i="1"/>
  <c r="Q997" i="1"/>
  <c r="Q996" i="1"/>
  <c r="AQ995" i="1"/>
  <c r="AQ996" i="1"/>
  <c r="AH994" i="1"/>
  <c r="AJ996" i="1"/>
  <c r="AI996" i="1"/>
  <c r="AM996" i="1" l="1"/>
  <c r="D998" i="1"/>
  <c r="Q998" i="1" s="1"/>
  <c r="J997" i="1"/>
  <c r="E998" i="1"/>
  <c r="F997" i="1"/>
  <c r="X997" i="1"/>
  <c r="G997" i="1"/>
  <c r="AR996" i="1"/>
  <c r="AQ997" i="1"/>
  <c r="AR997" i="1"/>
  <c r="AH995" i="1"/>
  <c r="AJ997" i="1"/>
  <c r="AI997" i="1"/>
  <c r="AM997" i="1" l="1"/>
  <c r="D999" i="1"/>
  <c r="J998" i="1"/>
  <c r="E999" i="1"/>
  <c r="F998" i="1"/>
  <c r="X998" i="1"/>
  <c r="G998" i="1"/>
  <c r="Q999" i="1"/>
  <c r="AH996" i="1"/>
  <c r="AJ998" i="1"/>
  <c r="AI998" i="1"/>
  <c r="AM998" i="1" l="1"/>
  <c r="D1000" i="1"/>
  <c r="J999" i="1"/>
  <c r="E1000" i="1"/>
  <c r="F999" i="1"/>
  <c r="G999" i="1" s="1"/>
  <c r="X999" i="1"/>
  <c r="Q1000" i="1"/>
  <c r="AR998" i="1"/>
  <c r="AQ998" i="1"/>
  <c r="AH997" i="1"/>
  <c r="AJ999" i="1"/>
  <c r="AI999" i="1"/>
  <c r="AM999" i="1" l="1"/>
  <c r="AR999" i="1"/>
  <c r="AQ999" i="1"/>
  <c r="D1001" i="1"/>
  <c r="J1000" i="1"/>
  <c r="E1001" i="1"/>
  <c r="F1000" i="1"/>
  <c r="X1000" i="1"/>
  <c r="G1000" i="1"/>
  <c r="Q1001" i="1"/>
  <c r="AH998" i="1"/>
  <c r="AJ1000" i="1"/>
  <c r="AI1000" i="1"/>
  <c r="AM1000" i="1" l="1"/>
  <c r="AR1000" i="1"/>
  <c r="AQ1000" i="1"/>
  <c r="D1002" i="1"/>
  <c r="J1001" i="1"/>
  <c r="E1002" i="1"/>
  <c r="F1001" i="1"/>
  <c r="X1001" i="1"/>
  <c r="G1001" i="1"/>
  <c r="AR1001" i="1"/>
  <c r="AH999" i="1"/>
  <c r="AJ1001" i="1"/>
  <c r="AI1001" i="1"/>
  <c r="AM1001" i="1" l="1"/>
  <c r="D1003" i="1"/>
  <c r="J1002" i="1"/>
  <c r="F1002" i="1"/>
  <c r="X1002" i="1"/>
  <c r="G1002" i="1"/>
  <c r="Q1003" i="1"/>
  <c r="AQ1001" i="1"/>
  <c r="Q1002" i="1"/>
  <c r="AH1000" i="1"/>
  <c r="AJ1002" i="1"/>
  <c r="AI1002" i="1"/>
  <c r="AM1002" i="1" l="1"/>
  <c r="AR1002" i="1"/>
  <c r="AQ1002" i="1"/>
  <c r="E1004" i="1"/>
  <c r="J1003" i="1"/>
  <c r="F1003" i="1"/>
  <c r="G1003" i="1" s="1"/>
  <c r="X1003" i="1"/>
  <c r="Q1004" i="1"/>
  <c r="D1004" i="1"/>
  <c r="AH1001" i="1"/>
  <c r="AJ1003" i="1"/>
  <c r="AI1003" i="1"/>
  <c r="AM1003" i="1" l="1"/>
  <c r="AR1003" i="1"/>
  <c r="AQ1003" i="1"/>
  <c r="J1004" i="1"/>
  <c r="E1005" i="1"/>
  <c r="F1004" i="1"/>
  <c r="X1004" i="1"/>
  <c r="G1004" i="1"/>
  <c r="D1005" i="1"/>
  <c r="AH1002" i="1"/>
  <c r="AJ1004" i="1"/>
  <c r="AI1004" i="1"/>
  <c r="AM1004" i="1" l="1"/>
  <c r="AR1004" i="1"/>
  <c r="AR1005" i="1"/>
  <c r="J1005" i="1"/>
  <c r="E1006" i="1"/>
  <c r="F1005" i="1"/>
  <c r="X1005" i="1"/>
  <c r="G1005" i="1"/>
  <c r="Q1006" i="1"/>
  <c r="D1006" i="1"/>
  <c r="AQ1005" i="1"/>
  <c r="Q1005" i="1"/>
  <c r="AQ1004" i="1"/>
  <c r="AH1003" i="1"/>
  <c r="AJ1005" i="1"/>
  <c r="AI1005" i="1"/>
  <c r="AM1005" i="1" l="1"/>
  <c r="J1006" i="1"/>
  <c r="E1007" i="1"/>
  <c r="F1006" i="1"/>
  <c r="X1006" i="1"/>
  <c r="G1006" i="1"/>
  <c r="D1007" i="1"/>
  <c r="AH1004" i="1"/>
  <c r="AJ1006" i="1"/>
  <c r="AI1006" i="1"/>
  <c r="AM1006" i="1" l="1"/>
  <c r="AR1006" i="1"/>
  <c r="AR1007" i="1"/>
  <c r="AQ1006" i="1"/>
  <c r="J1007" i="1"/>
  <c r="E1008" i="1"/>
  <c r="F1007" i="1"/>
  <c r="X1007" i="1"/>
  <c r="G1007" i="1"/>
  <c r="Q1008" i="1"/>
  <c r="D1008" i="1"/>
  <c r="Q1007" i="1"/>
  <c r="AH1005" i="1"/>
  <c r="AJ1007" i="1"/>
  <c r="AI1007" i="1"/>
  <c r="AM1007" i="1" l="1"/>
  <c r="AQ1007" i="1"/>
  <c r="AH1006" i="1"/>
  <c r="J1008" i="1"/>
  <c r="E1009" i="1"/>
  <c r="F1008" i="1"/>
  <c r="G1008" i="1" s="1"/>
  <c r="X1008" i="1"/>
  <c r="D1009" i="1"/>
  <c r="Q1009" i="1" s="1"/>
  <c r="AJ1008" i="1"/>
  <c r="AI1008" i="1"/>
  <c r="AM1008" i="1" l="1"/>
  <c r="AQ1008" i="1"/>
  <c r="AR1008" i="1"/>
  <c r="J1009" i="1"/>
  <c r="E1010" i="1"/>
  <c r="F1009" i="1"/>
  <c r="G1009" i="1" s="1"/>
  <c r="X1009" i="1"/>
  <c r="Q1010" i="1"/>
  <c r="D1010" i="1"/>
  <c r="AH1007" i="1"/>
  <c r="AJ1009" i="1"/>
  <c r="AI1009" i="1"/>
  <c r="AM1009" i="1" l="1"/>
  <c r="AQ1009" i="1"/>
  <c r="AR1009" i="1"/>
  <c r="AQ1010" i="1"/>
  <c r="J1010" i="1"/>
  <c r="E1011" i="1"/>
  <c r="F1010" i="1"/>
  <c r="X1010" i="1"/>
  <c r="G1010" i="1"/>
  <c r="Q1011" i="1"/>
  <c r="D1011" i="1"/>
  <c r="AH1008" i="1"/>
  <c r="AJ1010" i="1"/>
  <c r="AI1010" i="1"/>
  <c r="AM1010" i="1" l="1"/>
  <c r="AR1010" i="1"/>
  <c r="J1011" i="1"/>
  <c r="E1012" i="1"/>
  <c r="F1011" i="1"/>
  <c r="G1011" i="1" s="1"/>
  <c r="X1011" i="1"/>
  <c r="D1012" i="1"/>
  <c r="AH1009" i="1"/>
  <c r="AJ1011" i="1"/>
  <c r="AI1011" i="1"/>
  <c r="AM1011" i="1" l="1"/>
  <c r="AQ1011" i="1"/>
  <c r="AR1011" i="1"/>
  <c r="J1012" i="1"/>
  <c r="E1013" i="1"/>
  <c r="F1012" i="1"/>
  <c r="X1012" i="1"/>
  <c r="G1012" i="1"/>
  <c r="D1013" i="1"/>
  <c r="Q1012" i="1"/>
  <c r="AH1010" i="1"/>
  <c r="AJ1012" i="1"/>
  <c r="AI1012" i="1"/>
  <c r="AM1012" i="1" l="1"/>
  <c r="AR1012" i="1"/>
  <c r="AQ1012" i="1"/>
  <c r="AH1011" i="1"/>
  <c r="J1013" i="1"/>
  <c r="E1014" i="1"/>
  <c r="F1013" i="1"/>
  <c r="G1013" i="1" s="1"/>
  <c r="X1013" i="1"/>
  <c r="D1014" i="1"/>
  <c r="Q1013" i="1"/>
  <c r="AJ1013" i="1"/>
  <c r="AI1013" i="1"/>
  <c r="AM1013" i="1" l="1"/>
  <c r="AR1013" i="1"/>
  <c r="AQ1013" i="1"/>
  <c r="J1014" i="1"/>
  <c r="E1015" i="1"/>
  <c r="F1014" i="1"/>
  <c r="X1014" i="1"/>
  <c r="G1014" i="1"/>
  <c r="Q1015" i="1"/>
  <c r="D1015" i="1"/>
  <c r="Q1014" i="1"/>
  <c r="AH1012" i="1"/>
  <c r="AJ1014" i="1"/>
  <c r="AI1014" i="1"/>
  <c r="AM1014" i="1" l="1"/>
  <c r="AH1013" i="1"/>
  <c r="AR1014" i="1"/>
  <c r="AQ1015" i="1"/>
  <c r="AQ1014" i="1"/>
  <c r="J1015" i="1"/>
  <c r="E1016" i="1"/>
  <c r="F1015" i="1"/>
  <c r="X1015" i="1"/>
  <c r="G1015" i="1"/>
  <c r="Q1016" i="1"/>
  <c r="D1016" i="1"/>
  <c r="AJ1015" i="1"/>
  <c r="AI1015" i="1"/>
  <c r="AM1015" i="1" l="1"/>
  <c r="AR1015" i="1"/>
  <c r="J1016" i="1"/>
  <c r="E1017" i="1"/>
  <c r="F1016" i="1"/>
  <c r="G1016" i="1" s="1"/>
  <c r="X1016" i="1"/>
  <c r="D1017" i="1"/>
  <c r="AH1014" i="1"/>
  <c r="AJ1016" i="1"/>
  <c r="AI1016" i="1"/>
  <c r="AM1016" i="1" l="1"/>
  <c r="AR1016" i="1"/>
  <c r="AQ1016" i="1"/>
  <c r="J1017" i="1"/>
  <c r="E1018" i="1"/>
  <c r="F1017" i="1"/>
  <c r="G1017" i="1" s="1"/>
  <c r="X1017" i="1"/>
  <c r="D1018" i="1"/>
  <c r="Q1017" i="1"/>
  <c r="AH1015" i="1"/>
  <c r="AJ1017" i="1"/>
  <c r="AI1017" i="1"/>
  <c r="AM1017" i="1" l="1"/>
  <c r="AR1017" i="1"/>
  <c r="AQ1017" i="1"/>
  <c r="J1018" i="1"/>
  <c r="E1019" i="1"/>
  <c r="F1018" i="1"/>
  <c r="X1018" i="1"/>
  <c r="G1018" i="1"/>
  <c r="D1019" i="1"/>
  <c r="Q1018" i="1"/>
  <c r="AH1016" i="1"/>
  <c r="AJ1018" i="1"/>
  <c r="AI1018" i="1"/>
  <c r="AM1018" i="1" l="1"/>
  <c r="J1019" i="1"/>
  <c r="E1020" i="1"/>
  <c r="F1019" i="1"/>
  <c r="G1019" i="1" s="1"/>
  <c r="X1019" i="1"/>
  <c r="D1020" i="1"/>
  <c r="AQ1018" i="1"/>
  <c r="Q1019" i="1"/>
  <c r="AR1018" i="1"/>
  <c r="AH1017" i="1"/>
  <c r="AJ1019" i="1"/>
  <c r="AI1019" i="1"/>
  <c r="AM1019" i="1" l="1"/>
  <c r="AR1019" i="1"/>
  <c r="AQ1019" i="1"/>
  <c r="J1020" i="1"/>
  <c r="E1021" i="1"/>
  <c r="F1020" i="1"/>
  <c r="X1020" i="1"/>
  <c r="G1020" i="1"/>
  <c r="Q1021" i="1"/>
  <c r="D1021" i="1"/>
  <c r="Q1020" i="1"/>
  <c r="AH1018" i="1"/>
  <c r="AJ1020" i="1"/>
  <c r="AI1020" i="1"/>
  <c r="AM1020" i="1" l="1"/>
  <c r="AQ1020" i="1"/>
  <c r="AR1020" i="1"/>
  <c r="J1021" i="1"/>
  <c r="F1021" i="1"/>
  <c r="G1021" i="1" s="1"/>
  <c r="X1021" i="1"/>
  <c r="D1022" i="1"/>
  <c r="AH1019" i="1"/>
  <c r="AJ1021" i="1"/>
  <c r="AI1021" i="1"/>
  <c r="AM1021" i="1" l="1"/>
  <c r="AQ1021" i="1"/>
  <c r="AR1021" i="1"/>
  <c r="J1022" i="1"/>
  <c r="F1022" i="1"/>
  <c r="G1022" i="1" s="1"/>
  <c r="X1022" i="1"/>
  <c r="D1023" i="1"/>
  <c r="E1023" i="1"/>
  <c r="Q1022" i="1"/>
  <c r="AH1020" i="1"/>
  <c r="AJ1022" i="1"/>
  <c r="AI1022" i="1"/>
  <c r="AM1022" i="1" l="1"/>
  <c r="AQ1022" i="1"/>
  <c r="AR1022" i="1"/>
  <c r="F1023" i="1"/>
  <c r="X1023" i="1"/>
  <c r="G1023" i="1"/>
  <c r="D1024" i="1"/>
  <c r="J1023" i="1"/>
  <c r="E1024" i="1"/>
  <c r="Q1023" i="1"/>
  <c r="AH1021" i="1"/>
  <c r="AJ1023" i="1"/>
  <c r="AI1023" i="1"/>
  <c r="AM1023" i="1" l="1"/>
  <c r="AQ1023" i="1"/>
  <c r="AR1023" i="1"/>
  <c r="F1024" i="1"/>
  <c r="G1024" i="1" s="1"/>
  <c r="X1024" i="1"/>
  <c r="D1025" i="1"/>
  <c r="J1024" i="1"/>
  <c r="E1025" i="1"/>
  <c r="Q1024" i="1"/>
  <c r="AH1022" i="1"/>
  <c r="AJ1024" i="1"/>
  <c r="AI1024" i="1"/>
  <c r="AM1024" i="1" l="1"/>
  <c r="AR1024" i="1"/>
  <c r="AQ1024" i="1"/>
  <c r="F1025" i="1"/>
  <c r="X1025" i="1"/>
  <c r="G1025" i="1"/>
  <c r="D1026" i="1"/>
  <c r="J1025" i="1"/>
  <c r="E1026" i="1"/>
  <c r="Q1025" i="1"/>
  <c r="AH1023" i="1"/>
  <c r="AJ1025" i="1"/>
  <c r="AI1025" i="1"/>
  <c r="AM1025" i="1" l="1"/>
  <c r="AQ1025" i="1"/>
  <c r="AR1025" i="1"/>
  <c r="F1026" i="1"/>
  <c r="X1026" i="1"/>
  <c r="G1026" i="1"/>
  <c r="D1027" i="1"/>
  <c r="J1026" i="1"/>
  <c r="E1027" i="1"/>
  <c r="Q1026" i="1"/>
  <c r="AH1024" i="1"/>
  <c r="AJ1026" i="1"/>
  <c r="AI1026" i="1"/>
  <c r="AM1026" i="1" l="1"/>
  <c r="AQ1026" i="1"/>
  <c r="AR1026" i="1"/>
  <c r="F1027" i="1"/>
  <c r="G1027" i="1" s="1"/>
  <c r="X1027" i="1"/>
  <c r="D1028" i="1"/>
  <c r="J1027" i="1"/>
  <c r="E1028" i="1"/>
  <c r="Q1027" i="1"/>
  <c r="AH1025" i="1"/>
  <c r="AJ1027" i="1"/>
  <c r="AI1027" i="1"/>
  <c r="AM1027" i="1" l="1"/>
  <c r="AQ1027" i="1"/>
  <c r="AR1027" i="1"/>
  <c r="F1028" i="1"/>
  <c r="X1028" i="1"/>
  <c r="G1028" i="1"/>
  <c r="D1029" i="1"/>
  <c r="J1028" i="1"/>
  <c r="E1029" i="1"/>
  <c r="Q1028" i="1"/>
  <c r="AH1026" i="1"/>
  <c r="AJ1028" i="1"/>
  <c r="AI1028" i="1"/>
  <c r="AM1028" i="1" l="1"/>
  <c r="AR1028" i="1"/>
  <c r="AQ1028" i="1"/>
  <c r="F1029" i="1"/>
  <c r="X1029" i="1"/>
  <c r="G1029" i="1"/>
  <c r="D1030" i="1"/>
  <c r="J1029" i="1"/>
  <c r="E1030" i="1"/>
  <c r="Q1029" i="1"/>
  <c r="AH1027" i="1"/>
  <c r="AJ1029" i="1"/>
  <c r="AI1029" i="1"/>
  <c r="AM1029" i="1" l="1"/>
  <c r="F1030" i="1"/>
  <c r="G1030" i="1" s="1"/>
  <c r="X1030" i="1"/>
  <c r="D1031" i="1"/>
  <c r="J1030" i="1"/>
  <c r="E1031" i="1"/>
  <c r="AQ1029" i="1"/>
  <c r="AR1029" i="1"/>
  <c r="Q1030" i="1"/>
  <c r="AH1028" i="1"/>
  <c r="AJ1030" i="1"/>
  <c r="AI1030" i="1"/>
  <c r="AM1030" i="1" l="1"/>
  <c r="AQ1030" i="1"/>
  <c r="AR1030" i="1"/>
  <c r="F1031" i="1"/>
  <c r="X1031" i="1"/>
  <c r="G1031" i="1"/>
  <c r="D1032" i="1"/>
  <c r="J1031" i="1"/>
  <c r="E1032" i="1"/>
  <c r="Q1032" i="1" s="1"/>
  <c r="Q1031" i="1"/>
  <c r="AH1029" i="1"/>
  <c r="AJ1031" i="1"/>
  <c r="AI1031" i="1"/>
  <c r="AM1031" i="1" l="1"/>
  <c r="F1032" i="1"/>
  <c r="X1032" i="1"/>
  <c r="G1032" i="1"/>
  <c r="D1033" i="1"/>
  <c r="J1032" i="1"/>
  <c r="E1033" i="1"/>
  <c r="Q1033" i="1" s="1"/>
  <c r="AR1031" i="1"/>
  <c r="AQ1031" i="1"/>
  <c r="AH1030" i="1"/>
  <c r="AJ1032" i="1"/>
  <c r="AI1032" i="1"/>
  <c r="AM1032" i="1" l="1"/>
  <c r="AQ1032" i="1"/>
  <c r="AR1032" i="1"/>
  <c r="F1033" i="1"/>
  <c r="X1033" i="1"/>
  <c r="G1033" i="1"/>
  <c r="Q1034" i="1"/>
  <c r="D1034" i="1"/>
  <c r="J1033" i="1"/>
  <c r="E1034" i="1"/>
  <c r="AH1031" i="1"/>
  <c r="AJ1033" i="1"/>
  <c r="AI1033" i="1"/>
  <c r="AM1033" i="1" l="1"/>
  <c r="AQ1033" i="1"/>
  <c r="AR1033" i="1"/>
  <c r="F1034" i="1"/>
  <c r="G1034" i="1" s="1"/>
  <c r="X1034" i="1"/>
  <c r="D1035" i="1"/>
  <c r="J1034" i="1"/>
  <c r="E1035" i="1"/>
  <c r="AH1032" i="1"/>
  <c r="AJ1034" i="1"/>
  <c r="AI1034" i="1"/>
  <c r="AM1034" i="1" l="1"/>
  <c r="AQ1034" i="1"/>
  <c r="AR1034" i="1"/>
  <c r="F1035" i="1"/>
  <c r="G1035" i="1" s="1"/>
  <c r="X1035" i="1"/>
  <c r="D1036" i="1"/>
  <c r="J1035" i="1"/>
  <c r="E1036" i="1"/>
  <c r="Q1035" i="1"/>
  <c r="AH1033" i="1"/>
  <c r="AJ1035" i="1"/>
  <c r="AI1035" i="1"/>
  <c r="AM1035" i="1" l="1"/>
  <c r="AR1035" i="1"/>
  <c r="AQ1035" i="1"/>
  <c r="AH1034" i="1"/>
  <c r="F1036" i="1"/>
  <c r="G1036" i="1" s="1"/>
  <c r="X1036" i="1"/>
  <c r="D1037" i="1"/>
  <c r="Q1037" i="1" s="1"/>
  <c r="J1036" i="1"/>
  <c r="E1037" i="1"/>
  <c r="Q1036" i="1"/>
  <c r="AJ1036" i="1"/>
  <c r="AI1036" i="1"/>
  <c r="AM1036" i="1" l="1"/>
  <c r="AR1036" i="1"/>
  <c r="AQ1036" i="1"/>
  <c r="F1037" i="1"/>
  <c r="X1037" i="1"/>
  <c r="G1037" i="1"/>
  <c r="Q1038" i="1"/>
  <c r="D1038" i="1"/>
  <c r="J1037" i="1"/>
  <c r="E1038" i="1"/>
  <c r="AH1035" i="1"/>
  <c r="AJ1037" i="1"/>
  <c r="AI1037" i="1"/>
  <c r="AM1037" i="1" l="1"/>
  <c r="AH1036" i="1"/>
  <c r="AQ1037" i="1"/>
  <c r="F1038" i="1"/>
  <c r="X1038" i="1"/>
  <c r="G1038" i="1"/>
  <c r="D1039" i="1"/>
  <c r="J1038" i="1"/>
  <c r="E1039" i="1"/>
  <c r="AR1037" i="1"/>
  <c r="AJ1038" i="1"/>
  <c r="AI1038" i="1"/>
  <c r="AM1038" i="1" l="1"/>
  <c r="AQ1038" i="1"/>
  <c r="AR1038" i="1"/>
  <c r="F1039" i="1"/>
  <c r="G1039" i="1" s="1"/>
  <c r="X1039" i="1"/>
  <c r="D1040" i="1"/>
  <c r="J1039" i="1"/>
  <c r="E1040" i="1"/>
  <c r="Q1039" i="1"/>
  <c r="AH1037" i="1"/>
  <c r="AJ1039" i="1"/>
  <c r="AI1039" i="1"/>
  <c r="AM1039" i="1" l="1"/>
  <c r="AQ1039" i="1"/>
  <c r="AR1039" i="1"/>
  <c r="AH1038" i="1"/>
  <c r="F1040" i="1"/>
  <c r="G1040" i="1" s="1"/>
  <c r="X1040" i="1"/>
  <c r="D1041" i="1"/>
  <c r="J1040" i="1"/>
  <c r="E1041" i="1"/>
  <c r="Q1040" i="1"/>
  <c r="AJ1040" i="1"/>
  <c r="AI1040" i="1"/>
  <c r="AM1040" i="1" l="1"/>
  <c r="AR1040" i="1"/>
  <c r="AQ1040" i="1"/>
  <c r="F1041" i="1"/>
  <c r="G1041" i="1" s="1"/>
  <c r="X1041" i="1"/>
  <c r="D1042" i="1"/>
  <c r="J1041" i="1"/>
  <c r="E1042" i="1"/>
  <c r="AH1039" i="1"/>
  <c r="Q1041" i="1"/>
  <c r="AJ1041" i="1"/>
  <c r="AI1041" i="1"/>
  <c r="AM1041" i="1" l="1"/>
  <c r="AR1041" i="1"/>
  <c r="AQ1041" i="1"/>
  <c r="F1042" i="1"/>
  <c r="X1042" i="1"/>
  <c r="G1042" i="1"/>
  <c r="D1043" i="1"/>
  <c r="J1042" i="1"/>
  <c r="E1043" i="1"/>
  <c r="Q1043" i="1" s="1"/>
  <c r="Q1042" i="1"/>
  <c r="AH1040" i="1"/>
  <c r="AJ1042" i="1"/>
  <c r="AI1042" i="1"/>
  <c r="AM1042" i="1" l="1"/>
  <c r="F1043" i="1"/>
  <c r="X1043" i="1"/>
  <c r="G1043" i="1"/>
  <c r="D1044" i="1"/>
  <c r="J1043" i="1"/>
  <c r="E1044" i="1"/>
  <c r="Q1044" i="1" s="1"/>
  <c r="AR1042" i="1"/>
  <c r="AQ1042" i="1"/>
  <c r="AH1041" i="1"/>
  <c r="AJ1043" i="1"/>
  <c r="AI1043" i="1"/>
  <c r="AM1043" i="1" l="1"/>
  <c r="AQ1043" i="1"/>
  <c r="AR1043" i="1"/>
  <c r="F1044" i="1"/>
  <c r="G1044" i="1" s="1"/>
  <c r="X1044" i="1"/>
  <c r="D1045" i="1"/>
  <c r="J1044" i="1"/>
  <c r="E1045" i="1"/>
  <c r="AH1042" i="1"/>
  <c r="AJ1044" i="1"/>
  <c r="AI1044" i="1"/>
  <c r="AM1044" i="1" l="1"/>
  <c r="AR1044" i="1"/>
  <c r="AQ1044" i="1"/>
  <c r="F1045" i="1"/>
  <c r="G1045" i="1" s="1"/>
  <c r="X1045" i="1"/>
  <c r="D1046" i="1"/>
  <c r="J1045" i="1"/>
  <c r="E1046" i="1"/>
  <c r="Q1045" i="1"/>
  <c r="AH1043" i="1"/>
  <c r="AJ1045" i="1"/>
  <c r="AI1045" i="1"/>
  <c r="AM1045" i="1" l="1"/>
  <c r="AR1045" i="1"/>
  <c r="AQ1045" i="1"/>
  <c r="F1046" i="1"/>
  <c r="X1046" i="1"/>
  <c r="G1046" i="1"/>
  <c r="Q1047" i="1"/>
  <c r="D1047" i="1"/>
  <c r="J1046" i="1"/>
  <c r="Q1046" i="1"/>
  <c r="AH1044" i="1"/>
  <c r="AJ1046" i="1"/>
  <c r="AI1046" i="1"/>
  <c r="AM1046" i="1" l="1"/>
  <c r="AR1046" i="1"/>
  <c r="AQ1046" i="1"/>
  <c r="F1047" i="1"/>
  <c r="G1047" i="1" s="1"/>
  <c r="X1047" i="1"/>
  <c r="D1048" i="1"/>
  <c r="E1048" i="1"/>
  <c r="J1047" i="1"/>
  <c r="AH1045" i="1"/>
  <c r="AJ1047" i="1"/>
  <c r="AI1047" i="1"/>
  <c r="AM1047" i="1" l="1"/>
  <c r="AR1047" i="1"/>
  <c r="AQ1047" i="1"/>
  <c r="G1048" i="1"/>
  <c r="D1049" i="1"/>
  <c r="J1048" i="1"/>
  <c r="E1049" i="1"/>
  <c r="Q1049" i="1" s="1"/>
  <c r="F1048" i="1"/>
  <c r="X1048" i="1"/>
  <c r="Q1048" i="1"/>
  <c r="AH1046" i="1"/>
  <c r="AJ1048" i="1"/>
  <c r="AI1048" i="1"/>
  <c r="AM1048" i="1" l="1"/>
  <c r="AR1048" i="1"/>
  <c r="G1049" i="1"/>
  <c r="D1050" i="1"/>
  <c r="J1049" i="1"/>
  <c r="E1050" i="1"/>
  <c r="Q1050" i="1" s="1"/>
  <c r="F1049" i="1"/>
  <c r="X1049" i="1"/>
  <c r="AQ1048" i="1"/>
  <c r="AH1047" i="1"/>
  <c r="AJ1049" i="1"/>
  <c r="AI1049" i="1"/>
  <c r="AM1049" i="1" l="1"/>
  <c r="AQ1049" i="1"/>
  <c r="AR1049" i="1"/>
  <c r="Q1051" i="1"/>
  <c r="D1051" i="1"/>
  <c r="J1050" i="1"/>
  <c r="E1051" i="1"/>
  <c r="F1050" i="1"/>
  <c r="G1050" i="1" s="1"/>
  <c r="X1050" i="1"/>
  <c r="AH1048" i="1"/>
  <c r="AJ1050" i="1"/>
  <c r="AI1050" i="1"/>
  <c r="AM1050" i="1" l="1"/>
  <c r="AR1050" i="1"/>
  <c r="AQ1050" i="1"/>
  <c r="D1052" i="1"/>
  <c r="J1051" i="1"/>
  <c r="E1052" i="1"/>
  <c r="F1051" i="1"/>
  <c r="G1051" i="1" s="1"/>
  <c r="X1051" i="1"/>
  <c r="AH1049" i="1"/>
  <c r="AJ1051" i="1"/>
  <c r="AI1051" i="1"/>
  <c r="AM1051" i="1" l="1"/>
  <c r="AR1051" i="1"/>
  <c r="AQ1051" i="1"/>
  <c r="Q1053" i="1"/>
  <c r="D1053" i="1"/>
  <c r="J1052" i="1"/>
  <c r="E1053" i="1"/>
  <c r="F1052" i="1"/>
  <c r="G1052" i="1" s="1"/>
  <c r="X1052" i="1"/>
  <c r="Q1052" i="1"/>
  <c r="AH1050" i="1"/>
  <c r="AJ1052" i="1"/>
  <c r="AI1052" i="1"/>
  <c r="AM1052" i="1" l="1"/>
  <c r="AQ1052" i="1"/>
  <c r="AR1052" i="1"/>
  <c r="D1054" i="1"/>
  <c r="J1053" i="1"/>
  <c r="E1054" i="1"/>
  <c r="F1053" i="1"/>
  <c r="G1053" i="1" s="1"/>
  <c r="X1053" i="1"/>
  <c r="AH1051" i="1"/>
  <c r="AJ1053" i="1"/>
  <c r="AI1053" i="1"/>
  <c r="AM1053" i="1" l="1"/>
  <c r="AQ1053" i="1"/>
  <c r="AR1053" i="1"/>
  <c r="D1055" i="1"/>
  <c r="J1054" i="1"/>
  <c r="E1055" i="1"/>
  <c r="F1054" i="1"/>
  <c r="G1054" i="1" s="1"/>
  <c r="X1054" i="1"/>
  <c r="Q1054" i="1"/>
  <c r="AH1052" i="1"/>
  <c r="AJ1054" i="1"/>
  <c r="AI1054" i="1"/>
  <c r="AM1054" i="1" l="1"/>
  <c r="AQ1054" i="1"/>
  <c r="AR1054" i="1"/>
  <c r="D1056" i="1"/>
  <c r="J1055" i="1"/>
  <c r="E1056" i="1"/>
  <c r="F1055" i="1"/>
  <c r="G1055" i="1" s="1"/>
  <c r="X1055" i="1"/>
  <c r="Q1055" i="1"/>
  <c r="AH1053" i="1"/>
  <c r="AJ1055" i="1"/>
  <c r="AI1055" i="1"/>
  <c r="AM1055" i="1" l="1"/>
  <c r="AR1055" i="1"/>
  <c r="AQ1055" i="1"/>
  <c r="D1057" i="1"/>
  <c r="J1056" i="1"/>
  <c r="E1057" i="1"/>
  <c r="F1056" i="1"/>
  <c r="G1056" i="1" s="1"/>
  <c r="X1056" i="1"/>
  <c r="Q1056" i="1"/>
  <c r="AH1054" i="1"/>
  <c r="AJ1056" i="1"/>
  <c r="AI1056" i="1"/>
  <c r="AM1056" i="1" l="1"/>
  <c r="AR1056" i="1"/>
  <c r="AQ1056" i="1"/>
  <c r="AH1055" i="1"/>
  <c r="Q1058" i="1"/>
  <c r="D1058" i="1"/>
  <c r="J1057" i="1"/>
  <c r="E1058" i="1"/>
  <c r="F1057" i="1"/>
  <c r="G1057" i="1" s="1"/>
  <c r="X1057" i="1"/>
  <c r="Q1057" i="1"/>
  <c r="AJ1057" i="1"/>
  <c r="AI1057" i="1"/>
  <c r="AM1057" i="1" l="1"/>
  <c r="AR1057" i="1"/>
  <c r="AQ1057" i="1"/>
  <c r="D1059" i="1"/>
  <c r="J1058" i="1"/>
  <c r="E1059" i="1"/>
  <c r="F1058" i="1"/>
  <c r="G1058" i="1" s="1"/>
  <c r="X1058" i="1"/>
  <c r="AH1056" i="1"/>
  <c r="AJ1058" i="1"/>
  <c r="AI1058" i="1"/>
  <c r="AM1058" i="1" l="1"/>
  <c r="AR1058" i="1"/>
  <c r="AQ1058" i="1"/>
  <c r="D1060" i="1"/>
  <c r="J1059" i="1"/>
  <c r="E1060" i="1"/>
  <c r="F1059" i="1"/>
  <c r="G1059" i="1" s="1"/>
  <c r="X1059" i="1"/>
  <c r="Q1059" i="1"/>
  <c r="AH1057" i="1"/>
  <c r="AJ1059" i="1"/>
  <c r="AI1059" i="1"/>
  <c r="AM1059" i="1" l="1"/>
  <c r="AQ1059" i="1"/>
  <c r="AR1059" i="1"/>
  <c r="D1061" i="1"/>
  <c r="J1060" i="1"/>
  <c r="E1061" i="1"/>
  <c r="F1060" i="1"/>
  <c r="G1060" i="1" s="1"/>
  <c r="X1060" i="1"/>
  <c r="Q1060" i="1"/>
  <c r="AH1058" i="1"/>
  <c r="AJ1060" i="1"/>
  <c r="AI1060" i="1"/>
  <c r="AM1060" i="1" l="1"/>
  <c r="AQ1060" i="1"/>
  <c r="AR1060" i="1"/>
  <c r="D1062" i="1"/>
  <c r="J1061" i="1"/>
  <c r="E1062" i="1"/>
  <c r="F1061" i="1"/>
  <c r="G1061" i="1" s="1"/>
  <c r="X1061" i="1"/>
  <c r="Q1061" i="1"/>
  <c r="AH1059" i="1"/>
  <c r="AJ1061" i="1"/>
  <c r="AI1061" i="1"/>
  <c r="AM1061" i="1" l="1"/>
  <c r="AR1061" i="1"/>
  <c r="AQ1061" i="1"/>
  <c r="D1063" i="1"/>
  <c r="J1062" i="1"/>
  <c r="E1063" i="1"/>
  <c r="F1062" i="1"/>
  <c r="G1062" i="1" s="1"/>
  <c r="X1062" i="1"/>
  <c r="Q1062" i="1"/>
  <c r="AH1060" i="1"/>
  <c r="AJ1062" i="1"/>
  <c r="AI1062" i="1"/>
  <c r="AM1062" i="1" l="1"/>
  <c r="AQ1062" i="1"/>
  <c r="AR1062" i="1"/>
  <c r="D1064" i="1"/>
  <c r="J1063" i="1"/>
  <c r="E1064" i="1"/>
  <c r="F1063" i="1"/>
  <c r="G1063" i="1" s="1"/>
  <c r="X1063" i="1"/>
  <c r="Q1063" i="1"/>
  <c r="AH1061" i="1"/>
  <c r="AJ1063" i="1"/>
  <c r="AI1063" i="1"/>
  <c r="AM1063" i="1" l="1"/>
  <c r="AQ1063" i="1"/>
  <c r="AR1063" i="1"/>
  <c r="D1065" i="1"/>
  <c r="J1064" i="1"/>
  <c r="E1065" i="1"/>
  <c r="F1064" i="1"/>
  <c r="G1064" i="1" s="1"/>
  <c r="X1064" i="1"/>
  <c r="Q1064" i="1"/>
  <c r="AH1062" i="1"/>
  <c r="AJ1064" i="1"/>
  <c r="AI1064" i="1"/>
  <c r="AM1064" i="1" l="1"/>
  <c r="AQ1064" i="1"/>
  <c r="AR1064" i="1"/>
  <c r="D1066" i="1"/>
  <c r="J1065" i="1"/>
  <c r="F1065" i="1"/>
  <c r="G1065" i="1" s="1"/>
  <c r="X1065" i="1"/>
  <c r="Q1065" i="1"/>
  <c r="AH1063" i="1"/>
  <c r="AJ1065" i="1"/>
  <c r="AI1065" i="1"/>
  <c r="AM1065" i="1" l="1"/>
  <c r="AQ1065" i="1"/>
  <c r="AR1065" i="1"/>
  <c r="D1067" i="1"/>
  <c r="E1067" i="1"/>
  <c r="J1066" i="1"/>
  <c r="F1066" i="1"/>
  <c r="G1066" i="1" s="1"/>
  <c r="X1066" i="1"/>
  <c r="Q1067" i="1"/>
  <c r="Q1066" i="1"/>
  <c r="AH1064" i="1"/>
  <c r="AJ1066" i="1"/>
  <c r="AI1066" i="1"/>
  <c r="AM1066" i="1" l="1"/>
  <c r="AR1066" i="1"/>
  <c r="AQ1066" i="1"/>
  <c r="D1068" i="1"/>
  <c r="J1067" i="1"/>
  <c r="E1068" i="1"/>
  <c r="F1067" i="1"/>
  <c r="X1067" i="1"/>
  <c r="G1067" i="1"/>
  <c r="Q1068" i="1"/>
  <c r="AH1065" i="1"/>
  <c r="AJ1067" i="1"/>
  <c r="AI1067" i="1"/>
  <c r="AM1067" i="1" l="1"/>
  <c r="AQ1067" i="1"/>
  <c r="AR1067" i="1"/>
  <c r="D1069" i="1"/>
  <c r="J1068" i="1"/>
  <c r="E1069" i="1"/>
  <c r="F1068" i="1"/>
  <c r="G1068" i="1" s="1"/>
  <c r="X1068" i="1"/>
  <c r="AH1066" i="1"/>
  <c r="AJ1068" i="1"/>
  <c r="AI1068" i="1"/>
  <c r="AM1068" i="1" l="1"/>
  <c r="AR1068" i="1"/>
  <c r="AQ1068" i="1"/>
  <c r="D1070" i="1"/>
  <c r="J1069" i="1"/>
  <c r="E1070" i="1"/>
  <c r="F1069" i="1"/>
  <c r="X1069" i="1"/>
  <c r="G1069" i="1"/>
  <c r="Q1069" i="1"/>
  <c r="AH1067" i="1"/>
  <c r="AJ1069" i="1"/>
  <c r="AI1069" i="1"/>
  <c r="AM1069" i="1" l="1"/>
  <c r="AR1069" i="1"/>
  <c r="D1071" i="1"/>
  <c r="J1070" i="1"/>
  <c r="E1071" i="1"/>
  <c r="F1070" i="1"/>
  <c r="X1070" i="1"/>
  <c r="G1070" i="1"/>
  <c r="Q1071" i="1"/>
  <c r="AQ1069" i="1"/>
  <c r="Q1070" i="1"/>
  <c r="AH1068" i="1"/>
  <c r="AJ1070" i="1"/>
  <c r="AI1070" i="1"/>
  <c r="AM1070" i="1" l="1"/>
  <c r="AR1070" i="1"/>
  <c r="AQ1070" i="1"/>
  <c r="D1072" i="1"/>
  <c r="J1071" i="1"/>
  <c r="E1072" i="1"/>
  <c r="F1071" i="1"/>
  <c r="G1071" i="1" s="1"/>
  <c r="X1071" i="1"/>
  <c r="AH1069" i="1"/>
  <c r="AJ1071" i="1"/>
  <c r="AI1071" i="1"/>
  <c r="AM1071" i="1" l="1"/>
  <c r="AR1071" i="1"/>
  <c r="AQ1071" i="1"/>
  <c r="D1073" i="1"/>
  <c r="J1072" i="1"/>
  <c r="E1073" i="1"/>
  <c r="F1072" i="1"/>
  <c r="X1072" i="1"/>
  <c r="G1072" i="1"/>
  <c r="Q1072" i="1"/>
  <c r="AH1070" i="1"/>
  <c r="AJ1072" i="1"/>
  <c r="AI1072" i="1"/>
  <c r="AM1072" i="1" l="1"/>
  <c r="AR1072" i="1"/>
  <c r="D1074" i="1"/>
  <c r="J1073" i="1"/>
  <c r="E1074" i="1"/>
  <c r="F1073" i="1"/>
  <c r="G1073" i="1" s="1"/>
  <c r="X1073" i="1"/>
  <c r="Q1074" i="1"/>
  <c r="AQ1072" i="1"/>
  <c r="Q1073" i="1"/>
  <c r="AH1071" i="1"/>
  <c r="AJ1073" i="1"/>
  <c r="AI1073" i="1"/>
  <c r="AM1073" i="1" l="1"/>
  <c r="AQ1073" i="1"/>
  <c r="AR1073" i="1"/>
  <c r="D1075" i="1"/>
  <c r="J1074" i="1"/>
  <c r="E1075" i="1"/>
  <c r="F1074" i="1"/>
  <c r="G1074" i="1" s="1"/>
  <c r="X1074" i="1"/>
  <c r="AH1072" i="1"/>
  <c r="AJ1074" i="1"/>
  <c r="AI1074" i="1"/>
  <c r="AM1074" i="1" l="1"/>
  <c r="AQ1074" i="1"/>
  <c r="AR1074" i="1"/>
  <c r="D1076" i="1"/>
  <c r="J1075" i="1"/>
  <c r="E1076" i="1"/>
  <c r="F1075" i="1"/>
  <c r="X1075" i="1"/>
  <c r="G1075" i="1"/>
  <c r="Q1076" i="1"/>
  <c r="Q1075" i="1"/>
  <c r="AH1073" i="1"/>
  <c r="AJ1075" i="1"/>
  <c r="AI1075" i="1"/>
  <c r="AM1075" i="1" l="1"/>
  <c r="AR1075" i="1"/>
  <c r="AQ1075" i="1"/>
  <c r="D1077" i="1"/>
  <c r="J1076" i="1"/>
  <c r="E1077" i="1"/>
  <c r="F1076" i="1"/>
  <c r="G1076" i="1" s="1"/>
  <c r="X1076" i="1"/>
  <c r="AH1074" i="1"/>
  <c r="AJ1076" i="1"/>
  <c r="AI1076" i="1"/>
  <c r="AM1076" i="1" l="1"/>
  <c r="AR1076" i="1"/>
  <c r="AQ1076" i="1"/>
  <c r="D1078" i="1"/>
  <c r="J1077" i="1"/>
  <c r="E1078" i="1"/>
  <c r="F1077" i="1"/>
  <c r="X1077" i="1"/>
  <c r="G1077" i="1"/>
  <c r="Q1077" i="1"/>
  <c r="AH1075" i="1"/>
  <c r="AJ1077" i="1"/>
  <c r="AI1077" i="1"/>
  <c r="AM1077" i="1" l="1"/>
  <c r="AQ1077" i="1"/>
  <c r="D1079" i="1"/>
  <c r="J1078" i="1"/>
  <c r="E1079" i="1"/>
  <c r="F1078" i="1"/>
  <c r="X1078" i="1"/>
  <c r="G1078" i="1"/>
  <c r="Q1078" i="1"/>
  <c r="AR1077" i="1"/>
  <c r="AH1076" i="1"/>
  <c r="AJ1078" i="1"/>
  <c r="AI1078" i="1"/>
  <c r="AM1078" i="1" l="1"/>
  <c r="AQ1078" i="1"/>
  <c r="D1080" i="1"/>
  <c r="J1079" i="1"/>
  <c r="E1080" i="1"/>
  <c r="F1079" i="1"/>
  <c r="X1079" i="1"/>
  <c r="G1079" i="1"/>
  <c r="Q1080" i="1"/>
  <c r="AR1078" i="1"/>
  <c r="Q1079" i="1"/>
  <c r="AH1077" i="1"/>
  <c r="AJ1079" i="1"/>
  <c r="AI1079" i="1"/>
  <c r="AM1079" i="1" l="1"/>
  <c r="AQ1079" i="1"/>
  <c r="AR1079" i="1"/>
  <c r="D1081" i="1"/>
  <c r="J1080" i="1"/>
  <c r="E1081" i="1"/>
  <c r="F1080" i="1"/>
  <c r="G1080" i="1" s="1"/>
  <c r="X1080" i="1"/>
  <c r="Q1081" i="1"/>
  <c r="AH1078" i="1"/>
  <c r="AJ1080" i="1"/>
  <c r="AI1080" i="1"/>
  <c r="AM1080" i="1" l="1"/>
  <c r="AR1080" i="1"/>
  <c r="AQ1080" i="1"/>
  <c r="D1082" i="1"/>
  <c r="J1081" i="1"/>
  <c r="E1082" i="1"/>
  <c r="F1081" i="1"/>
  <c r="X1081" i="1"/>
  <c r="G1081" i="1"/>
  <c r="AH1079" i="1"/>
  <c r="AJ1081" i="1"/>
  <c r="AI1081" i="1"/>
  <c r="AM1081" i="1" l="1"/>
  <c r="AQ1081" i="1"/>
  <c r="D1083" i="1"/>
  <c r="J1082" i="1"/>
  <c r="E1083" i="1"/>
  <c r="F1082" i="1"/>
  <c r="X1082" i="1"/>
  <c r="G1082" i="1"/>
  <c r="Q1083" i="1"/>
  <c r="Q1082" i="1"/>
  <c r="AR1081" i="1"/>
  <c r="AH1080" i="1"/>
  <c r="AJ1082" i="1"/>
  <c r="AI1082" i="1"/>
  <c r="AM1082" i="1" l="1"/>
  <c r="AQ1082" i="1"/>
  <c r="AR1082" i="1"/>
  <c r="D1084" i="1"/>
  <c r="J1083" i="1"/>
  <c r="E1084" i="1"/>
  <c r="F1083" i="1"/>
  <c r="G1083" i="1" s="1"/>
  <c r="X1083" i="1"/>
  <c r="AH1081" i="1"/>
  <c r="AJ1083" i="1"/>
  <c r="AI1083" i="1"/>
  <c r="AM1083" i="1" l="1"/>
  <c r="AR1083" i="1"/>
  <c r="AQ1083" i="1"/>
  <c r="D1085" i="1"/>
  <c r="J1084" i="1"/>
  <c r="F1084" i="1"/>
  <c r="X1084" i="1"/>
  <c r="G1084" i="1"/>
  <c r="Q1084" i="1"/>
  <c r="AH1082" i="1"/>
  <c r="AJ1084" i="1"/>
  <c r="AI1084" i="1"/>
  <c r="AM1084" i="1" l="1"/>
  <c r="E1086" i="1"/>
  <c r="J1085" i="1"/>
  <c r="F1085" i="1"/>
  <c r="G1085" i="1" s="1"/>
  <c r="X1085" i="1"/>
  <c r="Q1086" i="1"/>
  <c r="D1086" i="1"/>
  <c r="AR1084" i="1"/>
  <c r="AQ1084" i="1"/>
  <c r="Q1085" i="1"/>
  <c r="AH1083" i="1"/>
  <c r="AJ1085" i="1"/>
  <c r="AI1085" i="1"/>
  <c r="AM1085" i="1" l="1"/>
  <c r="AQ1085" i="1"/>
  <c r="AR1085" i="1"/>
  <c r="J1086" i="1"/>
  <c r="E1087" i="1"/>
  <c r="F1086" i="1"/>
  <c r="X1086" i="1"/>
  <c r="G1086" i="1"/>
  <c r="Q1087" i="1"/>
  <c r="D1087" i="1"/>
  <c r="AH1084" i="1"/>
  <c r="AJ1086" i="1"/>
  <c r="AI1086" i="1"/>
  <c r="AM1086" i="1" l="1"/>
  <c r="AQ1086" i="1"/>
  <c r="J1087" i="1"/>
  <c r="E1088" i="1"/>
  <c r="F1087" i="1"/>
  <c r="G1087" i="1" s="1"/>
  <c r="X1087" i="1"/>
  <c r="D1088" i="1"/>
  <c r="AR1086" i="1"/>
  <c r="AH1085" i="1"/>
  <c r="AJ1087" i="1"/>
  <c r="AI1087" i="1"/>
  <c r="AM1087" i="1" l="1"/>
  <c r="AR1087" i="1"/>
  <c r="AQ1087" i="1"/>
  <c r="J1088" i="1"/>
  <c r="E1089" i="1"/>
  <c r="F1088" i="1"/>
  <c r="G1088" i="1" s="1"/>
  <c r="X1088" i="1"/>
  <c r="D1089" i="1"/>
  <c r="Q1088" i="1"/>
  <c r="AH1086" i="1"/>
  <c r="AJ1088" i="1"/>
  <c r="AI1088" i="1"/>
  <c r="AM1088" i="1" l="1"/>
  <c r="AR1088" i="1"/>
  <c r="AQ1088" i="1"/>
  <c r="J1089" i="1"/>
  <c r="E1090" i="1"/>
  <c r="F1089" i="1"/>
  <c r="X1089" i="1"/>
  <c r="G1089" i="1"/>
  <c r="Q1090" i="1"/>
  <c r="D1090" i="1"/>
  <c r="Q1089" i="1"/>
  <c r="AH1087" i="1"/>
  <c r="AJ1089" i="1"/>
  <c r="AI1089" i="1"/>
  <c r="AM1089" i="1" l="1"/>
  <c r="AQ1089" i="1"/>
  <c r="AR1089" i="1"/>
  <c r="J1090" i="1"/>
  <c r="E1091" i="1"/>
  <c r="F1090" i="1"/>
  <c r="X1090" i="1"/>
  <c r="G1090" i="1"/>
  <c r="Q1091" i="1"/>
  <c r="D1091" i="1"/>
  <c r="AH1088" i="1"/>
  <c r="AJ1090" i="1"/>
  <c r="AI1090" i="1"/>
  <c r="AM1090" i="1" l="1"/>
  <c r="AR1090" i="1"/>
  <c r="AQ1090" i="1"/>
  <c r="J1091" i="1"/>
  <c r="E1092" i="1"/>
  <c r="F1091" i="1"/>
  <c r="X1091" i="1"/>
  <c r="G1091" i="1"/>
  <c r="D1092" i="1"/>
  <c r="AH1089" i="1"/>
  <c r="AJ1091" i="1"/>
  <c r="AI1091" i="1"/>
  <c r="AM1091" i="1" l="1"/>
  <c r="AQ1091" i="1"/>
  <c r="AR1091" i="1"/>
  <c r="J1092" i="1"/>
  <c r="E1093" i="1"/>
  <c r="F1092" i="1"/>
  <c r="X1092" i="1"/>
  <c r="G1092" i="1"/>
  <c r="D1093" i="1"/>
  <c r="AR1092" i="1"/>
  <c r="Q1092" i="1"/>
  <c r="AH1090" i="1"/>
  <c r="AJ1092" i="1"/>
  <c r="AI1092" i="1"/>
  <c r="AM1092" i="1" l="1"/>
  <c r="J1093" i="1"/>
  <c r="E1094" i="1"/>
  <c r="F1093" i="1"/>
  <c r="X1093" i="1"/>
  <c r="G1093" i="1"/>
  <c r="D1094" i="1"/>
  <c r="Q1093" i="1"/>
  <c r="AQ1092" i="1"/>
  <c r="AH1091" i="1"/>
  <c r="AJ1093" i="1"/>
  <c r="AI1093" i="1"/>
  <c r="AM1093" i="1" l="1"/>
  <c r="AQ1093" i="1"/>
  <c r="AR1093" i="1"/>
  <c r="J1094" i="1"/>
  <c r="E1095" i="1"/>
  <c r="F1094" i="1"/>
  <c r="G1094" i="1" s="1"/>
  <c r="X1094" i="1"/>
  <c r="D1095" i="1"/>
  <c r="Q1094" i="1"/>
  <c r="AH1092" i="1"/>
  <c r="AJ1094" i="1"/>
  <c r="AI1094" i="1"/>
  <c r="AM1094" i="1" l="1"/>
  <c r="AR1094" i="1"/>
  <c r="AQ1094" i="1"/>
  <c r="J1095" i="1"/>
  <c r="E1096" i="1"/>
  <c r="F1095" i="1"/>
  <c r="G1095" i="1" s="1"/>
  <c r="X1095" i="1"/>
  <c r="D1096" i="1"/>
  <c r="Q1095" i="1"/>
  <c r="AH1093" i="1"/>
  <c r="AJ1095" i="1"/>
  <c r="AI1095" i="1"/>
  <c r="AM1095" i="1" l="1"/>
  <c r="AQ1095" i="1"/>
  <c r="AR1095" i="1"/>
  <c r="J1096" i="1"/>
  <c r="E1097" i="1"/>
  <c r="F1096" i="1"/>
  <c r="G1096" i="1" s="1"/>
  <c r="X1096" i="1"/>
  <c r="D1097" i="1"/>
  <c r="Q1096" i="1"/>
  <c r="AH1094" i="1"/>
  <c r="AJ1096" i="1"/>
  <c r="AI1096" i="1"/>
  <c r="AM1096" i="1" l="1"/>
  <c r="AQ1096" i="1"/>
  <c r="AR1096" i="1"/>
  <c r="AQ1097" i="1"/>
  <c r="J1097" i="1"/>
  <c r="E1098" i="1"/>
  <c r="F1097" i="1"/>
  <c r="X1097" i="1"/>
  <c r="G1097" i="1"/>
  <c r="Q1098" i="1"/>
  <c r="D1098" i="1"/>
  <c r="Q1097" i="1"/>
  <c r="AH1095" i="1"/>
  <c r="AJ1097" i="1"/>
  <c r="AI1097" i="1"/>
  <c r="AM1097" i="1" l="1"/>
  <c r="AR1097" i="1"/>
  <c r="J1098" i="1"/>
  <c r="E1099" i="1"/>
  <c r="F1098" i="1"/>
  <c r="G1098" i="1" s="1"/>
  <c r="X1098" i="1"/>
  <c r="D1099" i="1"/>
  <c r="AH1096" i="1"/>
  <c r="AJ1098" i="1"/>
  <c r="AI1098" i="1"/>
  <c r="AM1098" i="1" l="1"/>
  <c r="AQ1098" i="1"/>
  <c r="AR1098" i="1"/>
  <c r="J1099" i="1"/>
  <c r="E1100" i="1"/>
  <c r="F1099" i="1"/>
  <c r="G1099" i="1" s="1"/>
  <c r="X1099" i="1"/>
  <c r="D1100" i="1"/>
  <c r="Q1099" i="1"/>
  <c r="AH1097" i="1"/>
  <c r="AJ1099" i="1"/>
  <c r="AI1099" i="1"/>
  <c r="AM1099" i="1" l="1"/>
  <c r="AR1099" i="1"/>
  <c r="AQ1099" i="1"/>
  <c r="J1100" i="1"/>
  <c r="E1101" i="1"/>
  <c r="F1100" i="1"/>
  <c r="G1100" i="1" s="1"/>
  <c r="X1100" i="1"/>
  <c r="D1101" i="1"/>
  <c r="Q1100" i="1"/>
  <c r="AH1098" i="1"/>
  <c r="AJ1100" i="1"/>
  <c r="AI1100" i="1"/>
  <c r="AM1100" i="1" l="1"/>
  <c r="AR1100" i="1"/>
  <c r="AQ1100" i="1"/>
  <c r="J1101" i="1"/>
  <c r="E1102" i="1"/>
  <c r="F1101" i="1"/>
  <c r="X1101" i="1"/>
  <c r="G1101" i="1"/>
  <c r="Q1102" i="1"/>
  <c r="D1102" i="1"/>
  <c r="Q1101" i="1"/>
  <c r="AH1099" i="1"/>
  <c r="AJ1101" i="1"/>
  <c r="AI1101" i="1"/>
  <c r="AM1101" i="1" l="1"/>
  <c r="AR1101" i="1"/>
  <c r="J1102" i="1"/>
  <c r="E1103" i="1"/>
  <c r="F1102" i="1"/>
  <c r="G1102" i="1" s="1"/>
  <c r="X1102" i="1"/>
  <c r="D1103" i="1"/>
  <c r="AQ1101" i="1"/>
  <c r="AH1100" i="1"/>
  <c r="AJ1102" i="1"/>
  <c r="AI1102" i="1"/>
  <c r="AM1102" i="1" l="1"/>
  <c r="AR1102" i="1"/>
  <c r="AQ1102" i="1"/>
  <c r="J1103" i="1"/>
  <c r="E1104" i="1"/>
  <c r="F1103" i="1"/>
  <c r="G1103" i="1" s="1"/>
  <c r="X1103" i="1"/>
  <c r="D1104" i="1"/>
  <c r="Q1103" i="1"/>
  <c r="AH1101" i="1"/>
  <c r="AJ1103" i="1"/>
  <c r="AI1103" i="1"/>
  <c r="AM1103" i="1" l="1"/>
  <c r="AR1103" i="1"/>
  <c r="AQ1103" i="1"/>
  <c r="AQ1104" i="1"/>
  <c r="J1104" i="1"/>
  <c r="E1105" i="1"/>
  <c r="F1104" i="1"/>
  <c r="X1104" i="1"/>
  <c r="G1104" i="1"/>
  <c r="Q1105" i="1"/>
  <c r="D1105" i="1"/>
  <c r="Q1104" i="1"/>
  <c r="AH1102" i="1"/>
  <c r="AJ1104" i="1"/>
  <c r="AI1104" i="1"/>
  <c r="AM1104" i="1" l="1"/>
  <c r="AR1104" i="1"/>
  <c r="J1105" i="1"/>
  <c r="E1106" i="1"/>
  <c r="Q1106" i="1" s="1"/>
  <c r="F1105" i="1"/>
  <c r="X1105" i="1"/>
  <c r="G1105" i="1"/>
  <c r="D1106" i="1"/>
  <c r="AH1103" i="1"/>
  <c r="AJ1105" i="1"/>
  <c r="AI1105" i="1"/>
  <c r="AM1105" i="1" l="1"/>
  <c r="AR1105" i="1"/>
  <c r="AQ1105" i="1"/>
  <c r="J1106" i="1"/>
  <c r="E1107" i="1"/>
  <c r="F1106" i="1"/>
  <c r="X1106" i="1"/>
  <c r="G1106" i="1"/>
  <c r="Q1107" i="1"/>
  <c r="D1107" i="1"/>
  <c r="AH1104" i="1"/>
  <c r="AJ1106" i="1"/>
  <c r="AI1106" i="1"/>
  <c r="AM1106" i="1" l="1"/>
  <c r="AR1106" i="1"/>
  <c r="AQ1106" i="1"/>
  <c r="J1107" i="1"/>
  <c r="E1108" i="1"/>
  <c r="F1107" i="1"/>
  <c r="G1107" i="1" s="1"/>
  <c r="X1107" i="1"/>
  <c r="D1108" i="1"/>
  <c r="AH1105" i="1"/>
  <c r="AJ1107" i="1"/>
  <c r="AI1107" i="1"/>
  <c r="AM1107" i="1" l="1"/>
  <c r="AQ1107" i="1"/>
  <c r="AR1107" i="1"/>
  <c r="J1108" i="1"/>
  <c r="E1109" i="1"/>
  <c r="F1108" i="1"/>
  <c r="G1108" i="1" s="1"/>
  <c r="X1108" i="1"/>
  <c r="D1109" i="1"/>
  <c r="Q1108" i="1"/>
  <c r="AH1106" i="1"/>
  <c r="AJ1108" i="1"/>
  <c r="AI1108" i="1"/>
  <c r="AM1108" i="1" l="1"/>
  <c r="AR1108" i="1"/>
  <c r="AQ1108" i="1"/>
  <c r="J1109" i="1"/>
  <c r="F1109" i="1"/>
  <c r="G1109" i="1" s="1"/>
  <c r="X1109" i="1"/>
  <c r="D1110" i="1"/>
  <c r="Q1109" i="1"/>
  <c r="AH1107" i="1"/>
  <c r="AJ1109" i="1"/>
  <c r="AI1109" i="1"/>
  <c r="AM1109" i="1" l="1"/>
  <c r="AQ1109" i="1"/>
  <c r="AR1109" i="1"/>
  <c r="J1110" i="1"/>
  <c r="F1110" i="1"/>
  <c r="G1110" i="1" s="1"/>
  <c r="X1110" i="1"/>
  <c r="D1111" i="1"/>
  <c r="E1111" i="1"/>
  <c r="Q1110" i="1"/>
  <c r="AH1108" i="1"/>
  <c r="AJ1110" i="1"/>
  <c r="AI1110" i="1"/>
  <c r="AM1110" i="1" l="1"/>
  <c r="AQ1110" i="1"/>
  <c r="AR1110" i="1"/>
  <c r="F1111" i="1"/>
  <c r="X1111" i="1"/>
  <c r="G1111" i="1"/>
  <c r="D1112" i="1"/>
  <c r="J1111" i="1"/>
  <c r="E1112" i="1"/>
  <c r="Q1112" i="1" s="1"/>
  <c r="Q1111" i="1"/>
  <c r="AH1109" i="1"/>
  <c r="AJ1111" i="1"/>
  <c r="AI1111" i="1"/>
  <c r="AM1111" i="1" l="1"/>
  <c r="F1112" i="1"/>
  <c r="X1112" i="1"/>
  <c r="G1112" i="1"/>
  <c r="Q1113" i="1"/>
  <c r="D1113" i="1"/>
  <c r="J1112" i="1"/>
  <c r="E1113" i="1"/>
  <c r="AQ1111" i="1"/>
  <c r="AR1111" i="1"/>
  <c r="AH1110" i="1"/>
  <c r="AJ1112" i="1"/>
  <c r="AI1112" i="1"/>
  <c r="AM1112" i="1" l="1"/>
  <c r="AQ1112" i="1"/>
  <c r="AR1112" i="1"/>
  <c r="F1113" i="1"/>
  <c r="X1113" i="1"/>
  <c r="G1113" i="1"/>
  <c r="Q1114" i="1"/>
  <c r="D1114" i="1"/>
  <c r="J1113" i="1"/>
  <c r="E1114" i="1"/>
  <c r="AH1111" i="1"/>
  <c r="AJ1113" i="1"/>
  <c r="AI1113" i="1"/>
  <c r="AM1113" i="1" l="1"/>
  <c r="AR1113" i="1"/>
  <c r="AQ1113" i="1"/>
  <c r="F1114" i="1"/>
  <c r="G1114" i="1" s="1"/>
  <c r="X1114" i="1"/>
  <c r="D1115" i="1"/>
  <c r="Q1115" i="1" s="1"/>
  <c r="J1114" i="1"/>
  <c r="E1115" i="1"/>
  <c r="AH1112" i="1"/>
  <c r="AJ1114" i="1"/>
  <c r="AI1114" i="1"/>
  <c r="AM1114" i="1" l="1"/>
  <c r="AQ1114" i="1"/>
  <c r="AR1114" i="1"/>
  <c r="F1115" i="1"/>
  <c r="G1115" i="1" s="1"/>
  <c r="X1115" i="1"/>
  <c r="D1116" i="1"/>
  <c r="J1115" i="1"/>
  <c r="E1116" i="1"/>
  <c r="AH1113" i="1"/>
  <c r="AJ1115" i="1"/>
  <c r="AI1115" i="1"/>
  <c r="AM1115" i="1" l="1"/>
  <c r="AQ1115" i="1"/>
  <c r="AR1115" i="1"/>
  <c r="F1116" i="1"/>
  <c r="G1116" i="1" s="1"/>
  <c r="X1116" i="1"/>
  <c r="D1117" i="1"/>
  <c r="J1116" i="1"/>
  <c r="E1117" i="1"/>
  <c r="Q1116" i="1"/>
  <c r="AH1114" i="1"/>
  <c r="AJ1116" i="1"/>
  <c r="AI1116" i="1"/>
  <c r="AM1116" i="1" l="1"/>
  <c r="AQ1116" i="1"/>
  <c r="AR1116" i="1"/>
  <c r="F1117" i="1"/>
  <c r="X1117" i="1"/>
  <c r="G1117" i="1"/>
  <c r="D1118" i="1"/>
  <c r="J1117" i="1"/>
  <c r="E1118" i="1"/>
  <c r="Q1118" i="1" s="1"/>
  <c r="Q1117" i="1"/>
  <c r="AH1115" i="1"/>
  <c r="AJ1117" i="1"/>
  <c r="AI1117" i="1"/>
  <c r="AM1117" i="1" l="1"/>
  <c r="F1118" i="1"/>
  <c r="X1118" i="1"/>
  <c r="G1118" i="1"/>
  <c r="Q1119" i="1"/>
  <c r="D1119" i="1"/>
  <c r="J1118" i="1"/>
  <c r="E1119" i="1"/>
  <c r="AQ1117" i="1"/>
  <c r="AR1117" i="1"/>
  <c r="AH1116" i="1"/>
  <c r="AJ1118" i="1"/>
  <c r="AI1118" i="1"/>
  <c r="AM1118" i="1" l="1"/>
  <c r="AQ1118" i="1"/>
  <c r="AR1118" i="1"/>
  <c r="F1119" i="1"/>
  <c r="G1119" i="1" s="1"/>
  <c r="X1119" i="1"/>
  <c r="D1120" i="1"/>
  <c r="Q1120" i="1" s="1"/>
  <c r="J1119" i="1"/>
  <c r="E1120" i="1"/>
  <c r="AH1117" i="1"/>
  <c r="AJ1119" i="1"/>
  <c r="AI1119" i="1"/>
  <c r="AM1119" i="1" l="1"/>
  <c r="AR1119" i="1"/>
  <c r="AQ1119" i="1"/>
  <c r="F1120" i="1"/>
  <c r="G1120" i="1" s="1"/>
  <c r="X1120" i="1"/>
  <c r="D1121" i="1"/>
  <c r="Q1121" i="1" s="1"/>
  <c r="J1120" i="1"/>
  <c r="E1121" i="1"/>
  <c r="AH1118" i="1"/>
  <c r="AJ1120" i="1"/>
  <c r="AI1120" i="1"/>
  <c r="AM1120" i="1" l="1"/>
  <c r="AQ1120" i="1"/>
  <c r="AR1120" i="1"/>
  <c r="F1121" i="1"/>
  <c r="G1121" i="1" s="1"/>
  <c r="X1121" i="1"/>
  <c r="D1122" i="1"/>
  <c r="E1122" i="1"/>
  <c r="J1121" i="1"/>
  <c r="AH1119" i="1"/>
  <c r="AJ1121" i="1"/>
  <c r="AI1121" i="1"/>
  <c r="AM1121" i="1" l="1"/>
  <c r="AR1121" i="1"/>
  <c r="AQ1121" i="1"/>
  <c r="F1122" i="1"/>
  <c r="X1122" i="1"/>
  <c r="G1122" i="1"/>
  <c r="D1123" i="1"/>
  <c r="E1123" i="1"/>
  <c r="Q1123" i="1" s="1"/>
  <c r="J1122" i="1"/>
  <c r="Q1122" i="1"/>
  <c r="AH1120" i="1"/>
  <c r="AJ1122" i="1"/>
  <c r="AI1122" i="1"/>
  <c r="AM1122" i="1" l="1"/>
  <c r="AQ1122" i="1"/>
  <c r="AR1122" i="1"/>
  <c r="F1123" i="1"/>
  <c r="G1123" i="1" s="1"/>
  <c r="X1123" i="1"/>
  <c r="D1124" i="1"/>
  <c r="J1123" i="1"/>
  <c r="E1124" i="1"/>
  <c r="AH1121" i="1"/>
  <c r="AJ1123" i="1"/>
  <c r="AI1123" i="1"/>
  <c r="AM1123" i="1" l="1"/>
  <c r="AR1123" i="1"/>
  <c r="AQ1123" i="1"/>
  <c r="F1124" i="1"/>
  <c r="X1124" i="1"/>
  <c r="G1124" i="1"/>
  <c r="D1125" i="1"/>
  <c r="E1125" i="1"/>
  <c r="Q1125" i="1" s="1"/>
  <c r="J1124" i="1"/>
  <c r="Q1124" i="1"/>
  <c r="AH1122" i="1"/>
  <c r="AJ1124" i="1"/>
  <c r="AI1124" i="1"/>
  <c r="AM1124" i="1" l="1"/>
  <c r="AR1124" i="1"/>
  <c r="AQ1124" i="1"/>
  <c r="F1125" i="1"/>
  <c r="G1125" i="1" s="1"/>
  <c r="X1125" i="1"/>
  <c r="D1126" i="1"/>
  <c r="E1126" i="1"/>
  <c r="J1125" i="1"/>
  <c r="AH1123" i="1"/>
  <c r="AJ1125" i="1"/>
  <c r="AI1125" i="1"/>
  <c r="AM1125" i="1" l="1"/>
  <c r="AR1125" i="1"/>
  <c r="AQ1125" i="1"/>
  <c r="AH1124" i="1"/>
  <c r="F1126" i="1"/>
  <c r="X1126" i="1"/>
  <c r="G1126" i="1"/>
  <c r="D1127" i="1"/>
  <c r="E1127" i="1"/>
  <c r="J1126" i="1"/>
  <c r="Q1126" i="1"/>
  <c r="AJ1126" i="1"/>
  <c r="AI1126" i="1"/>
  <c r="AM1126" i="1" l="1"/>
  <c r="F1127" i="1"/>
  <c r="G1127" i="1" s="1"/>
  <c r="X1127" i="1"/>
  <c r="D1128" i="1"/>
  <c r="J1127" i="1"/>
  <c r="E1128" i="1"/>
  <c r="Q1127" i="1"/>
  <c r="AQ1126" i="1"/>
  <c r="AR1126" i="1"/>
  <c r="AH1125" i="1"/>
  <c r="AJ1127" i="1"/>
  <c r="AI1127" i="1"/>
  <c r="AM1127" i="1" l="1"/>
  <c r="AR1127" i="1"/>
  <c r="AQ1127" i="1"/>
  <c r="F1128" i="1"/>
  <c r="X1128" i="1"/>
  <c r="G1128" i="1"/>
  <c r="D1129" i="1"/>
  <c r="J1128" i="1"/>
  <c r="Q1128" i="1"/>
  <c r="AH1126" i="1"/>
  <c r="AJ1128" i="1"/>
  <c r="AI1128" i="1"/>
  <c r="AM1128" i="1" l="1"/>
  <c r="AR1128" i="1"/>
  <c r="AQ1128" i="1"/>
  <c r="F1129" i="1"/>
  <c r="X1129" i="1"/>
  <c r="Q1130" i="1"/>
  <c r="G1129" i="1"/>
  <c r="D1130" i="1"/>
  <c r="E1130" i="1"/>
  <c r="J1129" i="1"/>
  <c r="Q1129" i="1"/>
  <c r="AH1127" i="1"/>
  <c r="AJ1129" i="1"/>
  <c r="AI1129" i="1"/>
  <c r="AM1129" i="1" l="1"/>
  <c r="AQ1129" i="1"/>
  <c r="AR1129" i="1"/>
  <c r="D1131" i="1"/>
  <c r="J1130" i="1"/>
  <c r="E1131" i="1"/>
  <c r="F1130" i="1"/>
  <c r="G1130" i="1" s="1"/>
  <c r="X1130" i="1"/>
  <c r="AH1128" i="1"/>
  <c r="AJ1130" i="1"/>
  <c r="AI1130" i="1"/>
  <c r="AM1130" i="1" l="1"/>
  <c r="AR1130" i="1"/>
  <c r="AQ1130" i="1"/>
  <c r="D1132" i="1"/>
  <c r="J1131" i="1"/>
  <c r="E1132" i="1"/>
  <c r="X1131" i="1"/>
  <c r="F1131" i="1"/>
  <c r="G1131" i="1" s="1"/>
  <c r="Q1131" i="1"/>
  <c r="AH1129" i="1"/>
  <c r="AJ1131" i="1"/>
  <c r="AI1131" i="1"/>
  <c r="AM1131" i="1" l="1"/>
  <c r="AR1131" i="1"/>
  <c r="AQ1131" i="1"/>
  <c r="G1132" i="1"/>
  <c r="Q1133" i="1"/>
  <c r="D1133" i="1"/>
  <c r="J1132" i="1"/>
  <c r="E1133" i="1"/>
  <c r="X1132" i="1"/>
  <c r="F1132" i="1"/>
  <c r="Q1132" i="1"/>
  <c r="AH1130" i="1"/>
  <c r="AJ1132" i="1"/>
  <c r="AI1132" i="1"/>
  <c r="AM1132" i="1" l="1"/>
  <c r="AQ1132" i="1"/>
  <c r="Q1134" i="1"/>
  <c r="D1134" i="1"/>
  <c r="J1133" i="1"/>
  <c r="E1134" i="1"/>
  <c r="F1133" i="1"/>
  <c r="G1133" i="1" s="1"/>
  <c r="X1133" i="1"/>
  <c r="AR1132" i="1"/>
  <c r="AH1131" i="1"/>
  <c r="AJ1133" i="1"/>
  <c r="AI1133" i="1"/>
  <c r="AM1133" i="1" l="1"/>
  <c r="AQ1133" i="1"/>
  <c r="AR1133" i="1"/>
  <c r="G1134" i="1"/>
  <c r="Q1135" i="1"/>
  <c r="D1135" i="1"/>
  <c r="J1134" i="1"/>
  <c r="E1135" i="1"/>
  <c r="X1134" i="1"/>
  <c r="F1134" i="1"/>
  <c r="AH1132" i="1"/>
  <c r="AJ1134" i="1"/>
  <c r="AI1134" i="1"/>
  <c r="AM1134" i="1" l="1"/>
  <c r="AQ1134" i="1"/>
  <c r="AR1134" i="1"/>
  <c r="G1135" i="1"/>
  <c r="D1136" i="1"/>
  <c r="J1135" i="1"/>
  <c r="E1136" i="1"/>
  <c r="F1135" i="1"/>
  <c r="X1135" i="1"/>
  <c r="AH1133" i="1"/>
  <c r="AJ1135" i="1"/>
  <c r="AI1135" i="1"/>
  <c r="AM1135" i="1" l="1"/>
  <c r="AQ1135" i="1"/>
  <c r="AR1135" i="1"/>
  <c r="G1136" i="1"/>
  <c r="Q1137" i="1"/>
  <c r="D1137" i="1"/>
  <c r="J1136" i="1"/>
  <c r="E1137" i="1"/>
  <c r="X1136" i="1"/>
  <c r="F1136" i="1"/>
  <c r="Q1136" i="1"/>
  <c r="AH1134" i="1"/>
  <c r="AJ1136" i="1"/>
  <c r="AI1136" i="1"/>
  <c r="AM1136" i="1" l="1"/>
  <c r="AQ1136" i="1"/>
  <c r="AR1136" i="1"/>
  <c r="Q1138" i="1"/>
  <c r="D1138" i="1"/>
  <c r="J1137" i="1"/>
  <c r="E1138" i="1"/>
  <c r="F1137" i="1"/>
  <c r="G1137" i="1" s="1"/>
  <c r="X1137" i="1"/>
  <c r="AH1135" i="1"/>
  <c r="AJ1137" i="1"/>
  <c r="AI1137" i="1"/>
  <c r="AM1137" i="1" l="1"/>
  <c r="AQ1137" i="1"/>
  <c r="AR1137" i="1"/>
  <c r="G1138" i="1"/>
  <c r="Q1139" i="1"/>
  <c r="D1139" i="1"/>
  <c r="J1138" i="1"/>
  <c r="E1139" i="1"/>
  <c r="X1138" i="1"/>
  <c r="F1138" i="1"/>
  <c r="AH1136" i="1"/>
  <c r="AJ1138" i="1"/>
  <c r="AI1138" i="1"/>
  <c r="AM1138" i="1" l="1"/>
  <c r="AR1138" i="1"/>
  <c r="Q1140" i="1"/>
  <c r="D1140" i="1"/>
  <c r="J1139" i="1"/>
  <c r="E1140" i="1"/>
  <c r="F1139" i="1"/>
  <c r="G1139" i="1" s="1"/>
  <c r="X1139" i="1"/>
  <c r="AQ1138" i="1"/>
  <c r="AH1137" i="1"/>
  <c r="AJ1139" i="1"/>
  <c r="AI1139" i="1"/>
  <c r="AM1139" i="1" l="1"/>
  <c r="AQ1139" i="1"/>
  <c r="AR1139" i="1"/>
  <c r="AR1140" i="1"/>
  <c r="G1140" i="1"/>
  <c r="Q1141" i="1"/>
  <c r="D1141" i="1"/>
  <c r="J1140" i="1"/>
  <c r="E1141" i="1"/>
  <c r="X1140" i="1"/>
  <c r="F1140" i="1"/>
  <c r="AH1138" i="1"/>
  <c r="AJ1140" i="1"/>
  <c r="AI1140" i="1"/>
  <c r="AM1140" i="1" l="1"/>
  <c r="AQ1140" i="1"/>
  <c r="Q1142" i="1"/>
  <c r="D1142" i="1"/>
  <c r="J1141" i="1"/>
  <c r="E1142" i="1"/>
  <c r="F1141" i="1"/>
  <c r="G1141" i="1" s="1"/>
  <c r="X1141" i="1"/>
  <c r="AH1139" i="1"/>
  <c r="AJ1141" i="1"/>
  <c r="AI1141" i="1"/>
  <c r="AM1141" i="1" l="1"/>
  <c r="AR1141" i="1"/>
  <c r="AQ1141" i="1"/>
  <c r="G1142" i="1"/>
  <c r="Q1143" i="1"/>
  <c r="D1143" i="1"/>
  <c r="J1142" i="1"/>
  <c r="E1143" i="1"/>
  <c r="X1142" i="1"/>
  <c r="F1142" i="1"/>
  <c r="AH1140" i="1"/>
  <c r="AJ1142" i="1"/>
  <c r="AI1142" i="1"/>
  <c r="AM1142" i="1" l="1"/>
  <c r="AR1142" i="1"/>
  <c r="AQ1142" i="1"/>
  <c r="D1144" i="1"/>
  <c r="J1143" i="1"/>
  <c r="E1144" i="1"/>
  <c r="F1143" i="1"/>
  <c r="G1143" i="1" s="1"/>
  <c r="X1143" i="1"/>
  <c r="AH1141" i="1"/>
  <c r="AJ1143" i="1"/>
  <c r="AI1143" i="1"/>
  <c r="AM1143" i="1" l="1"/>
  <c r="AR1143" i="1"/>
  <c r="AQ1143" i="1"/>
  <c r="G1144" i="1"/>
  <c r="Q1145" i="1"/>
  <c r="D1145" i="1"/>
  <c r="J1144" i="1"/>
  <c r="E1145" i="1"/>
  <c r="X1144" i="1"/>
  <c r="F1144" i="1"/>
  <c r="Q1144" i="1"/>
  <c r="AH1142" i="1"/>
  <c r="AJ1144" i="1"/>
  <c r="AI1144" i="1"/>
  <c r="AM1144" i="1" l="1"/>
  <c r="AR1144" i="1"/>
  <c r="AQ1144" i="1"/>
  <c r="G1145" i="1"/>
  <c r="J1145" i="1"/>
  <c r="F1145" i="1"/>
  <c r="X1145" i="1"/>
  <c r="D1146" i="1"/>
  <c r="E1146" i="1"/>
  <c r="AH1143" i="1"/>
  <c r="AJ1145" i="1"/>
  <c r="AI1145" i="1"/>
  <c r="AM1145" i="1" l="1"/>
  <c r="G1146" i="1"/>
  <c r="J1146" i="1"/>
  <c r="F1146" i="1"/>
  <c r="X1146" i="1"/>
  <c r="D1147" i="1"/>
  <c r="E1147" i="1"/>
  <c r="Q1146" i="1"/>
  <c r="AQ1145" i="1"/>
  <c r="AR1145" i="1"/>
  <c r="AQ1146" i="1"/>
  <c r="AR1146" i="1"/>
  <c r="AH1144" i="1"/>
  <c r="AJ1146" i="1"/>
  <c r="AI1146" i="1"/>
  <c r="AM1146" i="1" l="1"/>
  <c r="G1147" i="1"/>
  <c r="J1147" i="1"/>
  <c r="F1147" i="1"/>
  <c r="X1147" i="1"/>
  <c r="D1148" i="1"/>
  <c r="E1148" i="1"/>
  <c r="Q1147" i="1"/>
  <c r="AH1145" i="1"/>
  <c r="AJ1147" i="1"/>
  <c r="AI1147" i="1"/>
  <c r="AM1147" i="1" l="1"/>
  <c r="G1148" i="1"/>
  <c r="J1148" i="1"/>
  <c r="F1148" i="1"/>
  <c r="X1148" i="1"/>
  <c r="D1149" i="1"/>
  <c r="E1149" i="1"/>
  <c r="Q1148" i="1"/>
  <c r="AR1147" i="1"/>
  <c r="AQ1147" i="1"/>
  <c r="AQ1148" i="1"/>
  <c r="AH1146" i="1"/>
  <c r="AJ1148" i="1"/>
  <c r="AI1148" i="1"/>
  <c r="AM1148" i="1" l="1"/>
  <c r="G1149" i="1"/>
  <c r="J1149" i="1"/>
  <c r="F1149" i="1"/>
  <c r="X1149" i="1"/>
  <c r="D1150" i="1"/>
  <c r="E1150" i="1"/>
  <c r="Q1149" i="1"/>
  <c r="AR1148" i="1"/>
  <c r="AR1149" i="1"/>
  <c r="AH1147" i="1"/>
  <c r="AJ1149" i="1"/>
  <c r="AI1149" i="1"/>
  <c r="AM1149" i="1" l="1"/>
  <c r="G1150" i="1"/>
  <c r="J1150" i="1"/>
  <c r="F1150" i="1"/>
  <c r="X1150" i="1"/>
  <c r="D1151" i="1"/>
  <c r="E1151" i="1"/>
  <c r="Q1150" i="1"/>
  <c r="AQ1149" i="1"/>
  <c r="AR1150" i="1"/>
  <c r="AQ1150" i="1"/>
  <c r="AH1148" i="1"/>
  <c r="AJ1150" i="1"/>
  <c r="AI1150" i="1"/>
  <c r="AM1150" i="1" l="1"/>
  <c r="G1151" i="1"/>
  <c r="J1151" i="1"/>
  <c r="F1151" i="1"/>
  <c r="X1151" i="1"/>
  <c r="D1152" i="1"/>
  <c r="E1152" i="1"/>
  <c r="Q1151" i="1"/>
  <c r="AR1151" i="1"/>
  <c r="AH1149" i="1"/>
  <c r="AJ1151" i="1"/>
  <c r="AI1151" i="1"/>
  <c r="AM1151" i="1" l="1"/>
  <c r="G1152" i="1"/>
  <c r="J1152" i="1"/>
  <c r="F1152" i="1"/>
  <c r="X1152" i="1"/>
  <c r="D1153" i="1"/>
  <c r="E1153" i="1"/>
  <c r="Q1152" i="1"/>
  <c r="AQ1151" i="1"/>
  <c r="AH1150" i="1"/>
  <c r="AJ1152" i="1"/>
  <c r="AI1152" i="1"/>
  <c r="AM1152" i="1" l="1"/>
  <c r="G1153" i="1"/>
  <c r="J1153" i="1"/>
  <c r="F1153" i="1"/>
  <c r="X1153" i="1"/>
  <c r="D1154" i="1"/>
  <c r="Q1153" i="1"/>
  <c r="AR1152" i="1"/>
  <c r="AQ1152" i="1"/>
  <c r="AH1151" i="1"/>
  <c r="AJ1153" i="1"/>
  <c r="AI1153" i="1"/>
  <c r="AM1153" i="1" l="1"/>
  <c r="G1154" i="1"/>
  <c r="D1155" i="1"/>
  <c r="J1154" i="1"/>
  <c r="F1154" i="1"/>
  <c r="X1154" i="1"/>
  <c r="E1155" i="1"/>
  <c r="Q1155" i="1"/>
  <c r="Q1154" i="1"/>
  <c r="AR1153" i="1"/>
  <c r="AQ1153" i="1"/>
  <c r="AH1152" i="1"/>
  <c r="AJ1154" i="1"/>
  <c r="AI1154" i="1"/>
  <c r="AM1154" i="1" l="1"/>
  <c r="D1156" i="1"/>
  <c r="F1155" i="1"/>
  <c r="G1155" i="1" s="1"/>
  <c r="X1155" i="1"/>
  <c r="E1156" i="1"/>
  <c r="Q1156" i="1"/>
  <c r="J1155" i="1"/>
  <c r="AQ1154" i="1"/>
  <c r="AR1154" i="1"/>
  <c r="AH1153" i="1"/>
  <c r="AJ1155" i="1"/>
  <c r="AI1155" i="1"/>
  <c r="AM1155" i="1" l="1"/>
  <c r="AQ1155" i="1"/>
  <c r="AR1155" i="1"/>
  <c r="D1157" i="1"/>
  <c r="F1156" i="1"/>
  <c r="X1156" i="1"/>
  <c r="J1156" i="1"/>
  <c r="G1156" i="1"/>
  <c r="E1157" i="1"/>
  <c r="AH1154" i="1"/>
  <c r="AJ1156" i="1"/>
  <c r="AI1156" i="1"/>
  <c r="AM1156" i="1" l="1"/>
  <c r="D1158" i="1"/>
  <c r="F1157" i="1"/>
  <c r="X1157" i="1"/>
  <c r="G1157" i="1"/>
  <c r="E1158" i="1"/>
  <c r="J1157" i="1"/>
  <c r="AQ1156" i="1"/>
  <c r="Q1157" i="1"/>
  <c r="AR1156" i="1"/>
  <c r="AR1157" i="1"/>
  <c r="AH1155" i="1"/>
  <c r="AJ1157" i="1"/>
  <c r="AI1157" i="1"/>
  <c r="AM1157" i="1" l="1"/>
  <c r="D1159" i="1"/>
  <c r="F1158" i="1"/>
  <c r="G1158" i="1" s="1"/>
  <c r="X1158" i="1"/>
  <c r="J1158" i="1"/>
  <c r="E1159" i="1"/>
  <c r="Q1159" i="1"/>
  <c r="AQ1157" i="1"/>
  <c r="Q1158" i="1"/>
  <c r="AH1156" i="1"/>
  <c r="AJ1158" i="1"/>
  <c r="AI1158" i="1"/>
  <c r="AM1158" i="1" l="1"/>
  <c r="AQ1158" i="1"/>
  <c r="AR1158" i="1"/>
  <c r="D1160" i="1"/>
  <c r="F1159" i="1"/>
  <c r="X1159" i="1"/>
  <c r="G1159" i="1"/>
  <c r="E1160" i="1"/>
  <c r="J1159" i="1"/>
  <c r="AH1157" i="1"/>
  <c r="AJ1159" i="1"/>
  <c r="AI1159" i="1"/>
  <c r="AM1159" i="1" l="1"/>
  <c r="D1161" i="1"/>
  <c r="F1160" i="1"/>
  <c r="G1160" i="1" s="1"/>
  <c r="X1160" i="1"/>
  <c r="J1160" i="1"/>
  <c r="E1161" i="1"/>
  <c r="Q1161" i="1"/>
  <c r="AQ1159" i="1"/>
  <c r="Q1160" i="1"/>
  <c r="AR1159" i="1"/>
  <c r="AH1158" i="1"/>
  <c r="AJ1160" i="1"/>
  <c r="AI1160" i="1"/>
  <c r="AM1160" i="1" l="1"/>
  <c r="AQ1160" i="1"/>
  <c r="AR1160" i="1"/>
  <c r="D1162" i="1"/>
  <c r="F1161" i="1"/>
  <c r="X1161" i="1"/>
  <c r="G1161" i="1"/>
  <c r="J1161" i="1"/>
  <c r="E1162" i="1"/>
  <c r="AH1159" i="1"/>
  <c r="AJ1161" i="1"/>
  <c r="AI1161" i="1"/>
  <c r="AM1161" i="1" l="1"/>
  <c r="D1163" i="1"/>
  <c r="F1162" i="1"/>
  <c r="X1162" i="1"/>
  <c r="J1162" i="1"/>
  <c r="E1163" i="1"/>
  <c r="Q1163" i="1"/>
  <c r="G1162" i="1"/>
  <c r="Q1162" i="1"/>
  <c r="AQ1161" i="1"/>
  <c r="AR1161" i="1"/>
  <c r="AH1160" i="1"/>
  <c r="AJ1162" i="1"/>
  <c r="AI1162" i="1"/>
  <c r="AM1162" i="1" l="1"/>
  <c r="AQ1162" i="1"/>
  <c r="D1164" i="1"/>
  <c r="F1163" i="1"/>
  <c r="X1163" i="1"/>
  <c r="J1163" i="1"/>
  <c r="E1164" i="1"/>
  <c r="Q1164" i="1"/>
  <c r="G1163" i="1"/>
  <c r="AR1162" i="1"/>
  <c r="AH1161" i="1"/>
  <c r="AJ1163" i="1"/>
  <c r="AI1163" i="1"/>
  <c r="AM1163" i="1" l="1"/>
  <c r="AR1163" i="1"/>
  <c r="AQ1163" i="1"/>
  <c r="D1165" i="1"/>
  <c r="F1164" i="1"/>
  <c r="G1164" i="1" s="1"/>
  <c r="X1164" i="1"/>
  <c r="J1164" i="1"/>
  <c r="E1165" i="1"/>
  <c r="Q1165" i="1" s="1"/>
  <c r="AH1162" i="1"/>
  <c r="AJ1164" i="1"/>
  <c r="AI1164" i="1"/>
  <c r="AM1164" i="1" l="1"/>
  <c r="AR1164" i="1"/>
  <c r="AQ1164" i="1"/>
  <c r="D1166" i="1"/>
  <c r="F1165" i="1"/>
  <c r="X1165" i="1"/>
  <c r="G1165" i="1"/>
  <c r="J1165" i="1"/>
  <c r="E1166" i="1"/>
  <c r="AH1163" i="1"/>
  <c r="AJ1165" i="1"/>
  <c r="AI1165" i="1"/>
  <c r="AM1165" i="1" l="1"/>
  <c r="AR1165" i="1"/>
  <c r="D1167" i="1"/>
  <c r="F1166" i="1"/>
  <c r="G1166" i="1" s="1"/>
  <c r="X1166" i="1"/>
  <c r="J1166" i="1"/>
  <c r="E1167" i="1"/>
  <c r="Q1167" i="1"/>
  <c r="AQ1165" i="1"/>
  <c r="Q1166" i="1"/>
  <c r="AH1164" i="1"/>
  <c r="AJ1166" i="1"/>
  <c r="AI1166" i="1"/>
  <c r="AM1166" i="1" l="1"/>
  <c r="AQ1166" i="1"/>
  <c r="AR1166" i="1"/>
  <c r="D1168" i="1"/>
  <c r="F1167" i="1"/>
  <c r="G1167" i="1" s="1"/>
  <c r="X1167" i="1"/>
  <c r="J1167" i="1"/>
  <c r="E1168" i="1"/>
  <c r="AH1165" i="1"/>
  <c r="AJ1167" i="1"/>
  <c r="AI1167" i="1"/>
  <c r="AM1167" i="1" l="1"/>
  <c r="AR1167" i="1"/>
  <c r="AQ1167" i="1"/>
  <c r="D1169" i="1"/>
  <c r="F1168" i="1"/>
  <c r="X1168" i="1"/>
  <c r="G1168" i="1"/>
  <c r="J1168" i="1"/>
  <c r="E1169" i="1"/>
  <c r="Q1169" i="1"/>
  <c r="Q1168" i="1"/>
  <c r="AH1166" i="1"/>
  <c r="AJ1168" i="1"/>
  <c r="AI1168" i="1"/>
  <c r="AM1168" i="1" l="1"/>
  <c r="D1170" i="1"/>
  <c r="Q1170" i="1" s="1"/>
  <c r="F1169" i="1"/>
  <c r="X1169" i="1"/>
  <c r="G1169" i="1"/>
  <c r="J1169" i="1"/>
  <c r="E1170" i="1"/>
  <c r="AR1168" i="1"/>
  <c r="AQ1168" i="1"/>
  <c r="AH1167" i="1"/>
  <c r="AJ1169" i="1"/>
  <c r="AI1169" i="1"/>
  <c r="AM1169" i="1" l="1"/>
  <c r="AR1169" i="1"/>
  <c r="D1171" i="1"/>
  <c r="F1170" i="1"/>
  <c r="G1170" i="1" s="1"/>
  <c r="X1170" i="1"/>
  <c r="J1170" i="1"/>
  <c r="E1171" i="1"/>
  <c r="Q1171" i="1"/>
  <c r="AQ1169" i="1"/>
  <c r="AH1168" i="1"/>
  <c r="AJ1170" i="1"/>
  <c r="AI1170" i="1"/>
  <c r="AM1170" i="1" l="1"/>
  <c r="AQ1170" i="1"/>
  <c r="AR1170" i="1"/>
  <c r="D1172" i="1"/>
  <c r="F1171" i="1"/>
  <c r="X1171" i="1"/>
  <c r="J1171" i="1"/>
  <c r="E1172" i="1"/>
  <c r="Q1172" i="1"/>
  <c r="G1171" i="1"/>
  <c r="AH1169" i="1"/>
  <c r="AJ1171" i="1"/>
  <c r="AI1171" i="1"/>
  <c r="AM1171" i="1" l="1"/>
  <c r="AQ1171" i="1"/>
  <c r="D1173" i="1"/>
  <c r="F1172" i="1"/>
  <c r="G1172" i="1" s="1"/>
  <c r="X1172" i="1"/>
  <c r="J1172" i="1"/>
  <c r="E1173" i="1"/>
  <c r="Q1173" i="1" s="1"/>
  <c r="AR1171" i="1"/>
  <c r="AH1170" i="1"/>
  <c r="AJ1172" i="1"/>
  <c r="AI1172" i="1"/>
  <c r="AM1172" i="1" l="1"/>
  <c r="AR1172" i="1"/>
  <c r="AQ1172" i="1"/>
  <c r="F1173" i="1"/>
  <c r="X1173" i="1"/>
  <c r="G1173" i="1"/>
  <c r="D1174" i="1"/>
  <c r="J1173" i="1"/>
  <c r="AH1171" i="1"/>
  <c r="AJ1173" i="1"/>
  <c r="AI1173" i="1"/>
  <c r="AM1173" i="1" l="1"/>
  <c r="AR1173" i="1"/>
  <c r="Q1175" i="1"/>
  <c r="J1174" i="1"/>
  <c r="E1175" i="1"/>
  <c r="D1175" i="1"/>
  <c r="F1174" i="1"/>
  <c r="G1174" i="1" s="1"/>
  <c r="X1174" i="1"/>
  <c r="Q1174" i="1"/>
  <c r="AQ1173" i="1"/>
  <c r="AH1172" i="1"/>
  <c r="AJ1174" i="1"/>
  <c r="AI1174" i="1"/>
  <c r="AM1174" i="1" l="1"/>
  <c r="AR1174" i="1"/>
  <c r="AQ1174" i="1"/>
  <c r="G1175" i="1"/>
  <c r="J1175" i="1"/>
  <c r="F1175" i="1"/>
  <c r="X1175" i="1"/>
  <c r="Q1176" i="1"/>
  <c r="E1176" i="1"/>
  <c r="D1176" i="1"/>
  <c r="AH1173" i="1"/>
  <c r="AJ1175" i="1"/>
  <c r="AI1175" i="1"/>
  <c r="AM1175" i="1" l="1"/>
  <c r="AR1175" i="1"/>
  <c r="AQ1175" i="1"/>
  <c r="F1176" i="1"/>
  <c r="X1176" i="1"/>
  <c r="J1176" i="1"/>
  <c r="G1176" i="1"/>
  <c r="E1177" i="1"/>
  <c r="D1177" i="1"/>
  <c r="AR1176" i="1"/>
  <c r="AH1174" i="1"/>
  <c r="AJ1176" i="1"/>
  <c r="AI1176" i="1"/>
  <c r="AM1176" i="1" l="1"/>
  <c r="AQ1176" i="1"/>
  <c r="J1177" i="1"/>
  <c r="F1177" i="1"/>
  <c r="G1177" i="1" s="1"/>
  <c r="X1177" i="1"/>
  <c r="Q1178" i="1"/>
  <c r="D1178" i="1"/>
  <c r="E1178" i="1"/>
  <c r="Q1177" i="1"/>
  <c r="AH1175" i="1"/>
  <c r="AJ1177" i="1"/>
  <c r="AI1177" i="1"/>
  <c r="AM1177" i="1" l="1"/>
  <c r="AQ1177" i="1"/>
  <c r="AR1177" i="1"/>
  <c r="F1178" i="1"/>
  <c r="G1178" i="1" s="1"/>
  <c r="X1178" i="1"/>
  <c r="J1178" i="1"/>
  <c r="E1179" i="1"/>
  <c r="D1179" i="1"/>
  <c r="AH1176" i="1"/>
  <c r="AJ1178" i="1"/>
  <c r="AI1178" i="1"/>
  <c r="AM1178" i="1" l="1"/>
  <c r="AQ1178" i="1"/>
  <c r="AR1178" i="1"/>
  <c r="G1179" i="1"/>
  <c r="J1179" i="1"/>
  <c r="F1179" i="1"/>
  <c r="X1179" i="1"/>
  <c r="Q1180" i="1"/>
  <c r="E1180" i="1"/>
  <c r="D1180" i="1"/>
  <c r="AH1177" i="1"/>
  <c r="Q1179" i="1"/>
  <c r="AJ1179" i="1"/>
  <c r="AI1179" i="1"/>
  <c r="AM1179" i="1" l="1"/>
  <c r="AR1180" i="1"/>
  <c r="AQ1179" i="1"/>
  <c r="F1180" i="1"/>
  <c r="X1180" i="1"/>
  <c r="J1180" i="1"/>
  <c r="G1180" i="1"/>
  <c r="D1181" i="1"/>
  <c r="E1181" i="1"/>
  <c r="AQ1180" i="1"/>
  <c r="AR1179" i="1"/>
  <c r="AH1178" i="1"/>
  <c r="AJ1180" i="1"/>
  <c r="AI1180" i="1"/>
  <c r="AM1180" i="1" l="1"/>
  <c r="J1181" i="1"/>
  <c r="G1181" i="1"/>
  <c r="F1181" i="1"/>
  <c r="X1181" i="1"/>
  <c r="E1182" i="1"/>
  <c r="Q1182" i="1" s="1"/>
  <c r="D1182" i="1"/>
  <c r="Q1181" i="1"/>
  <c r="AH1179" i="1"/>
  <c r="AJ1181" i="1"/>
  <c r="AI1181" i="1"/>
  <c r="AM1181" i="1" l="1"/>
  <c r="AR1181" i="1"/>
  <c r="AQ1181" i="1"/>
  <c r="AH1180" i="1"/>
  <c r="F1182" i="1"/>
  <c r="G1182" i="1" s="1"/>
  <c r="X1182" i="1"/>
  <c r="J1182" i="1"/>
  <c r="E1183" i="1"/>
  <c r="D1183" i="1"/>
  <c r="Q1183" i="1" s="1"/>
  <c r="AJ1182" i="1"/>
  <c r="AI1182" i="1"/>
  <c r="AM1182" i="1" l="1"/>
  <c r="AR1182" i="1"/>
  <c r="AQ1182" i="1"/>
  <c r="G1183" i="1"/>
  <c r="J1183" i="1"/>
  <c r="F1183" i="1"/>
  <c r="X1183" i="1"/>
  <c r="Q1184" i="1"/>
  <c r="E1184" i="1"/>
  <c r="D1184" i="1"/>
  <c r="AH1181" i="1"/>
  <c r="AJ1183" i="1"/>
  <c r="AI1183" i="1"/>
  <c r="AM1183" i="1" l="1"/>
  <c r="AR1183" i="1"/>
  <c r="AQ1183" i="1"/>
  <c r="F1184" i="1"/>
  <c r="X1184" i="1"/>
  <c r="J1184" i="1"/>
  <c r="G1184" i="1"/>
  <c r="E1185" i="1"/>
  <c r="D1185" i="1"/>
  <c r="AH1182" i="1"/>
  <c r="AJ1184" i="1"/>
  <c r="AI1184" i="1"/>
  <c r="AM1184" i="1" l="1"/>
  <c r="J1185" i="1"/>
  <c r="G1185" i="1"/>
  <c r="F1185" i="1"/>
  <c r="X1185" i="1"/>
  <c r="D1186" i="1"/>
  <c r="E1186" i="1"/>
  <c r="Q1185" i="1"/>
  <c r="AR1184" i="1"/>
  <c r="AQ1184" i="1"/>
  <c r="AH1183" i="1"/>
  <c r="AJ1185" i="1"/>
  <c r="AI1185" i="1"/>
  <c r="AM1185" i="1" l="1"/>
  <c r="AR1185" i="1"/>
  <c r="AQ1185" i="1"/>
  <c r="F1186" i="1"/>
  <c r="X1186" i="1"/>
  <c r="J1186" i="1"/>
  <c r="Q1187" i="1"/>
  <c r="G1186" i="1"/>
  <c r="E1187" i="1"/>
  <c r="D1187" i="1"/>
  <c r="Q1186" i="1"/>
  <c r="AH1184" i="1"/>
  <c r="AJ1186" i="1"/>
  <c r="AI1186" i="1"/>
  <c r="AM1186" i="1" l="1"/>
  <c r="AR1186" i="1"/>
  <c r="AQ1186" i="1"/>
  <c r="J1187" i="1"/>
  <c r="F1187" i="1"/>
  <c r="G1187" i="1" s="1"/>
  <c r="X1187" i="1"/>
  <c r="D1188" i="1"/>
  <c r="Q1188" i="1" s="1"/>
  <c r="E1188" i="1"/>
  <c r="AH1185" i="1"/>
  <c r="AJ1187" i="1"/>
  <c r="AI1187" i="1"/>
  <c r="AM1187" i="1" l="1"/>
  <c r="AQ1187" i="1"/>
  <c r="AR1187" i="1"/>
  <c r="F1188" i="1"/>
  <c r="G1188" i="1" s="1"/>
  <c r="J1188" i="1"/>
  <c r="X1188" i="1"/>
  <c r="D1189" i="1"/>
  <c r="Q1189" i="1" s="1"/>
  <c r="E1189" i="1"/>
  <c r="AH1186" i="1"/>
  <c r="AJ1188" i="1"/>
  <c r="AI1188" i="1"/>
  <c r="AM1188" i="1" l="1"/>
  <c r="AQ1188" i="1"/>
  <c r="AR1188" i="1"/>
  <c r="F1189" i="1"/>
  <c r="G1189" i="1" s="1"/>
  <c r="J1189" i="1"/>
  <c r="X1189" i="1"/>
  <c r="E1190" i="1"/>
  <c r="D1190" i="1"/>
  <c r="AH1187" i="1"/>
  <c r="AJ1189" i="1"/>
  <c r="AI1189" i="1"/>
  <c r="AM1189" i="1" l="1"/>
  <c r="AR1189" i="1"/>
  <c r="AQ1189" i="1"/>
  <c r="F1190" i="1"/>
  <c r="G1190" i="1" s="1"/>
  <c r="X1190" i="1"/>
  <c r="J1190" i="1"/>
  <c r="E1191" i="1"/>
  <c r="D1191" i="1"/>
  <c r="Q1191" i="1" s="1"/>
  <c r="Q1190" i="1"/>
  <c r="AH1188" i="1"/>
  <c r="AJ1190" i="1"/>
  <c r="AI1190" i="1"/>
  <c r="AM1190" i="1" l="1"/>
  <c r="AQ1190" i="1"/>
  <c r="AR1190" i="1"/>
  <c r="J1191" i="1"/>
  <c r="F1191" i="1"/>
  <c r="G1191" i="1" s="1"/>
  <c r="X1191" i="1"/>
  <c r="D1192" i="1"/>
  <c r="E1192" i="1"/>
  <c r="AH1189" i="1"/>
  <c r="AJ1191" i="1"/>
  <c r="AI1191" i="1"/>
  <c r="AM1191" i="1" l="1"/>
  <c r="AR1191" i="1"/>
  <c r="AQ1191" i="1"/>
  <c r="Q1193" i="1"/>
  <c r="J1192" i="1"/>
  <c r="F1192" i="1"/>
  <c r="X1192" i="1"/>
  <c r="G1192" i="1"/>
  <c r="D1193" i="1"/>
  <c r="Q1192" i="1"/>
  <c r="AH1190" i="1"/>
  <c r="AJ1192" i="1"/>
  <c r="AI1192" i="1"/>
  <c r="AM1192" i="1" l="1"/>
  <c r="D1194" i="1"/>
  <c r="J1193" i="1"/>
  <c r="E1194" i="1"/>
  <c r="F1193" i="1"/>
  <c r="G1193" i="1" s="1"/>
  <c r="X1193" i="1"/>
  <c r="AR1192" i="1"/>
  <c r="AQ1192" i="1"/>
  <c r="AH1191" i="1"/>
  <c r="AJ1193" i="1"/>
  <c r="AI1193" i="1"/>
  <c r="AM1193" i="1" l="1"/>
  <c r="AR1193" i="1"/>
  <c r="AQ1193" i="1"/>
  <c r="G1194" i="1"/>
  <c r="J1194" i="1"/>
  <c r="F1194" i="1"/>
  <c r="X1194" i="1"/>
  <c r="E1195" i="1"/>
  <c r="D1195" i="1"/>
  <c r="Q1195" i="1" s="1"/>
  <c r="Q1194" i="1"/>
  <c r="AH1192" i="1"/>
  <c r="AJ1194" i="1"/>
  <c r="AI1194" i="1"/>
  <c r="AM1194" i="1" l="1"/>
  <c r="F1195" i="1"/>
  <c r="X1195" i="1"/>
  <c r="G1195" i="1"/>
  <c r="Q1196" i="1"/>
  <c r="J1195" i="1"/>
  <c r="E1196" i="1"/>
  <c r="D1196" i="1"/>
  <c r="AR1194" i="1"/>
  <c r="AQ1194" i="1"/>
  <c r="AH1193" i="1"/>
  <c r="AJ1195" i="1"/>
  <c r="AI1195" i="1"/>
  <c r="AM1195" i="1" l="1"/>
  <c r="J1196" i="1"/>
  <c r="F1196" i="1"/>
  <c r="X1196" i="1"/>
  <c r="G1196" i="1"/>
  <c r="D1197" i="1"/>
  <c r="E1197" i="1"/>
  <c r="Q1197" i="1" s="1"/>
  <c r="AR1195" i="1"/>
  <c r="AQ1195" i="1"/>
  <c r="AH1194" i="1"/>
  <c r="AJ1196" i="1"/>
  <c r="AI1196" i="1"/>
  <c r="AM1196" i="1" l="1"/>
  <c r="J1197" i="1"/>
  <c r="F1197" i="1"/>
  <c r="G1197" i="1" s="1"/>
  <c r="X1197" i="1"/>
  <c r="E1198" i="1"/>
  <c r="D1198" i="1"/>
  <c r="AQ1196" i="1"/>
  <c r="AR1196" i="1"/>
  <c r="AH1195" i="1"/>
  <c r="AJ1197" i="1"/>
  <c r="AI1197" i="1"/>
  <c r="AM1197" i="1" l="1"/>
  <c r="AQ1197" i="1"/>
  <c r="AR1197" i="1"/>
  <c r="G1198" i="1"/>
  <c r="J1198" i="1"/>
  <c r="F1198" i="1"/>
  <c r="X1198" i="1"/>
  <c r="E1199" i="1"/>
  <c r="D1199" i="1"/>
  <c r="Q1198" i="1"/>
  <c r="AH1196" i="1"/>
  <c r="AJ1198" i="1"/>
  <c r="AI1198" i="1"/>
  <c r="AM1198" i="1" l="1"/>
  <c r="AQ1198" i="1"/>
  <c r="F1199" i="1"/>
  <c r="G1199" i="1" s="1"/>
  <c r="X1199" i="1"/>
  <c r="Q1200" i="1"/>
  <c r="J1199" i="1"/>
  <c r="E1200" i="1"/>
  <c r="D1200" i="1"/>
  <c r="Q1199" i="1"/>
  <c r="AR1198" i="1"/>
  <c r="AH1197" i="1"/>
  <c r="AJ1199" i="1"/>
  <c r="AI1199" i="1"/>
  <c r="AM1199" i="1" l="1"/>
  <c r="AR1199" i="1"/>
  <c r="AR1200" i="1"/>
  <c r="AQ1199" i="1"/>
  <c r="J1200" i="1"/>
  <c r="F1200" i="1"/>
  <c r="X1200" i="1"/>
  <c r="G1200" i="1"/>
  <c r="Q1201" i="1"/>
  <c r="E1201" i="1"/>
  <c r="D1201" i="1"/>
  <c r="AH1198" i="1"/>
  <c r="AJ1200" i="1"/>
  <c r="AI1200" i="1"/>
  <c r="AM1200" i="1" l="1"/>
  <c r="Q1202" i="1"/>
  <c r="J1201" i="1"/>
  <c r="F1201" i="1"/>
  <c r="X1201" i="1"/>
  <c r="G1201" i="1"/>
  <c r="D1202" i="1"/>
  <c r="E1202" i="1"/>
  <c r="AQ1201" i="1"/>
  <c r="AQ1200" i="1"/>
  <c r="AH1199" i="1"/>
  <c r="AJ1201" i="1"/>
  <c r="AI1201" i="1"/>
  <c r="AM1201" i="1" l="1"/>
  <c r="J1202" i="1"/>
  <c r="F1202" i="1"/>
  <c r="G1202" i="1" s="1"/>
  <c r="X1202" i="1"/>
  <c r="E1203" i="1"/>
  <c r="Q1203" i="1" s="1"/>
  <c r="D1203" i="1"/>
  <c r="AR1201" i="1"/>
  <c r="AH1200" i="1"/>
  <c r="AJ1202" i="1"/>
  <c r="AI1202" i="1"/>
  <c r="AM1202" i="1" l="1"/>
  <c r="AQ1202" i="1"/>
  <c r="AR1202" i="1"/>
  <c r="F1203" i="1"/>
  <c r="G1203" i="1" s="1"/>
  <c r="X1203" i="1"/>
  <c r="J1203" i="1"/>
  <c r="D1204" i="1"/>
  <c r="E1204" i="1"/>
  <c r="AH1201" i="1"/>
  <c r="AJ1203" i="1"/>
  <c r="AI1203" i="1"/>
  <c r="AM1203" i="1" l="1"/>
  <c r="AQ1203" i="1"/>
  <c r="AR1203" i="1"/>
  <c r="F1204" i="1"/>
  <c r="G1204" i="1" s="1"/>
  <c r="X1204" i="1"/>
  <c r="J1204" i="1"/>
  <c r="D1205" i="1"/>
  <c r="E1205" i="1"/>
  <c r="Q1204" i="1"/>
  <c r="AH1202" i="1"/>
  <c r="AJ1204" i="1"/>
  <c r="AI1204" i="1"/>
  <c r="AM1204" i="1" l="1"/>
  <c r="AR1204" i="1"/>
  <c r="AQ1204" i="1"/>
  <c r="F1205" i="1"/>
  <c r="G1205" i="1" s="1"/>
  <c r="X1205" i="1"/>
  <c r="J1205" i="1"/>
  <c r="D1206" i="1"/>
  <c r="Q1206" i="1" s="1"/>
  <c r="E1206" i="1"/>
  <c r="Q1205" i="1"/>
  <c r="AH1203" i="1"/>
  <c r="AJ1205" i="1"/>
  <c r="AI1205" i="1"/>
  <c r="AM1205" i="1" l="1"/>
  <c r="AR1205" i="1"/>
  <c r="AQ1205" i="1"/>
  <c r="F1206" i="1"/>
  <c r="X1206" i="1"/>
  <c r="G1206" i="1"/>
  <c r="J1206" i="1"/>
  <c r="D1207" i="1"/>
  <c r="E1207" i="1"/>
  <c r="AH1204" i="1"/>
  <c r="AJ1206" i="1"/>
  <c r="AI1206" i="1"/>
  <c r="AM1206" i="1" l="1"/>
  <c r="AR1206" i="1"/>
  <c r="AQ1206" i="1"/>
  <c r="F1207" i="1"/>
  <c r="X1207" i="1"/>
  <c r="G1207" i="1"/>
  <c r="Q1208" i="1"/>
  <c r="J1207" i="1"/>
  <c r="D1208" i="1"/>
  <c r="E1208" i="1"/>
  <c r="Q1207" i="1"/>
  <c r="AH1205" i="1"/>
  <c r="AJ1207" i="1"/>
  <c r="AI1207" i="1"/>
  <c r="AM1207" i="1" l="1"/>
  <c r="AR1207" i="1"/>
  <c r="AQ1207" i="1"/>
  <c r="F1208" i="1"/>
  <c r="G1208" i="1" s="1"/>
  <c r="X1208" i="1"/>
  <c r="Q1209" i="1"/>
  <c r="J1208" i="1"/>
  <c r="E1209" i="1"/>
  <c r="D1209" i="1"/>
  <c r="AH1206" i="1"/>
  <c r="AJ1208" i="1"/>
  <c r="AI1208" i="1"/>
  <c r="AM1208" i="1" l="1"/>
  <c r="AQ1208" i="1"/>
  <c r="AR1208" i="1"/>
  <c r="F1209" i="1"/>
  <c r="G1209" i="1" s="1"/>
  <c r="X1209" i="1"/>
  <c r="J1209" i="1"/>
  <c r="E1210" i="1"/>
  <c r="Q1210" i="1" s="1"/>
  <c r="D1210" i="1"/>
  <c r="AH1207" i="1"/>
  <c r="AJ1209" i="1"/>
  <c r="AI1209" i="1"/>
  <c r="AM1209" i="1" l="1"/>
  <c r="AR1209" i="1"/>
  <c r="AQ1209" i="1"/>
  <c r="F1210" i="1"/>
  <c r="G1210" i="1" s="1"/>
  <c r="X1210" i="1"/>
  <c r="J1210" i="1"/>
  <c r="E1211" i="1"/>
  <c r="Q1211" i="1" s="1"/>
  <c r="D1211" i="1"/>
  <c r="AH1208" i="1"/>
  <c r="AJ1210" i="1"/>
  <c r="AI1210" i="1"/>
  <c r="AM1210" i="1" l="1"/>
  <c r="AQ1210" i="1"/>
  <c r="AR1210" i="1"/>
  <c r="F1211" i="1"/>
  <c r="G1211" i="1" s="1"/>
  <c r="X1211" i="1"/>
  <c r="J1211" i="1"/>
  <c r="D1212" i="1"/>
  <c r="E1212" i="1"/>
  <c r="AH1209" i="1"/>
  <c r="AJ1211" i="1"/>
  <c r="AI1211" i="1"/>
  <c r="AM1211" i="1" l="1"/>
  <c r="AR1211" i="1"/>
  <c r="AQ1211" i="1"/>
  <c r="F1212" i="1"/>
  <c r="G1212" i="1" s="1"/>
  <c r="X1212" i="1"/>
  <c r="J1212" i="1"/>
  <c r="D1213" i="1"/>
  <c r="E1213" i="1"/>
  <c r="Q1212" i="1"/>
  <c r="AH1210" i="1"/>
  <c r="AJ1212" i="1"/>
  <c r="AI1212" i="1"/>
  <c r="AM1212" i="1" l="1"/>
  <c r="AR1212" i="1"/>
  <c r="AQ1212" i="1"/>
  <c r="F1213" i="1"/>
  <c r="X1213" i="1"/>
  <c r="G1213" i="1"/>
  <c r="J1213" i="1"/>
  <c r="D1214" i="1"/>
  <c r="E1214" i="1"/>
  <c r="Q1213" i="1"/>
  <c r="AH1211" i="1"/>
  <c r="AJ1213" i="1"/>
  <c r="AI1213" i="1"/>
  <c r="AM1213" i="1" l="1"/>
  <c r="AR1213" i="1"/>
  <c r="AQ1213" i="1"/>
  <c r="F1214" i="1"/>
  <c r="G1214" i="1" s="1"/>
  <c r="X1214" i="1"/>
  <c r="Q1215" i="1"/>
  <c r="J1214" i="1"/>
  <c r="D1215" i="1"/>
  <c r="Q1214" i="1"/>
  <c r="AH1212" i="1"/>
  <c r="AJ1214" i="1"/>
  <c r="AI1214" i="1"/>
  <c r="AM1214" i="1" l="1"/>
  <c r="AR1214" i="1"/>
  <c r="AQ1214" i="1"/>
  <c r="F1215" i="1"/>
  <c r="G1215" i="1" s="1"/>
  <c r="X1215" i="1"/>
  <c r="Q1216" i="1"/>
  <c r="D1216" i="1"/>
  <c r="E1216" i="1"/>
  <c r="J1215" i="1"/>
  <c r="AH1213" i="1"/>
  <c r="AJ1215" i="1"/>
  <c r="AI1215" i="1"/>
  <c r="AM1215" i="1" l="1"/>
  <c r="AQ1215" i="1"/>
  <c r="AR1215" i="1"/>
  <c r="D1217" i="1"/>
  <c r="J1216" i="1"/>
  <c r="F1216" i="1"/>
  <c r="G1216" i="1" s="1"/>
  <c r="X1216" i="1"/>
  <c r="E1217" i="1"/>
  <c r="AH1214" i="1"/>
  <c r="AJ1216" i="1"/>
  <c r="AI1216" i="1"/>
  <c r="AM1216" i="1" l="1"/>
  <c r="AQ1216" i="1"/>
  <c r="AR1216" i="1"/>
  <c r="D1218" i="1"/>
  <c r="J1217" i="1"/>
  <c r="F1217" i="1"/>
  <c r="G1217" i="1" s="1"/>
  <c r="X1217" i="1"/>
  <c r="E1218" i="1"/>
  <c r="Q1217" i="1"/>
  <c r="AH1215" i="1"/>
  <c r="AJ1217" i="1"/>
  <c r="AI1217" i="1"/>
  <c r="AM1217" i="1" l="1"/>
  <c r="AQ1217" i="1"/>
  <c r="AR1217" i="1"/>
  <c r="D1219" i="1"/>
  <c r="J1218" i="1"/>
  <c r="F1218" i="1"/>
  <c r="G1218" i="1" s="1"/>
  <c r="X1218" i="1"/>
  <c r="E1219" i="1"/>
  <c r="Q1218" i="1"/>
  <c r="AH1216" i="1"/>
  <c r="AJ1218" i="1"/>
  <c r="AI1218" i="1"/>
  <c r="AM1218" i="1" l="1"/>
  <c r="AR1218" i="1"/>
  <c r="AQ1218" i="1"/>
  <c r="D1220" i="1"/>
  <c r="J1219" i="1"/>
  <c r="F1219" i="1"/>
  <c r="G1219" i="1" s="1"/>
  <c r="X1219" i="1"/>
  <c r="E1220" i="1"/>
  <c r="Q1219" i="1"/>
  <c r="AH1217" i="1"/>
  <c r="AJ1219" i="1"/>
  <c r="AI1219" i="1"/>
  <c r="AM1219" i="1" l="1"/>
  <c r="AR1219" i="1"/>
  <c r="AQ1219" i="1"/>
  <c r="D1221" i="1"/>
  <c r="J1220" i="1"/>
  <c r="F1220" i="1"/>
  <c r="G1220" i="1" s="1"/>
  <c r="X1220" i="1"/>
  <c r="E1221" i="1"/>
  <c r="Q1220" i="1"/>
  <c r="AH1218" i="1"/>
  <c r="AJ1220" i="1"/>
  <c r="AI1220" i="1"/>
  <c r="AM1220" i="1" l="1"/>
  <c r="AR1220" i="1"/>
  <c r="AQ1220" i="1"/>
  <c r="D1222" i="1"/>
  <c r="J1221" i="1"/>
  <c r="F1221" i="1"/>
  <c r="G1221" i="1" s="1"/>
  <c r="X1221" i="1"/>
  <c r="E1222" i="1"/>
  <c r="Q1221" i="1"/>
  <c r="AH1219" i="1"/>
  <c r="AJ1221" i="1"/>
  <c r="AI1221" i="1"/>
  <c r="AM1221" i="1" l="1"/>
  <c r="AQ1221" i="1"/>
  <c r="AR1221" i="1"/>
  <c r="D1223" i="1"/>
  <c r="J1222" i="1"/>
  <c r="F1222" i="1"/>
  <c r="G1222" i="1" s="1"/>
  <c r="X1222" i="1"/>
  <c r="E1223" i="1"/>
  <c r="Q1223" i="1" s="1"/>
  <c r="Q1222" i="1"/>
  <c r="AH1220" i="1"/>
  <c r="AJ1222" i="1"/>
  <c r="AI1222" i="1"/>
  <c r="AM1222" i="1" l="1"/>
  <c r="AR1222" i="1"/>
  <c r="AQ1222" i="1"/>
  <c r="X1223" i="1"/>
  <c r="J1223" i="1"/>
  <c r="F1223" i="1"/>
  <c r="G1223" i="1" s="1"/>
  <c r="E1224" i="1"/>
  <c r="D1224" i="1"/>
  <c r="AH1221" i="1"/>
  <c r="AJ1223" i="1"/>
  <c r="AI1223" i="1"/>
  <c r="AM1223" i="1" l="1"/>
  <c r="AQ1223" i="1"/>
  <c r="AR1223" i="1"/>
  <c r="F1224" i="1"/>
  <c r="G1224" i="1"/>
  <c r="X1224" i="1"/>
  <c r="J1224" i="1"/>
  <c r="D1225" i="1"/>
  <c r="E1225" i="1"/>
  <c r="Q1224" i="1"/>
  <c r="AH1222" i="1"/>
  <c r="AJ1224" i="1"/>
  <c r="AI1224" i="1"/>
  <c r="AM1224" i="1" l="1"/>
  <c r="J1225" i="1"/>
  <c r="F1225" i="1"/>
  <c r="G1225" i="1" s="1"/>
  <c r="X1225" i="1"/>
  <c r="E1226" i="1"/>
  <c r="D1226" i="1"/>
  <c r="AQ1224" i="1"/>
  <c r="AR1224" i="1"/>
  <c r="Q1225" i="1"/>
  <c r="AH1223" i="1"/>
  <c r="AJ1225" i="1"/>
  <c r="AI1225" i="1"/>
  <c r="AM1225" i="1" l="1"/>
  <c r="AQ1225" i="1"/>
  <c r="AR1225" i="1"/>
  <c r="J1226" i="1"/>
  <c r="F1226" i="1"/>
  <c r="G1226" i="1" s="1"/>
  <c r="X1226" i="1"/>
  <c r="D1227" i="1"/>
  <c r="E1227" i="1"/>
  <c r="Q1226" i="1"/>
  <c r="AH1224" i="1"/>
  <c r="AJ1226" i="1"/>
  <c r="AI1226" i="1"/>
  <c r="AM1226" i="1" l="1"/>
  <c r="AQ1226" i="1"/>
  <c r="AR1226" i="1"/>
  <c r="X1227" i="1"/>
  <c r="J1227" i="1"/>
  <c r="F1227" i="1"/>
  <c r="G1227" i="1" s="1"/>
  <c r="D1228" i="1"/>
  <c r="E1228" i="1"/>
  <c r="Q1227" i="1"/>
  <c r="AH1225" i="1"/>
  <c r="AJ1227" i="1"/>
  <c r="AI1227" i="1"/>
  <c r="AM1227" i="1" l="1"/>
  <c r="AQ1227" i="1"/>
  <c r="AR1227" i="1"/>
  <c r="F1228" i="1"/>
  <c r="G1228" i="1"/>
  <c r="X1228" i="1"/>
  <c r="J1228" i="1"/>
  <c r="D1229" i="1"/>
  <c r="E1229" i="1"/>
  <c r="Q1228" i="1"/>
  <c r="AH1226" i="1"/>
  <c r="AJ1228" i="1"/>
  <c r="AI1228" i="1"/>
  <c r="AM1228" i="1" l="1"/>
  <c r="J1229" i="1"/>
  <c r="F1229" i="1"/>
  <c r="G1229" i="1" s="1"/>
  <c r="X1229" i="1"/>
  <c r="E1230" i="1"/>
  <c r="D1230" i="1"/>
  <c r="AR1228" i="1"/>
  <c r="Q1229" i="1"/>
  <c r="AQ1228" i="1"/>
  <c r="AH1227" i="1"/>
  <c r="AJ1229" i="1"/>
  <c r="AI1229" i="1"/>
  <c r="AM1229" i="1" l="1"/>
  <c r="AR1229" i="1"/>
  <c r="AQ1229" i="1"/>
  <c r="J1230" i="1"/>
  <c r="F1230" i="1"/>
  <c r="G1230" i="1" s="1"/>
  <c r="X1230" i="1"/>
  <c r="E1231" i="1"/>
  <c r="D1231" i="1"/>
  <c r="Q1230" i="1"/>
  <c r="AH1228" i="1"/>
  <c r="AJ1230" i="1"/>
  <c r="AI1230" i="1"/>
  <c r="AM1230" i="1" l="1"/>
  <c r="AQ1230" i="1"/>
  <c r="AR1230" i="1"/>
  <c r="X1231" i="1"/>
  <c r="J1231" i="1"/>
  <c r="F1231" i="1"/>
  <c r="G1231" i="1" s="1"/>
  <c r="D1232" i="1"/>
  <c r="E1232" i="1"/>
  <c r="Q1231" i="1"/>
  <c r="AH1229" i="1"/>
  <c r="AJ1231" i="1"/>
  <c r="AI1231" i="1"/>
  <c r="AM1231" i="1" l="1"/>
  <c r="AQ1231" i="1"/>
  <c r="AR1231" i="1"/>
  <c r="F1232" i="1"/>
  <c r="G1232" i="1"/>
  <c r="X1232" i="1"/>
  <c r="J1232" i="1"/>
  <c r="D1233" i="1"/>
  <c r="E1233" i="1"/>
  <c r="Q1232" i="1"/>
  <c r="AH1230" i="1"/>
  <c r="AJ1232" i="1"/>
  <c r="AI1232" i="1"/>
  <c r="AM1232" i="1" l="1"/>
  <c r="J1233" i="1"/>
  <c r="F1233" i="1"/>
  <c r="G1233" i="1" s="1"/>
  <c r="X1233" i="1"/>
  <c r="D1234" i="1"/>
  <c r="AQ1232" i="1"/>
  <c r="AR1232" i="1"/>
  <c r="Q1233" i="1"/>
  <c r="AH1231" i="1"/>
  <c r="AJ1233" i="1"/>
  <c r="AI1233" i="1"/>
  <c r="AM1233" i="1" l="1"/>
  <c r="AQ1233" i="1"/>
  <c r="AR1233" i="1"/>
  <c r="D1235" i="1"/>
  <c r="Q1235" i="1"/>
  <c r="J1234" i="1"/>
  <c r="E1235" i="1"/>
  <c r="F1234" i="1"/>
  <c r="G1234" i="1"/>
  <c r="X1234" i="1"/>
  <c r="Q1234" i="1"/>
  <c r="AH1232" i="1"/>
  <c r="AJ1234" i="1"/>
  <c r="AI1234" i="1"/>
  <c r="AM1234" i="1" l="1"/>
  <c r="AR1234" i="1"/>
  <c r="J1235" i="1"/>
  <c r="D1236" i="1"/>
  <c r="F1235" i="1"/>
  <c r="G1235" i="1"/>
  <c r="X1235" i="1"/>
  <c r="E1236" i="1"/>
  <c r="AQ1234" i="1"/>
  <c r="AH1233" i="1"/>
  <c r="AJ1235" i="1"/>
  <c r="AI1235" i="1"/>
  <c r="AM1235" i="1" l="1"/>
  <c r="X1236" i="1"/>
  <c r="J1236" i="1"/>
  <c r="F1236" i="1"/>
  <c r="G1236" i="1" s="1"/>
  <c r="D1237" i="1"/>
  <c r="E1237" i="1"/>
  <c r="AR1235" i="1"/>
  <c r="AQ1235" i="1"/>
  <c r="Q1236" i="1"/>
  <c r="AH1234" i="1"/>
  <c r="AJ1236" i="1"/>
  <c r="AI1236" i="1"/>
  <c r="AM1236" i="1" l="1"/>
  <c r="AQ1236" i="1"/>
  <c r="AR1236" i="1"/>
  <c r="F1237" i="1"/>
  <c r="G1237" i="1"/>
  <c r="X1237" i="1"/>
  <c r="J1237" i="1"/>
  <c r="D1238" i="1"/>
  <c r="E1238" i="1"/>
  <c r="Q1237" i="1"/>
  <c r="AH1235" i="1"/>
  <c r="AJ1237" i="1"/>
  <c r="AI1237" i="1"/>
  <c r="AM1237" i="1" l="1"/>
  <c r="J1238" i="1"/>
  <c r="F1238" i="1"/>
  <c r="G1238" i="1" s="1"/>
  <c r="X1238" i="1"/>
  <c r="E1239" i="1"/>
  <c r="D1239" i="1"/>
  <c r="AQ1237" i="1"/>
  <c r="AR1237" i="1"/>
  <c r="Q1238" i="1"/>
  <c r="AH1236" i="1"/>
  <c r="AJ1238" i="1"/>
  <c r="AI1238" i="1"/>
  <c r="AM1238" i="1" l="1"/>
  <c r="AQ1238" i="1"/>
  <c r="AR1238" i="1"/>
  <c r="AQ1239" i="1"/>
  <c r="J1239" i="1"/>
  <c r="F1239" i="1"/>
  <c r="G1239" i="1"/>
  <c r="X1239" i="1"/>
  <c r="D1240" i="1"/>
  <c r="E1240" i="1"/>
  <c r="Q1239" i="1"/>
  <c r="AH1237" i="1"/>
  <c r="AJ1239" i="1"/>
  <c r="AI1239" i="1"/>
  <c r="AM1239" i="1" l="1"/>
  <c r="AR1239" i="1"/>
  <c r="X1240" i="1"/>
  <c r="J1240" i="1"/>
  <c r="F1240" i="1"/>
  <c r="G1240" i="1" s="1"/>
  <c r="E1241" i="1"/>
  <c r="D1241" i="1"/>
  <c r="Q1240" i="1"/>
  <c r="AH1238" i="1"/>
  <c r="AJ1240" i="1"/>
  <c r="AI1240" i="1"/>
  <c r="AM1240" i="1" l="1"/>
  <c r="AQ1240" i="1"/>
  <c r="AR1240" i="1"/>
  <c r="F1241" i="1"/>
  <c r="G1241" i="1" s="1"/>
  <c r="X1241" i="1"/>
  <c r="J1241" i="1"/>
  <c r="E1242" i="1"/>
  <c r="D1242" i="1"/>
  <c r="Q1241" i="1"/>
  <c r="AH1239" i="1"/>
  <c r="AJ1241" i="1"/>
  <c r="AI1241" i="1"/>
  <c r="AM1241" i="1" l="1"/>
  <c r="AR1241" i="1"/>
  <c r="AQ1241" i="1"/>
  <c r="J1242" i="1"/>
  <c r="F1242" i="1"/>
  <c r="G1242" i="1" s="1"/>
  <c r="X1242" i="1"/>
  <c r="E1243" i="1"/>
  <c r="Q1243" i="1" s="1"/>
  <c r="D1243" i="1"/>
  <c r="Q1242" i="1"/>
  <c r="AH1240" i="1"/>
  <c r="AJ1242" i="1"/>
  <c r="AI1242" i="1"/>
  <c r="AM1242" i="1" l="1"/>
  <c r="AQ1242" i="1"/>
  <c r="AR1242" i="1"/>
  <c r="J1243" i="1"/>
  <c r="F1243" i="1"/>
  <c r="G1243" i="1" s="1"/>
  <c r="X1243" i="1"/>
  <c r="D1244" i="1"/>
  <c r="E1244" i="1"/>
  <c r="AH1241" i="1"/>
  <c r="AJ1243" i="1"/>
  <c r="AI1243" i="1"/>
  <c r="AM1243" i="1" l="1"/>
  <c r="AQ1243" i="1"/>
  <c r="AR1243" i="1"/>
  <c r="X1244" i="1"/>
  <c r="J1244" i="1"/>
  <c r="F1244" i="1"/>
  <c r="G1244" i="1" s="1"/>
  <c r="D1245" i="1"/>
  <c r="E1245" i="1"/>
  <c r="Q1244" i="1"/>
  <c r="AH1242" i="1"/>
  <c r="AJ1244" i="1"/>
  <c r="AI1244" i="1"/>
  <c r="AM1244" i="1" l="1"/>
  <c r="AQ1244" i="1"/>
  <c r="AR1244" i="1"/>
  <c r="F1245" i="1"/>
  <c r="G1245" i="1"/>
  <c r="X1245" i="1"/>
  <c r="J1245" i="1"/>
  <c r="D1246" i="1"/>
  <c r="E1246" i="1"/>
  <c r="Q1245" i="1"/>
  <c r="AH1243" i="1"/>
  <c r="AJ1245" i="1"/>
  <c r="AI1245" i="1"/>
  <c r="AM1245" i="1" l="1"/>
  <c r="J1246" i="1"/>
  <c r="F1246" i="1"/>
  <c r="G1246" i="1" s="1"/>
  <c r="X1246" i="1"/>
  <c r="D1247" i="1"/>
  <c r="E1247" i="1"/>
  <c r="AR1245" i="1"/>
  <c r="AQ1245" i="1"/>
  <c r="Q1246" i="1"/>
  <c r="AH1244" i="1"/>
  <c r="AJ1246" i="1"/>
  <c r="AI1246" i="1"/>
  <c r="AM1246" i="1" l="1"/>
  <c r="AR1246" i="1"/>
  <c r="AQ1246" i="1"/>
  <c r="J1247" i="1"/>
  <c r="F1247" i="1"/>
  <c r="G1247" i="1" s="1"/>
  <c r="X1247" i="1"/>
  <c r="E1248" i="1"/>
  <c r="D1248" i="1"/>
  <c r="Q1247" i="1"/>
  <c r="AH1245" i="1"/>
  <c r="AJ1247" i="1"/>
  <c r="AI1247" i="1"/>
  <c r="AM1247" i="1" l="1"/>
  <c r="AQ1247" i="1"/>
  <c r="AR1247" i="1"/>
  <c r="X1248" i="1"/>
  <c r="J1248" i="1"/>
  <c r="F1248" i="1"/>
  <c r="G1248" i="1" s="1"/>
  <c r="E1249" i="1"/>
  <c r="Q1249" i="1" s="1"/>
  <c r="D1249" i="1"/>
  <c r="Q1248" i="1"/>
  <c r="AH1246" i="1"/>
  <c r="AJ1248" i="1"/>
  <c r="AI1248" i="1"/>
  <c r="AM1248" i="1" l="1"/>
  <c r="AR1248" i="1"/>
  <c r="AQ1248" i="1"/>
  <c r="F1249" i="1"/>
  <c r="G1249" i="1"/>
  <c r="X1249" i="1"/>
  <c r="J1249" i="1"/>
  <c r="E1250" i="1"/>
  <c r="Q1250" i="1" s="1"/>
  <c r="D1250" i="1"/>
  <c r="AH1247" i="1"/>
  <c r="AJ1249" i="1"/>
  <c r="AI1249" i="1"/>
  <c r="AM1249" i="1" l="1"/>
  <c r="AR1249" i="1"/>
  <c r="J1250" i="1"/>
  <c r="F1250" i="1"/>
  <c r="G1250" i="1" s="1"/>
  <c r="X1250" i="1"/>
  <c r="D1251" i="1"/>
  <c r="E1251" i="1"/>
  <c r="AQ1249" i="1"/>
  <c r="AH1248" i="1"/>
  <c r="AJ1250" i="1"/>
  <c r="AI1250" i="1"/>
  <c r="AM1250" i="1" l="1"/>
  <c r="AQ1250" i="1"/>
  <c r="AR1250" i="1"/>
  <c r="J1251" i="1"/>
  <c r="F1251" i="1"/>
  <c r="G1251" i="1" s="1"/>
  <c r="X1251" i="1"/>
  <c r="D1252" i="1"/>
  <c r="E1252" i="1"/>
  <c r="Q1251" i="1"/>
  <c r="AH1249" i="1"/>
  <c r="AJ1251" i="1"/>
  <c r="AI1251" i="1"/>
  <c r="AM1251" i="1" l="1"/>
  <c r="AR1251" i="1"/>
  <c r="AQ1251" i="1"/>
  <c r="X1252" i="1"/>
  <c r="J1252" i="1"/>
  <c r="F1252" i="1"/>
  <c r="G1252" i="1" s="1"/>
  <c r="D1253" i="1"/>
  <c r="E1253" i="1"/>
  <c r="Q1252" i="1"/>
  <c r="AH1250" i="1"/>
  <c r="AJ1252" i="1"/>
  <c r="AI1252" i="1"/>
  <c r="AM1252" i="1" l="1"/>
  <c r="AQ1252" i="1"/>
  <c r="AR1252" i="1"/>
  <c r="F1253" i="1"/>
  <c r="G1253" i="1" s="1"/>
  <c r="X1253" i="1"/>
  <c r="J1253" i="1"/>
  <c r="Q1254" i="1"/>
  <c r="D1254" i="1"/>
  <c r="Q1253" i="1"/>
  <c r="AH1251" i="1"/>
  <c r="AJ1253" i="1"/>
  <c r="AI1253" i="1"/>
  <c r="AM1253" i="1" l="1"/>
  <c r="AQ1253" i="1"/>
  <c r="AR1253" i="1"/>
  <c r="J1254" i="1"/>
  <c r="E1255" i="1"/>
  <c r="F1254" i="1"/>
  <c r="G1254" i="1" s="1"/>
  <c r="X1254" i="1"/>
  <c r="D1255" i="1"/>
  <c r="Q1255" i="1"/>
  <c r="AH1252" i="1"/>
  <c r="AJ1254" i="1"/>
  <c r="AI1254" i="1"/>
  <c r="AM1254" i="1" l="1"/>
  <c r="AQ1254" i="1"/>
  <c r="AR1254" i="1"/>
  <c r="J1255" i="1"/>
  <c r="D1256" i="1"/>
  <c r="F1255" i="1"/>
  <c r="G1255" i="1" s="1"/>
  <c r="E1256" i="1"/>
  <c r="Q1256" i="1" s="1"/>
  <c r="X1255" i="1"/>
  <c r="AH1253" i="1"/>
  <c r="AJ1255" i="1"/>
  <c r="AI1255" i="1"/>
  <c r="AM1255" i="1" l="1"/>
  <c r="AR1255" i="1"/>
  <c r="AQ1255" i="1"/>
  <c r="J1256" i="1"/>
  <c r="D1257" i="1"/>
  <c r="F1256" i="1"/>
  <c r="G1256" i="1"/>
  <c r="X1256" i="1"/>
  <c r="E1257" i="1"/>
  <c r="Q1257" i="1" s="1"/>
  <c r="AH1254" i="1"/>
  <c r="AJ1256" i="1"/>
  <c r="AI1256" i="1"/>
  <c r="AM1256" i="1" l="1"/>
  <c r="X1257" i="1"/>
  <c r="J1257" i="1"/>
  <c r="F1257" i="1"/>
  <c r="G1257" i="1" s="1"/>
  <c r="D1258" i="1"/>
  <c r="Q1258" i="1" s="1"/>
  <c r="E1258" i="1"/>
  <c r="AR1256" i="1"/>
  <c r="AQ1256" i="1"/>
  <c r="AH1255" i="1"/>
  <c r="AJ1257" i="1"/>
  <c r="AI1257" i="1"/>
  <c r="AM1257" i="1" l="1"/>
  <c r="AQ1257" i="1"/>
  <c r="AR1257" i="1"/>
  <c r="F1258" i="1"/>
  <c r="G1258" i="1"/>
  <c r="X1258" i="1"/>
  <c r="J1258" i="1"/>
  <c r="E1259" i="1"/>
  <c r="D1259" i="1"/>
  <c r="AH1256" i="1"/>
  <c r="AJ1258" i="1"/>
  <c r="AI1258" i="1"/>
  <c r="AM1258" i="1" l="1"/>
  <c r="J1259" i="1"/>
  <c r="F1259" i="1"/>
  <c r="G1259" i="1" s="1"/>
  <c r="X1259" i="1"/>
  <c r="D1260" i="1"/>
  <c r="E1260" i="1"/>
  <c r="AR1258" i="1"/>
  <c r="AQ1258" i="1"/>
  <c r="Q1259" i="1"/>
  <c r="AH1257" i="1"/>
  <c r="AJ1259" i="1"/>
  <c r="AI1259" i="1"/>
  <c r="AM1259" i="1" l="1"/>
  <c r="AQ1259" i="1"/>
  <c r="AR1259" i="1"/>
  <c r="AR1260" i="1"/>
  <c r="J1260" i="1"/>
  <c r="F1260" i="1"/>
  <c r="G1260" i="1"/>
  <c r="X1260" i="1"/>
  <c r="D1261" i="1"/>
  <c r="E1261" i="1"/>
  <c r="Q1260" i="1"/>
  <c r="AH1258" i="1"/>
  <c r="AJ1260" i="1"/>
  <c r="AI1260" i="1"/>
  <c r="AM1260" i="1" l="1"/>
  <c r="X1261" i="1"/>
  <c r="J1261" i="1"/>
  <c r="F1261" i="1"/>
  <c r="G1261" i="1" s="1"/>
  <c r="D1262" i="1"/>
  <c r="E1262" i="1"/>
  <c r="Q1261" i="1"/>
  <c r="AQ1260" i="1"/>
  <c r="AH1259" i="1"/>
  <c r="AJ1261" i="1"/>
  <c r="AI1261" i="1"/>
  <c r="AM1261" i="1" l="1"/>
  <c r="AR1261" i="1"/>
  <c r="AQ1261" i="1"/>
  <c r="F1262" i="1"/>
  <c r="G1262" i="1"/>
  <c r="X1262" i="1"/>
  <c r="J1262" i="1"/>
  <c r="E1263" i="1"/>
  <c r="D1263" i="1"/>
  <c r="Q1262" i="1"/>
  <c r="AH1260" i="1"/>
  <c r="AJ1262" i="1"/>
  <c r="AI1262" i="1"/>
  <c r="AM1262" i="1" l="1"/>
  <c r="J1263" i="1"/>
  <c r="F1263" i="1"/>
  <c r="G1263" i="1" s="1"/>
  <c r="X1263" i="1"/>
  <c r="D1264" i="1"/>
  <c r="E1264" i="1"/>
  <c r="AQ1262" i="1"/>
  <c r="AR1262" i="1"/>
  <c r="Q1263" i="1"/>
  <c r="AH1261" i="1"/>
  <c r="AJ1263" i="1"/>
  <c r="AI1263" i="1"/>
  <c r="AM1263" i="1" l="1"/>
  <c r="AR1263" i="1"/>
  <c r="AQ1263" i="1"/>
  <c r="AR1264" i="1"/>
  <c r="J1264" i="1"/>
  <c r="F1264" i="1"/>
  <c r="G1264" i="1"/>
  <c r="X1264" i="1"/>
  <c r="D1265" i="1"/>
  <c r="E1265" i="1"/>
  <c r="Q1264" i="1"/>
  <c r="AH1262" i="1"/>
  <c r="AJ1264" i="1"/>
  <c r="AI1264" i="1"/>
  <c r="AM1264" i="1" l="1"/>
  <c r="X1265" i="1"/>
  <c r="J1265" i="1"/>
  <c r="F1265" i="1"/>
  <c r="G1265" i="1" s="1"/>
  <c r="D1266" i="1"/>
  <c r="Q1266" i="1" s="1"/>
  <c r="E1266" i="1"/>
  <c r="Q1265" i="1"/>
  <c r="AQ1264" i="1"/>
  <c r="AH1263" i="1"/>
  <c r="AJ1265" i="1"/>
  <c r="AI1265" i="1"/>
  <c r="AM1265" i="1" l="1"/>
  <c r="AQ1265" i="1"/>
  <c r="AR1266" i="1"/>
  <c r="AR1265" i="1"/>
  <c r="F1266" i="1"/>
  <c r="G1266" i="1"/>
  <c r="X1266" i="1"/>
  <c r="J1266" i="1"/>
  <c r="D1267" i="1"/>
  <c r="E1267" i="1"/>
  <c r="AH1264" i="1"/>
  <c r="AJ1266" i="1"/>
  <c r="AI1266" i="1"/>
  <c r="AM1266" i="1" l="1"/>
  <c r="AH1265" i="1"/>
  <c r="J1267" i="1"/>
  <c r="F1267" i="1"/>
  <c r="G1267" i="1"/>
  <c r="X1267" i="1"/>
  <c r="D1268" i="1"/>
  <c r="E1268" i="1"/>
  <c r="AQ1266" i="1"/>
  <c r="Q1267" i="1"/>
  <c r="AJ1267" i="1"/>
  <c r="AI1267" i="1"/>
  <c r="AM1267" i="1" l="1"/>
  <c r="AQ1267" i="1"/>
  <c r="AR1267" i="1"/>
  <c r="AH1266" i="1"/>
  <c r="J1268" i="1"/>
  <c r="F1268" i="1"/>
  <c r="G1268" i="1" s="1"/>
  <c r="X1268" i="1"/>
  <c r="E1269" i="1"/>
  <c r="D1269" i="1"/>
  <c r="Q1268" i="1"/>
  <c r="AJ1268" i="1"/>
  <c r="AI1268" i="1"/>
  <c r="AM1268" i="1" l="1"/>
  <c r="AQ1268" i="1"/>
  <c r="AR1268" i="1"/>
  <c r="X1269" i="1"/>
  <c r="J1269" i="1"/>
  <c r="Q1270" i="1"/>
  <c r="F1269" i="1"/>
  <c r="G1269" i="1" s="1"/>
  <c r="D1270" i="1"/>
  <c r="E1270" i="1"/>
  <c r="Q1269" i="1"/>
  <c r="AH1267" i="1"/>
  <c r="AJ1269" i="1"/>
  <c r="AI1269" i="1"/>
  <c r="AM1269" i="1" l="1"/>
  <c r="AR1269" i="1"/>
  <c r="AQ1269" i="1"/>
  <c r="AH1268" i="1"/>
  <c r="F1270" i="1"/>
  <c r="G1270" i="1"/>
  <c r="X1270" i="1"/>
  <c r="J1270" i="1"/>
  <c r="E1271" i="1"/>
  <c r="D1271" i="1"/>
  <c r="AJ1270" i="1"/>
  <c r="AI1270" i="1"/>
  <c r="AM1270" i="1" l="1"/>
  <c r="J1271" i="1"/>
  <c r="F1271" i="1"/>
  <c r="G1271" i="1"/>
  <c r="X1271" i="1"/>
  <c r="D1272" i="1"/>
  <c r="E1272" i="1"/>
  <c r="AR1270" i="1"/>
  <c r="AQ1270" i="1"/>
  <c r="AH1269" i="1"/>
  <c r="Q1271" i="1"/>
  <c r="AJ1271" i="1"/>
  <c r="AI1271" i="1"/>
  <c r="AM1271" i="1" l="1"/>
  <c r="AR1271" i="1"/>
  <c r="AQ1271" i="1"/>
  <c r="AH1270" i="1"/>
  <c r="J1272" i="1"/>
  <c r="F1272" i="1"/>
  <c r="G1272" i="1"/>
  <c r="X1272" i="1"/>
  <c r="D1273" i="1"/>
  <c r="Q1272" i="1"/>
  <c r="AJ1272" i="1"/>
  <c r="AI1272" i="1"/>
  <c r="AM1272" i="1" l="1"/>
  <c r="G1273" i="1"/>
  <c r="X1273" i="1"/>
  <c r="D1274" i="1"/>
  <c r="Q1274" i="1"/>
  <c r="J1273" i="1"/>
  <c r="E1274" i="1"/>
  <c r="F1273" i="1"/>
  <c r="Q1273" i="1"/>
  <c r="AH1271" i="1"/>
  <c r="AQ1272" i="1"/>
  <c r="AR1272" i="1"/>
  <c r="AJ1273" i="1"/>
  <c r="AI1273" i="1"/>
  <c r="AM1273" i="1" l="1"/>
  <c r="AR1273" i="1"/>
  <c r="AH1272" i="1"/>
  <c r="AQ1273" i="1"/>
  <c r="X1274" i="1"/>
  <c r="J1274" i="1"/>
  <c r="D1275" i="1"/>
  <c r="F1274" i="1"/>
  <c r="G1274" i="1" s="1"/>
  <c r="E1275" i="1"/>
  <c r="Q1275" i="1" s="1"/>
  <c r="AJ1274" i="1"/>
  <c r="AI1274" i="1"/>
  <c r="AM1274" i="1" l="1"/>
  <c r="AR1274" i="1"/>
  <c r="AQ1274" i="1"/>
  <c r="AH1273" i="1"/>
  <c r="F1275" i="1"/>
  <c r="G1275" i="1"/>
  <c r="X1275" i="1"/>
  <c r="J1275" i="1"/>
  <c r="D1276" i="1"/>
  <c r="Q1276" i="1"/>
  <c r="E1276" i="1"/>
  <c r="AJ1275" i="1"/>
  <c r="AI1275" i="1"/>
  <c r="AM1275" i="1" l="1"/>
  <c r="AQ1275" i="1"/>
  <c r="J1276" i="1"/>
  <c r="F1276" i="1"/>
  <c r="G1276" i="1"/>
  <c r="X1276" i="1"/>
  <c r="D1277" i="1"/>
  <c r="E1277" i="1"/>
  <c r="AH1274" i="1"/>
  <c r="AR1275" i="1"/>
  <c r="AJ1276" i="1"/>
  <c r="AI1276" i="1"/>
  <c r="AM1276" i="1" l="1"/>
  <c r="AH1275" i="1"/>
  <c r="AQ1276" i="1"/>
  <c r="AR1276" i="1"/>
  <c r="J1277" i="1"/>
  <c r="F1277" i="1"/>
  <c r="G1277" i="1"/>
  <c r="X1277" i="1"/>
  <c r="D1278" i="1"/>
  <c r="E1278" i="1"/>
  <c r="Q1277" i="1"/>
  <c r="AJ1277" i="1"/>
  <c r="AI1277" i="1"/>
  <c r="AM1277" i="1" l="1"/>
  <c r="AR1277" i="1"/>
  <c r="AH1276" i="1"/>
  <c r="X1278" i="1"/>
  <c r="J1278" i="1"/>
  <c r="Q1279" i="1"/>
  <c r="F1278" i="1"/>
  <c r="G1278" i="1" s="1"/>
  <c r="D1279" i="1"/>
  <c r="E1279" i="1"/>
  <c r="Q1278" i="1"/>
  <c r="AQ1277" i="1"/>
  <c r="AJ1278" i="1"/>
  <c r="AI1278" i="1"/>
  <c r="AM1278" i="1" l="1"/>
  <c r="AR1278" i="1"/>
  <c r="AQ1278" i="1"/>
  <c r="AH1277" i="1"/>
  <c r="F1279" i="1"/>
  <c r="G1279" i="1"/>
  <c r="X1279" i="1"/>
  <c r="J1279" i="1"/>
  <c r="D1280" i="1"/>
  <c r="E1280" i="1"/>
  <c r="AJ1279" i="1"/>
  <c r="AI1279" i="1"/>
  <c r="AM1279" i="1" l="1"/>
  <c r="J1280" i="1"/>
  <c r="F1280" i="1"/>
  <c r="G1280" i="1"/>
  <c r="X1280" i="1"/>
  <c r="D1281" i="1"/>
  <c r="E1281" i="1"/>
  <c r="AR1279" i="1"/>
  <c r="Q1280" i="1"/>
  <c r="AQ1279" i="1"/>
  <c r="AH1278" i="1"/>
  <c r="AJ1280" i="1"/>
  <c r="AI1280" i="1"/>
  <c r="AM1280" i="1" l="1"/>
  <c r="AR1280" i="1"/>
  <c r="AQ1280" i="1"/>
  <c r="AH1279" i="1"/>
  <c r="J1281" i="1"/>
  <c r="F1281" i="1"/>
  <c r="G1281" i="1"/>
  <c r="X1281" i="1"/>
  <c r="E1282" i="1"/>
  <c r="Q1282" i="1" s="1"/>
  <c r="D1282" i="1"/>
  <c r="Q1281" i="1"/>
  <c r="AJ1281" i="1"/>
  <c r="AI1281" i="1"/>
  <c r="AM1281" i="1" l="1"/>
  <c r="AH1280" i="1"/>
  <c r="AR1281" i="1"/>
  <c r="AQ1281" i="1"/>
  <c r="X1282" i="1"/>
  <c r="J1282" i="1"/>
  <c r="F1282" i="1"/>
  <c r="G1282" i="1" s="1"/>
  <c r="D1283" i="1"/>
  <c r="E1283" i="1"/>
  <c r="Q1283" i="1" s="1"/>
  <c r="AJ1282" i="1"/>
  <c r="AI1282" i="1"/>
  <c r="AM1282" i="1" l="1"/>
  <c r="AR1282" i="1"/>
  <c r="AQ1282" i="1"/>
  <c r="F1283" i="1"/>
  <c r="G1283" i="1"/>
  <c r="X1283" i="1"/>
  <c r="J1283" i="1"/>
  <c r="E1284" i="1"/>
  <c r="D1284" i="1"/>
  <c r="AH1281" i="1"/>
  <c r="AJ1283" i="1"/>
  <c r="AI1283" i="1"/>
  <c r="AM1283" i="1" l="1"/>
  <c r="J1284" i="1"/>
  <c r="F1284" i="1"/>
  <c r="G1284" i="1"/>
  <c r="X1284" i="1"/>
  <c r="D1285" i="1"/>
  <c r="E1285" i="1"/>
  <c r="AQ1283" i="1"/>
  <c r="Q1284" i="1"/>
  <c r="AR1283" i="1"/>
  <c r="AH1282" i="1"/>
  <c r="AJ1284" i="1"/>
  <c r="AI1284" i="1"/>
  <c r="AM1284" i="1" l="1"/>
  <c r="AR1284" i="1"/>
  <c r="AH1283" i="1"/>
  <c r="AQ1284" i="1"/>
  <c r="J1285" i="1"/>
  <c r="F1285" i="1"/>
  <c r="G1285" i="1"/>
  <c r="X1285" i="1"/>
  <c r="D1286" i="1"/>
  <c r="E1286" i="1"/>
  <c r="Q1285" i="1"/>
  <c r="AJ1285" i="1"/>
  <c r="AI1285" i="1"/>
  <c r="AM1285" i="1" l="1"/>
  <c r="AQ1285" i="1"/>
  <c r="X1286" i="1"/>
  <c r="J1286" i="1"/>
  <c r="F1286" i="1"/>
  <c r="G1286" i="1" s="1"/>
  <c r="D1287" i="1"/>
  <c r="E1287" i="1"/>
  <c r="Q1286" i="1"/>
  <c r="AR1285" i="1"/>
  <c r="AH1284" i="1"/>
  <c r="AJ1286" i="1"/>
  <c r="AI1286" i="1"/>
  <c r="AM1286" i="1" l="1"/>
  <c r="AR1286" i="1"/>
  <c r="AQ1286" i="1"/>
  <c r="F1287" i="1"/>
  <c r="G1287" i="1" s="1"/>
  <c r="X1287" i="1"/>
  <c r="J1287" i="1"/>
  <c r="Q1288" i="1"/>
  <c r="D1288" i="1"/>
  <c r="E1288" i="1"/>
  <c r="AH1285" i="1"/>
  <c r="Q1287" i="1"/>
  <c r="AJ1287" i="1"/>
  <c r="AI1287" i="1"/>
  <c r="AM1287" i="1" l="1"/>
  <c r="AR1287" i="1"/>
  <c r="AQ1287" i="1"/>
  <c r="J1288" i="1"/>
  <c r="F1288" i="1"/>
  <c r="G1288" i="1" s="1"/>
  <c r="X1288" i="1"/>
  <c r="D1289" i="1"/>
  <c r="E1289" i="1"/>
  <c r="AH1286" i="1"/>
  <c r="AJ1288" i="1"/>
  <c r="AI1288" i="1"/>
  <c r="AM1288" i="1" l="1"/>
  <c r="AR1288" i="1"/>
  <c r="AQ1288" i="1"/>
  <c r="J1289" i="1"/>
  <c r="F1289" i="1"/>
  <c r="G1289" i="1"/>
  <c r="X1289" i="1"/>
  <c r="D1290" i="1"/>
  <c r="E1290" i="1"/>
  <c r="Q1289" i="1"/>
  <c r="AH1287" i="1"/>
  <c r="AJ1289" i="1"/>
  <c r="AI1289" i="1"/>
  <c r="AM1289" i="1" l="1"/>
  <c r="X1290" i="1"/>
  <c r="J1290" i="1"/>
  <c r="F1290" i="1"/>
  <c r="G1290" i="1" s="1"/>
  <c r="D1291" i="1"/>
  <c r="E1291" i="1"/>
  <c r="Q1290" i="1"/>
  <c r="AR1289" i="1"/>
  <c r="AQ1289" i="1"/>
  <c r="AH1288" i="1"/>
  <c r="AJ1290" i="1"/>
  <c r="AI1290" i="1"/>
  <c r="AM1290" i="1" l="1"/>
  <c r="AR1290" i="1"/>
  <c r="AQ1290" i="1"/>
  <c r="F1291" i="1"/>
  <c r="G1291" i="1" s="1"/>
  <c r="X1291" i="1"/>
  <c r="J1291" i="1"/>
  <c r="E1292" i="1"/>
  <c r="D1292" i="1"/>
  <c r="Q1291" i="1"/>
  <c r="AH1289" i="1"/>
  <c r="AJ1291" i="1"/>
  <c r="AI1291" i="1"/>
  <c r="AM1291" i="1" l="1"/>
  <c r="AR1291" i="1"/>
  <c r="AQ1291" i="1"/>
  <c r="J1292" i="1"/>
  <c r="F1292" i="1"/>
  <c r="G1292" i="1" s="1"/>
  <c r="X1292" i="1"/>
  <c r="D1293" i="1"/>
  <c r="E1293" i="1"/>
  <c r="Q1292" i="1"/>
  <c r="AH1290" i="1"/>
  <c r="AJ1292" i="1"/>
  <c r="AI1292" i="1"/>
  <c r="AM1292" i="1" l="1"/>
  <c r="AQ1292" i="1"/>
  <c r="AR1292" i="1"/>
  <c r="J1293" i="1"/>
  <c r="F1293" i="1"/>
  <c r="G1293" i="1"/>
  <c r="X1293" i="1"/>
  <c r="E1294" i="1"/>
  <c r="Q1294" i="1" s="1"/>
  <c r="D1294" i="1"/>
  <c r="Q1293" i="1"/>
  <c r="AH1291" i="1"/>
  <c r="AJ1293" i="1"/>
  <c r="AI1293" i="1"/>
  <c r="AM1293" i="1" l="1"/>
  <c r="AR1293" i="1"/>
  <c r="AQ1293" i="1"/>
  <c r="X1294" i="1"/>
  <c r="J1294" i="1"/>
  <c r="Q1295" i="1"/>
  <c r="F1294" i="1"/>
  <c r="G1294" i="1" s="1"/>
  <c r="E1295" i="1"/>
  <c r="D1295" i="1"/>
  <c r="AH1292" i="1"/>
  <c r="AJ1294" i="1"/>
  <c r="AI1294" i="1"/>
  <c r="AM1294" i="1" l="1"/>
  <c r="AR1294" i="1"/>
  <c r="AQ1294" i="1"/>
  <c r="F1295" i="1"/>
  <c r="G1295" i="1"/>
  <c r="X1295" i="1"/>
  <c r="J1295" i="1"/>
  <c r="E1296" i="1"/>
  <c r="D1296" i="1"/>
  <c r="Q1296" i="1" s="1"/>
  <c r="AH1293" i="1"/>
  <c r="AJ1295" i="1"/>
  <c r="AI1295" i="1"/>
  <c r="AM1295" i="1" l="1"/>
  <c r="AQ1295" i="1"/>
  <c r="AR1295" i="1"/>
  <c r="J1296" i="1"/>
  <c r="F1296" i="1"/>
  <c r="G1296" i="1" s="1"/>
  <c r="X1296" i="1"/>
  <c r="D1297" i="1"/>
  <c r="E1297" i="1"/>
  <c r="AH1294" i="1"/>
  <c r="AJ1296" i="1"/>
  <c r="AI1296" i="1"/>
  <c r="AM1296" i="1" l="1"/>
  <c r="AR1296" i="1"/>
  <c r="AQ1296" i="1"/>
  <c r="J1297" i="1"/>
  <c r="F1297" i="1"/>
  <c r="G1297" i="1"/>
  <c r="X1297" i="1"/>
  <c r="D1298" i="1"/>
  <c r="Q1297" i="1"/>
  <c r="AH1295" i="1"/>
  <c r="AJ1297" i="1"/>
  <c r="AI1297" i="1"/>
  <c r="AM1297" i="1" l="1"/>
  <c r="X1298" i="1"/>
  <c r="D1299" i="1"/>
  <c r="Q1299" i="1"/>
  <c r="J1298" i="1"/>
  <c r="E1299" i="1"/>
  <c r="F1298" i="1"/>
  <c r="G1298" i="1" s="1"/>
  <c r="Q1298" i="1"/>
  <c r="AQ1297" i="1"/>
  <c r="AR1297" i="1"/>
  <c r="AH1296" i="1"/>
  <c r="AJ1298" i="1"/>
  <c r="AI1298" i="1"/>
  <c r="AM1298" i="1" l="1"/>
  <c r="AQ1298" i="1"/>
  <c r="AR1298" i="1"/>
  <c r="X1299" i="1"/>
  <c r="J1299" i="1"/>
  <c r="D1300" i="1"/>
  <c r="F1299" i="1"/>
  <c r="G1299" i="1" s="1"/>
  <c r="E1300" i="1"/>
  <c r="AH1297" i="1"/>
  <c r="AJ1299" i="1"/>
  <c r="AI1299" i="1"/>
  <c r="AM1299" i="1" l="1"/>
  <c r="AR1299" i="1"/>
  <c r="AQ1299" i="1"/>
  <c r="F1300" i="1"/>
  <c r="G1300" i="1"/>
  <c r="X1300" i="1"/>
  <c r="J1300" i="1"/>
  <c r="D1301" i="1"/>
  <c r="Q1301" i="1"/>
  <c r="E1301" i="1"/>
  <c r="Q1300" i="1"/>
  <c r="AH1298" i="1"/>
  <c r="AJ1300" i="1"/>
  <c r="AI1300" i="1"/>
  <c r="AM1300" i="1" l="1"/>
  <c r="AR1300" i="1"/>
  <c r="J1301" i="1"/>
  <c r="Q1302" i="1"/>
  <c r="F1301" i="1"/>
  <c r="G1301" i="1"/>
  <c r="X1301" i="1"/>
  <c r="D1302" i="1"/>
  <c r="E1302" i="1"/>
  <c r="AQ1300" i="1"/>
  <c r="AH1299" i="1"/>
  <c r="AJ1301" i="1"/>
  <c r="AI1301" i="1"/>
  <c r="AM1301" i="1" l="1"/>
  <c r="J1302" i="1"/>
  <c r="F1302" i="1"/>
  <c r="G1302" i="1"/>
  <c r="X1302" i="1"/>
  <c r="E1303" i="1"/>
  <c r="Q1303" i="1" s="1"/>
  <c r="D1303" i="1"/>
  <c r="AQ1301" i="1"/>
  <c r="AR1301" i="1"/>
  <c r="AH1300" i="1"/>
  <c r="AJ1302" i="1"/>
  <c r="AI1302" i="1"/>
  <c r="AM1302" i="1" l="1"/>
  <c r="AQ1302" i="1"/>
  <c r="AR1302" i="1"/>
  <c r="X1303" i="1"/>
  <c r="J1303" i="1"/>
  <c r="F1303" i="1"/>
  <c r="G1303" i="1" s="1"/>
  <c r="D1304" i="1"/>
  <c r="Q1304" i="1" s="1"/>
  <c r="E1304" i="1"/>
  <c r="AH1301" i="1"/>
  <c r="AJ1303" i="1"/>
  <c r="AI1303" i="1"/>
  <c r="AM1303" i="1" l="1"/>
  <c r="AR1303" i="1"/>
  <c r="AQ1303" i="1"/>
  <c r="F1304" i="1"/>
  <c r="G1304" i="1" s="1"/>
  <c r="X1304" i="1"/>
  <c r="J1304" i="1"/>
  <c r="Q1305" i="1"/>
  <c r="D1305" i="1"/>
  <c r="E1305" i="1"/>
  <c r="AH1302" i="1"/>
  <c r="AJ1304" i="1"/>
  <c r="AI1304" i="1"/>
  <c r="AM1304" i="1" l="1"/>
  <c r="AQ1304" i="1"/>
  <c r="AR1304" i="1"/>
  <c r="J1305" i="1"/>
  <c r="F1305" i="1"/>
  <c r="G1305" i="1"/>
  <c r="X1305" i="1"/>
  <c r="D1306" i="1"/>
  <c r="E1306" i="1"/>
  <c r="AH1303" i="1"/>
  <c r="AJ1305" i="1"/>
  <c r="AI1305" i="1"/>
  <c r="AM1305" i="1" l="1"/>
  <c r="AQ1305" i="1"/>
  <c r="AH1304" i="1"/>
  <c r="J1306" i="1"/>
  <c r="F1306" i="1"/>
  <c r="G1306" i="1"/>
  <c r="X1306" i="1"/>
  <c r="D1307" i="1"/>
  <c r="E1307" i="1"/>
  <c r="Q1306" i="1"/>
  <c r="AR1305" i="1"/>
  <c r="AJ1306" i="1"/>
  <c r="AI1306" i="1"/>
  <c r="AM1306" i="1" l="1"/>
  <c r="X1307" i="1"/>
  <c r="J1307" i="1"/>
  <c r="Q1308" i="1"/>
  <c r="F1307" i="1"/>
  <c r="G1307" i="1" s="1"/>
  <c r="D1308" i="1"/>
  <c r="E1308" i="1"/>
  <c r="Q1307" i="1"/>
  <c r="AH1305" i="1"/>
  <c r="AQ1306" i="1"/>
  <c r="AR1306" i="1"/>
  <c r="AJ1307" i="1"/>
  <c r="AI1307" i="1"/>
  <c r="AM1307" i="1" l="1"/>
  <c r="AR1307" i="1"/>
  <c r="AQ1307" i="1"/>
  <c r="AH1306" i="1"/>
  <c r="F1308" i="1"/>
  <c r="G1308" i="1"/>
  <c r="X1308" i="1"/>
  <c r="J1308" i="1"/>
  <c r="E1309" i="1"/>
  <c r="D1309" i="1"/>
  <c r="AJ1308" i="1"/>
  <c r="AI1308" i="1"/>
  <c r="AM1308" i="1" l="1"/>
  <c r="J1309" i="1"/>
  <c r="F1309" i="1"/>
  <c r="G1309" i="1"/>
  <c r="X1309" i="1"/>
  <c r="D1310" i="1"/>
  <c r="E1310" i="1"/>
  <c r="AQ1308" i="1"/>
  <c r="AH1307" i="1"/>
  <c r="Q1309" i="1"/>
  <c r="AR1308" i="1"/>
  <c r="AQ1309" i="1"/>
  <c r="AJ1309" i="1"/>
  <c r="AI1309" i="1"/>
  <c r="AM1309" i="1" l="1"/>
  <c r="AR1309" i="1"/>
  <c r="AH1308" i="1"/>
  <c r="J1310" i="1"/>
  <c r="F1310" i="1"/>
  <c r="G1310" i="1"/>
  <c r="X1310" i="1"/>
  <c r="D1311" i="1"/>
  <c r="E1311" i="1"/>
  <c r="Q1310" i="1"/>
  <c r="AJ1310" i="1"/>
  <c r="AI1310" i="1"/>
  <c r="AM1310" i="1" l="1"/>
  <c r="X1311" i="1"/>
  <c r="J1311" i="1"/>
  <c r="Q1312" i="1"/>
  <c r="F1311" i="1"/>
  <c r="G1311" i="1" s="1"/>
  <c r="D1312" i="1"/>
  <c r="E1312" i="1"/>
  <c r="Q1311" i="1"/>
  <c r="AH1309" i="1"/>
  <c r="AQ1310" i="1"/>
  <c r="AR1310" i="1"/>
  <c r="AJ1311" i="1"/>
  <c r="AI1311" i="1"/>
  <c r="AM1311" i="1" l="1"/>
  <c r="AQ1311" i="1"/>
  <c r="AR1311" i="1"/>
  <c r="AH1310" i="1"/>
  <c r="F1312" i="1"/>
  <c r="G1312" i="1"/>
  <c r="X1312" i="1"/>
  <c r="J1312" i="1"/>
  <c r="E1313" i="1"/>
  <c r="D1313" i="1"/>
  <c r="AJ1312" i="1"/>
  <c r="AI1312" i="1"/>
  <c r="AM1312" i="1" l="1"/>
  <c r="J1313" i="1"/>
  <c r="F1313" i="1"/>
  <c r="G1313" i="1"/>
  <c r="X1313" i="1"/>
  <c r="D1314" i="1"/>
  <c r="E1314" i="1"/>
  <c r="AR1312" i="1"/>
  <c r="AH1311" i="1"/>
  <c r="Q1313" i="1"/>
  <c r="AQ1312" i="1"/>
  <c r="AJ1313" i="1"/>
  <c r="AI1313" i="1"/>
  <c r="AM1313" i="1" l="1"/>
  <c r="AQ1313" i="1"/>
  <c r="AH1312" i="1"/>
  <c r="AR1313" i="1"/>
  <c r="J1314" i="1"/>
  <c r="F1314" i="1"/>
  <c r="G1314" i="1"/>
  <c r="X1314" i="1"/>
  <c r="D1315" i="1"/>
  <c r="E1315" i="1"/>
  <c r="Q1314" i="1"/>
  <c r="AJ1314" i="1"/>
  <c r="AI1314" i="1"/>
  <c r="AM1314" i="1" l="1"/>
  <c r="AQ1314" i="1"/>
  <c r="AH1313" i="1"/>
  <c r="AR1314" i="1"/>
  <c r="X1315" i="1"/>
  <c r="J1315" i="1"/>
  <c r="Q1316" i="1"/>
  <c r="F1315" i="1"/>
  <c r="G1315" i="1" s="1"/>
  <c r="E1316" i="1"/>
  <c r="D1316" i="1"/>
  <c r="Q1315" i="1"/>
  <c r="AJ1315" i="1"/>
  <c r="AI1315" i="1"/>
  <c r="AM1315" i="1" l="1"/>
  <c r="AQ1315" i="1"/>
  <c r="AQ1316" i="1"/>
  <c r="AR1315" i="1"/>
  <c r="AH1314" i="1"/>
  <c r="F1316" i="1"/>
  <c r="G1316" i="1"/>
  <c r="X1316" i="1"/>
  <c r="J1316" i="1"/>
  <c r="D1317" i="1"/>
  <c r="AJ1316" i="1"/>
  <c r="AI1316" i="1"/>
  <c r="AM1316" i="1" l="1"/>
  <c r="J1317" i="1"/>
  <c r="E1318" i="1"/>
  <c r="F1317" i="1"/>
  <c r="G1317" i="1"/>
  <c r="X1317" i="1"/>
  <c r="D1318" i="1"/>
  <c r="Q1318" i="1"/>
  <c r="AR1316" i="1"/>
  <c r="AH1315" i="1"/>
  <c r="Q1317" i="1"/>
  <c r="AQ1317" i="1"/>
  <c r="AJ1317" i="1"/>
  <c r="AI1317" i="1"/>
  <c r="AM1317" i="1" l="1"/>
  <c r="AR1317" i="1"/>
  <c r="AH1316" i="1"/>
  <c r="J1318" i="1"/>
  <c r="D1319" i="1"/>
  <c r="F1318" i="1"/>
  <c r="E1319" i="1"/>
  <c r="G1318" i="1"/>
  <c r="X1318" i="1"/>
  <c r="AJ1318" i="1"/>
  <c r="AI1318" i="1"/>
  <c r="AM1318" i="1" l="1"/>
  <c r="J1319" i="1"/>
  <c r="D1320" i="1"/>
  <c r="F1319" i="1"/>
  <c r="G1319" i="1" s="1"/>
  <c r="X1319" i="1"/>
  <c r="E1320" i="1"/>
  <c r="Q1320" i="1" s="1"/>
  <c r="AQ1318" i="1"/>
  <c r="AR1318" i="1"/>
  <c r="AH1317" i="1"/>
  <c r="Q1319" i="1"/>
  <c r="AJ1319" i="1"/>
  <c r="AI1319" i="1"/>
  <c r="AM1319" i="1" l="1"/>
  <c r="AQ1319" i="1"/>
  <c r="AR1319" i="1"/>
  <c r="AH1318" i="1"/>
  <c r="X1320" i="1"/>
  <c r="J1320" i="1"/>
  <c r="Q1321" i="1"/>
  <c r="F1320" i="1"/>
  <c r="G1320" i="1" s="1"/>
  <c r="D1321" i="1"/>
  <c r="E1321" i="1"/>
  <c r="AJ1320" i="1"/>
  <c r="AI1320" i="1"/>
  <c r="AM1320" i="1" l="1"/>
  <c r="AQ1320" i="1"/>
  <c r="AR1320" i="1"/>
  <c r="AH1319" i="1"/>
  <c r="F1321" i="1"/>
  <c r="G1321" i="1"/>
  <c r="X1321" i="1"/>
  <c r="J1321" i="1"/>
  <c r="E1322" i="1"/>
  <c r="D1322" i="1"/>
  <c r="AJ1321" i="1"/>
  <c r="AI1321" i="1"/>
  <c r="AM1321" i="1" l="1"/>
  <c r="J1322" i="1"/>
  <c r="F1322" i="1"/>
  <c r="G1322" i="1"/>
  <c r="X1322" i="1"/>
  <c r="E1323" i="1"/>
  <c r="D1323" i="1"/>
  <c r="AR1321" i="1"/>
  <c r="AQ1322" i="1"/>
  <c r="AH1320" i="1"/>
  <c r="Q1322" i="1"/>
  <c r="AQ1321" i="1"/>
  <c r="AJ1322" i="1"/>
  <c r="AI1322" i="1"/>
  <c r="AM1322" i="1" l="1"/>
  <c r="AH1321" i="1"/>
  <c r="AR1322" i="1"/>
  <c r="J1323" i="1"/>
  <c r="F1323" i="1"/>
  <c r="G1323" i="1" s="1"/>
  <c r="X1323" i="1"/>
  <c r="D1324" i="1"/>
  <c r="E1324" i="1"/>
  <c r="Q1323" i="1"/>
  <c r="AJ1323" i="1"/>
  <c r="AI1323" i="1"/>
  <c r="AM1323" i="1" l="1"/>
  <c r="AQ1323" i="1"/>
  <c r="AR1323" i="1"/>
  <c r="X1324" i="1"/>
  <c r="J1324" i="1"/>
  <c r="F1324" i="1"/>
  <c r="G1324" i="1" s="1"/>
  <c r="D1325" i="1"/>
  <c r="E1325" i="1"/>
  <c r="Q1324" i="1"/>
  <c r="AH1322" i="1"/>
  <c r="AJ1324" i="1"/>
  <c r="AI1324" i="1"/>
  <c r="AM1324" i="1" l="1"/>
  <c r="AR1324" i="1"/>
  <c r="AQ1324" i="1"/>
  <c r="AR1325" i="1"/>
  <c r="F1325" i="1"/>
  <c r="G1325" i="1"/>
  <c r="X1325" i="1"/>
  <c r="J1325" i="1"/>
  <c r="D1326" i="1"/>
  <c r="E1326" i="1"/>
  <c r="AH1323" i="1"/>
  <c r="Q1325" i="1"/>
  <c r="AJ1325" i="1"/>
  <c r="AI1325" i="1"/>
  <c r="AM1325" i="1" l="1"/>
  <c r="AH1324" i="1"/>
  <c r="J1326" i="1"/>
  <c r="F1326" i="1"/>
  <c r="G1326" i="1"/>
  <c r="X1326" i="1"/>
  <c r="D1327" i="1"/>
  <c r="E1327" i="1"/>
  <c r="AQ1325" i="1"/>
  <c r="Q1326" i="1"/>
  <c r="AJ1326" i="1"/>
  <c r="AI1326" i="1"/>
  <c r="AM1326" i="1" l="1"/>
  <c r="AR1326" i="1"/>
  <c r="AQ1327" i="1"/>
  <c r="AQ1326" i="1"/>
  <c r="AH1325" i="1"/>
  <c r="J1327" i="1"/>
  <c r="F1327" i="1"/>
  <c r="G1327" i="1"/>
  <c r="X1327" i="1"/>
  <c r="E1328" i="1"/>
  <c r="Q1328" i="1" s="1"/>
  <c r="D1328" i="1"/>
  <c r="Q1327" i="1"/>
  <c r="AJ1327" i="1"/>
  <c r="AI1327" i="1"/>
  <c r="AM1327" i="1" l="1"/>
  <c r="AH1326" i="1"/>
  <c r="AR1327" i="1"/>
  <c r="X1328" i="1"/>
  <c r="J1328" i="1"/>
  <c r="Q1329" i="1"/>
  <c r="F1328" i="1"/>
  <c r="G1328" i="1" s="1"/>
  <c r="D1329" i="1"/>
  <c r="E1329" i="1"/>
  <c r="AJ1328" i="1"/>
  <c r="AI1328" i="1"/>
  <c r="AM1328" i="1" l="1"/>
  <c r="AQ1328" i="1"/>
  <c r="AR1329" i="1"/>
  <c r="AR1328" i="1"/>
  <c r="F1329" i="1"/>
  <c r="G1329" i="1"/>
  <c r="X1329" i="1"/>
  <c r="J1329" i="1"/>
  <c r="D1330" i="1"/>
  <c r="E1330" i="1"/>
  <c r="AH1327" i="1"/>
  <c r="AJ1329" i="1"/>
  <c r="AI1329" i="1"/>
  <c r="AM1329" i="1" l="1"/>
  <c r="AH1328" i="1"/>
  <c r="J1330" i="1"/>
  <c r="F1330" i="1"/>
  <c r="G1330" i="1"/>
  <c r="X1330" i="1"/>
  <c r="E1331" i="1"/>
  <c r="D1331" i="1"/>
  <c r="AQ1329" i="1"/>
  <c r="AR1330" i="1"/>
  <c r="Q1330" i="1"/>
  <c r="AJ1330" i="1"/>
  <c r="AI1330" i="1"/>
  <c r="AM1330" i="1" l="1"/>
  <c r="J1331" i="1"/>
  <c r="F1331" i="1"/>
  <c r="G1331" i="1" s="1"/>
  <c r="X1331" i="1"/>
  <c r="D1332" i="1"/>
  <c r="E1332" i="1"/>
  <c r="AH1329" i="1"/>
  <c r="AQ1330" i="1"/>
  <c r="Q1331" i="1"/>
  <c r="AJ1331" i="1"/>
  <c r="AI1331" i="1"/>
  <c r="AM1331" i="1" l="1"/>
  <c r="AQ1331" i="1"/>
  <c r="AR1331" i="1"/>
  <c r="X1332" i="1"/>
  <c r="J1332" i="1"/>
  <c r="F1332" i="1"/>
  <c r="G1332" i="1" s="1"/>
  <c r="D1333" i="1"/>
  <c r="Q1333" i="1" s="1"/>
  <c r="E1333" i="1"/>
  <c r="Q1332" i="1"/>
  <c r="AH1330" i="1"/>
  <c r="AJ1332" i="1"/>
  <c r="AI1332" i="1"/>
  <c r="AM1332" i="1" l="1"/>
  <c r="AR1332" i="1"/>
  <c r="AQ1332" i="1"/>
  <c r="F1333" i="1"/>
  <c r="G1333" i="1"/>
  <c r="X1333" i="1"/>
  <c r="J1333" i="1"/>
  <c r="D1334" i="1"/>
  <c r="E1334" i="1"/>
  <c r="AH1331" i="1"/>
  <c r="AJ1333" i="1"/>
  <c r="AI1333" i="1"/>
  <c r="AM1333" i="1" l="1"/>
  <c r="AH1332" i="1"/>
  <c r="J1334" i="1"/>
  <c r="F1334" i="1"/>
  <c r="G1334" i="1"/>
  <c r="X1334" i="1"/>
  <c r="D1335" i="1"/>
  <c r="E1335" i="1"/>
  <c r="AQ1333" i="1"/>
  <c r="AR1333" i="1"/>
  <c r="Q1334" i="1"/>
  <c r="AJ1334" i="1"/>
  <c r="AI1334" i="1"/>
  <c r="AM1334" i="1" l="1"/>
  <c r="AR1334" i="1"/>
  <c r="AQ1334" i="1"/>
  <c r="AH1333" i="1"/>
  <c r="J1335" i="1"/>
  <c r="F1335" i="1"/>
  <c r="G1335" i="1"/>
  <c r="X1335" i="1"/>
  <c r="D1336" i="1"/>
  <c r="E1336" i="1"/>
  <c r="Q1335" i="1"/>
  <c r="AJ1335" i="1"/>
  <c r="AI1335" i="1"/>
  <c r="AM1335" i="1" l="1"/>
  <c r="AR1335" i="1"/>
  <c r="AQ1335" i="1"/>
  <c r="X1336" i="1"/>
  <c r="J1336" i="1"/>
  <c r="F1336" i="1"/>
  <c r="G1336" i="1" s="1"/>
  <c r="E1337" i="1"/>
  <c r="Q1337" i="1" s="1"/>
  <c r="D1337" i="1"/>
  <c r="Q1336" i="1"/>
  <c r="AH1334" i="1"/>
  <c r="AJ1336" i="1"/>
  <c r="AI1336" i="1"/>
  <c r="AM1336" i="1" l="1"/>
  <c r="AR1336" i="1"/>
  <c r="AQ1336" i="1"/>
  <c r="F1337" i="1"/>
  <c r="G1337" i="1" s="1"/>
  <c r="X1337" i="1"/>
  <c r="J1337" i="1"/>
  <c r="Q1338" i="1"/>
  <c r="E1338" i="1"/>
  <c r="D1338" i="1"/>
  <c r="AH1335" i="1"/>
  <c r="AJ1337" i="1"/>
  <c r="AI1337" i="1"/>
  <c r="AM1337" i="1" l="1"/>
  <c r="AR1337" i="1"/>
  <c r="AQ1337" i="1"/>
  <c r="J1338" i="1"/>
  <c r="F1338" i="1"/>
  <c r="G1338" i="1" s="1"/>
  <c r="X1338" i="1"/>
  <c r="D1339" i="1"/>
  <c r="E1339" i="1"/>
  <c r="AH1336" i="1"/>
  <c r="AJ1338" i="1"/>
  <c r="AI1338" i="1"/>
  <c r="AM1338" i="1" l="1"/>
  <c r="AQ1338" i="1"/>
  <c r="AR1338" i="1"/>
  <c r="J1339" i="1"/>
  <c r="F1339" i="1"/>
  <c r="G1339" i="1"/>
  <c r="X1339" i="1"/>
  <c r="D1340" i="1"/>
  <c r="E1340" i="1"/>
  <c r="Q1339" i="1"/>
  <c r="AH1337" i="1"/>
  <c r="AJ1339" i="1"/>
  <c r="AI1339" i="1"/>
  <c r="AM1339" i="1" l="1"/>
  <c r="AQ1339" i="1"/>
  <c r="AR1339" i="1"/>
  <c r="AH1338" i="1"/>
  <c r="X1340" i="1"/>
  <c r="J1340" i="1"/>
  <c r="Q1341" i="1"/>
  <c r="F1340" i="1"/>
  <c r="G1340" i="1" s="1"/>
  <c r="D1341" i="1"/>
  <c r="Q1340" i="1"/>
  <c r="AJ1340" i="1"/>
  <c r="AI1340" i="1"/>
  <c r="AM1340" i="1" l="1"/>
  <c r="AR1340" i="1"/>
  <c r="AQ1340" i="1"/>
  <c r="AH1339" i="1"/>
  <c r="F1341" i="1"/>
  <c r="G1341" i="1"/>
  <c r="X1341" i="1"/>
  <c r="D1342" i="1"/>
  <c r="J1341" i="1"/>
  <c r="E1342" i="1"/>
  <c r="Q1342" i="1" s="1"/>
  <c r="AJ1341" i="1"/>
  <c r="AI1341" i="1"/>
  <c r="AM1341" i="1" l="1"/>
  <c r="AQ1341" i="1"/>
  <c r="AH1340" i="1"/>
  <c r="F1342" i="1"/>
  <c r="G1342" i="1" s="1"/>
  <c r="X1342" i="1"/>
  <c r="J1342" i="1"/>
  <c r="D1343" i="1"/>
  <c r="E1343" i="1"/>
  <c r="AR1341" i="1"/>
  <c r="AJ1342" i="1"/>
  <c r="AI1342" i="1"/>
  <c r="AM1342" i="1" l="1"/>
  <c r="AR1342" i="1"/>
  <c r="AQ1342" i="1"/>
  <c r="J1343" i="1"/>
  <c r="F1343" i="1"/>
  <c r="G1343" i="1"/>
  <c r="X1343" i="1"/>
  <c r="D1344" i="1"/>
  <c r="E1344" i="1"/>
  <c r="AH1341" i="1"/>
  <c r="Q1343" i="1"/>
  <c r="AJ1343" i="1"/>
  <c r="AI1343" i="1"/>
  <c r="AM1343" i="1" l="1"/>
  <c r="AR1343" i="1"/>
  <c r="AH1342" i="1"/>
  <c r="J1344" i="1"/>
  <c r="F1344" i="1"/>
  <c r="G1344" i="1"/>
  <c r="X1344" i="1"/>
  <c r="D1345" i="1"/>
  <c r="E1345" i="1"/>
  <c r="Q1344" i="1"/>
  <c r="AQ1344" i="1"/>
  <c r="AQ1343" i="1"/>
  <c r="AJ1344" i="1"/>
  <c r="AI1344" i="1"/>
  <c r="AM1344" i="1" l="1"/>
  <c r="X1345" i="1"/>
  <c r="J1345" i="1"/>
  <c r="Q1346" i="1"/>
  <c r="F1345" i="1"/>
  <c r="G1345" i="1" s="1"/>
  <c r="D1346" i="1"/>
  <c r="E1346" i="1"/>
  <c r="Q1345" i="1"/>
  <c r="AH1343" i="1"/>
  <c r="AR1344" i="1"/>
  <c r="AJ1345" i="1"/>
  <c r="AI1345" i="1"/>
  <c r="AM1345" i="1" l="1"/>
  <c r="AR1345" i="1"/>
  <c r="AQ1345" i="1"/>
  <c r="AH1344" i="1"/>
  <c r="F1346" i="1"/>
  <c r="G1346" i="1"/>
  <c r="X1346" i="1"/>
  <c r="J1346" i="1"/>
  <c r="E1347" i="1"/>
  <c r="Q1347" i="1" s="1"/>
  <c r="D1347" i="1"/>
  <c r="AJ1346" i="1"/>
  <c r="AI1346" i="1"/>
  <c r="AM1346" i="1" l="1"/>
  <c r="AR1347" i="1"/>
  <c r="AR1346" i="1"/>
  <c r="AH1345" i="1"/>
  <c r="J1347" i="1"/>
  <c r="F1347" i="1"/>
  <c r="G1347" i="1"/>
  <c r="X1347" i="1"/>
  <c r="D1348" i="1"/>
  <c r="E1348" i="1"/>
  <c r="AQ1346" i="1"/>
  <c r="AQ1347" i="1"/>
  <c r="AJ1347" i="1"/>
  <c r="AI1347" i="1"/>
  <c r="AM1347" i="1" l="1"/>
  <c r="J1348" i="1"/>
  <c r="F1348" i="1"/>
  <c r="G1348" i="1"/>
  <c r="X1348" i="1"/>
  <c r="D1349" i="1"/>
  <c r="E1349" i="1"/>
  <c r="Q1348" i="1"/>
  <c r="AH1346" i="1"/>
  <c r="AQ1348" i="1"/>
  <c r="AJ1348" i="1"/>
  <c r="AI1348" i="1"/>
  <c r="AM1348" i="1" l="1"/>
  <c r="AR1348" i="1"/>
  <c r="AH1347" i="1"/>
  <c r="X1349" i="1"/>
  <c r="J1349" i="1"/>
  <c r="F1349" i="1"/>
  <c r="G1349" i="1" s="1"/>
  <c r="E1350" i="1"/>
  <c r="Q1350" i="1" s="1"/>
  <c r="D1350" i="1"/>
  <c r="Q1349" i="1"/>
  <c r="AJ1349" i="1"/>
  <c r="AI1349" i="1"/>
  <c r="AM1349" i="1" l="1"/>
  <c r="AR1349" i="1"/>
  <c r="AQ1349" i="1"/>
  <c r="AH1348" i="1"/>
  <c r="F1350" i="1"/>
  <c r="G1350" i="1"/>
  <c r="X1350" i="1"/>
  <c r="J1350" i="1"/>
  <c r="E1351" i="1"/>
  <c r="Q1351" i="1" s="1"/>
  <c r="D1351" i="1"/>
  <c r="AJ1350" i="1"/>
  <c r="AI1350" i="1"/>
  <c r="AM1350" i="1" l="1"/>
  <c r="AR1350" i="1"/>
  <c r="AR1351" i="1"/>
  <c r="AH1349" i="1"/>
  <c r="AQ1350" i="1"/>
  <c r="J1351" i="1"/>
  <c r="F1351" i="1"/>
  <c r="G1351" i="1"/>
  <c r="X1351" i="1"/>
  <c r="D1352" i="1"/>
  <c r="E1352" i="1"/>
  <c r="AJ1351" i="1"/>
  <c r="AI1351" i="1"/>
  <c r="AM1351" i="1" l="1"/>
  <c r="J1352" i="1"/>
  <c r="F1352" i="1"/>
  <c r="G1352" i="1"/>
  <c r="X1352" i="1"/>
  <c r="E1353" i="1"/>
  <c r="D1353" i="1"/>
  <c r="Q1352" i="1"/>
  <c r="AH1350" i="1"/>
  <c r="AQ1351" i="1"/>
  <c r="AJ1352" i="1"/>
  <c r="AI1352" i="1"/>
  <c r="AM1352" i="1" l="1"/>
  <c r="AQ1352" i="1"/>
  <c r="AH1351" i="1"/>
  <c r="X1353" i="1"/>
  <c r="J1353" i="1"/>
  <c r="F1353" i="1"/>
  <c r="G1353" i="1" s="1"/>
  <c r="D1354" i="1"/>
  <c r="E1354" i="1"/>
  <c r="AR1352" i="1"/>
  <c r="Q1353" i="1"/>
  <c r="AJ1353" i="1"/>
  <c r="AI1353" i="1"/>
  <c r="AM1353" i="1" l="1"/>
  <c r="AR1353" i="1"/>
  <c r="AQ1353" i="1"/>
  <c r="F1354" i="1"/>
  <c r="G1354" i="1" s="1"/>
  <c r="X1354" i="1"/>
  <c r="J1354" i="1"/>
  <c r="Q1355" i="1"/>
  <c r="E1355" i="1"/>
  <c r="D1355" i="1"/>
  <c r="AH1352" i="1"/>
  <c r="Q1354" i="1"/>
  <c r="AJ1354" i="1"/>
  <c r="AI1354" i="1"/>
  <c r="AM1354" i="1" l="1"/>
  <c r="AQ1354" i="1"/>
  <c r="AR1354" i="1"/>
  <c r="AQ1355" i="1"/>
  <c r="J1355" i="1"/>
  <c r="F1355" i="1"/>
  <c r="G1355" i="1"/>
  <c r="X1355" i="1"/>
  <c r="D1356" i="1"/>
  <c r="E1356" i="1"/>
  <c r="AH1353" i="1"/>
  <c r="AJ1355" i="1"/>
  <c r="AI1355" i="1"/>
  <c r="AM1355" i="1" l="1"/>
  <c r="J1356" i="1"/>
  <c r="F1356" i="1"/>
  <c r="G1356" i="1" s="1"/>
  <c r="X1356" i="1"/>
  <c r="E1357" i="1"/>
  <c r="D1357" i="1"/>
  <c r="Q1356" i="1"/>
  <c r="AR1355" i="1"/>
  <c r="AH1354" i="1"/>
  <c r="AJ1356" i="1"/>
  <c r="AI1356" i="1"/>
  <c r="AM1356" i="1" l="1"/>
  <c r="AQ1356" i="1"/>
  <c r="AR1356" i="1"/>
  <c r="X1357" i="1"/>
  <c r="J1357" i="1"/>
  <c r="F1357" i="1"/>
  <c r="G1357" i="1" s="1"/>
  <c r="D1358" i="1"/>
  <c r="E1358" i="1"/>
  <c r="Q1357" i="1"/>
  <c r="AH1355" i="1"/>
  <c r="AJ1357" i="1"/>
  <c r="AI1357" i="1"/>
  <c r="AM1357" i="1" l="1"/>
  <c r="AQ1357" i="1"/>
  <c r="AR1357" i="1"/>
  <c r="F1358" i="1"/>
  <c r="G1358" i="1" s="1"/>
  <c r="X1358" i="1"/>
  <c r="J1358" i="1"/>
  <c r="E1359" i="1"/>
  <c r="D1359" i="1"/>
  <c r="Q1358" i="1"/>
  <c r="AH1356" i="1"/>
  <c r="AJ1358" i="1"/>
  <c r="AI1358" i="1"/>
  <c r="AM1358" i="1" l="1"/>
  <c r="AR1358" i="1"/>
  <c r="AQ1358" i="1"/>
  <c r="AQ1359" i="1"/>
  <c r="J1359" i="1"/>
  <c r="F1359" i="1"/>
  <c r="G1359" i="1"/>
  <c r="X1359" i="1"/>
  <c r="E1360" i="1"/>
  <c r="Q1360" i="1" s="1"/>
  <c r="D1360" i="1"/>
  <c r="Q1359" i="1"/>
  <c r="AH1357" i="1"/>
  <c r="AJ1359" i="1"/>
  <c r="AI1359" i="1"/>
  <c r="AM1359" i="1" l="1"/>
  <c r="AR1359" i="1"/>
  <c r="J1360" i="1"/>
  <c r="F1360" i="1"/>
  <c r="G1360" i="1"/>
  <c r="X1360" i="1"/>
  <c r="D1361" i="1"/>
  <c r="AH1358" i="1"/>
  <c r="AJ1360" i="1"/>
  <c r="AI1360" i="1"/>
  <c r="AM1360" i="1" l="1"/>
  <c r="X1361" i="1"/>
  <c r="D1362" i="1"/>
  <c r="J1361" i="1"/>
  <c r="E1362" i="1"/>
  <c r="F1361" i="1"/>
  <c r="G1361" i="1" s="1"/>
  <c r="AR1360" i="1"/>
  <c r="Q1361" i="1"/>
  <c r="AQ1360" i="1"/>
  <c r="AH1359" i="1"/>
  <c r="AJ1361" i="1"/>
  <c r="AI1361" i="1"/>
  <c r="AM1361" i="1" l="1"/>
  <c r="AR1361" i="1"/>
  <c r="AQ1361" i="1"/>
  <c r="X1362" i="1"/>
  <c r="J1362" i="1"/>
  <c r="D1363" i="1"/>
  <c r="Q1363" i="1" s="1"/>
  <c r="F1362" i="1"/>
  <c r="G1362" i="1" s="1"/>
  <c r="E1363" i="1"/>
  <c r="Q1362" i="1"/>
  <c r="AH1360" i="1"/>
  <c r="AJ1362" i="1"/>
  <c r="AI1362" i="1"/>
  <c r="AM1362" i="1" l="1"/>
  <c r="AQ1362" i="1"/>
  <c r="AR1362" i="1"/>
  <c r="F1363" i="1"/>
  <c r="G1363" i="1" s="1"/>
  <c r="X1363" i="1"/>
  <c r="J1363" i="1"/>
  <c r="D1364" i="1"/>
  <c r="E1364" i="1"/>
  <c r="AH1361" i="1"/>
  <c r="AJ1363" i="1"/>
  <c r="AI1363" i="1"/>
  <c r="AM1363" i="1" l="1"/>
  <c r="AQ1363" i="1"/>
  <c r="AR1363" i="1"/>
  <c r="J1364" i="1"/>
  <c r="F1364" i="1"/>
  <c r="G1364" i="1"/>
  <c r="X1364" i="1"/>
  <c r="D1365" i="1"/>
  <c r="E1365" i="1"/>
  <c r="Q1364" i="1"/>
  <c r="AH1362" i="1"/>
  <c r="AJ1364" i="1"/>
  <c r="AI1364" i="1"/>
  <c r="AM1364" i="1" l="1"/>
  <c r="J1365" i="1"/>
  <c r="F1365" i="1"/>
  <c r="G1365" i="1"/>
  <c r="X1365" i="1"/>
  <c r="D1366" i="1"/>
  <c r="E1366" i="1"/>
  <c r="Q1365" i="1"/>
  <c r="AQ1364" i="1"/>
  <c r="AR1364" i="1"/>
  <c r="AH1363" i="1"/>
  <c r="AJ1365" i="1"/>
  <c r="AI1365" i="1"/>
  <c r="AM1365" i="1" l="1"/>
  <c r="AQ1365" i="1"/>
  <c r="AR1365" i="1"/>
  <c r="X1366" i="1"/>
  <c r="J1366" i="1"/>
  <c r="Q1367" i="1"/>
  <c r="F1366" i="1"/>
  <c r="G1366" i="1" s="1"/>
  <c r="D1367" i="1"/>
  <c r="E1367" i="1"/>
  <c r="Q1366" i="1"/>
  <c r="AH1364" i="1"/>
  <c r="AJ1366" i="1"/>
  <c r="AI1366" i="1"/>
  <c r="AM1366" i="1" l="1"/>
  <c r="AQ1366" i="1"/>
  <c r="AR1366" i="1"/>
  <c r="F1367" i="1"/>
  <c r="G1367" i="1"/>
  <c r="X1367" i="1"/>
  <c r="J1367" i="1"/>
  <c r="D1368" i="1"/>
  <c r="E1368" i="1"/>
  <c r="AH1365" i="1"/>
  <c r="AJ1367" i="1"/>
  <c r="AI1367" i="1"/>
  <c r="AM1367" i="1" l="1"/>
  <c r="J1368" i="1"/>
  <c r="F1368" i="1"/>
  <c r="G1368" i="1" s="1"/>
  <c r="X1368" i="1"/>
  <c r="D1369" i="1"/>
  <c r="E1369" i="1"/>
  <c r="AR1367" i="1"/>
  <c r="AQ1367" i="1"/>
  <c r="Q1368" i="1"/>
  <c r="AH1366" i="1"/>
  <c r="AJ1368" i="1"/>
  <c r="AI1368" i="1"/>
  <c r="AM1368" i="1" l="1"/>
  <c r="AR1368" i="1"/>
  <c r="AQ1368" i="1"/>
  <c r="J1369" i="1"/>
  <c r="F1369" i="1"/>
  <c r="G1369" i="1" s="1"/>
  <c r="X1369" i="1"/>
  <c r="E1370" i="1"/>
  <c r="D1370" i="1"/>
  <c r="Q1369" i="1"/>
  <c r="AH1367" i="1"/>
  <c r="AJ1369" i="1"/>
  <c r="AI1369" i="1"/>
  <c r="AM1369" i="1" l="1"/>
  <c r="AQ1369" i="1"/>
  <c r="AR1369" i="1"/>
  <c r="X1370" i="1"/>
  <c r="J1370" i="1"/>
  <c r="F1370" i="1"/>
  <c r="G1370" i="1" s="1"/>
  <c r="E1371" i="1"/>
  <c r="Q1371" i="1" s="1"/>
  <c r="D1371" i="1"/>
  <c r="Q1370" i="1"/>
  <c r="AH1368" i="1"/>
  <c r="AJ1370" i="1"/>
  <c r="AI1370" i="1"/>
  <c r="AM1370" i="1" l="1"/>
  <c r="AR1370" i="1"/>
  <c r="AQ1370" i="1"/>
  <c r="F1371" i="1"/>
  <c r="G1371" i="1" s="1"/>
  <c r="X1371" i="1"/>
  <c r="J1371" i="1"/>
  <c r="Q1372" i="1"/>
  <c r="D1372" i="1"/>
  <c r="E1372" i="1"/>
  <c r="AH1369" i="1"/>
  <c r="AJ1371" i="1"/>
  <c r="AI1371" i="1"/>
  <c r="AM1371" i="1" l="1"/>
  <c r="AR1371" i="1"/>
  <c r="AQ1371" i="1"/>
  <c r="J1372" i="1"/>
  <c r="F1372" i="1"/>
  <c r="G1372" i="1" s="1"/>
  <c r="X1372" i="1"/>
  <c r="D1373" i="1"/>
  <c r="E1373" i="1"/>
  <c r="AH1370" i="1"/>
  <c r="AJ1372" i="1"/>
  <c r="AI1372" i="1"/>
  <c r="AM1372" i="1" l="1"/>
  <c r="AR1372" i="1"/>
  <c r="AQ1372" i="1"/>
  <c r="J1373" i="1"/>
  <c r="F1373" i="1"/>
  <c r="G1373" i="1" s="1"/>
  <c r="X1373" i="1"/>
  <c r="D1374" i="1"/>
  <c r="E1374" i="1"/>
  <c r="Q1373" i="1"/>
  <c r="AH1371" i="1"/>
  <c r="AJ1373" i="1"/>
  <c r="AI1373" i="1"/>
  <c r="AM1373" i="1" l="1"/>
  <c r="AR1373" i="1"/>
  <c r="AQ1373" i="1"/>
  <c r="X1374" i="1"/>
  <c r="J1374" i="1"/>
  <c r="F1374" i="1"/>
  <c r="G1374" i="1" s="1"/>
  <c r="D1375" i="1"/>
  <c r="E1375" i="1"/>
  <c r="Q1374" i="1"/>
  <c r="AH1372" i="1"/>
  <c r="AJ1374" i="1"/>
  <c r="AI1374" i="1"/>
  <c r="AM1374" i="1" l="1"/>
  <c r="AQ1374" i="1"/>
  <c r="AR1374" i="1"/>
  <c r="F1375" i="1"/>
  <c r="G1375" i="1" s="1"/>
  <c r="X1375" i="1"/>
  <c r="J1375" i="1"/>
  <c r="Q1376" i="1"/>
  <c r="D1376" i="1"/>
  <c r="E1376" i="1"/>
  <c r="Q1375" i="1"/>
  <c r="AH1373" i="1"/>
  <c r="AJ1375" i="1"/>
  <c r="AI1375" i="1"/>
  <c r="AM1375" i="1" l="1"/>
  <c r="AR1375" i="1"/>
  <c r="AQ1375" i="1"/>
  <c r="J1376" i="1"/>
  <c r="F1376" i="1"/>
  <c r="G1376" i="1"/>
  <c r="X1376" i="1"/>
  <c r="D1377" i="1"/>
  <c r="E1377" i="1"/>
  <c r="AH1374" i="1"/>
  <c r="AJ1376" i="1"/>
  <c r="AI1376" i="1"/>
  <c r="AM1376" i="1" l="1"/>
  <c r="J1377" i="1"/>
  <c r="F1377" i="1"/>
  <c r="G1377" i="1" s="1"/>
  <c r="X1377" i="1"/>
  <c r="D1378" i="1"/>
  <c r="E1378" i="1"/>
  <c r="Q1377" i="1"/>
  <c r="AQ1376" i="1"/>
  <c r="AR1376" i="1"/>
  <c r="AH1375" i="1"/>
  <c r="AJ1377" i="1"/>
  <c r="AI1377" i="1"/>
  <c r="AM1377" i="1" l="1"/>
  <c r="AQ1377" i="1"/>
  <c r="AR1377" i="1"/>
  <c r="X1378" i="1"/>
  <c r="J1378" i="1"/>
  <c r="F1378" i="1"/>
  <c r="G1378" i="1" s="1"/>
  <c r="D1379" i="1"/>
  <c r="E1379" i="1"/>
  <c r="Q1378" i="1"/>
  <c r="AH1376" i="1"/>
  <c r="AJ1378" i="1"/>
  <c r="AI1378" i="1"/>
  <c r="AM1378" i="1" l="1"/>
  <c r="AQ1378" i="1"/>
  <c r="AR1378" i="1"/>
  <c r="F1379" i="1"/>
  <c r="G1379" i="1" s="1"/>
  <c r="X1379" i="1"/>
  <c r="J1379" i="1"/>
  <c r="Q1380" i="1"/>
  <c r="D1380" i="1"/>
  <c r="Q1379" i="1"/>
  <c r="AH1377" i="1"/>
  <c r="AJ1379" i="1"/>
  <c r="AI1379" i="1"/>
  <c r="AM1379" i="1" l="1"/>
  <c r="AQ1379" i="1"/>
  <c r="AR1379" i="1"/>
  <c r="J1380" i="1"/>
  <c r="E1381" i="1"/>
  <c r="F1380" i="1"/>
  <c r="G1380" i="1"/>
  <c r="X1380" i="1"/>
  <c r="D1381" i="1"/>
  <c r="Q1381" i="1" s="1"/>
  <c r="AH1378" i="1"/>
  <c r="AJ1380" i="1"/>
  <c r="AI1380" i="1"/>
  <c r="AM1380" i="1" l="1"/>
  <c r="AR1380" i="1"/>
  <c r="AQ1380" i="1"/>
  <c r="J1381" i="1"/>
  <c r="D1382" i="1"/>
  <c r="F1381" i="1"/>
  <c r="E1382" i="1"/>
  <c r="G1381" i="1"/>
  <c r="X1381" i="1"/>
  <c r="AH1379" i="1"/>
  <c r="AJ1381" i="1"/>
  <c r="AI1381" i="1"/>
  <c r="AM1381" i="1" l="1"/>
  <c r="AR1381" i="1"/>
  <c r="J1382" i="1"/>
  <c r="D1383" i="1"/>
  <c r="Q1383" i="1" s="1"/>
  <c r="F1382" i="1"/>
  <c r="G1382" i="1" s="1"/>
  <c r="X1382" i="1"/>
  <c r="E1383" i="1"/>
  <c r="AQ1381" i="1"/>
  <c r="Q1382" i="1"/>
  <c r="AH1380" i="1"/>
  <c r="AJ1382" i="1"/>
  <c r="AI1382" i="1"/>
  <c r="AM1382" i="1" l="1"/>
  <c r="AR1382" i="1"/>
  <c r="AQ1382" i="1"/>
  <c r="X1383" i="1"/>
  <c r="J1383" i="1"/>
  <c r="F1383" i="1"/>
  <c r="G1383" i="1" s="1"/>
  <c r="D1384" i="1"/>
  <c r="E1384" i="1"/>
  <c r="AH1381" i="1"/>
  <c r="AJ1383" i="1"/>
  <c r="AI1383" i="1"/>
  <c r="AM1383" i="1" l="1"/>
  <c r="AR1383" i="1"/>
  <c r="AQ1383" i="1"/>
  <c r="F1384" i="1"/>
  <c r="G1384" i="1"/>
  <c r="X1384" i="1"/>
  <c r="J1384" i="1"/>
  <c r="D1385" i="1"/>
  <c r="E1385" i="1"/>
  <c r="Q1384" i="1"/>
  <c r="AH1382" i="1"/>
  <c r="AJ1384" i="1"/>
  <c r="AI1384" i="1"/>
  <c r="AM1384" i="1" l="1"/>
  <c r="J1385" i="1"/>
  <c r="F1385" i="1"/>
  <c r="G1385" i="1" s="1"/>
  <c r="X1385" i="1"/>
  <c r="D1386" i="1"/>
  <c r="E1386" i="1"/>
  <c r="AQ1384" i="1"/>
  <c r="AR1384" i="1"/>
  <c r="Q1385" i="1"/>
  <c r="AH1383" i="1"/>
  <c r="AJ1385" i="1"/>
  <c r="AI1385" i="1"/>
  <c r="AM1385" i="1" l="1"/>
  <c r="AR1385" i="1"/>
  <c r="AQ1385" i="1"/>
  <c r="J1386" i="1"/>
  <c r="F1386" i="1"/>
  <c r="X1386" i="1"/>
  <c r="G1386" i="1"/>
  <c r="E1387" i="1"/>
  <c r="D1387" i="1"/>
  <c r="Q1386" i="1"/>
  <c r="AH1384" i="1"/>
  <c r="AJ1386" i="1"/>
  <c r="AI1386" i="1"/>
  <c r="AM1386" i="1" l="1"/>
  <c r="X1387" i="1"/>
  <c r="J1387" i="1"/>
  <c r="F1387" i="1"/>
  <c r="G1387" i="1" s="1"/>
  <c r="E1388" i="1"/>
  <c r="Q1388" i="1" s="1"/>
  <c r="D1388" i="1"/>
  <c r="Q1387" i="1"/>
  <c r="AQ1386" i="1"/>
  <c r="AR1386" i="1"/>
  <c r="AH1385" i="1"/>
  <c r="AJ1387" i="1"/>
  <c r="AI1387" i="1"/>
  <c r="AM1387" i="1" l="1"/>
  <c r="AQ1387" i="1"/>
  <c r="AR1387" i="1"/>
  <c r="F1388" i="1"/>
  <c r="G1388" i="1" s="1"/>
  <c r="X1388" i="1"/>
  <c r="J1388" i="1"/>
  <c r="D1389" i="1"/>
  <c r="E1389" i="1"/>
  <c r="AH1386" i="1"/>
  <c r="AJ1388" i="1"/>
  <c r="AI1388" i="1"/>
  <c r="AM1388" i="1" l="1"/>
  <c r="AR1388" i="1"/>
  <c r="AQ1388" i="1"/>
  <c r="J1389" i="1"/>
  <c r="F1389" i="1"/>
  <c r="G1389" i="1"/>
  <c r="X1389" i="1"/>
  <c r="D1390" i="1"/>
  <c r="E1390" i="1"/>
  <c r="Q1389" i="1"/>
  <c r="AH1387" i="1"/>
  <c r="AJ1389" i="1"/>
  <c r="AI1389" i="1"/>
  <c r="AM1389" i="1" l="1"/>
  <c r="AR1389" i="1"/>
  <c r="AQ1389" i="1"/>
  <c r="AH1388" i="1"/>
  <c r="J1390" i="1"/>
  <c r="F1390" i="1"/>
  <c r="X1390" i="1"/>
  <c r="G1390" i="1"/>
  <c r="E1391" i="1"/>
  <c r="D1391" i="1"/>
  <c r="Q1390" i="1"/>
  <c r="AJ1390" i="1"/>
  <c r="AI1390" i="1"/>
  <c r="AM1390" i="1" l="1"/>
  <c r="AQ1390" i="1"/>
  <c r="AR1390" i="1"/>
  <c r="AH1389" i="1"/>
  <c r="X1391" i="1"/>
  <c r="J1391" i="1"/>
  <c r="Q1392" i="1"/>
  <c r="F1391" i="1"/>
  <c r="G1391" i="1" s="1"/>
  <c r="D1392" i="1"/>
  <c r="E1392" i="1"/>
  <c r="Q1391" i="1"/>
  <c r="AJ1391" i="1"/>
  <c r="AI1391" i="1"/>
  <c r="AM1391" i="1" l="1"/>
  <c r="AR1391" i="1"/>
  <c r="AQ1391" i="1"/>
  <c r="AH1390" i="1"/>
  <c r="F1392" i="1"/>
  <c r="G1392" i="1"/>
  <c r="X1392" i="1"/>
  <c r="Q1393" i="1"/>
  <c r="J1392" i="1"/>
  <c r="D1393" i="1"/>
  <c r="E1393" i="1"/>
  <c r="AJ1392" i="1"/>
  <c r="AI1392" i="1"/>
  <c r="AM1392" i="1" l="1"/>
  <c r="J1393" i="1"/>
  <c r="F1393" i="1"/>
  <c r="G1393" i="1"/>
  <c r="X1393" i="1"/>
  <c r="D1394" i="1"/>
  <c r="E1394" i="1"/>
  <c r="AQ1392" i="1"/>
  <c r="AR1392" i="1"/>
  <c r="AH1391" i="1"/>
  <c r="AJ1393" i="1"/>
  <c r="AI1393" i="1"/>
  <c r="AM1393" i="1" l="1"/>
  <c r="J1394" i="1"/>
  <c r="F1394" i="1"/>
  <c r="X1394" i="1"/>
  <c r="G1394" i="1"/>
  <c r="D1395" i="1"/>
  <c r="E1395" i="1"/>
  <c r="Q1394" i="1"/>
  <c r="AR1393" i="1"/>
  <c r="AQ1393" i="1"/>
  <c r="AR1394" i="1"/>
  <c r="AH1392" i="1"/>
  <c r="AJ1394" i="1"/>
  <c r="AI1394" i="1"/>
  <c r="AM1394" i="1" l="1"/>
  <c r="X1395" i="1"/>
  <c r="J1395" i="1"/>
  <c r="F1395" i="1"/>
  <c r="G1395" i="1" s="1"/>
  <c r="D1396" i="1"/>
  <c r="E1396" i="1"/>
  <c r="Q1395" i="1"/>
  <c r="AQ1394" i="1"/>
  <c r="AH1393" i="1"/>
  <c r="AJ1395" i="1"/>
  <c r="AI1395" i="1"/>
  <c r="AM1395" i="1" l="1"/>
  <c r="AR1395" i="1"/>
  <c r="AR1396" i="1"/>
  <c r="AQ1395" i="1"/>
  <c r="AQ1396" i="1"/>
  <c r="F1396" i="1"/>
  <c r="G1396" i="1"/>
  <c r="X1396" i="1"/>
  <c r="J1396" i="1"/>
  <c r="E1397" i="1"/>
  <c r="D1397" i="1"/>
  <c r="Q1396" i="1"/>
  <c r="AH1394" i="1"/>
  <c r="AJ1396" i="1"/>
  <c r="AI1396" i="1"/>
  <c r="AM1396" i="1" l="1"/>
  <c r="J1397" i="1"/>
  <c r="X1397" i="1"/>
  <c r="F1397" i="1"/>
  <c r="G1397" i="1" s="1"/>
  <c r="D1398" i="1"/>
  <c r="E1398" i="1"/>
  <c r="Q1397" i="1"/>
  <c r="AH1395" i="1"/>
  <c r="AJ1397" i="1"/>
  <c r="AI1397" i="1"/>
  <c r="AM1397" i="1" l="1"/>
  <c r="AR1397" i="1"/>
  <c r="AQ1397" i="1"/>
  <c r="AQ1398" i="1"/>
  <c r="F1398" i="1"/>
  <c r="J1398" i="1"/>
  <c r="G1398" i="1"/>
  <c r="Q1399" i="1"/>
  <c r="X1398" i="1"/>
  <c r="E1399" i="1"/>
  <c r="D1399" i="1"/>
  <c r="Q1398" i="1"/>
  <c r="AH1396" i="1"/>
  <c r="AJ1398" i="1"/>
  <c r="AI1398" i="1"/>
  <c r="AM1398" i="1" l="1"/>
  <c r="X1399" i="1"/>
  <c r="J1399" i="1"/>
  <c r="Q1400" i="1"/>
  <c r="F1399" i="1"/>
  <c r="G1399" i="1" s="1"/>
  <c r="D1400" i="1"/>
  <c r="E1400" i="1"/>
  <c r="AR1398" i="1"/>
  <c r="AH1397" i="1"/>
  <c r="AJ1399" i="1"/>
  <c r="AI1399" i="1"/>
  <c r="AM1399" i="1" l="1"/>
  <c r="AQ1399" i="1"/>
  <c r="AR1399" i="1"/>
  <c r="AH1398" i="1"/>
  <c r="F1400" i="1"/>
  <c r="G1400" i="1"/>
  <c r="X1400" i="1"/>
  <c r="J1400" i="1"/>
  <c r="E1401" i="1"/>
  <c r="D1401" i="1"/>
  <c r="AJ1400" i="1"/>
  <c r="AI1400" i="1"/>
  <c r="AM1400" i="1" l="1"/>
  <c r="AR1400" i="1"/>
  <c r="AH1399" i="1"/>
  <c r="AQ1400" i="1"/>
  <c r="J1401" i="1"/>
  <c r="G1401" i="1"/>
  <c r="X1401" i="1"/>
  <c r="F1401" i="1"/>
  <c r="D1402" i="1"/>
  <c r="E1402" i="1"/>
  <c r="Q1401" i="1"/>
  <c r="AJ1401" i="1"/>
  <c r="AI1401" i="1"/>
  <c r="AM1401" i="1" l="1"/>
  <c r="F1402" i="1"/>
  <c r="G1402" i="1" s="1"/>
  <c r="J1402" i="1"/>
  <c r="X1402" i="1"/>
  <c r="Q1403" i="1"/>
  <c r="D1403" i="1"/>
  <c r="E1403" i="1"/>
  <c r="AR1401" i="1"/>
  <c r="AQ1401" i="1"/>
  <c r="Q1402" i="1"/>
  <c r="AH1400" i="1"/>
  <c r="AJ1402" i="1"/>
  <c r="AI1402" i="1"/>
  <c r="AM1402" i="1" l="1"/>
  <c r="AR1402" i="1"/>
  <c r="AQ1402" i="1"/>
  <c r="AH1401" i="1"/>
  <c r="F1403" i="1"/>
  <c r="G1403" i="1"/>
  <c r="X1403" i="1"/>
  <c r="J1403" i="1"/>
  <c r="D1404" i="1"/>
  <c r="E1404" i="1"/>
  <c r="AJ1403" i="1"/>
  <c r="AI1403" i="1"/>
  <c r="AM1403" i="1" l="1"/>
  <c r="J1404" i="1"/>
  <c r="F1404" i="1"/>
  <c r="G1404" i="1"/>
  <c r="X1404" i="1"/>
  <c r="D1405" i="1"/>
  <c r="AQ1403" i="1"/>
  <c r="Q1404" i="1"/>
  <c r="AR1403" i="1"/>
  <c r="AH1402" i="1"/>
  <c r="AJ1404" i="1"/>
  <c r="AI1404" i="1"/>
  <c r="AM1404" i="1" l="1"/>
  <c r="AR1404" i="1"/>
  <c r="AQ1404" i="1"/>
  <c r="AH1403" i="1"/>
  <c r="D1406" i="1"/>
  <c r="J1405" i="1"/>
  <c r="E1406" i="1"/>
  <c r="Q1406" i="1" s="1"/>
  <c r="F1405" i="1"/>
  <c r="G1405" i="1"/>
  <c r="X1405" i="1"/>
  <c r="Q1405" i="1"/>
  <c r="AJ1405" i="1"/>
  <c r="AI1405" i="1"/>
  <c r="AM1405" i="1" l="1"/>
  <c r="AH1404" i="1"/>
  <c r="AR1405" i="1"/>
  <c r="AQ1405" i="1"/>
  <c r="AQ1406" i="1"/>
  <c r="J1406" i="1"/>
  <c r="D1407" i="1"/>
  <c r="Q1407" i="1"/>
  <c r="F1406" i="1"/>
  <c r="E1407" i="1"/>
  <c r="G1406" i="1"/>
  <c r="X1406" i="1"/>
  <c r="AJ1406" i="1"/>
  <c r="AI1406" i="1"/>
  <c r="AM1406" i="1" l="1"/>
  <c r="AR1406" i="1"/>
  <c r="X1407" i="1"/>
  <c r="J1407" i="1"/>
  <c r="D1408" i="1"/>
  <c r="F1407" i="1"/>
  <c r="G1407" i="1" s="1"/>
  <c r="E1408" i="1"/>
  <c r="AH1405" i="1"/>
  <c r="AJ1407" i="1"/>
  <c r="AI1407" i="1"/>
  <c r="AM1407" i="1" l="1"/>
  <c r="AQ1407" i="1"/>
  <c r="AR1407" i="1"/>
  <c r="F1408" i="1"/>
  <c r="G1408" i="1"/>
  <c r="X1408" i="1"/>
  <c r="J1408" i="1"/>
  <c r="D1409" i="1"/>
  <c r="E1409" i="1"/>
  <c r="Q1409" i="1" s="1"/>
  <c r="AH1406" i="1"/>
  <c r="Q1408" i="1"/>
  <c r="AJ1408" i="1"/>
  <c r="AI1408" i="1"/>
  <c r="AM1408" i="1" l="1"/>
  <c r="AH1407" i="1"/>
  <c r="AQ1408" i="1"/>
  <c r="AR1408" i="1"/>
  <c r="J1409" i="1"/>
  <c r="F1409" i="1"/>
  <c r="G1409" i="1" s="1"/>
  <c r="X1409" i="1"/>
  <c r="E1410" i="1"/>
  <c r="D1410" i="1"/>
  <c r="AJ1409" i="1"/>
  <c r="AI1409" i="1"/>
  <c r="AM1409" i="1" l="1"/>
  <c r="AR1409" i="1"/>
  <c r="AQ1409" i="1"/>
  <c r="J1410" i="1"/>
  <c r="F1410" i="1"/>
  <c r="G1410" i="1" s="1"/>
  <c r="X1410" i="1"/>
  <c r="D1411" i="1"/>
  <c r="E1411" i="1"/>
  <c r="Q1410" i="1"/>
  <c r="AH1408" i="1"/>
  <c r="AJ1410" i="1"/>
  <c r="AI1410" i="1"/>
  <c r="AM1410" i="1" l="1"/>
  <c r="AQ1410" i="1"/>
  <c r="AR1410" i="1"/>
  <c r="X1411" i="1"/>
  <c r="J1411" i="1"/>
  <c r="F1411" i="1"/>
  <c r="G1411" i="1" s="1"/>
  <c r="D1412" i="1"/>
  <c r="E1412" i="1"/>
  <c r="Q1411" i="1"/>
  <c r="AH1409" i="1"/>
  <c r="AJ1411" i="1"/>
  <c r="AI1411" i="1"/>
  <c r="AM1411" i="1" l="1"/>
  <c r="AR1411" i="1"/>
  <c r="AQ1412" i="1"/>
  <c r="AQ1411" i="1"/>
  <c r="F1412" i="1"/>
  <c r="G1412" i="1"/>
  <c r="X1412" i="1"/>
  <c r="J1412" i="1"/>
  <c r="E1413" i="1"/>
  <c r="D1413" i="1"/>
  <c r="AH1410" i="1"/>
  <c r="Q1412" i="1"/>
  <c r="AJ1412" i="1"/>
  <c r="AI1412" i="1"/>
  <c r="AM1412" i="1" l="1"/>
  <c r="J1413" i="1"/>
  <c r="F1413" i="1"/>
  <c r="G1413" i="1"/>
  <c r="X1413" i="1"/>
  <c r="D1414" i="1"/>
  <c r="E1414" i="1"/>
  <c r="AH1411" i="1"/>
  <c r="AR1412" i="1"/>
  <c r="Q1413" i="1"/>
  <c r="AJ1413" i="1"/>
  <c r="AI1413" i="1"/>
  <c r="AM1413" i="1" l="1"/>
  <c r="AR1413" i="1"/>
  <c r="AQ1413" i="1"/>
  <c r="AH1412" i="1"/>
  <c r="J1414" i="1"/>
  <c r="F1414" i="1"/>
  <c r="G1414" i="1" s="1"/>
  <c r="X1414" i="1"/>
  <c r="E1415" i="1"/>
  <c r="D1415" i="1"/>
  <c r="Q1414" i="1"/>
  <c r="AJ1414" i="1"/>
  <c r="AI1414" i="1"/>
  <c r="AM1414" i="1" l="1"/>
  <c r="AR1414" i="1"/>
  <c r="AQ1414" i="1"/>
  <c r="X1415" i="1"/>
  <c r="J1415" i="1"/>
  <c r="F1415" i="1"/>
  <c r="G1415" i="1" s="1"/>
  <c r="D1416" i="1"/>
  <c r="E1416" i="1"/>
  <c r="Q1415" i="1"/>
  <c r="AH1413" i="1"/>
  <c r="AJ1415" i="1"/>
  <c r="AI1415" i="1"/>
  <c r="AM1415" i="1" l="1"/>
  <c r="AQ1415" i="1"/>
  <c r="AR1415" i="1"/>
  <c r="AQ1416" i="1"/>
  <c r="F1416" i="1"/>
  <c r="G1416" i="1"/>
  <c r="X1416" i="1"/>
  <c r="J1416" i="1"/>
  <c r="E1417" i="1"/>
  <c r="D1417" i="1"/>
  <c r="AH1414" i="1"/>
  <c r="Q1416" i="1"/>
  <c r="AJ1416" i="1"/>
  <c r="AI1416" i="1"/>
  <c r="AM1416" i="1" l="1"/>
  <c r="J1417" i="1"/>
  <c r="F1417" i="1"/>
  <c r="G1417" i="1" s="1"/>
  <c r="X1417" i="1"/>
  <c r="D1418" i="1"/>
  <c r="E1418" i="1"/>
  <c r="AH1415" i="1"/>
  <c r="AR1416" i="1"/>
  <c r="Q1417" i="1"/>
  <c r="AJ1417" i="1"/>
  <c r="AI1417" i="1"/>
  <c r="AM1417" i="1" l="1"/>
  <c r="AR1417" i="1"/>
  <c r="AQ1417" i="1"/>
  <c r="J1418" i="1"/>
  <c r="F1418" i="1"/>
  <c r="G1418" i="1"/>
  <c r="X1418" i="1"/>
  <c r="D1419" i="1"/>
  <c r="E1419" i="1"/>
  <c r="Q1418" i="1"/>
  <c r="AH1416" i="1"/>
  <c r="AJ1418" i="1"/>
  <c r="AI1418" i="1"/>
  <c r="AM1418" i="1" l="1"/>
  <c r="AQ1418" i="1"/>
  <c r="X1419" i="1"/>
  <c r="J1419" i="1"/>
  <c r="Q1420" i="1"/>
  <c r="F1419" i="1"/>
  <c r="G1419" i="1" s="1"/>
  <c r="E1420" i="1"/>
  <c r="D1420" i="1"/>
  <c r="Q1419" i="1"/>
  <c r="AR1418" i="1"/>
  <c r="AH1417" i="1"/>
  <c r="AJ1419" i="1"/>
  <c r="AI1419" i="1"/>
  <c r="AM1419" i="1" l="1"/>
  <c r="AQ1419" i="1"/>
  <c r="AR1419" i="1"/>
  <c r="F1420" i="1"/>
  <c r="G1420" i="1" s="1"/>
  <c r="X1420" i="1"/>
  <c r="J1420" i="1"/>
  <c r="D1421" i="1"/>
  <c r="E1421" i="1"/>
  <c r="AH1418" i="1"/>
  <c r="AJ1420" i="1"/>
  <c r="AI1420" i="1"/>
  <c r="AM1420" i="1" l="1"/>
  <c r="AR1420" i="1"/>
  <c r="AQ1420" i="1"/>
  <c r="J1421" i="1"/>
  <c r="F1421" i="1"/>
  <c r="G1421" i="1"/>
  <c r="X1421" i="1"/>
  <c r="D1422" i="1"/>
  <c r="E1422" i="1"/>
  <c r="Q1421" i="1"/>
  <c r="AH1419" i="1"/>
  <c r="AJ1421" i="1"/>
  <c r="AI1421" i="1"/>
  <c r="AM1421" i="1" l="1"/>
  <c r="J1422" i="1"/>
  <c r="F1422" i="1"/>
  <c r="G1422" i="1"/>
  <c r="X1422" i="1"/>
  <c r="D1423" i="1"/>
  <c r="E1423" i="1"/>
  <c r="Q1422" i="1"/>
  <c r="AR1421" i="1"/>
  <c r="AQ1421" i="1"/>
  <c r="AH1420" i="1"/>
  <c r="AJ1422" i="1"/>
  <c r="AI1422" i="1"/>
  <c r="AM1422" i="1" l="1"/>
  <c r="X1423" i="1"/>
  <c r="J1423" i="1"/>
  <c r="F1423" i="1"/>
  <c r="G1423" i="1" s="1"/>
  <c r="E1424" i="1"/>
  <c r="D1424" i="1"/>
  <c r="Q1424" i="1" s="1"/>
  <c r="Q1423" i="1"/>
  <c r="AR1422" i="1"/>
  <c r="AQ1422" i="1"/>
  <c r="AH1421" i="1"/>
  <c r="AJ1423" i="1"/>
  <c r="AI1423" i="1"/>
  <c r="AM1423" i="1" l="1"/>
  <c r="AR1423" i="1"/>
  <c r="AQ1423" i="1"/>
  <c r="AH1422" i="1"/>
  <c r="F1424" i="1"/>
  <c r="G1424" i="1"/>
  <c r="X1424" i="1"/>
  <c r="J1424" i="1"/>
  <c r="D1425" i="1"/>
  <c r="AJ1424" i="1"/>
  <c r="AI1424" i="1"/>
  <c r="AM1424" i="1" l="1"/>
  <c r="J1425" i="1"/>
  <c r="E1426" i="1"/>
  <c r="F1425" i="1"/>
  <c r="G1425" i="1" s="1"/>
  <c r="X1425" i="1"/>
  <c r="D1426" i="1"/>
  <c r="Q1426" i="1"/>
  <c r="AQ1424" i="1"/>
  <c r="AR1424" i="1"/>
  <c r="Q1425" i="1"/>
  <c r="AH1423" i="1"/>
  <c r="AJ1425" i="1"/>
  <c r="AI1425" i="1"/>
  <c r="AM1425" i="1" l="1"/>
  <c r="AR1425" i="1"/>
  <c r="AQ1425" i="1"/>
  <c r="J1426" i="1"/>
  <c r="D1427" i="1"/>
  <c r="F1426" i="1"/>
  <c r="E1427" i="1"/>
  <c r="Q1427" i="1" s="1"/>
  <c r="G1426" i="1"/>
  <c r="X1426" i="1"/>
  <c r="AH1424" i="1"/>
  <c r="AJ1426" i="1"/>
  <c r="AI1426" i="1"/>
  <c r="AM1426" i="1" l="1"/>
  <c r="AR1426" i="1"/>
  <c r="AQ1426" i="1"/>
  <c r="J1427" i="1"/>
  <c r="D1428" i="1"/>
  <c r="F1427" i="1"/>
  <c r="G1427" i="1" s="1"/>
  <c r="E1428" i="1"/>
  <c r="Q1428" i="1" s="1"/>
  <c r="X1427" i="1"/>
  <c r="AH1425" i="1"/>
  <c r="AJ1427" i="1"/>
  <c r="AI1427" i="1"/>
  <c r="AM1427" i="1" l="1"/>
  <c r="AQ1427" i="1"/>
  <c r="AR1427" i="1"/>
  <c r="X1428" i="1"/>
  <c r="J1428" i="1"/>
  <c r="D1429" i="1"/>
  <c r="F1428" i="1"/>
  <c r="G1428" i="1" s="1"/>
  <c r="E1429" i="1"/>
  <c r="AH1426" i="1"/>
  <c r="AJ1428" i="1"/>
  <c r="AI1428" i="1"/>
  <c r="AM1428" i="1" l="1"/>
  <c r="AR1428" i="1"/>
  <c r="AQ1428" i="1"/>
  <c r="F1429" i="1"/>
  <c r="G1429" i="1" s="1"/>
  <c r="X1429" i="1"/>
  <c r="J1429" i="1"/>
  <c r="D1430" i="1"/>
  <c r="Q1430" i="1" s="1"/>
  <c r="E1430" i="1"/>
  <c r="Q1429" i="1"/>
  <c r="AH1427" i="1"/>
  <c r="AJ1429" i="1"/>
  <c r="AI1429" i="1"/>
  <c r="AM1429" i="1" l="1"/>
  <c r="AR1429" i="1"/>
  <c r="AQ1429" i="1"/>
  <c r="J1430" i="1"/>
  <c r="F1430" i="1"/>
  <c r="G1430" i="1" s="1"/>
  <c r="X1430" i="1"/>
  <c r="D1431" i="1"/>
  <c r="E1431" i="1"/>
  <c r="AH1428" i="1"/>
  <c r="AJ1430" i="1"/>
  <c r="AI1430" i="1"/>
  <c r="AM1430" i="1" l="1"/>
  <c r="AQ1430" i="1"/>
  <c r="AR1430" i="1"/>
  <c r="J1431" i="1"/>
  <c r="F1431" i="1"/>
  <c r="G1431" i="1"/>
  <c r="X1431" i="1"/>
  <c r="D1432" i="1"/>
  <c r="Q1432" i="1" s="1"/>
  <c r="E1432" i="1"/>
  <c r="Q1431" i="1"/>
  <c r="AH1429" i="1"/>
  <c r="AJ1431" i="1"/>
  <c r="AI1431" i="1"/>
  <c r="AM1431" i="1" l="1"/>
  <c r="X1432" i="1"/>
  <c r="J1432" i="1"/>
  <c r="Q1433" i="1"/>
  <c r="F1432" i="1"/>
  <c r="G1432" i="1" s="1"/>
  <c r="E1433" i="1"/>
  <c r="D1433" i="1"/>
  <c r="AQ1431" i="1"/>
  <c r="AR1431" i="1"/>
  <c r="AH1430" i="1"/>
  <c r="AJ1432" i="1"/>
  <c r="AI1432" i="1"/>
  <c r="AM1432" i="1" l="1"/>
  <c r="AQ1432" i="1"/>
  <c r="AR1432" i="1"/>
  <c r="F1433" i="1"/>
  <c r="G1433" i="1" s="1"/>
  <c r="X1433" i="1"/>
  <c r="J1433" i="1"/>
  <c r="Q1434" i="1"/>
  <c r="D1434" i="1"/>
  <c r="E1434" i="1"/>
  <c r="AH1431" i="1"/>
  <c r="AJ1433" i="1"/>
  <c r="AI1433" i="1"/>
  <c r="AM1433" i="1" l="1"/>
  <c r="AQ1433" i="1"/>
  <c r="AR1433" i="1"/>
  <c r="J1434" i="1"/>
  <c r="F1434" i="1"/>
  <c r="G1434" i="1"/>
  <c r="X1434" i="1"/>
  <c r="D1435" i="1"/>
  <c r="E1435" i="1"/>
  <c r="AH1432" i="1"/>
  <c r="AJ1434" i="1"/>
  <c r="AI1434" i="1"/>
  <c r="AM1434" i="1" l="1"/>
  <c r="J1435" i="1"/>
  <c r="F1435" i="1"/>
  <c r="G1435" i="1" s="1"/>
  <c r="X1435" i="1"/>
  <c r="D1436" i="1"/>
  <c r="E1436" i="1"/>
  <c r="Q1435" i="1"/>
  <c r="AQ1434" i="1"/>
  <c r="AR1434" i="1"/>
  <c r="AH1433" i="1"/>
  <c r="AJ1435" i="1"/>
  <c r="AI1435" i="1"/>
  <c r="AM1435" i="1" l="1"/>
  <c r="AR1435" i="1"/>
  <c r="AQ1435" i="1"/>
  <c r="X1436" i="1"/>
  <c r="J1436" i="1"/>
  <c r="F1436" i="1"/>
  <c r="G1436" i="1" s="1"/>
  <c r="D1437" i="1"/>
  <c r="E1437" i="1"/>
  <c r="Q1436" i="1"/>
  <c r="AH1434" i="1"/>
  <c r="AJ1436" i="1"/>
  <c r="AI1436" i="1"/>
  <c r="AM1436" i="1" l="1"/>
  <c r="AR1436" i="1"/>
  <c r="AQ1436" i="1"/>
  <c r="F1437" i="1"/>
  <c r="G1437" i="1"/>
  <c r="X1437" i="1"/>
  <c r="J1437" i="1"/>
  <c r="E1438" i="1"/>
  <c r="D1438" i="1"/>
  <c r="Q1438" i="1" s="1"/>
  <c r="Q1437" i="1"/>
  <c r="AH1435" i="1"/>
  <c r="AJ1437" i="1"/>
  <c r="AI1437" i="1"/>
  <c r="AM1437" i="1" l="1"/>
  <c r="AR1437" i="1"/>
  <c r="J1438" i="1"/>
  <c r="F1438" i="1"/>
  <c r="G1438" i="1" s="1"/>
  <c r="X1438" i="1"/>
  <c r="E1439" i="1"/>
  <c r="D1439" i="1"/>
  <c r="AQ1437" i="1"/>
  <c r="AH1436" i="1"/>
  <c r="AJ1438" i="1"/>
  <c r="AI1438" i="1"/>
  <c r="AM1438" i="1" l="1"/>
  <c r="AR1438" i="1"/>
  <c r="AQ1438" i="1"/>
  <c r="J1439" i="1"/>
  <c r="F1439" i="1"/>
  <c r="G1439" i="1"/>
  <c r="X1439" i="1"/>
  <c r="D1440" i="1"/>
  <c r="Q1440" i="1" s="1"/>
  <c r="E1440" i="1"/>
  <c r="Q1439" i="1"/>
  <c r="AH1437" i="1"/>
  <c r="AJ1439" i="1"/>
  <c r="AI1439" i="1"/>
  <c r="AM1439" i="1" l="1"/>
  <c r="X1440" i="1"/>
  <c r="J1440" i="1"/>
  <c r="Q1441" i="1"/>
  <c r="F1440" i="1"/>
  <c r="G1440" i="1" s="1"/>
  <c r="D1441" i="1"/>
  <c r="E1441" i="1"/>
  <c r="AR1439" i="1"/>
  <c r="AQ1439" i="1"/>
  <c r="AH1438" i="1"/>
  <c r="AJ1440" i="1"/>
  <c r="AI1440" i="1"/>
  <c r="AM1440" i="1" l="1"/>
  <c r="AQ1440" i="1"/>
  <c r="AR1440" i="1"/>
  <c r="F1441" i="1"/>
  <c r="G1441" i="1" s="1"/>
  <c r="X1441" i="1"/>
  <c r="J1441" i="1"/>
  <c r="Q1442" i="1"/>
  <c r="E1442" i="1"/>
  <c r="D1442" i="1"/>
  <c r="AH1439" i="1"/>
  <c r="AJ1441" i="1"/>
  <c r="AI1441" i="1"/>
  <c r="AM1441" i="1" l="1"/>
  <c r="AQ1441" i="1"/>
  <c r="AR1441" i="1"/>
  <c r="J1442" i="1"/>
  <c r="F1442" i="1"/>
  <c r="G1442" i="1"/>
  <c r="X1442" i="1"/>
  <c r="D1443" i="1"/>
  <c r="E1443" i="1"/>
  <c r="AH1440" i="1"/>
  <c r="AJ1442" i="1"/>
  <c r="AI1442" i="1"/>
  <c r="AM1442" i="1" l="1"/>
  <c r="J1443" i="1"/>
  <c r="F1443" i="1"/>
  <c r="G1443" i="1"/>
  <c r="X1443" i="1"/>
  <c r="D1444" i="1"/>
  <c r="AR1442" i="1"/>
  <c r="AQ1442" i="1"/>
  <c r="Q1443" i="1"/>
  <c r="AH1441" i="1"/>
  <c r="AJ1443" i="1"/>
  <c r="AI1443" i="1"/>
  <c r="AM1443" i="1" l="1"/>
  <c r="G1444" i="1"/>
  <c r="X1444" i="1"/>
  <c r="D1445" i="1"/>
  <c r="Q1445" i="1"/>
  <c r="J1444" i="1"/>
  <c r="E1445" i="1"/>
  <c r="F1444" i="1"/>
  <c r="Q1444" i="1"/>
  <c r="AR1443" i="1"/>
  <c r="AR1444" i="1"/>
  <c r="AQ1443" i="1"/>
  <c r="AH1442" i="1"/>
  <c r="AJ1444" i="1"/>
  <c r="AI1444" i="1"/>
  <c r="AM1444" i="1" l="1"/>
  <c r="AQ1444" i="1"/>
  <c r="X1445" i="1"/>
  <c r="J1445" i="1"/>
  <c r="D1446" i="1"/>
  <c r="Q1446" i="1"/>
  <c r="F1445" i="1"/>
  <c r="G1445" i="1" s="1"/>
  <c r="E1446" i="1"/>
  <c r="AH1443" i="1"/>
  <c r="AJ1445" i="1"/>
  <c r="AI1445" i="1"/>
  <c r="AM1445" i="1" l="1"/>
  <c r="AR1445" i="1"/>
  <c r="AQ1445" i="1"/>
  <c r="F1446" i="1"/>
  <c r="G1446" i="1" s="1"/>
  <c r="X1446" i="1"/>
  <c r="J1446" i="1"/>
  <c r="D1447" i="1"/>
  <c r="E1447" i="1"/>
  <c r="AH1444" i="1"/>
  <c r="AJ1446" i="1"/>
  <c r="AI1446" i="1"/>
  <c r="AM1446" i="1" l="1"/>
  <c r="AQ1446" i="1"/>
  <c r="AR1446" i="1"/>
  <c r="J1447" i="1"/>
  <c r="F1447" i="1"/>
  <c r="G1447" i="1"/>
  <c r="X1447" i="1"/>
  <c r="D1448" i="1"/>
  <c r="E1448" i="1"/>
  <c r="Q1447" i="1"/>
  <c r="AH1445" i="1"/>
  <c r="AJ1447" i="1"/>
  <c r="AI1447" i="1"/>
  <c r="AM1447" i="1" l="1"/>
  <c r="J1448" i="1"/>
  <c r="F1448" i="1"/>
  <c r="G1448" i="1"/>
  <c r="X1448" i="1"/>
  <c r="E1449" i="1"/>
  <c r="D1449" i="1"/>
  <c r="Q1448" i="1"/>
  <c r="AR1447" i="1"/>
  <c r="AQ1447" i="1"/>
  <c r="AH1446" i="1"/>
  <c r="AJ1448" i="1"/>
  <c r="AI1448" i="1"/>
  <c r="AM1448" i="1" l="1"/>
  <c r="X1449" i="1"/>
  <c r="J1449" i="1"/>
  <c r="Q1450" i="1"/>
  <c r="F1449" i="1"/>
  <c r="G1449" i="1" s="1"/>
  <c r="D1450" i="1"/>
  <c r="E1450" i="1"/>
  <c r="AR1448" i="1"/>
  <c r="AQ1448" i="1"/>
  <c r="Q1449" i="1"/>
  <c r="AH1447" i="1"/>
  <c r="AJ1449" i="1"/>
  <c r="AI1449" i="1"/>
  <c r="AM1449" i="1" l="1"/>
  <c r="AR1449" i="1"/>
  <c r="AQ1449" i="1"/>
  <c r="F1450" i="1"/>
  <c r="G1450" i="1" s="1"/>
  <c r="X1450" i="1"/>
  <c r="J1450" i="1"/>
  <c r="Q1451" i="1"/>
  <c r="E1451" i="1"/>
  <c r="D1451" i="1"/>
  <c r="AH1448" i="1"/>
  <c r="AJ1450" i="1"/>
  <c r="AI1450" i="1"/>
  <c r="AM1450" i="1" l="1"/>
  <c r="AR1450" i="1"/>
  <c r="AQ1450" i="1"/>
  <c r="J1451" i="1"/>
  <c r="F1451" i="1"/>
  <c r="G1451" i="1"/>
  <c r="X1451" i="1"/>
  <c r="D1452" i="1"/>
  <c r="E1452" i="1"/>
  <c r="AH1449" i="1"/>
  <c r="AJ1451" i="1"/>
  <c r="AI1451" i="1"/>
  <c r="AM1451" i="1" l="1"/>
  <c r="J1452" i="1"/>
  <c r="F1452" i="1"/>
  <c r="G1452" i="1"/>
  <c r="X1452" i="1"/>
  <c r="D1453" i="1"/>
  <c r="E1453" i="1"/>
  <c r="Q1452" i="1"/>
  <c r="AR1451" i="1"/>
  <c r="AQ1452" i="1"/>
  <c r="AQ1451" i="1"/>
  <c r="AH1450" i="1"/>
  <c r="AJ1452" i="1"/>
  <c r="AI1452" i="1"/>
  <c r="AM1452" i="1" l="1"/>
  <c r="X1453" i="1"/>
  <c r="J1453" i="1"/>
  <c r="F1453" i="1"/>
  <c r="G1453" i="1" s="1"/>
  <c r="D1454" i="1"/>
  <c r="E1454" i="1"/>
  <c r="Q1453" i="1"/>
  <c r="AR1452" i="1"/>
  <c r="AH1451" i="1"/>
  <c r="AJ1453" i="1"/>
  <c r="AI1453" i="1"/>
  <c r="AM1453" i="1" l="1"/>
  <c r="AR1453" i="1"/>
  <c r="AQ1453" i="1"/>
  <c r="F1454" i="1"/>
  <c r="G1454" i="1" s="1"/>
  <c r="X1454" i="1"/>
  <c r="J1454" i="1"/>
  <c r="E1455" i="1"/>
  <c r="D1455" i="1"/>
  <c r="Q1455" i="1" s="1"/>
  <c r="Q1454" i="1"/>
  <c r="AH1452" i="1"/>
  <c r="AJ1454" i="1"/>
  <c r="AI1454" i="1"/>
  <c r="AM1454" i="1" l="1"/>
  <c r="AR1454" i="1"/>
  <c r="AQ1455" i="1"/>
  <c r="AQ1454" i="1"/>
  <c r="J1455" i="1"/>
  <c r="F1455" i="1"/>
  <c r="G1455" i="1"/>
  <c r="X1455" i="1"/>
  <c r="E1456" i="1"/>
  <c r="Q1456" i="1" s="1"/>
  <c r="D1456" i="1"/>
  <c r="AH1453" i="1"/>
  <c r="AJ1455" i="1"/>
  <c r="AI1455" i="1"/>
  <c r="AM1455" i="1" l="1"/>
  <c r="AR1455" i="1"/>
  <c r="J1456" i="1"/>
  <c r="F1456" i="1"/>
  <c r="G1456" i="1" s="1"/>
  <c r="X1456" i="1"/>
  <c r="D1457" i="1"/>
  <c r="E1457" i="1"/>
  <c r="AH1454" i="1"/>
  <c r="AJ1456" i="1"/>
  <c r="AI1456" i="1"/>
  <c r="AM1456" i="1" l="1"/>
  <c r="AQ1456" i="1"/>
  <c r="AR1456" i="1"/>
  <c r="X1457" i="1"/>
  <c r="J1457" i="1"/>
  <c r="F1457" i="1"/>
  <c r="G1457" i="1" s="1"/>
  <c r="E1458" i="1"/>
  <c r="D1458" i="1"/>
  <c r="Q1457" i="1"/>
  <c r="AH1455" i="1"/>
  <c r="AJ1457" i="1"/>
  <c r="AI1457" i="1"/>
  <c r="AM1457" i="1" l="1"/>
  <c r="AQ1457" i="1"/>
  <c r="AR1457" i="1"/>
  <c r="F1458" i="1"/>
  <c r="G1458" i="1" s="1"/>
  <c r="X1458" i="1"/>
  <c r="J1458" i="1"/>
  <c r="D1459" i="1"/>
  <c r="E1459" i="1"/>
  <c r="Q1459" i="1" s="1"/>
  <c r="Q1458" i="1"/>
  <c r="AH1456" i="1"/>
  <c r="AJ1458" i="1"/>
  <c r="AI1458" i="1"/>
  <c r="AM1458" i="1" l="1"/>
  <c r="AQ1458" i="1"/>
  <c r="AR1458" i="1"/>
  <c r="J1459" i="1"/>
  <c r="F1459" i="1"/>
  <c r="G1459" i="1"/>
  <c r="X1459" i="1"/>
  <c r="D1460" i="1"/>
  <c r="E1460" i="1"/>
  <c r="AH1457" i="1"/>
  <c r="AJ1459" i="1"/>
  <c r="AI1459" i="1"/>
  <c r="AM1459" i="1" l="1"/>
  <c r="AR1459" i="1"/>
  <c r="AQ1459" i="1"/>
  <c r="J1460" i="1"/>
  <c r="F1460" i="1"/>
  <c r="G1460" i="1" s="1"/>
  <c r="X1460" i="1"/>
  <c r="E1461" i="1"/>
  <c r="D1461" i="1"/>
  <c r="Q1460" i="1"/>
  <c r="AH1458" i="1"/>
  <c r="AJ1460" i="1"/>
  <c r="AI1460" i="1"/>
  <c r="AM1460" i="1" l="1"/>
  <c r="AQ1460" i="1"/>
  <c r="AR1460" i="1"/>
  <c r="X1461" i="1"/>
  <c r="J1461" i="1"/>
  <c r="F1461" i="1"/>
  <c r="G1461" i="1" s="1"/>
  <c r="D1462" i="1"/>
  <c r="E1462" i="1"/>
  <c r="Q1462" i="1" s="1"/>
  <c r="Q1461" i="1"/>
  <c r="AH1459" i="1"/>
  <c r="AJ1461" i="1"/>
  <c r="AI1461" i="1"/>
  <c r="AM1461" i="1" l="1"/>
  <c r="AR1461" i="1"/>
  <c r="AQ1461" i="1"/>
  <c r="F1462" i="1"/>
  <c r="G1462" i="1" s="1"/>
  <c r="X1462" i="1"/>
  <c r="J1462" i="1"/>
  <c r="Q1463" i="1"/>
  <c r="E1463" i="1"/>
  <c r="D1463" i="1"/>
  <c r="AH1460" i="1"/>
  <c r="AJ1462" i="1"/>
  <c r="AI1462" i="1"/>
  <c r="AM1462" i="1" l="1"/>
  <c r="AR1462" i="1"/>
  <c r="AQ1462" i="1"/>
  <c r="J1463" i="1"/>
  <c r="F1463" i="1"/>
  <c r="G1463" i="1"/>
  <c r="X1463" i="1"/>
  <c r="E1464" i="1"/>
  <c r="D1464" i="1"/>
  <c r="AH1461" i="1"/>
  <c r="AJ1463" i="1"/>
  <c r="AI1463" i="1"/>
  <c r="AM1463" i="1" l="1"/>
  <c r="J1464" i="1"/>
  <c r="F1464" i="1"/>
  <c r="G1464" i="1"/>
  <c r="X1464" i="1"/>
  <c r="D1465" i="1"/>
  <c r="E1465" i="1"/>
  <c r="Q1464" i="1"/>
  <c r="AQ1463" i="1"/>
  <c r="AR1463" i="1"/>
  <c r="AH1462" i="1"/>
  <c r="AJ1464" i="1"/>
  <c r="AI1464" i="1"/>
  <c r="AM1464" i="1" l="1"/>
  <c r="X1465" i="1"/>
  <c r="J1465" i="1"/>
  <c r="F1465" i="1"/>
  <c r="G1465" i="1" s="1"/>
  <c r="D1466" i="1"/>
  <c r="Q1465" i="1"/>
  <c r="AR1464" i="1"/>
  <c r="AQ1464" i="1"/>
  <c r="AH1463" i="1"/>
  <c r="AJ1465" i="1"/>
  <c r="AI1465" i="1"/>
  <c r="AM1465" i="1" l="1"/>
  <c r="AQ1465" i="1"/>
  <c r="AR1465" i="1"/>
  <c r="F1466" i="1"/>
  <c r="G1466" i="1" s="1"/>
  <c r="X1466" i="1"/>
  <c r="D1467" i="1"/>
  <c r="Q1467" i="1"/>
  <c r="J1466" i="1"/>
  <c r="E1467" i="1"/>
  <c r="Q1466" i="1"/>
  <c r="AH1464" i="1"/>
  <c r="AJ1466" i="1"/>
  <c r="AI1466" i="1"/>
  <c r="AM1466" i="1" l="1"/>
  <c r="AQ1466" i="1"/>
  <c r="AR1466" i="1"/>
  <c r="F1467" i="1"/>
  <c r="G1467" i="1"/>
  <c r="X1467" i="1"/>
  <c r="J1467" i="1"/>
  <c r="D1468" i="1"/>
  <c r="Q1468" i="1"/>
  <c r="E1468" i="1"/>
  <c r="AH1465" i="1"/>
  <c r="AJ1467" i="1"/>
  <c r="AI1467" i="1"/>
  <c r="AM1467" i="1" l="1"/>
  <c r="AQ1467" i="1"/>
  <c r="J1468" i="1"/>
  <c r="F1468" i="1"/>
  <c r="G1468" i="1"/>
  <c r="X1468" i="1"/>
  <c r="E1469" i="1"/>
  <c r="Q1469" i="1" s="1"/>
  <c r="D1469" i="1"/>
  <c r="AR1467" i="1"/>
  <c r="AQ1468" i="1"/>
  <c r="AH1466" i="1"/>
  <c r="AJ1468" i="1"/>
  <c r="AI1468" i="1"/>
  <c r="AM1468" i="1" l="1"/>
  <c r="AR1468" i="1"/>
  <c r="J1469" i="1"/>
  <c r="F1469" i="1"/>
  <c r="G1469" i="1"/>
  <c r="X1469" i="1"/>
  <c r="E1470" i="1"/>
  <c r="Q1470" i="1" s="1"/>
  <c r="D1470" i="1"/>
  <c r="AQ1469" i="1"/>
  <c r="AH1467" i="1"/>
  <c r="AJ1469" i="1"/>
  <c r="AI1469" i="1"/>
  <c r="AM1469" i="1" l="1"/>
  <c r="X1470" i="1"/>
  <c r="J1470" i="1"/>
  <c r="Q1471" i="1"/>
  <c r="F1470" i="1"/>
  <c r="G1470" i="1" s="1"/>
  <c r="D1471" i="1"/>
  <c r="E1471" i="1"/>
  <c r="AR1469" i="1"/>
  <c r="AH1468" i="1"/>
  <c r="AJ1470" i="1"/>
  <c r="AI1470" i="1"/>
  <c r="AM1470" i="1" l="1"/>
  <c r="AR1470" i="1"/>
  <c r="AQ1470" i="1"/>
  <c r="F1471" i="1"/>
  <c r="G1471" i="1" s="1"/>
  <c r="X1471" i="1"/>
  <c r="J1471" i="1"/>
  <c r="Q1472" i="1"/>
  <c r="E1472" i="1"/>
  <c r="D1472" i="1"/>
  <c r="AH1469" i="1"/>
  <c r="AJ1471" i="1"/>
  <c r="AI1471" i="1"/>
  <c r="AM1471" i="1" l="1"/>
  <c r="AQ1471" i="1"/>
  <c r="AR1471" i="1"/>
  <c r="J1472" i="1"/>
  <c r="F1472" i="1"/>
  <c r="G1472" i="1" s="1"/>
  <c r="X1472" i="1"/>
  <c r="D1473" i="1"/>
  <c r="E1473" i="1"/>
  <c r="AH1470" i="1"/>
  <c r="AJ1472" i="1"/>
  <c r="AI1472" i="1"/>
  <c r="AM1472" i="1" l="1"/>
  <c r="AR1472" i="1"/>
  <c r="AQ1472" i="1"/>
  <c r="J1473" i="1"/>
  <c r="F1473" i="1"/>
  <c r="G1473" i="1"/>
  <c r="X1473" i="1"/>
  <c r="D1474" i="1"/>
  <c r="Q1474" i="1" s="1"/>
  <c r="E1474" i="1"/>
  <c r="Q1473" i="1"/>
  <c r="AH1471" i="1"/>
  <c r="AJ1473" i="1"/>
  <c r="AI1473" i="1"/>
  <c r="AM1473" i="1" l="1"/>
  <c r="X1474" i="1"/>
  <c r="J1474" i="1"/>
  <c r="F1474" i="1"/>
  <c r="G1474" i="1" s="1"/>
  <c r="E1475" i="1"/>
  <c r="D1475" i="1"/>
  <c r="Q1475" i="1" s="1"/>
  <c r="AQ1473" i="1"/>
  <c r="AR1473" i="1"/>
  <c r="AH1472" i="1"/>
  <c r="AJ1474" i="1"/>
  <c r="AI1474" i="1"/>
  <c r="AM1474" i="1" l="1"/>
  <c r="AQ1474" i="1"/>
  <c r="AR1474" i="1"/>
  <c r="F1475" i="1"/>
  <c r="G1475" i="1" s="1"/>
  <c r="X1475" i="1"/>
  <c r="J1475" i="1"/>
  <c r="Q1476" i="1"/>
  <c r="E1476" i="1"/>
  <c r="D1476" i="1"/>
  <c r="AH1473" i="1"/>
  <c r="AJ1475" i="1"/>
  <c r="AI1475" i="1"/>
  <c r="AM1475" i="1" l="1"/>
  <c r="AR1475" i="1"/>
  <c r="AQ1475" i="1"/>
  <c r="J1476" i="1"/>
  <c r="F1476" i="1"/>
  <c r="G1476" i="1"/>
  <c r="X1476" i="1"/>
  <c r="D1477" i="1"/>
  <c r="E1477" i="1"/>
  <c r="AH1474" i="1"/>
  <c r="AJ1476" i="1"/>
  <c r="AI1476" i="1"/>
  <c r="AM1476" i="1" l="1"/>
  <c r="AR1476" i="1"/>
  <c r="J1477" i="1"/>
  <c r="F1477" i="1"/>
  <c r="G1477" i="1"/>
  <c r="X1477" i="1"/>
  <c r="E1478" i="1"/>
  <c r="Q1478" i="1" s="1"/>
  <c r="D1478" i="1"/>
  <c r="Q1477" i="1"/>
  <c r="AQ1476" i="1"/>
  <c r="AH1475" i="1"/>
  <c r="AJ1477" i="1"/>
  <c r="AI1477" i="1"/>
  <c r="AM1477" i="1" l="1"/>
  <c r="AQ1477" i="1"/>
  <c r="AR1477" i="1"/>
  <c r="X1478" i="1"/>
  <c r="J1478" i="1"/>
  <c r="Q1479" i="1"/>
  <c r="F1478" i="1"/>
  <c r="G1478" i="1" s="1"/>
  <c r="E1479" i="1"/>
  <c r="D1479" i="1"/>
  <c r="AH1476" i="1"/>
  <c r="AJ1478" i="1"/>
  <c r="AI1478" i="1"/>
  <c r="AM1478" i="1" l="1"/>
  <c r="AR1478" i="1"/>
  <c r="AQ1478" i="1"/>
  <c r="F1479" i="1"/>
  <c r="G1479" i="1"/>
  <c r="X1479" i="1"/>
  <c r="J1479" i="1"/>
  <c r="D1480" i="1"/>
  <c r="E1480" i="1"/>
  <c r="AH1477" i="1"/>
  <c r="AJ1479" i="1"/>
  <c r="AI1479" i="1"/>
  <c r="AM1479" i="1" l="1"/>
  <c r="J1480" i="1"/>
  <c r="F1480" i="1"/>
  <c r="G1480" i="1" s="1"/>
  <c r="X1480" i="1"/>
  <c r="E1481" i="1"/>
  <c r="D1481" i="1"/>
  <c r="AR1479" i="1"/>
  <c r="Q1480" i="1"/>
  <c r="AQ1479" i="1"/>
  <c r="AH1478" i="1"/>
  <c r="AJ1480" i="1"/>
  <c r="AI1480" i="1"/>
  <c r="AM1480" i="1" l="1"/>
  <c r="AQ1480" i="1"/>
  <c r="AR1480" i="1"/>
  <c r="J1481" i="1"/>
  <c r="F1481" i="1"/>
  <c r="G1481" i="1"/>
  <c r="X1481" i="1"/>
  <c r="E1482" i="1"/>
  <c r="Q1482" i="1" s="1"/>
  <c r="D1482" i="1"/>
  <c r="Q1481" i="1"/>
  <c r="AH1479" i="1"/>
  <c r="AJ1481" i="1"/>
  <c r="AI1481" i="1"/>
  <c r="AM1481" i="1" l="1"/>
  <c r="AQ1481" i="1"/>
  <c r="AR1481" i="1"/>
  <c r="X1482" i="1"/>
  <c r="J1482" i="1"/>
  <c r="F1482" i="1"/>
  <c r="G1482" i="1" s="1"/>
  <c r="D1483" i="1"/>
  <c r="E1483" i="1"/>
  <c r="AH1480" i="1"/>
  <c r="AJ1482" i="1"/>
  <c r="AI1482" i="1"/>
  <c r="AM1482" i="1" l="1"/>
  <c r="AQ1482" i="1"/>
  <c r="AR1482" i="1"/>
  <c r="F1483" i="1"/>
  <c r="G1483" i="1"/>
  <c r="X1483" i="1"/>
  <c r="J1483" i="1"/>
  <c r="D1484" i="1"/>
  <c r="E1484" i="1"/>
  <c r="Q1483" i="1"/>
  <c r="AH1481" i="1"/>
  <c r="AJ1483" i="1"/>
  <c r="AI1483" i="1"/>
  <c r="AM1483" i="1" l="1"/>
  <c r="J1484" i="1"/>
  <c r="F1484" i="1"/>
  <c r="G1484" i="1"/>
  <c r="X1484" i="1"/>
  <c r="D1485" i="1"/>
  <c r="Q1484" i="1"/>
  <c r="AR1483" i="1"/>
  <c r="AQ1483" i="1"/>
  <c r="AH1482" i="1"/>
  <c r="AJ1484" i="1"/>
  <c r="AI1484" i="1"/>
  <c r="AM1484" i="1" l="1"/>
  <c r="AQ1484" i="1"/>
  <c r="AR1484" i="1"/>
  <c r="D1486" i="1"/>
  <c r="J1485" i="1"/>
  <c r="E1486" i="1"/>
  <c r="Q1486" i="1" s="1"/>
  <c r="F1485" i="1"/>
  <c r="G1485" i="1"/>
  <c r="X1485" i="1"/>
  <c r="Q1485" i="1"/>
  <c r="AH1483" i="1"/>
  <c r="AJ1485" i="1"/>
  <c r="AI1485" i="1"/>
  <c r="AM1485" i="1" l="1"/>
  <c r="AR1485" i="1"/>
  <c r="AR1486" i="1"/>
  <c r="AQ1485" i="1"/>
  <c r="J1486" i="1"/>
  <c r="D1487" i="1"/>
  <c r="F1486" i="1"/>
  <c r="E1487" i="1"/>
  <c r="Q1487" i="1" s="1"/>
  <c r="G1486" i="1"/>
  <c r="X1486" i="1"/>
  <c r="AH1484" i="1"/>
  <c r="AJ1486" i="1"/>
  <c r="AI1486" i="1"/>
  <c r="AM1486" i="1" l="1"/>
  <c r="AQ1486" i="1"/>
  <c r="X1487" i="1"/>
  <c r="J1487" i="1"/>
  <c r="D1488" i="1"/>
  <c r="F1487" i="1"/>
  <c r="G1487" i="1" s="1"/>
  <c r="E1488" i="1"/>
  <c r="Q1488" i="1" s="1"/>
  <c r="AH1485" i="1"/>
  <c r="AJ1487" i="1"/>
  <c r="AI1487" i="1"/>
  <c r="AM1487" i="1" l="1"/>
  <c r="AR1487" i="1"/>
  <c r="AQ1487" i="1"/>
  <c r="F1488" i="1"/>
  <c r="G1488" i="1"/>
  <c r="X1488" i="1"/>
  <c r="J1488" i="1"/>
  <c r="D1489" i="1"/>
  <c r="Q1489" i="1"/>
  <c r="E1489" i="1"/>
  <c r="AH1486" i="1"/>
  <c r="AJ1488" i="1"/>
  <c r="AI1488" i="1"/>
  <c r="AM1488" i="1" l="1"/>
  <c r="AR1488" i="1"/>
  <c r="J1489" i="1"/>
  <c r="F1489" i="1"/>
  <c r="G1489" i="1"/>
  <c r="X1489" i="1"/>
  <c r="E1490" i="1"/>
  <c r="Q1490" i="1" s="1"/>
  <c r="D1490" i="1"/>
  <c r="AQ1489" i="1"/>
  <c r="AQ1488" i="1"/>
  <c r="AH1487" i="1"/>
  <c r="AJ1489" i="1"/>
  <c r="AI1489" i="1"/>
  <c r="AM1489" i="1" l="1"/>
  <c r="AR1489" i="1"/>
  <c r="J1490" i="1"/>
  <c r="F1490" i="1"/>
  <c r="G1490" i="1"/>
  <c r="X1490" i="1"/>
  <c r="E1491" i="1"/>
  <c r="D1491" i="1"/>
  <c r="AH1488" i="1"/>
  <c r="AJ1490" i="1"/>
  <c r="AI1490" i="1"/>
  <c r="AM1490" i="1" l="1"/>
  <c r="AQ1490" i="1"/>
  <c r="X1491" i="1"/>
  <c r="J1491" i="1"/>
  <c r="F1491" i="1"/>
  <c r="G1491" i="1" s="1"/>
  <c r="E1492" i="1"/>
  <c r="Q1492" i="1" s="1"/>
  <c r="D1492" i="1"/>
  <c r="AR1490" i="1"/>
  <c r="Q1491" i="1"/>
  <c r="AH1489" i="1"/>
  <c r="AJ1491" i="1"/>
  <c r="AI1491" i="1"/>
  <c r="AM1491" i="1" l="1"/>
  <c r="AQ1491" i="1"/>
  <c r="AR1491" i="1"/>
  <c r="F1492" i="1"/>
  <c r="G1492" i="1" s="1"/>
  <c r="X1492" i="1"/>
  <c r="J1492" i="1"/>
  <c r="Q1493" i="1"/>
  <c r="D1493" i="1"/>
  <c r="E1493" i="1"/>
  <c r="AH1490" i="1"/>
  <c r="AJ1492" i="1"/>
  <c r="AI1492" i="1"/>
  <c r="AM1492" i="1" l="1"/>
  <c r="AQ1492" i="1"/>
  <c r="AR1492" i="1"/>
  <c r="J1493" i="1"/>
  <c r="F1493" i="1"/>
  <c r="G1493" i="1" s="1"/>
  <c r="X1493" i="1"/>
  <c r="D1494" i="1"/>
  <c r="E1494" i="1"/>
  <c r="AH1491" i="1"/>
  <c r="AJ1493" i="1"/>
  <c r="AI1493" i="1"/>
  <c r="AM1493" i="1" l="1"/>
  <c r="AQ1493" i="1"/>
  <c r="AR1493" i="1"/>
  <c r="J1494" i="1"/>
  <c r="F1494" i="1"/>
  <c r="G1494" i="1"/>
  <c r="X1494" i="1"/>
  <c r="D1495" i="1"/>
  <c r="E1495" i="1"/>
  <c r="Q1494" i="1"/>
  <c r="AH1492" i="1"/>
  <c r="AJ1494" i="1"/>
  <c r="AI1494" i="1"/>
  <c r="AM1494" i="1" l="1"/>
  <c r="AQ1494" i="1"/>
  <c r="X1495" i="1"/>
  <c r="J1495" i="1"/>
  <c r="F1495" i="1"/>
  <c r="G1495" i="1" s="1"/>
  <c r="D1496" i="1"/>
  <c r="E1496" i="1"/>
  <c r="Q1496" i="1" s="1"/>
  <c r="Q1495" i="1"/>
  <c r="AR1494" i="1"/>
  <c r="AH1493" i="1"/>
  <c r="AJ1495" i="1"/>
  <c r="AI1495" i="1"/>
  <c r="AM1495" i="1" l="1"/>
  <c r="AQ1495" i="1"/>
  <c r="AR1495" i="1"/>
  <c r="F1496" i="1"/>
  <c r="G1496" i="1" s="1"/>
  <c r="X1496" i="1"/>
  <c r="J1496" i="1"/>
  <c r="Q1497" i="1"/>
  <c r="E1497" i="1"/>
  <c r="D1497" i="1"/>
  <c r="AH1494" i="1"/>
  <c r="AJ1496" i="1"/>
  <c r="AI1496" i="1"/>
  <c r="AM1496" i="1" l="1"/>
  <c r="AR1496" i="1"/>
  <c r="AQ1496" i="1"/>
  <c r="J1497" i="1"/>
  <c r="F1497" i="1"/>
  <c r="G1497" i="1" s="1"/>
  <c r="X1497" i="1"/>
  <c r="D1498" i="1"/>
  <c r="E1498" i="1"/>
  <c r="AH1495" i="1"/>
  <c r="AJ1497" i="1"/>
  <c r="AI1497" i="1"/>
  <c r="AM1497" i="1" l="1"/>
  <c r="AR1497" i="1"/>
  <c r="AQ1497" i="1"/>
  <c r="J1498" i="1"/>
  <c r="F1498" i="1"/>
  <c r="G1498" i="1" s="1"/>
  <c r="X1498" i="1"/>
  <c r="D1499" i="1"/>
  <c r="E1499" i="1"/>
  <c r="Q1498" i="1"/>
  <c r="AH1496" i="1"/>
  <c r="AJ1498" i="1"/>
  <c r="AI1498" i="1"/>
  <c r="AM1498" i="1" l="1"/>
  <c r="AQ1498" i="1"/>
  <c r="AR1498" i="1"/>
  <c r="X1499" i="1"/>
  <c r="J1499" i="1"/>
  <c r="F1499" i="1"/>
  <c r="G1499" i="1" s="1"/>
  <c r="D1500" i="1"/>
  <c r="E1500" i="1"/>
  <c r="Q1499" i="1"/>
  <c r="AH1497" i="1"/>
  <c r="AJ1499" i="1"/>
  <c r="AI1499" i="1"/>
  <c r="AM1499" i="1" l="1"/>
  <c r="AR1499" i="1"/>
  <c r="AQ1499" i="1"/>
  <c r="F1500" i="1"/>
  <c r="G1500" i="1" s="1"/>
  <c r="X1500" i="1"/>
  <c r="J1500" i="1"/>
  <c r="Q1501" i="1"/>
  <c r="D1501" i="1"/>
  <c r="E1501" i="1"/>
  <c r="Q1500" i="1"/>
  <c r="AH1498" i="1"/>
  <c r="AJ1500" i="1"/>
  <c r="AI1500" i="1"/>
  <c r="AM1500" i="1" l="1"/>
  <c r="AR1500" i="1"/>
  <c r="AQ1500" i="1"/>
  <c r="J1501" i="1"/>
  <c r="F1501" i="1"/>
  <c r="G1501" i="1"/>
  <c r="X1501" i="1"/>
  <c r="D1502" i="1"/>
  <c r="E1502" i="1"/>
  <c r="AH1499" i="1"/>
  <c r="AJ1501" i="1"/>
  <c r="AI1501" i="1"/>
  <c r="AM1501" i="1" l="1"/>
  <c r="J1502" i="1"/>
  <c r="F1502" i="1"/>
  <c r="G1502" i="1" s="1"/>
  <c r="X1502" i="1"/>
  <c r="D1503" i="1"/>
  <c r="E1503" i="1"/>
  <c r="Q1502" i="1"/>
  <c r="AR1501" i="1"/>
  <c r="AQ1501" i="1"/>
  <c r="AH1500" i="1"/>
  <c r="AJ1502" i="1"/>
  <c r="AI1502" i="1"/>
  <c r="AM1502" i="1" l="1"/>
  <c r="AR1502" i="1"/>
  <c r="AQ1502" i="1"/>
  <c r="X1503" i="1"/>
  <c r="J1503" i="1"/>
  <c r="F1503" i="1"/>
  <c r="G1503" i="1" s="1"/>
  <c r="D1504" i="1"/>
  <c r="E1504" i="1"/>
  <c r="Q1503" i="1"/>
  <c r="AH1501" i="1"/>
  <c r="AJ1503" i="1"/>
  <c r="AI1503" i="1"/>
  <c r="AM1503" i="1" l="1"/>
  <c r="AQ1503" i="1"/>
  <c r="AR1503" i="1"/>
  <c r="F1504" i="1"/>
  <c r="G1504" i="1"/>
  <c r="X1504" i="1"/>
  <c r="J1504" i="1"/>
  <c r="D1505" i="1"/>
  <c r="Q1504" i="1"/>
  <c r="AH1502" i="1"/>
  <c r="AJ1504" i="1"/>
  <c r="AI1504" i="1"/>
  <c r="AM1504" i="1" l="1"/>
  <c r="J1505" i="1"/>
  <c r="E1506" i="1"/>
  <c r="F1505" i="1"/>
  <c r="G1505" i="1"/>
  <c r="X1505" i="1"/>
  <c r="D1506" i="1"/>
  <c r="Q1506" i="1" s="1"/>
  <c r="AQ1504" i="1"/>
  <c r="AR1504" i="1"/>
  <c r="Q1505" i="1"/>
  <c r="AH1503" i="1"/>
  <c r="AJ1505" i="1"/>
  <c r="AI1505" i="1"/>
  <c r="AM1505" i="1" l="1"/>
  <c r="J1506" i="1"/>
  <c r="D1507" i="1"/>
  <c r="F1506" i="1"/>
  <c r="E1507" i="1"/>
  <c r="Q1507" i="1" s="1"/>
  <c r="G1506" i="1"/>
  <c r="X1506" i="1"/>
  <c r="AQ1505" i="1"/>
  <c r="AQ1506" i="1"/>
  <c r="AR1505" i="1"/>
  <c r="AH1504" i="1"/>
  <c r="AJ1506" i="1"/>
  <c r="AI1506" i="1"/>
  <c r="AM1506" i="1" l="1"/>
  <c r="AR1506" i="1"/>
  <c r="J1507" i="1"/>
  <c r="D1508" i="1"/>
  <c r="F1507" i="1"/>
  <c r="G1507" i="1" s="1"/>
  <c r="E1508" i="1"/>
  <c r="X1507" i="1"/>
  <c r="AH1505" i="1"/>
  <c r="AJ1507" i="1"/>
  <c r="AI1507" i="1"/>
  <c r="AM1507" i="1" l="1"/>
  <c r="AR1507" i="1"/>
  <c r="AQ1507" i="1"/>
  <c r="X1508" i="1"/>
  <c r="J1508" i="1"/>
  <c r="D1509" i="1"/>
  <c r="F1508" i="1"/>
  <c r="G1508" i="1" s="1"/>
  <c r="E1509" i="1"/>
  <c r="Q1508" i="1"/>
  <c r="AH1506" i="1"/>
  <c r="AJ1508" i="1"/>
  <c r="AI1508" i="1"/>
  <c r="AM1508" i="1" l="1"/>
  <c r="AR1508" i="1"/>
  <c r="AQ1508" i="1"/>
  <c r="F1509" i="1"/>
  <c r="G1509" i="1"/>
  <c r="X1509" i="1"/>
  <c r="J1509" i="1"/>
  <c r="D1510" i="1"/>
  <c r="E1510" i="1"/>
  <c r="Q1510" i="1" s="1"/>
  <c r="Q1509" i="1"/>
  <c r="AH1507" i="1"/>
  <c r="AJ1509" i="1"/>
  <c r="AI1509" i="1"/>
  <c r="AM1509" i="1" l="1"/>
  <c r="J1510" i="1"/>
  <c r="F1510" i="1"/>
  <c r="G1510" i="1"/>
  <c r="X1510" i="1"/>
  <c r="D1511" i="1"/>
  <c r="E1511" i="1"/>
  <c r="AR1509" i="1"/>
  <c r="AQ1510" i="1"/>
  <c r="AQ1509" i="1"/>
  <c r="AH1508" i="1"/>
  <c r="AJ1510" i="1"/>
  <c r="AI1510" i="1"/>
  <c r="AM1510" i="1" l="1"/>
  <c r="J1511" i="1"/>
  <c r="F1511" i="1"/>
  <c r="G1511" i="1"/>
  <c r="X1511" i="1"/>
  <c r="D1512" i="1"/>
  <c r="E1512" i="1"/>
  <c r="Q1511" i="1"/>
  <c r="AR1510" i="1"/>
  <c r="AH1509" i="1"/>
  <c r="AJ1511" i="1"/>
  <c r="AI1511" i="1"/>
  <c r="AM1511" i="1" l="1"/>
  <c r="X1512" i="1"/>
  <c r="J1512" i="1"/>
  <c r="F1512" i="1"/>
  <c r="G1512" i="1" s="1"/>
  <c r="D1513" i="1"/>
  <c r="E1513" i="1"/>
  <c r="Q1512" i="1"/>
  <c r="AR1511" i="1"/>
  <c r="AQ1511" i="1"/>
  <c r="AH1510" i="1"/>
  <c r="AJ1512" i="1"/>
  <c r="AI1512" i="1"/>
  <c r="AM1512" i="1" l="1"/>
  <c r="AR1512" i="1"/>
  <c r="AQ1512" i="1"/>
  <c r="F1513" i="1"/>
  <c r="G1513" i="1"/>
  <c r="X1513" i="1"/>
  <c r="J1513" i="1"/>
  <c r="E1514" i="1"/>
  <c r="D1514" i="1"/>
  <c r="Q1513" i="1"/>
  <c r="AH1511" i="1"/>
  <c r="AJ1513" i="1"/>
  <c r="AI1513" i="1"/>
  <c r="AM1513" i="1" l="1"/>
  <c r="J1514" i="1"/>
  <c r="F1514" i="1"/>
  <c r="G1514" i="1"/>
  <c r="X1514" i="1"/>
  <c r="D1515" i="1"/>
  <c r="E1515" i="1"/>
  <c r="Q1514" i="1"/>
  <c r="AQ1513" i="1"/>
  <c r="AQ1514" i="1"/>
  <c r="AR1513" i="1"/>
  <c r="AH1512" i="1"/>
  <c r="AJ1514" i="1"/>
  <c r="AI1514" i="1"/>
  <c r="AM1514" i="1" l="1"/>
  <c r="J1515" i="1"/>
  <c r="F1515" i="1"/>
  <c r="G1515" i="1"/>
  <c r="X1515" i="1"/>
  <c r="D1516" i="1"/>
  <c r="E1516" i="1"/>
  <c r="Q1515" i="1"/>
  <c r="AR1514" i="1"/>
  <c r="AH1513" i="1"/>
  <c r="AJ1515" i="1"/>
  <c r="AI1515" i="1"/>
  <c r="AM1515" i="1" l="1"/>
  <c r="AQ1515" i="1"/>
  <c r="X1516" i="1"/>
  <c r="J1516" i="1"/>
  <c r="F1516" i="1"/>
  <c r="G1516" i="1" s="1"/>
  <c r="D1517" i="1"/>
  <c r="Q1517" i="1" s="1"/>
  <c r="E1517" i="1"/>
  <c r="Q1516" i="1"/>
  <c r="AR1515" i="1"/>
  <c r="AH1514" i="1"/>
  <c r="AJ1516" i="1"/>
  <c r="AI1516" i="1"/>
  <c r="AM1516" i="1" l="1"/>
  <c r="AR1516" i="1"/>
  <c r="AQ1516" i="1"/>
  <c r="F1517" i="1"/>
  <c r="G1517" i="1" s="1"/>
  <c r="X1517" i="1"/>
  <c r="J1517" i="1"/>
  <c r="Q1518" i="1"/>
  <c r="E1518" i="1"/>
  <c r="D1518" i="1"/>
  <c r="AH1515" i="1"/>
  <c r="AJ1517" i="1"/>
  <c r="AI1517" i="1"/>
  <c r="AM1517" i="1" l="1"/>
  <c r="AR1517" i="1"/>
  <c r="AQ1517" i="1"/>
  <c r="J1518" i="1"/>
  <c r="F1518" i="1"/>
  <c r="G1518" i="1" s="1"/>
  <c r="X1518" i="1"/>
  <c r="D1519" i="1"/>
  <c r="E1519" i="1"/>
  <c r="AH1516" i="1"/>
  <c r="AJ1518" i="1"/>
  <c r="AI1518" i="1"/>
  <c r="AM1518" i="1" l="1"/>
  <c r="AR1518" i="1"/>
  <c r="AQ1518" i="1"/>
  <c r="J1519" i="1"/>
  <c r="F1519" i="1"/>
  <c r="G1519" i="1"/>
  <c r="X1519" i="1"/>
  <c r="E1520" i="1"/>
  <c r="Q1520" i="1" s="1"/>
  <c r="D1520" i="1"/>
  <c r="Q1519" i="1"/>
  <c r="AH1517" i="1"/>
  <c r="AJ1519" i="1"/>
  <c r="AI1519" i="1"/>
  <c r="AM1519" i="1" l="1"/>
  <c r="AR1519" i="1"/>
  <c r="X1520" i="1"/>
  <c r="J1520" i="1"/>
  <c r="F1520" i="1"/>
  <c r="G1520" i="1" s="1"/>
  <c r="D1521" i="1"/>
  <c r="E1521" i="1"/>
  <c r="AQ1519" i="1"/>
  <c r="AH1518" i="1"/>
  <c r="AJ1520" i="1"/>
  <c r="AI1520" i="1"/>
  <c r="AM1520" i="1" l="1"/>
  <c r="AQ1520" i="1"/>
  <c r="AR1520" i="1"/>
  <c r="F1521" i="1"/>
  <c r="G1521" i="1" s="1"/>
  <c r="X1521" i="1"/>
  <c r="J1521" i="1"/>
  <c r="D1522" i="1"/>
  <c r="E1522" i="1"/>
  <c r="Q1522" i="1" s="1"/>
  <c r="Q1521" i="1"/>
  <c r="AH1519" i="1"/>
  <c r="AJ1521" i="1"/>
  <c r="AI1521" i="1"/>
  <c r="AM1521" i="1" l="1"/>
  <c r="AQ1521" i="1"/>
  <c r="AR1521" i="1"/>
  <c r="J1522" i="1"/>
  <c r="F1522" i="1"/>
  <c r="G1522" i="1"/>
  <c r="X1522" i="1"/>
  <c r="D1523" i="1"/>
  <c r="E1523" i="1"/>
  <c r="AH1520" i="1"/>
  <c r="AJ1522" i="1"/>
  <c r="AI1522" i="1"/>
  <c r="AM1522" i="1" l="1"/>
  <c r="AQ1522" i="1"/>
  <c r="J1523" i="1"/>
  <c r="F1523" i="1"/>
  <c r="G1523" i="1" s="1"/>
  <c r="X1523" i="1"/>
  <c r="D1524" i="1"/>
  <c r="E1524" i="1"/>
  <c r="Q1523" i="1"/>
  <c r="AR1522" i="1"/>
  <c r="AH1521" i="1"/>
  <c r="AJ1523" i="1"/>
  <c r="AI1523" i="1"/>
  <c r="AM1523" i="1" l="1"/>
  <c r="AR1523" i="1"/>
  <c r="AQ1523" i="1"/>
  <c r="X1524" i="1"/>
  <c r="J1524" i="1"/>
  <c r="F1524" i="1"/>
  <c r="G1524" i="1" s="1"/>
  <c r="D1525" i="1"/>
  <c r="E1525" i="1"/>
  <c r="Q1524" i="1"/>
  <c r="AH1522" i="1"/>
  <c r="AJ1524" i="1"/>
  <c r="AI1524" i="1"/>
  <c r="AM1524" i="1" l="1"/>
  <c r="AR1524" i="1"/>
  <c r="AQ1524" i="1"/>
  <c r="F1525" i="1"/>
  <c r="G1525" i="1" s="1"/>
  <c r="X1525" i="1"/>
  <c r="J1525" i="1"/>
  <c r="Q1526" i="1"/>
  <c r="E1526" i="1"/>
  <c r="D1526" i="1"/>
  <c r="Q1525" i="1"/>
  <c r="AH1523" i="1"/>
  <c r="AJ1525" i="1"/>
  <c r="AI1525" i="1"/>
  <c r="AM1525" i="1" l="1"/>
  <c r="AQ1525" i="1"/>
  <c r="AR1525" i="1"/>
  <c r="J1526" i="1"/>
  <c r="F1526" i="1"/>
  <c r="G1526" i="1" s="1"/>
  <c r="X1526" i="1"/>
  <c r="D1527" i="1"/>
  <c r="E1527" i="1"/>
  <c r="AH1524" i="1"/>
  <c r="AJ1526" i="1"/>
  <c r="AI1526" i="1"/>
  <c r="AM1526" i="1" l="1"/>
  <c r="AQ1526" i="1"/>
  <c r="AR1526" i="1"/>
  <c r="J1527" i="1"/>
  <c r="F1527" i="1"/>
  <c r="G1527" i="1"/>
  <c r="X1527" i="1"/>
  <c r="D1528" i="1"/>
  <c r="E1528" i="1"/>
  <c r="Q1527" i="1"/>
  <c r="AH1525" i="1"/>
  <c r="AJ1527" i="1"/>
  <c r="AI1527" i="1"/>
  <c r="AM1527" i="1" l="1"/>
  <c r="X1528" i="1"/>
  <c r="J1528" i="1"/>
  <c r="Q1529" i="1"/>
  <c r="F1528" i="1"/>
  <c r="G1528" i="1" s="1"/>
  <c r="D1529" i="1"/>
  <c r="Q1528" i="1"/>
  <c r="AR1527" i="1"/>
  <c r="AQ1527" i="1"/>
  <c r="AH1526" i="1"/>
  <c r="AJ1528" i="1"/>
  <c r="AI1528" i="1"/>
  <c r="AM1528" i="1" l="1"/>
  <c r="AR1528" i="1"/>
  <c r="AQ1528" i="1"/>
  <c r="F1529" i="1"/>
  <c r="G1529" i="1"/>
  <c r="X1529" i="1"/>
  <c r="D1530" i="1"/>
  <c r="Q1530" i="1" s="1"/>
  <c r="J1529" i="1"/>
  <c r="E1530" i="1"/>
  <c r="AH1527" i="1"/>
  <c r="AJ1529" i="1"/>
  <c r="AI1529" i="1"/>
  <c r="AM1529" i="1" l="1"/>
  <c r="AQ1529" i="1"/>
  <c r="AR1529" i="1"/>
  <c r="F1530" i="1"/>
  <c r="G1530" i="1" s="1"/>
  <c r="X1530" i="1"/>
  <c r="J1530" i="1"/>
  <c r="D1531" i="1"/>
  <c r="Q1531" i="1" s="1"/>
  <c r="E1531" i="1"/>
  <c r="AH1528" i="1"/>
  <c r="AJ1530" i="1"/>
  <c r="AI1530" i="1"/>
  <c r="AM1530" i="1" l="1"/>
  <c r="AQ1530" i="1"/>
  <c r="AR1530" i="1"/>
  <c r="J1531" i="1"/>
  <c r="F1531" i="1"/>
  <c r="G1531" i="1"/>
  <c r="X1531" i="1"/>
  <c r="D1532" i="1"/>
  <c r="E1532" i="1"/>
  <c r="AH1529" i="1"/>
  <c r="AJ1531" i="1"/>
  <c r="AI1531" i="1"/>
  <c r="AM1531" i="1" l="1"/>
  <c r="AR1531" i="1"/>
  <c r="AQ1531" i="1"/>
  <c r="J1532" i="1"/>
  <c r="F1532" i="1"/>
  <c r="G1532" i="1"/>
  <c r="X1532" i="1"/>
  <c r="E1533" i="1"/>
  <c r="Q1533" i="1" s="1"/>
  <c r="D1533" i="1"/>
  <c r="Q1532" i="1"/>
  <c r="AH1530" i="1"/>
  <c r="AJ1532" i="1"/>
  <c r="AI1532" i="1"/>
  <c r="AM1532" i="1" l="1"/>
  <c r="AQ1532" i="1"/>
  <c r="AR1532" i="1"/>
  <c r="X1533" i="1"/>
  <c r="J1533" i="1"/>
  <c r="F1533" i="1"/>
  <c r="G1533" i="1" s="1"/>
  <c r="E1534" i="1"/>
  <c r="Q1534" i="1" s="1"/>
  <c r="D1534" i="1"/>
  <c r="AH1531" i="1"/>
  <c r="AJ1533" i="1"/>
  <c r="AI1533" i="1"/>
  <c r="AM1533" i="1" l="1"/>
  <c r="AQ1533" i="1"/>
  <c r="AR1533" i="1"/>
  <c r="AR1534" i="1"/>
  <c r="F1534" i="1"/>
  <c r="G1534" i="1"/>
  <c r="X1534" i="1"/>
  <c r="J1534" i="1"/>
  <c r="E1535" i="1"/>
  <c r="D1535" i="1"/>
  <c r="AH1532" i="1"/>
  <c r="AJ1534" i="1"/>
  <c r="AI1534" i="1"/>
  <c r="AM1534" i="1" l="1"/>
  <c r="J1535" i="1"/>
  <c r="F1535" i="1"/>
  <c r="G1535" i="1" s="1"/>
  <c r="X1535" i="1"/>
  <c r="E1536" i="1"/>
  <c r="D1536" i="1"/>
  <c r="AH1533" i="1"/>
  <c r="AQ1534" i="1"/>
  <c r="Q1535" i="1"/>
  <c r="AJ1535" i="1"/>
  <c r="AI1535" i="1"/>
  <c r="AM1535" i="1" l="1"/>
  <c r="AQ1535" i="1"/>
  <c r="AR1535" i="1"/>
  <c r="J1536" i="1"/>
  <c r="F1536" i="1"/>
  <c r="G1536" i="1"/>
  <c r="X1536" i="1"/>
  <c r="D1537" i="1"/>
  <c r="E1537" i="1"/>
  <c r="Q1536" i="1"/>
  <c r="AH1534" i="1"/>
  <c r="AJ1536" i="1"/>
  <c r="AI1536" i="1"/>
  <c r="AM1536" i="1" l="1"/>
  <c r="X1537" i="1"/>
  <c r="J1537" i="1"/>
  <c r="F1537" i="1"/>
  <c r="G1537" i="1" s="1"/>
  <c r="D1538" i="1"/>
  <c r="E1538" i="1"/>
  <c r="Q1537" i="1"/>
  <c r="AQ1536" i="1"/>
  <c r="AR1536" i="1"/>
  <c r="AH1535" i="1"/>
  <c r="AJ1537" i="1"/>
  <c r="AI1537" i="1"/>
  <c r="AM1537" i="1" l="1"/>
  <c r="AR1537" i="1"/>
  <c r="AQ1537" i="1"/>
  <c r="F1538" i="1"/>
  <c r="G1538" i="1" s="1"/>
  <c r="X1538" i="1"/>
  <c r="J1538" i="1"/>
  <c r="D1539" i="1"/>
  <c r="E1539" i="1"/>
  <c r="Q1539" i="1" s="1"/>
  <c r="Q1538" i="1"/>
  <c r="AH1536" i="1"/>
  <c r="AJ1538" i="1"/>
  <c r="AI1538" i="1"/>
  <c r="AM1538" i="1" l="1"/>
  <c r="AR1538" i="1"/>
  <c r="AQ1538" i="1"/>
  <c r="J1539" i="1"/>
  <c r="F1539" i="1"/>
  <c r="G1539" i="1"/>
  <c r="X1539" i="1"/>
  <c r="D1540" i="1"/>
  <c r="E1540" i="1"/>
  <c r="AH1537" i="1"/>
  <c r="AJ1539" i="1"/>
  <c r="AI1539" i="1"/>
  <c r="AM1539" i="1" l="1"/>
  <c r="J1540" i="1"/>
  <c r="F1540" i="1"/>
  <c r="G1540" i="1"/>
  <c r="AQ1540" i="1" s="1"/>
  <c r="X1540" i="1"/>
  <c r="D1541" i="1"/>
  <c r="E1541" i="1"/>
  <c r="Q1540" i="1"/>
  <c r="AR1539" i="1"/>
  <c r="AQ1539" i="1"/>
  <c r="AH1538" i="1"/>
  <c r="AJ1540" i="1"/>
  <c r="AI1540" i="1"/>
  <c r="AM1540" i="1" l="1"/>
  <c r="X1541" i="1"/>
  <c r="J1541" i="1"/>
  <c r="F1541" i="1"/>
  <c r="G1541" i="1" s="1"/>
  <c r="D1542" i="1"/>
  <c r="E1542" i="1"/>
  <c r="Q1541" i="1"/>
  <c r="AR1540" i="1"/>
  <c r="AH1539" i="1"/>
  <c r="AJ1541" i="1"/>
  <c r="AI1541" i="1"/>
  <c r="AM1541" i="1" l="1"/>
  <c r="AR1541" i="1"/>
  <c r="AQ1541" i="1"/>
  <c r="F1542" i="1"/>
  <c r="G1542" i="1" s="1"/>
  <c r="X1542" i="1"/>
  <c r="J1542" i="1"/>
  <c r="Q1543" i="1"/>
  <c r="E1543" i="1"/>
  <c r="D1543" i="1"/>
  <c r="Q1542" i="1"/>
  <c r="AH1540" i="1"/>
  <c r="AJ1542" i="1"/>
  <c r="AI1542" i="1"/>
  <c r="AM1542" i="1" l="1"/>
  <c r="AR1542" i="1"/>
  <c r="AQ1542" i="1"/>
  <c r="J1543" i="1"/>
  <c r="F1543" i="1"/>
  <c r="G1543" i="1"/>
  <c r="X1543" i="1"/>
  <c r="D1544" i="1"/>
  <c r="E1544" i="1"/>
  <c r="AH1541" i="1"/>
  <c r="AJ1543" i="1"/>
  <c r="AI1543" i="1"/>
  <c r="AM1543" i="1" l="1"/>
  <c r="AR1543" i="1"/>
  <c r="AQ1543" i="1"/>
  <c r="J1544" i="1"/>
  <c r="F1544" i="1"/>
  <c r="G1544" i="1"/>
  <c r="X1544" i="1"/>
  <c r="D1545" i="1"/>
  <c r="E1545" i="1"/>
  <c r="Q1544" i="1"/>
  <c r="AH1542" i="1"/>
  <c r="AJ1544" i="1"/>
  <c r="AI1544" i="1"/>
  <c r="AM1544" i="1" l="1"/>
  <c r="X1545" i="1"/>
  <c r="J1545" i="1"/>
  <c r="Q1546" i="1"/>
  <c r="F1545" i="1"/>
  <c r="G1545" i="1" s="1"/>
  <c r="E1546" i="1"/>
  <c r="D1546" i="1"/>
  <c r="Q1545" i="1"/>
  <c r="AR1544" i="1"/>
  <c r="AQ1544" i="1"/>
  <c r="AH1543" i="1"/>
  <c r="AJ1545" i="1"/>
  <c r="AI1545" i="1"/>
  <c r="AM1545" i="1" l="1"/>
  <c r="AQ1545" i="1"/>
  <c r="AR1545" i="1"/>
  <c r="F1546" i="1"/>
  <c r="G1546" i="1"/>
  <c r="AR1546" i="1" s="1"/>
  <c r="X1546" i="1"/>
  <c r="J1546" i="1"/>
  <c r="D1547" i="1"/>
  <c r="E1547" i="1"/>
  <c r="AH1544" i="1"/>
  <c r="AJ1546" i="1"/>
  <c r="AI1546" i="1"/>
  <c r="AM1546" i="1" l="1"/>
  <c r="J1547" i="1"/>
  <c r="F1547" i="1"/>
  <c r="G1547" i="1" s="1"/>
  <c r="X1547" i="1"/>
  <c r="D1548" i="1"/>
  <c r="E1548" i="1"/>
  <c r="AQ1546" i="1"/>
  <c r="Q1547" i="1"/>
  <c r="AH1545" i="1"/>
  <c r="AJ1547" i="1"/>
  <c r="AI1547" i="1"/>
  <c r="AM1547" i="1" l="1"/>
  <c r="AQ1547" i="1"/>
  <c r="AR1547" i="1"/>
  <c r="J1548" i="1"/>
  <c r="F1548" i="1"/>
  <c r="G1548" i="1"/>
  <c r="X1548" i="1"/>
  <c r="D1549" i="1"/>
  <c r="Q1548" i="1"/>
  <c r="AH1546" i="1"/>
  <c r="AJ1548" i="1"/>
  <c r="AI1548" i="1"/>
  <c r="AM1548" i="1" l="1"/>
  <c r="AQ1548" i="1"/>
  <c r="X1549" i="1"/>
  <c r="D1550" i="1"/>
  <c r="Q1550" i="1"/>
  <c r="J1549" i="1"/>
  <c r="E1550" i="1"/>
  <c r="F1549" i="1"/>
  <c r="G1549" i="1" s="1"/>
  <c r="Q1549" i="1"/>
  <c r="AR1548" i="1"/>
  <c r="AH1547" i="1"/>
  <c r="AJ1549" i="1"/>
  <c r="AI1549" i="1"/>
  <c r="AM1549" i="1" l="1"/>
  <c r="AQ1549" i="1"/>
  <c r="AR1549" i="1"/>
  <c r="G1550" i="1"/>
  <c r="X1550" i="1"/>
  <c r="J1550" i="1"/>
  <c r="D1551" i="1"/>
  <c r="Q1551" i="1"/>
  <c r="F1550" i="1"/>
  <c r="E1551" i="1"/>
  <c r="AH1548" i="1"/>
  <c r="AJ1550" i="1"/>
  <c r="AI1550" i="1"/>
  <c r="AM1550" i="1" l="1"/>
  <c r="AR1550" i="1"/>
  <c r="AQ1550" i="1"/>
  <c r="F1551" i="1"/>
  <c r="G1551" i="1"/>
  <c r="X1551" i="1"/>
  <c r="J1551" i="1"/>
  <c r="D1552" i="1"/>
  <c r="Q1552" i="1"/>
  <c r="E1552" i="1"/>
  <c r="AH1549" i="1"/>
  <c r="AJ1551" i="1"/>
  <c r="AI1551" i="1"/>
  <c r="AM1551" i="1" l="1"/>
  <c r="AR1551" i="1"/>
  <c r="AQ1551" i="1"/>
  <c r="J1552" i="1"/>
  <c r="F1552" i="1"/>
  <c r="G1552" i="1" s="1"/>
  <c r="X1552" i="1"/>
  <c r="D1553" i="1"/>
  <c r="E1553" i="1"/>
  <c r="AH1550" i="1"/>
  <c r="AJ1552" i="1"/>
  <c r="AI1552" i="1"/>
  <c r="AM1552" i="1" l="1"/>
  <c r="AR1552" i="1"/>
  <c r="AQ1552" i="1"/>
  <c r="J1553" i="1"/>
  <c r="F1553" i="1"/>
  <c r="G1553" i="1"/>
  <c r="X1553" i="1"/>
  <c r="D1554" i="1"/>
  <c r="Q1554" i="1" s="1"/>
  <c r="E1554" i="1"/>
  <c r="Q1553" i="1"/>
  <c r="AH1551" i="1"/>
  <c r="AJ1553" i="1"/>
  <c r="AI1553" i="1"/>
  <c r="AM1553" i="1" l="1"/>
  <c r="AR1553" i="1"/>
  <c r="AQ1553" i="1"/>
  <c r="X1554" i="1"/>
  <c r="J1554" i="1"/>
  <c r="F1554" i="1"/>
  <c r="G1554" i="1" s="1"/>
  <c r="D1555" i="1"/>
  <c r="E1555" i="1"/>
  <c r="AH1552" i="1"/>
  <c r="AJ1554" i="1"/>
  <c r="AI1554" i="1"/>
  <c r="AM1554" i="1" l="1"/>
  <c r="AQ1554" i="1"/>
  <c r="AR1554" i="1"/>
  <c r="F1555" i="1"/>
  <c r="G1555" i="1"/>
  <c r="X1555" i="1"/>
  <c r="J1555" i="1"/>
  <c r="E1556" i="1"/>
  <c r="Q1556" i="1" s="1"/>
  <c r="D1556" i="1"/>
  <c r="Q1555" i="1"/>
  <c r="AH1553" i="1"/>
  <c r="AJ1555" i="1"/>
  <c r="AI1555" i="1"/>
  <c r="AM1555" i="1" l="1"/>
  <c r="AR1555" i="1"/>
  <c r="AQ1555" i="1"/>
  <c r="J1556" i="1"/>
  <c r="F1556" i="1"/>
  <c r="G1556" i="1"/>
  <c r="X1556" i="1"/>
  <c r="D1557" i="1"/>
  <c r="Q1557" i="1" s="1"/>
  <c r="E1557" i="1"/>
  <c r="AH1554" i="1"/>
  <c r="AJ1556" i="1"/>
  <c r="AI1556" i="1"/>
  <c r="AM1556" i="1" l="1"/>
  <c r="AR1556" i="1"/>
  <c r="AQ1556" i="1"/>
  <c r="J1557" i="1"/>
  <c r="F1557" i="1"/>
  <c r="G1557" i="1" s="1"/>
  <c r="X1557" i="1"/>
  <c r="D1558" i="1"/>
  <c r="E1558" i="1"/>
  <c r="AH1555" i="1"/>
  <c r="AJ1557" i="1"/>
  <c r="AI1557" i="1"/>
  <c r="AM1557" i="1" l="1"/>
  <c r="AQ1557" i="1"/>
  <c r="AR1557" i="1"/>
  <c r="X1558" i="1"/>
  <c r="J1558" i="1"/>
  <c r="F1558" i="1"/>
  <c r="G1558" i="1" s="1"/>
  <c r="D1559" i="1"/>
  <c r="Q1559" i="1" s="1"/>
  <c r="E1559" i="1"/>
  <c r="Q1558" i="1"/>
  <c r="AH1556" i="1"/>
  <c r="AJ1558" i="1"/>
  <c r="AI1558" i="1"/>
  <c r="AM1558" i="1" l="1"/>
  <c r="AQ1558" i="1"/>
  <c r="AR1558" i="1"/>
  <c r="F1559" i="1"/>
  <c r="G1559" i="1"/>
  <c r="X1559" i="1"/>
  <c r="J1559" i="1"/>
  <c r="E1560" i="1"/>
  <c r="D1560" i="1"/>
  <c r="AH1557" i="1"/>
  <c r="AJ1559" i="1"/>
  <c r="AI1559" i="1"/>
  <c r="AM1559" i="1" l="1"/>
  <c r="J1560" i="1"/>
  <c r="F1560" i="1"/>
  <c r="G1560" i="1"/>
  <c r="X1560" i="1"/>
  <c r="D1561" i="1"/>
  <c r="E1561" i="1"/>
  <c r="AR1559" i="1"/>
  <c r="Q1560" i="1"/>
  <c r="AQ1559" i="1"/>
  <c r="AH1558" i="1"/>
  <c r="AJ1560" i="1"/>
  <c r="AI1560" i="1"/>
  <c r="AM1560" i="1" l="1"/>
  <c r="J1561" i="1"/>
  <c r="F1561" i="1"/>
  <c r="G1561" i="1"/>
  <c r="X1561" i="1"/>
  <c r="D1562" i="1"/>
  <c r="E1562" i="1"/>
  <c r="Q1561" i="1"/>
  <c r="AQ1560" i="1"/>
  <c r="AR1560" i="1"/>
  <c r="AR1561" i="1"/>
  <c r="AH1559" i="1"/>
  <c r="AJ1561" i="1"/>
  <c r="AI1561" i="1"/>
  <c r="AM1561" i="1" l="1"/>
  <c r="X1562" i="1"/>
  <c r="J1562" i="1"/>
  <c r="F1562" i="1"/>
  <c r="G1562" i="1" s="1"/>
  <c r="E1563" i="1"/>
  <c r="D1563" i="1"/>
  <c r="Q1562" i="1"/>
  <c r="AQ1561" i="1"/>
  <c r="AH1560" i="1"/>
  <c r="AJ1562" i="1"/>
  <c r="AI1562" i="1"/>
  <c r="AM1562" i="1" l="1"/>
  <c r="AQ1562" i="1"/>
  <c r="AR1562" i="1"/>
  <c r="F1563" i="1"/>
  <c r="G1563" i="1" s="1"/>
  <c r="X1563" i="1"/>
  <c r="J1563" i="1"/>
  <c r="D1564" i="1"/>
  <c r="E1564" i="1"/>
  <c r="Q1564" i="1" s="1"/>
  <c r="Q1563" i="1"/>
  <c r="AH1561" i="1"/>
  <c r="AJ1563" i="1"/>
  <c r="AI1563" i="1"/>
  <c r="AM1563" i="1" l="1"/>
  <c r="AR1563" i="1"/>
  <c r="AQ1563" i="1"/>
  <c r="J1564" i="1"/>
  <c r="F1564" i="1"/>
  <c r="G1564" i="1" s="1"/>
  <c r="X1564" i="1"/>
  <c r="D1565" i="1"/>
  <c r="E1565" i="1"/>
  <c r="AH1562" i="1"/>
  <c r="AJ1564" i="1"/>
  <c r="AI1564" i="1"/>
  <c r="AM1564" i="1" l="1"/>
  <c r="AR1564" i="1"/>
  <c r="AQ1564" i="1"/>
  <c r="J1565" i="1"/>
  <c r="F1565" i="1"/>
  <c r="G1565" i="1"/>
  <c r="AQ1565" i="1" s="1"/>
  <c r="X1565" i="1"/>
  <c r="E1566" i="1"/>
  <c r="D1566" i="1"/>
  <c r="Q1565" i="1"/>
  <c r="AH1563" i="1"/>
  <c r="AJ1565" i="1"/>
  <c r="AI1565" i="1"/>
  <c r="AM1565" i="1" l="1"/>
  <c r="AR1565" i="1"/>
  <c r="X1566" i="1"/>
  <c r="J1566" i="1"/>
  <c r="F1566" i="1"/>
  <c r="G1566" i="1" s="1"/>
  <c r="D1567" i="1"/>
  <c r="Q1567" i="1" s="1"/>
  <c r="E1567" i="1"/>
  <c r="Q1566" i="1"/>
  <c r="AH1564" i="1"/>
  <c r="AJ1566" i="1"/>
  <c r="AI1566" i="1"/>
  <c r="AM1566" i="1" l="1"/>
  <c r="AQ1566" i="1"/>
  <c r="AR1566" i="1"/>
  <c r="F1567" i="1"/>
  <c r="G1567" i="1"/>
  <c r="X1567" i="1"/>
  <c r="J1567" i="1"/>
  <c r="D1568" i="1"/>
  <c r="AH1565" i="1"/>
  <c r="AJ1567" i="1"/>
  <c r="AI1567" i="1"/>
  <c r="AM1567" i="1" l="1"/>
  <c r="J1568" i="1"/>
  <c r="E1569" i="1"/>
  <c r="F1568" i="1"/>
  <c r="G1568" i="1"/>
  <c r="X1568" i="1"/>
  <c r="D1569" i="1"/>
  <c r="Q1569" i="1" s="1"/>
  <c r="AQ1567" i="1"/>
  <c r="AR1567" i="1"/>
  <c r="Q1568" i="1"/>
  <c r="AH1566" i="1"/>
  <c r="AJ1568" i="1"/>
  <c r="AI1568" i="1"/>
  <c r="AM1568" i="1" l="1"/>
  <c r="J1569" i="1"/>
  <c r="D1570" i="1"/>
  <c r="Q1570" i="1" s="1"/>
  <c r="F1569" i="1"/>
  <c r="E1570" i="1"/>
  <c r="G1569" i="1"/>
  <c r="X1569" i="1"/>
  <c r="AQ1568" i="1"/>
  <c r="AR1568" i="1"/>
  <c r="AR1569" i="1"/>
  <c r="AH1567" i="1"/>
  <c r="AJ1569" i="1"/>
  <c r="AI1569" i="1"/>
  <c r="AM1569" i="1" l="1"/>
  <c r="AQ1570" i="1"/>
  <c r="AQ1569" i="1"/>
  <c r="J1570" i="1"/>
  <c r="D1571" i="1"/>
  <c r="Q1571" i="1"/>
  <c r="F1570" i="1"/>
  <c r="E1571" i="1"/>
  <c r="G1570" i="1"/>
  <c r="X1570" i="1"/>
  <c r="AH1568" i="1"/>
  <c r="AJ1570" i="1"/>
  <c r="AI1570" i="1"/>
  <c r="AM1570" i="1" l="1"/>
  <c r="AR1570" i="1"/>
  <c r="X1571" i="1"/>
  <c r="J1571" i="1"/>
  <c r="D1572" i="1"/>
  <c r="Q1572" i="1" s="1"/>
  <c r="F1571" i="1"/>
  <c r="G1571" i="1" s="1"/>
  <c r="E1572" i="1"/>
  <c r="AH1569" i="1"/>
  <c r="AJ1571" i="1"/>
  <c r="AI1571" i="1"/>
  <c r="AM1571" i="1" l="1"/>
  <c r="AR1571" i="1"/>
  <c r="AQ1571" i="1"/>
  <c r="F1572" i="1"/>
  <c r="G1572" i="1"/>
  <c r="X1572" i="1"/>
  <c r="J1572" i="1"/>
  <c r="D1573" i="1"/>
  <c r="Q1573" i="1"/>
  <c r="E1573" i="1"/>
  <c r="AH1570" i="1"/>
  <c r="AJ1572" i="1"/>
  <c r="AI1572" i="1"/>
  <c r="AM1572" i="1" l="1"/>
  <c r="J1573" i="1"/>
  <c r="F1573" i="1"/>
  <c r="G1573" i="1" s="1"/>
  <c r="X1573" i="1"/>
  <c r="D1574" i="1"/>
  <c r="E1574" i="1"/>
  <c r="AQ1572" i="1"/>
  <c r="AR1572" i="1"/>
  <c r="AH1571" i="1"/>
  <c r="AJ1573" i="1"/>
  <c r="AI1573" i="1"/>
  <c r="AM1573" i="1" l="1"/>
  <c r="AR1573" i="1"/>
  <c r="AQ1573" i="1"/>
  <c r="J1574" i="1"/>
  <c r="F1574" i="1"/>
  <c r="G1574" i="1" s="1"/>
  <c r="X1574" i="1"/>
  <c r="D1575" i="1"/>
  <c r="E1575" i="1"/>
  <c r="Q1574" i="1"/>
  <c r="AH1572" i="1"/>
  <c r="AJ1574" i="1"/>
  <c r="AI1574" i="1"/>
  <c r="AM1574" i="1" l="1"/>
  <c r="AR1574" i="1"/>
  <c r="AQ1574" i="1"/>
  <c r="X1575" i="1"/>
  <c r="J1575" i="1"/>
  <c r="F1575" i="1"/>
  <c r="G1575" i="1" s="1"/>
  <c r="D1576" i="1"/>
  <c r="E1576" i="1"/>
  <c r="Q1575" i="1"/>
  <c r="AH1573" i="1"/>
  <c r="AJ1575" i="1"/>
  <c r="AI1575" i="1"/>
  <c r="AM1575" i="1" l="1"/>
  <c r="AQ1575" i="1"/>
  <c r="AR1575" i="1"/>
  <c r="F1576" i="1"/>
  <c r="G1576" i="1"/>
  <c r="X1576" i="1"/>
  <c r="J1576" i="1"/>
  <c r="D1577" i="1"/>
  <c r="E1577" i="1"/>
  <c r="Q1576" i="1"/>
  <c r="AH1574" i="1"/>
  <c r="AJ1576" i="1"/>
  <c r="AI1576" i="1"/>
  <c r="AM1576" i="1" l="1"/>
  <c r="J1577" i="1"/>
  <c r="F1577" i="1"/>
  <c r="G1577" i="1" s="1"/>
  <c r="X1577" i="1"/>
  <c r="E1578" i="1"/>
  <c r="D1578" i="1"/>
  <c r="AR1576" i="1"/>
  <c r="AQ1576" i="1"/>
  <c r="Q1577" i="1"/>
  <c r="AH1575" i="1"/>
  <c r="AJ1577" i="1"/>
  <c r="AI1577" i="1"/>
  <c r="AM1577" i="1" l="1"/>
  <c r="AR1577" i="1"/>
  <c r="AQ1577" i="1"/>
  <c r="J1578" i="1"/>
  <c r="F1578" i="1"/>
  <c r="G1578" i="1" s="1"/>
  <c r="X1578" i="1"/>
  <c r="D1579" i="1"/>
  <c r="E1579" i="1"/>
  <c r="Q1578" i="1"/>
  <c r="AH1576" i="1"/>
  <c r="AJ1578" i="1"/>
  <c r="AI1578" i="1"/>
  <c r="AM1578" i="1" l="1"/>
  <c r="AR1578" i="1"/>
  <c r="AQ1578" i="1"/>
  <c r="X1579" i="1"/>
  <c r="J1579" i="1"/>
  <c r="F1579" i="1"/>
  <c r="G1579" i="1" s="1"/>
  <c r="E1580" i="1"/>
  <c r="D1580" i="1"/>
  <c r="Q1579" i="1"/>
  <c r="AH1577" i="1"/>
  <c r="AJ1579" i="1"/>
  <c r="AI1579" i="1"/>
  <c r="AM1579" i="1" l="1"/>
  <c r="AQ1579" i="1"/>
  <c r="AR1579" i="1"/>
  <c r="F1580" i="1"/>
  <c r="G1580" i="1"/>
  <c r="X1580" i="1"/>
  <c r="J1580" i="1"/>
  <c r="E1581" i="1"/>
  <c r="D1581" i="1"/>
  <c r="Q1581" i="1" s="1"/>
  <c r="Q1580" i="1"/>
  <c r="AH1578" i="1"/>
  <c r="AJ1580" i="1"/>
  <c r="AI1580" i="1"/>
  <c r="AM1580" i="1" l="1"/>
  <c r="AQ1580" i="1"/>
  <c r="AR1580" i="1"/>
  <c r="J1581" i="1"/>
  <c r="F1581" i="1"/>
  <c r="G1581" i="1" s="1"/>
  <c r="X1581" i="1"/>
  <c r="D1582" i="1"/>
  <c r="E1582" i="1"/>
  <c r="AH1579" i="1"/>
  <c r="AJ1581" i="1"/>
  <c r="AI1581" i="1"/>
  <c r="AM1581" i="1" l="1"/>
  <c r="AR1581" i="1"/>
  <c r="AQ1581" i="1"/>
  <c r="J1582" i="1"/>
  <c r="F1582" i="1"/>
  <c r="G1582" i="1"/>
  <c r="X1582" i="1"/>
  <c r="D1583" i="1"/>
  <c r="E1583" i="1"/>
  <c r="Q1582" i="1"/>
  <c r="AH1580" i="1"/>
  <c r="AJ1582" i="1"/>
  <c r="AI1582" i="1"/>
  <c r="AM1582" i="1" l="1"/>
  <c r="X1583" i="1"/>
  <c r="J1583" i="1"/>
  <c r="F1583" i="1"/>
  <c r="G1583" i="1" s="1"/>
  <c r="D1584" i="1"/>
  <c r="Q1584" i="1" s="1"/>
  <c r="E1584" i="1"/>
  <c r="Q1583" i="1"/>
  <c r="AQ1582" i="1"/>
  <c r="AR1582" i="1"/>
  <c r="AH1581" i="1"/>
  <c r="AJ1583" i="1"/>
  <c r="AI1583" i="1"/>
  <c r="AM1583" i="1" l="1"/>
  <c r="AR1583" i="1"/>
  <c r="AQ1583" i="1"/>
  <c r="F1584" i="1"/>
  <c r="G1584" i="1" s="1"/>
  <c r="X1584" i="1"/>
  <c r="J1584" i="1"/>
  <c r="Q1585" i="1"/>
  <c r="D1585" i="1"/>
  <c r="E1585" i="1"/>
  <c r="AH1582" i="1"/>
  <c r="AJ1584" i="1"/>
  <c r="AI1584" i="1"/>
  <c r="AM1584" i="1" l="1"/>
  <c r="AR1584" i="1"/>
  <c r="AQ1584" i="1"/>
  <c r="J1585" i="1"/>
  <c r="F1585" i="1"/>
  <c r="G1585" i="1"/>
  <c r="X1585" i="1"/>
  <c r="E1586" i="1"/>
  <c r="D1586" i="1"/>
  <c r="AH1583" i="1"/>
  <c r="AJ1585" i="1"/>
  <c r="AI1585" i="1"/>
  <c r="AM1585" i="1" l="1"/>
  <c r="AR1585" i="1"/>
  <c r="AQ1585" i="1"/>
  <c r="AH1584" i="1"/>
  <c r="J1586" i="1"/>
  <c r="F1586" i="1"/>
  <c r="G1586" i="1" s="1"/>
  <c r="X1586" i="1"/>
  <c r="D1587" i="1"/>
  <c r="E1587" i="1"/>
  <c r="Q1586" i="1"/>
  <c r="AJ1586" i="1"/>
  <c r="AI1586" i="1"/>
  <c r="AM1586" i="1" l="1"/>
  <c r="AQ1586" i="1"/>
  <c r="AR1586" i="1"/>
  <c r="X1587" i="1"/>
  <c r="J1587" i="1"/>
  <c r="F1587" i="1"/>
  <c r="G1587" i="1" s="1"/>
  <c r="D1588" i="1"/>
  <c r="E1588" i="1"/>
  <c r="Q1588" i="1" s="1"/>
  <c r="Q1587" i="1"/>
  <c r="AH1585" i="1"/>
  <c r="AJ1587" i="1"/>
  <c r="AI1587" i="1"/>
  <c r="AM1587" i="1" l="1"/>
  <c r="AQ1587" i="1"/>
  <c r="AR1587" i="1"/>
  <c r="F1588" i="1"/>
  <c r="G1588" i="1" s="1"/>
  <c r="X1588" i="1"/>
  <c r="J1588" i="1"/>
  <c r="E1589" i="1"/>
  <c r="D1589" i="1"/>
  <c r="AH1586" i="1"/>
  <c r="AJ1588" i="1"/>
  <c r="AI1588" i="1"/>
  <c r="AM1588" i="1" l="1"/>
  <c r="AQ1588" i="1"/>
  <c r="AR1588" i="1"/>
  <c r="J1589" i="1"/>
  <c r="F1589" i="1"/>
  <c r="G1589" i="1" s="1"/>
  <c r="X1589" i="1"/>
  <c r="D1590" i="1"/>
  <c r="E1590" i="1"/>
  <c r="Q1589" i="1"/>
  <c r="AH1587" i="1"/>
  <c r="AJ1589" i="1"/>
  <c r="AI1589" i="1"/>
  <c r="AM1589" i="1" l="1"/>
  <c r="AQ1589" i="1"/>
  <c r="AR1589" i="1"/>
  <c r="J1590" i="1"/>
  <c r="F1590" i="1"/>
  <c r="G1590" i="1" s="1"/>
  <c r="X1590" i="1"/>
  <c r="E1591" i="1"/>
  <c r="D1591" i="1"/>
  <c r="Q1591" i="1" s="1"/>
  <c r="Q1590" i="1"/>
  <c r="AH1588" i="1"/>
  <c r="AJ1590" i="1"/>
  <c r="AI1590" i="1"/>
  <c r="AM1590" i="1" l="1"/>
  <c r="AQ1590" i="1"/>
  <c r="AR1590" i="1"/>
  <c r="X1591" i="1"/>
  <c r="J1591" i="1"/>
  <c r="Q1592" i="1"/>
  <c r="F1591" i="1"/>
  <c r="G1591" i="1" s="1"/>
  <c r="D1592" i="1"/>
  <c r="AH1589" i="1"/>
  <c r="AJ1591" i="1"/>
  <c r="AI1591" i="1"/>
  <c r="AM1591" i="1" l="1"/>
  <c r="AQ1591" i="1"/>
  <c r="AR1591" i="1"/>
  <c r="F1592" i="1"/>
  <c r="G1592" i="1" s="1"/>
  <c r="X1592" i="1"/>
  <c r="D1593" i="1"/>
  <c r="Q1593" i="1" s="1"/>
  <c r="J1592" i="1"/>
  <c r="E1593" i="1"/>
  <c r="AH1590" i="1"/>
  <c r="AJ1592" i="1"/>
  <c r="AI1592" i="1"/>
  <c r="AM1592" i="1" l="1"/>
  <c r="AQ1592" i="1"/>
  <c r="AR1592" i="1"/>
  <c r="F1593" i="1"/>
  <c r="G1593" i="1"/>
  <c r="X1593" i="1"/>
  <c r="J1593" i="1"/>
  <c r="D1594" i="1"/>
  <c r="E1594" i="1"/>
  <c r="Q1594" i="1" s="1"/>
  <c r="AH1591" i="1"/>
  <c r="AJ1593" i="1"/>
  <c r="AI1593" i="1"/>
  <c r="AM1593" i="1" l="1"/>
  <c r="AQ1593" i="1"/>
  <c r="AR1593" i="1"/>
  <c r="J1594" i="1"/>
  <c r="F1594" i="1"/>
  <c r="G1594" i="1"/>
  <c r="X1594" i="1"/>
  <c r="D1595" i="1"/>
  <c r="E1595" i="1"/>
  <c r="AH1592" i="1"/>
  <c r="AJ1594" i="1"/>
  <c r="AI1594" i="1"/>
  <c r="AM1594" i="1" l="1"/>
  <c r="J1595" i="1"/>
  <c r="F1595" i="1"/>
  <c r="G1595" i="1" s="1"/>
  <c r="X1595" i="1"/>
  <c r="D1596" i="1"/>
  <c r="E1596" i="1"/>
  <c r="Q1595" i="1"/>
  <c r="AQ1594" i="1"/>
  <c r="AR1594" i="1"/>
  <c r="AH1593" i="1"/>
  <c r="AJ1595" i="1"/>
  <c r="AI1595" i="1"/>
  <c r="AM1595" i="1" l="1"/>
  <c r="AQ1595" i="1"/>
  <c r="AR1595" i="1"/>
  <c r="X1596" i="1"/>
  <c r="J1596" i="1"/>
  <c r="F1596" i="1"/>
  <c r="G1596" i="1" s="1"/>
  <c r="D1597" i="1"/>
  <c r="E1597" i="1"/>
  <c r="Q1597" i="1" s="1"/>
  <c r="Q1596" i="1"/>
  <c r="AH1594" i="1"/>
  <c r="AJ1596" i="1"/>
  <c r="AI1596" i="1"/>
  <c r="AM1596" i="1" l="1"/>
  <c r="AQ1596" i="1"/>
  <c r="AR1596" i="1"/>
  <c r="F1597" i="1"/>
  <c r="G1597" i="1" s="1"/>
  <c r="X1597" i="1"/>
  <c r="J1597" i="1"/>
  <c r="Q1598" i="1"/>
  <c r="D1598" i="1"/>
  <c r="E1598" i="1"/>
  <c r="AH1595" i="1"/>
  <c r="AJ1597" i="1"/>
  <c r="AI1597" i="1"/>
  <c r="AM1597" i="1" l="1"/>
  <c r="AR1597" i="1"/>
  <c r="AQ1597" i="1"/>
  <c r="J1598" i="1"/>
  <c r="F1598" i="1"/>
  <c r="G1598" i="1" s="1"/>
  <c r="X1598" i="1"/>
  <c r="D1599" i="1"/>
  <c r="E1599" i="1"/>
  <c r="AH1596" i="1"/>
  <c r="AJ1598" i="1"/>
  <c r="AI1598" i="1"/>
  <c r="AM1598" i="1" l="1"/>
  <c r="AR1598" i="1"/>
  <c r="AQ1598" i="1"/>
  <c r="J1599" i="1"/>
  <c r="F1599" i="1"/>
  <c r="G1599" i="1" s="1"/>
  <c r="X1599" i="1"/>
  <c r="E1600" i="1"/>
  <c r="D1600" i="1"/>
  <c r="Q1599" i="1"/>
  <c r="AH1597" i="1"/>
  <c r="AJ1599" i="1"/>
  <c r="AI1599" i="1"/>
  <c r="AM1599" i="1" l="1"/>
  <c r="AR1599" i="1"/>
  <c r="AQ1599" i="1"/>
  <c r="X1600" i="1"/>
  <c r="J1600" i="1"/>
  <c r="F1600" i="1"/>
  <c r="G1600" i="1" s="1"/>
  <c r="D1601" i="1"/>
  <c r="E1601" i="1"/>
  <c r="Q1600" i="1"/>
  <c r="AH1598" i="1"/>
  <c r="AJ1600" i="1"/>
  <c r="AI1600" i="1"/>
  <c r="AM1600" i="1" l="1"/>
  <c r="AR1600" i="1"/>
  <c r="AQ1600" i="1"/>
  <c r="F1601" i="1"/>
  <c r="G1601" i="1"/>
  <c r="X1601" i="1"/>
  <c r="J1601" i="1"/>
  <c r="D1602" i="1"/>
  <c r="E1602" i="1"/>
  <c r="Q1601" i="1"/>
  <c r="AH1599" i="1"/>
  <c r="AJ1601" i="1"/>
  <c r="AI1601" i="1"/>
  <c r="AM1601" i="1" l="1"/>
  <c r="J1602" i="1"/>
  <c r="F1602" i="1"/>
  <c r="G1602" i="1"/>
  <c r="X1602" i="1"/>
  <c r="E1603" i="1"/>
  <c r="Q1603" i="1" s="1"/>
  <c r="D1603" i="1"/>
  <c r="AQ1601" i="1"/>
  <c r="AR1601" i="1"/>
  <c r="Q1602" i="1"/>
  <c r="AH1600" i="1"/>
  <c r="AJ1602" i="1"/>
  <c r="AI1602" i="1"/>
  <c r="AM1602" i="1" l="1"/>
  <c r="AQ1602" i="1"/>
  <c r="AR1602" i="1"/>
  <c r="J1603" i="1"/>
  <c r="F1603" i="1"/>
  <c r="G1603" i="1"/>
  <c r="X1603" i="1"/>
  <c r="D1604" i="1"/>
  <c r="E1604" i="1"/>
  <c r="AH1601" i="1"/>
  <c r="AJ1603" i="1"/>
  <c r="AI1603" i="1"/>
  <c r="AM1603" i="1" l="1"/>
  <c r="AR1603" i="1"/>
  <c r="AQ1603" i="1"/>
  <c r="X1604" i="1"/>
  <c r="J1604" i="1"/>
  <c r="F1604" i="1"/>
  <c r="G1604" i="1" s="1"/>
  <c r="D1605" i="1"/>
  <c r="E1605" i="1"/>
  <c r="Q1604" i="1"/>
  <c r="AH1602" i="1"/>
  <c r="AJ1604" i="1"/>
  <c r="AI1604" i="1"/>
  <c r="AM1604" i="1" l="1"/>
  <c r="AR1604" i="1"/>
  <c r="AQ1604" i="1"/>
  <c r="F1605" i="1"/>
  <c r="G1605" i="1"/>
  <c r="X1605" i="1"/>
  <c r="J1605" i="1"/>
  <c r="D1606" i="1"/>
  <c r="Q1606" i="1" s="1"/>
  <c r="E1606" i="1"/>
  <c r="Q1605" i="1"/>
  <c r="AH1603" i="1"/>
  <c r="AJ1605" i="1"/>
  <c r="AI1605" i="1"/>
  <c r="AM1605" i="1" l="1"/>
  <c r="AQ1605" i="1"/>
  <c r="AR1605" i="1"/>
  <c r="J1606" i="1"/>
  <c r="F1606" i="1"/>
  <c r="G1606" i="1" s="1"/>
  <c r="X1606" i="1"/>
  <c r="E1607" i="1"/>
  <c r="D1607" i="1"/>
  <c r="AH1604" i="1"/>
  <c r="AJ1606" i="1"/>
  <c r="AI1606" i="1"/>
  <c r="AM1606" i="1" l="1"/>
  <c r="AQ1606" i="1"/>
  <c r="AR1606" i="1"/>
  <c r="J1607" i="1"/>
  <c r="F1607" i="1"/>
  <c r="G1607" i="1" s="1"/>
  <c r="X1607" i="1"/>
  <c r="D1608" i="1"/>
  <c r="E1608" i="1"/>
  <c r="Q1607" i="1"/>
  <c r="AH1605" i="1"/>
  <c r="AJ1607" i="1"/>
  <c r="AI1607" i="1"/>
  <c r="AM1607" i="1" l="1"/>
  <c r="AQ1607" i="1"/>
  <c r="AR1607" i="1"/>
  <c r="X1608" i="1"/>
  <c r="J1608" i="1"/>
  <c r="F1608" i="1"/>
  <c r="G1608" i="1" s="1"/>
  <c r="D1609" i="1"/>
  <c r="E1609" i="1"/>
  <c r="Q1608" i="1"/>
  <c r="AH1606" i="1"/>
  <c r="AJ1608" i="1"/>
  <c r="AI1608" i="1"/>
  <c r="AM1608" i="1" l="1"/>
  <c r="AR1608" i="1"/>
  <c r="AQ1608" i="1"/>
  <c r="F1609" i="1"/>
  <c r="G1609" i="1" s="1"/>
  <c r="X1609" i="1"/>
  <c r="J1609" i="1"/>
  <c r="D1610" i="1"/>
  <c r="E1610" i="1"/>
  <c r="Q1610" i="1" s="1"/>
  <c r="Q1609" i="1"/>
  <c r="AH1607" i="1"/>
  <c r="AJ1609" i="1"/>
  <c r="AI1609" i="1"/>
  <c r="AM1609" i="1" l="1"/>
  <c r="AQ1609" i="1"/>
  <c r="AR1609" i="1"/>
  <c r="J1610" i="1"/>
  <c r="F1610" i="1"/>
  <c r="G1610" i="1" s="1"/>
  <c r="X1610" i="1"/>
  <c r="E1611" i="1"/>
  <c r="D1611" i="1"/>
  <c r="Q1611" i="1" s="1"/>
  <c r="AH1608" i="1"/>
  <c r="AJ1610" i="1"/>
  <c r="AI1610" i="1"/>
  <c r="AM1610" i="1" l="1"/>
  <c r="AR1610" i="1"/>
  <c r="AQ1610" i="1"/>
  <c r="J1611" i="1"/>
  <c r="F1611" i="1"/>
  <c r="G1611" i="1" s="1"/>
  <c r="X1611" i="1"/>
  <c r="D1612" i="1"/>
  <c r="AH1609" i="1"/>
  <c r="AJ1611" i="1"/>
  <c r="AI1611" i="1"/>
  <c r="AM1611" i="1" l="1"/>
  <c r="AQ1611" i="1"/>
  <c r="AR1611" i="1"/>
  <c r="X1612" i="1"/>
  <c r="D1613" i="1"/>
  <c r="J1612" i="1"/>
  <c r="E1613" i="1"/>
  <c r="F1612" i="1"/>
  <c r="G1612" i="1" s="1"/>
  <c r="Q1612" i="1"/>
  <c r="AH1610" i="1"/>
  <c r="AJ1612" i="1"/>
  <c r="AI1612" i="1"/>
  <c r="AM1612" i="1" l="1"/>
  <c r="AQ1612" i="1"/>
  <c r="AR1612" i="1"/>
  <c r="X1613" i="1"/>
  <c r="J1613" i="1"/>
  <c r="D1614" i="1"/>
  <c r="Q1614" i="1" s="1"/>
  <c r="F1613" i="1"/>
  <c r="G1613" i="1" s="1"/>
  <c r="E1614" i="1"/>
  <c r="Q1613" i="1"/>
  <c r="AH1611" i="1"/>
  <c r="AJ1613" i="1"/>
  <c r="AI1613" i="1"/>
  <c r="AM1613" i="1" l="1"/>
  <c r="AQ1613" i="1"/>
  <c r="AR1613" i="1"/>
  <c r="F1614" i="1"/>
  <c r="G1614" i="1"/>
  <c r="X1614" i="1"/>
  <c r="J1614" i="1"/>
  <c r="D1615" i="1"/>
  <c r="E1615" i="1"/>
  <c r="Q1615" i="1" s="1"/>
  <c r="AH1612" i="1"/>
  <c r="AJ1614" i="1"/>
  <c r="AI1614" i="1"/>
  <c r="AM1614" i="1" l="1"/>
  <c r="AR1614" i="1"/>
  <c r="AQ1614" i="1"/>
  <c r="J1615" i="1"/>
  <c r="F1615" i="1"/>
  <c r="G1615" i="1"/>
  <c r="X1615" i="1"/>
  <c r="E1616" i="1"/>
  <c r="Q1616" i="1" s="1"/>
  <c r="D1616" i="1"/>
  <c r="AH1613" i="1"/>
  <c r="AJ1615" i="1"/>
  <c r="AI1615" i="1"/>
  <c r="AM1615" i="1" l="1"/>
  <c r="AQ1615" i="1"/>
  <c r="AR1615" i="1"/>
  <c r="J1616" i="1"/>
  <c r="F1616" i="1"/>
  <c r="G1616" i="1"/>
  <c r="X1616" i="1"/>
  <c r="D1617" i="1"/>
  <c r="E1617" i="1"/>
  <c r="AH1614" i="1"/>
  <c r="AJ1616" i="1"/>
  <c r="AI1616" i="1"/>
  <c r="AM1616" i="1" l="1"/>
  <c r="AR1616" i="1"/>
  <c r="X1617" i="1"/>
  <c r="J1617" i="1"/>
  <c r="F1617" i="1"/>
  <c r="G1617" i="1" s="1"/>
  <c r="D1618" i="1"/>
  <c r="E1618" i="1"/>
  <c r="Q1618" i="1" s="1"/>
  <c r="Q1617" i="1"/>
  <c r="AQ1616" i="1"/>
  <c r="AH1615" i="1"/>
  <c r="AJ1617" i="1"/>
  <c r="AI1617" i="1"/>
  <c r="AM1617" i="1" l="1"/>
  <c r="AR1617" i="1"/>
  <c r="AQ1617" i="1"/>
  <c r="F1618" i="1"/>
  <c r="G1618" i="1" s="1"/>
  <c r="X1618" i="1"/>
  <c r="J1618" i="1"/>
  <c r="D1619" i="1"/>
  <c r="E1619" i="1"/>
  <c r="Q1619" i="1" s="1"/>
  <c r="AH1616" i="1"/>
  <c r="AJ1618" i="1"/>
  <c r="AI1618" i="1"/>
  <c r="AM1618" i="1" l="1"/>
  <c r="AQ1618" i="1"/>
  <c r="AR1618" i="1"/>
  <c r="J1619" i="1"/>
  <c r="F1619" i="1"/>
  <c r="G1619" i="1" s="1"/>
  <c r="X1619" i="1"/>
  <c r="D1620" i="1"/>
  <c r="E1620" i="1"/>
  <c r="AH1617" i="1"/>
  <c r="AJ1619" i="1"/>
  <c r="AI1619" i="1"/>
  <c r="AM1619" i="1" l="1"/>
  <c r="AR1619" i="1"/>
  <c r="AQ1619" i="1"/>
  <c r="J1620" i="1"/>
  <c r="F1620" i="1"/>
  <c r="G1620" i="1"/>
  <c r="X1620" i="1"/>
  <c r="D1621" i="1"/>
  <c r="E1621" i="1"/>
  <c r="Q1620" i="1"/>
  <c r="AH1618" i="1"/>
  <c r="AJ1620" i="1"/>
  <c r="AI1620" i="1"/>
  <c r="AM1620" i="1" l="1"/>
  <c r="X1621" i="1"/>
  <c r="J1621" i="1"/>
  <c r="F1621" i="1"/>
  <c r="G1621" i="1" s="1"/>
  <c r="D1622" i="1"/>
  <c r="E1622" i="1"/>
  <c r="Q1621" i="1"/>
  <c r="AR1620" i="1"/>
  <c r="AQ1620" i="1"/>
  <c r="AH1619" i="1"/>
  <c r="AJ1621" i="1"/>
  <c r="AI1621" i="1"/>
  <c r="AM1621" i="1" l="1"/>
  <c r="AR1621" i="1"/>
  <c r="AQ1621" i="1"/>
  <c r="F1622" i="1"/>
  <c r="G1622" i="1" s="1"/>
  <c r="X1622" i="1"/>
  <c r="J1622" i="1"/>
  <c r="D1623" i="1"/>
  <c r="E1623" i="1"/>
  <c r="Q1623" i="1" s="1"/>
  <c r="Q1622" i="1"/>
  <c r="AH1620" i="1"/>
  <c r="AJ1622" i="1"/>
  <c r="AI1622" i="1"/>
  <c r="AM1622" i="1" l="1"/>
  <c r="AQ1622" i="1"/>
  <c r="AR1622" i="1"/>
  <c r="J1623" i="1"/>
  <c r="F1623" i="1"/>
  <c r="G1623" i="1" s="1"/>
  <c r="X1623" i="1"/>
  <c r="E1624" i="1"/>
  <c r="D1624" i="1"/>
  <c r="AH1621" i="1"/>
  <c r="AJ1623" i="1"/>
  <c r="AI1623" i="1"/>
  <c r="AM1623" i="1" l="1"/>
  <c r="AQ1623" i="1"/>
  <c r="AR1623" i="1"/>
  <c r="J1624" i="1"/>
  <c r="F1624" i="1"/>
  <c r="G1624" i="1"/>
  <c r="X1624" i="1"/>
  <c r="D1625" i="1"/>
  <c r="E1625" i="1"/>
  <c r="Q1624" i="1"/>
  <c r="AH1622" i="1"/>
  <c r="AJ1624" i="1"/>
  <c r="AI1624" i="1"/>
  <c r="AM1624" i="1" l="1"/>
  <c r="AQ1624" i="1"/>
  <c r="AR1624" i="1"/>
  <c r="X1625" i="1"/>
  <c r="J1625" i="1"/>
  <c r="F1625" i="1"/>
  <c r="G1625" i="1" s="1"/>
  <c r="D1626" i="1"/>
  <c r="E1626" i="1"/>
  <c r="Q1625" i="1"/>
  <c r="AH1623" i="1"/>
  <c r="AJ1625" i="1"/>
  <c r="AI1625" i="1"/>
  <c r="AM1625" i="1" l="1"/>
  <c r="AQ1625" i="1"/>
  <c r="AR1625" i="1"/>
  <c r="F1626" i="1"/>
  <c r="G1626" i="1" s="1"/>
  <c r="X1626" i="1"/>
  <c r="J1626" i="1"/>
  <c r="E1627" i="1"/>
  <c r="D1627" i="1"/>
  <c r="Q1626" i="1"/>
  <c r="AH1624" i="1"/>
  <c r="AJ1626" i="1"/>
  <c r="AI1626" i="1"/>
  <c r="AM1626" i="1" l="1"/>
  <c r="AR1626" i="1"/>
  <c r="AQ1626" i="1"/>
  <c r="J1627" i="1"/>
  <c r="F1627" i="1"/>
  <c r="G1627" i="1" s="1"/>
  <c r="X1627" i="1"/>
  <c r="D1628" i="1"/>
  <c r="E1628" i="1"/>
  <c r="Q1627" i="1"/>
  <c r="AH1625" i="1"/>
  <c r="AJ1627" i="1"/>
  <c r="AI1627" i="1"/>
  <c r="AM1627" i="1" l="1"/>
  <c r="AQ1627" i="1"/>
  <c r="AR1627" i="1"/>
  <c r="J1628" i="1"/>
  <c r="F1628" i="1"/>
  <c r="X1628" i="1"/>
  <c r="G1628" i="1"/>
  <c r="D1629" i="1"/>
  <c r="E1629" i="1"/>
  <c r="Q1628" i="1"/>
  <c r="AH1626" i="1"/>
  <c r="AJ1628" i="1"/>
  <c r="AI1628" i="1"/>
  <c r="AM1628" i="1" l="1"/>
  <c r="X1629" i="1"/>
  <c r="J1629" i="1"/>
  <c r="Q1630" i="1"/>
  <c r="F1629" i="1"/>
  <c r="G1629" i="1" s="1"/>
  <c r="D1630" i="1"/>
  <c r="E1630" i="1"/>
  <c r="Q1629" i="1"/>
  <c r="AR1628" i="1"/>
  <c r="AQ1628" i="1"/>
  <c r="AH1627" i="1"/>
  <c r="AJ1629" i="1"/>
  <c r="AI1629" i="1"/>
  <c r="AM1629" i="1" l="1"/>
  <c r="AR1629" i="1"/>
  <c r="AQ1629" i="1"/>
  <c r="F1630" i="1"/>
  <c r="G1630" i="1"/>
  <c r="X1630" i="1"/>
  <c r="J1630" i="1"/>
  <c r="D1631" i="1"/>
  <c r="Q1631" i="1" s="1"/>
  <c r="AH1628" i="1"/>
  <c r="AJ1630" i="1"/>
  <c r="AI1630" i="1"/>
  <c r="AM1630" i="1" l="1"/>
  <c r="AR1630" i="1"/>
  <c r="AQ1630" i="1"/>
  <c r="J1631" i="1"/>
  <c r="E1632" i="1"/>
  <c r="F1631" i="1"/>
  <c r="G1631" i="1" s="1"/>
  <c r="X1631" i="1"/>
  <c r="D1632" i="1"/>
  <c r="AH1629" i="1"/>
  <c r="AJ1631" i="1"/>
  <c r="AI1631" i="1"/>
  <c r="AM1631" i="1" l="1"/>
  <c r="AQ1631" i="1"/>
  <c r="AR1631" i="1"/>
  <c r="J1632" i="1"/>
  <c r="D1633" i="1"/>
  <c r="Q1633" i="1"/>
  <c r="F1632" i="1"/>
  <c r="G1632" i="1" s="1"/>
  <c r="E1633" i="1"/>
  <c r="X1632" i="1"/>
  <c r="Q1632" i="1"/>
  <c r="AH1630" i="1"/>
  <c r="AJ1632" i="1"/>
  <c r="AI1632" i="1"/>
  <c r="AM1632" i="1" l="1"/>
  <c r="AQ1632" i="1"/>
  <c r="AR1632" i="1"/>
  <c r="J1633" i="1"/>
  <c r="D1634" i="1"/>
  <c r="Q1634" i="1"/>
  <c r="F1633" i="1"/>
  <c r="E1634" i="1"/>
  <c r="X1633" i="1"/>
  <c r="G1633" i="1"/>
  <c r="AH1631" i="1"/>
  <c r="AJ1633" i="1"/>
  <c r="AI1633" i="1"/>
  <c r="AM1633" i="1" l="1"/>
  <c r="AR1633" i="1"/>
  <c r="AQ1633" i="1"/>
  <c r="X1634" i="1"/>
  <c r="J1634" i="1"/>
  <c r="D1635" i="1"/>
  <c r="Q1635" i="1" s="1"/>
  <c r="F1634" i="1"/>
  <c r="G1634" i="1" s="1"/>
  <c r="E1635" i="1"/>
  <c r="AH1632" i="1"/>
  <c r="AJ1634" i="1"/>
  <c r="AI1634" i="1"/>
  <c r="AM1634" i="1" l="1"/>
  <c r="AR1634" i="1"/>
  <c r="AQ1634" i="1"/>
  <c r="F1635" i="1"/>
  <c r="G1635" i="1" s="1"/>
  <c r="X1635" i="1"/>
  <c r="J1635" i="1"/>
  <c r="Q1636" i="1"/>
  <c r="D1636" i="1"/>
  <c r="E1636" i="1"/>
  <c r="AH1633" i="1"/>
  <c r="AJ1635" i="1"/>
  <c r="AI1635" i="1"/>
  <c r="AM1635" i="1" l="1"/>
  <c r="AQ1635" i="1"/>
  <c r="AR1635" i="1"/>
  <c r="J1636" i="1"/>
  <c r="F1636" i="1"/>
  <c r="G1636" i="1" s="1"/>
  <c r="X1636" i="1"/>
  <c r="D1637" i="1"/>
  <c r="E1637" i="1"/>
  <c r="AH1634" i="1"/>
  <c r="AJ1636" i="1"/>
  <c r="AI1636" i="1"/>
  <c r="AM1636" i="1" l="1"/>
  <c r="AR1636" i="1"/>
  <c r="AQ1636" i="1"/>
  <c r="J1637" i="1"/>
  <c r="F1637" i="1"/>
  <c r="G1637" i="1"/>
  <c r="X1637" i="1"/>
  <c r="D1638" i="1"/>
  <c r="E1638" i="1"/>
  <c r="Q1638" i="1" s="1"/>
  <c r="Q1637" i="1"/>
  <c r="AH1635" i="1"/>
  <c r="AJ1637" i="1"/>
  <c r="AI1637" i="1"/>
  <c r="AM1637" i="1" l="1"/>
  <c r="J1638" i="1"/>
  <c r="F1638" i="1"/>
  <c r="G1638" i="1"/>
  <c r="X1638" i="1"/>
  <c r="E1639" i="1"/>
  <c r="D1639" i="1"/>
  <c r="AR1637" i="1"/>
  <c r="AQ1637" i="1"/>
  <c r="AH1636" i="1"/>
  <c r="AJ1638" i="1"/>
  <c r="AI1638" i="1"/>
  <c r="AM1638" i="1" l="1"/>
  <c r="AR1638" i="1"/>
  <c r="AQ1638" i="1"/>
  <c r="X1639" i="1"/>
  <c r="J1639" i="1"/>
  <c r="F1639" i="1"/>
  <c r="G1639" i="1" s="1"/>
  <c r="D1640" i="1"/>
  <c r="E1640" i="1"/>
  <c r="Q1639" i="1"/>
  <c r="AH1637" i="1"/>
  <c r="AJ1639" i="1"/>
  <c r="AI1639" i="1"/>
  <c r="AM1639" i="1" l="1"/>
  <c r="AR1639" i="1"/>
  <c r="AQ1639" i="1"/>
  <c r="F1640" i="1"/>
  <c r="G1640" i="1"/>
  <c r="X1640" i="1"/>
  <c r="J1640" i="1"/>
  <c r="E1641" i="1"/>
  <c r="D1641" i="1"/>
  <c r="Q1641" i="1" s="1"/>
  <c r="Q1640" i="1"/>
  <c r="AH1638" i="1"/>
  <c r="AJ1640" i="1"/>
  <c r="AI1640" i="1"/>
  <c r="AM1640" i="1" l="1"/>
  <c r="AR1640" i="1"/>
  <c r="J1641" i="1"/>
  <c r="F1641" i="1"/>
  <c r="G1641" i="1" s="1"/>
  <c r="X1641" i="1"/>
  <c r="E1642" i="1"/>
  <c r="Q1642" i="1" s="1"/>
  <c r="D1642" i="1"/>
  <c r="AQ1640" i="1"/>
  <c r="AH1639" i="1"/>
  <c r="AJ1641" i="1"/>
  <c r="AI1641" i="1"/>
  <c r="AM1641" i="1" l="1"/>
  <c r="AQ1641" i="1"/>
  <c r="AR1641" i="1"/>
  <c r="J1642" i="1"/>
  <c r="F1642" i="1"/>
  <c r="G1642" i="1" s="1"/>
  <c r="X1642" i="1"/>
  <c r="D1643" i="1"/>
  <c r="E1643" i="1"/>
  <c r="AH1640" i="1"/>
  <c r="AJ1642" i="1"/>
  <c r="AI1642" i="1"/>
  <c r="AM1642" i="1" l="1"/>
  <c r="AR1642" i="1"/>
  <c r="AQ1642" i="1"/>
  <c r="X1643" i="1"/>
  <c r="J1643" i="1"/>
  <c r="F1643" i="1"/>
  <c r="G1643" i="1" s="1"/>
  <c r="D1644" i="1"/>
  <c r="E1644" i="1"/>
  <c r="Q1643" i="1"/>
  <c r="AH1641" i="1"/>
  <c r="AJ1643" i="1"/>
  <c r="AI1643" i="1"/>
  <c r="AM1643" i="1" l="1"/>
  <c r="AR1643" i="1"/>
  <c r="AQ1643" i="1"/>
  <c r="F1644" i="1"/>
  <c r="G1644" i="1" s="1"/>
  <c r="X1644" i="1"/>
  <c r="J1644" i="1"/>
  <c r="D1645" i="1"/>
  <c r="E1645" i="1"/>
  <c r="Q1645" i="1" s="1"/>
  <c r="Q1644" i="1"/>
  <c r="AH1642" i="1"/>
  <c r="AJ1644" i="1"/>
  <c r="AI1644" i="1"/>
  <c r="AM1644" i="1" l="1"/>
  <c r="AQ1644" i="1"/>
  <c r="AR1644" i="1"/>
  <c r="J1645" i="1"/>
  <c r="F1645" i="1"/>
  <c r="G1645" i="1" s="1"/>
  <c r="X1645" i="1"/>
  <c r="D1646" i="1"/>
  <c r="E1646" i="1"/>
  <c r="AH1643" i="1"/>
  <c r="AJ1645" i="1"/>
  <c r="AI1645" i="1"/>
  <c r="AM1645" i="1" l="1"/>
  <c r="AQ1645" i="1"/>
  <c r="AR1645" i="1"/>
  <c r="J1646" i="1"/>
  <c r="F1646" i="1"/>
  <c r="G1646" i="1" s="1"/>
  <c r="X1646" i="1"/>
  <c r="E1647" i="1"/>
  <c r="D1647" i="1"/>
  <c r="Q1647" i="1" s="1"/>
  <c r="Q1646" i="1"/>
  <c r="AH1644" i="1"/>
  <c r="AJ1646" i="1"/>
  <c r="AI1646" i="1"/>
  <c r="AM1646" i="1" l="1"/>
  <c r="AR1646" i="1"/>
  <c r="AQ1646" i="1"/>
  <c r="X1647" i="1"/>
  <c r="J1647" i="1"/>
  <c r="F1647" i="1"/>
  <c r="G1647" i="1" s="1"/>
  <c r="E1648" i="1"/>
  <c r="D1648" i="1"/>
  <c r="AH1645" i="1"/>
  <c r="AJ1647" i="1"/>
  <c r="AI1647" i="1"/>
  <c r="AM1647" i="1" l="1"/>
  <c r="AR1647" i="1"/>
  <c r="AQ1647" i="1"/>
  <c r="F1648" i="1"/>
  <c r="G1648" i="1" s="1"/>
  <c r="X1648" i="1"/>
  <c r="J1648" i="1"/>
  <c r="D1649" i="1"/>
  <c r="E1649" i="1"/>
  <c r="Q1649" i="1" s="1"/>
  <c r="Q1648" i="1"/>
  <c r="AH1646" i="1"/>
  <c r="AJ1648" i="1"/>
  <c r="AI1648" i="1"/>
  <c r="AM1648" i="1" l="1"/>
  <c r="AQ1648" i="1"/>
  <c r="AR1648" i="1"/>
  <c r="J1649" i="1"/>
  <c r="F1649" i="1"/>
  <c r="G1649" i="1" s="1"/>
  <c r="X1649" i="1"/>
  <c r="D1650" i="1"/>
  <c r="E1650" i="1"/>
  <c r="AH1647" i="1"/>
  <c r="AJ1649" i="1"/>
  <c r="AI1649" i="1"/>
  <c r="AM1649" i="1" l="1"/>
  <c r="AR1649" i="1"/>
  <c r="AQ1649" i="1"/>
  <c r="J1650" i="1"/>
  <c r="F1650" i="1"/>
  <c r="G1650" i="1" s="1"/>
  <c r="X1650" i="1"/>
  <c r="D1651" i="1"/>
  <c r="E1651" i="1"/>
  <c r="Q1650" i="1"/>
  <c r="AH1648" i="1"/>
  <c r="AJ1650" i="1"/>
  <c r="AI1650" i="1"/>
  <c r="AM1650" i="1" l="1"/>
  <c r="AR1650" i="1"/>
  <c r="AQ1650" i="1"/>
  <c r="X1651" i="1"/>
  <c r="J1651" i="1"/>
  <c r="F1651" i="1"/>
  <c r="G1651" i="1" s="1"/>
  <c r="D1652" i="1"/>
  <c r="E1652" i="1"/>
  <c r="Q1651" i="1"/>
  <c r="AH1649" i="1"/>
  <c r="AJ1651" i="1"/>
  <c r="AI1651" i="1"/>
  <c r="AM1651" i="1" l="1"/>
  <c r="AQ1651" i="1"/>
  <c r="AR1651" i="1"/>
  <c r="F1652" i="1"/>
  <c r="G1652" i="1" s="1"/>
  <c r="X1652" i="1"/>
  <c r="J1652" i="1"/>
  <c r="E1653" i="1"/>
  <c r="D1653" i="1"/>
  <c r="Q1652" i="1"/>
  <c r="AH1650" i="1"/>
  <c r="AJ1652" i="1"/>
  <c r="AI1652" i="1"/>
  <c r="AM1652" i="1" l="1"/>
  <c r="AR1652" i="1"/>
  <c r="AQ1652" i="1"/>
  <c r="J1653" i="1"/>
  <c r="F1653" i="1"/>
  <c r="G1653" i="1" s="1"/>
  <c r="X1653" i="1"/>
  <c r="D1654" i="1"/>
  <c r="E1654" i="1"/>
  <c r="Q1653" i="1"/>
  <c r="AH1651" i="1"/>
  <c r="AJ1653" i="1"/>
  <c r="AI1653" i="1"/>
  <c r="AM1653" i="1" l="1"/>
  <c r="AR1653" i="1"/>
  <c r="AQ1653" i="1"/>
  <c r="J1654" i="1"/>
  <c r="F1654" i="1"/>
  <c r="G1654" i="1" s="1"/>
  <c r="X1654" i="1"/>
  <c r="D1655" i="1"/>
  <c r="E1655" i="1"/>
  <c r="Q1654" i="1"/>
  <c r="AH1652" i="1"/>
  <c r="AJ1654" i="1"/>
  <c r="AI1654" i="1"/>
  <c r="AM1654" i="1" l="1"/>
  <c r="AR1654" i="1"/>
  <c r="AQ1654" i="1"/>
  <c r="X1655" i="1"/>
  <c r="J1655" i="1"/>
  <c r="Q1656" i="1"/>
  <c r="F1655" i="1"/>
  <c r="G1655" i="1" s="1"/>
  <c r="D1656" i="1"/>
  <c r="Q1655" i="1"/>
  <c r="AH1653" i="1"/>
  <c r="AJ1655" i="1"/>
  <c r="AI1655" i="1"/>
  <c r="AM1655" i="1" l="1"/>
  <c r="AQ1655" i="1"/>
  <c r="AR1655" i="1"/>
  <c r="F1656" i="1"/>
  <c r="G1656" i="1"/>
  <c r="X1656" i="1"/>
  <c r="D1657" i="1"/>
  <c r="Q1657" i="1" s="1"/>
  <c r="J1656" i="1"/>
  <c r="E1657" i="1"/>
  <c r="AH1654" i="1"/>
  <c r="AJ1656" i="1"/>
  <c r="AI1656" i="1"/>
  <c r="AM1656" i="1" l="1"/>
  <c r="AR1656" i="1"/>
  <c r="AQ1656" i="1"/>
  <c r="F1657" i="1"/>
  <c r="E1658" i="1"/>
  <c r="G1657" i="1"/>
  <c r="X1657" i="1"/>
  <c r="J1657" i="1"/>
  <c r="D1658" i="1"/>
  <c r="AH1655" i="1"/>
  <c r="AJ1657" i="1"/>
  <c r="AI1657" i="1"/>
  <c r="AM1657" i="1" l="1"/>
  <c r="J1658" i="1"/>
  <c r="D1659" i="1"/>
  <c r="F1658" i="1"/>
  <c r="G1658" i="1"/>
  <c r="X1658" i="1"/>
  <c r="E1659" i="1"/>
  <c r="Q1659" i="1" s="1"/>
  <c r="Q1658" i="1"/>
  <c r="AR1657" i="1"/>
  <c r="AQ1658" i="1"/>
  <c r="AQ1657" i="1"/>
  <c r="AH1656" i="1"/>
  <c r="AJ1658" i="1"/>
  <c r="AI1658" i="1"/>
  <c r="AM1658" i="1" l="1"/>
  <c r="J1659" i="1"/>
  <c r="F1659" i="1"/>
  <c r="G1659" i="1"/>
  <c r="X1659" i="1"/>
  <c r="E1660" i="1"/>
  <c r="D1660" i="1"/>
  <c r="AR1658" i="1"/>
  <c r="AR1659" i="1"/>
  <c r="AH1657" i="1"/>
  <c r="AJ1659" i="1"/>
  <c r="AI1659" i="1"/>
  <c r="AM1659" i="1" l="1"/>
  <c r="AQ1659" i="1"/>
  <c r="X1660" i="1"/>
  <c r="J1660" i="1"/>
  <c r="Q1661" i="1"/>
  <c r="F1660" i="1"/>
  <c r="G1660" i="1" s="1"/>
  <c r="D1661" i="1"/>
  <c r="E1661" i="1"/>
  <c r="Q1660" i="1"/>
  <c r="AH1658" i="1"/>
  <c r="AJ1660" i="1"/>
  <c r="AI1660" i="1"/>
  <c r="AM1660" i="1" l="1"/>
  <c r="AR1660" i="1"/>
  <c r="AQ1660" i="1"/>
  <c r="F1661" i="1"/>
  <c r="G1661" i="1"/>
  <c r="X1661" i="1"/>
  <c r="J1661" i="1"/>
  <c r="D1662" i="1"/>
  <c r="E1662" i="1"/>
  <c r="AH1659" i="1"/>
  <c r="AJ1661" i="1"/>
  <c r="AI1661" i="1"/>
  <c r="AM1661" i="1" l="1"/>
  <c r="AR1661" i="1"/>
  <c r="AQ1661" i="1"/>
  <c r="J1662" i="1"/>
  <c r="F1662" i="1"/>
  <c r="G1662" i="1" s="1"/>
  <c r="X1662" i="1"/>
  <c r="D1663" i="1"/>
  <c r="E1663" i="1"/>
  <c r="Q1662" i="1"/>
  <c r="AH1660" i="1"/>
  <c r="AJ1662" i="1"/>
  <c r="AI1662" i="1"/>
  <c r="AM1662" i="1" l="1"/>
  <c r="AQ1662" i="1"/>
  <c r="AR1662" i="1"/>
  <c r="J1663" i="1"/>
  <c r="F1663" i="1"/>
  <c r="G1663" i="1" s="1"/>
  <c r="X1663" i="1"/>
  <c r="E1664" i="1"/>
  <c r="Q1664" i="1" s="1"/>
  <c r="D1664" i="1"/>
  <c r="Q1663" i="1"/>
  <c r="AH1661" i="1"/>
  <c r="AJ1663" i="1"/>
  <c r="AI1663" i="1"/>
  <c r="AM1663" i="1" l="1"/>
  <c r="AQ1663" i="1"/>
  <c r="AR1663" i="1"/>
  <c r="X1664" i="1"/>
  <c r="J1664" i="1"/>
  <c r="F1664" i="1"/>
  <c r="G1664" i="1" s="1"/>
  <c r="D1665" i="1"/>
  <c r="E1665" i="1"/>
  <c r="AH1662" i="1"/>
  <c r="AJ1664" i="1"/>
  <c r="AI1664" i="1"/>
  <c r="AM1664" i="1" l="1"/>
  <c r="AR1664" i="1"/>
  <c r="AQ1664" i="1"/>
  <c r="F1665" i="1"/>
  <c r="G1665" i="1"/>
  <c r="X1665" i="1"/>
  <c r="J1665" i="1"/>
  <c r="D1666" i="1"/>
  <c r="E1666" i="1"/>
  <c r="Q1665" i="1"/>
  <c r="AH1663" i="1"/>
  <c r="AJ1665" i="1"/>
  <c r="AI1665" i="1"/>
  <c r="AM1665" i="1" l="1"/>
  <c r="J1666" i="1"/>
  <c r="F1666" i="1"/>
  <c r="G1666" i="1"/>
  <c r="X1666" i="1"/>
  <c r="D1667" i="1"/>
  <c r="E1667" i="1"/>
  <c r="AR1665" i="1"/>
  <c r="AQ1665" i="1"/>
  <c r="Q1666" i="1"/>
  <c r="AH1664" i="1"/>
  <c r="AJ1666" i="1"/>
  <c r="AI1666" i="1"/>
  <c r="AM1666" i="1" l="1"/>
  <c r="J1667" i="1"/>
  <c r="F1667" i="1"/>
  <c r="G1667" i="1"/>
  <c r="X1667" i="1"/>
  <c r="D1668" i="1"/>
  <c r="E1668" i="1"/>
  <c r="AR1666" i="1"/>
  <c r="AQ1666" i="1"/>
  <c r="Q1667" i="1"/>
  <c r="AH1665" i="1"/>
  <c r="AJ1667" i="1"/>
  <c r="AI1667" i="1"/>
  <c r="AM1667" i="1" l="1"/>
  <c r="X1668" i="1"/>
  <c r="J1668" i="1"/>
  <c r="F1668" i="1"/>
  <c r="G1668" i="1" s="1"/>
  <c r="D1669" i="1"/>
  <c r="E1669" i="1"/>
  <c r="Q1668" i="1"/>
  <c r="AQ1667" i="1"/>
  <c r="AR1667" i="1"/>
  <c r="AH1666" i="1"/>
  <c r="AJ1668" i="1"/>
  <c r="AI1668" i="1"/>
  <c r="AM1668" i="1" l="1"/>
  <c r="AQ1668" i="1"/>
  <c r="AR1668" i="1"/>
  <c r="F1669" i="1"/>
  <c r="G1669" i="1" s="1"/>
  <c r="X1669" i="1"/>
  <c r="J1669" i="1"/>
  <c r="Q1670" i="1"/>
  <c r="D1670" i="1"/>
  <c r="E1670" i="1"/>
  <c r="Q1669" i="1"/>
  <c r="AH1667" i="1"/>
  <c r="AJ1669" i="1"/>
  <c r="AI1669" i="1"/>
  <c r="AM1669" i="1" l="1"/>
  <c r="AQ1669" i="1"/>
  <c r="AR1669" i="1"/>
  <c r="J1670" i="1"/>
  <c r="F1670" i="1"/>
  <c r="G1670" i="1"/>
  <c r="X1670" i="1"/>
  <c r="D1671" i="1"/>
  <c r="E1671" i="1"/>
  <c r="AH1668" i="1"/>
  <c r="AJ1670" i="1"/>
  <c r="AI1670" i="1"/>
  <c r="AM1670" i="1" l="1"/>
  <c r="J1671" i="1"/>
  <c r="F1671" i="1"/>
  <c r="G1671" i="1" s="1"/>
  <c r="X1671" i="1"/>
  <c r="E1672" i="1"/>
  <c r="Q1672" i="1" s="1"/>
  <c r="D1672" i="1"/>
  <c r="Q1671" i="1"/>
  <c r="AR1670" i="1"/>
  <c r="AQ1670" i="1"/>
  <c r="AH1669" i="1"/>
  <c r="AJ1671" i="1"/>
  <c r="AI1671" i="1"/>
  <c r="AM1671" i="1" l="1"/>
  <c r="AR1671" i="1"/>
  <c r="AQ1671" i="1"/>
  <c r="X1672" i="1"/>
  <c r="J1672" i="1"/>
  <c r="F1672" i="1"/>
  <c r="G1672" i="1" s="1"/>
  <c r="D1673" i="1"/>
  <c r="E1673" i="1"/>
  <c r="AH1670" i="1"/>
  <c r="AJ1672" i="1"/>
  <c r="AI1672" i="1"/>
  <c r="AM1672" i="1" l="1"/>
  <c r="AR1672" i="1"/>
  <c r="AQ1672" i="1"/>
  <c r="F1673" i="1"/>
  <c r="G1673" i="1" s="1"/>
  <c r="X1673" i="1"/>
  <c r="J1673" i="1"/>
  <c r="Q1674" i="1"/>
  <c r="D1674" i="1"/>
  <c r="E1674" i="1"/>
  <c r="Q1673" i="1"/>
  <c r="AH1671" i="1"/>
  <c r="AJ1673" i="1"/>
  <c r="AI1673" i="1"/>
  <c r="AM1673" i="1" l="1"/>
  <c r="AQ1673" i="1"/>
  <c r="AR1673" i="1"/>
  <c r="J1674" i="1"/>
  <c r="F1674" i="1"/>
  <c r="G1674" i="1"/>
  <c r="X1674" i="1"/>
  <c r="D1675" i="1"/>
  <c r="E1675" i="1"/>
  <c r="AH1672" i="1"/>
  <c r="AJ1674" i="1"/>
  <c r="AI1674" i="1"/>
  <c r="AM1674" i="1" l="1"/>
  <c r="AR1674" i="1"/>
  <c r="AQ1674" i="1"/>
  <c r="J1675" i="1"/>
  <c r="F1675" i="1"/>
  <c r="G1675" i="1" s="1"/>
  <c r="X1675" i="1"/>
  <c r="D1676" i="1"/>
  <c r="Q1675" i="1"/>
  <c r="AH1673" i="1"/>
  <c r="AJ1675" i="1"/>
  <c r="AI1675" i="1"/>
  <c r="AM1675" i="1" l="1"/>
  <c r="AQ1675" i="1"/>
  <c r="AR1675" i="1"/>
  <c r="X1676" i="1"/>
  <c r="D1677" i="1"/>
  <c r="J1676" i="1"/>
  <c r="E1677" i="1"/>
  <c r="F1676" i="1"/>
  <c r="G1676" i="1" s="1"/>
  <c r="Q1676" i="1"/>
  <c r="AH1674" i="1"/>
  <c r="AJ1676" i="1"/>
  <c r="AI1676" i="1"/>
  <c r="AM1676" i="1" l="1"/>
  <c r="AR1676" i="1"/>
  <c r="AQ1676" i="1"/>
  <c r="X1677" i="1"/>
  <c r="J1677" i="1"/>
  <c r="D1678" i="1"/>
  <c r="F1677" i="1"/>
  <c r="G1677" i="1" s="1"/>
  <c r="E1678" i="1"/>
  <c r="Q1678" i="1" s="1"/>
  <c r="Q1677" i="1"/>
  <c r="AH1675" i="1"/>
  <c r="AJ1677" i="1"/>
  <c r="AI1677" i="1"/>
  <c r="AM1677" i="1" l="1"/>
  <c r="AR1677" i="1"/>
  <c r="AQ1677" i="1"/>
  <c r="F1678" i="1"/>
  <c r="G1678" i="1" s="1"/>
  <c r="E1679" i="1"/>
  <c r="X1678" i="1"/>
  <c r="J1678" i="1"/>
  <c r="D1679" i="1"/>
  <c r="Q1679" i="1" s="1"/>
  <c r="AH1676" i="1"/>
  <c r="AJ1678" i="1"/>
  <c r="AI1678" i="1"/>
  <c r="AM1678" i="1" l="1"/>
  <c r="AR1678" i="1"/>
  <c r="AQ1678" i="1"/>
  <c r="J1679" i="1"/>
  <c r="D1680" i="1"/>
  <c r="F1679" i="1"/>
  <c r="G1679" i="1" s="1"/>
  <c r="X1679" i="1"/>
  <c r="E1680" i="1"/>
  <c r="Q1680" i="1" s="1"/>
  <c r="AH1677" i="1"/>
  <c r="AJ1679" i="1"/>
  <c r="AI1679" i="1"/>
  <c r="AM1679" i="1" l="1"/>
  <c r="AR1679" i="1"/>
  <c r="AQ1679" i="1"/>
  <c r="J1680" i="1"/>
  <c r="F1680" i="1"/>
  <c r="G1680" i="1" s="1"/>
  <c r="X1680" i="1"/>
  <c r="D1681" i="1"/>
  <c r="E1681" i="1"/>
  <c r="AH1678" i="1"/>
  <c r="AJ1680" i="1"/>
  <c r="AI1680" i="1"/>
  <c r="AM1680" i="1" l="1"/>
  <c r="AR1680" i="1"/>
  <c r="AQ1680" i="1"/>
  <c r="X1681" i="1"/>
  <c r="J1681" i="1"/>
  <c r="F1681" i="1"/>
  <c r="G1681" i="1" s="1"/>
  <c r="D1682" i="1"/>
  <c r="E1682" i="1"/>
  <c r="Q1681" i="1"/>
  <c r="AH1679" i="1"/>
  <c r="AJ1681" i="1"/>
  <c r="AI1681" i="1"/>
  <c r="AM1681" i="1" l="1"/>
  <c r="AQ1681" i="1"/>
  <c r="AR1681" i="1"/>
  <c r="F1682" i="1"/>
  <c r="G1682" i="1" s="1"/>
  <c r="X1682" i="1"/>
  <c r="J1682" i="1"/>
  <c r="D1683" i="1"/>
  <c r="E1683" i="1"/>
  <c r="Q1683" i="1" s="1"/>
  <c r="Q1682" i="1"/>
  <c r="AH1680" i="1"/>
  <c r="AJ1682" i="1"/>
  <c r="AI1682" i="1"/>
  <c r="AM1682" i="1" l="1"/>
  <c r="AQ1682" i="1"/>
  <c r="AR1682" i="1"/>
  <c r="J1683" i="1"/>
  <c r="F1683" i="1"/>
  <c r="G1683" i="1" s="1"/>
  <c r="X1683" i="1"/>
  <c r="E1684" i="1"/>
  <c r="D1684" i="1"/>
  <c r="Q1684" i="1" s="1"/>
  <c r="AH1681" i="1"/>
  <c r="AJ1683" i="1"/>
  <c r="AI1683" i="1"/>
  <c r="AM1683" i="1" l="1"/>
  <c r="AQ1683" i="1"/>
  <c r="AR1683" i="1"/>
  <c r="J1684" i="1"/>
  <c r="F1684" i="1"/>
  <c r="G1684" i="1" s="1"/>
  <c r="X1684" i="1"/>
  <c r="E1685" i="1"/>
  <c r="Q1685" i="1" s="1"/>
  <c r="D1685" i="1"/>
  <c r="AH1682" i="1"/>
  <c r="AJ1684" i="1"/>
  <c r="AI1684" i="1"/>
  <c r="AM1684" i="1" l="1"/>
  <c r="AQ1684" i="1"/>
  <c r="AR1684" i="1"/>
  <c r="J1685" i="1"/>
  <c r="F1685" i="1"/>
  <c r="G1685" i="1" s="1"/>
  <c r="X1685" i="1"/>
  <c r="D1686" i="1"/>
  <c r="E1686" i="1"/>
  <c r="AH1683" i="1"/>
  <c r="AY41" i="1"/>
  <c r="AJ1685" i="1"/>
  <c r="AI1685" i="1"/>
  <c r="AM1685" i="1" l="1"/>
  <c r="AY43" i="1"/>
  <c r="AR1685" i="1"/>
  <c r="AQ1685" i="1"/>
  <c r="J1686" i="1"/>
  <c r="F1686" i="1"/>
  <c r="G1686" i="1" s="1"/>
  <c r="X1686" i="1"/>
  <c r="D1687" i="1"/>
  <c r="Q1687" i="1" s="1"/>
  <c r="E1687" i="1"/>
  <c r="Q1686" i="1"/>
  <c r="AH1684" i="1"/>
  <c r="AJ1686" i="1"/>
  <c r="AI1686" i="1"/>
  <c r="AM1686" i="1" l="1"/>
  <c r="AQ1686" i="1"/>
  <c r="AR1686" i="1"/>
  <c r="J1687" i="1"/>
  <c r="F1687" i="1"/>
  <c r="G1687" i="1"/>
  <c r="X1687" i="1"/>
  <c r="Q1688" i="1"/>
  <c r="D1688" i="1"/>
  <c r="E1688" i="1"/>
  <c r="AH1685" i="1"/>
  <c r="AJ1687" i="1"/>
  <c r="AI1687" i="1"/>
  <c r="AM1687" i="1" l="1"/>
  <c r="AR1687" i="1"/>
  <c r="AQ1687" i="1"/>
  <c r="J1688" i="1"/>
  <c r="F1688" i="1"/>
  <c r="G1688" i="1" s="1"/>
  <c r="X1688" i="1"/>
  <c r="Q1689" i="1"/>
  <c r="D1689" i="1"/>
  <c r="E1689" i="1"/>
  <c r="AH1686" i="1"/>
  <c r="AJ1688" i="1"/>
  <c r="AI1688" i="1"/>
  <c r="AM1688" i="1" l="1"/>
  <c r="AQ1688" i="1"/>
  <c r="AR1688" i="1"/>
  <c r="J1689" i="1"/>
  <c r="F1689" i="1"/>
  <c r="G1689" i="1"/>
  <c r="X1689" i="1"/>
  <c r="Q1690" i="1"/>
  <c r="E1690" i="1"/>
  <c r="D1690" i="1"/>
  <c r="AH1687" i="1"/>
  <c r="AJ1689" i="1"/>
  <c r="AI1689" i="1"/>
  <c r="AM1689" i="1" l="1"/>
  <c r="J1690" i="1"/>
  <c r="F1690" i="1"/>
  <c r="G1690" i="1"/>
  <c r="X1690" i="1"/>
  <c r="D1691" i="1"/>
  <c r="E1691" i="1"/>
  <c r="Q1691" i="1" s="1"/>
  <c r="AQ1689" i="1"/>
  <c r="AR1689" i="1"/>
  <c r="AH1688" i="1"/>
  <c r="AJ1690" i="1"/>
  <c r="AI1690" i="1"/>
  <c r="AM1690" i="1" l="1"/>
  <c r="AQ1690" i="1"/>
  <c r="AR1690" i="1"/>
  <c r="J1691" i="1"/>
  <c r="F1691" i="1"/>
  <c r="G1691" i="1"/>
  <c r="X1691" i="1"/>
  <c r="D1692" i="1"/>
  <c r="E1692" i="1"/>
  <c r="Q1692" i="1" s="1"/>
  <c r="AH1689" i="1"/>
  <c r="AJ1691" i="1"/>
  <c r="AI1691" i="1"/>
  <c r="AM1691" i="1" l="1"/>
  <c r="AQ1691" i="1"/>
  <c r="J1692" i="1"/>
  <c r="F1692" i="1"/>
  <c r="G1692" i="1"/>
  <c r="X1692" i="1"/>
  <c r="Q1693" i="1"/>
  <c r="E1693" i="1"/>
  <c r="D1693" i="1"/>
  <c r="AQ1692" i="1"/>
  <c r="AR1691" i="1"/>
  <c r="AH1690" i="1"/>
  <c r="AJ1692" i="1"/>
  <c r="AI1692" i="1"/>
  <c r="AM1692" i="1" l="1"/>
  <c r="J1693" i="1"/>
  <c r="F1693" i="1"/>
  <c r="G1693" i="1"/>
  <c r="X1693" i="1"/>
  <c r="E1694" i="1"/>
  <c r="D1694" i="1"/>
  <c r="AR1692" i="1"/>
  <c r="AH1691" i="1"/>
  <c r="AJ1693" i="1"/>
  <c r="AI1693" i="1"/>
  <c r="AM1693" i="1" l="1"/>
  <c r="J1694" i="1"/>
  <c r="F1694" i="1"/>
  <c r="G1694" i="1"/>
  <c r="X1694" i="1"/>
  <c r="D1695" i="1"/>
  <c r="E1695" i="1"/>
  <c r="Q1695" i="1" s="1"/>
  <c r="AR1694" i="1"/>
  <c r="AR1693" i="1"/>
  <c r="AQ1694" i="1"/>
  <c r="AQ1693" i="1"/>
  <c r="Q1694" i="1"/>
  <c r="AH1692" i="1"/>
  <c r="AJ1694" i="1"/>
  <c r="AI1694" i="1"/>
  <c r="AM1694" i="1" l="1"/>
  <c r="J1695" i="1"/>
  <c r="F1695" i="1"/>
  <c r="G1695" i="1"/>
  <c r="X1695" i="1"/>
  <c r="E1696" i="1"/>
  <c r="D1696" i="1"/>
  <c r="AQ1695" i="1"/>
  <c r="AH1693" i="1"/>
  <c r="AJ1695" i="1"/>
  <c r="AI1695" i="1"/>
  <c r="AM1695" i="1" l="1"/>
  <c r="AR1695" i="1"/>
  <c r="J1696" i="1"/>
  <c r="F1696" i="1"/>
  <c r="G1696" i="1"/>
  <c r="X1696" i="1"/>
  <c r="Q1697" i="1"/>
  <c r="D1697" i="1"/>
  <c r="E1697" i="1"/>
  <c r="Q1696" i="1"/>
  <c r="AH1694" i="1"/>
  <c r="AJ1696" i="1"/>
  <c r="AI1696" i="1"/>
  <c r="AM1696" i="1" l="1"/>
  <c r="AR1696" i="1"/>
  <c r="AQ1696" i="1"/>
  <c r="J1697" i="1"/>
  <c r="F1697" i="1"/>
  <c r="G1697" i="1" s="1"/>
  <c r="X1697" i="1"/>
  <c r="E1698" i="1"/>
  <c r="D1698" i="1"/>
  <c r="Q1698" i="1" s="1"/>
  <c r="AH1695" i="1"/>
  <c r="AJ1697" i="1"/>
  <c r="AI1697" i="1"/>
  <c r="AM1697" i="1" l="1"/>
  <c r="AR1697" i="1"/>
  <c r="AQ1697" i="1"/>
  <c r="J1698" i="1"/>
  <c r="F1698" i="1"/>
  <c r="G1698" i="1"/>
  <c r="X1698" i="1"/>
  <c r="Q1699" i="1"/>
  <c r="E1699" i="1"/>
  <c r="D1699" i="1"/>
  <c r="AH1696" i="1"/>
  <c r="AJ1698" i="1"/>
  <c r="AI1698" i="1"/>
  <c r="AM1698" i="1" l="1"/>
  <c r="J1699" i="1"/>
  <c r="F1699" i="1"/>
  <c r="G1699" i="1" s="1"/>
  <c r="X1699" i="1"/>
  <c r="D1700" i="1"/>
  <c r="AQ1698" i="1"/>
  <c r="AR1698" i="1"/>
  <c r="AH1697" i="1"/>
  <c r="AJ1699" i="1"/>
  <c r="AI1699" i="1"/>
  <c r="AM1699" i="1" l="1"/>
  <c r="AQ1699" i="1"/>
  <c r="AR1699" i="1"/>
  <c r="J1700" i="1"/>
  <c r="F1700" i="1"/>
  <c r="G1700" i="1" s="1"/>
  <c r="D1701" i="1"/>
  <c r="Q1701" i="1" s="1"/>
  <c r="X1700" i="1"/>
  <c r="E1701" i="1"/>
  <c r="Q1700" i="1"/>
  <c r="AH1698" i="1"/>
  <c r="AJ1700" i="1"/>
  <c r="AI1700" i="1"/>
  <c r="AM1700" i="1" l="1"/>
  <c r="AR1700" i="1"/>
  <c r="AQ1700" i="1"/>
  <c r="F1701" i="1"/>
  <c r="G1701" i="1" s="1"/>
  <c r="X1701" i="1"/>
  <c r="J1701" i="1"/>
  <c r="E1702" i="1"/>
  <c r="D1702" i="1"/>
  <c r="AH1699" i="1"/>
  <c r="AJ1701" i="1"/>
  <c r="AI1701" i="1"/>
  <c r="AM1701" i="1" l="1"/>
  <c r="AR1701" i="1"/>
  <c r="AQ1701" i="1"/>
  <c r="X1702" i="1"/>
  <c r="J1702" i="1"/>
  <c r="F1702" i="1"/>
  <c r="G1702" i="1" s="1"/>
  <c r="D1703" i="1"/>
  <c r="E1703" i="1"/>
  <c r="Q1703" i="1" s="1"/>
  <c r="Q1702" i="1"/>
  <c r="AH1700" i="1"/>
  <c r="AJ1702" i="1"/>
  <c r="AI1702" i="1"/>
  <c r="AM1702" i="1" l="1"/>
  <c r="AQ1702" i="1"/>
  <c r="AR1702" i="1"/>
  <c r="X1703" i="1"/>
  <c r="J1703" i="1"/>
  <c r="F1703" i="1"/>
  <c r="G1703" i="1" s="1"/>
  <c r="D1704" i="1"/>
  <c r="E1704" i="1"/>
  <c r="AH1701" i="1"/>
  <c r="AJ1703" i="1"/>
  <c r="AI1703" i="1"/>
  <c r="AM1703" i="1" l="1"/>
  <c r="AQ1703" i="1"/>
  <c r="AR1703" i="1"/>
  <c r="X1704" i="1"/>
  <c r="J1704" i="1"/>
  <c r="F1704" i="1"/>
  <c r="G1704" i="1" s="1"/>
  <c r="D1705" i="1"/>
  <c r="E1705" i="1"/>
  <c r="Q1705" i="1" s="1"/>
  <c r="Q1704" i="1"/>
  <c r="AH1702" i="1"/>
  <c r="AJ1704" i="1"/>
  <c r="AI1704" i="1"/>
  <c r="AM1704" i="1" l="1"/>
  <c r="AR1704" i="1"/>
  <c r="AQ1704" i="1"/>
  <c r="X1705" i="1"/>
  <c r="J1705" i="1"/>
  <c r="F1705" i="1"/>
  <c r="G1705" i="1" s="1"/>
  <c r="E1706" i="1"/>
  <c r="D1706" i="1"/>
  <c r="Q1706" i="1" s="1"/>
  <c r="AH1703" i="1"/>
  <c r="AJ1705" i="1"/>
  <c r="AI1705" i="1"/>
  <c r="AM1705" i="1" l="1"/>
  <c r="AQ1705" i="1"/>
  <c r="AR1705" i="1"/>
  <c r="X1706" i="1"/>
  <c r="J1706" i="1"/>
  <c r="F1706" i="1"/>
  <c r="G1706" i="1" s="1"/>
  <c r="D1707" i="1"/>
  <c r="E1707" i="1"/>
  <c r="Q1707" i="1" s="1"/>
  <c r="AH1704" i="1"/>
  <c r="AJ1706" i="1"/>
  <c r="AI1706" i="1"/>
  <c r="AM1706" i="1" l="1"/>
  <c r="AR1706" i="1"/>
  <c r="AQ1706" i="1"/>
  <c r="X1707" i="1"/>
  <c r="J1707" i="1"/>
  <c r="F1707" i="1"/>
  <c r="G1707" i="1" s="1"/>
  <c r="D1708" i="1"/>
  <c r="E1708" i="1"/>
  <c r="Q1708" i="1" s="1"/>
  <c r="AH1705" i="1"/>
  <c r="AJ1707" i="1"/>
  <c r="AI1707" i="1"/>
  <c r="AM1707" i="1" l="1"/>
  <c r="AQ1707" i="1"/>
  <c r="AR1707" i="1"/>
  <c r="X1708" i="1"/>
  <c r="J1708" i="1"/>
  <c r="F1708" i="1"/>
  <c r="G1708" i="1" s="1"/>
  <c r="D1709" i="1"/>
  <c r="E1709" i="1"/>
  <c r="Q1709" i="1" s="1"/>
  <c r="AH1706" i="1"/>
  <c r="AJ1708" i="1"/>
  <c r="AI1708" i="1"/>
  <c r="AM1708" i="1" l="1"/>
  <c r="AQ1708" i="1"/>
  <c r="AR1708" i="1"/>
  <c r="X1709" i="1"/>
  <c r="J1709" i="1"/>
  <c r="F1709" i="1"/>
  <c r="G1709" i="1" s="1"/>
  <c r="D1710" i="1"/>
  <c r="E1710" i="1"/>
  <c r="Q1710" i="1" s="1"/>
  <c r="AH1707" i="1"/>
  <c r="AY13" i="1"/>
  <c r="AJ1709" i="1"/>
  <c r="AI1709" i="1"/>
  <c r="AM1709" i="1" l="1"/>
  <c r="AY15" i="1"/>
  <c r="AQ1709" i="1"/>
  <c r="AR1709" i="1"/>
  <c r="X1710" i="1"/>
  <c r="J1710" i="1"/>
  <c r="F1710" i="1"/>
  <c r="G1710" i="1" s="1"/>
  <c r="E1711" i="1"/>
  <c r="D1711" i="1"/>
  <c r="AH1708" i="1"/>
  <c r="AJ1710" i="1"/>
  <c r="AI1710" i="1"/>
  <c r="AM1710" i="1" l="1"/>
  <c r="AQ1710" i="1"/>
  <c r="AR1710" i="1"/>
  <c r="X1711" i="1"/>
  <c r="J1711" i="1"/>
  <c r="F1711" i="1"/>
  <c r="G1711" i="1" s="1"/>
  <c r="D1712" i="1"/>
  <c r="E1712" i="1"/>
  <c r="Q1712" i="1" s="1"/>
  <c r="Q1711" i="1"/>
  <c r="AH1709" i="1"/>
  <c r="AJ1711" i="1"/>
  <c r="AI1711" i="1"/>
  <c r="AM1711" i="1" l="1"/>
  <c r="AR1711" i="1"/>
  <c r="AQ1711" i="1"/>
  <c r="X1712" i="1"/>
  <c r="J1712" i="1"/>
  <c r="F1712" i="1"/>
  <c r="G1712" i="1" s="1"/>
  <c r="D1713" i="1"/>
  <c r="E1713" i="1"/>
  <c r="Q1713" i="1" s="1"/>
  <c r="AH1710" i="1"/>
  <c r="AJ1712" i="1"/>
  <c r="AI1712" i="1"/>
  <c r="AM1712" i="1" l="1"/>
  <c r="AQ1712" i="1"/>
  <c r="AR1712" i="1"/>
  <c r="X1713" i="1"/>
  <c r="J1713" i="1"/>
  <c r="F1713" i="1"/>
  <c r="G1713" i="1" s="1"/>
  <c r="D1714" i="1"/>
  <c r="E1714" i="1"/>
  <c r="Q1714" i="1" s="1"/>
  <c r="AH1711" i="1"/>
  <c r="AJ1713" i="1"/>
  <c r="AI1713" i="1"/>
  <c r="AM1713" i="1" l="1"/>
  <c r="AQ1713" i="1"/>
  <c r="AR1713" i="1"/>
  <c r="X1714" i="1"/>
  <c r="J1714" i="1"/>
  <c r="F1714" i="1"/>
  <c r="G1714" i="1" s="1"/>
  <c r="D1715" i="1"/>
  <c r="E1715" i="1"/>
  <c r="Q1715" i="1" s="1"/>
  <c r="AH1712" i="1"/>
  <c r="AJ1714" i="1"/>
  <c r="AI1714" i="1"/>
  <c r="AM1714" i="1" l="1"/>
  <c r="AR1714" i="1"/>
  <c r="AQ1714" i="1"/>
  <c r="X1715" i="1"/>
  <c r="J1715" i="1"/>
  <c r="F1715" i="1"/>
  <c r="G1715" i="1" s="1"/>
  <c r="D1716" i="1"/>
  <c r="E1716" i="1"/>
  <c r="Q1716" i="1" s="1"/>
  <c r="AH1713" i="1"/>
  <c r="AJ1715" i="1"/>
  <c r="AI1715" i="1"/>
  <c r="AM1715" i="1" l="1"/>
  <c r="AQ1715" i="1"/>
  <c r="AR1715" i="1"/>
  <c r="X1716" i="1"/>
  <c r="J1716" i="1"/>
  <c r="F1716" i="1"/>
  <c r="G1716" i="1" s="1"/>
  <c r="D1717" i="1"/>
  <c r="E1717" i="1"/>
  <c r="Q1717" i="1" s="1"/>
  <c r="AH1714" i="1"/>
  <c r="AJ1716" i="1"/>
  <c r="AI1716" i="1"/>
  <c r="AM1716" i="1" l="1"/>
  <c r="AQ1716" i="1"/>
  <c r="AR1716" i="1"/>
  <c r="X1717" i="1"/>
  <c r="Q1718" i="1"/>
  <c r="J1717" i="1"/>
  <c r="F1717" i="1"/>
  <c r="G1717" i="1" s="1"/>
  <c r="D1718" i="1"/>
  <c r="AH1715" i="1"/>
  <c r="AJ1717" i="1"/>
  <c r="AI1717" i="1"/>
  <c r="AM1717" i="1" l="1"/>
  <c r="AQ1717" i="1"/>
  <c r="AR1717" i="1"/>
  <c r="D1719" i="1"/>
  <c r="Q1719" i="1"/>
  <c r="X1718" i="1"/>
  <c r="E1719" i="1"/>
  <c r="J1718" i="1"/>
  <c r="F1718" i="1"/>
  <c r="G1718" i="1" s="1"/>
  <c r="AH1716" i="1"/>
  <c r="AJ1718" i="1"/>
  <c r="AI1718" i="1"/>
  <c r="AM1718" i="1" l="1"/>
  <c r="AR1718" i="1"/>
  <c r="AQ1718" i="1"/>
  <c r="X1719" i="1"/>
  <c r="D1720" i="1"/>
  <c r="J1719" i="1"/>
  <c r="E1720" i="1"/>
  <c r="Q1720" i="1" s="1"/>
  <c r="F1719" i="1"/>
  <c r="G1719" i="1"/>
  <c r="AH1717" i="1"/>
  <c r="AJ1719" i="1"/>
  <c r="AI1719" i="1"/>
  <c r="AM1719" i="1" l="1"/>
  <c r="AQ1719" i="1"/>
  <c r="AR1719" i="1"/>
  <c r="X1720" i="1"/>
  <c r="D1721" i="1"/>
  <c r="J1720" i="1"/>
  <c r="E1721" i="1"/>
  <c r="F1720" i="1"/>
  <c r="G1720" i="1" s="1"/>
  <c r="AH1718" i="1"/>
  <c r="AJ1720" i="1"/>
  <c r="AI1720" i="1"/>
  <c r="AM1720" i="1" l="1"/>
  <c r="AQ1720" i="1"/>
  <c r="AR1720" i="1"/>
  <c r="X1721" i="1"/>
  <c r="D1722" i="1"/>
  <c r="Q1722" i="1"/>
  <c r="J1721" i="1"/>
  <c r="E1722" i="1"/>
  <c r="F1721" i="1"/>
  <c r="G1721" i="1"/>
  <c r="Q1721" i="1"/>
  <c r="AH1719" i="1"/>
  <c r="AJ1721" i="1"/>
  <c r="AI1721" i="1"/>
  <c r="AM1721" i="1" l="1"/>
  <c r="AR1721" i="1"/>
  <c r="AQ1721" i="1"/>
  <c r="X1722" i="1"/>
  <c r="D1723" i="1"/>
  <c r="J1722" i="1"/>
  <c r="E1723" i="1"/>
  <c r="F1722" i="1"/>
  <c r="G1722" i="1" s="1"/>
  <c r="AH1720" i="1"/>
  <c r="AJ1722" i="1"/>
  <c r="AI1722" i="1"/>
  <c r="AM1722" i="1" l="1"/>
  <c r="AR1722" i="1"/>
  <c r="AQ1722" i="1"/>
  <c r="X1723" i="1"/>
  <c r="D1724" i="1"/>
  <c r="Q1724" i="1"/>
  <c r="J1723" i="1"/>
  <c r="E1724" i="1"/>
  <c r="F1723" i="1"/>
  <c r="G1723" i="1"/>
  <c r="Q1723" i="1"/>
  <c r="AH1721" i="1"/>
  <c r="AJ1723" i="1"/>
  <c r="AI1723" i="1"/>
  <c r="AM1723" i="1" l="1"/>
  <c r="AQ1723" i="1"/>
  <c r="AR1723" i="1"/>
  <c r="X1724" i="1"/>
  <c r="D1725" i="1"/>
  <c r="Q1725" i="1" s="1"/>
  <c r="J1724" i="1"/>
  <c r="E1725" i="1"/>
  <c r="F1724" i="1"/>
  <c r="G1724" i="1" s="1"/>
  <c r="AH1722" i="1"/>
  <c r="AJ1724" i="1"/>
  <c r="AI1724" i="1"/>
  <c r="AM1724" i="1" l="1"/>
  <c r="AQ1724" i="1"/>
  <c r="AR1724" i="1"/>
  <c r="X1725" i="1"/>
  <c r="D1726" i="1"/>
  <c r="Q1726" i="1"/>
  <c r="J1725" i="1"/>
  <c r="E1726" i="1"/>
  <c r="F1725" i="1"/>
  <c r="G1725" i="1"/>
  <c r="AH1723" i="1"/>
  <c r="AJ1725" i="1"/>
  <c r="AI1725" i="1"/>
  <c r="AM1725" i="1" l="1"/>
  <c r="X1726" i="1"/>
  <c r="D1727" i="1"/>
  <c r="J1726" i="1"/>
  <c r="E1727" i="1"/>
  <c r="F1726" i="1"/>
  <c r="G1726" i="1" s="1"/>
  <c r="AR1725" i="1"/>
  <c r="AQ1725" i="1"/>
  <c r="AH1724" i="1"/>
  <c r="AJ1726" i="1"/>
  <c r="AI1726" i="1"/>
  <c r="AM1726" i="1" l="1"/>
  <c r="AR1726" i="1"/>
  <c r="AQ1726" i="1"/>
  <c r="X1727" i="1"/>
  <c r="D1728" i="1"/>
  <c r="Q1728" i="1"/>
  <c r="J1727" i="1"/>
  <c r="E1728" i="1"/>
  <c r="F1727" i="1"/>
  <c r="G1727" i="1"/>
  <c r="Q1727" i="1"/>
  <c r="AH1725" i="1"/>
  <c r="AJ1727" i="1"/>
  <c r="AI1727" i="1"/>
  <c r="AM1727" i="1" l="1"/>
  <c r="AQ1727" i="1"/>
  <c r="AR1727" i="1"/>
  <c r="X1728" i="1"/>
  <c r="D1729" i="1"/>
  <c r="J1728" i="1"/>
  <c r="E1729" i="1"/>
  <c r="F1728" i="1"/>
  <c r="G1728" i="1" s="1"/>
  <c r="AH1726" i="1"/>
  <c r="AJ1728" i="1"/>
  <c r="AI1728" i="1"/>
  <c r="AM1728" i="1" l="1"/>
  <c r="AQ1728" i="1"/>
  <c r="AR1728" i="1"/>
  <c r="X1729" i="1"/>
  <c r="D1730" i="1"/>
  <c r="Q1730" i="1" s="1"/>
  <c r="J1729" i="1"/>
  <c r="E1730" i="1"/>
  <c r="F1729" i="1"/>
  <c r="G1729" i="1" s="1"/>
  <c r="Q1729" i="1"/>
  <c r="AH1727" i="1"/>
  <c r="AJ1729" i="1"/>
  <c r="AI1729" i="1"/>
  <c r="AM1729" i="1" l="1"/>
  <c r="AQ1729" i="1"/>
  <c r="AR1729" i="1"/>
  <c r="X1730" i="1"/>
  <c r="D1731" i="1"/>
  <c r="Q1731" i="1"/>
  <c r="J1730" i="1"/>
  <c r="E1731" i="1"/>
  <c r="F1730" i="1"/>
  <c r="G1730" i="1"/>
  <c r="AH1728" i="1"/>
  <c r="AJ1730" i="1"/>
  <c r="AI1730" i="1"/>
  <c r="AM1730" i="1" l="1"/>
  <c r="AR1730" i="1"/>
  <c r="AQ1730" i="1"/>
  <c r="X1731" i="1"/>
  <c r="D1732" i="1"/>
  <c r="J1731" i="1"/>
  <c r="E1732" i="1"/>
  <c r="F1731" i="1"/>
  <c r="G1731" i="1" s="1"/>
  <c r="AH1729" i="1"/>
  <c r="AJ1731" i="1"/>
  <c r="AI1731" i="1"/>
  <c r="AM1731" i="1" l="1"/>
  <c r="AR1731" i="1"/>
  <c r="AQ1731" i="1"/>
  <c r="X1732" i="1"/>
  <c r="D1733" i="1"/>
  <c r="Q1733" i="1"/>
  <c r="J1732" i="1"/>
  <c r="E1733" i="1"/>
  <c r="F1732" i="1"/>
  <c r="G1732" i="1"/>
  <c r="Q1732" i="1"/>
  <c r="AH1730" i="1"/>
  <c r="AJ1732" i="1"/>
  <c r="AI1732" i="1"/>
  <c r="AM1732" i="1" l="1"/>
  <c r="AQ1732" i="1"/>
  <c r="AR1732" i="1"/>
  <c r="X1733" i="1"/>
  <c r="D1734" i="1"/>
  <c r="J1733" i="1"/>
  <c r="E1734" i="1"/>
  <c r="F1733" i="1"/>
  <c r="G1733" i="1" s="1"/>
  <c r="AH1731" i="1"/>
  <c r="AJ1733" i="1"/>
  <c r="AI1733" i="1"/>
  <c r="AM1733" i="1" l="1"/>
  <c r="AQ1733" i="1"/>
  <c r="AR1733" i="1"/>
  <c r="X1734" i="1"/>
  <c r="D1735" i="1"/>
  <c r="Q1735" i="1"/>
  <c r="J1734" i="1"/>
  <c r="E1735" i="1"/>
  <c r="F1734" i="1"/>
  <c r="G1734" i="1"/>
  <c r="Q1734" i="1"/>
  <c r="AH1732" i="1"/>
  <c r="AJ1734" i="1"/>
  <c r="AI1734" i="1"/>
  <c r="AM1734" i="1" l="1"/>
  <c r="AQ1734" i="1"/>
  <c r="AR1734" i="1"/>
  <c r="X1735" i="1"/>
  <c r="D1736" i="1"/>
  <c r="Q1736" i="1"/>
  <c r="J1735" i="1"/>
  <c r="E1736" i="1"/>
  <c r="F1735" i="1"/>
  <c r="G1735" i="1"/>
  <c r="AH1733" i="1"/>
  <c r="AJ1735" i="1"/>
  <c r="AI1735" i="1"/>
  <c r="AM1735" i="1" l="1"/>
  <c r="X1736" i="1"/>
  <c r="D1737" i="1"/>
  <c r="J1736" i="1"/>
  <c r="E1737" i="1"/>
  <c r="F1736" i="1"/>
  <c r="G1736" i="1" s="1"/>
  <c r="AQ1735" i="1"/>
  <c r="AR1735" i="1"/>
  <c r="AH1734" i="1"/>
  <c r="AJ1736" i="1"/>
  <c r="AI1736" i="1"/>
  <c r="AM1736" i="1" l="1"/>
  <c r="AR1736" i="1"/>
  <c r="AQ1736" i="1"/>
  <c r="X1737" i="1"/>
  <c r="D1738" i="1"/>
  <c r="Q1738" i="1"/>
  <c r="J1737" i="1"/>
  <c r="F1737" i="1"/>
  <c r="G1737" i="1" s="1"/>
  <c r="Q1737" i="1"/>
  <c r="AH1735" i="1"/>
  <c r="AJ1737" i="1"/>
  <c r="AI1737" i="1"/>
  <c r="AM1737" i="1" l="1"/>
  <c r="AQ1737" i="1"/>
  <c r="AR1737" i="1"/>
  <c r="X1738" i="1"/>
  <c r="E1739" i="1"/>
  <c r="J1738" i="1"/>
  <c r="F1738" i="1"/>
  <c r="G1738" i="1" s="1"/>
  <c r="Q1739" i="1"/>
  <c r="D1739" i="1"/>
  <c r="AH1736" i="1"/>
  <c r="AJ1738" i="1"/>
  <c r="AI1738" i="1"/>
  <c r="AM1738" i="1" l="1"/>
  <c r="AR1738" i="1"/>
  <c r="AQ1738" i="1"/>
  <c r="J1739" i="1"/>
  <c r="E1740" i="1"/>
  <c r="F1739" i="1"/>
  <c r="G1739" i="1" s="1"/>
  <c r="D1740" i="1"/>
  <c r="Q1740" i="1" s="1"/>
  <c r="X1739" i="1"/>
  <c r="AH1737" i="1"/>
  <c r="AJ1739" i="1"/>
  <c r="AI1739" i="1"/>
  <c r="AM1739" i="1" l="1"/>
  <c r="AR1739" i="1"/>
  <c r="AQ1739" i="1"/>
  <c r="J1740" i="1"/>
  <c r="E1741" i="1"/>
  <c r="F1740" i="1"/>
  <c r="G1740" i="1" s="1"/>
  <c r="X1740" i="1"/>
  <c r="D1741" i="1"/>
  <c r="Q1741" i="1" s="1"/>
  <c r="AH1738" i="1"/>
  <c r="AJ1740" i="1"/>
  <c r="AI1740" i="1"/>
  <c r="AM1740" i="1" l="1"/>
  <c r="AR1740" i="1"/>
  <c r="AQ1740" i="1"/>
  <c r="J1741" i="1"/>
  <c r="E1742" i="1"/>
  <c r="F1741" i="1"/>
  <c r="G1741" i="1" s="1"/>
  <c r="D1742" i="1"/>
  <c r="X1741" i="1"/>
  <c r="Q1742" i="1"/>
  <c r="AH1739" i="1"/>
  <c r="AJ1741" i="1"/>
  <c r="AI1741" i="1"/>
  <c r="AM1741" i="1" l="1"/>
  <c r="AQ1741" i="1"/>
  <c r="AR1741" i="1"/>
  <c r="J1742" i="1"/>
  <c r="E1743" i="1"/>
  <c r="F1742" i="1"/>
  <c r="G1742" i="1" s="1"/>
  <c r="X1742" i="1"/>
  <c r="D1743" i="1"/>
  <c r="AH1740" i="1"/>
  <c r="AJ1742" i="1"/>
  <c r="AI1742" i="1"/>
  <c r="AM1742" i="1" l="1"/>
  <c r="AQ1742" i="1"/>
  <c r="AR1742" i="1"/>
  <c r="J1743" i="1"/>
  <c r="E1744" i="1"/>
  <c r="F1743" i="1"/>
  <c r="G1743" i="1" s="1"/>
  <c r="D1744" i="1"/>
  <c r="X1743" i="1"/>
  <c r="Q1744" i="1"/>
  <c r="Q1743" i="1"/>
  <c r="AH1741" i="1"/>
  <c r="AJ1743" i="1"/>
  <c r="AI1743" i="1"/>
  <c r="AM1743" i="1" l="1"/>
  <c r="AQ1743" i="1"/>
  <c r="AR1743" i="1"/>
  <c r="J1744" i="1"/>
  <c r="E1745" i="1"/>
  <c r="F1744" i="1"/>
  <c r="G1744" i="1" s="1"/>
  <c r="X1744" i="1"/>
  <c r="D1745" i="1"/>
  <c r="Q1745" i="1" s="1"/>
  <c r="AH1742" i="1"/>
  <c r="AJ1744" i="1"/>
  <c r="AI1744" i="1"/>
  <c r="AM1744" i="1" l="1"/>
  <c r="AR1744" i="1"/>
  <c r="AQ1744" i="1"/>
  <c r="J1745" i="1"/>
  <c r="E1746" i="1"/>
  <c r="F1745" i="1"/>
  <c r="G1745" i="1" s="1"/>
  <c r="D1746" i="1"/>
  <c r="X1745" i="1"/>
  <c r="Q1746" i="1"/>
  <c r="AH1743" i="1"/>
  <c r="AJ1745" i="1"/>
  <c r="AI1745" i="1"/>
  <c r="AM1745" i="1" l="1"/>
  <c r="AR1745" i="1"/>
  <c r="AQ1745" i="1"/>
  <c r="J1746" i="1"/>
  <c r="E1747" i="1"/>
  <c r="F1746" i="1"/>
  <c r="G1746" i="1" s="1"/>
  <c r="X1746" i="1"/>
  <c r="D1747" i="1"/>
  <c r="AH1744" i="1"/>
  <c r="AJ1746" i="1"/>
  <c r="AI1746" i="1"/>
  <c r="AM1746" i="1" l="1"/>
  <c r="AQ1746" i="1"/>
  <c r="AR1746" i="1"/>
  <c r="J1747" i="1"/>
  <c r="E1748" i="1"/>
  <c r="F1747" i="1"/>
  <c r="G1747" i="1" s="1"/>
  <c r="D1748" i="1"/>
  <c r="Q1748" i="1" s="1"/>
  <c r="X1747" i="1"/>
  <c r="Q1747" i="1"/>
  <c r="AH1745" i="1"/>
  <c r="AJ1747" i="1"/>
  <c r="AI1747" i="1"/>
  <c r="AM1747" i="1" l="1"/>
  <c r="AR1747" i="1"/>
  <c r="AQ1747" i="1"/>
  <c r="J1748" i="1"/>
  <c r="E1749" i="1"/>
  <c r="F1748" i="1"/>
  <c r="G1748" i="1" s="1"/>
  <c r="X1748" i="1"/>
  <c r="D1749" i="1"/>
  <c r="AH1746" i="1"/>
  <c r="AJ1748" i="1"/>
  <c r="AI1748" i="1"/>
  <c r="AM1748" i="1" l="1"/>
  <c r="AQ1748" i="1"/>
  <c r="AR1748" i="1"/>
  <c r="J1749" i="1"/>
  <c r="E1750" i="1"/>
  <c r="F1749" i="1"/>
  <c r="G1749" i="1" s="1"/>
  <c r="D1750" i="1"/>
  <c r="Q1750" i="1" s="1"/>
  <c r="X1749" i="1"/>
  <c r="Q1749" i="1"/>
  <c r="AH1747" i="1"/>
  <c r="AJ1749" i="1"/>
  <c r="AI1749" i="1"/>
  <c r="AM1749" i="1" l="1"/>
  <c r="AQ1749" i="1"/>
  <c r="AR1749" i="1"/>
  <c r="J1750" i="1"/>
  <c r="E1751" i="1"/>
  <c r="F1750" i="1"/>
  <c r="G1750" i="1"/>
  <c r="X1750" i="1"/>
  <c r="D1751" i="1"/>
  <c r="Q1751" i="1" s="1"/>
  <c r="AH1748" i="1"/>
  <c r="AJ1750" i="1"/>
  <c r="AI1750" i="1"/>
  <c r="AM1750" i="1" l="1"/>
  <c r="AR1750" i="1"/>
  <c r="AQ1750" i="1"/>
  <c r="J1751" i="1"/>
  <c r="E1752" i="1"/>
  <c r="F1751" i="1"/>
  <c r="G1751" i="1" s="1"/>
  <c r="D1752" i="1"/>
  <c r="X1751" i="1"/>
  <c r="AH1749" i="1"/>
  <c r="AJ1751" i="1"/>
  <c r="AI1751" i="1"/>
  <c r="AM1751" i="1" l="1"/>
  <c r="AQ1751" i="1"/>
  <c r="AR1751" i="1"/>
  <c r="J1752" i="1"/>
  <c r="E1753" i="1"/>
  <c r="F1752" i="1"/>
  <c r="G1752" i="1" s="1"/>
  <c r="X1752" i="1"/>
  <c r="D1753" i="1"/>
  <c r="Q1753" i="1" s="1"/>
  <c r="Q1752" i="1"/>
  <c r="AH1750" i="1"/>
  <c r="AJ1752" i="1"/>
  <c r="AI1752" i="1"/>
  <c r="AM1752" i="1" l="1"/>
  <c r="AQ1752" i="1"/>
  <c r="AR1752" i="1"/>
  <c r="J1753" i="1"/>
  <c r="E1754" i="1"/>
  <c r="F1753" i="1"/>
  <c r="G1753" i="1" s="1"/>
  <c r="D1754" i="1"/>
  <c r="X1753" i="1"/>
  <c r="AH1751" i="1"/>
  <c r="AJ1753" i="1"/>
  <c r="AI1753" i="1"/>
  <c r="AM1753" i="1" l="1"/>
  <c r="AQ1753" i="1"/>
  <c r="AR1753" i="1"/>
  <c r="J1754" i="1"/>
  <c r="E1755" i="1"/>
  <c r="F1754" i="1"/>
  <c r="G1754" i="1" s="1"/>
  <c r="X1754" i="1"/>
  <c r="D1755" i="1"/>
  <c r="Q1754" i="1"/>
  <c r="AH1752" i="1"/>
  <c r="AJ1754" i="1"/>
  <c r="AI1754" i="1"/>
  <c r="AM1754" i="1" l="1"/>
  <c r="AQ1754" i="1"/>
  <c r="AR1754" i="1"/>
  <c r="J1755" i="1"/>
  <c r="E1756" i="1"/>
  <c r="F1755" i="1"/>
  <c r="G1755" i="1" s="1"/>
  <c r="D1756" i="1"/>
  <c r="X1755" i="1"/>
  <c r="Q1756" i="1"/>
  <c r="Q1755" i="1"/>
  <c r="AH1753" i="1"/>
  <c r="AJ1755" i="1"/>
  <c r="AI1755" i="1"/>
  <c r="AM1755" i="1" l="1"/>
  <c r="AR1755" i="1"/>
  <c r="AQ1755" i="1"/>
  <c r="J1756" i="1"/>
  <c r="F1756" i="1"/>
  <c r="G1756" i="1"/>
  <c r="X1756" i="1"/>
  <c r="Q1757" i="1"/>
  <c r="D1757" i="1"/>
  <c r="AH1754" i="1"/>
  <c r="AJ1756" i="1"/>
  <c r="AI1756" i="1"/>
  <c r="AM1756" i="1" l="1"/>
  <c r="AR1756" i="1"/>
  <c r="AQ1756" i="1"/>
  <c r="J1757" i="1"/>
  <c r="F1757" i="1"/>
  <c r="G1757" i="1" s="1"/>
  <c r="D1758" i="1"/>
  <c r="E1758" i="1"/>
  <c r="Q1758" i="1" s="1"/>
  <c r="X1757" i="1"/>
  <c r="AH1755" i="1"/>
  <c r="AJ1757" i="1"/>
  <c r="AI1757" i="1"/>
  <c r="AM1757" i="1" l="1"/>
  <c r="AQ1757" i="1"/>
  <c r="AR1757" i="1"/>
  <c r="F1758" i="1"/>
  <c r="G1758" i="1" s="1"/>
  <c r="X1758" i="1"/>
  <c r="E1759" i="1"/>
  <c r="J1758" i="1"/>
  <c r="D1759" i="1"/>
  <c r="AH1756" i="1"/>
  <c r="AJ1758" i="1"/>
  <c r="AI1758" i="1"/>
  <c r="AM1758" i="1" l="1"/>
  <c r="AR1758" i="1"/>
  <c r="AQ1758" i="1"/>
  <c r="F1759" i="1"/>
  <c r="G1759" i="1"/>
  <c r="X1759" i="1"/>
  <c r="J1759" i="1"/>
  <c r="E1760" i="1"/>
  <c r="D1760" i="1"/>
  <c r="Q1759" i="1"/>
  <c r="AH1757" i="1"/>
  <c r="AJ1759" i="1"/>
  <c r="AI1759" i="1"/>
  <c r="AM1759" i="1" l="1"/>
  <c r="F1760" i="1"/>
  <c r="G1760" i="1"/>
  <c r="X1760" i="1"/>
  <c r="J1760" i="1"/>
  <c r="E1761" i="1"/>
  <c r="D1761" i="1"/>
  <c r="AR1759" i="1"/>
  <c r="AQ1759" i="1"/>
  <c r="Q1760" i="1"/>
  <c r="AH1758" i="1"/>
  <c r="AJ1760" i="1"/>
  <c r="AI1760" i="1"/>
  <c r="AM1760" i="1" l="1"/>
  <c r="AR1760" i="1"/>
  <c r="AQ1760" i="1"/>
  <c r="F1761" i="1"/>
  <c r="G1761" i="1"/>
  <c r="X1761" i="1"/>
  <c r="J1761" i="1"/>
  <c r="E1762" i="1"/>
  <c r="Q1762" i="1" s="1"/>
  <c r="D1762" i="1"/>
  <c r="Q1761" i="1"/>
  <c r="AH1759" i="1"/>
  <c r="AJ1761" i="1"/>
  <c r="AI1761" i="1"/>
  <c r="AM1761" i="1" l="1"/>
  <c r="AQ1761" i="1"/>
  <c r="AR1761" i="1"/>
  <c r="F1762" i="1"/>
  <c r="G1762" i="1"/>
  <c r="X1762" i="1"/>
  <c r="E1763" i="1"/>
  <c r="Q1763" i="1" s="1"/>
  <c r="J1762" i="1"/>
  <c r="D1763" i="1"/>
  <c r="AH1760" i="1"/>
  <c r="AJ1762" i="1"/>
  <c r="AI1762" i="1"/>
  <c r="AM1762" i="1" l="1"/>
  <c r="AR1763" i="1"/>
  <c r="AR1762" i="1"/>
  <c r="AQ1762" i="1"/>
  <c r="F1763" i="1"/>
  <c r="G1763" i="1"/>
  <c r="X1763" i="1"/>
  <c r="Q1764" i="1"/>
  <c r="J1763" i="1"/>
  <c r="E1764" i="1"/>
  <c r="D1764" i="1"/>
  <c r="AH1761" i="1"/>
  <c r="AJ1763" i="1"/>
  <c r="AI1763" i="1"/>
  <c r="AM1763" i="1" l="1"/>
  <c r="F1764" i="1"/>
  <c r="G1764" i="1"/>
  <c r="X1764" i="1"/>
  <c r="E1765" i="1"/>
  <c r="J1764" i="1"/>
  <c r="D1765" i="1"/>
  <c r="Q1765" i="1" s="1"/>
  <c r="AQ1763" i="1"/>
  <c r="AH1762" i="1"/>
  <c r="AJ1764" i="1"/>
  <c r="AI1764" i="1"/>
  <c r="AM1764" i="1" l="1"/>
  <c r="AR1764" i="1"/>
  <c r="AQ1764" i="1"/>
  <c r="F1765" i="1"/>
  <c r="G1765" i="1" s="1"/>
  <c r="X1765" i="1"/>
  <c r="E1766" i="1"/>
  <c r="J1765" i="1"/>
  <c r="D1766" i="1"/>
  <c r="AH1763" i="1"/>
  <c r="AJ1765" i="1"/>
  <c r="AI1765" i="1"/>
  <c r="AM1765" i="1" l="1"/>
  <c r="AQ1765" i="1"/>
  <c r="AR1765" i="1"/>
  <c r="F1766" i="1"/>
  <c r="G1766" i="1"/>
  <c r="X1766" i="1"/>
  <c r="E1767" i="1"/>
  <c r="J1766" i="1"/>
  <c r="D1767" i="1"/>
  <c r="Q1767" i="1" s="1"/>
  <c r="Q1766" i="1"/>
  <c r="AH1764" i="1"/>
  <c r="AJ1766" i="1"/>
  <c r="AI1766" i="1"/>
  <c r="AM1766" i="1" l="1"/>
  <c r="AR1766" i="1"/>
  <c r="AQ1766" i="1"/>
  <c r="F1767" i="1"/>
  <c r="G1767" i="1" s="1"/>
  <c r="X1767" i="1"/>
  <c r="J1767" i="1"/>
  <c r="E1768" i="1"/>
  <c r="D1768" i="1"/>
  <c r="AH1765" i="1"/>
  <c r="AJ1767" i="1"/>
  <c r="AI1767" i="1"/>
  <c r="AM1767" i="1" l="1"/>
  <c r="AR1767" i="1"/>
  <c r="AQ1767" i="1"/>
  <c r="F1768" i="1"/>
  <c r="G1768" i="1" s="1"/>
  <c r="X1768" i="1"/>
  <c r="E1769" i="1"/>
  <c r="J1768" i="1"/>
  <c r="D1769" i="1"/>
  <c r="Q1768" i="1"/>
  <c r="AH1766" i="1"/>
  <c r="AJ1768" i="1"/>
  <c r="AI1768" i="1"/>
  <c r="AM1768" i="1" l="1"/>
  <c r="AR1768" i="1"/>
  <c r="AQ1768" i="1"/>
  <c r="F1769" i="1"/>
  <c r="G1769" i="1"/>
  <c r="X1769" i="1"/>
  <c r="Q1770" i="1"/>
  <c r="E1770" i="1"/>
  <c r="J1769" i="1"/>
  <c r="D1770" i="1"/>
  <c r="Q1769" i="1"/>
  <c r="AH1767" i="1"/>
  <c r="AJ1769" i="1"/>
  <c r="AI1769" i="1"/>
  <c r="AM1769" i="1" l="1"/>
  <c r="AQ1769" i="1"/>
  <c r="AR1769" i="1"/>
  <c r="F1770" i="1"/>
  <c r="G1770" i="1"/>
  <c r="X1770" i="1"/>
  <c r="Q1771" i="1"/>
  <c r="E1771" i="1"/>
  <c r="J1770" i="1"/>
  <c r="D1771" i="1"/>
  <c r="AH1768" i="1"/>
  <c r="AJ1770" i="1"/>
  <c r="AI1770" i="1"/>
  <c r="AM1770" i="1" l="1"/>
  <c r="AQ1770" i="1"/>
  <c r="AR1770" i="1"/>
  <c r="F1771" i="1"/>
  <c r="G1771" i="1" s="1"/>
  <c r="X1771" i="1"/>
  <c r="J1771" i="1"/>
  <c r="E1772" i="1"/>
  <c r="D1772" i="1"/>
  <c r="Q1772" i="1" s="1"/>
  <c r="AH1769" i="1"/>
  <c r="AJ1771" i="1"/>
  <c r="AI1771" i="1"/>
  <c r="AM1771" i="1" l="1"/>
  <c r="AQ1771" i="1"/>
  <c r="AR1771" i="1"/>
  <c r="F1772" i="1"/>
  <c r="G1772" i="1" s="1"/>
  <c r="X1772" i="1"/>
  <c r="E1773" i="1"/>
  <c r="J1772" i="1"/>
  <c r="D1773" i="1"/>
  <c r="AH1770" i="1"/>
  <c r="AJ1772" i="1"/>
  <c r="AI1772" i="1"/>
  <c r="AM1772" i="1" l="1"/>
  <c r="AR1772" i="1"/>
  <c r="AQ1772" i="1"/>
  <c r="F1773" i="1"/>
  <c r="G1773" i="1"/>
  <c r="X1773" i="1"/>
  <c r="E1774" i="1"/>
  <c r="J1773" i="1"/>
  <c r="D1774" i="1"/>
  <c r="Q1773" i="1"/>
  <c r="AH1771" i="1"/>
  <c r="AJ1773" i="1"/>
  <c r="AI1773" i="1"/>
  <c r="AM1773" i="1" l="1"/>
  <c r="AQ1773" i="1"/>
  <c r="AR1773" i="1"/>
  <c r="F1774" i="1"/>
  <c r="G1774" i="1"/>
  <c r="X1774" i="1"/>
  <c r="E1775" i="1"/>
  <c r="J1774" i="1"/>
  <c r="D1775" i="1"/>
  <c r="Q1775" i="1" s="1"/>
  <c r="Q1774" i="1"/>
  <c r="AH1772" i="1"/>
  <c r="AJ1774" i="1"/>
  <c r="AI1774" i="1"/>
  <c r="AM1774" i="1" l="1"/>
  <c r="AQ1774" i="1"/>
  <c r="AR1774" i="1"/>
  <c r="F1775" i="1"/>
  <c r="G1775" i="1"/>
  <c r="X1775" i="1"/>
  <c r="Q1776" i="1"/>
  <c r="J1775" i="1"/>
  <c r="E1776" i="1"/>
  <c r="D1776" i="1"/>
  <c r="AH1773" i="1"/>
  <c r="AJ1775" i="1"/>
  <c r="AI1775" i="1"/>
  <c r="AM1775" i="1" l="1"/>
  <c r="F1776" i="1"/>
  <c r="G1776" i="1"/>
  <c r="X1776" i="1"/>
  <c r="E1777" i="1"/>
  <c r="J1776" i="1"/>
  <c r="D1777" i="1"/>
  <c r="Q1777" i="1" s="1"/>
  <c r="AQ1775" i="1"/>
  <c r="AR1775" i="1"/>
  <c r="AH1774" i="1"/>
  <c r="AJ1776" i="1"/>
  <c r="AI1776" i="1"/>
  <c r="AM1776" i="1" l="1"/>
  <c r="AR1776" i="1"/>
  <c r="AQ1776" i="1"/>
  <c r="F1777" i="1"/>
  <c r="G1777" i="1" s="1"/>
  <c r="X1777" i="1"/>
  <c r="Q1778" i="1"/>
  <c r="E1778" i="1"/>
  <c r="J1777" i="1"/>
  <c r="D1778" i="1"/>
  <c r="AH1775" i="1"/>
  <c r="AJ1777" i="1"/>
  <c r="AI1777" i="1"/>
  <c r="AM1777" i="1" l="1"/>
  <c r="AR1777" i="1"/>
  <c r="AQ1777" i="1"/>
  <c r="F1778" i="1"/>
  <c r="G1778" i="1" s="1"/>
  <c r="X1778" i="1"/>
  <c r="E1779" i="1"/>
  <c r="J1778" i="1"/>
  <c r="D1779" i="1"/>
  <c r="AH1776" i="1"/>
  <c r="AJ1778" i="1"/>
  <c r="AI1778" i="1"/>
  <c r="AM1778" i="1" l="1"/>
  <c r="AR1778" i="1"/>
  <c r="AQ1778" i="1"/>
  <c r="F1779" i="1"/>
  <c r="G1779" i="1" s="1"/>
  <c r="X1779" i="1"/>
  <c r="J1779" i="1"/>
  <c r="E1780" i="1"/>
  <c r="D1780" i="1"/>
  <c r="Q1779" i="1"/>
  <c r="AH1777" i="1"/>
  <c r="AJ1779" i="1"/>
  <c r="AI1779" i="1"/>
  <c r="AM1779" i="1" l="1"/>
  <c r="AR1779" i="1"/>
  <c r="AQ1779" i="1"/>
  <c r="F1780" i="1"/>
  <c r="G1780" i="1" s="1"/>
  <c r="X1780" i="1"/>
  <c r="E1781" i="1"/>
  <c r="Q1781" i="1" s="1"/>
  <c r="J1780" i="1"/>
  <c r="D1781" i="1"/>
  <c r="Q1780" i="1"/>
  <c r="AH1778" i="1"/>
  <c r="AJ1780" i="1"/>
  <c r="AI1780" i="1"/>
  <c r="AM1780" i="1" l="1"/>
  <c r="AR1780" i="1"/>
  <c r="AQ1780" i="1"/>
  <c r="F1781" i="1"/>
  <c r="G1781" i="1"/>
  <c r="X1781" i="1"/>
  <c r="J1781" i="1"/>
  <c r="D1782" i="1"/>
  <c r="AH1779" i="1"/>
  <c r="AJ1781" i="1"/>
  <c r="AI1781" i="1"/>
  <c r="AM1781" i="1" l="1"/>
  <c r="AR1781" i="1"/>
  <c r="F1782" i="1"/>
  <c r="G1782" i="1" s="1"/>
  <c r="D1783" i="1"/>
  <c r="X1782" i="1"/>
  <c r="E1783" i="1"/>
  <c r="J1782" i="1"/>
  <c r="Q1782" i="1"/>
  <c r="AQ1781" i="1"/>
  <c r="AH1780" i="1"/>
  <c r="AJ1782" i="1"/>
  <c r="AI1782" i="1"/>
  <c r="AM1782" i="1" l="1"/>
  <c r="AR1782" i="1"/>
  <c r="AQ1782" i="1"/>
  <c r="X1783" i="1"/>
  <c r="J1783" i="1"/>
  <c r="F1783" i="1"/>
  <c r="G1783" i="1" s="1"/>
  <c r="D1784" i="1"/>
  <c r="E1784" i="1"/>
  <c r="Q1784" i="1" s="1"/>
  <c r="Q1783" i="1"/>
  <c r="AH1781" i="1"/>
  <c r="AJ1783" i="1"/>
  <c r="AI1783" i="1"/>
  <c r="AM1783" i="1" l="1"/>
  <c r="AR1783" i="1"/>
  <c r="AQ1783" i="1"/>
  <c r="X1784" i="1"/>
  <c r="J1784" i="1"/>
  <c r="F1784" i="1"/>
  <c r="G1784" i="1" s="1"/>
  <c r="D1785" i="1"/>
  <c r="E1785" i="1"/>
  <c r="Q1785" i="1" s="1"/>
  <c r="AH1782" i="1"/>
  <c r="AJ1784" i="1"/>
  <c r="AI1784" i="1"/>
  <c r="AM1784" i="1" l="1"/>
  <c r="AQ1784" i="1"/>
  <c r="AR1784" i="1"/>
  <c r="X1785" i="1"/>
  <c r="J1785" i="1"/>
  <c r="F1785" i="1"/>
  <c r="G1785" i="1" s="1"/>
  <c r="D1786" i="1"/>
  <c r="E1786" i="1"/>
  <c r="Q1786" i="1" s="1"/>
  <c r="AH1783" i="1"/>
  <c r="AJ1785" i="1"/>
  <c r="AI1785" i="1"/>
  <c r="AM1785" i="1" l="1"/>
  <c r="AR1785" i="1"/>
  <c r="AQ1785" i="1"/>
  <c r="X1786" i="1"/>
  <c r="J1786" i="1"/>
  <c r="F1786" i="1"/>
  <c r="G1786" i="1" s="1"/>
  <c r="D1787" i="1"/>
  <c r="E1787" i="1"/>
  <c r="Q1787" i="1" s="1"/>
  <c r="AH1784" i="1"/>
  <c r="AJ1786" i="1"/>
  <c r="AI1786" i="1"/>
  <c r="AM1786" i="1" l="1"/>
  <c r="AQ1786" i="1"/>
  <c r="AR1786" i="1"/>
  <c r="X1787" i="1"/>
  <c r="J1787" i="1"/>
  <c r="F1787" i="1"/>
  <c r="G1787" i="1" s="1"/>
  <c r="D1788" i="1"/>
  <c r="E1788" i="1"/>
  <c r="Q1788" i="1" s="1"/>
  <c r="AH1785" i="1"/>
  <c r="AJ1787" i="1"/>
  <c r="AI1787" i="1"/>
  <c r="AM1787" i="1" l="1"/>
  <c r="AR1787" i="1"/>
  <c r="AQ1787" i="1"/>
  <c r="X1788" i="1"/>
  <c r="J1788" i="1"/>
  <c r="F1788" i="1"/>
  <c r="G1788" i="1" s="1"/>
  <c r="E1789" i="1"/>
  <c r="D1789" i="1"/>
  <c r="AH1786" i="1"/>
  <c r="AJ1788" i="1"/>
  <c r="AI1788" i="1"/>
  <c r="AM1788" i="1" l="1"/>
  <c r="AR1788" i="1"/>
  <c r="AQ1788" i="1"/>
  <c r="X1789" i="1"/>
  <c r="J1789" i="1"/>
  <c r="F1789" i="1"/>
  <c r="G1789" i="1" s="1"/>
  <c r="D1790" i="1"/>
  <c r="E1790" i="1"/>
  <c r="Q1790" i="1" s="1"/>
  <c r="Q1789" i="1"/>
  <c r="AH1787" i="1"/>
  <c r="AJ1789" i="1"/>
  <c r="AI1789" i="1"/>
  <c r="AM1789" i="1" l="1"/>
  <c r="AQ1789" i="1"/>
  <c r="AR1789" i="1"/>
  <c r="X1790" i="1"/>
  <c r="J1790" i="1"/>
  <c r="F1790" i="1"/>
  <c r="G1790" i="1" s="1"/>
  <c r="D1791" i="1"/>
  <c r="E1791" i="1"/>
  <c r="Q1791" i="1" s="1"/>
  <c r="AH1788" i="1"/>
  <c r="AJ1790" i="1"/>
  <c r="AI1790" i="1"/>
  <c r="AM1790" i="1" l="1"/>
  <c r="AR1790" i="1"/>
  <c r="AQ1790" i="1"/>
  <c r="X1791" i="1"/>
  <c r="J1791" i="1"/>
  <c r="F1791" i="1"/>
  <c r="G1791" i="1" s="1"/>
  <c r="E1792" i="1"/>
  <c r="D1792" i="1"/>
  <c r="Q1792" i="1" s="1"/>
  <c r="AH1789" i="1"/>
  <c r="AJ1791" i="1"/>
  <c r="AI1791" i="1"/>
  <c r="AM1791" i="1" l="1"/>
  <c r="AQ1791" i="1"/>
  <c r="AR1791" i="1"/>
  <c r="X1792" i="1"/>
  <c r="J1792" i="1"/>
  <c r="F1792" i="1"/>
  <c r="G1792" i="1" s="1"/>
  <c r="D1793" i="1"/>
  <c r="E1793" i="1"/>
  <c r="Q1793" i="1" s="1"/>
  <c r="AH1790" i="1"/>
  <c r="AJ1792" i="1"/>
  <c r="AI1792" i="1"/>
  <c r="AM1792" i="1" l="1"/>
  <c r="AR1792" i="1"/>
  <c r="AQ1792" i="1"/>
  <c r="X1793" i="1"/>
  <c r="J1793" i="1"/>
  <c r="F1793" i="1"/>
  <c r="G1793" i="1" s="1"/>
  <c r="D1794" i="1"/>
  <c r="E1794" i="1"/>
  <c r="Q1794" i="1" s="1"/>
  <c r="AH1791" i="1"/>
  <c r="AJ1793" i="1"/>
  <c r="AI1793" i="1"/>
  <c r="AM1793" i="1" l="1"/>
  <c r="AQ1793" i="1"/>
  <c r="AR1793" i="1"/>
  <c r="X1794" i="1"/>
  <c r="J1794" i="1"/>
  <c r="F1794" i="1"/>
  <c r="G1794" i="1" s="1"/>
  <c r="D1795" i="1"/>
  <c r="E1795" i="1"/>
  <c r="Q1795" i="1" s="1"/>
  <c r="AH1792" i="1"/>
  <c r="AJ1794" i="1"/>
  <c r="AI1794" i="1"/>
  <c r="AM1794" i="1" l="1"/>
  <c r="AR1794" i="1"/>
  <c r="AQ1794" i="1"/>
  <c r="X1795" i="1"/>
  <c r="J1795" i="1"/>
  <c r="F1795" i="1"/>
  <c r="G1795" i="1" s="1"/>
  <c r="D1796" i="1"/>
  <c r="E1796" i="1"/>
  <c r="Q1796" i="1" s="1"/>
  <c r="AH1793" i="1"/>
  <c r="AJ1795" i="1"/>
  <c r="AI1795" i="1"/>
  <c r="AM1795" i="1" l="1"/>
  <c r="AR1795" i="1"/>
  <c r="AQ1795" i="1"/>
  <c r="X1796" i="1"/>
  <c r="J1796" i="1"/>
  <c r="F1796" i="1"/>
  <c r="G1796" i="1" s="1"/>
  <c r="D1797" i="1"/>
  <c r="E1797" i="1"/>
  <c r="Q1797" i="1" s="1"/>
  <c r="AH1794" i="1"/>
  <c r="AJ1796" i="1"/>
  <c r="AI1796" i="1"/>
  <c r="AM1796" i="1" l="1"/>
  <c r="AQ1796" i="1"/>
  <c r="AR1796" i="1"/>
  <c r="X1797" i="1"/>
  <c r="J1797" i="1"/>
  <c r="F1797" i="1"/>
  <c r="G1797" i="1" s="1"/>
  <c r="E1798" i="1"/>
  <c r="D1798" i="1"/>
  <c r="Q1798" i="1" s="1"/>
  <c r="AH1795" i="1"/>
  <c r="AJ1797" i="1"/>
  <c r="AI1797" i="1"/>
  <c r="AM1797" i="1" l="1"/>
  <c r="AR1797" i="1"/>
  <c r="AQ1797" i="1"/>
  <c r="X1798" i="1"/>
  <c r="J1798" i="1"/>
  <c r="F1798" i="1"/>
  <c r="G1798" i="1" s="1"/>
  <c r="D1799" i="1"/>
  <c r="E1799" i="1"/>
  <c r="Q1799" i="1" s="1"/>
  <c r="AH1796" i="1"/>
  <c r="AJ1798" i="1"/>
  <c r="AI1798" i="1"/>
  <c r="AM1798" i="1" l="1"/>
  <c r="AR1798" i="1"/>
  <c r="AQ1798" i="1"/>
  <c r="X1799" i="1"/>
  <c r="J1799" i="1"/>
  <c r="F1799" i="1"/>
  <c r="G1799" i="1" s="1"/>
  <c r="D1800" i="1"/>
  <c r="E1800" i="1"/>
  <c r="Q1800" i="1" s="1"/>
  <c r="AH1797" i="1"/>
  <c r="AJ1799" i="1"/>
  <c r="AI1799" i="1"/>
  <c r="AM1799" i="1" l="1"/>
  <c r="AR1799" i="1"/>
  <c r="AQ1799" i="1"/>
  <c r="X1800" i="1"/>
  <c r="Q1801" i="1"/>
  <c r="J1800" i="1"/>
  <c r="F1800" i="1"/>
  <c r="G1800" i="1" s="1"/>
  <c r="D1801" i="1"/>
  <c r="AH1798" i="1"/>
  <c r="AJ1800" i="1"/>
  <c r="AI1800" i="1"/>
  <c r="AM1800" i="1" l="1"/>
  <c r="AR1800" i="1"/>
  <c r="AQ1800" i="1"/>
  <c r="D1802" i="1"/>
  <c r="Q1802" i="1"/>
  <c r="X1801" i="1"/>
  <c r="E1802" i="1"/>
  <c r="J1801" i="1"/>
  <c r="F1801" i="1"/>
  <c r="G1801" i="1" s="1"/>
  <c r="AH1799" i="1"/>
  <c r="AJ1801" i="1"/>
  <c r="AI1801" i="1"/>
  <c r="AM1801" i="1" l="1"/>
  <c r="AQ1801" i="1"/>
  <c r="AR1801" i="1"/>
  <c r="X1802" i="1"/>
  <c r="D1803" i="1"/>
  <c r="Q1803" i="1"/>
  <c r="J1802" i="1"/>
  <c r="E1803" i="1"/>
  <c r="F1802" i="1"/>
  <c r="G1802" i="1"/>
  <c r="AH1800" i="1"/>
  <c r="AJ1802" i="1"/>
  <c r="AI1802" i="1"/>
  <c r="AM1802" i="1" l="1"/>
  <c r="AR1802" i="1"/>
  <c r="AQ1802" i="1"/>
  <c r="X1803" i="1"/>
  <c r="D1804" i="1"/>
  <c r="J1803" i="1"/>
  <c r="E1804" i="1"/>
  <c r="F1803" i="1"/>
  <c r="G1803" i="1" s="1"/>
  <c r="AH1801" i="1"/>
  <c r="AJ1803" i="1"/>
  <c r="AI1803" i="1"/>
  <c r="AM1803" i="1" l="1"/>
  <c r="AR1803" i="1"/>
  <c r="AQ1803" i="1"/>
  <c r="X1804" i="1"/>
  <c r="D1805" i="1"/>
  <c r="Q1805" i="1"/>
  <c r="J1804" i="1"/>
  <c r="E1805" i="1"/>
  <c r="F1804" i="1"/>
  <c r="G1804" i="1"/>
  <c r="Q1804" i="1"/>
  <c r="AH1802" i="1"/>
  <c r="AJ1804" i="1"/>
  <c r="AI1804" i="1"/>
  <c r="AM1804" i="1" l="1"/>
  <c r="X1805" i="1"/>
  <c r="D1806" i="1"/>
  <c r="J1805" i="1"/>
  <c r="E1806" i="1"/>
  <c r="Q1806" i="1" s="1"/>
  <c r="F1805" i="1"/>
  <c r="G1805" i="1"/>
  <c r="AQ1804" i="1"/>
  <c r="AR1804" i="1"/>
  <c r="AH1803" i="1"/>
  <c r="AJ1805" i="1"/>
  <c r="AI1805" i="1"/>
  <c r="AM1805" i="1" l="1"/>
  <c r="AR1805" i="1"/>
  <c r="AQ1805" i="1"/>
  <c r="X1806" i="1"/>
  <c r="D1807" i="1"/>
  <c r="J1806" i="1"/>
  <c r="E1807" i="1"/>
  <c r="F1806" i="1"/>
  <c r="G1806" i="1" s="1"/>
  <c r="AH1804" i="1"/>
  <c r="AJ1806" i="1"/>
  <c r="AI1806" i="1"/>
  <c r="AM1806" i="1" l="1"/>
  <c r="AQ1806" i="1"/>
  <c r="AR1806" i="1"/>
  <c r="X1807" i="1"/>
  <c r="D1808" i="1"/>
  <c r="J1807" i="1"/>
  <c r="E1808" i="1"/>
  <c r="F1807" i="1"/>
  <c r="G1807" i="1" s="1"/>
  <c r="Q1807" i="1"/>
  <c r="AH1805" i="1"/>
  <c r="AJ1807" i="1"/>
  <c r="AI1807" i="1"/>
  <c r="AM1807" i="1" l="1"/>
  <c r="AR1807" i="1"/>
  <c r="AQ1807" i="1"/>
  <c r="X1808" i="1"/>
  <c r="D1809" i="1"/>
  <c r="J1808" i="1"/>
  <c r="E1809" i="1"/>
  <c r="F1808" i="1"/>
  <c r="G1808" i="1" s="1"/>
  <c r="Q1808" i="1"/>
  <c r="AH1806" i="1"/>
  <c r="AJ1808" i="1"/>
  <c r="AI1808" i="1"/>
  <c r="AM1808" i="1" l="1"/>
  <c r="AQ1808" i="1"/>
  <c r="AR1808" i="1"/>
  <c r="X1809" i="1"/>
  <c r="D1810" i="1"/>
  <c r="J1809" i="1"/>
  <c r="E1810" i="1"/>
  <c r="F1809" i="1"/>
  <c r="G1809" i="1" s="1"/>
  <c r="Q1809" i="1"/>
  <c r="AH1807" i="1"/>
  <c r="AJ1809" i="1"/>
  <c r="AI1809" i="1"/>
  <c r="AM1809" i="1" l="1"/>
  <c r="AQ1809" i="1"/>
  <c r="AR1809" i="1"/>
  <c r="X1810" i="1"/>
  <c r="D1811" i="1"/>
  <c r="J1810" i="1"/>
  <c r="E1811" i="1"/>
  <c r="Q1811" i="1" s="1"/>
  <c r="F1810" i="1"/>
  <c r="G1810" i="1"/>
  <c r="Q1810" i="1"/>
  <c r="AH1808" i="1"/>
  <c r="AJ1810" i="1"/>
  <c r="AI1810" i="1"/>
  <c r="AM1810" i="1" l="1"/>
  <c r="AQ1810" i="1"/>
  <c r="AR1810" i="1"/>
  <c r="X1811" i="1"/>
  <c r="D1812" i="1"/>
  <c r="Q1812" i="1"/>
  <c r="J1811" i="1"/>
  <c r="E1812" i="1"/>
  <c r="F1811" i="1"/>
  <c r="G1811" i="1"/>
  <c r="AH1809" i="1"/>
  <c r="AJ1811" i="1"/>
  <c r="AI1811" i="1"/>
  <c r="AM1811" i="1" l="1"/>
  <c r="AR1811" i="1"/>
  <c r="AQ1811" i="1"/>
  <c r="X1812" i="1"/>
  <c r="D1813" i="1"/>
  <c r="J1812" i="1"/>
  <c r="E1813" i="1"/>
  <c r="Q1813" i="1" s="1"/>
  <c r="F1812" i="1"/>
  <c r="G1812" i="1"/>
  <c r="AH1810" i="1"/>
  <c r="AJ1812" i="1"/>
  <c r="AI1812" i="1"/>
  <c r="AM1812" i="1" l="1"/>
  <c r="AQ1812" i="1"/>
  <c r="AR1812" i="1"/>
  <c r="X1813" i="1"/>
  <c r="D1814" i="1"/>
  <c r="Q1814" i="1" s="1"/>
  <c r="J1813" i="1"/>
  <c r="E1814" i="1"/>
  <c r="F1813" i="1"/>
  <c r="G1813" i="1" s="1"/>
  <c r="AH1811" i="1"/>
  <c r="AJ1813" i="1"/>
  <c r="AI1813" i="1"/>
  <c r="AM1813" i="1" l="1"/>
  <c r="AQ1813" i="1"/>
  <c r="AR1813" i="1"/>
  <c r="X1814" i="1"/>
  <c r="D1815" i="1"/>
  <c r="J1814" i="1"/>
  <c r="E1815" i="1"/>
  <c r="F1814" i="1"/>
  <c r="G1814" i="1" s="1"/>
  <c r="AH1812" i="1"/>
  <c r="AJ1814" i="1"/>
  <c r="AI1814" i="1"/>
  <c r="AM1814" i="1" l="1"/>
  <c r="AR1814" i="1"/>
  <c r="AQ1814" i="1"/>
  <c r="X1815" i="1"/>
  <c r="D1816" i="1"/>
  <c r="J1815" i="1"/>
  <c r="E1816" i="1"/>
  <c r="F1815" i="1"/>
  <c r="G1815" i="1" s="1"/>
  <c r="Q1815" i="1"/>
  <c r="AH1813" i="1"/>
  <c r="AJ1815" i="1"/>
  <c r="AI1815" i="1"/>
  <c r="AM1815" i="1" l="1"/>
  <c r="AQ1815" i="1"/>
  <c r="AR1815" i="1"/>
  <c r="X1816" i="1"/>
  <c r="D1817" i="1"/>
  <c r="Q1817" i="1" s="1"/>
  <c r="J1816" i="1"/>
  <c r="E1817" i="1"/>
  <c r="F1816" i="1"/>
  <c r="G1816" i="1" s="1"/>
  <c r="Q1816" i="1"/>
  <c r="AH1814" i="1"/>
  <c r="AJ1816" i="1"/>
  <c r="AI1816" i="1"/>
  <c r="AM1816" i="1" l="1"/>
  <c r="AQ1816" i="1"/>
  <c r="AR1816" i="1"/>
  <c r="X1817" i="1"/>
  <c r="D1818" i="1"/>
  <c r="Q1818" i="1"/>
  <c r="J1817" i="1"/>
  <c r="E1818" i="1"/>
  <c r="F1817" i="1"/>
  <c r="G1817" i="1"/>
  <c r="AH1815" i="1"/>
  <c r="AJ1817" i="1"/>
  <c r="AI1817" i="1"/>
  <c r="AM1817" i="1" l="1"/>
  <c r="X1818" i="1"/>
  <c r="D1819" i="1"/>
  <c r="J1818" i="1"/>
  <c r="E1819" i="1"/>
  <c r="F1818" i="1"/>
  <c r="G1818" i="1" s="1"/>
  <c r="AR1817" i="1"/>
  <c r="AQ1817" i="1"/>
  <c r="AH1816" i="1"/>
  <c r="AJ1818" i="1"/>
  <c r="AI1818" i="1"/>
  <c r="AM1818" i="1" l="1"/>
  <c r="AR1818" i="1"/>
  <c r="AQ1818" i="1"/>
  <c r="X1819" i="1"/>
  <c r="D1820" i="1"/>
  <c r="Q1820" i="1"/>
  <c r="J1819" i="1"/>
  <c r="F1819" i="1"/>
  <c r="G1819" i="1"/>
  <c r="Q1819" i="1"/>
  <c r="AH1817" i="1"/>
  <c r="AJ1819" i="1"/>
  <c r="AI1819" i="1"/>
  <c r="AM1819" i="1" l="1"/>
  <c r="AR1819" i="1"/>
  <c r="AQ1819" i="1"/>
  <c r="X1820" i="1"/>
  <c r="E1821" i="1"/>
  <c r="J1820" i="1"/>
  <c r="F1820" i="1"/>
  <c r="G1820" i="1" s="1"/>
  <c r="D1821" i="1"/>
  <c r="AH1818" i="1"/>
  <c r="AJ1820" i="1"/>
  <c r="AI1820" i="1"/>
  <c r="AM1820" i="1" l="1"/>
  <c r="AQ1820" i="1"/>
  <c r="AR1820" i="1"/>
  <c r="J1821" i="1"/>
  <c r="E1822" i="1"/>
  <c r="F1821" i="1"/>
  <c r="G1821" i="1"/>
  <c r="D1822" i="1"/>
  <c r="Q1822" i="1" s="1"/>
  <c r="X1821" i="1"/>
  <c r="Q1821" i="1"/>
  <c r="AH1819" i="1"/>
  <c r="AJ1821" i="1"/>
  <c r="AI1821" i="1"/>
  <c r="AM1821" i="1" l="1"/>
  <c r="AR1821" i="1"/>
  <c r="AQ1821" i="1"/>
  <c r="J1822" i="1"/>
  <c r="E1823" i="1"/>
  <c r="F1822" i="1"/>
  <c r="G1822" i="1"/>
  <c r="X1822" i="1"/>
  <c r="Q1823" i="1"/>
  <c r="D1823" i="1"/>
  <c r="AH1820" i="1"/>
  <c r="AJ1822" i="1"/>
  <c r="AI1822" i="1"/>
  <c r="AM1822" i="1" l="1"/>
  <c r="J1823" i="1"/>
  <c r="E1824" i="1"/>
  <c r="F1823" i="1"/>
  <c r="G1823" i="1" s="1"/>
  <c r="D1824" i="1"/>
  <c r="X1823" i="1"/>
  <c r="Q1824" i="1"/>
  <c r="AR1822" i="1"/>
  <c r="AQ1822" i="1"/>
  <c r="AH1821" i="1"/>
  <c r="AJ1823" i="1"/>
  <c r="AI1823" i="1"/>
  <c r="AM1823" i="1" l="1"/>
  <c r="AR1823" i="1"/>
  <c r="AQ1823" i="1"/>
  <c r="J1824" i="1"/>
  <c r="E1825" i="1"/>
  <c r="F1824" i="1"/>
  <c r="G1824" i="1" s="1"/>
  <c r="X1824" i="1"/>
  <c r="D1825" i="1"/>
  <c r="Q1825" i="1" s="1"/>
  <c r="AH1822" i="1"/>
  <c r="AJ1824" i="1"/>
  <c r="AI1824" i="1"/>
  <c r="AM1824" i="1" l="1"/>
  <c r="AR1824" i="1"/>
  <c r="AQ1824" i="1"/>
  <c r="J1825" i="1"/>
  <c r="E1826" i="1"/>
  <c r="F1825" i="1"/>
  <c r="G1825" i="1"/>
  <c r="D1826" i="1"/>
  <c r="Q1826" i="1" s="1"/>
  <c r="X1825" i="1"/>
  <c r="AH1823" i="1"/>
  <c r="AJ1825" i="1"/>
  <c r="AI1825" i="1"/>
  <c r="AM1825" i="1" l="1"/>
  <c r="AQ1825" i="1"/>
  <c r="AR1825" i="1"/>
  <c r="J1826" i="1"/>
  <c r="E1827" i="1"/>
  <c r="F1826" i="1"/>
  <c r="G1826" i="1"/>
  <c r="X1826" i="1"/>
  <c r="Q1827" i="1"/>
  <c r="D1827" i="1"/>
  <c r="AH1824" i="1"/>
  <c r="AJ1826" i="1"/>
  <c r="AI1826" i="1"/>
  <c r="AM1826" i="1" l="1"/>
  <c r="AQ1826" i="1"/>
  <c r="AR1826" i="1"/>
  <c r="J1827" i="1"/>
  <c r="F1827" i="1"/>
  <c r="G1827" i="1" s="1"/>
  <c r="E1828" i="1"/>
  <c r="X1827" i="1"/>
  <c r="D1828" i="1"/>
  <c r="Q1828" i="1" s="1"/>
  <c r="AH1825" i="1"/>
  <c r="AJ1827" i="1"/>
  <c r="AI1827" i="1"/>
  <c r="AM1827" i="1" l="1"/>
  <c r="AQ1827" i="1"/>
  <c r="AR1827" i="1"/>
  <c r="F1828" i="1"/>
  <c r="G1828" i="1" s="1"/>
  <c r="D1829" i="1"/>
  <c r="X1828" i="1"/>
  <c r="E1829" i="1"/>
  <c r="J1828" i="1"/>
  <c r="AH1826" i="1"/>
  <c r="AJ1828" i="1"/>
  <c r="AI1828" i="1"/>
  <c r="AM1828" i="1" l="1"/>
  <c r="AQ1828" i="1"/>
  <c r="AR1828" i="1"/>
  <c r="F1829" i="1"/>
  <c r="G1829" i="1" s="1"/>
  <c r="D1830" i="1"/>
  <c r="Q1830" i="1"/>
  <c r="X1829" i="1"/>
  <c r="E1830" i="1"/>
  <c r="J1829" i="1"/>
  <c r="Q1829" i="1"/>
  <c r="AH1827" i="1"/>
  <c r="AJ1829" i="1"/>
  <c r="AI1829" i="1"/>
  <c r="AM1829" i="1" l="1"/>
  <c r="AR1829" i="1"/>
  <c r="AQ1829" i="1"/>
  <c r="F1830" i="1"/>
  <c r="G1830" i="1" s="1"/>
  <c r="J1830" i="1"/>
  <c r="D1831" i="1"/>
  <c r="Q1831" i="1" s="1"/>
  <c r="X1830" i="1"/>
  <c r="E1831" i="1"/>
  <c r="AH1828" i="1"/>
  <c r="AJ1830" i="1"/>
  <c r="AI1830" i="1"/>
  <c r="AM1830" i="1" l="1"/>
  <c r="AQ1830" i="1"/>
  <c r="AR1830" i="1"/>
  <c r="F1831" i="1"/>
  <c r="G1831" i="1" s="1"/>
  <c r="X1831" i="1"/>
  <c r="E1832" i="1"/>
  <c r="J1831" i="1"/>
  <c r="D1832" i="1"/>
  <c r="Q1832" i="1"/>
  <c r="AH1829" i="1"/>
  <c r="AJ1831" i="1"/>
  <c r="AI1831" i="1"/>
  <c r="AM1831" i="1" l="1"/>
  <c r="AQ1831" i="1"/>
  <c r="AR1831" i="1"/>
  <c r="F1832" i="1"/>
  <c r="G1832" i="1" s="1"/>
  <c r="D1833" i="1"/>
  <c r="X1832" i="1"/>
  <c r="E1833" i="1"/>
  <c r="J1832" i="1"/>
  <c r="AH1830" i="1"/>
  <c r="AJ1832" i="1"/>
  <c r="AI1832" i="1"/>
  <c r="AM1832" i="1" l="1"/>
  <c r="AQ1832" i="1"/>
  <c r="AR1832" i="1"/>
  <c r="F1833" i="1"/>
  <c r="G1833" i="1" s="1"/>
  <c r="D1834" i="1"/>
  <c r="X1833" i="1"/>
  <c r="E1834" i="1"/>
  <c r="J1833" i="1"/>
  <c r="Q1833" i="1"/>
  <c r="AH1831" i="1"/>
  <c r="AJ1833" i="1"/>
  <c r="AI1833" i="1"/>
  <c r="AM1833" i="1" l="1"/>
  <c r="AQ1833" i="1"/>
  <c r="AR1833" i="1"/>
  <c r="F1834" i="1"/>
  <c r="G1834" i="1" s="1"/>
  <c r="J1834" i="1"/>
  <c r="D1835" i="1"/>
  <c r="Q1835" i="1" s="1"/>
  <c r="X1834" i="1"/>
  <c r="E1835" i="1"/>
  <c r="Q1834" i="1"/>
  <c r="AH1832" i="1"/>
  <c r="AJ1834" i="1"/>
  <c r="AI1834" i="1"/>
  <c r="AM1834" i="1" l="1"/>
  <c r="AR1834" i="1"/>
  <c r="AQ1834" i="1"/>
  <c r="F1835" i="1"/>
  <c r="G1835" i="1" s="1"/>
  <c r="X1835" i="1"/>
  <c r="E1836" i="1"/>
  <c r="J1835" i="1"/>
  <c r="D1836" i="1"/>
  <c r="Q1836" i="1"/>
  <c r="AH1833" i="1"/>
  <c r="AJ1835" i="1"/>
  <c r="AI1835" i="1"/>
  <c r="AM1835" i="1" l="1"/>
  <c r="AQ1835" i="1"/>
  <c r="AR1835" i="1"/>
  <c r="F1836" i="1"/>
  <c r="G1836" i="1"/>
  <c r="D1837" i="1"/>
  <c r="X1836" i="1"/>
  <c r="E1837" i="1"/>
  <c r="J1836" i="1"/>
  <c r="AH1834" i="1"/>
  <c r="AJ1836" i="1"/>
  <c r="AI1836" i="1"/>
  <c r="AM1836" i="1" l="1"/>
  <c r="AQ1836" i="1"/>
  <c r="AR1836" i="1"/>
  <c r="F1837" i="1"/>
  <c r="G1837" i="1"/>
  <c r="D1838" i="1"/>
  <c r="Q1838" i="1" s="1"/>
  <c r="X1837" i="1"/>
  <c r="E1838" i="1"/>
  <c r="J1837" i="1"/>
  <c r="Q1837" i="1"/>
  <c r="AH1835" i="1"/>
  <c r="AJ1837" i="1"/>
  <c r="AI1837" i="1"/>
  <c r="AM1837" i="1" l="1"/>
  <c r="AQ1837" i="1"/>
  <c r="AR1837" i="1"/>
  <c r="F1838" i="1"/>
  <c r="G1838" i="1" s="1"/>
  <c r="J1838" i="1"/>
  <c r="D1839" i="1"/>
  <c r="X1838" i="1"/>
  <c r="E1839" i="1"/>
  <c r="Q1839" i="1" s="1"/>
  <c r="AH1836" i="1"/>
  <c r="AJ1838" i="1"/>
  <c r="AI1838" i="1"/>
  <c r="AM1838" i="1" l="1"/>
  <c r="AQ1838" i="1"/>
  <c r="AR1838" i="1"/>
  <c r="F1839" i="1"/>
  <c r="G1839" i="1" s="1"/>
  <c r="X1839" i="1"/>
  <c r="E1840" i="1"/>
  <c r="J1839" i="1"/>
  <c r="D1840" i="1"/>
  <c r="Q1840" i="1"/>
  <c r="AH1837" i="1"/>
  <c r="AJ1839" i="1"/>
  <c r="AI1839" i="1"/>
  <c r="AM1839" i="1" l="1"/>
  <c r="AQ1839" i="1"/>
  <c r="AR1839" i="1"/>
  <c r="F1840" i="1"/>
  <c r="G1840" i="1"/>
  <c r="D1841" i="1"/>
  <c r="Q1841" i="1" s="1"/>
  <c r="X1840" i="1"/>
  <c r="E1841" i="1"/>
  <c r="J1840" i="1"/>
  <c r="AH1838" i="1"/>
  <c r="AJ1840" i="1"/>
  <c r="AI1840" i="1"/>
  <c r="AM1840" i="1" l="1"/>
  <c r="AQ1840" i="1"/>
  <c r="AR1840" i="1"/>
  <c r="F1841" i="1"/>
  <c r="G1841" i="1" s="1"/>
  <c r="D1842" i="1"/>
  <c r="Q1842" i="1" s="1"/>
  <c r="X1841" i="1"/>
  <c r="E1842" i="1"/>
  <c r="J1841" i="1"/>
  <c r="AH1839" i="1"/>
  <c r="AJ1841" i="1"/>
  <c r="AI1841" i="1"/>
  <c r="AM1841" i="1" l="1"/>
  <c r="AQ1841" i="1"/>
  <c r="AR1841" i="1"/>
  <c r="F1842" i="1"/>
  <c r="G1842" i="1" s="1"/>
  <c r="J1842" i="1"/>
  <c r="D1843" i="1"/>
  <c r="Q1843" i="1" s="1"/>
  <c r="X1842" i="1"/>
  <c r="E1843" i="1"/>
  <c r="AH1840" i="1"/>
  <c r="AJ1842" i="1"/>
  <c r="AI1842" i="1"/>
  <c r="AM1842" i="1" l="1"/>
  <c r="AR1842" i="1"/>
  <c r="AQ1842" i="1"/>
  <c r="F1843" i="1"/>
  <c r="G1843" i="1"/>
  <c r="X1843" i="1"/>
  <c r="J1843" i="1"/>
  <c r="D1844" i="1"/>
  <c r="Q1844" i="1"/>
  <c r="AH1841" i="1"/>
  <c r="AJ1843" i="1"/>
  <c r="AI1843" i="1"/>
  <c r="AM1843" i="1" l="1"/>
  <c r="AR1843" i="1"/>
  <c r="AQ1843" i="1"/>
  <c r="F1844" i="1"/>
  <c r="G1844" i="1" s="1"/>
  <c r="D1845" i="1"/>
  <c r="Q1845" i="1"/>
  <c r="X1844" i="1"/>
  <c r="J1844" i="1"/>
  <c r="E1845" i="1"/>
  <c r="AH1842" i="1"/>
  <c r="AJ1844" i="1"/>
  <c r="AI1844" i="1"/>
  <c r="AM1844" i="1" l="1"/>
  <c r="AR1844" i="1"/>
  <c r="AQ1844" i="1"/>
  <c r="X1845" i="1"/>
  <c r="J1845" i="1"/>
  <c r="E1846" i="1"/>
  <c r="F1845" i="1"/>
  <c r="G1845" i="1" s="1"/>
  <c r="D1846" i="1"/>
  <c r="Q1846" i="1" s="1"/>
  <c r="AH1843" i="1"/>
  <c r="AJ1845" i="1"/>
  <c r="AI1845" i="1"/>
  <c r="AM1845" i="1" l="1"/>
  <c r="AQ1845" i="1"/>
  <c r="AR1845" i="1"/>
  <c r="X1846" i="1"/>
  <c r="J1846" i="1"/>
  <c r="E1847" i="1"/>
  <c r="F1846" i="1"/>
  <c r="G1846" i="1" s="1"/>
  <c r="D1847" i="1"/>
  <c r="AH1844" i="1"/>
  <c r="AJ1846" i="1"/>
  <c r="AI1846" i="1"/>
  <c r="AM1846" i="1" l="1"/>
  <c r="AQ1846" i="1"/>
  <c r="AR1846" i="1"/>
  <c r="X1847" i="1"/>
  <c r="J1847" i="1"/>
  <c r="E1848" i="1"/>
  <c r="F1847" i="1"/>
  <c r="G1847" i="1" s="1"/>
  <c r="D1848" i="1"/>
  <c r="Q1847" i="1"/>
  <c r="AH1845" i="1"/>
  <c r="AJ1847" i="1"/>
  <c r="AI1847" i="1"/>
  <c r="AM1847" i="1" l="1"/>
  <c r="AR1847" i="1"/>
  <c r="AQ1847" i="1"/>
  <c r="G1848" i="1"/>
  <c r="X1848" i="1"/>
  <c r="J1848" i="1"/>
  <c r="E1849" i="1"/>
  <c r="F1848" i="1"/>
  <c r="D1849" i="1"/>
  <c r="Q1848" i="1"/>
  <c r="AH1846" i="1"/>
  <c r="AJ1848" i="1"/>
  <c r="AI1848" i="1"/>
  <c r="AM1848" i="1" l="1"/>
  <c r="X1849" i="1"/>
  <c r="J1849" i="1"/>
  <c r="E1850" i="1"/>
  <c r="F1849" i="1"/>
  <c r="G1849" i="1" s="1"/>
  <c r="D1850" i="1"/>
  <c r="Q1849" i="1"/>
  <c r="AR1848" i="1"/>
  <c r="AQ1848" i="1"/>
  <c r="AH1847" i="1"/>
  <c r="AJ1849" i="1"/>
  <c r="AI1849" i="1"/>
  <c r="AM1849" i="1" l="1"/>
  <c r="AQ1849" i="1"/>
  <c r="AR1849" i="1"/>
  <c r="G1850" i="1"/>
  <c r="X1850" i="1"/>
  <c r="J1850" i="1"/>
  <c r="E1851" i="1"/>
  <c r="F1850" i="1"/>
  <c r="D1851" i="1"/>
  <c r="Q1851" i="1" s="1"/>
  <c r="Q1850" i="1"/>
  <c r="AH1848" i="1"/>
  <c r="AJ1850" i="1"/>
  <c r="AI1850" i="1"/>
  <c r="AM1850" i="1" l="1"/>
  <c r="AQ1850" i="1"/>
  <c r="AR1850" i="1"/>
  <c r="X1851" i="1"/>
  <c r="J1851" i="1"/>
  <c r="F1851" i="1"/>
  <c r="G1851" i="1" s="1"/>
  <c r="E1852" i="1"/>
  <c r="D1852" i="1"/>
  <c r="AH1849" i="1"/>
  <c r="AJ1851" i="1"/>
  <c r="AI1851" i="1"/>
  <c r="AM1851" i="1" l="1"/>
  <c r="AR1851" i="1"/>
  <c r="AQ1851" i="1"/>
  <c r="X1852" i="1"/>
  <c r="F1852" i="1"/>
  <c r="G1852" i="1" s="1"/>
  <c r="J1852" i="1"/>
  <c r="E1853" i="1"/>
  <c r="D1853" i="1"/>
  <c r="Q1852" i="1"/>
  <c r="AH1850" i="1"/>
  <c r="AJ1852" i="1"/>
  <c r="AI1852" i="1"/>
  <c r="AM1852" i="1" l="1"/>
  <c r="AQ1852" i="1"/>
  <c r="AR1852" i="1"/>
  <c r="G1853" i="1"/>
  <c r="X1853" i="1"/>
  <c r="F1853" i="1"/>
  <c r="J1853" i="1"/>
  <c r="D1854" i="1"/>
  <c r="E1854" i="1"/>
  <c r="Q1854" i="1" s="1"/>
  <c r="Q1853" i="1"/>
  <c r="AH1851" i="1"/>
  <c r="AJ1853" i="1"/>
  <c r="AI1853" i="1"/>
  <c r="AM1853" i="1" l="1"/>
  <c r="X1854" i="1"/>
  <c r="J1854" i="1"/>
  <c r="F1854" i="1"/>
  <c r="G1854" i="1" s="1"/>
  <c r="E1855" i="1"/>
  <c r="D1855" i="1"/>
  <c r="AR1853" i="1"/>
  <c r="AQ1853" i="1"/>
  <c r="AH1852" i="1"/>
  <c r="AJ1854" i="1"/>
  <c r="AI1854" i="1"/>
  <c r="AM1854" i="1" l="1"/>
  <c r="AQ1854" i="1"/>
  <c r="AR1854" i="1"/>
  <c r="X1855" i="1"/>
  <c r="J1855" i="1"/>
  <c r="F1855" i="1"/>
  <c r="G1855" i="1" s="1"/>
  <c r="E1856" i="1"/>
  <c r="D1856" i="1"/>
  <c r="Q1856" i="1" s="1"/>
  <c r="Q1855" i="1"/>
  <c r="AH1853" i="1"/>
  <c r="AJ1855" i="1"/>
  <c r="AI1855" i="1"/>
  <c r="AM1855" i="1" l="1"/>
  <c r="AQ1855" i="1"/>
  <c r="AR1855" i="1"/>
  <c r="G1856" i="1"/>
  <c r="X1856" i="1"/>
  <c r="F1856" i="1"/>
  <c r="J1856" i="1"/>
  <c r="E1857" i="1"/>
  <c r="D1857" i="1"/>
  <c r="Q1857" i="1" s="1"/>
  <c r="AH1854" i="1"/>
  <c r="AJ1856" i="1"/>
  <c r="AI1856" i="1"/>
  <c r="AM1856" i="1" l="1"/>
  <c r="AR1856" i="1"/>
  <c r="AQ1856" i="1"/>
  <c r="X1857" i="1"/>
  <c r="F1857" i="1"/>
  <c r="G1857" i="1" s="1"/>
  <c r="J1857" i="1"/>
  <c r="D1858" i="1"/>
  <c r="Q1858" i="1" s="1"/>
  <c r="E1858" i="1"/>
  <c r="AH1855" i="1"/>
  <c r="AJ1857" i="1"/>
  <c r="AI1857" i="1"/>
  <c r="AM1857" i="1" l="1"/>
  <c r="AR1857" i="1"/>
  <c r="AQ1857" i="1"/>
  <c r="X1858" i="1"/>
  <c r="J1858" i="1"/>
  <c r="F1858" i="1"/>
  <c r="G1858" i="1" s="1"/>
  <c r="D1859" i="1"/>
  <c r="E1859" i="1"/>
  <c r="Q1859" i="1" s="1"/>
  <c r="AH1856" i="1"/>
  <c r="AJ1858" i="1"/>
  <c r="AI1858" i="1"/>
  <c r="AM1858" i="1" l="1"/>
  <c r="AR1858" i="1"/>
  <c r="AQ1858" i="1"/>
  <c r="X1859" i="1"/>
  <c r="J1859" i="1"/>
  <c r="F1859" i="1"/>
  <c r="G1859" i="1" s="1"/>
  <c r="D1860" i="1"/>
  <c r="Q1860" i="1" s="1"/>
  <c r="E1860" i="1"/>
  <c r="AH1857" i="1"/>
  <c r="AJ1859" i="1"/>
  <c r="AI1859" i="1"/>
  <c r="AM1859" i="1" l="1"/>
  <c r="AR1859" i="1"/>
  <c r="AQ1859" i="1"/>
  <c r="G1860" i="1"/>
  <c r="X1860" i="1"/>
  <c r="F1860" i="1"/>
  <c r="J1860" i="1"/>
  <c r="D1861" i="1"/>
  <c r="E1861" i="1"/>
  <c r="Q1861" i="1" s="1"/>
  <c r="AH1858" i="1"/>
  <c r="AJ1860" i="1"/>
  <c r="AI1860" i="1"/>
  <c r="AM1860" i="1" l="1"/>
  <c r="AQ1860" i="1"/>
  <c r="AR1860" i="1"/>
  <c r="X1861" i="1"/>
  <c r="J1861" i="1"/>
  <c r="F1861" i="1"/>
  <c r="G1861" i="1"/>
  <c r="D1862" i="1"/>
  <c r="E1862" i="1"/>
  <c r="AH1859" i="1"/>
  <c r="AJ1861" i="1"/>
  <c r="AI1861" i="1"/>
  <c r="AM1861" i="1" l="1"/>
  <c r="X1862" i="1"/>
  <c r="J1862" i="1"/>
  <c r="F1862" i="1"/>
  <c r="G1862" i="1" s="1"/>
  <c r="D1863" i="1"/>
  <c r="E1863" i="1"/>
  <c r="Q1862" i="1"/>
  <c r="AR1861" i="1"/>
  <c r="AQ1861" i="1"/>
  <c r="AH1860" i="1"/>
  <c r="AJ1862" i="1"/>
  <c r="AI1862" i="1"/>
  <c r="AM1862" i="1" l="1"/>
  <c r="AQ1862" i="1"/>
  <c r="AR1862" i="1"/>
  <c r="X1863" i="1"/>
  <c r="J1863" i="1"/>
  <c r="F1863" i="1"/>
  <c r="G1863" i="1"/>
  <c r="D1864" i="1"/>
  <c r="Q1863" i="1"/>
  <c r="AH1861" i="1"/>
  <c r="AJ1863" i="1"/>
  <c r="AI1863" i="1"/>
  <c r="AM1863" i="1" l="1"/>
  <c r="X1864" i="1"/>
  <c r="E1865" i="1"/>
  <c r="J1864" i="1"/>
  <c r="F1864" i="1"/>
  <c r="G1864" i="1" s="1"/>
  <c r="D1865" i="1"/>
  <c r="Q1865" i="1" s="1"/>
  <c r="Q1864" i="1"/>
  <c r="AQ1863" i="1"/>
  <c r="AR1863" i="1"/>
  <c r="AH1862" i="1"/>
  <c r="AJ1864" i="1"/>
  <c r="AI1864" i="1"/>
  <c r="AM1864" i="1" l="1"/>
  <c r="AR1864" i="1"/>
  <c r="AQ1864" i="1"/>
  <c r="J1865" i="1"/>
  <c r="F1865" i="1"/>
  <c r="X1865" i="1"/>
  <c r="D1866" i="1"/>
  <c r="Q1866" i="1" s="1"/>
  <c r="G1865" i="1"/>
  <c r="E1866" i="1"/>
  <c r="AH1863" i="1"/>
  <c r="AJ1865" i="1"/>
  <c r="AI1865" i="1"/>
  <c r="AM1865" i="1" l="1"/>
  <c r="AQ1865" i="1"/>
  <c r="J1866" i="1"/>
  <c r="F1866" i="1"/>
  <c r="X1866" i="1"/>
  <c r="G1866" i="1"/>
  <c r="Q1867" i="1"/>
  <c r="E1867" i="1"/>
  <c r="D1867" i="1"/>
  <c r="AR1865" i="1"/>
  <c r="AH1864" i="1"/>
  <c r="AJ1866" i="1"/>
  <c r="AI1866" i="1"/>
  <c r="AM1866" i="1" l="1"/>
  <c r="AR1866" i="1"/>
  <c r="AQ1866" i="1"/>
  <c r="AH1865" i="1"/>
  <c r="J1867" i="1"/>
  <c r="Q1868" i="1"/>
  <c r="F1867" i="1"/>
  <c r="X1867" i="1"/>
  <c r="D1868" i="1"/>
  <c r="G1867" i="1"/>
  <c r="E1868" i="1"/>
  <c r="AJ1867" i="1"/>
  <c r="AI1867" i="1"/>
  <c r="AM1867" i="1" l="1"/>
  <c r="AQ1867" i="1"/>
  <c r="AR1867" i="1"/>
  <c r="J1868" i="1"/>
  <c r="F1868" i="1"/>
  <c r="G1868" i="1" s="1"/>
  <c r="X1868" i="1"/>
  <c r="D1869" i="1"/>
  <c r="E1869" i="1"/>
  <c r="AH1866" i="1"/>
  <c r="AJ1868" i="1"/>
  <c r="AI1868" i="1"/>
  <c r="AM1868" i="1" l="1"/>
  <c r="AQ1868" i="1"/>
  <c r="AR1868" i="1"/>
  <c r="J1869" i="1"/>
  <c r="F1869" i="1"/>
  <c r="X1869" i="1"/>
  <c r="G1869" i="1"/>
  <c r="Q1870" i="1"/>
  <c r="E1870" i="1"/>
  <c r="D1870" i="1"/>
  <c r="Q1869" i="1"/>
  <c r="AH1867" i="1"/>
  <c r="AJ1869" i="1"/>
  <c r="AI1869" i="1"/>
  <c r="AM1869" i="1" l="1"/>
  <c r="J1870" i="1"/>
  <c r="F1870" i="1"/>
  <c r="X1870" i="1"/>
  <c r="G1870" i="1"/>
  <c r="E1871" i="1"/>
  <c r="D1871" i="1"/>
  <c r="Q1871" i="1" s="1"/>
  <c r="AR1869" i="1"/>
  <c r="AQ1869" i="1"/>
  <c r="AH1868" i="1"/>
  <c r="AJ1870" i="1"/>
  <c r="AI1870" i="1"/>
  <c r="AM1870" i="1" l="1"/>
  <c r="AR1870" i="1"/>
  <c r="AQ1870" i="1"/>
  <c r="J1871" i="1"/>
  <c r="F1871" i="1"/>
  <c r="G1871" i="1" s="1"/>
  <c r="X1871" i="1"/>
  <c r="D1872" i="1"/>
  <c r="E1872" i="1"/>
  <c r="AH1869" i="1"/>
  <c r="AJ1871" i="1"/>
  <c r="AI1871" i="1"/>
  <c r="AM1871" i="1" l="1"/>
  <c r="AQ1871" i="1"/>
  <c r="AR1871" i="1"/>
  <c r="J1872" i="1"/>
  <c r="F1872" i="1"/>
  <c r="G1872" i="1" s="1"/>
  <c r="X1872" i="1"/>
  <c r="D1873" i="1"/>
  <c r="E1873" i="1"/>
  <c r="Q1872" i="1"/>
  <c r="AH1870" i="1"/>
  <c r="AJ1872" i="1"/>
  <c r="AI1872" i="1"/>
  <c r="AM1872" i="1" l="1"/>
  <c r="AQ1872" i="1"/>
  <c r="AR1872" i="1"/>
  <c r="J1873" i="1"/>
  <c r="F1873" i="1"/>
  <c r="X1873" i="1"/>
  <c r="G1873" i="1"/>
  <c r="Q1874" i="1"/>
  <c r="E1874" i="1"/>
  <c r="D1874" i="1"/>
  <c r="Q1873" i="1"/>
  <c r="AH1871" i="1"/>
  <c r="AJ1873" i="1"/>
  <c r="AI1873" i="1"/>
  <c r="AM1873" i="1" l="1"/>
  <c r="J1874" i="1"/>
  <c r="F1874" i="1"/>
  <c r="X1874" i="1"/>
  <c r="G1874" i="1"/>
  <c r="E1875" i="1"/>
  <c r="D1875" i="1"/>
  <c r="Q1875" i="1" s="1"/>
  <c r="AR1873" i="1"/>
  <c r="AQ1873" i="1"/>
  <c r="AH1872" i="1"/>
  <c r="AJ1874" i="1"/>
  <c r="AI1874" i="1"/>
  <c r="AM1874" i="1" l="1"/>
  <c r="AQ1874" i="1"/>
  <c r="AR1874" i="1"/>
  <c r="J1875" i="1"/>
  <c r="F1875" i="1"/>
  <c r="G1875" i="1"/>
  <c r="X1875" i="1"/>
  <c r="E1876" i="1"/>
  <c r="D1876" i="1"/>
  <c r="Q1876" i="1" s="1"/>
  <c r="AH1873" i="1"/>
  <c r="AJ1875" i="1"/>
  <c r="AI1875" i="1"/>
  <c r="AM1875" i="1" l="1"/>
  <c r="AQ1875" i="1"/>
  <c r="AR1875" i="1"/>
  <c r="J1876" i="1"/>
  <c r="F1876" i="1"/>
  <c r="G1876" i="1" s="1"/>
  <c r="X1876" i="1"/>
  <c r="D1877" i="1"/>
  <c r="E1877" i="1"/>
  <c r="AH1874" i="1"/>
  <c r="AJ1876" i="1"/>
  <c r="AI1876" i="1"/>
  <c r="AM1876" i="1" l="1"/>
  <c r="AR1876" i="1"/>
  <c r="AQ1876" i="1"/>
  <c r="J1877" i="1"/>
  <c r="F1877" i="1"/>
  <c r="G1877" i="1"/>
  <c r="X1877" i="1"/>
  <c r="Q1878" i="1"/>
  <c r="D1878" i="1"/>
  <c r="E1878" i="1"/>
  <c r="Q1877" i="1"/>
  <c r="AH1875" i="1"/>
  <c r="AJ1877" i="1"/>
  <c r="AI1877" i="1"/>
  <c r="AM1877" i="1" l="1"/>
  <c r="AQ1877" i="1"/>
  <c r="J1878" i="1"/>
  <c r="F1878" i="1"/>
  <c r="G1878" i="1" s="1"/>
  <c r="X1878" i="1"/>
  <c r="D1879" i="1"/>
  <c r="E1879" i="1"/>
  <c r="AR1877" i="1"/>
  <c r="AH1876" i="1"/>
  <c r="AJ1878" i="1"/>
  <c r="AI1878" i="1"/>
  <c r="AM1878" i="1" l="1"/>
  <c r="AQ1878" i="1"/>
  <c r="AR1878" i="1"/>
  <c r="J1879" i="1"/>
  <c r="F1879" i="1"/>
  <c r="G1879" i="1" s="1"/>
  <c r="X1879" i="1"/>
  <c r="Q1880" i="1"/>
  <c r="E1880" i="1"/>
  <c r="D1880" i="1"/>
  <c r="Q1879" i="1"/>
  <c r="AH1877" i="1"/>
  <c r="AJ1879" i="1"/>
  <c r="AI1879" i="1"/>
  <c r="AM1879" i="1" l="1"/>
  <c r="AR1879" i="1"/>
  <c r="AQ1879" i="1"/>
  <c r="J1880" i="1"/>
  <c r="F1880" i="1"/>
  <c r="G1880" i="1" s="1"/>
  <c r="X1880" i="1"/>
  <c r="D1881" i="1"/>
  <c r="E1881" i="1"/>
  <c r="AH1878" i="1"/>
  <c r="AJ1880" i="1"/>
  <c r="AI1880" i="1"/>
  <c r="AM1880" i="1" l="1"/>
  <c r="AR1880" i="1"/>
  <c r="AQ1880" i="1"/>
  <c r="J1881" i="1"/>
  <c r="F1881" i="1"/>
  <c r="G1881" i="1" s="1"/>
  <c r="X1881" i="1"/>
  <c r="Q1882" i="1"/>
  <c r="E1882" i="1"/>
  <c r="D1882" i="1"/>
  <c r="Q1881" i="1"/>
  <c r="AH1879" i="1"/>
  <c r="AJ1881" i="1"/>
  <c r="AI1881" i="1"/>
  <c r="AM1881" i="1" l="1"/>
  <c r="AQ1881" i="1"/>
  <c r="AR1881" i="1"/>
  <c r="J1882" i="1"/>
  <c r="F1882" i="1"/>
  <c r="G1882" i="1"/>
  <c r="X1882" i="1"/>
  <c r="E1883" i="1"/>
  <c r="D1883" i="1"/>
  <c r="AH1880" i="1"/>
  <c r="AJ1882" i="1"/>
  <c r="AI1882" i="1"/>
  <c r="AM1882" i="1" l="1"/>
  <c r="J1883" i="1"/>
  <c r="F1883" i="1"/>
  <c r="G1883" i="1"/>
  <c r="X1883" i="1"/>
  <c r="D1884" i="1"/>
  <c r="E1884" i="1"/>
  <c r="Q1883" i="1"/>
  <c r="AQ1882" i="1"/>
  <c r="AR1882" i="1"/>
  <c r="AH1881" i="1"/>
  <c r="AJ1883" i="1"/>
  <c r="AI1883" i="1"/>
  <c r="AM1883" i="1" l="1"/>
  <c r="J1884" i="1"/>
  <c r="F1884" i="1"/>
  <c r="G1884" i="1"/>
  <c r="X1884" i="1"/>
  <c r="Q1885" i="1"/>
  <c r="E1885" i="1"/>
  <c r="D1885" i="1"/>
  <c r="Q1884" i="1"/>
  <c r="AQ1883" i="1"/>
  <c r="AR1883" i="1"/>
  <c r="AH1882" i="1"/>
  <c r="AJ1884" i="1"/>
  <c r="AI1884" i="1"/>
  <c r="AM1884" i="1" l="1"/>
  <c r="J1885" i="1"/>
  <c r="F1885" i="1"/>
  <c r="G1885" i="1"/>
  <c r="X1885" i="1"/>
  <c r="Q1886" i="1"/>
  <c r="E1886" i="1"/>
  <c r="D1886" i="1"/>
  <c r="AR1884" i="1"/>
  <c r="AQ1884" i="1"/>
  <c r="AR1885" i="1"/>
  <c r="AH1883" i="1"/>
  <c r="AJ1885" i="1"/>
  <c r="AI1885" i="1"/>
  <c r="AM1885" i="1" l="1"/>
  <c r="J1886" i="1"/>
  <c r="F1886" i="1"/>
  <c r="G1886" i="1"/>
  <c r="X1886" i="1"/>
  <c r="Q1887" i="1"/>
  <c r="E1887" i="1"/>
  <c r="D1887" i="1"/>
  <c r="AQ1885" i="1"/>
  <c r="AH1884" i="1"/>
  <c r="AJ1886" i="1"/>
  <c r="AI1886" i="1"/>
  <c r="AM1886" i="1" l="1"/>
  <c r="J1887" i="1"/>
  <c r="F1887" i="1"/>
  <c r="G1887" i="1"/>
  <c r="X1887" i="1"/>
  <c r="Q1888" i="1"/>
  <c r="D1888" i="1"/>
  <c r="AQ1887" i="1"/>
  <c r="AR1886" i="1"/>
  <c r="AQ1886" i="1"/>
  <c r="AH1885" i="1"/>
  <c r="AJ1887" i="1"/>
  <c r="AI1887" i="1"/>
  <c r="AM1887" i="1" l="1"/>
  <c r="AR1887" i="1"/>
  <c r="J1888" i="1"/>
  <c r="F1888" i="1"/>
  <c r="G1888" i="1" s="1"/>
  <c r="D1889" i="1"/>
  <c r="Q1889" i="1"/>
  <c r="X1888" i="1"/>
  <c r="E1889" i="1"/>
  <c r="AH1886" i="1"/>
  <c r="AJ1888" i="1"/>
  <c r="AI1888" i="1"/>
  <c r="AM1888" i="1" l="1"/>
  <c r="AQ1888" i="1"/>
  <c r="AR1888" i="1"/>
  <c r="AR1889" i="1"/>
  <c r="F1889" i="1"/>
  <c r="G1889" i="1"/>
  <c r="X1889" i="1"/>
  <c r="D1890" i="1"/>
  <c r="J1889" i="1"/>
  <c r="E1890" i="1"/>
  <c r="Q1890" i="1" s="1"/>
  <c r="AH1887" i="1"/>
  <c r="AJ1889" i="1"/>
  <c r="AI1889" i="1"/>
  <c r="AM1889" i="1" l="1"/>
  <c r="AQ1889" i="1"/>
  <c r="F1890" i="1"/>
  <c r="G1890" i="1" s="1"/>
  <c r="X1890" i="1"/>
  <c r="D1891" i="1"/>
  <c r="Q1891" i="1"/>
  <c r="J1890" i="1"/>
  <c r="E1891" i="1"/>
  <c r="AH1888" i="1"/>
  <c r="AJ1890" i="1"/>
  <c r="AI1890" i="1"/>
  <c r="AM1890" i="1" l="1"/>
  <c r="AQ1890" i="1"/>
  <c r="AR1890" i="1"/>
  <c r="F1891" i="1"/>
  <c r="G1891" i="1" s="1"/>
  <c r="X1891" i="1"/>
  <c r="D1892" i="1"/>
  <c r="J1891" i="1"/>
  <c r="E1892" i="1"/>
  <c r="Q1892" i="1" s="1"/>
  <c r="AH1889" i="1"/>
  <c r="AJ1891" i="1"/>
  <c r="AI1891" i="1"/>
  <c r="AM1891" i="1" l="1"/>
  <c r="AQ1891" i="1"/>
  <c r="AR1891" i="1"/>
  <c r="F1892" i="1"/>
  <c r="G1892" i="1" s="1"/>
  <c r="X1892" i="1"/>
  <c r="D1893" i="1"/>
  <c r="J1892" i="1"/>
  <c r="E1893" i="1"/>
  <c r="Q1893" i="1" s="1"/>
  <c r="AH1890" i="1"/>
  <c r="AJ1892" i="1"/>
  <c r="AI1892" i="1"/>
  <c r="AM1892" i="1" l="1"/>
  <c r="AR1892" i="1"/>
  <c r="AQ1892" i="1"/>
  <c r="F1893" i="1"/>
  <c r="G1893" i="1"/>
  <c r="X1893" i="1"/>
  <c r="D1894" i="1"/>
  <c r="Q1894" i="1"/>
  <c r="J1893" i="1"/>
  <c r="E1894" i="1"/>
  <c r="AH1891" i="1"/>
  <c r="AJ1893" i="1"/>
  <c r="AI1893" i="1"/>
  <c r="AM1893" i="1" l="1"/>
  <c r="AR1893" i="1"/>
  <c r="AQ1893" i="1"/>
  <c r="F1894" i="1"/>
  <c r="G1894" i="1"/>
  <c r="X1894" i="1"/>
  <c r="D1895" i="1"/>
  <c r="J1894" i="1"/>
  <c r="E1895" i="1"/>
  <c r="Q1895" i="1" s="1"/>
  <c r="AH1892" i="1"/>
  <c r="AJ1894" i="1"/>
  <c r="AI1894" i="1"/>
  <c r="AM1894" i="1" l="1"/>
  <c r="AQ1894" i="1"/>
  <c r="F1895" i="1"/>
  <c r="G1895" i="1" s="1"/>
  <c r="X1895" i="1"/>
  <c r="D1896" i="1"/>
  <c r="Q1896" i="1"/>
  <c r="J1895" i="1"/>
  <c r="E1896" i="1"/>
  <c r="AR1894" i="1"/>
  <c r="AH1893" i="1"/>
  <c r="AJ1895" i="1"/>
  <c r="AI1895" i="1"/>
  <c r="AM1895" i="1" l="1"/>
  <c r="AQ1895" i="1"/>
  <c r="AR1895" i="1"/>
  <c r="F1896" i="1"/>
  <c r="G1896" i="1"/>
  <c r="X1896" i="1"/>
  <c r="D1897" i="1"/>
  <c r="J1896" i="1"/>
  <c r="E1897" i="1"/>
  <c r="AH1894" i="1"/>
  <c r="AJ1896" i="1"/>
  <c r="AI1896" i="1"/>
  <c r="AM1896" i="1" l="1"/>
  <c r="F1897" i="1"/>
  <c r="G1897" i="1" s="1"/>
  <c r="E1898" i="1"/>
  <c r="X1897" i="1"/>
  <c r="J1897" i="1"/>
  <c r="D1898" i="1"/>
  <c r="Q1898" i="1" s="1"/>
  <c r="AQ1896" i="1"/>
  <c r="Q1897" i="1"/>
  <c r="AR1896" i="1"/>
  <c r="AH1895" i="1"/>
  <c r="AJ1897" i="1"/>
  <c r="AI1897" i="1"/>
  <c r="AM1897" i="1" l="1"/>
  <c r="AQ1897" i="1"/>
  <c r="AR1897" i="1"/>
  <c r="J1898" i="1"/>
  <c r="X1898" i="1"/>
  <c r="F1898" i="1"/>
  <c r="G1898" i="1"/>
  <c r="D1899" i="1"/>
  <c r="E1899" i="1"/>
  <c r="AH1896" i="1"/>
  <c r="AJ1898" i="1"/>
  <c r="AI1898" i="1"/>
  <c r="AM1898" i="1" l="1"/>
  <c r="F1899" i="1"/>
  <c r="G1899" i="1"/>
  <c r="E1900" i="1"/>
  <c r="J1899" i="1"/>
  <c r="X1899" i="1"/>
  <c r="D1900" i="1"/>
  <c r="Q1899" i="1"/>
  <c r="AQ1898" i="1"/>
  <c r="AR1898" i="1"/>
  <c r="AQ1899" i="1"/>
  <c r="AH1897" i="1"/>
  <c r="AJ1899" i="1"/>
  <c r="AI1899" i="1"/>
  <c r="AM1899" i="1" l="1"/>
  <c r="AR1899" i="1"/>
  <c r="J1900" i="1"/>
  <c r="X1900" i="1"/>
  <c r="F1900" i="1"/>
  <c r="G1900" i="1" s="1"/>
  <c r="E1901" i="1"/>
  <c r="D1901" i="1"/>
  <c r="Q1900" i="1"/>
  <c r="AH1898" i="1"/>
  <c r="AJ1900" i="1"/>
  <c r="AI1900" i="1"/>
  <c r="AM1900" i="1" l="1"/>
  <c r="AQ1900" i="1"/>
  <c r="AR1900" i="1"/>
  <c r="J1901" i="1"/>
  <c r="X1901" i="1"/>
  <c r="F1901" i="1"/>
  <c r="G1901" i="1" s="1"/>
  <c r="E1902" i="1"/>
  <c r="D1902" i="1"/>
  <c r="Q1901" i="1"/>
  <c r="AH1899" i="1"/>
  <c r="AJ1901" i="1"/>
  <c r="AI1901" i="1"/>
  <c r="AM1901" i="1" l="1"/>
  <c r="AR1901" i="1"/>
  <c r="AQ1901" i="1"/>
  <c r="J1902" i="1"/>
  <c r="X1902" i="1"/>
  <c r="F1902" i="1"/>
  <c r="G1902" i="1" s="1"/>
  <c r="E1903" i="1"/>
  <c r="D1903" i="1"/>
  <c r="Q1903" i="1" s="1"/>
  <c r="Q1902" i="1"/>
  <c r="AH1900" i="1"/>
  <c r="AJ1902" i="1"/>
  <c r="AI1902" i="1"/>
  <c r="AM1902" i="1" l="1"/>
  <c r="AR1902" i="1"/>
  <c r="AQ1902" i="1"/>
  <c r="F1903" i="1"/>
  <c r="G1903" i="1"/>
  <c r="AR1903" i="1" s="1"/>
  <c r="J1903" i="1"/>
  <c r="X1903" i="1"/>
  <c r="E1904" i="1"/>
  <c r="D1904" i="1"/>
  <c r="AH1901" i="1"/>
  <c r="AJ1903" i="1"/>
  <c r="AI1903" i="1"/>
  <c r="AM1903" i="1" l="1"/>
  <c r="AQ1903" i="1"/>
  <c r="J1904" i="1"/>
  <c r="X1904" i="1"/>
  <c r="F1904" i="1"/>
  <c r="G1904" i="1" s="1"/>
  <c r="D1905" i="1"/>
  <c r="E1905" i="1"/>
  <c r="Q1904" i="1"/>
  <c r="AH1902" i="1"/>
  <c r="AJ1904" i="1"/>
  <c r="AI1904" i="1"/>
  <c r="AM1904" i="1" l="1"/>
  <c r="AQ1904" i="1"/>
  <c r="AR1904" i="1"/>
  <c r="J1905" i="1"/>
  <c r="X1905" i="1"/>
  <c r="F1905" i="1"/>
  <c r="G1905" i="1" s="1"/>
  <c r="Q1906" i="1"/>
  <c r="E1906" i="1"/>
  <c r="D1906" i="1"/>
  <c r="Q1905" i="1"/>
  <c r="AH1903" i="1"/>
  <c r="AJ1905" i="1"/>
  <c r="AI1905" i="1"/>
  <c r="AM1905" i="1" l="1"/>
  <c r="AR1905" i="1"/>
  <c r="AQ1905" i="1"/>
  <c r="J1906" i="1"/>
  <c r="X1906" i="1"/>
  <c r="F1906" i="1"/>
  <c r="G1906" i="1" s="1"/>
  <c r="Q1907" i="1"/>
  <c r="D1907" i="1"/>
  <c r="E1907" i="1"/>
  <c r="AH1904" i="1"/>
  <c r="AJ1906" i="1"/>
  <c r="AI1906" i="1"/>
  <c r="AM1906" i="1" l="1"/>
  <c r="AR1906" i="1"/>
  <c r="AQ1906" i="1"/>
  <c r="F1907" i="1"/>
  <c r="G1907" i="1" s="1"/>
  <c r="Q1908" i="1"/>
  <c r="J1907" i="1"/>
  <c r="X1907" i="1"/>
  <c r="D1908" i="1"/>
  <c r="AH1905" i="1"/>
  <c r="AJ1907" i="1"/>
  <c r="AI1907" i="1"/>
  <c r="AM1907" i="1" l="1"/>
  <c r="AR1907" i="1"/>
  <c r="AQ1907" i="1"/>
  <c r="E1909" i="1"/>
  <c r="J1908" i="1"/>
  <c r="X1908" i="1"/>
  <c r="F1908" i="1"/>
  <c r="G1908" i="1" s="1"/>
  <c r="D1909" i="1"/>
  <c r="Q1909" i="1"/>
  <c r="AH1906" i="1"/>
  <c r="AJ1908" i="1"/>
  <c r="AI1908" i="1"/>
  <c r="AM1908" i="1" l="1"/>
  <c r="AQ1908" i="1"/>
  <c r="AR1908" i="1"/>
  <c r="J1909" i="1"/>
  <c r="X1909" i="1"/>
  <c r="F1909" i="1"/>
  <c r="G1909" i="1" s="1"/>
  <c r="D1910" i="1"/>
  <c r="Q1910" i="1" s="1"/>
  <c r="E1910" i="1"/>
  <c r="AH1907" i="1"/>
  <c r="AJ1909" i="1"/>
  <c r="AI1909" i="1"/>
  <c r="AM1909" i="1" l="1"/>
  <c r="AR1909" i="1"/>
  <c r="AQ1909" i="1"/>
  <c r="F1910" i="1"/>
  <c r="G1910" i="1" s="1"/>
  <c r="E1911" i="1"/>
  <c r="J1910" i="1"/>
  <c r="X1910" i="1"/>
  <c r="D1911" i="1"/>
  <c r="AH1908" i="1"/>
  <c r="AJ1910" i="1"/>
  <c r="AI1910" i="1"/>
  <c r="AM1910" i="1" l="1"/>
  <c r="AQ1910" i="1"/>
  <c r="AR1910" i="1"/>
  <c r="J1911" i="1"/>
  <c r="X1911" i="1"/>
  <c r="F1911" i="1"/>
  <c r="G1911" i="1" s="1"/>
  <c r="D1912" i="1"/>
  <c r="E1912" i="1"/>
  <c r="Q1911" i="1"/>
  <c r="AH1909" i="1"/>
  <c r="AJ1911" i="1"/>
  <c r="AI1911" i="1"/>
  <c r="AM1911" i="1" l="1"/>
  <c r="AR1911" i="1"/>
  <c r="AQ1911" i="1"/>
  <c r="J1912" i="1"/>
  <c r="X1912" i="1"/>
  <c r="F1912" i="1"/>
  <c r="G1912" i="1" s="1"/>
  <c r="Q1913" i="1"/>
  <c r="D1913" i="1"/>
  <c r="E1913" i="1"/>
  <c r="Q1912" i="1"/>
  <c r="AH1910" i="1"/>
  <c r="AJ1912" i="1"/>
  <c r="AI1912" i="1"/>
  <c r="AM1912" i="1" l="1"/>
  <c r="AQ1912" i="1"/>
  <c r="AR1912" i="1"/>
  <c r="J1913" i="1"/>
  <c r="X1913" i="1"/>
  <c r="F1913" i="1"/>
  <c r="G1913" i="1" s="1"/>
  <c r="Q1914" i="1"/>
  <c r="E1914" i="1"/>
  <c r="D1914" i="1"/>
  <c r="AH1911" i="1"/>
  <c r="AJ1913" i="1"/>
  <c r="AI1913" i="1"/>
  <c r="AM1913" i="1" l="1"/>
  <c r="AQ1913" i="1"/>
  <c r="AR1913" i="1"/>
  <c r="F1914" i="1"/>
  <c r="G1914" i="1" s="1"/>
  <c r="J1914" i="1"/>
  <c r="X1914" i="1"/>
  <c r="D1915" i="1"/>
  <c r="E1915" i="1"/>
  <c r="Q1915" i="1" s="1"/>
  <c r="AH1912" i="1"/>
  <c r="AJ1914" i="1"/>
  <c r="AI1914" i="1"/>
  <c r="AM1914" i="1" l="1"/>
  <c r="AR1914" i="1"/>
  <c r="AQ1914" i="1"/>
  <c r="J1915" i="1"/>
  <c r="X1915" i="1"/>
  <c r="F1915" i="1"/>
  <c r="G1915" i="1" s="1"/>
  <c r="E1916" i="1"/>
  <c r="D1916" i="1"/>
  <c r="AH1913" i="1"/>
  <c r="AJ1915" i="1"/>
  <c r="AI1915" i="1"/>
  <c r="AM1915" i="1" l="1"/>
  <c r="AQ1915" i="1"/>
  <c r="AR1915" i="1"/>
  <c r="J1916" i="1"/>
  <c r="X1916" i="1"/>
  <c r="F1916" i="1"/>
  <c r="G1916" i="1" s="1"/>
  <c r="Q1917" i="1"/>
  <c r="E1917" i="1"/>
  <c r="D1917" i="1"/>
  <c r="Q1916" i="1"/>
  <c r="AH1914" i="1"/>
  <c r="AJ1916" i="1"/>
  <c r="AI1916" i="1"/>
  <c r="AM1916" i="1" l="1"/>
  <c r="AR1916" i="1"/>
  <c r="AQ1916" i="1"/>
  <c r="J1917" i="1"/>
  <c r="X1917" i="1"/>
  <c r="F1917" i="1"/>
  <c r="G1917" i="1"/>
  <c r="Q1918" i="1"/>
  <c r="E1918" i="1"/>
  <c r="D1918" i="1"/>
  <c r="AH1915" i="1"/>
  <c r="AJ1917" i="1"/>
  <c r="AI1917" i="1"/>
  <c r="AM1917" i="1" l="1"/>
  <c r="F1918" i="1"/>
  <c r="G1918" i="1" s="1"/>
  <c r="J1918" i="1"/>
  <c r="X1918" i="1"/>
  <c r="E1919" i="1"/>
  <c r="D1919" i="1"/>
  <c r="AR1917" i="1"/>
  <c r="AQ1917" i="1"/>
  <c r="AH1916" i="1"/>
  <c r="AJ1918" i="1"/>
  <c r="AI1918" i="1"/>
  <c r="AM1918" i="1" l="1"/>
  <c r="AR1918" i="1"/>
  <c r="AQ1918" i="1"/>
  <c r="J1919" i="1"/>
  <c r="X1919" i="1"/>
  <c r="F1919" i="1"/>
  <c r="G1919" i="1" s="1"/>
  <c r="D1920" i="1"/>
  <c r="E1920" i="1"/>
  <c r="Q1919" i="1"/>
  <c r="AH1917" i="1"/>
  <c r="AJ1919" i="1"/>
  <c r="AI1919" i="1"/>
  <c r="AM1919" i="1" l="1"/>
  <c r="AQ1919" i="1"/>
  <c r="AR1919" i="1"/>
  <c r="J1920" i="1"/>
  <c r="X1920" i="1"/>
  <c r="F1920" i="1"/>
  <c r="G1920" i="1"/>
  <c r="Q1921" i="1"/>
  <c r="E1921" i="1"/>
  <c r="D1921" i="1"/>
  <c r="Q1920" i="1"/>
  <c r="AH1918" i="1"/>
  <c r="AJ1920" i="1"/>
  <c r="AI1920" i="1"/>
  <c r="AM1920" i="1" l="1"/>
  <c r="J1921" i="1"/>
  <c r="X1921" i="1"/>
  <c r="F1921" i="1"/>
  <c r="G1921" i="1"/>
  <c r="D1922" i="1"/>
  <c r="E1922" i="1"/>
  <c r="AQ1920" i="1"/>
  <c r="AR1920" i="1"/>
  <c r="AQ1921" i="1"/>
  <c r="AH1919" i="1"/>
  <c r="AJ1921" i="1"/>
  <c r="AI1921" i="1"/>
  <c r="AM1921" i="1" l="1"/>
  <c r="F1922" i="1"/>
  <c r="G1922" i="1"/>
  <c r="J1922" i="1"/>
  <c r="X1922" i="1"/>
  <c r="E1923" i="1"/>
  <c r="D1923" i="1"/>
  <c r="Q1922" i="1"/>
  <c r="AR1921" i="1"/>
  <c r="AQ1922" i="1"/>
  <c r="AH1920" i="1"/>
  <c r="AJ1922" i="1"/>
  <c r="AI1922" i="1"/>
  <c r="AM1922" i="1" l="1"/>
  <c r="AR1922" i="1"/>
  <c r="J1923" i="1"/>
  <c r="X1923" i="1"/>
  <c r="F1923" i="1"/>
  <c r="G1923" i="1" s="1"/>
  <c r="D1924" i="1"/>
  <c r="E1924" i="1"/>
  <c r="Q1923" i="1"/>
  <c r="AH1921" i="1"/>
  <c r="AJ1923" i="1"/>
  <c r="AI1923" i="1"/>
  <c r="AM1923" i="1" l="1"/>
  <c r="AQ1923" i="1"/>
  <c r="AR1923" i="1"/>
  <c r="J1924" i="1"/>
  <c r="X1924" i="1"/>
  <c r="F1924" i="1"/>
  <c r="G1924" i="1"/>
  <c r="E1925" i="1"/>
  <c r="D1925" i="1"/>
  <c r="Q1925" i="1" s="1"/>
  <c r="Q1924" i="1"/>
  <c r="AH1922" i="1"/>
  <c r="AJ1924" i="1"/>
  <c r="AI1924" i="1"/>
  <c r="AM1924" i="1" l="1"/>
  <c r="AR1924" i="1"/>
  <c r="AQ1924" i="1"/>
  <c r="J1925" i="1"/>
  <c r="X1925" i="1"/>
  <c r="F1925" i="1"/>
  <c r="G1925" i="1" s="1"/>
  <c r="D1926" i="1"/>
  <c r="E1926" i="1"/>
  <c r="AH1923" i="1"/>
  <c r="AJ1925" i="1"/>
  <c r="AI1925" i="1"/>
  <c r="AM1925" i="1" l="1"/>
  <c r="AR1925" i="1"/>
  <c r="AQ1925" i="1"/>
  <c r="F1926" i="1"/>
  <c r="G1926" i="1" s="1"/>
  <c r="J1926" i="1"/>
  <c r="X1926" i="1"/>
  <c r="E1927" i="1"/>
  <c r="D1927" i="1"/>
  <c r="Q1927" i="1" s="1"/>
  <c r="Q1926" i="1"/>
  <c r="AH1924" i="1"/>
  <c r="AJ1926" i="1"/>
  <c r="AI1926" i="1"/>
  <c r="AM1926" i="1" l="1"/>
  <c r="AR1926" i="1"/>
  <c r="AQ1926" i="1"/>
  <c r="J1927" i="1"/>
  <c r="X1927" i="1"/>
  <c r="F1927" i="1"/>
  <c r="G1927" i="1" s="1"/>
  <c r="D1928" i="1"/>
  <c r="AH1925" i="1"/>
  <c r="AJ1927" i="1"/>
  <c r="AI1927" i="1"/>
  <c r="AM1927" i="1" l="1"/>
  <c r="AQ1927" i="1"/>
  <c r="AR1927" i="1"/>
  <c r="J1928" i="1"/>
  <c r="X1928" i="1"/>
  <c r="F1928" i="1"/>
  <c r="G1928" i="1" s="1"/>
  <c r="D1929" i="1"/>
  <c r="Q1929" i="1"/>
  <c r="E1929" i="1"/>
  <c r="Q1928" i="1"/>
  <c r="AH1926" i="1"/>
  <c r="AJ1928" i="1"/>
  <c r="AI1928" i="1"/>
  <c r="AM1928" i="1" l="1"/>
  <c r="AQ1928" i="1"/>
  <c r="AR1928" i="1"/>
  <c r="F1929" i="1"/>
  <c r="G1929" i="1" s="1"/>
  <c r="E1930" i="1"/>
  <c r="J1929" i="1"/>
  <c r="X1929" i="1"/>
  <c r="D1930" i="1"/>
  <c r="Q1930" i="1" s="1"/>
  <c r="AH1927" i="1"/>
  <c r="AJ1929" i="1"/>
  <c r="AI1929" i="1"/>
  <c r="AM1929" i="1" l="1"/>
  <c r="AR1929" i="1"/>
  <c r="AQ1929" i="1"/>
  <c r="G1930" i="1"/>
  <c r="J1930" i="1"/>
  <c r="X1930" i="1"/>
  <c r="F1930" i="1"/>
  <c r="E1931" i="1"/>
  <c r="D1931" i="1"/>
  <c r="AH1928" i="1"/>
  <c r="AJ1930" i="1"/>
  <c r="AI1930" i="1"/>
  <c r="AM1930" i="1" l="1"/>
  <c r="AQ1930" i="1"/>
  <c r="AR1930" i="1"/>
  <c r="J1931" i="1"/>
  <c r="X1931" i="1"/>
  <c r="F1931" i="1"/>
  <c r="G1931" i="1" s="1"/>
  <c r="E1932" i="1"/>
  <c r="D1932" i="1"/>
  <c r="Q1931" i="1"/>
  <c r="AH1929" i="1"/>
  <c r="AJ1931" i="1"/>
  <c r="AI1931" i="1"/>
  <c r="AM1931" i="1" l="1"/>
  <c r="AQ1931" i="1"/>
  <c r="AR1931" i="1"/>
  <c r="J1932" i="1"/>
  <c r="X1932" i="1"/>
  <c r="F1932" i="1"/>
  <c r="G1932" i="1" s="1"/>
  <c r="Q1933" i="1"/>
  <c r="D1933" i="1"/>
  <c r="E1933" i="1"/>
  <c r="Q1932" i="1"/>
  <c r="AH1930" i="1"/>
  <c r="AJ1932" i="1"/>
  <c r="AI1932" i="1"/>
  <c r="AM1932" i="1" l="1"/>
  <c r="AR1932" i="1"/>
  <c r="AQ1932" i="1"/>
  <c r="F1933" i="1"/>
  <c r="G1933" i="1" s="1"/>
  <c r="J1933" i="1"/>
  <c r="X1933" i="1"/>
  <c r="D1934" i="1"/>
  <c r="Q1934" i="1" s="1"/>
  <c r="E1934" i="1"/>
  <c r="AH1931" i="1"/>
  <c r="AJ1933" i="1"/>
  <c r="AI1933" i="1"/>
  <c r="AM1933" i="1" l="1"/>
  <c r="AQ1933" i="1"/>
  <c r="AR1933" i="1"/>
  <c r="J1934" i="1"/>
  <c r="X1934" i="1"/>
  <c r="F1934" i="1"/>
  <c r="G1934" i="1" s="1"/>
  <c r="D1935" i="1"/>
  <c r="E1935" i="1"/>
  <c r="AH1932" i="1"/>
  <c r="AJ1934" i="1"/>
  <c r="AI1934" i="1"/>
  <c r="AM1934" i="1" l="1"/>
  <c r="AR1934" i="1"/>
  <c r="AQ1934" i="1"/>
  <c r="J1935" i="1"/>
  <c r="X1935" i="1"/>
  <c r="F1935" i="1"/>
  <c r="G1935" i="1" s="1"/>
  <c r="Q1936" i="1"/>
  <c r="E1936" i="1"/>
  <c r="D1936" i="1"/>
  <c r="Q1935" i="1"/>
  <c r="AH1933" i="1"/>
  <c r="AJ1935" i="1"/>
  <c r="AI1935" i="1"/>
  <c r="AM1935" i="1" l="1"/>
  <c r="AQ1935" i="1"/>
  <c r="AR1935" i="1"/>
  <c r="J1936" i="1"/>
  <c r="X1936" i="1"/>
  <c r="F1936" i="1"/>
  <c r="G1936" i="1" s="1"/>
  <c r="Q1937" i="1"/>
  <c r="E1937" i="1"/>
  <c r="D1937" i="1"/>
  <c r="AH1934" i="1"/>
  <c r="AJ1936" i="1"/>
  <c r="AI1936" i="1"/>
  <c r="AM1936" i="1" l="1"/>
  <c r="AQ1936" i="1"/>
  <c r="AR1936" i="1"/>
  <c r="F1937" i="1"/>
  <c r="G1937" i="1" s="1"/>
  <c r="J1937" i="1"/>
  <c r="X1937" i="1"/>
  <c r="E1938" i="1"/>
  <c r="D1938" i="1"/>
  <c r="AH1935" i="1"/>
  <c r="AJ1937" i="1"/>
  <c r="AI1937" i="1"/>
  <c r="AM1937" i="1" l="1"/>
  <c r="AQ1937" i="1"/>
  <c r="AR1937" i="1"/>
  <c r="J1938" i="1"/>
  <c r="X1938" i="1"/>
  <c r="F1938" i="1"/>
  <c r="G1938" i="1" s="1"/>
  <c r="D1939" i="1"/>
  <c r="E1939" i="1"/>
  <c r="Q1938" i="1"/>
  <c r="AH1936" i="1"/>
  <c r="AJ1938" i="1"/>
  <c r="AI1938" i="1"/>
  <c r="AM1938" i="1" l="1"/>
  <c r="AQ1938" i="1"/>
  <c r="AR1938" i="1"/>
  <c r="J1939" i="1"/>
  <c r="X1939" i="1"/>
  <c r="F1939" i="1"/>
  <c r="G1939" i="1" s="1"/>
  <c r="Q1940" i="1"/>
  <c r="E1940" i="1"/>
  <c r="D1940" i="1"/>
  <c r="Q1939" i="1"/>
  <c r="AH1937" i="1"/>
  <c r="AJ1939" i="1"/>
  <c r="AI1939" i="1"/>
  <c r="AM1939" i="1" l="1"/>
  <c r="AQ1939" i="1"/>
  <c r="AR1939" i="1"/>
  <c r="J1940" i="1"/>
  <c r="X1940" i="1"/>
  <c r="F1940" i="1"/>
  <c r="G1940" i="1" s="1"/>
  <c r="Q1941" i="1"/>
  <c r="E1941" i="1"/>
  <c r="D1941" i="1"/>
  <c r="AH1938" i="1"/>
  <c r="AJ1940" i="1"/>
  <c r="AI1940" i="1"/>
  <c r="AM1940" i="1" l="1"/>
  <c r="AQ1940" i="1"/>
  <c r="AR1940" i="1"/>
  <c r="F1941" i="1"/>
  <c r="G1941" i="1" s="1"/>
  <c r="J1941" i="1"/>
  <c r="X1941" i="1"/>
  <c r="E1942" i="1"/>
  <c r="D1942" i="1"/>
  <c r="AH1939" i="1"/>
  <c r="AJ1941" i="1"/>
  <c r="AI1941" i="1"/>
  <c r="AM1941" i="1" l="1"/>
  <c r="AR1941" i="1"/>
  <c r="AQ1941" i="1"/>
  <c r="J1942" i="1"/>
  <c r="X1942" i="1"/>
  <c r="F1942" i="1"/>
  <c r="G1942" i="1" s="1"/>
  <c r="E1943" i="1"/>
  <c r="D1943" i="1"/>
  <c r="Q1942" i="1"/>
  <c r="AH1940" i="1"/>
  <c r="AJ1942" i="1"/>
  <c r="AI1942" i="1"/>
  <c r="AM1942" i="1" l="1"/>
  <c r="AQ1942" i="1"/>
  <c r="AR1942" i="1"/>
  <c r="J1943" i="1"/>
  <c r="X1943" i="1"/>
  <c r="F1943" i="1"/>
  <c r="G1943" i="1"/>
  <c r="Q1944" i="1"/>
  <c r="E1944" i="1"/>
  <c r="D1944" i="1"/>
  <c r="Q1943" i="1"/>
  <c r="AH1941" i="1"/>
  <c r="AJ1943" i="1"/>
  <c r="AI1943" i="1"/>
  <c r="AM1943" i="1" l="1"/>
  <c r="J1944" i="1"/>
  <c r="X1944" i="1"/>
  <c r="F1944" i="1"/>
  <c r="G1944" i="1"/>
  <c r="E1945" i="1"/>
  <c r="D1945" i="1"/>
  <c r="Q1945" i="1" s="1"/>
  <c r="AR1943" i="1"/>
  <c r="AQ1943" i="1"/>
  <c r="AH1942" i="1"/>
  <c r="AJ1944" i="1"/>
  <c r="AI1944" i="1"/>
  <c r="AM1944" i="1" l="1"/>
  <c r="AQ1944" i="1"/>
  <c r="AR1944" i="1"/>
  <c r="F1945" i="1"/>
  <c r="G1945" i="1"/>
  <c r="J1945" i="1"/>
  <c r="X1945" i="1"/>
  <c r="D1946" i="1"/>
  <c r="E1946" i="1"/>
  <c r="Q1946" i="1" s="1"/>
  <c r="AH1943" i="1"/>
  <c r="AJ1945" i="1"/>
  <c r="AI1945" i="1"/>
  <c r="AM1945" i="1" l="1"/>
  <c r="J1946" i="1"/>
  <c r="X1946" i="1"/>
  <c r="F1946" i="1"/>
  <c r="G1946" i="1" s="1"/>
  <c r="D1947" i="1"/>
  <c r="E1947" i="1"/>
  <c r="AQ1945" i="1"/>
  <c r="AR1945" i="1"/>
  <c r="AH1944" i="1"/>
  <c r="AJ1946" i="1"/>
  <c r="AI1946" i="1"/>
  <c r="AM1946" i="1" l="1"/>
  <c r="AR1946" i="1"/>
  <c r="AQ1946" i="1"/>
  <c r="J1947" i="1"/>
  <c r="X1947" i="1"/>
  <c r="F1947" i="1"/>
  <c r="G1947" i="1" s="1"/>
  <c r="Q1948" i="1"/>
  <c r="E1948" i="1"/>
  <c r="D1948" i="1"/>
  <c r="Q1947" i="1"/>
  <c r="AH1945" i="1"/>
  <c r="AJ1947" i="1"/>
  <c r="AI1947" i="1"/>
  <c r="AM1947" i="1" l="1"/>
  <c r="AQ1947" i="1"/>
  <c r="AR1947" i="1"/>
  <c r="J1948" i="1"/>
  <c r="X1948" i="1"/>
  <c r="F1948" i="1"/>
  <c r="G1948" i="1"/>
  <c r="E1949" i="1"/>
  <c r="D1949" i="1"/>
  <c r="AH1946" i="1"/>
  <c r="AJ1948" i="1"/>
  <c r="AI1948" i="1"/>
  <c r="AM1948" i="1" l="1"/>
  <c r="AR1948" i="1"/>
  <c r="AQ1948" i="1"/>
  <c r="F1949" i="1"/>
  <c r="G1949" i="1"/>
  <c r="J1949" i="1"/>
  <c r="X1949" i="1"/>
  <c r="D1950" i="1"/>
  <c r="E1950" i="1"/>
  <c r="Q1950" i="1" s="1"/>
  <c r="Q1949" i="1"/>
  <c r="AR1949" i="1"/>
  <c r="AH1947" i="1"/>
  <c r="AJ1949" i="1"/>
  <c r="AI1949" i="1"/>
  <c r="AM1949" i="1" l="1"/>
  <c r="J1950" i="1"/>
  <c r="X1950" i="1"/>
  <c r="F1950" i="1"/>
  <c r="G1950" i="1" s="1"/>
  <c r="E1951" i="1"/>
  <c r="D1951" i="1"/>
  <c r="AQ1949" i="1"/>
  <c r="AH1948" i="1"/>
  <c r="AJ1950" i="1"/>
  <c r="AI1950" i="1"/>
  <c r="AM1950" i="1" l="1"/>
  <c r="AR1950" i="1"/>
  <c r="AQ1950" i="1"/>
  <c r="J1951" i="1"/>
  <c r="X1951" i="1"/>
  <c r="F1951" i="1"/>
  <c r="G1951" i="1"/>
  <c r="D1952" i="1"/>
  <c r="Q1951" i="1"/>
  <c r="AH1949" i="1"/>
  <c r="AJ1951" i="1"/>
  <c r="AI1951" i="1"/>
  <c r="AM1951" i="1" l="1"/>
  <c r="J1952" i="1"/>
  <c r="X1952" i="1"/>
  <c r="F1952" i="1"/>
  <c r="G1952" i="1" s="1"/>
  <c r="D1953" i="1"/>
  <c r="E1953" i="1"/>
  <c r="Q1953" i="1" s="1"/>
  <c r="Q1952" i="1"/>
  <c r="AR1951" i="1"/>
  <c r="AQ1951" i="1"/>
  <c r="AH1950" i="1"/>
  <c r="AJ1952" i="1"/>
  <c r="AI1952" i="1"/>
  <c r="AM1952" i="1" l="1"/>
  <c r="AR1952" i="1"/>
  <c r="AQ1952" i="1"/>
  <c r="D1954" i="1"/>
  <c r="E1954" i="1"/>
  <c r="J1953" i="1"/>
  <c r="X1953" i="1"/>
  <c r="F1953" i="1"/>
  <c r="G1953" i="1" s="1"/>
  <c r="AH1951" i="1"/>
  <c r="AJ1953" i="1"/>
  <c r="AI1953" i="1"/>
  <c r="AM1953" i="1" l="1"/>
  <c r="AR1953" i="1"/>
  <c r="AQ1953" i="1"/>
  <c r="E1955" i="1"/>
  <c r="J1954" i="1"/>
  <c r="X1954" i="1"/>
  <c r="F1954" i="1"/>
  <c r="G1954" i="1" s="1"/>
  <c r="D1955" i="1"/>
  <c r="Q1954" i="1"/>
  <c r="AH1952" i="1"/>
  <c r="AJ1954" i="1"/>
  <c r="AI1954" i="1"/>
  <c r="AM1954" i="1" l="1"/>
  <c r="AR1954" i="1"/>
  <c r="AQ1954" i="1"/>
  <c r="J1955" i="1"/>
  <c r="X1955" i="1"/>
  <c r="F1955" i="1"/>
  <c r="G1955" i="1"/>
  <c r="D1956" i="1"/>
  <c r="Q1956" i="1"/>
  <c r="E1956" i="1"/>
  <c r="Q1955" i="1"/>
  <c r="AH1953" i="1"/>
  <c r="AJ1955" i="1"/>
  <c r="AI1955" i="1"/>
  <c r="AM1955" i="1" l="1"/>
  <c r="AR1955" i="1"/>
  <c r="AQ1955" i="1"/>
  <c r="F1956" i="1"/>
  <c r="G1956" i="1"/>
  <c r="E1957" i="1"/>
  <c r="J1956" i="1"/>
  <c r="X1956" i="1"/>
  <c r="D1957" i="1"/>
  <c r="AH1954" i="1"/>
  <c r="AJ1956" i="1"/>
  <c r="AI1956" i="1"/>
  <c r="AM1956" i="1" l="1"/>
  <c r="AR1956" i="1"/>
  <c r="AQ1956" i="1"/>
  <c r="AH1955" i="1"/>
  <c r="J1957" i="1"/>
  <c r="X1957" i="1"/>
  <c r="F1957" i="1"/>
  <c r="G1957" i="1" s="1"/>
  <c r="D1958" i="1"/>
  <c r="E1958" i="1"/>
  <c r="Q1957" i="1"/>
  <c r="AJ1957" i="1"/>
  <c r="AI1957" i="1"/>
  <c r="AM1957" i="1" l="1"/>
  <c r="AR1957" i="1"/>
  <c r="AQ1957" i="1"/>
  <c r="J1958" i="1"/>
  <c r="X1958" i="1"/>
  <c r="F1958" i="1"/>
  <c r="G1958" i="1" s="1"/>
  <c r="Q1959" i="1"/>
  <c r="E1959" i="1"/>
  <c r="D1959" i="1"/>
  <c r="Q1958" i="1"/>
  <c r="AH1956" i="1"/>
  <c r="AJ1958" i="1"/>
  <c r="AI1958" i="1"/>
  <c r="AM1958" i="1" l="1"/>
  <c r="AR1958" i="1"/>
  <c r="AQ1958" i="1"/>
  <c r="J1959" i="1"/>
  <c r="X1959" i="1"/>
  <c r="F1959" i="1"/>
  <c r="G1959" i="1"/>
  <c r="E1960" i="1"/>
  <c r="D1960" i="1"/>
  <c r="Q1960" i="1" s="1"/>
  <c r="AH1957" i="1"/>
  <c r="AJ1959" i="1"/>
  <c r="AI1959" i="1"/>
  <c r="AM1959" i="1" l="1"/>
  <c r="AR1959" i="1"/>
  <c r="F1960" i="1"/>
  <c r="G1960" i="1"/>
  <c r="J1960" i="1"/>
  <c r="X1960" i="1"/>
  <c r="E1961" i="1"/>
  <c r="D1961" i="1"/>
  <c r="AQ1959" i="1"/>
  <c r="AH1958" i="1"/>
  <c r="AJ1960" i="1"/>
  <c r="AI1960" i="1"/>
  <c r="AM1960" i="1" l="1"/>
  <c r="AR1960" i="1"/>
  <c r="J1961" i="1"/>
  <c r="X1961" i="1"/>
  <c r="F1961" i="1"/>
  <c r="G1961" i="1" s="1"/>
  <c r="E1962" i="1"/>
  <c r="D1962" i="1"/>
  <c r="Q1961" i="1"/>
  <c r="AQ1960" i="1"/>
  <c r="AH1959" i="1"/>
  <c r="AJ1961" i="1"/>
  <c r="AI1961" i="1"/>
  <c r="AM1961" i="1" l="1"/>
  <c r="AQ1961" i="1"/>
  <c r="AR1961" i="1"/>
  <c r="J1962" i="1"/>
  <c r="X1962" i="1"/>
  <c r="F1962" i="1"/>
  <c r="G1962" i="1" s="1"/>
  <c r="Q1963" i="1"/>
  <c r="E1963" i="1"/>
  <c r="D1963" i="1"/>
  <c r="Q1962" i="1"/>
  <c r="AH1960" i="1"/>
  <c r="AJ1962" i="1"/>
  <c r="AI1962" i="1"/>
  <c r="AM1962" i="1" l="1"/>
  <c r="AQ1962" i="1"/>
  <c r="AR1962" i="1"/>
  <c r="J1963" i="1"/>
  <c r="X1963" i="1"/>
  <c r="F1963" i="1"/>
  <c r="G1963" i="1" s="1"/>
  <c r="E1964" i="1"/>
  <c r="D1964" i="1"/>
  <c r="AH1961" i="1"/>
  <c r="AJ1963" i="1"/>
  <c r="AI1963" i="1"/>
  <c r="AM1963" i="1" l="1"/>
  <c r="AQ1963" i="1"/>
  <c r="AR1963" i="1"/>
  <c r="F1964" i="1"/>
  <c r="G1964" i="1" s="1"/>
  <c r="J1964" i="1"/>
  <c r="X1964" i="1"/>
  <c r="E1965" i="1"/>
  <c r="D1965" i="1"/>
  <c r="Q1964" i="1"/>
  <c r="AH1962" i="1"/>
  <c r="AJ1964" i="1"/>
  <c r="AI1964" i="1"/>
  <c r="AM1964" i="1" l="1"/>
  <c r="AR1964" i="1"/>
  <c r="AQ1964" i="1"/>
  <c r="J1965" i="1"/>
  <c r="X1965" i="1"/>
  <c r="F1965" i="1"/>
  <c r="G1965" i="1" s="1"/>
  <c r="E1966" i="1"/>
  <c r="D1966" i="1"/>
  <c r="Q1965" i="1"/>
  <c r="AH1963" i="1"/>
  <c r="AJ1965" i="1"/>
  <c r="AI1965" i="1"/>
  <c r="AM1965" i="1" l="1"/>
  <c r="AQ1965" i="1"/>
  <c r="AR1965" i="1"/>
  <c r="J1966" i="1"/>
  <c r="X1966" i="1"/>
  <c r="F1966" i="1"/>
  <c r="G1966" i="1"/>
  <c r="Q1967" i="1"/>
  <c r="D1967" i="1"/>
  <c r="E1967" i="1"/>
  <c r="Q1966" i="1"/>
  <c r="AH1964" i="1"/>
  <c r="AJ1966" i="1"/>
  <c r="AI1966" i="1"/>
  <c r="AM1966" i="1" l="1"/>
  <c r="AR1966" i="1"/>
  <c r="AQ1966" i="1"/>
  <c r="J1967" i="1"/>
  <c r="X1967" i="1"/>
  <c r="F1967" i="1"/>
  <c r="G1967" i="1" s="1"/>
  <c r="Q1968" i="1"/>
  <c r="D1968" i="1"/>
  <c r="E1968" i="1"/>
  <c r="AH1965" i="1"/>
  <c r="AJ1967" i="1"/>
  <c r="AI1967" i="1"/>
  <c r="AM1967" i="1" l="1"/>
  <c r="AR1967" i="1"/>
  <c r="AQ1967" i="1"/>
  <c r="F1968" i="1"/>
  <c r="G1968" i="1" s="1"/>
  <c r="Q1969" i="1"/>
  <c r="J1968" i="1"/>
  <c r="X1968" i="1"/>
  <c r="D1969" i="1"/>
  <c r="AH1966" i="1"/>
  <c r="AJ1968" i="1"/>
  <c r="AI1968" i="1"/>
  <c r="AM1968" i="1" l="1"/>
  <c r="AR1968" i="1"/>
  <c r="AQ1968" i="1"/>
  <c r="E1970" i="1"/>
  <c r="J1969" i="1"/>
  <c r="X1969" i="1"/>
  <c r="F1969" i="1"/>
  <c r="G1969" i="1" s="1"/>
  <c r="D1970" i="1"/>
  <c r="Q1970" i="1"/>
  <c r="AH1967" i="1"/>
  <c r="AJ1969" i="1"/>
  <c r="AI1969" i="1"/>
  <c r="AM1969" i="1" l="1"/>
  <c r="AQ1969" i="1"/>
  <c r="AR1969" i="1"/>
  <c r="J1970" i="1"/>
  <c r="X1970" i="1"/>
  <c r="F1970" i="1"/>
  <c r="G1970" i="1" s="1"/>
  <c r="D1971" i="1"/>
  <c r="E1971" i="1"/>
  <c r="AH1968" i="1"/>
  <c r="AJ1970" i="1"/>
  <c r="AI1970" i="1"/>
  <c r="AM1970" i="1" l="1"/>
  <c r="AR1970" i="1"/>
  <c r="AQ1970" i="1"/>
  <c r="F1971" i="1"/>
  <c r="G1971" i="1"/>
  <c r="E1972" i="1"/>
  <c r="J1971" i="1"/>
  <c r="X1971" i="1"/>
  <c r="D1972" i="1"/>
  <c r="Q1971" i="1"/>
  <c r="AH1969" i="1"/>
  <c r="AJ1971" i="1"/>
  <c r="AI1971" i="1"/>
  <c r="AM1971" i="1" l="1"/>
  <c r="AR1971" i="1"/>
  <c r="AQ1971" i="1"/>
  <c r="J1972" i="1"/>
  <c r="X1972" i="1"/>
  <c r="F1972" i="1"/>
  <c r="G1972" i="1" s="1"/>
  <c r="E1973" i="1"/>
  <c r="D1973" i="1"/>
  <c r="Q1972" i="1"/>
  <c r="AH1970" i="1"/>
  <c r="AJ1972" i="1"/>
  <c r="AI1972" i="1"/>
  <c r="AM1972" i="1" l="1"/>
  <c r="AR1972" i="1"/>
  <c r="AQ1972" i="1"/>
  <c r="J1973" i="1"/>
  <c r="X1973" i="1"/>
  <c r="F1973" i="1"/>
  <c r="G1973" i="1" s="1"/>
  <c r="Q1974" i="1"/>
  <c r="D1974" i="1"/>
  <c r="E1974" i="1"/>
  <c r="Q1973" i="1"/>
  <c r="AH1971" i="1"/>
  <c r="AJ1973" i="1"/>
  <c r="AI1973" i="1"/>
  <c r="AM1973" i="1" l="1"/>
  <c r="AQ1973" i="1"/>
  <c r="AR1973" i="1"/>
  <c r="J1974" i="1"/>
  <c r="X1974" i="1"/>
  <c r="F1974" i="1"/>
  <c r="G1974" i="1"/>
  <c r="Q1975" i="1"/>
  <c r="D1975" i="1"/>
  <c r="E1975" i="1"/>
  <c r="AH1972" i="1"/>
  <c r="AJ1974" i="1"/>
  <c r="AI1974" i="1"/>
  <c r="AM1974" i="1" l="1"/>
  <c r="AR1974" i="1"/>
  <c r="AQ1974" i="1"/>
  <c r="AH1973" i="1"/>
  <c r="F1975" i="1"/>
  <c r="G1975" i="1"/>
  <c r="J1975" i="1"/>
  <c r="X1975" i="1"/>
  <c r="E1976" i="1"/>
  <c r="D1976" i="1"/>
  <c r="AJ1975" i="1"/>
  <c r="AI1975" i="1"/>
  <c r="AM1975" i="1" l="1"/>
  <c r="AR1975" i="1"/>
  <c r="AQ1975" i="1"/>
  <c r="J1976" i="1"/>
  <c r="X1976" i="1"/>
  <c r="F1976" i="1"/>
  <c r="G1976" i="1" s="1"/>
  <c r="E1977" i="1"/>
  <c r="D1977" i="1"/>
  <c r="Q1977" i="1" s="1"/>
  <c r="Q1976" i="1"/>
  <c r="AH1974" i="1"/>
  <c r="AJ1976" i="1"/>
  <c r="AI1976" i="1"/>
  <c r="AM1976" i="1" l="1"/>
  <c r="AQ1976" i="1"/>
  <c r="AR1976" i="1"/>
  <c r="J1977" i="1"/>
  <c r="X1977" i="1"/>
  <c r="F1977" i="1"/>
  <c r="G1977" i="1" s="1"/>
  <c r="Q1978" i="1"/>
  <c r="D1978" i="1"/>
  <c r="E1978" i="1"/>
  <c r="AH1975" i="1"/>
  <c r="AJ1977" i="1"/>
  <c r="AI1977" i="1"/>
  <c r="AM1977" i="1" l="1"/>
  <c r="AQ1977" i="1"/>
  <c r="AR1977" i="1"/>
  <c r="J1978" i="1"/>
  <c r="X1978" i="1"/>
  <c r="F1978" i="1"/>
  <c r="G1978" i="1" s="1"/>
  <c r="D1979" i="1"/>
  <c r="E1979" i="1"/>
  <c r="Q1979" i="1" s="1"/>
  <c r="AH1976" i="1"/>
  <c r="AJ1978" i="1"/>
  <c r="AI1978" i="1"/>
  <c r="AM1978" i="1" l="1"/>
  <c r="AQ1978" i="1"/>
  <c r="AR1978" i="1"/>
  <c r="F1979" i="1"/>
  <c r="G1979" i="1"/>
  <c r="J1979" i="1"/>
  <c r="X1979" i="1"/>
  <c r="E1980" i="1"/>
  <c r="D1980" i="1"/>
  <c r="AH1977" i="1"/>
  <c r="AJ1979" i="1"/>
  <c r="AI1979" i="1"/>
  <c r="AM1979" i="1" l="1"/>
  <c r="AR1979" i="1"/>
  <c r="J1980" i="1"/>
  <c r="X1980" i="1"/>
  <c r="F1980" i="1"/>
  <c r="G1980" i="1" s="1"/>
  <c r="E1981" i="1"/>
  <c r="Q1981" i="1" s="1"/>
  <c r="D1981" i="1"/>
  <c r="Q1980" i="1"/>
  <c r="AQ1979" i="1"/>
  <c r="AH1978" i="1"/>
  <c r="AJ1980" i="1"/>
  <c r="AI1980" i="1"/>
  <c r="AM1980" i="1" l="1"/>
  <c r="AR1980" i="1"/>
  <c r="AQ1980" i="1"/>
  <c r="J1981" i="1"/>
  <c r="X1981" i="1"/>
  <c r="F1981" i="1"/>
  <c r="G1981" i="1"/>
  <c r="Q1982" i="1"/>
  <c r="E1982" i="1"/>
  <c r="D1982" i="1"/>
  <c r="AH1979" i="1"/>
  <c r="AJ1981" i="1"/>
  <c r="AI1981" i="1"/>
  <c r="AM1981" i="1" l="1"/>
  <c r="AH1980" i="1"/>
  <c r="AQ1981" i="1"/>
  <c r="AR1981" i="1"/>
  <c r="J1982" i="1"/>
  <c r="X1982" i="1"/>
  <c r="F1982" i="1"/>
  <c r="G1982" i="1"/>
  <c r="E1983" i="1"/>
  <c r="D1983" i="1"/>
  <c r="AJ1982" i="1"/>
  <c r="AI1982" i="1"/>
  <c r="AM1982" i="1" l="1"/>
  <c r="AQ1982" i="1"/>
  <c r="F1983" i="1"/>
  <c r="G1983" i="1" s="1"/>
  <c r="J1983" i="1"/>
  <c r="X1983" i="1"/>
  <c r="E1984" i="1"/>
  <c r="D1984" i="1"/>
  <c r="AR1982" i="1"/>
  <c r="AH1981" i="1"/>
  <c r="Q1983" i="1"/>
  <c r="AJ1983" i="1"/>
  <c r="AI1983" i="1"/>
  <c r="AM1983" i="1" l="1"/>
  <c r="AQ1983" i="1"/>
  <c r="AR1983" i="1"/>
  <c r="J1984" i="1"/>
  <c r="X1984" i="1"/>
  <c r="F1984" i="1"/>
  <c r="G1984" i="1" s="1"/>
  <c r="E1985" i="1"/>
  <c r="D1985" i="1"/>
  <c r="Q1984" i="1"/>
  <c r="AH1982" i="1"/>
  <c r="AJ1984" i="1"/>
  <c r="AI1984" i="1"/>
  <c r="AM1984" i="1" l="1"/>
  <c r="AQ1984" i="1"/>
  <c r="AR1984" i="1"/>
  <c r="J1985" i="1"/>
  <c r="X1985" i="1"/>
  <c r="F1985" i="1"/>
  <c r="G1985" i="1" s="1"/>
  <c r="E1986" i="1"/>
  <c r="D1986" i="1"/>
  <c r="Q1985" i="1"/>
  <c r="AH1983" i="1"/>
  <c r="AJ1985" i="1"/>
  <c r="AI1985" i="1"/>
  <c r="AM1985" i="1" l="1"/>
  <c r="AR1985" i="1"/>
  <c r="AQ1985" i="1"/>
  <c r="J1986" i="1"/>
  <c r="X1986" i="1"/>
  <c r="F1986" i="1"/>
  <c r="G1986" i="1" s="1"/>
  <c r="Q1987" i="1"/>
  <c r="D1987" i="1"/>
  <c r="E1987" i="1"/>
  <c r="Q1986" i="1"/>
  <c r="AH1984" i="1"/>
  <c r="AJ1986" i="1"/>
  <c r="AI1986" i="1"/>
  <c r="AM1986" i="1" l="1"/>
  <c r="AR1986" i="1"/>
  <c r="AQ1986" i="1"/>
  <c r="F1987" i="1"/>
  <c r="G1987" i="1" s="1"/>
  <c r="J1987" i="1"/>
  <c r="X1987" i="1"/>
  <c r="E1988" i="1"/>
  <c r="D1988" i="1"/>
  <c r="AH1985" i="1"/>
  <c r="AJ1987" i="1"/>
  <c r="AI1987" i="1"/>
  <c r="AM1987" i="1" l="1"/>
  <c r="AQ1987" i="1"/>
  <c r="AR1987" i="1"/>
  <c r="J1988" i="1"/>
  <c r="X1988" i="1"/>
  <c r="F1988" i="1"/>
  <c r="G1988" i="1" s="1"/>
  <c r="D1989" i="1"/>
  <c r="Q1988" i="1"/>
  <c r="AH1986" i="1"/>
  <c r="AJ1988" i="1"/>
  <c r="AI1988" i="1"/>
  <c r="AM1988" i="1" l="1"/>
  <c r="AR1988" i="1"/>
  <c r="AQ1988" i="1"/>
  <c r="J1989" i="1"/>
  <c r="X1989" i="1"/>
  <c r="F1989" i="1"/>
  <c r="G1989" i="1" s="1"/>
  <c r="D1990" i="1"/>
  <c r="Q1990" i="1"/>
  <c r="E1990" i="1"/>
  <c r="Q1989" i="1"/>
  <c r="AH1987" i="1"/>
  <c r="AJ1989" i="1"/>
  <c r="AI1989" i="1"/>
  <c r="AM1989" i="1" l="1"/>
  <c r="AQ1989" i="1"/>
  <c r="AR1989" i="1"/>
  <c r="F1990" i="1"/>
  <c r="G1990" i="1" s="1"/>
  <c r="E1991" i="1"/>
  <c r="J1990" i="1"/>
  <c r="X1990" i="1"/>
  <c r="D1991" i="1"/>
  <c r="AH1988" i="1"/>
  <c r="AJ1990" i="1"/>
  <c r="AI1990" i="1"/>
  <c r="AM1990" i="1" l="1"/>
  <c r="AQ1990" i="1"/>
  <c r="AR1990" i="1"/>
  <c r="J1991" i="1"/>
  <c r="X1991" i="1"/>
  <c r="F1991" i="1"/>
  <c r="G1991" i="1" s="1"/>
  <c r="D1992" i="1"/>
  <c r="E1992" i="1"/>
  <c r="Q1991" i="1"/>
  <c r="AH1989" i="1"/>
  <c r="AJ1991" i="1"/>
  <c r="AI1991" i="1"/>
  <c r="AM1991" i="1" l="1"/>
  <c r="AQ1991" i="1"/>
  <c r="AR1991" i="1"/>
  <c r="J1992" i="1"/>
  <c r="X1992" i="1"/>
  <c r="F1992" i="1"/>
  <c r="G1992" i="1" s="1"/>
  <c r="Q1993" i="1"/>
  <c r="E1993" i="1"/>
  <c r="D1993" i="1"/>
  <c r="Q1992" i="1"/>
  <c r="AH1990" i="1"/>
  <c r="AJ1992" i="1"/>
  <c r="AI1992" i="1"/>
  <c r="AM1992" i="1" l="1"/>
  <c r="AR1992" i="1"/>
  <c r="AQ1992" i="1"/>
  <c r="J1993" i="1"/>
  <c r="X1993" i="1"/>
  <c r="F1993" i="1"/>
  <c r="G1993" i="1"/>
  <c r="Q1994" i="1"/>
  <c r="E1994" i="1"/>
  <c r="D1994" i="1"/>
  <c r="AH1991" i="1"/>
  <c r="AJ1993" i="1"/>
  <c r="AI1993" i="1"/>
  <c r="AM1993" i="1" l="1"/>
  <c r="AR1993" i="1"/>
  <c r="AQ1993" i="1"/>
  <c r="AH1992" i="1"/>
  <c r="F1994" i="1"/>
  <c r="G1994" i="1"/>
  <c r="Q1995" i="1"/>
  <c r="J1994" i="1"/>
  <c r="X1994" i="1"/>
  <c r="D1995" i="1"/>
  <c r="E1995" i="1"/>
  <c r="AJ1994" i="1"/>
  <c r="AI1994" i="1"/>
  <c r="AM1994" i="1" l="1"/>
  <c r="AH1993" i="1"/>
  <c r="J1995" i="1"/>
  <c r="X1995" i="1"/>
  <c r="F1995" i="1"/>
  <c r="G1995" i="1" s="1"/>
  <c r="D1996" i="1"/>
  <c r="Q1996" i="1" s="1"/>
  <c r="E1996" i="1"/>
  <c r="AR1994" i="1"/>
  <c r="AQ1994" i="1"/>
  <c r="AJ1995" i="1"/>
  <c r="AI1995" i="1"/>
  <c r="AM1995" i="1" l="1"/>
  <c r="AR1995" i="1"/>
  <c r="AR1996" i="1"/>
  <c r="AQ1995" i="1"/>
  <c r="AH1994" i="1"/>
  <c r="J1996" i="1"/>
  <c r="X1996" i="1"/>
  <c r="F1996" i="1"/>
  <c r="G1996" i="1"/>
  <c r="E1997" i="1"/>
  <c r="Q1997" i="1" s="1"/>
  <c r="D1997" i="1"/>
  <c r="AJ1996" i="1"/>
  <c r="AI1996" i="1"/>
  <c r="AM1996" i="1" l="1"/>
  <c r="AH1995" i="1"/>
  <c r="AQ1996" i="1"/>
  <c r="J1997" i="1"/>
  <c r="X1997" i="1"/>
  <c r="F1997" i="1"/>
  <c r="G1997" i="1"/>
  <c r="D1998" i="1"/>
  <c r="E1998" i="1"/>
  <c r="AQ1997" i="1"/>
  <c r="AJ1997" i="1"/>
  <c r="AI1997" i="1"/>
  <c r="AM1997" i="1" l="1"/>
  <c r="F1998" i="1"/>
  <c r="G1998" i="1"/>
  <c r="J1998" i="1"/>
  <c r="X1998" i="1"/>
  <c r="D1999" i="1"/>
  <c r="E1999" i="1"/>
  <c r="AR1997" i="1"/>
  <c r="AH1996" i="1"/>
  <c r="Q1998" i="1"/>
  <c r="AJ1998" i="1"/>
  <c r="AI1998" i="1"/>
  <c r="AM1998" i="1" l="1"/>
  <c r="AR1998" i="1"/>
  <c r="AH1997" i="1"/>
  <c r="J1999" i="1"/>
  <c r="X1999" i="1"/>
  <c r="F1999" i="1"/>
  <c r="G1999" i="1" s="1"/>
  <c r="E2000" i="1"/>
  <c r="D2000" i="1"/>
  <c r="Q1999" i="1"/>
  <c r="AQ1998" i="1"/>
  <c r="AJ1999" i="1"/>
  <c r="AI1999" i="1"/>
  <c r="AM1999" i="1" l="1"/>
  <c r="AR1999" i="1"/>
  <c r="AQ1999" i="1"/>
  <c r="J2000" i="1"/>
  <c r="X2000" i="1"/>
  <c r="F2000" i="1"/>
  <c r="G2000" i="1" s="1"/>
  <c r="E2001" i="1"/>
  <c r="D2001" i="1"/>
  <c r="Q2001" i="1" s="1"/>
  <c r="Q2000" i="1"/>
  <c r="AH1998" i="1"/>
  <c r="AJ2000" i="1"/>
  <c r="AI2000" i="1"/>
  <c r="AM2000" i="1" l="1"/>
  <c r="AQ2000" i="1"/>
  <c r="AR2000" i="1"/>
  <c r="J2001" i="1"/>
  <c r="X2001" i="1"/>
  <c r="F2001" i="1"/>
  <c r="G2001" i="1"/>
  <c r="Q2002" i="1"/>
  <c r="D2002" i="1"/>
  <c r="E2002" i="1"/>
  <c r="AH1999" i="1"/>
  <c r="AJ2001" i="1"/>
  <c r="AI2001" i="1"/>
  <c r="AM2001" i="1" l="1"/>
  <c r="AR2001" i="1"/>
  <c r="AH2000" i="1"/>
  <c r="AQ2001" i="1"/>
  <c r="F2002" i="1"/>
  <c r="G2002" i="1" s="1"/>
  <c r="J2002" i="1"/>
  <c r="X2002" i="1"/>
  <c r="D2003" i="1"/>
  <c r="E2003" i="1"/>
  <c r="Q2003" i="1" s="1"/>
  <c r="AJ2002" i="1"/>
  <c r="AI2002" i="1"/>
  <c r="AM2002" i="1" l="1"/>
  <c r="AR2002" i="1"/>
  <c r="AQ2002" i="1"/>
  <c r="AH2001" i="1"/>
  <c r="J2003" i="1"/>
  <c r="X2003" i="1"/>
  <c r="F2003" i="1"/>
  <c r="G2003" i="1" s="1"/>
  <c r="D2004" i="1"/>
  <c r="Q2004" i="1" s="1"/>
  <c r="E2004" i="1"/>
  <c r="AJ2003" i="1"/>
  <c r="AI2003" i="1"/>
  <c r="AM2003" i="1" l="1"/>
  <c r="AR2003" i="1"/>
  <c r="AQ2003" i="1"/>
  <c r="AH2002" i="1"/>
  <c r="J2004" i="1"/>
  <c r="X2004" i="1"/>
  <c r="F2004" i="1"/>
  <c r="G2004" i="1" s="1"/>
  <c r="E2005" i="1"/>
  <c r="D2005" i="1"/>
  <c r="Q2005" i="1" s="1"/>
  <c r="AJ2004" i="1"/>
  <c r="AI2004" i="1"/>
  <c r="AM2004" i="1" l="1"/>
  <c r="AR2004" i="1"/>
  <c r="AQ2004" i="1"/>
  <c r="J2005" i="1"/>
  <c r="X2005" i="1"/>
  <c r="F2005" i="1"/>
  <c r="G2005" i="1"/>
  <c r="E2006" i="1"/>
  <c r="D2006" i="1"/>
  <c r="AH2003" i="1"/>
  <c r="AJ2005" i="1"/>
  <c r="AI2005" i="1"/>
  <c r="AM2005" i="1" l="1"/>
  <c r="AR2005" i="1"/>
  <c r="F2006" i="1"/>
  <c r="G2006" i="1"/>
  <c r="J2006" i="1"/>
  <c r="X2006" i="1"/>
  <c r="E2007" i="1"/>
  <c r="D2007" i="1"/>
  <c r="AQ2005" i="1"/>
  <c r="AH2004" i="1"/>
  <c r="Q2006" i="1"/>
  <c r="AJ2006" i="1"/>
  <c r="AI2006" i="1"/>
  <c r="AM2006" i="1" l="1"/>
  <c r="AR2006" i="1"/>
  <c r="AH2005" i="1"/>
  <c r="AQ2006" i="1"/>
  <c r="G2007" i="1"/>
  <c r="J2007" i="1"/>
  <c r="X2007" i="1"/>
  <c r="F2007" i="1"/>
  <c r="E2008" i="1"/>
  <c r="D2008" i="1"/>
  <c r="Q2008" i="1" s="1"/>
  <c r="Q2007" i="1"/>
  <c r="AJ2007" i="1"/>
  <c r="AI2007" i="1"/>
  <c r="AM2007" i="1" l="1"/>
  <c r="AR2007" i="1"/>
  <c r="AQ2007" i="1"/>
  <c r="J2008" i="1"/>
  <c r="X2008" i="1"/>
  <c r="F2008" i="1"/>
  <c r="G2008" i="1" s="1"/>
  <c r="E2009" i="1"/>
  <c r="D2009" i="1"/>
  <c r="Q2009" i="1" s="1"/>
  <c r="AH2006" i="1"/>
  <c r="AJ2008" i="1"/>
  <c r="AI2008" i="1"/>
  <c r="AM2008" i="1" l="1"/>
  <c r="AR2008" i="1"/>
  <c r="AQ2008" i="1"/>
  <c r="J2009" i="1"/>
  <c r="X2009" i="1"/>
  <c r="F2009" i="1"/>
  <c r="G2009" i="1"/>
  <c r="E2010" i="1"/>
  <c r="D2010" i="1"/>
  <c r="AH2007" i="1"/>
  <c r="AJ2009" i="1"/>
  <c r="AI2009" i="1"/>
  <c r="AM2009" i="1" l="1"/>
  <c r="AR2009" i="1"/>
  <c r="F2010" i="1"/>
  <c r="G2010" i="1" s="1"/>
  <c r="J2010" i="1"/>
  <c r="X2010" i="1"/>
  <c r="E2011" i="1"/>
  <c r="D2011" i="1"/>
  <c r="AQ2009" i="1"/>
  <c r="AH2008" i="1"/>
  <c r="Q2010" i="1"/>
  <c r="AJ2010" i="1"/>
  <c r="AI2010" i="1"/>
  <c r="AM2010" i="1" l="1"/>
  <c r="AQ2010" i="1"/>
  <c r="AR2010" i="1"/>
  <c r="AH2009" i="1"/>
  <c r="J2011" i="1"/>
  <c r="X2011" i="1"/>
  <c r="F2011" i="1"/>
  <c r="G2011" i="1" s="1"/>
  <c r="D2012" i="1"/>
  <c r="E2012" i="1"/>
  <c r="Q2011" i="1"/>
  <c r="AJ2011" i="1"/>
  <c r="AI2011" i="1"/>
  <c r="AM2011" i="1" l="1"/>
  <c r="AQ2011" i="1"/>
  <c r="AR2011" i="1"/>
  <c r="J2012" i="1"/>
  <c r="X2012" i="1"/>
  <c r="F2012" i="1"/>
  <c r="G2012" i="1"/>
  <c r="D2013" i="1"/>
  <c r="AH2010" i="1"/>
  <c r="Q2012" i="1"/>
  <c r="AJ2012" i="1"/>
  <c r="AI2012" i="1"/>
  <c r="AM2012" i="1" l="1"/>
  <c r="J2013" i="1"/>
  <c r="X2013" i="1"/>
  <c r="F2013" i="1"/>
  <c r="D2014" i="1"/>
  <c r="G2013" i="1"/>
  <c r="E2014" i="1"/>
  <c r="Q2013" i="1"/>
  <c r="AR2012" i="1"/>
  <c r="AQ2012" i="1"/>
  <c r="AH2011" i="1"/>
  <c r="AJ2013" i="1"/>
  <c r="AI2013" i="1"/>
  <c r="AM2013" i="1" l="1"/>
  <c r="D2015" i="1"/>
  <c r="E2015" i="1"/>
  <c r="J2014" i="1"/>
  <c r="X2014" i="1"/>
  <c r="F2014" i="1"/>
  <c r="G2014" i="1" s="1"/>
  <c r="AQ2013" i="1"/>
  <c r="AR2013" i="1"/>
  <c r="Q2014" i="1"/>
  <c r="AH2012" i="1"/>
  <c r="AJ2014" i="1"/>
  <c r="AI2014" i="1"/>
  <c r="AM2014" i="1" l="1"/>
  <c r="AQ2014" i="1"/>
  <c r="AR2014" i="1"/>
  <c r="E2016" i="1"/>
  <c r="Q2016" i="1" s="1"/>
  <c r="J2015" i="1"/>
  <c r="X2015" i="1"/>
  <c r="F2015" i="1"/>
  <c r="G2015" i="1"/>
  <c r="D2016" i="1"/>
  <c r="Q2015" i="1"/>
  <c r="AH2013" i="1"/>
  <c r="AJ2015" i="1"/>
  <c r="AI2015" i="1"/>
  <c r="AM2015" i="1" l="1"/>
  <c r="AQ2015" i="1"/>
  <c r="AR2015" i="1"/>
  <c r="J2016" i="1"/>
  <c r="X2016" i="1"/>
  <c r="F2016" i="1"/>
  <c r="G2016" i="1" s="1"/>
  <c r="D2017" i="1"/>
  <c r="E2017" i="1"/>
  <c r="Q2017" i="1" s="1"/>
  <c r="AH2014" i="1"/>
  <c r="AJ2016" i="1"/>
  <c r="AI2016" i="1"/>
  <c r="AM2016" i="1" l="1"/>
  <c r="AQ2016" i="1"/>
  <c r="AR2016" i="1"/>
  <c r="F2017" i="1"/>
  <c r="G2017" i="1"/>
  <c r="E2018" i="1"/>
  <c r="J2017" i="1"/>
  <c r="X2017" i="1"/>
  <c r="D2018" i="1"/>
  <c r="AH2015" i="1"/>
  <c r="AJ2017" i="1"/>
  <c r="AI2017" i="1"/>
  <c r="AM2017" i="1" l="1"/>
  <c r="J2018" i="1"/>
  <c r="X2018" i="1"/>
  <c r="F2018" i="1"/>
  <c r="G2018" i="1" s="1"/>
  <c r="E2019" i="1"/>
  <c r="D2019" i="1"/>
  <c r="Q2018" i="1"/>
  <c r="AR2017" i="1"/>
  <c r="AQ2017" i="1"/>
  <c r="AH2016" i="1"/>
  <c r="AJ2018" i="1"/>
  <c r="AI2018" i="1"/>
  <c r="AM2018" i="1" l="1"/>
  <c r="AQ2018" i="1"/>
  <c r="AR2018" i="1"/>
  <c r="J2019" i="1"/>
  <c r="X2019" i="1"/>
  <c r="F2019" i="1"/>
  <c r="G2019" i="1"/>
  <c r="E2020" i="1"/>
  <c r="D2020" i="1"/>
  <c r="Q2020" i="1" s="1"/>
  <c r="Q2019" i="1"/>
  <c r="AH2017" i="1"/>
  <c r="AJ2019" i="1"/>
  <c r="AI2019" i="1"/>
  <c r="AM2019" i="1" l="1"/>
  <c r="AR2019" i="1"/>
  <c r="AQ2019" i="1"/>
  <c r="J2020" i="1"/>
  <c r="X2020" i="1"/>
  <c r="F2020" i="1"/>
  <c r="G2020" i="1" s="1"/>
  <c r="E2021" i="1"/>
  <c r="D2021" i="1"/>
  <c r="AH2018" i="1"/>
  <c r="AJ2020" i="1"/>
  <c r="AI2020" i="1"/>
  <c r="AM2020" i="1" l="1"/>
  <c r="AQ2020" i="1"/>
  <c r="AR2020" i="1"/>
  <c r="F2021" i="1"/>
  <c r="G2021" i="1"/>
  <c r="J2021" i="1"/>
  <c r="X2021" i="1"/>
  <c r="D2022" i="1"/>
  <c r="E2022" i="1"/>
  <c r="Q2021" i="1"/>
  <c r="AH2019" i="1"/>
  <c r="AJ2021" i="1"/>
  <c r="AI2021" i="1"/>
  <c r="AM2021" i="1" l="1"/>
  <c r="J2022" i="1"/>
  <c r="X2022" i="1"/>
  <c r="F2022" i="1"/>
  <c r="G2022" i="1" s="1"/>
  <c r="D2023" i="1"/>
  <c r="E2023" i="1"/>
  <c r="AQ2021" i="1"/>
  <c r="AR2021" i="1"/>
  <c r="Q2022" i="1"/>
  <c r="AH2020" i="1"/>
  <c r="AJ2022" i="1"/>
  <c r="AI2022" i="1"/>
  <c r="AM2022" i="1" l="1"/>
  <c r="AR2022" i="1"/>
  <c r="AQ2022" i="1"/>
  <c r="J2023" i="1"/>
  <c r="X2023" i="1"/>
  <c r="F2023" i="1"/>
  <c r="G2023" i="1"/>
  <c r="D2024" i="1"/>
  <c r="E2024" i="1"/>
  <c r="Q2023" i="1"/>
  <c r="AH2021" i="1"/>
  <c r="AJ2023" i="1"/>
  <c r="AI2023" i="1"/>
  <c r="AM2023" i="1" l="1"/>
  <c r="J2024" i="1"/>
  <c r="X2024" i="1"/>
  <c r="F2024" i="1"/>
  <c r="G2024" i="1"/>
  <c r="E2025" i="1"/>
  <c r="D2025" i="1"/>
  <c r="Q2025" i="1" s="1"/>
  <c r="AQ2023" i="1"/>
  <c r="AR2023" i="1"/>
  <c r="Q2024" i="1"/>
  <c r="AH2022" i="1"/>
  <c r="AJ2024" i="1"/>
  <c r="AI2024" i="1"/>
  <c r="AM2024" i="1" l="1"/>
  <c r="AR2024" i="1"/>
  <c r="AQ2024" i="1"/>
  <c r="F2025" i="1"/>
  <c r="G2025" i="1"/>
  <c r="J2025" i="1"/>
  <c r="X2025" i="1"/>
  <c r="D2026" i="1"/>
  <c r="E2026" i="1"/>
  <c r="Q2026" i="1" s="1"/>
  <c r="AH2023" i="1"/>
  <c r="AJ2025" i="1"/>
  <c r="AI2025" i="1"/>
  <c r="AM2025" i="1" l="1"/>
  <c r="J2026" i="1"/>
  <c r="X2026" i="1"/>
  <c r="F2026" i="1"/>
  <c r="G2026" i="1" s="1"/>
  <c r="E2027" i="1"/>
  <c r="D2027" i="1"/>
  <c r="Q2027" i="1" s="1"/>
  <c r="AQ2025" i="1"/>
  <c r="AR2025" i="1"/>
  <c r="AH2024" i="1"/>
  <c r="AJ2026" i="1"/>
  <c r="AI2026" i="1"/>
  <c r="AM2026" i="1" l="1"/>
  <c r="AR2026" i="1"/>
  <c r="AQ2026" i="1"/>
  <c r="J2027" i="1"/>
  <c r="X2027" i="1"/>
  <c r="F2027" i="1"/>
  <c r="G2027" i="1" s="1"/>
  <c r="E2028" i="1"/>
  <c r="D2028" i="1"/>
  <c r="Q2028" i="1" s="1"/>
  <c r="AH2025" i="1"/>
  <c r="AJ2027" i="1"/>
  <c r="AI2027" i="1"/>
  <c r="AM2027" i="1" l="1"/>
  <c r="AQ2027" i="1"/>
  <c r="AR2027" i="1"/>
  <c r="J2028" i="1"/>
  <c r="X2028" i="1"/>
  <c r="F2028" i="1"/>
  <c r="G2028" i="1"/>
  <c r="D2029" i="1"/>
  <c r="E2029" i="1"/>
  <c r="AH2026" i="1"/>
  <c r="AJ2028" i="1"/>
  <c r="AI2028" i="1"/>
  <c r="AM2028" i="1" l="1"/>
  <c r="F2029" i="1"/>
  <c r="G2029" i="1"/>
  <c r="J2029" i="1"/>
  <c r="X2029" i="1"/>
  <c r="E2030" i="1"/>
  <c r="D2030" i="1"/>
  <c r="Q2029" i="1"/>
  <c r="AR2028" i="1"/>
  <c r="AQ2028" i="1"/>
  <c r="AH2027" i="1"/>
  <c r="AJ2029" i="1"/>
  <c r="AI2029" i="1"/>
  <c r="AM2029" i="1" l="1"/>
  <c r="AQ2029" i="1"/>
  <c r="AR2029" i="1"/>
  <c r="J2030" i="1"/>
  <c r="X2030" i="1"/>
  <c r="F2030" i="1"/>
  <c r="G2030" i="1" s="1"/>
  <c r="E2031" i="1"/>
  <c r="D2031" i="1"/>
  <c r="Q2030" i="1"/>
  <c r="AH2028" i="1"/>
  <c r="AJ2030" i="1"/>
  <c r="AI2030" i="1"/>
  <c r="AM2030" i="1" l="1"/>
  <c r="AR2030" i="1"/>
  <c r="AQ2030" i="1"/>
  <c r="J2031" i="1"/>
  <c r="X2031" i="1"/>
  <c r="F2031" i="1"/>
  <c r="G2031" i="1" s="1"/>
  <c r="D2032" i="1"/>
  <c r="Q2032" i="1" s="1"/>
  <c r="Q2031" i="1"/>
  <c r="AH2029" i="1"/>
  <c r="AJ2031" i="1"/>
  <c r="AI2031" i="1"/>
  <c r="AM2031" i="1" l="1"/>
  <c r="AR2031" i="1"/>
  <c r="AQ2031" i="1"/>
  <c r="J2032" i="1"/>
  <c r="X2032" i="1"/>
  <c r="F2032" i="1"/>
  <c r="G2032" i="1" s="1"/>
  <c r="D2033" i="1"/>
  <c r="Q2033" i="1"/>
  <c r="E2033" i="1"/>
  <c r="AH2030" i="1"/>
  <c r="AJ2032" i="1"/>
  <c r="AI2032" i="1"/>
  <c r="AM2032" i="1" l="1"/>
  <c r="AR2032" i="1"/>
  <c r="AQ2032" i="1"/>
  <c r="D2034" i="1"/>
  <c r="E2034" i="1"/>
  <c r="Q2034" i="1" s="1"/>
  <c r="J2033" i="1"/>
  <c r="X2033" i="1"/>
  <c r="F2033" i="1"/>
  <c r="G2033" i="1" s="1"/>
  <c r="AH2031" i="1"/>
  <c r="AJ2033" i="1"/>
  <c r="AI2033" i="1"/>
  <c r="AM2033" i="1" l="1"/>
  <c r="AQ2033" i="1"/>
  <c r="AR2033" i="1"/>
  <c r="AH2032" i="1"/>
  <c r="E2035" i="1"/>
  <c r="J2034" i="1"/>
  <c r="X2034" i="1"/>
  <c r="F2034" i="1"/>
  <c r="G2034" i="1" s="1"/>
  <c r="D2035" i="1"/>
  <c r="Q2035" i="1"/>
  <c r="AJ2034" i="1"/>
  <c r="AI2034" i="1"/>
  <c r="AM2034" i="1" l="1"/>
  <c r="AQ2034" i="1"/>
  <c r="AR2034" i="1"/>
  <c r="J2035" i="1"/>
  <c r="X2035" i="1"/>
  <c r="F2035" i="1"/>
  <c r="G2035" i="1"/>
  <c r="D2036" i="1"/>
  <c r="Q2036" i="1"/>
  <c r="E2036" i="1"/>
  <c r="AH2033" i="1"/>
  <c r="AJ2035" i="1"/>
  <c r="AI2035" i="1"/>
  <c r="AM2035" i="1" l="1"/>
  <c r="AR2035" i="1"/>
  <c r="AQ2035" i="1"/>
  <c r="F2036" i="1"/>
  <c r="G2036" i="1"/>
  <c r="E2037" i="1"/>
  <c r="J2036" i="1"/>
  <c r="X2036" i="1"/>
  <c r="D2037" i="1"/>
  <c r="AH2034" i="1"/>
  <c r="AJ2036" i="1"/>
  <c r="AI2036" i="1"/>
  <c r="AM2036" i="1" l="1"/>
  <c r="J2037" i="1"/>
  <c r="X2037" i="1"/>
  <c r="F2037" i="1"/>
  <c r="G2037" i="1" s="1"/>
  <c r="D2038" i="1"/>
  <c r="E2038" i="1"/>
  <c r="Q2037" i="1"/>
  <c r="AQ2036" i="1"/>
  <c r="AR2036" i="1"/>
  <c r="AH2035" i="1"/>
  <c r="AJ2037" i="1"/>
  <c r="AI2037" i="1"/>
  <c r="AM2037" i="1" l="1"/>
  <c r="AQ2037" i="1"/>
  <c r="AR2037" i="1"/>
  <c r="J2038" i="1"/>
  <c r="X2038" i="1"/>
  <c r="F2038" i="1"/>
  <c r="G2038" i="1"/>
  <c r="Q2039" i="1"/>
  <c r="D2039" i="1"/>
  <c r="E2039" i="1"/>
  <c r="Q2038" i="1"/>
  <c r="AH2036" i="1"/>
  <c r="AJ2038" i="1"/>
  <c r="AI2038" i="1"/>
  <c r="AM2038" i="1" l="1"/>
  <c r="J2039" i="1"/>
  <c r="X2039" i="1"/>
  <c r="F2039" i="1"/>
  <c r="G2039" i="1" s="1"/>
  <c r="D2040" i="1"/>
  <c r="E2040" i="1"/>
  <c r="AQ2038" i="1"/>
  <c r="AR2038" i="1"/>
  <c r="AH2037" i="1"/>
  <c r="AJ2039" i="1"/>
  <c r="AI2039" i="1"/>
  <c r="AM2039" i="1" l="1"/>
  <c r="AR2039" i="1"/>
  <c r="AQ2039" i="1"/>
  <c r="AR2040" i="1"/>
  <c r="F2040" i="1"/>
  <c r="G2040" i="1"/>
  <c r="J2040" i="1"/>
  <c r="X2040" i="1"/>
  <c r="E2041" i="1"/>
  <c r="D2041" i="1"/>
  <c r="Q2040" i="1"/>
  <c r="AH2038" i="1"/>
  <c r="AJ2040" i="1"/>
  <c r="AI2040" i="1"/>
  <c r="AM2040" i="1" l="1"/>
  <c r="J2041" i="1"/>
  <c r="X2041" i="1"/>
  <c r="F2041" i="1"/>
  <c r="G2041" i="1" s="1"/>
  <c r="D2042" i="1"/>
  <c r="E2042" i="1"/>
  <c r="Q2041" i="1"/>
  <c r="AQ2040" i="1"/>
  <c r="AH2039" i="1"/>
  <c r="AJ2041" i="1"/>
  <c r="AI2041" i="1"/>
  <c r="AM2041" i="1" l="1"/>
  <c r="AR2041" i="1"/>
  <c r="AQ2041" i="1"/>
  <c r="J2042" i="1"/>
  <c r="X2042" i="1"/>
  <c r="F2042" i="1"/>
  <c r="G2042" i="1"/>
  <c r="Q2043" i="1"/>
  <c r="D2043" i="1"/>
  <c r="E2043" i="1"/>
  <c r="Q2042" i="1"/>
  <c r="AH2040" i="1"/>
  <c r="AJ2042" i="1"/>
  <c r="AI2042" i="1"/>
  <c r="AM2042" i="1" l="1"/>
  <c r="AR2042" i="1"/>
  <c r="J2043" i="1"/>
  <c r="X2043" i="1"/>
  <c r="F2043" i="1"/>
  <c r="G2043" i="1" s="1"/>
  <c r="E2044" i="1"/>
  <c r="D2044" i="1"/>
  <c r="AQ2042" i="1"/>
  <c r="AH2041" i="1"/>
  <c r="AJ2043" i="1"/>
  <c r="AI2043" i="1"/>
  <c r="AM2043" i="1" l="1"/>
  <c r="AQ2043" i="1"/>
  <c r="AR2043" i="1"/>
  <c r="F2044" i="1"/>
  <c r="G2044" i="1" s="1"/>
  <c r="J2044" i="1"/>
  <c r="X2044" i="1"/>
  <c r="D2045" i="1"/>
  <c r="E2045" i="1"/>
  <c r="Q2045" i="1" s="1"/>
  <c r="Q2044" i="1"/>
  <c r="AH2042" i="1"/>
  <c r="AJ2044" i="1"/>
  <c r="AI2044" i="1"/>
  <c r="AM2044" i="1" l="1"/>
  <c r="AR2044" i="1"/>
  <c r="AQ2044" i="1"/>
  <c r="J2045" i="1"/>
  <c r="X2045" i="1"/>
  <c r="F2045" i="1"/>
  <c r="G2045" i="1" s="1"/>
  <c r="D2046" i="1"/>
  <c r="E2046" i="1"/>
  <c r="AH2043" i="1"/>
  <c r="AJ2045" i="1"/>
  <c r="AI2045" i="1"/>
  <c r="AM2045" i="1" l="1"/>
  <c r="AR2045" i="1"/>
  <c r="AQ2045" i="1"/>
  <c r="J2046" i="1"/>
  <c r="X2046" i="1"/>
  <c r="F2046" i="1"/>
  <c r="G2046" i="1"/>
  <c r="D2047" i="1"/>
  <c r="E2047" i="1"/>
  <c r="Q2046" i="1"/>
  <c r="AH2044" i="1"/>
  <c r="AJ2046" i="1"/>
  <c r="AI2046" i="1"/>
  <c r="AM2046" i="1" l="1"/>
  <c r="J2047" i="1"/>
  <c r="X2047" i="1"/>
  <c r="F2047" i="1"/>
  <c r="G2047" i="1" s="1"/>
  <c r="D2048" i="1"/>
  <c r="E2048" i="1"/>
  <c r="Q2047" i="1"/>
  <c r="AR2046" i="1"/>
  <c r="AQ2046" i="1"/>
  <c r="AH2045" i="1"/>
  <c r="AJ2047" i="1"/>
  <c r="AI2047" i="1"/>
  <c r="AM2047" i="1" l="1"/>
  <c r="AQ2047" i="1"/>
  <c r="AR2047" i="1"/>
  <c r="F2048" i="1"/>
  <c r="G2048" i="1"/>
  <c r="J2048" i="1"/>
  <c r="X2048" i="1"/>
  <c r="E2049" i="1"/>
  <c r="D2049" i="1"/>
  <c r="Q2048" i="1"/>
  <c r="AH2046" i="1"/>
  <c r="AJ2048" i="1"/>
  <c r="AI2048" i="1"/>
  <c r="AM2048" i="1" l="1"/>
  <c r="AQ2048" i="1"/>
  <c r="J2049" i="1"/>
  <c r="X2049" i="1"/>
  <c r="F2049" i="1"/>
  <c r="G2049" i="1" s="1"/>
  <c r="E2050" i="1"/>
  <c r="D2050" i="1"/>
  <c r="Q2049" i="1"/>
  <c r="AR2048" i="1"/>
  <c r="AH2047" i="1"/>
  <c r="AJ2049" i="1"/>
  <c r="AI2049" i="1"/>
  <c r="AM2049" i="1" l="1"/>
  <c r="AQ2049" i="1"/>
  <c r="AR2049" i="1"/>
  <c r="J2050" i="1"/>
  <c r="X2050" i="1"/>
  <c r="F2050" i="1"/>
  <c r="G2050" i="1" s="1"/>
  <c r="D2051" i="1"/>
  <c r="E2051" i="1"/>
  <c r="Q2050" i="1"/>
  <c r="AH2048" i="1"/>
  <c r="AJ2050" i="1"/>
  <c r="AI2050" i="1"/>
  <c r="AM2050" i="1" l="1"/>
  <c r="AQ2050" i="1"/>
  <c r="AR2050" i="1"/>
  <c r="J2051" i="1"/>
  <c r="X2051" i="1"/>
  <c r="F2051" i="1"/>
  <c r="G2051" i="1"/>
  <c r="D2052" i="1"/>
  <c r="Q2051" i="1"/>
  <c r="AH2049" i="1"/>
  <c r="AJ2051" i="1"/>
  <c r="AI2051" i="1"/>
  <c r="AM2051" i="1" l="1"/>
  <c r="F2052" i="1"/>
  <c r="G2052" i="1" s="1"/>
  <c r="D2053" i="1"/>
  <c r="E2053" i="1"/>
  <c r="J2052" i="1"/>
  <c r="X2052" i="1"/>
  <c r="Q2052" i="1"/>
  <c r="AQ2051" i="1"/>
  <c r="AR2051" i="1"/>
  <c r="AH2050" i="1"/>
  <c r="AJ2052" i="1"/>
  <c r="AI2052" i="1"/>
  <c r="AM2052" i="1" l="1"/>
  <c r="AR2052" i="1"/>
  <c r="AQ2052" i="1"/>
  <c r="E2054" i="1"/>
  <c r="J2053" i="1"/>
  <c r="X2053" i="1"/>
  <c r="F2053" i="1"/>
  <c r="G2053" i="1" s="1"/>
  <c r="D2054" i="1"/>
  <c r="Q2054" i="1" s="1"/>
  <c r="Q2053" i="1"/>
  <c r="AH2051" i="1"/>
  <c r="AJ2053" i="1"/>
  <c r="AI2053" i="1"/>
  <c r="AM2053" i="1" l="1"/>
  <c r="AR2053" i="1"/>
  <c r="AQ2053" i="1"/>
  <c r="J2054" i="1"/>
  <c r="X2054" i="1"/>
  <c r="F2054" i="1"/>
  <c r="G2054" i="1" s="1"/>
  <c r="D2055" i="1"/>
  <c r="Q2055" i="1" s="1"/>
  <c r="E2055" i="1"/>
  <c r="AH2052" i="1"/>
  <c r="AJ2054" i="1"/>
  <c r="AI2054" i="1"/>
  <c r="AM2054" i="1" l="1"/>
  <c r="AR2054" i="1"/>
  <c r="AQ2054" i="1"/>
  <c r="F2055" i="1"/>
  <c r="G2055" i="1"/>
  <c r="E2056" i="1"/>
  <c r="J2055" i="1"/>
  <c r="X2055" i="1"/>
  <c r="D2056" i="1"/>
  <c r="AH2053" i="1"/>
  <c r="AJ2055" i="1"/>
  <c r="AI2055" i="1"/>
  <c r="AM2055" i="1" l="1"/>
  <c r="AH2054" i="1"/>
  <c r="J2056" i="1"/>
  <c r="X2056" i="1"/>
  <c r="F2056" i="1"/>
  <c r="G2056" i="1" s="1"/>
  <c r="E2057" i="1"/>
  <c r="D2057" i="1"/>
  <c r="Q2056" i="1"/>
  <c r="AR2055" i="1"/>
  <c r="AQ2055" i="1"/>
  <c r="AJ2056" i="1"/>
  <c r="AI2056" i="1"/>
  <c r="AM2056" i="1" l="1"/>
  <c r="AQ2056" i="1"/>
  <c r="AR2056" i="1"/>
  <c r="J2057" i="1"/>
  <c r="X2057" i="1"/>
  <c r="F2057" i="1"/>
  <c r="G2057" i="1" s="1"/>
  <c r="E2058" i="1"/>
  <c r="Q2058" i="1" s="1"/>
  <c r="D2058" i="1"/>
  <c r="Q2057" i="1"/>
  <c r="AH2055" i="1"/>
  <c r="AJ2057" i="1"/>
  <c r="AI2057" i="1"/>
  <c r="AM2057" i="1" l="1"/>
  <c r="AQ2057" i="1"/>
  <c r="AR2057" i="1"/>
  <c r="J2058" i="1"/>
  <c r="X2058" i="1"/>
  <c r="F2058" i="1"/>
  <c r="G2058" i="1"/>
  <c r="D2059" i="1"/>
  <c r="Q2059" i="1" s="1"/>
  <c r="E2059" i="1"/>
  <c r="AH2056" i="1"/>
  <c r="AJ2058" i="1"/>
  <c r="AI2058" i="1"/>
  <c r="AM2058" i="1" l="1"/>
  <c r="F2059" i="1"/>
  <c r="G2059" i="1" s="1"/>
  <c r="J2059" i="1"/>
  <c r="X2059" i="1"/>
  <c r="D2060" i="1"/>
  <c r="E2060" i="1"/>
  <c r="Q2060" i="1" s="1"/>
  <c r="AR2058" i="1"/>
  <c r="AQ2058" i="1"/>
  <c r="AH2057" i="1"/>
  <c r="AJ2059" i="1"/>
  <c r="AI2059" i="1"/>
  <c r="AM2059" i="1" l="1"/>
  <c r="AR2059" i="1"/>
  <c r="AQ2059" i="1"/>
  <c r="J2060" i="1"/>
  <c r="X2060" i="1"/>
  <c r="F2060" i="1"/>
  <c r="G2060" i="1" s="1"/>
  <c r="D2061" i="1"/>
  <c r="E2061" i="1"/>
  <c r="AH2058" i="1"/>
  <c r="AJ2060" i="1"/>
  <c r="AI2060" i="1"/>
  <c r="AM2060" i="1" l="1"/>
  <c r="AQ2060" i="1"/>
  <c r="AR2060" i="1"/>
  <c r="J2061" i="1"/>
  <c r="X2061" i="1"/>
  <c r="F2061" i="1"/>
  <c r="G2061" i="1"/>
  <c r="Q2062" i="1"/>
  <c r="E2062" i="1"/>
  <c r="D2062" i="1"/>
  <c r="Q2061" i="1"/>
  <c r="AH2059" i="1"/>
  <c r="AJ2061" i="1"/>
  <c r="AI2061" i="1"/>
  <c r="AM2061" i="1" l="1"/>
  <c r="AR2062" i="1"/>
  <c r="AQ2061" i="1"/>
  <c r="J2062" i="1"/>
  <c r="X2062" i="1"/>
  <c r="F2062" i="1"/>
  <c r="G2062" i="1"/>
  <c r="D2063" i="1"/>
  <c r="E2063" i="1"/>
  <c r="AR2061" i="1"/>
  <c r="AQ2062" i="1"/>
  <c r="AH2060" i="1"/>
  <c r="AJ2062" i="1"/>
  <c r="AI2062" i="1"/>
  <c r="AM2062" i="1" l="1"/>
  <c r="F2063" i="1"/>
  <c r="G2063" i="1" s="1"/>
  <c r="J2063" i="1"/>
  <c r="X2063" i="1"/>
  <c r="D2064" i="1"/>
  <c r="E2064" i="1"/>
  <c r="Q2064" i="1" s="1"/>
  <c r="Q2063" i="1"/>
  <c r="AH2061" i="1"/>
  <c r="AJ2063" i="1"/>
  <c r="AI2063" i="1"/>
  <c r="AM2063" i="1" l="1"/>
  <c r="AQ2063" i="1"/>
  <c r="AR2063" i="1"/>
  <c r="J2064" i="1"/>
  <c r="X2064" i="1"/>
  <c r="F2064" i="1"/>
  <c r="G2064" i="1" s="1"/>
  <c r="E2065" i="1"/>
  <c r="D2065" i="1"/>
  <c r="Q2065" i="1" s="1"/>
  <c r="AH2062" i="1"/>
  <c r="AJ2064" i="1"/>
  <c r="AI2064" i="1"/>
  <c r="AM2064" i="1" l="1"/>
  <c r="AR2064" i="1"/>
  <c r="AQ2064" i="1"/>
  <c r="J2065" i="1"/>
  <c r="X2065" i="1"/>
  <c r="F2065" i="1"/>
  <c r="G2065" i="1"/>
  <c r="D2066" i="1"/>
  <c r="Q2066" i="1" s="1"/>
  <c r="E2066" i="1"/>
  <c r="AH2063" i="1"/>
  <c r="AJ2065" i="1"/>
  <c r="AI2065" i="1"/>
  <c r="AM2065" i="1" l="1"/>
  <c r="AR2065" i="1"/>
  <c r="AQ2065" i="1"/>
  <c r="J2066" i="1"/>
  <c r="X2066" i="1"/>
  <c r="F2066" i="1"/>
  <c r="G2066" i="1" s="1"/>
  <c r="E2067" i="1"/>
  <c r="D2067" i="1"/>
  <c r="AH2064" i="1"/>
  <c r="AJ2066" i="1"/>
  <c r="AI2066" i="1"/>
  <c r="AM2066" i="1" l="1"/>
  <c r="AQ2066" i="1"/>
  <c r="AR2066" i="1"/>
  <c r="F2067" i="1"/>
  <c r="G2067" i="1"/>
  <c r="J2067" i="1"/>
  <c r="X2067" i="1"/>
  <c r="D2068" i="1"/>
  <c r="Q2068" i="1" s="1"/>
  <c r="E2068" i="1"/>
  <c r="Q2067" i="1"/>
  <c r="AH2065" i="1"/>
  <c r="AJ2067" i="1"/>
  <c r="AI2067" i="1"/>
  <c r="AM2067" i="1" l="1"/>
  <c r="AQ2067" i="1"/>
  <c r="AR2067" i="1"/>
  <c r="J2068" i="1"/>
  <c r="X2068" i="1"/>
  <c r="F2068" i="1"/>
  <c r="G2068" i="1" s="1"/>
  <c r="E2069" i="1"/>
  <c r="Q2069" i="1" s="1"/>
  <c r="D2069" i="1"/>
  <c r="AH2066" i="1"/>
  <c r="AJ2068" i="1"/>
  <c r="AI2068" i="1"/>
  <c r="AM2068" i="1" l="1"/>
  <c r="AR2068" i="1"/>
  <c r="AQ2068" i="1"/>
  <c r="J2069" i="1"/>
  <c r="X2069" i="1"/>
  <c r="F2069" i="1"/>
  <c r="G2069" i="1" s="1"/>
  <c r="E2070" i="1"/>
  <c r="Q2070" i="1" s="1"/>
  <c r="D2070" i="1"/>
  <c r="AH2067" i="1"/>
  <c r="AJ2069" i="1"/>
  <c r="AI2069" i="1"/>
  <c r="AM2069" i="1" l="1"/>
  <c r="AR2069" i="1"/>
  <c r="AQ2069" i="1"/>
  <c r="J2070" i="1"/>
  <c r="X2070" i="1"/>
  <c r="F2070" i="1"/>
  <c r="G2070" i="1" s="1"/>
  <c r="E2071" i="1"/>
  <c r="Q2071" i="1" s="1"/>
  <c r="D2071" i="1"/>
  <c r="AH2068" i="1"/>
  <c r="AJ2070" i="1"/>
  <c r="AI2070" i="1"/>
  <c r="AM2070" i="1" l="1"/>
  <c r="AQ2070" i="1"/>
  <c r="AR2070" i="1"/>
  <c r="F2071" i="1"/>
  <c r="G2071" i="1"/>
  <c r="J2071" i="1"/>
  <c r="X2071" i="1"/>
  <c r="D2072" i="1"/>
  <c r="Q2072" i="1" s="1"/>
  <c r="E2072" i="1"/>
  <c r="AH2069" i="1"/>
  <c r="AJ2071" i="1"/>
  <c r="AI2071" i="1"/>
  <c r="AM2071" i="1" l="1"/>
  <c r="AR2071" i="1"/>
  <c r="AQ2071" i="1"/>
  <c r="J2072" i="1"/>
  <c r="X2072" i="1"/>
  <c r="F2072" i="1"/>
  <c r="G2072" i="1" s="1"/>
  <c r="D2073" i="1"/>
  <c r="E2073" i="1"/>
  <c r="AH2070" i="1"/>
  <c r="AJ2072" i="1"/>
  <c r="AI2072" i="1"/>
  <c r="AM2072" i="1" l="1"/>
  <c r="AR2072" i="1"/>
  <c r="AQ2072" i="1"/>
  <c r="J2073" i="1"/>
  <c r="X2073" i="1"/>
  <c r="F2073" i="1"/>
  <c r="G2073" i="1" s="1"/>
  <c r="D2074" i="1"/>
  <c r="E2074" i="1"/>
  <c r="Q2073" i="1"/>
  <c r="AH2071" i="1"/>
  <c r="AJ2073" i="1"/>
  <c r="AI2073" i="1"/>
  <c r="AM2073" i="1" l="1"/>
  <c r="AR2073" i="1"/>
  <c r="AQ2073" i="1"/>
  <c r="J2074" i="1"/>
  <c r="X2074" i="1"/>
  <c r="F2074" i="1"/>
  <c r="G2074" i="1"/>
  <c r="E2075" i="1"/>
  <c r="Q2075" i="1" s="1"/>
  <c r="D2075" i="1"/>
  <c r="Q2074" i="1"/>
  <c r="AH2072" i="1"/>
  <c r="AJ2074" i="1"/>
  <c r="AI2074" i="1"/>
  <c r="AM2074" i="1" l="1"/>
  <c r="F2075" i="1"/>
  <c r="G2075" i="1" s="1"/>
  <c r="Q2076" i="1"/>
  <c r="J2075" i="1"/>
  <c r="X2075" i="1"/>
  <c r="D2076" i="1"/>
  <c r="AQ2074" i="1"/>
  <c r="AR2074" i="1"/>
  <c r="AH2073" i="1"/>
  <c r="AJ2075" i="1"/>
  <c r="AI2075" i="1"/>
  <c r="AM2075" i="1" l="1"/>
  <c r="AR2075" i="1"/>
  <c r="AQ2075" i="1"/>
  <c r="E2077" i="1"/>
  <c r="J2076" i="1"/>
  <c r="X2076" i="1"/>
  <c r="F2076" i="1"/>
  <c r="G2076" i="1" s="1"/>
  <c r="D2077" i="1"/>
  <c r="Q2077" i="1"/>
  <c r="AH2074" i="1"/>
  <c r="AJ2076" i="1"/>
  <c r="AI2076" i="1"/>
  <c r="AM2076" i="1" l="1"/>
  <c r="AQ2076" i="1"/>
  <c r="AR2076" i="1"/>
  <c r="J2077" i="1"/>
  <c r="X2077" i="1"/>
  <c r="F2077" i="1"/>
  <c r="G2077" i="1"/>
  <c r="D2078" i="1"/>
  <c r="Q2078" i="1" s="1"/>
  <c r="E2078" i="1"/>
  <c r="AH2075" i="1"/>
  <c r="AJ2077" i="1"/>
  <c r="AI2077" i="1"/>
  <c r="AM2077" i="1" l="1"/>
  <c r="F2078" i="1"/>
  <c r="G2078" i="1"/>
  <c r="E2079" i="1"/>
  <c r="J2078" i="1"/>
  <c r="X2078" i="1"/>
  <c r="D2079" i="1"/>
  <c r="AQ2077" i="1"/>
  <c r="AR2077" i="1"/>
  <c r="AH2076" i="1"/>
  <c r="AJ2078" i="1"/>
  <c r="AI2078" i="1"/>
  <c r="AM2078" i="1" l="1"/>
  <c r="J2079" i="1"/>
  <c r="X2079" i="1"/>
  <c r="F2079" i="1"/>
  <c r="G2079" i="1" s="1"/>
  <c r="E2080" i="1"/>
  <c r="D2080" i="1"/>
  <c r="Q2080" i="1" s="1"/>
  <c r="Q2079" i="1"/>
  <c r="AQ2078" i="1"/>
  <c r="AR2078" i="1"/>
  <c r="AH2077" i="1"/>
  <c r="AJ2079" i="1"/>
  <c r="AI2079" i="1"/>
  <c r="AM2079" i="1" l="1"/>
  <c r="AQ2079" i="1"/>
  <c r="AR2080" i="1"/>
  <c r="AR2079" i="1"/>
  <c r="J2080" i="1"/>
  <c r="X2080" i="1"/>
  <c r="F2080" i="1"/>
  <c r="G2080" i="1"/>
  <c r="E2081" i="1"/>
  <c r="Q2081" i="1" s="1"/>
  <c r="D2081" i="1"/>
  <c r="AH2078" i="1"/>
  <c r="AJ2080" i="1"/>
  <c r="AI2080" i="1"/>
  <c r="AM2080" i="1" l="1"/>
  <c r="J2081" i="1"/>
  <c r="X2081" i="1"/>
  <c r="F2081" i="1"/>
  <c r="G2081" i="1"/>
  <c r="Q2082" i="1"/>
  <c r="E2082" i="1"/>
  <c r="D2082" i="1"/>
  <c r="AR2081" i="1"/>
  <c r="AQ2080" i="1"/>
  <c r="AH2079" i="1"/>
  <c r="AJ2081" i="1"/>
  <c r="AI2081" i="1"/>
  <c r="AM2081" i="1" l="1"/>
  <c r="AR2082" i="1"/>
  <c r="AQ2081" i="1"/>
  <c r="F2082" i="1"/>
  <c r="G2082" i="1"/>
  <c r="J2082" i="1"/>
  <c r="X2082" i="1"/>
  <c r="D2083" i="1"/>
  <c r="E2083" i="1"/>
  <c r="Q2083" i="1" s="1"/>
  <c r="AH2080" i="1"/>
  <c r="AJ2082" i="1"/>
  <c r="AI2082" i="1"/>
  <c r="AM2082" i="1" l="1"/>
  <c r="J2083" i="1"/>
  <c r="X2083" i="1"/>
  <c r="F2083" i="1"/>
  <c r="G2083" i="1" s="1"/>
  <c r="E2084" i="1"/>
  <c r="D2084" i="1"/>
  <c r="AQ2082" i="1"/>
  <c r="AH2081" i="1"/>
  <c r="AJ2083" i="1"/>
  <c r="AI2083" i="1"/>
  <c r="AM2083" i="1" l="1"/>
  <c r="AQ2083" i="1"/>
  <c r="AR2083" i="1"/>
  <c r="J2084" i="1"/>
  <c r="X2084" i="1"/>
  <c r="F2084" i="1"/>
  <c r="G2084" i="1"/>
  <c r="E2085" i="1"/>
  <c r="D2085" i="1"/>
  <c r="Q2085" i="1" s="1"/>
  <c r="Q2084" i="1"/>
  <c r="AH2082" i="1"/>
  <c r="AJ2084" i="1"/>
  <c r="AI2084" i="1"/>
  <c r="AM2084" i="1" l="1"/>
  <c r="AR2084" i="1"/>
  <c r="J2085" i="1"/>
  <c r="X2085" i="1"/>
  <c r="F2085" i="1"/>
  <c r="G2085" i="1" s="1"/>
  <c r="D2086" i="1"/>
  <c r="E2086" i="1"/>
  <c r="AQ2084" i="1"/>
  <c r="AH2083" i="1"/>
  <c r="AJ2085" i="1"/>
  <c r="AI2085" i="1"/>
  <c r="AM2085" i="1" l="1"/>
  <c r="AR2085" i="1"/>
  <c r="AQ2085" i="1"/>
  <c r="F2086" i="1"/>
  <c r="G2086" i="1"/>
  <c r="J2086" i="1"/>
  <c r="X2086" i="1"/>
  <c r="D2087" i="1"/>
  <c r="Q2087" i="1" s="1"/>
  <c r="E2087" i="1"/>
  <c r="Q2086" i="1"/>
  <c r="AH2084" i="1"/>
  <c r="AJ2086" i="1"/>
  <c r="AI2086" i="1"/>
  <c r="AM2086" i="1" l="1"/>
  <c r="AQ2086" i="1"/>
  <c r="AR2086" i="1"/>
  <c r="J2087" i="1"/>
  <c r="X2087" i="1"/>
  <c r="F2087" i="1"/>
  <c r="G2087" i="1" s="1"/>
  <c r="D2088" i="1"/>
  <c r="E2088" i="1"/>
  <c r="AH2085" i="1"/>
  <c r="AJ2087" i="1"/>
  <c r="AI2087" i="1"/>
  <c r="AM2087" i="1" l="1"/>
  <c r="AR2087" i="1"/>
  <c r="AQ2087" i="1"/>
  <c r="J2088" i="1"/>
  <c r="X2088" i="1"/>
  <c r="F2088" i="1"/>
  <c r="G2088" i="1" s="1"/>
  <c r="E2089" i="1"/>
  <c r="Q2089" i="1" s="1"/>
  <c r="D2089" i="1"/>
  <c r="Q2088" i="1"/>
  <c r="AH2086" i="1"/>
  <c r="AJ2088" i="1"/>
  <c r="AI2088" i="1"/>
  <c r="AM2088" i="1" l="1"/>
  <c r="AQ2088" i="1"/>
  <c r="AR2088" i="1"/>
  <c r="J2089" i="1"/>
  <c r="X2089" i="1"/>
  <c r="F2089" i="1"/>
  <c r="G2089" i="1" s="1"/>
  <c r="D2090" i="1"/>
  <c r="E2090" i="1"/>
  <c r="AH2087" i="1"/>
  <c r="AJ2089" i="1"/>
  <c r="AI2089" i="1"/>
  <c r="AM2089" i="1" l="1"/>
  <c r="AR2089" i="1"/>
  <c r="AQ2089" i="1"/>
  <c r="F2090" i="1"/>
  <c r="G2090" i="1"/>
  <c r="J2090" i="1"/>
  <c r="X2090" i="1"/>
  <c r="D2091" i="1"/>
  <c r="Q2091" i="1" s="1"/>
  <c r="E2091" i="1"/>
  <c r="Q2090" i="1"/>
  <c r="AH2088" i="1"/>
  <c r="AJ2090" i="1"/>
  <c r="AI2090" i="1"/>
  <c r="AM2090" i="1" l="1"/>
  <c r="J2091" i="1"/>
  <c r="X2091" i="1"/>
  <c r="F2091" i="1"/>
  <c r="G2091" i="1" s="1"/>
  <c r="D2092" i="1"/>
  <c r="E2092" i="1"/>
  <c r="AR2090" i="1"/>
  <c r="AQ2090" i="1"/>
  <c r="AH2089" i="1"/>
  <c r="AJ2091" i="1"/>
  <c r="AI2091" i="1"/>
  <c r="AM2091" i="1" l="1"/>
  <c r="AR2091" i="1"/>
  <c r="AQ2091" i="1"/>
  <c r="J2092" i="1"/>
  <c r="X2092" i="1"/>
  <c r="F2092" i="1"/>
  <c r="G2092" i="1"/>
  <c r="E2093" i="1"/>
  <c r="Q2093" i="1" s="1"/>
  <c r="D2093" i="1"/>
  <c r="Q2092" i="1"/>
  <c r="AH2090" i="1"/>
  <c r="AJ2092" i="1"/>
  <c r="AI2092" i="1"/>
  <c r="AM2092" i="1" l="1"/>
  <c r="J2093" i="1"/>
  <c r="X2093" i="1"/>
  <c r="F2093" i="1"/>
  <c r="G2093" i="1"/>
  <c r="Q2094" i="1"/>
  <c r="E2094" i="1"/>
  <c r="D2094" i="1"/>
  <c r="AR2092" i="1"/>
  <c r="AQ2092" i="1"/>
  <c r="AH2091" i="1"/>
  <c r="AJ2093" i="1"/>
  <c r="AI2093" i="1"/>
  <c r="AM2093" i="1" l="1"/>
  <c r="AQ2093" i="1"/>
  <c r="AR2093" i="1"/>
  <c r="F2094" i="1"/>
  <c r="G2094" i="1"/>
  <c r="J2094" i="1"/>
  <c r="X2094" i="1"/>
  <c r="D2095" i="1"/>
  <c r="Q2095" i="1" s="1"/>
  <c r="AH2092" i="1"/>
  <c r="AJ2094" i="1"/>
  <c r="AI2094" i="1"/>
  <c r="AM2094" i="1" l="1"/>
  <c r="E2096" i="1"/>
  <c r="J2095" i="1"/>
  <c r="X2095" i="1"/>
  <c r="F2095" i="1"/>
  <c r="G2095" i="1" s="1"/>
  <c r="D2096" i="1"/>
  <c r="Q2096" i="1"/>
  <c r="AQ2094" i="1"/>
  <c r="AR2094" i="1"/>
  <c r="AH2093" i="1"/>
  <c r="AJ2095" i="1"/>
  <c r="AI2095" i="1"/>
  <c r="AM2095" i="1" l="1"/>
  <c r="AR2095" i="1"/>
  <c r="AQ2095" i="1"/>
  <c r="J2096" i="1"/>
  <c r="X2096" i="1"/>
  <c r="F2096" i="1"/>
  <c r="G2096" i="1" s="1"/>
  <c r="D2097" i="1"/>
  <c r="Q2097" i="1"/>
  <c r="E2097" i="1"/>
  <c r="AH2094" i="1"/>
  <c r="AJ2096" i="1"/>
  <c r="AI2096" i="1"/>
  <c r="AM2096" i="1" l="1"/>
  <c r="AQ2096" i="1"/>
  <c r="AR2096" i="1"/>
  <c r="F2097" i="1"/>
  <c r="G2097" i="1" s="1"/>
  <c r="E2098" i="1"/>
  <c r="J2097" i="1"/>
  <c r="X2097" i="1"/>
  <c r="D2098" i="1"/>
  <c r="AH2095" i="1"/>
  <c r="AJ2097" i="1"/>
  <c r="AI2097" i="1"/>
  <c r="AM2097" i="1" l="1"/>
  <c r="AQ2097" i="1"/>
  <c r="AR2097" i="1"/>
  <c r="J2098" i="1"/>
  <c r="X2098" i="1"/>
  <c r="F2098" i="1"/>
  <c r="G2098" i="1" s="1"/>
  <c r="D2099" i="1"/>
  <c r="E2099" i="1"/>
  <c r="Q2098" i="1"/>
  <c r="AH2096" i="1"/>
  <c r="AJ2098" i="1"/>
  <c r="AI2098" i="1"/>
  <c r="AM2098" i="1" l="1"/>
  <c r="AQ2098" i="1"/>
  <c r="AR2098" i="1"/>
  <c r="J2099" i="1"/>
  <c r="X2099" i="1"/>
  <c r="F2099" i="1"/>
  <c r="G2099" i="1" s="1"/>
  <c r="E2100" i="1"/>
  <c r="Q2100" i="1" s="1"/>
  <c r="D2100" i="1"/>
  <c r="Q2099" i="1"/>
  <c r="AH2097" i="1"/>
  <c r="AJ2099" i="1"/>
  <c r="AI2099" i="1"/>
  <c r="AM2099" i="1" l="1"/>
  <c r="AR2099" i="1"/>
  <c r="AQ2099" i="1"/>
  <c r="J2100" i="1"/>
  <c r="X2100" i="1"/>
  <c r="F2100" i="1"/>
  <c r="G2100" i="1"/>
  <c r="D2101" i="1"/>
  <c r="E2101" i="1"/>
  <c r="AH2098" i="1"/>
  <c r="AJ2100" i="1"/>
  <c r="AI2100" i="1"/>
  <c r="AM2100" i="1" l="1"/>
  <c r="F2101" i="1"/>
  <c r="G2101" i="1" s="1"/>
  <c r="J2101" i="1"/>
  <c r="X2101" i="1"/>
  <c r="D2102" i="1"/>
  <c r="E2102" i="1"/>
  <c r="Q2101" i="1"/>
  <c r="AQ2100" i="1"/>
  <c r="AR2100" i="1"/>
  <c r="AH2099" i="1"/>
  <c r="AJ2101" i="1"/>
  <c r="AI2101" i="1"/>
  <c r="AM2101" i="1" l="1"/>
  <c r="AQ2101" i="1"/>
  <c r="AR2101" i="1"/>
  <c r="J2102" i="1"/>
  <c r="X2102" i="1"/>
  <c r="F2102" i="1"/>
  <c r="G2102" i="1" s="1"/>
  <c r="E2103" i="1"/>
  <c r="D2103" i="1"/>
  <c r="Q2102" i="1"/>
  <c r="AH2100" i="1"/>
  <c r="AJ2102" i="1"/>
  <c r="AI2102" i="1"/>
  <c r="AM2102" i="1" l="1"/>
  <c r="AQ2102" i="1"/>
  <c r="AQ2103" i="1"/>
  <c r="AR2102" i="1"/>
  <c r="J2103" i="1"/>
  <c r="X2103" i="1"/>
  <c r="F2103" i="1"/>
  <c r="G2103" i="1"/>
  <c r="E2104" i="1"/>
  <c r="Q2104" i="1" s="1"/>
  <c r="D2104" i="1"/>
  <c r="Q2103" i="1"/>
  <c r="AH2101" i="1"/>
  <c r="AJ2103" i="1"/>
  <c r="AI2103" i="1"/>
  <c r="AM2103" i="1" l="1"/>
  <c r="J2104" i="1"/>
  <c r="X2104" i="1"/>
  <c r="F2104" i="1"/>
  <c r="G2104" i="1"/>
  <c r="Q2105" i="1"/>
  <c r="D2105" i="1"/>
  <c r="E2105" i="1"/>
  <c r="AR2103" i="1"/>
  <c r="AH2102" i="1"/>
  <c r="AJ2104" i="1"/>
  <c r="AI2104" i="1"/>
  <c r="AM2104" i="1" l="1"/>
  <c r="F2105" i="1"/>
  <c r="G2105" i="1" s="1"/>
  <c r="J2105" i="1"/>
  <c r="X2105" i="1"/>
  <c r="E2106" i="1"/>
  <c r="D2106" i="1"/>
  <c r="AR2104" i="1"/>
  <c r="AQ2104" i="1"/>
  <c r="AH2103" i="1"/>
  <c r="AJ2105" i="1"/>
  <c r="AI2105" i="1"/>
  <c r="AM2105" i="1" l="1"/>
  <c r="AR2105" i="1"/>
  <c r="AQ2105" i="1"/>
  <c r="J2106" i="1"/>
  <c r="X2106" i="1"/>
  <c r="F2106" i="1"/>
  <c r="G2106" i="1" s="1"/>
  <c r="D2107" i="1"/>
  <c r="E2107" i="1"/>
  <c r="Q2106" i="1"/>
  <c r="AH2104" i="1"/>
  <c r="AJ2106" i="1"/>
  <c r="AI2106" i="1"/>
  <c r="AM2106" i="1" l="1"/>
  <c r="AR2106" i="1"/>
  <c r="AQ2106" i="1"/>
  <c r="J2107" i="1"/>
  <c r="X2107" i="1"/>
  <c r="F2107" i="1"/>
  <c r="G2107" i="1"/>
  <c r="E2108" i="1"/>
  <c r="D2108" i="1"/>
  <c r="Q2108" i="1" s="1"/>
  <c r="Q2107" i="1"/>
  <c r="AH2105" i="1"/>
  <c r="AJ2107" i="1"/>
  <c r="AI2107" i="1"/>
  <c r="AM2107" i="1" l="1"/>
  <c r="AR2107" i="1"/>
  <c r="J2108" i="1"/>
  <c r="X2108" i="1"/>
  <c r="F2108" i="1"/>
  <c r="G2108" i="1" s="1"/>
  <c r="D2109" i="1"/>
  <c r="E2109" i="1"/>
  <c r="AQ2107" i="1"/>
  <c r="AH2106" i="1"/>
  <c r="AJ2108" i="1"/>
  <c r="AI2108" i="1"/>
  <c r="AM2108" i="1" l="1"/>
  <c r="AQ2108" i="1"/>
  <c r="AR2108" i="1"/>
  <c r="F2109" i="1"/>
  <c r="G2109" i="1"/>
  <c r="J2109" i="1"/>
  <c r="X2109" i="1"/>
  <c r="E2110" i="1"/>
  <c r="D2110" i="1"/>
  <c r="Q2109" i="1"/>
  <c r="AH2107" i="1"/>
  <c r="AJ2109" i="1"/>
  <c r="AI2109" i="1"/>
  <c r="AM2109" i="1" l="1"/>
  <c r="AQ2109" i="1"/>
  <c r="AR2109" i="1"/>
  <c r="J2110" i="1"/>
  <c r="X2110" i="1"/>
  <c r="F2110" i="1"/>
  <c r="G2110" i="1" s="1"/>
  <c r="E2111" i="1"/>
  <c r="D2111" i="1"/>
  <c r="Q2110" i="1"/>
  <c r="AH2108" i="1"/>
  <c r="AJ2110" i="1"/>
  <c r="AI2110" i="1"/>
  <c r="AM2110" i="1" l="1"/>
  <c r="AQ2110" i="1"/>
  <c r="AR2110" i="1"/>
  <c r="J2111" i="1"/>
  <c r="X2111" i="1"/>
  <c r="F2111" i="1"/>
  <c r="G2111" i="1"/>
  <c r="E2112" i="1"/>
  <c r="Q2112" i="1" s="1"/>
  <c r="D2112" i="1"/>
  <c r="Q2111" i="1"/>
  <c r="AH2109" i="1"/>
  <c r="AJ2111" i="1"/>
  <c r="AI2111" i="1"/>
  <c r="AM2111" i="1" l="1"/>
  <c r="AQ2111" i="1"/>
  <c r="AR2111" i="1"/>
  <c r="J2112" i="1"/>
  <c r="X2112" i="1"/>
  <c r="F2112" i="1"/>
  <c r="G2112" i="1"/>
  <c r="Q2113" i="1"/>
  <c r="D2113" i="1"/>
  <c r="E2113" i="1"/>
  <c r="AH2110" i="1"/>
  <c r="AJ2112" i="1"/>
  <c r="AI2112" i="1"/>
  <c r="AM2112" i="1" l="1"/>
  <c r="F2113" i="1"/>
  <c r="G2113" i="1"/>
  <c r="AQ2113" i="1" s="1"/>
  <c r="J2113" i="1"/>
  <c r="X2113" i="1"/>
  <c r="E2114" i="1"/>
  <c r="D2114" i="1"/>
  <c r="AQ2112" i="1"/>
  <c r="AR2112" i="1"/>
  <c r="AH2111" i="1"/>
  <c r="AJ2113" i="1"/>
  <c r="AI2113" i="1"/>
  <c r="AM2113" i="1" l="1"/>
  <c r="J2114" i="1"/>
  <c r="X2114" i="1"/>
  <c r="F2114" i="1"/>
  <c r="G2114" i="1" s="1"/>
  <c r="D2115" i="1"/>
  <c r="E2115" i="1"/>
  <c r="Q2114" i="1"/>
  <c r="AR2113" i="1"/>
  <c r="AH2112" i="1"/>
  <c r="AJ2114" i="1"/>
  <c r="AI2114" i="1"/>
  <c r="AM2114" i="1" l="1"/>
  <c r="AQ2114" i="1"/>
  <c r="AR2114" i="1"/>
  <c r="J2115" i="1"/>
  <c r="X2115" i="1"/>
  <c r="F2115" i="1"/>
  <c r="G2115" i="1"/>
  <c r="D2116" i="1"/>
  <c r="Q2116" i="1" s="1"/>
  <c r="E2116" i="1"/>
  <c r="Q2115" i="1"/>
  <c r="AH2113" i="1"/>
  <c r="AJ2115" i="1"/>
  <c r="AI2115" i="1"/>
  <c r="AM2115" i="1" l="1"/>
  <c r="AR2115" i="1"/>
  <c r="AQ2115" i="1"/>
  <c r="J2116" i="1"/>
  <c r="X2116" i="1"/>
  <c r="F2116" i="1"/>
  <c r="G2116" i="1" s="1"/>
  <c r="D2117" i="1"/>
  <c r="E2117" i="1"/>
  <c r="AH2114" i="1"/>
  <c r="AJ2116" i="1"/>
  <c r="AI2116" i="1"/>
  <c r="AM2116" i="1" l="1"/>
  <c r="AR2116" i="1"/>
  <c r="AQ2116" i="1"/>
  <c r="F2117" i="1"/>
  <c r="G2117" i="1" s="1"/>
  <c r="J2117" i="1"/>
  <c r="X2117" i="1"/>
  <c r="D2118" i="1"/>
  <c r="E2118" i="1"/>
  <c r="Q2117" i="1"/>
  <c r="AH2115" i="1"/>
  <c r="AJ2117" i="1"/>
  <c r="AI2117" i="1"/>
  <c r="AM2117" i="1" l="1"/>
  <c r="AQ2117" i="1"/>
  <c r="AR2117" i="1"/>
  <c r="J2118" i="1"/>
  <c r="X2118" i="1"/>
  <c r="F2118" i="1"/>
  <c r="G2118" i="1" s="1"/>
  <c r="E2119" i="1"/>
  <c r="Q2119" i="1" s="1"/>
  <c r="D2119" i="1"/>
  <c r="Q2118" i="1"/>
  <c r="AH2116" i="1"/>
  <c r="AJ2118" i="1"/>
  <c r="AI2118" i="1"/>
  <c r="AM2118" i="1" l="1"/>
  <c r="AQ2118" i="1"/>
  <c r="AR2118" i="1"/>
  <c r="J2119" i="1"/>
  <c r="X2119" i="1"/>
  <c r="F2119" i="1"/>
  <c r="G2119" i="1" s="1"/>
  <c r="D2120" i="1"/>
  <c r="AH2117" i="1"/>
  <c r="AJ2119" i="1"/>
  <c r="AI2119" i="1"/>
  <c r="AM2119" i="1" l="1"/>
  <c r="AQ2119" i="1"/>
  <c r="AR2119" i="1"/>
  <c r="J2120" i="1"/>
  <c r="X2120" i="1"/>
  <c r="F2120" i="1"/>
  <c r="D2121" i="1"/>
  <c r="Q2121" i="1"/>
  <c r="G2120" i="1"/>
  <c r="E2121" i="1"/>
  <c r="Q2120" i="1"/>
  <c r="AH2118" i="1"/>
  <c r="AJ2120" i="1"/>
  <c r="AI2120" i="1"/>
  <c r="AM2120" i="1" l="1"/>
  <c r="AR2120" i="1"/>
  <c r="AQ2120" i="1"/>
  <c r="G2121" i="1"/>
  <c r="D2122" i="1"/>
  <c r="E2122" i="1"/>
  <c r="Q2122" i="1" s="1"/>
  <c r="J2121" i="1"/>
  <c r="X2121" i="1"/>
  <c r="F2121" i="1"/>
  <c r="AH2119" i="1"/>
  <c r="AJ2121" i="1"/>
  <c r="AI2121" i="1"/>
  <c r="AM2121" i="1" l="1"/>
  <c r="AR2121" i="1"/>
  <c r="AQ2121" i="1"/>
  <c r="E2123" i="1"/>
  <c r="J2122" i="1"/>
  <c r="X2122" i="1"/>
  <c r="F2122" i="1"/>
  <c r="G2122" i="1" s="1"/>
  <c r="D2123" i="1"/>
  <c r="Q2123" i="1"/>
  <c r="AH2120" i="1"/>
  <c r="AJ2122" i="1"/>
  <c r="AI2122" i="1"/>
  <c r="AM2122" i="1" l="1"/>
  <c r="AR2122" i="1"/>
  <c r="AQ2122" i="1"/>
  <c r="J2123" i="1"/>
  <c r="X2123" i="1"/>
  <c r="F2123" i="1"/>
  <c r="G2123" i="1" s="1"/>
  <c r="D2124" i="1"/>
  <c r="Q2124" i="1"/>
  <c r="E2124" i="1"/>
  <c r="AH2121" i="1"/>
  <c r="AJ2123" i="1"/>
  <c r="AI2123" i="1"/>
  <c r="AM2123" i="1" l="1"/>
  <c r="AR2123" i="1"/>
  <c r="AQ2123" i="1"/>
  <c r="F2124" i="1"/>
  <c r="G2124" i="1"/>
  <c r="E2125" i="1"/>
  <c r="J2124" i="1"/>
  <c r="X2124" i="1"/>
  <c r="D2125" i="1"/>
  <c r="AH2122" i="1"/>
  <c r="AJ2124" i="1"/>
  <c r="AI2124" i="1"/>
  <c r="AM2124" i="1" l="1"/>
  <c r="J2125" i="1"/>
  <c r="X2125" i="1"/>
  <c r="F2125" i="1"/>
  <c r="G2125" i="1" s="1"/>
  <c r="D2126" i="1"/>
  <c r="E2126" i="1"/>
  <c r="Q2125" i="1"/>
  <c r="AR2124" i="1"/>
  <c r="AQ2124" i="1"/>
  <c r="AH2123" i="1"/>
  <c r="AJ2125" i="1"/>
  <c r="AI2125" i="1"/>
  <c r="AM2125" i="1" l="1"/>
  <c r="AR2125" i="1"/>
  <c r="AQ2125" i="1"/>
  <c r="J2126" i="1"/>
  <c r="X2126" i="1"/>
  <c r="F2126" i="1"/>
  <c r="G2126" i="1" s="1"/>
  <c r="E2127" i="1"/>
  <c r="D2127" i="1"/>
  <c r="Q2126" i="1"/>
  <c r="AH2124" i="1"/>
  <c r="AJ2126" i="1"/>
  <c r="AI2126" i="1"/>
  <c r="AM2126" i="1" l="1"/>
  <c r="AR2126" i="1"/>
  <c r="AQ2126" i="1"/>
  <c r="J2127" i="1"/>
  <c r="X2127" i="1"/>
  <c r="F2127" i="1"/>
  <c r="G2127" i="1" s="1"/>
  <c r="E2128" i="1"/>
  <c r="D2128" i="1"/>
  <c r="Q2127" i="1"/>
  <c r="AH2125" i="1"/>
  <c r="AJ2127" i="1"/>
  <c r="AI2127" i="1"/>
  <c r="AM2127" i="1" l="1"/>
  <c r="AR2127" i="1"/>
  <c r="AQ2127" i="1"/>
  <c r="F2128" i="1"/>
  <c r="G2128" i="1"/>
  <c r="X2128" i="1"/>
  <c r="J2128" i="1"/>
  <c r="E2129" i="1"/>
  <c r="D2129" i="1"/>
  <c r="Q2128" i="1"/>
  <c r="AH2126" i="1"/>
  <c r="AJ2128" i="1"/>
  <c r="AI2128" i="1"/>
  <c r="AM2128" i="1" l="1"/>
  <c r="J2129" i="1"/>
  <c r="X2129" i="1"/>
  <c r="F2129" i="1"/>
  <c r="G2129" i="1" s="1"/>
  <c r="E2130" i="1"/>
  <c r="D2130" i="1"/>
  <c r="Q2130" i="1" s="1"/>
  <c r="Q2129" i="1"/>
  <c r="AQ2128" i="1"/>
  <c r="AR2128" i="1"/>
  <c r="AH2127" i="1"/>
  <c r="AJ2129" i="1"/>
  <c r="AI2129" i="1"/>
  <c r="AM2129" i="1" l="1"/>
  <c r="AR2129" i="1"/>
  <c r="AQ2129" i="1"/>
  <c r="J2130" i="1"/>
  <c r="X2130" i="1"/>
  <c r="F2130" i="1"/>
  <c r="G2130" i="1" s="1"/>
  <c r="E2131" i="1"/>
  <c r="D2131" i="1"/>
  <c r="AH2128" i="1"/>
  <c r="AJ2130" i="1"/>
  <c r="AI2130" i="1"/>
  <c r="AM2130" i="1" l="1"/>
  <c r="AR2130" i="1"/>
  <c r="AQ2130" i="1"/>
  <c r="J2131" i="1"/>
  <c r="X2131" i="1"/>
  <c r="F2131" i="1"/>
  <c r="G2131" i="1" s="1"/>
  <c r="D2132" i="1"/>
  <c r="E2132" i="1"/>
  <c r="Q2131" i="1"/>
  <c r="AH2129" i="1"/>
  <c r="AJ2131" i="1"/>
  <c r="AI2131" i="1"/>
  <c r="AM2131" i="1" l="1"/>
  <c r="AR2131" i="1"/>
  <c r="AQ2131" i="1"/>
  <c r="F2132" i="1"/>
  <c r="G2132" i="1"/>
  <c r="X2132" i="1"/>
  <c r="J2132" i="1"/>
  <c r="D2133" i="1"/>
  <c r="E2133" i="1"/>
  <c r="Q2133" i="1" s="1"/>
  <c r="Q2132" i="1"/>
  <c r="AH2130" i="1"/>
  <c r="AJ2132" i="1"/>
  <c r="AI2132" i="1"/>
  <c r="AM2132" i="1" l="1"/>
  <c r="J2133" i="1"/>
  <c r="X2133" i="1"/>
  <c r="F2133" i="1"/>
  <c r="G2133" i="1" s="1"/>
  <c r="D2134" i="1"/>
  <c r="E2134" i="1"/>
  <c r="AQ2132" i="1"/>
  <c r="AR2132" i="1"/>
  <c r="AH2131" i="1"/>
  <c r="AJ2133" i="1"/>
  <c r="AI2133" i="1"/>
  <c r="AM2133" i="1" l="1"/>
  <c r="AR2133" i="1"/>
  <c r="AQ2133" i="1"/>
  <c r="J2134" i="1"/>
  <c r="X2134" i="1"/>
  <c r="F2134" i="1"/>
  <c r="G2134" i="1" s="1"/>
  <c r="E2135" i="1"/>
  <c r="D2135" i="1"/>
  <c r="Q2134" i="1"/>
  <c r="AH2132" i="1"/>
  <c r="AJ2134" i="1"/>
  <c r="AI2134" i="1"/>
  <c r="AM2134" i="1" l="1"/>
  <c r="AR2134" i="1"/>
  <c r="AQ2134" i="1"/>
  <c r="J2135" i="1"/>
  <c r="X2135" i="1"/>
  <c r="F2135" i="1"/>
  <c r="G2135" i="1" s="1"/>
  <c r="D2136" i="1"/>
  <c r="E2136" i="1"/>
  <c r="Q2135" i="1"/>
  <c r="AH2133" i="1"/>
  <c r="AJ2135" i="1"/>
  <c r="AI2135" i="1"/>
  <c r="AM2135" i="1" l="1"/>
  <c r="AQ2135" i="1"/>
  <c r="AR2135" i="1"/>
  <c r="F2136" i="1"/>
  <c r="G2136" i="1" s="1"/>
  <c r="J2136" i="1"/>
  <c r="X2136" i="1"/>
  <c r="E2137" i="1"/>
  <c r="D2137" i="1"/>
  <c r="Q2136" i="1"/>
  <c r="AH2134" i="1"/>
  <c r="AJ2136" i="1"/>
  <c r="AI2136" i="1"/>
  <c r="AM2136" i="1" l="1"/>
  <c r="AR2136" i="1"/>
  <c r="AQ2136" i="1"/>
  <c r="J2137" i="1"/>
  <c r="X2137" i="1"/>
  <c r="F2137" i="1"/>
  <c r="G2137" i="1" s="1"/>
  <c r="D2138" i="1"/>
  <c r="Q2138" i="1" s="1"/>
  <c r="E2138" i="1"/>
  <c r="Q2137" i="1"/>
  <c r="AH2135" i="1"/>
  <c r="AJ2137" i="1"/>
  <c r="AI2137" i="1"/>
  <c r="AM2137" i="1" l="1"/>
  <c r="AR2137" i="1"/>
  <c r="AQ2137" i="1"/>
  <c r="J2138" i="1"/>
  <c r="X2138" i="1"/>
  <c r="F2138" i="1"/>
  <c r="G2138" i="1" s="1"/>
  <c r="D2139" i="1"/>
  <c r="AH2136" i="1"/>
  <c r="AJ2138" i="1"/>
  <c r="AI2138" i="1"/>
  <c r="AM2138" i="1" l="1"/>
  <c r="AQ2138" i="1"/>
  <c r="AR2138" i="1"/>
  <c r="J2139" i="1"/>
  <c r="X2139" i="1"/>
  <c r="F2139" i="1"/>
  <c r="D2140" i="1"/>
  <c r="G2139" i="1"/>
  <c r="E2140" i="1"/>
  <c r="Q2140" i="1" s="1"/>
  <c r="Q2139" i="1"/>
  <c r="AH2137" i="1"/>
  <c r="AJ2139" i="1"/>
  <c r="AI2139" i="1"/>
  <c r="AM2139" i="1" l="1"/>
  <c r="AQ2139" i="1"/>
  <c r="AR2139" i="1"/>
  <c r="G2140" i="1"/>
  <c r="D2141" i="1"/>
  <c r="E2141" i="1"/>
  <c r="Q2141" i="1" s="1"/>
  <c r="J2140" i="1"/>
  <c r="X2140" i="1"/>
  <c r="F2140" i="1"/>
  <c r="AH2138" i="1"/>
  <c r="AJ2140" i="1"/>
  <c r="AI2140" i="1"/>
  <c r="AM2140" i="1" l="1"/>
  <c r="AR2140" i="1"/>
  <c r="AQ2140" i="1"/>
  <c r="E2142" i="1"/>
  <c r="J2141" i="1"/>
  <c r="X2141" i="1"/>
  <c r="F2141" i="1"/>
  <c r="G2141" i="1" s="1"/>
  <c r="Q2142" i="1"/>
  <c r="D2142" i="1"/>
  <c r="AH2139" i="1"/>
  <c r="AJ2141" i="1"/>
  <c r="AI2141" i="1"/>
  <c r="AM2141" i="1" l="1"/>
  <c r="AQ2141" i="1"/>
  <c r="AR2141" i="1"/>
  <c r="J2142" i="1"/>
  <c r="X2142" i="1"/>
  <c r="F2142" i="1"/>
  <c r="G2142" i="1"/>
  <c r="E2143" i="1"/>
  <c r="Q2143" i="1" s="1"/>
  <c r="D2143" i="1"/>
  <c r="AH2140" i="1"/>
  <c r="AJ2142" i="1"/>
  <c r="AI2142" i="1"/>
  <c r="AM2142" i="1" l="1"/>
  <c r="AR2142" i="1"/>
  <c r="AQ2142" i="1"/>
  <c r="F2143" i="1"/>
  <c r="G2143" i="1" s="1"/>
  <c r="X2143" i="1"/>
  <c r="J2143" i="1"/>
  <c r="D2144" i="1"/>
  <c r="Q2144" i="1" s="1"/>
  <c r="E2144" i="1"/>
  <c r="AH2141" i="1"/>
  <c r="AJ2143" i="1"/>
  <c r="AI2143" i="1"/>
  <c r="AM2143" i="1" l="1"/>
  <c r="AR2143" i="1"/>
  <c r="AQ2143" i="1"/>
  <c r="J2144" i="1"/>
  <c r="X2144" i="1"/>
  <c r="F2144" i="1"/>
  <c r="G2144" i="1" s="1"/>
  <c r="E2145" i="1"/>
  <c r="D2145" i="1"/>
  <c r="AH2142" i="1"/>
  <c r="AJ2144" i="1"/>
  <c r="AI2144" i="1"/>
  <c r="AM2144" i="1" l="1"/>
  <c r="AR2144" i="1"/>
  <c r="AQ2144" i="1"/>
  <c r="J2145" i="1"/>
  <c r="X2145" i="1"/>
  <c r="F2145" i="1"/>
  <c r="G2145" i="1"/>
  <c r="E2146" i="1"/>
  <c r="D2146" i="1"/>
  <c r="Q2146" i="1" s="1"/>
  <c r="Q2145" i="1"/>
  <c r="AH2143" i="1"/>
  <c r="AJ2145" i="1"/>
  <c r="AI2145" i="1"/>
  <c r="AM2145" i="1" l="1"/>
  <c r="AR2145" i="1"/>
  <c r="AQ2145" i="1"/>
  <c r="J2146" i="1"/>
  <c r="X2146" i="1"/>
  <c r="F2146" i="1"/>
  <c r="G2146" i="1" s="1"/>
  <c r="E2147" i="1"/>
  <c r="D2147" i="1"/>
  <c r="AH2144" i="1"/>
  <c r="AJ2146" i="1"/>
  <c r="AI2146" i="1"/>
  <c r="AM2146" i="1" l="1"/>
  <c r="AQ2146" i="1"/>
  <c r="AR2146" i="1"/>
  <c r="F2147" i="1"/>
  <c r="G2147" i="1" s="1"/>
  <c r="J2147" i="1"/>
  <c r="X2147" i="1"/>
  <c r="E2148" i="1"/>
  <c r="D2148" i="1"/>
  <c r="Q2147" i="1"/>
  <c r="AH2145" i="1"/>
  <c r="AJ2147" i="1"/>
  <c r="AI2147" i="1"/>
  <c r="AM2147" i="1" l="1"/>
  <c r="AQ2147" i="1"/>
  <c r="AR2147" i="1"/>
  <c r="J2148" i="1"/>
  <c r="X2148" i="1"/>
  <c r="F2148" i="1"/>
  <c r="G2148" i="1" s="1"/>
  <c r="D2149" i="1"/>
  <c r="E2149" i="1"/>
  <c r="Q2148" i="1"/>
  <c r="AH2146" i="1"/>
  <c r="AJ2148" i="1"/>
  <c r="AI2148" i="1"/>
  <c r="AM2148" i="1" l="1"/>
  <c r="AR2148" i="1"/>
  <c r="AQ2148" i="1"/>
  <c r="J2149" i="1"/>
  <c r="X2149" i="1"/>
  <c r="F2149" i="1"/>
  <c r="G2149" i="1" s="1"/>
  <c r="E2150" i="1"/>
  <c r="D2150" i="1"/>
  <c r="Q2149" i="1"/>
  <c r="AH2147" i="1"/>
  <c r="AJ2149" i="1"/>
  <c r="AI2149" i="1"/>
  <c r="AM2149" i="1" l="1"/>
  <c r="AQ2149" i="1"/>
  <c r="AR2149" i="1"/>
  <c r="J2150" i="1"/>
  <c r="X2150" i="1"/>
  <c r="F2150" i="1"/>
  <c r="G2150" i="1" s="1"/>
  <c r="E2151" i="1"/>
  <c r="D2151" i="1"/>
  <c r="Q2150" i="1"/>
  <c r="AH2148" i="1"/>
  <c r="AJ2150" i="1"/>
  <c r="AI2150" i="1"/>
  <c r="AM2150" i="1" l="1"/>
  <c r="AQ2150" i="1"/>
  <c r="AR2150" i="1"/>
  <c r="F2151" i="1"/>
  <c r="G2151" i="1"/>
  <c r="J2151" i="1"/>
  <c r="X2151" i="1"/>
  <c r="E2152" i="1"/>
  <c r="D2152" i="1"/>
  <c r="Q2151" i="1"/>
  <c r="AH2149" i="1"/>
  <c r="AJ2151" i="1"/>
  <c r="AI2151" i="1"/>
  <c r="AM2151" i="1" l="1"/>
  <c r="AR2151" i="1"/>
  <c r="AQ2151" i="1"/>
  <c r="J2152" i="1"/>
  <c r="X2152" i="1"/>
  <c r="F2152" i="1"/>
  <c r="G2152" i="1" s="1"/>
  <c r="D2153" i="1"/>
  <c r="E2153" i="1"/>
  <c r="Q2152" i="1"/>
  <c r="AH2150" i="1"/>
  <c r="AJ2152" i="1"/>
  <c r="AI2152" i="1"/>
  <c r="AM2152" i="1" l="1"/>
  <c r="AQ2152" i="1"/>
  <c r="AR2152" i="1"/>
  <c r="J2153" i="1"/>
  <c r="X2153" i="1"/>
  <c r="F2153" i="1"/>
  <c r="G2153" i="1" s="1"/>
  <c r="E2154" i="1"/>
  <c r="D2154" i="1"/>
  <c r="Q2153" i="1"/>
  <c r="AH2151" i="1"/>
  <c r="AJ2153" i="1"/>
  <c r="AI2153" i="1"/>
  <c r="AM2153" i="1" l="1"/>
  <c r="AQ2153" i="1"/>
  <c r="AR2153" i="1"/>
  <c r="J2154" i="1"/>
  <c r="X2154" i="1"/>
  <c r="F2154" i="1"/>
  <c r="G2154" i="1"/>
  <c r="E2155" i="1"/>
  <c r="D2155" i="1"/>
  <c r="Q2154" i="1"/>
  <c r="AH2152" i="1"/>
  <c r="AJ2154" i="1"/>
  <c r="AI2154" i="1"/>
  <c r="AM2154" i="1" l="1"/>
  <c r="F2155" i="1"/>
  <c r="G2155" i="1" s="1"/>
  <c r="X2155" i="1"/>
  <c r="J2155" i="1"/>
  <c r="D2156" i="1"/>
  <c r="E2156" i="1"/>
  <c r="Q2156" i="1" s="1"/>
  <c r="Q2155" i="1"/>
  <c r="AQ2154" i="1"/>
  <c r="AR2154" i="1"/>
  <c r="AH2153" i="1"/>
  <c r="AJ2155" i="1"/>
  <c r="AI2155" i="1"/>
  <c r="AM2155" i="1" l="1"/>
  <c r="AQ2155" i="1"/>
  <c r="AR2155" i="1"/>
  <c r="J2156" i="1"/>
  <c r="X2156" i="1"/>
  <c r="F2156" i="1"/>
  <c r="G2156" i="1" s="1"/>
  <c r="D2157" i="1"/>
  <c r="E2157" i="1"/>
  <c r="AH2154" i="1"/>
  <c r="AJ2156" i="1"/>
  <c r="AI2156" i="1"/>
  <c r="AM2156" i="1" l="1"/>
  <c r="AQ2156" i="1"/>
  <c r="AR2156" i="1"/>
  <c r="J2157" i="1"/>
  <c r="X2157" i="1"/>
  <c r="F2157" i="1"/>
  <c r="G2157" i="1" s="1"/>
  <c r="E2158" i="1"/>
  <c r="D2158" i="1"/>
  <c r="Q2157" i="1"/>
  <c r="AH2155" i="1"/>
  <c r="AJ2157" i="1"/>
  <c r="AI2157" i="1"/>
  <c r="AM2157" i="1" l="1"/>
  <c r="AR2157" i="1"/>
  <c r="AQ2157" i="1"/>
  <c r="J2158" i="1"/>
  <c r="X2158" i="1"/>
  <c r="F2158" i="1"/>
  <c r="G2158" i="1"/>
  <c r="Q2159" i="1"/>
  <c r="D2159" i="1"/>
  <c r="Q2158" i="1"/>
  <c r="AH2156" i="1"/>
  <c r="AJ2158" i="1"/>
  <c r="AI2158" i="1"/>
  <c r="AM2158" i="1" l="1"/>
  <c r="F2159" i="1"/>
  <c r="D2160" i="1"/>
  <c r="Q2160" i="1" s="1"/>
  <c r="G2159" i="1"/>
  <c r="E2160" i="1"/>
  <c r="X2159" i="1"/>
  <c r="J2159" i="1"/>
  <c r="AR2158" i="1"/>
  <c r="AQ2158" i="1"/>
  <c r="AH2157" i="1"/>
  <c r="AJ2159" i="1"/>
  <c r="AI2159" i="1"/>
  <c r="AM2159" i="1" l="1"/>
  <c r="AQ2159" i="1"/>
  <c r="AR2159" i="1"/>
  <c r="E2161" i="1"/>
  <c r="J2160" i="1"/>
  <c r="X2160" i="1"/>
  <c r="F2160" i="1"/>
  <c r="G2160" i="1"/>
  <c r="D2161" i="1"/>
  <c r="AH2158" i="1"/>
  <c r="AJ2160" i="1"/>
  <c r="AI2160" i="1"/>
  <c r="AM2160" i="1" l="1"/>
  <c r="J2161" i="1"/>
  <c r="X2161" i="1"/>
  <c r="F2161" i="1"/>
  <c r="G2161" i="1" s="1"/>
  <c r="D2162" i="1"/>
  <c r="E2162" i="1"/>
  <c r="Q2162" i="1" s="1"/>
  <c r="AQ2160" i="1"/>
  <c r="AR2160" i="1"/>
  <c r="Q2161" i="1"/>
  <c r="AH2159" i="1"/>
  <c r="AJ2161" i="1"/>
  <c r="AI2161" i="1"/>
  <c r="AM2161" i="1" l="1"/>
  <c r="AQ2161" i="1"/>
  <c r="AR2161" i="1"/>
  <c r="F2162" i="1"/>
  <c r="G2162" i="1"/>
  <c r="X2162" i="1"/>
  <c r="J2162" i="1"/>
  <c r="D2163" i="1"/>
  <c r="Q2163" i="1" s="1"/>
  <c r="E2163" i="1"/>
  <c r="AH2160" i="1"/>
  <c r="AJ2162" i="1"/>
  <c r="AI2162" i="1"/>
  <c r="AM2162" i="1" l="1"/>
  <c r="AR2162" i="1"/>
  <c r="J2163" i="1"/>
  <c r="X2163" i="1"/>
  <c r="F2163" i="1"/>
  <c r="G2163" i="1" s="1"/>
  <c r="D2164" i="1"/>
  <c r="E2164" i="1"/>
  <c r="AQ2162" i="1"/>
  <c r="AH2161" i="1"/>
  <c r="AJ2163" i="1"/>
  <c r="AI2163" i="1"/>
  <c r="AM2163" i="1" l="1"/>
  <c r="AR2163" i="1"/>
  <c r="AQ2163" i="1"/>
  <c r="J2164" i="1"/>
  <c r="X2164" i="1"/>
  <c r="F2164" i="1"/>
  <c r="G2164" i="1"/>
  <c r="E2165" i="1"/>
  <c r="D2165" i="1"/>
  <c r="Q2164" i="1"/>
  <c r="AH2162" i="1"/>
  <c r="AJ2164" i="1"/>
  <c r="AI2164" i="1"/>
  <c r="AM2164" i="1" l="1"/>
  <c r="AR2164" i="1"/>
  <c r="AQ2164" i="1"/>
  <c r="J2165" i="1"/>
  <c r="X2165" i="1"/>
  <c r="F2165" i="1"/>
  <c r="G2165" i="1" s="1"/>
  <c r="Q2166" i="1"/>
  <c r="D2166" i="1"/>
  <c r="E2166" i="1"/>
  <c r="Q2165" i="1"/>
  <c r="AH2163" i="1"/>
  <c r="AJ2165" i="1"/>
  <c r="AI2165" i="1"/>
  <c r="AM2165" i="1" l="1"/>
  <c r="AR2165" i="1"/>
  <c r="AQ2165" i="1"/>
  <c r="F2166" i="1"/>
  <c r="G2166" i="1"/>
  <c r="X2166" i="1"/>
  <c r="J2166" i="1"/>
  <c r="D2167" i="1"/>
  <c r="Q2167" i="1" s="1"/>
  <c r="E2167" i="1"/>
  <c r="AH2164" i="1"/>
  <c r="AJ2166" i="1"/>
  <c r="AI2166" i="1"/>
  <c r="AM2166" i="1" l="1"/>
  <c r="AQ2166" i="1"/>
  <c r="AR2166" i="1"/>
  <c r="J2167" i="1"/>
  <c r="X2167" i="1"/>
  <c r="F2167" i="1"/>
  <c r="G2167" i="1" s="1"/>
  <c r="D2168" i="1"/>
  <c r="E2168" i="1"/>
  <c r="AH2165" i="1"/>
  <c r="AJ2167" i="1"/>
  <c r="AI2167" i="1"/>
  <c r="AM2167" i="1" l="1"/>
  <c r="AQ2167" i="1"/>
  <c r="AR2167" i="1"/>
  <c r="J2168" i="1"/>
  <c r="X2168" i="1"/>
  <c r="F2168" i="1"/>
  <c r="G2168" i="1" s="1"/>
  <c r="E2169" i="1"/>
  <c r="D2169" i="1"/>
  <c r="Q2168" i="1"/>
  <c r="AH2166" i="1"/>
  <c r="AJ2168" i="1"/>
  <c r="AI2168" i="1"/>
  <c r="AM2168" i="1" l="1"/>
  <c r="AQ2168" i="1"/>
  <c r="AR2168" i="1"/>
  <c r="J2169" i="1"/>
  <c r="X2169" i="1"/>
  <c r="F2169" i="1"/>
  <c r="G2169" i="1" s="1"/>
  <c r="E2170" i="1"/>
  <c r="D2170" i="1"/>
  <c r="Q2169" i="1"/>
  <c r="AH2167" i="1"/>
  <c r="AJ2169" i="1"/>
  <c r="AI2169" i="1"/>
  <c r="AM2169" i="1" l="1"/>
  <c r="AQ2169" i="1"/>
  <c r="AR2169" i="1"/>
  <c r="F2170" i="1"/>
  <c r="G2170" i="1"/>
  <c r="J2170" i="1"/>
  <c r="X2170" i="1"/>
  <c r="E2171" i="1"/>
  <c r="D2171" i="1"/>
  <c r="Q2170" i="1"/>
  <c r="AH2168" i="1"/>
  <c r="AJ2170" i="1"/>
  <c r="AI2170" i="1"/>
  <c r="AM2170" i="1" l="1"/>
  <c r="J2171" i="1"/>
  <c r="X2171" i="1"/>
  <c r="F2171" i="1"/>
  <c r="G2171" i="1" s="1"/>
  <c r="D2172" i="1"/>
  <c r="E2172" i="1"/>
  <c r="Q2171" i="1"/>
  <c r="AQ2170" i="1"/>
  <c r="AR2170" i="1"/>
  <c r="AH2169" i="1"/>
  <c r="AJ2171" i="1"/>
  <c r="AI2171" i="1"/>
  <c r="AM2171" i="1" l="1"/>
  <c r="AR2171" i="1"/>
  <c r="AQ2171" i="1"/>
  <c r="J2172" i="1"/>
  <c r="X2172" i="1"/>
  <c r="F2172" i="1"/>
  <c r="G2172" i="1" s="1"/>
  <c r="E2173" i="1"/>
  <c r="D2173" i="1"/>
  <c r="Q2172" i="1"/>
  <c r="AH2170" i="1"/>
  <c r="AJ2172" i="1"/>
  <c r="AI2172" i="1"/>
  <c r="AM2172" i="1" l="1"/>
  <c r="AQ2172" i="1"/>
  <c r="AR2172" i="1"/>
  <c r="J2173" i="1"/>
  <c r="X2173" i="1"/>
  <c r="F2173" i="1"/>
  <c r="G2173" i="1" s="1"/>
  <c r="D2174" i="1"/>
  <c r="Q2174" i="1" s="1"/>
  <c r="E2174" i="1"/>
  <c r="Q2173" i="1"/>
  <c r="AH2171" i="1"/>
  <c r="AJ2173" i="1"/>
  <c r="AI2173" i="1"/>
  <c r="AM2173" i="1" l="1"/>
  <c r="AR2173" i="1"/>
  <c r="AQ2173" i="1"/>
  <c r="F2174" i="1"/>
  <c r="G2174" i="1" s="1"/>
  <c r="J2174" i="1"/>
  <c r="X2174" i="1"/>
  <c r="E2175" i="1"/>
  <c r="D2175" i="1"/>
  <c r="Q2175" i="1" s="1"/>
  <c r="AH2172" i="1"/>
  <c r="AJ2174" i="1"/>
  <c r="AI2174" i="1"/>
  <c r="AM2174" i="1" l="1"/>
  <c r="AQ2174" i="1"/>
  <c r="AR2174" i="1"/>
  <c r="J2175" i="1"/>
  <c r="X2175" i="1"/>
  <c r="F2175" i="1"/>
  <c r="G2175" i="1" s="1"/>
  <c r="D2176" i="1"/>
  <c r="E2176" i="1"/>
  <c r="AH2173" i="1"/>
  <c r="AJ2175" i="1"/>
  <c r="AI2175" i="1"/>
  <c r="AM2175" i="1" l="1"/>
  <c r="AR2175" i="1"/>
  <c r="AQ2175" i="1"/>
  <c r="J2176" i="1"/>
  <c r="X2176" i="1"/>
  <c r="F2176" i="1"/>
  <c r="G2176" i="1" s="1"/>
  <c r="D2177" i="1"/>
  <c r="E2177" i="1"/>
  <c r="Q2176" i="1"/>
  <c r="AH2174" i="1"/>
  <c r="AJ2176" i="1"/>
  <c r="AI2176" i="1"/>
  <c r="AM2176" i="1" l="1"/>
  <c r="AQ2176" i="1"/>
  <c r="AR2176" i="1"/>
  <c r="J2177" i="1"/>
  <c r="X2177" i="1"/>
  <c r="F2177" i="1"/>
  <c r="G2177" i="1" s="1"/>
  <c r="E2178" i="1"/>
  <c r="Q2178" i="1" s="1"/>
  <c r="D2178" i="1"/>
  <c r="Q2177" i="1"/>
  <c r="AH2175" i="1"/>
  <c r="AJ2177" i="1"/>
  <c r="AI2177" i="1"/>
  <c r="AM2177" i="1" l="1"/>
  <c r="AQ2177" i="1"/>
  <c r="AR2177" i="1"/>
  <c r="F2178" i="1"/>
  <c r="G2178" i="1"/>
  <c r="X2178" i="1"/>
  <c r="J2178" i="1"/>
  <c r="D2179" i="1"/>
  <c r="E2179" i="1"/>
  <c r="AH2176" i="1"/>
  <c r="AJ2178" i="1"/>
  <c r="AI2178" i="1"/>
  <c r="AM2178" i="1" l="1"/>
  <c r="J2179" i="1"/>
  <c r="X2179" i="1"/>
  <c r="F2179" i="1"/>
  <c r="G2179" i="1" s="1"/>
  <c r="D2180" i="1"/>
  <c r="E2180" i="1"/>
  <c r="Q2179" i="1"/>
  <c r="AR2178" i="1"/>
  <c r="AQ2178" i="1"/>
  <c r="AH2177" i="1"/>
  <c r="AJ2179" i="1"/>
  <c r="AI2179" i="1"/>
  <c r="AM2179" i="1" l="1"/>
  <c r="AQ2179" i="1"/>
  <c r="AR2179" i="1"/>
  <c r="J2180" i="1"/>
  <c r="X2180" i="1"/>
  <c r="F2180" i="1"/>
  <c r="G2180" i="1" s="1"/>
  <c r="D2181" i="1"/>
  <c r="E2181" i="1"/>
  <c r="Q2180" i="1"/>
  <c r="AH2178" i="1"/>
  <c r="AJ2180" i="1"/>
  <c r="AI2180" i="1"/>
  <c r="AM2180" i="1" l="1"/>
  <c r="AR2180" i="1"/>
  <c r="AQ2180" i="1"/>
  <c r="J2181" i="1"/>
  <c r="X2181" i="1"/>
  <c r="F2181" i="1"/>
  <c r="G2181" i="1" s="1"/>
  <c r="D2182" i="1"/>
  <c r="Q2181" i="1"/>
  <c r="AH2179" i="1"/>
  <c r="AJ2181" i="1"/>
  <c r="AI2181" i="1"/>
  <c r="AM2181" i="1" l="1"/>
  <c r="AQ2181" i="1"/>
  <c r="AR2181" i="1"/>
  <c r="F2182" i="1"/>
  <c r="G2182" i="1" s="1"/>
  <c r="D2183" i="1"/>
  <c r="E2183" i="1"/>
  <c r="X2182" i="1"/>
  <c r="J2182" i="1"/>
  <c r="Q2182" i="1"/>
  <c r="AH2180" i="1"/>
  <c r="AJ2182" i="1"/>
  <c r="AI2182" i="1"/>
  <c r="AM2182" i="1" l="1"/>
  <c r="AR2182" i="1"/>
  <c r="AQ2182" i="1"/>
  <c r="E2184" i="1"/>
  <c r="Q2184" i="1" s="1"/>
  <c r="J2183" i="1"/>
  <c r="X2183" i="1"/>
  <c r="F2183" i="1"/>
  <c r="G2183" i="1"/>
  <c r="D2184" i="1"/>
  <c r="Q2183" i="1"/>
  <c r="AH2181" i="1"/>
  <c r="AJ2183" i="1"/>
  <c r="AI2183" i="1"/>
  <c r="AM2183" i="1" l="1"/>
  <c r="J2184" i="1"/>
  <c r="X2184" i="1"/>
  <c r="F2184" i="1"/>
  <c r="G2184" i="1" s="1"/>
  <c r="D2185" i="1"/>
  <c r="E2185" i="1"/>
  <c r="AR2183" i="1"/>
  <c r="AQ2183" i="1"/>
  <c r="AH2182" i="1"/>
  <c r="AJ2184" i="1"/>
  <c r="AI2184" i="1"/>
  <c r="AM2184" i="1" l="1"/>
  <c r="AR2184" i="1"/>
  <c r="AQ2184" i="1"/>
  <c r="F2185" i="1"/>
  <c r="G2185" i="1"/>
  <c r="X2185" i="1"/>
  <c r="J2185" i="1"/>
  <c r="D2186" i="1"/>
  <c r="E2186" i="1"/>
  <c r="Q2185" i="1"/>
  <c r="AH2183" i="1"/>
  <c r="AJ2185" i="1"/>
  <c r="AI2185" i="1"/>
  <c r="AM2185" i="1" l="1"/>
  <c r="J2186" i="1"/>
  <c r="X2186" i="1"/>
  <c r="F2186" i="1"/>
  <c r="G2186" i="1" s="1"/>
  <c r="E2187" i="1"/>
  <c r="D2187" i="1"/>
  <c r="Q2187" i="1" s="1"/>
  <c r="Q2186" i="1"/>
  <c r="AQ2185" i="1"/>
  <c r="AR2185" i="1"/>
  <c r="AH2184" i="1"/>
  <c r="AJ2186" i="1"/>
  <c r="AI2186" i="1"/>
  <c r="AM2186" i="1" l="1"/>
  <c r="AQ2186" i="1"/>
  <c r="AR2186" i="1"/>
  <c r="J2187" i="1"/>
  <c r="X2187" i="1"/>
  <c r="F2187" i="1"/>
  <c r="G2187" i="1" s="1"/>
  <c r="E2188" i="1"/>
  <c r="D2188" i="1"/>
  <c r="AH2185" i="1"/>
  <c r="AJ2187" i="1"/>
  <c r="AI2187" i="1"/>
  <c r="AM2187" i="1" l="1"/>
  <c r="AQ2187" i="1"/>
  <c r="AR2187" i="1"/>
  <c r="J2188" i="1"/>
  <c r="X2188" i="1"/>
  <c r="F2188" i="1"/>
  <c r="G2188" i="1"/>
  <c r="E2189" i="1"/>
  <c r="D2189" i="1"/>
  <c r="Q2188" i="1"/>
  <c r="AH2186" i="1"/>
  <c r="AJ2188" i="1"/>
  <c r="AI2188" i="1"/>
  <c r="AM2188" i="1" l="1"/>
  <c r="AR2188" i="1"/>
  <c r="AQ2188" i="1"/>
  <c r="F2189" i="1"/>
  <c r="G2189" i="1" s="1"/>
  <c r="X2189" i="1"/>
  <c r="J2189" i="1"/>
  <c r="E2190" i="1"/>
  <c r="D2190" i="1"/>
  <c r="Q2189" i="1"/>
  <c r="AH2187" i="1"/>
  <c r="AJ2189" i="1"/>
  <c r="AI2189" i="1"/>
  <c r="AM2189" i="1" l="1"/>
  <c r="AR2189" i="1"/>
  <c r="AQ2189" i="1"/>
  <c r="J2190" i="1"/>
  <c r="X2190" i="1"/>
  <c r="F2190" i="1"/>
  <c r="G2190" i="1" s="1"/>
  <c r="D2191" i="1"/>
  <c r="E2191" i="1"/>
  <c r="Q2190" i="1"/>
  <c r="AH2188" i="1"/>
  <c r="AJ2190" i="1"/>
  <c r="AI2190" i="1"/>
  <c r="AM2190" i="1" l="1"/>
  <c r="AR2190" i="1"/>
  <c r="AQ2190" i="1"/>
  <c r="J2191" i="1"/>
  <c r="X2191" i="1"/>
  <c r="F2191" i="1"/>
  <c r="G2191" i="1"/>
  <c r="E2192" i="1"/>
  <c r="D2192" i="1"/>
  <c r="Q2191" i="1"/>
  <c r="AH2189" i="1"/>
  <c r="AJ2191" i="1"/>
  <c r="AI2191" i="1"/>
  <c r="AM2191" i="1" l="1"/>
  <c r="J2192" i="1"/>
  <c r="X2192" i="1"/>
  <c r="F2192" i="1"/>
  <c r="G2192" i="1"/>
  <c r="E2193" i="1"/>
  <c r="D2193" i="1"/>
  <c r="Q2193" i="1" s="1"/>
  <c r="AR2191" i="1"/>
  <c r="AQ2191" i="1"/>
  <c r="Q2192" i="1"/>
  <c r="AH2190" i="1"/>
  <c r="AJ2192" i="1"/>
  <c r="AI2192" i="1"/>
  <c r="AM2192" i="1" l="1"/>
  <c r="AQ2192" i="1"/>
  <c r="AR2192" i="1"/>
  <c r="F2193" i="1"/>
  <c r="G2193" i="1" s="1"/>
  <c r="J2193" i="1"/>
  <c r="X2193" i="1"/>
  <c r="D2194" i="1"/>
  <c r="E2194" i="1"/>
  <c r="Q2194" i="1" s="1"/>
  <c r="AH2191" i="1"/>
  <c r="AJ2193" i="1"/>
  <c r="AI2193" i="1"/>
  <c r="AM2193" i="1" l="1"/>
  <c r="AQ2193" i="1"/>
  <c r="AR2193" i="1"/>
  <c r="J2194" i="1"/>
  <c r="X2194" i="1"/>
  <c r="F2194" i="1"/>
  <c r="G2194" i="1" s="1"/>
  <c r="E2195" i="1"/>
  <c r="Q2195" i="1" s="1"/>
  <c r="D2195" i="1"/>
  <c r="AH2192" i="1"/>
  <c r="AJ2194" i="1"/>
  <c r="AI2194" i="1"/>
  <c r="AM2194" i="1" l="1"/>
  <c r="AR2194" i="1"/>
  <c r="AQ2194" i="1"/>
  <c r="J2195" i="1"/>
  <c r="X2195" i="1"/>
  <c r="F2195" i="1"/>
  <c r="G2195" i="1"/>
  <c r="Q2196" i="1"/>
  <c r="E2196" i="1"/>
  <c r="D2196" i="1"/>
  <c r="AH2193" i="1"/>
  <c r="AJ2195" i="1"/>
  <c r="AI2195" i="1"/>
  <c r="AM2195" i="1" l="1"/>
  <c r="AR2195" i="1"/>
  <c r="J2196" i="1"/>
  <c r="X2196" i="1"/>
  <c r="F2196" i="1"/>
  <c r="G2196" i="1" s="1"/>
  <c r="D2197" i="1"/>
  <c r="Q2197" i="1" s="1"/>
  <c r="E2197" i="1"/>
  <c r="AQ2195" i="1"/>
  <c r="AH2194" i="1"/>
  <c r="AJ2196" i="1"/>
  <c r="AI2196" i="1"/>
  <c r="AM2196" i="1" l="1"/>
  <c r="AQ2196" i="1"/>
  <c r="AR2196" i="1"/>
  <c r="F2197" i="1"/>
  <c r="G2197" i="1"/>
  <c r="J2197" i="1"/>
  <c r="X2197" i="1"/>
  <c r="D2198" i="1"/>
  <c r="Q2198" i="1" s="1"/>
  <c r="E2198" i="1"/>
  <c r="AH2195" i="1"/>
  <c r="AJ2197" i="1"/>
  <c r="AI2197" i="1"/>
  <c r="AM2197" i="1" l="1"/>
  <c r="AR2197" i="1"/>
  <c r="J2198" i="1"/>
  <c r="X2198" i="1"/>
  <c r="F2198" i="1"/>
  <c r="G2198" i="1" s="1"/>
  <c r="E2199" i="1"/>
  <c r="D2199" i="1"/>
  <c r="Q2199" i="1" s="1"/>
  <c r="AQ2197" i="1"/>
  <c r="AH2196" i="1"/>
  <c r="AJ2198" i="1"/>
  <c r="AI2198" i="1"/>
  <c r="AM2198" i="1" l="1"/>
  <c r="AR2198" i="1"/>
  <c r="AQ2198" i="1"/>
  <c r="J2199" i="1"/>
  <c r="X2199" i="1"/>
  <c r="F2199" i="1"/>
  <c r="G2199" i="1"/>
  <c r="D2200" i="1"/>
  <c r="E2200" i="1"/>
  <c r="AH2197" i="1"/>
  <c r="AJ2199" i="1"/>
  <c r="AI2199" i="1"/>
  <c r="AM2199" i="1" l="1"/>
  <c r="AR2199" i="1"/>
  <c r="AQ2199" i="1"/>
  <c r="J2200" i="1"/>
  <c r="X2200" i="1"/>
  <c r="F2200" i="1"/>
  <c r="G2200" i="1" s="1"/>
  <c r="D2201" i="1"/>
  <c r="Q2201" i="1" s="1"/>
  <c r="Q2200" i="1"/>
  <c r="AH2198" i="1"/>
  <c r="AJ2200" i="1"/>
  <c r="AI2200" i="1"/>
  <c r="AM2200" i="1" l="1"/>
  <c r="AQ2200" i="1"/>
  <c r="AR2200" i="1"/>
  <c r="F2201" i="1"/>
  <c r="G2201" i="1" s="1"/>
  <c r="D2202" i="1"/>
  <c r="E2202" i="1"/>
  <c r="X2201" i="1"/>
  <c r="J2201" i="1"/>
  <c r="AH2199" i="1"/>
  <c r="AJ2201" i="1"/>
  <c r="AI2201" i="1"/>
  <c r="AM2201" i="1" l="1"/>
  <c r="AQ2201" i="1"/>
  <c r="AR2201" i="1"/>
  <c r="E2203" i="1"/>
  <c r="J2202" i="1"/>
  <c r="X2202" i="1"/>
  <c r="F2202" i="1"/>
  <c r="G2202" i="1"/>
  <c r="D2203" i="1"/>
  <c r="Q2202" i="1"/>
  <c r="AH2200" i="1"/>
  <c r="AJ2202" i="1"/>
  <c r="AI2202" i="1"/>
  <c r="AM2202" i="1" l="1"/>
  <c r="J2203" i="1"/>
  <c r="X2203" i="1"/>
  <c r="F2203" i="1"/>
  <c r="G2203" i="1"/>
  <c r="E2204" i="1"/>
  <c r="Q2204" i="1" s="1"/>
  <c r="D2204" i="1"/>
  <c r="AR2202" i="1"/>
  <c r="AQ2202" i="1"/>
  <c r="Q2203" i="1"/>
  <c r="AQ2203" i="1"/>
  <c r="AH2201" i="1"/>
  <c r="AJ2203" i="1"/>
  <c r="AI2203" i="1"/>
  <c r="AM2203" i="1" l="1"/>
  <c r="F2204" i="1"/>
  <c r="G2204" i="1"/>
  <c r="J2204" i="1"/>
  <c r="X2204" i="1"/>
  <c r="E2205" i="1"/>
  <c r="D2205" i="1"/>
  <c r="AR2203" i="1"/>
  <c r="AH2202" i="1"/>
  <c r="AJ2204" i="1"/>
  <c r="AI2204" i="1"/>
  <c r="AM2204" i="1" l="1"/>
  <c r="AQ2204" i="1"/>
  <c r="AR2204" i="1"/>
  <c r="J2205" i="1"/>
  <c r="X2205" i="1"/>
  <c r="F2205" i="1"/>
  <c r="G2205" i="1" s="1"/>
  <c r="E2206" i="1"/>
  <c r="Q2206" i="1" s="1"/>
  <c r="D2206" i="1"/>
  <c r="Q2205" i="1"/>
  <c r="AH2203" i="1"/>
  <c r="AJ2205" i="1"/>
  <c r="AI2205" i="1"/>
  <c r="AM2205" i="1" l="1"/>
  <c r="AR2205" i="1"/>
  <c r="AQ2205" i="1"/>
  <c r="J2206" i="1"/>
  <c r="X2206" i="1"/>
  <c r="F2206" i="1"/>
  <c r="G2206" i="1" s="1"/>
  <c r="Q2207" i="1"/>
  <c r="E2207" i="1"/>
  <c r="D2207" i="1"/>
  <c r="AH2204" i="1"/>
  <c r="AJ2206" i="1"/>
  <c r="AI2206" i="1"/>
  <c r="AM2206" i="1" l="1"/>
  <c r="AR2206" i="1"/>
  <c r="AQ2206" i="1"/>
  <c r="J2207" i="1"/>
  <c r="X2207" i="1"/>
  <c r="F2207" i="1"/>
  <c r="G2207" i="1"/>
  <c r="E2208" i="1"/>
  <c r="D2208" i="1"/>
  <c r="Q2208" i="1" s="1"/>
  <c r="AH2205" i="1"/>
  <c r="AJ2207" i="1"/>
  <c r="AI2207" i="1"/>
  <c r="AM2207" i="1" l="1"/>
  <c r="AR2207" i="1"/>
  <c r="AR2208" i="1"/>
  <c r="F2208" i="1"/>
  <c r="G2208" i="1"/>
  <c r="X2208" i="1"/>
  <c r="J2208" i="1"/>
  <c r="E2209" i="1"/>
  <c r="D2209" i="1"/>
  <c r="AQ2207" i="1"/>
  <c r="AH2206" i="1"/>
  <c r="AJ2208" i="1"/>
  <c r="AI2208" i="1"/>
  <c r="AM2208" i="1" l="1"/>
  <c r="AQ2208" i="1"/>
  <c r="J2209" i="1"/>
  <c r="X2209" i="1"/>
  <c r="F2209" i="1"/>
  <c r="G2209" i="1" s="1"/>
  <c r="D2210" i="1"/>
  <c r="E2210" i="1"/>
  <c r="Q2209" i="1"/>
  <c r="AH2207" i="1"/>
  <c r="AJ2209" i="1"/>
  <c r="AI2209" i="1"/>
  <c r="AM2209" i="1" l="1"/>
  <c r="AR2209" i="1"/>
  <c r="AQ2209" i="1"/>
  <c r="J2210" i="1"/>
  <c r="X2210" i="1"/>
  <c r="F2210" i="1"/>
  <c r="G2210" i="1"/>
  <c r="Q2211" i="1"/>
  <c r="E2211" i="1"/>
  <c r="D2211" i="1"/>
  <c r="Q2210" i="1"/>
  <c r="AH2208" i="1"/>
  <c r="AJ2210" i="1"/>
  <c r="AI2210" i="1"/>
  <c r="AM2210" i="1" l="1"/>
  <c r="AQ2210" i="1"/>
  <c r="AR2210" i="1"/>
  <c r="J2211" i="1"/>
  <c r="X2211" i="1"/>
  <c r="F2211" i="1"/>
  <c r="G2211" i="1"/>
  <c r="Q2212" i="1"/>
  <c r="E2212" i="1"/>
  <c r="D2212" i="1"/>
  <c r="AH2209" i="1"/>
  <c r="AJ2211" i="1"/>
  <c r="AI2211" i="1"/>
  <c r="AM2211" i="1" l="1"/>
  <c r="AR2211" i="1"/>
  <c r="AQ2211" i="1"/>
  <c r="AR2212" i="1"/>
  <c r="F2212" i="1"/>
  <c r="G2212" i="1"/>
  <c r="X2212" i="1"/>
  <c r="J2212" i="1"/>
  <c r="D2213" i="1"/>
  <c r="E2213" i="1"/>
  <c r="Q2213" i="1" s="1"/>
  <c r="AH2210" i="1"/>
  <c r="AJ2212" i="1"/>
  <c r="AI2212" i="1"/>
  <c r="AM2212" i="1" l="1"/>
  <c r="J2213" i="1"/>
  <c r="X2213" i="1"/>
  <c r="F2213" i="1"/>
  <c r="G2213" i="1" s="1"/>
  <c r="D2214" i="1"/>
  <c r="E2214" i="1"/>
  <c r="AQ2212" i="1"/>
  <c r="AH2211" i="1"/>
  <c r="AJ2213" i="1"/>
  <c r="AI2213" i="1"/>
  <c r="AM2213" i="1" l="1"/>
  <c r="AR2213" i="1"/>
  <c r="AQ2213" i="1"/>
  <c r="J2214" i="1"/>
  <c r="X2214" i="1"/>
  <c r="F2214" i="1"/>
  <c r="G2214" i="1"/>
  <c r="E2215" i="1"/>
  <c r="D2215" i="1"/>
  <c r="Q2215" i="1" s="1"/>
  <c r="Q2214" i="1"/>
  <c r="AH2212" i="1"/>
  <c r="AJ2214" i="1"/>
  <c r="AI2214" i="1"/>
  <c r="AM2214" i="1" l="1"/>
  <c r="AQ2214" i="1"/>
  <c r="AR2214" i="1"/>
  <c r="J2215" i="1"/>
  <c r="X2215" i="1"/>
  <c r="F2215" i="1"/>
  <c r="G2215" i="1" s="1"/>
  <c r="E2216" i="1"/>
  <c r="D2216" i="1"/>
  <c r="AH2213" i="1"/>
  <c r="AJ2215" i="1"/>
  <c r="AI2215" i="1"/>
  <c r="AM2215" i="1" l="1"/>
  <c r="AQ2215" i="1"/>
  <c r="AR2215" i="1"/>
  <c r="F2216" i="1"/>
  <c r="G2216" i="1"/>
  <c r="J2216" i="1"/>
  <c r="X2216" i="1"/>
  <c r="E2217" i="1"/>
  <c r="D2217" i="1"/>
  <c r="Q2216" i="1"/>
  <c r="AH2214" i="1"/>
  <c r="AJ2216" i="1"/>
  <c r="AI2216" i="1"/>
  <c r="AM2216" i="1" l="1"/>
  <c r="AR2216" i="1"/>
  <c r="AQ2216" i="1"/>
  <c r="J2217" i="1"/>
  <c r="X2217" i="1"/>
  <c r="F2217" i="1"/>
  <c r="G2217" i="1" s="1"/>
  <c r="E2218" i="1"/>
  <c r="D2218" i="1"/>
  <c r="Q2218" i="1" s="1"/>
  <c r="Q2217" i="1"/>
  <c r="AH2215" i="1"/>
  <c r="AJ2217" i="1"/>
  <c r="AI2217" i="1"/>
  <c r="AM2217" i="1" l="1"/>
  <c r="AR2217" i="1"/>
  <c r="AQ2217" i="1"/>
  <c r="J2218" i="1"/>
  <c r="X2218" i="1"/>
  <c r="F2218" i="1"/>
  <c r="G2218" i="1" s="1"/>
  <c r="Q2219" i="1"/>
  <c r="D2219" i="1"/>
  <c r="AH2216" i="1"/>
  <c r="AJ2218" i="1"/>
  <c r="AI2218" i="1"/>
  <c r="AM2218" i="1" l="1"/>
  <c r="AQ2218" i="1"/>
  <c r="AR2218" i="1"/>
  <c r="J2219" i="1"/>
  <c r="X2219" i="1"/>
  <c r="F2219" i="1"/>
  <c r="G2219" i="1" s="1"/>
  <c r="D2220" i="1"/>
  <c r="E2220" i="1"/>
  <c r="AH2217" i="1"/>
  <c r="AJ2219" i="1"/>
  <c r="AI2219" i="1"/>
  <c r="AM2219" i="1" l="1"/>
  <c r="AR2219" i="1"/>
  <c r="AQ2219" i="1"/>
  <c r="G2220" i="1"/>
  <c r="D2221" i="1"/>
  <c r="E2221" i="1"/>
  <c r="J2220" i="1"/>
  <c r="X2220" i="1"/>
  <c r="F2220" i="1"/>
  <c r="Q2220" i="1"/>
  <c r="AH2218" i="1"/>
  <c r="AJ2220" i="1"/>
  <c r="AI2220" i="1"/>
  <c r="AM2220" i="1" l="1"/>
  <c r="E2222" i="1"/>
  <c r="J2221" i="1"/>
  <c r="X2221" i="1"/>
  <c r="F2221" i="1"/>
  <c r="G2221" i="1" s="1"/>
  <c r="D2222" i="1"/>
  <c r="Q2222" i="1" s="1"/>
  <c r="Q2221" i="1"/>
  <c r="AQ2220" i="1"/>
  <c r="AR2220" i="1"/>
  <c r="AH2219" i="1"/>
  <c r="AJ2221" i="1"/>
  <c r="AI2221" i="1"/>
  <c r="AM2221" i="1" l="1"/>
  <c r="AQ2221" i="1"/>
  <c r="AR2221" i="1"/>
  <c r="J2222" i="1"/>
  <c r="X2222" i="1"/>
  <c r="F2222" i="1"/>
  <c r="G2222" i="1"/>
  <c r="D2223" i="1"/>
  <c r="E2223" i="1"/>
  <c r="AH2220" i="1"/>
  <c r="AJ2222" i="1"/>
  <c r="AI2222" i="1"/>
  <c r="AM2222" i="1" l="1"/>
  <c r="F2223" i="1"/>
  <c r="G2223" i="1"/>
  <c r="X2223" i="1"/>
  <c r="J2223" i="1"/>
  <c r="E2224" i="1"/>
  <c r="D2224" i="1"/>
  <c r="Q2223" i="1"/>
  <c r="AR2222" i="1"/>
  <c r="AQ2222" i="1"/>
  <c r="AH2221" i="1"/>
  <c r="AJ2223" i="1"/>
  <c r="AI2223" i="1"/>
  <c r="AM2223" i="1" l="1"/>
  <c r="AR2223" i="1"/>
  <c r="AQ2223" i="1"/>
  <c r="J2224" i="1"/>
  <c r="X2224" i="1"/>
  <c r="F2224" i="1"/>
  <c r="G2224" i="1" s="1"/>
  <c r="D2225" i="1"/>
  <c r="E2225" i="1"/>
  <c r="Q2224" i="1"/>
  <c r="AH2222" i="1"/>
  <c r="AJ2224" i="1"/>
  <c r="AI2224" i="1"/>
  <c r="AM2224" i="1" l="1"/>
  <c r="AR2224" i="1"/>
  <c r="AQ2225" i="1"/>
  <c r="AQ2224" i="1"/>
  <c r="J2225" i="1"/>
  <c r="X2225" i="1"/>
  <c r="F2225" i="1"/>
  <c r="G2225" i="1"/>
  <c r="E2226" i="1"/>
  <c r="Q2226" i="1" s="1"/>
  <c r="D2226" i="1"/>
  <c r="Q2225" i="1"/>
  <c r="AH2223" i="1"/>
  <c r="AJ2225" i="1"/>
  <c r="AI2225" i="1"/>
  <c r="AM2225" i="1" l="1"/>
  <c r="AR2225" i="1"/>
  <c r="J2226" i="1"/>
  <c r="X2226" i="1"/>
  <c r="F2226" i="1"/>
  <c r="G2226" i="1"/>
  <c r="E2227" i="1"/>
  <c r="D2227" i="1"/>
  <c r="Q2227" i="1" s="1"/>
  <c r="AH2224" i="1"/>
  <c r="AJ2226" i="1"/>
  <c r="AI2226" i="1"/>
  <c r="AM2226" i="1" l="1"/>
  <c r="AR2226" i="1"/>
  <c r="AQ2226" i="1"/>
  <c r="F2227" i="1"/>
  <c r="G2227" i="1"/>
  <c r="J2227" i="1"/>
  <c r="X2227" i="1"/>
  <c r="D2228" i="1"/>
  <c r="E2228" i="1"/>
  <c r="AH2225" i="1"/>
  <c r="AJ2227" i="1"/>
  <c r="AI2227" i="1"/>
  <c r="AM2227" i="1" l="1"/>
  <c r="J2228" i="1"/>
  <c r="X2228" i="1"/>
  <c r="F2228" i="1"/>
  <c r="G2228" i="1" s="1"/>
  <c r="E2229" i="1"/>
  <c r="D2229" i="1"/>
  <c r="AR2227" i="1"/>
  <c r="Q2228" i="1"/>
  <c r="AQ2227" i="1"/>
  <c r="AH2226" i="1"/>
  <c r="AJ2228" i="1"/>
  <c r="AI2228" i="1"/>
  <c r="AM2228" i="1" l="1"/>
  <c r="AQ2228" i="1"/>
  <c r="AR2228" i="1"/>
  <c r="J2229" i="1"/>
  <c r="X2229" i="1"/>
  <c r="F2229" i="1"/>
  <c r="G2229" i="1" s="1"/>
  <c r="D2230" i="1"/>
  <c r="Q2230" i="1" s="1"/>
  <c r="E2230" i="1"/>
  <c r="Q2229" i="1"/>
  <c r="AH2227" i="1"/>
  <c r="AJ2229" i="1"/>
  <c r="AI2229" i="1"/>
  <c r="AM2229" i="1" l="1"/>
  <c r="AQ2229" i="1"/>
  <c r="AR2229" i="1"/>
  <c r="J2230" i="1"/>
  <c r="X2230" i="1"/>
  <c r="F2230" i="1"/>
  <c r="G2230" i="1" s="1"/>
  <c r="Q2231" i="1"/>
  <c r="D2231" i="1"/>
  <c r="E2231" i="1"/>
  <c r="AH2228" i="1"/>
  <c r="AJ2230" i="1"/>
  <c r="AI2230" i="1"/>
  <c r="AM2230" i="1" l="1"/>
  <c r="AR2230" i="1"/>
  <c r="AQ2230" i="1"/>
  <c r="F2231" i="1"/>
  <c r="G2231" i="1" s="1"/>
  <c r="X2231" i="1"/>
  <c r="J2231" i="1"/>
  <c r="E2232" i="1"/>
  <c r="D2232" i="1"/>
  <c r="AH2229" i="1"/>
  <c r="AJ2231" i="1"/>
  <c r="AI2231" i="1"/>
  <c r="AM2231" i="1" l="1"/>
  <c r="AR2231" i="1"/>
  <c r="AQ2231" i="1"/>
  <c r="G2232" i="1"/>
  <c r="F2232" i="1"/>
  <c r="J2232" i="1"/>
  <c r="X2232" i="1"/>
  <c r="D2233" i="1"/>
  <c r="E2233" i="1"/>
  <c r="Q2232" i="1"/>
  <c r="AH2230" i="1"/>
  <c r="AJ2232" i="1"/>
  <c r="AI2232" i="1"/>
  <c r="AM2232" i="1" l="1"/>
  <c r="AQ2232" i="1"/>
  <c r="AR2232" i="1"/>
  <c r="J2233" i="1"/>
  <c r="X2233" i="1"/>
  <c r="G2233" i="1"/>
  <c r="F2233" i="1"/>
  <c r="E2234" i="1"/>
  <c r="D2234" i="1"/>
  <c r="Q2234" i="1" s="1"/>
  <c r="Q2233" i="1"/>
  <c r="AH2231" i="1"/>
  <c r="AJ2233" i="1"/>
  <c r="AI2233" i="1"/>
  <c r="AM2233" i="1" l="1"/>
  <c r="J2234" i="1"/>
  <c r="X2234" i="1"/>
  <c r="F2234" i="1"/>
  <c r="G2234" i="1" s="1"/>
  <c r="E2235" i="1"/>
  <c r="D2235" i="1"/>
  <c r="AR2233" i="1"/>
  <c r="AQ2233" i="1"/>
  <c r="AH2232" i="1"/>
  <c r="AJ2234" i="1"/>
  <c r="AI2234" i="1"/>
  <c r="AM2234" i="1" l="1"/>
  <c r="AQ2234" i="1"/>
  <c r="AR2234" i="1"/>
  <c r="F2235" i="1"/>
  <c r="G2235" i="1" s="1"/>
  <c r="J2235" i="1"/>
  <c r="X2235" i="1"/>
  <c r="E2236" i="1"/>
  <c r="D2236" i="1"/>
  <c r="Q2235" i="1"/>
  <c r="AH2233" i="1"/>
  <c r="AJ2235" i="1"/>
  <c r="AI2235" i="1"/>
  <c r="AM2235" i="1" l="1"/>
  <c r="AQ2235" i="1"/>
  <c r="AR2235" i="1"/>
  <c r="J2236" i="1"/>
  <c r="X2236" i="1"/>
  <c r="F2236" i="1"/>
  <c r="G2236" i="1" s="1"/>
  <c r="D2237" i="1"/>
  <c r="E2237" i="1"/>
  <c r="Q2236" i="1"/>
  <c r="AH2234" i="1"/>
  <c r="AJ2236" i="1"/>
  <c r="AI2236" i="1"/>
  <c r="AM2236" i="1" l="1"/>
  <c r="AR2236" i="1"/>
  <c r="AQ2236" i="1"/>
  <c r="J2237" i="1"/>
  <c r="X2237" i="1"/>
  <c r="G2237" i="1"/>
  <c r="F2237" i="1"/>
  <c r="Q2238" i="1"/>
  <c r="D2238" i="1"/>
  <c r="Q2237" i="1"/>
  <c r="AH2235" i="1"/>
  <c r="AJ2237" i="1"/>
  <c r="AI2237" i="1"/>
  <c r="AM2237" i="1" l="1"/>
  <c r="AQ2237" i="1"/>
  <c r="AR2237" i="1"/>
  <c r="J2238" i="1"/>
  <c r="X2238" i="1"/>
  <c r="F2238" i="1"/>
  <c r="D2239" i="1"/>
  <c r="Q2239" i="1" s="1"/>
  <c r="G2238" i="1"/>
  <c r="E2239" i="1"/>
  <c r="AH2236" i="1"/>
  <c r="AJ2238" i="1"/>
  <c r="AI2238" i="1"/>
  <c r="AM2238" i="1" l="1"/>
  <c r="AR2238" i="1"/>
  <c r="AQ2238" i="1"/>
  <c r="D2240" i="1"/>
  <c r="E2240" i="1"/>
  <c r="J2239" i="1"/>
  <c r="X2239" i="1"/>
  <c r="F2239" i="1"/>
  <c r="G2239" i="1" s="1"/>
  <c r="AH2237" i="1"/>
  <c r="AJ2239" i="1"/>
  <c r="AI2239" i="1"/>
  <c r="AM2239" i="1" l="1"/>
  <c r="AR2239" i="1"/>
  <c r="AQ2239" i="1"/>
  <c r="E2241" i="1"/>
  <c r="J2240" i="1"/>
  <c r="X2240" i="1"/>
  <c r="F2240" i="1"/>
  <c r="G2240" i="1" s="1"/>
  <c r="D2241" i="1"/>
  <c r="Q2241" i="1"/>
  <c r="Q2240" i="1"/>
  <c r="AH2238" i="1"/>
  <c r="AJ2240" i="1"/>
  <c r="AI2240" i="1"/>
  <c r="AM2240" i="1" l="1"/>
  <c r="AR2240" i="1"/>
  <c r="AQ2240" i="1"/>
  <c r="J2241" i="1"/>
  <c r="X2241" i="1"/>
  <c r="F2241" i="1"/>
  <c r="G2241" i="1"/>
  <c r="E2242" i="1"/>
  <c r="D2242" i="1"/>
  <c r="Q2242" i="1" s="1"/>
  <c r="AH2239" i="1"/>
  <c r="AJ2241" i="1"/>
  <c r="AI2241" i="1"/>
  <c r="AM2241" i="1" l="1"/>
  <c r="AQ2241" i="1"/>
  <c r="F2242" i="1"/>
  <c r="G2242" i="1"/>
  <c r="J2242" i="1"/>
  <c r="X2242" i="1"/>
  <c r="E2243" i="1"/>
  <c r="D2243" i="1"/>
  <c r="AR2241" i="1"/>
  <c r="AR2242" i="1"/>
  <c r="AH2240" i="1"/>
  <c r="AJ2242" i="1"/>
  <c r="AI2242" i="1"/>
  <c r="AM2242" i="1" l="1"/>
  <c r="AQ2242" i="1"/>
  <c r="J2243" i="1"/>
  <c r="X2243" i="1"/>
  <c r="F2243" i="1"/>
  <c r="G2243" i="1" s="1"/>
  <c r="E2244" i="1"/>
  <c r="D2244" i="1"/>
  <c r="Q2243" i="1"/>
  <c r="AH2241" i="1"/>
  <c r="AJ2243" i="1"/>
  <c r="AI2243" i="1"/>
  <c r="AM2243" i="1" l="1"/>
  <c r="AR2243" i="1"/>
  <c r="AQ2243" i="1"/>
  <c r="J2244" i="1"/>
  <c r="X2244" i="1"/>
  <c r="F2244" i="1"/>
  <c r="G2244" i="1" s="1"/>
  <c r="Q2245" i="1"/>
  <c r="E2245" i="1"/>
  <c r="D2245" i="1"/>
  <c r="Q2244" i="1"/>
  <c r="AH2242" i="1"/>
  <c r="AJ2244" i="1"/>
  <c r="AI2244" i="1"/>
  <c r="AM2244" i="1" l="1"/>
  <c r="AQ2244" i="1"/>
  <c r="AR2244" i="1"/>
  <c r="J2245" i="1"/>
  <c r="X2245" i="1"/>
  <c r="F2245" i="1"/>
  <c r="G2245" i="1"/>
  <c r="Q2246" i="1"/>
  <c r="D2246" i="1"/>
  <c r="E2246" i="1"/>
  <c r="AH2243" i="1"/>
  <c r="AJ2245" i="1"/>
  <c r="AI2245" i="1"/>
  <c r="AM2245" i="1" l="1"/>
  <c r="F2246" i="1"/>
  <c r="G2246" i="1"/>
  <c r="J2246" i="1"/>
  <c r="X2246" i="1"/>
  <c r="E2247" i="1"/>
  <c r="D2247" i="1"/>
  <c r="AR2245" i="1"/>
  <c r="AQ2245" i="1"/>
  <c r="AH2244" i="1"/>
  <c r="AJ2246" i="1"/>
  <c r="AI2246" i="1"/>
  <c r="AM2246" i="1" l="1"/>
  <c r="F2247" i="1"/>
  <c r="G2247" i="1" s="1"/>
  <c r="J2247" i="1"/>
  <c r="X2247" i="1"/>
  <c r="D2248" i="1"/>
  <c r="E2248" i="1"/>
  <c r="Q2247" i="1"/>
  <c r="AQ2246" i="1"/>
  <c r="AR2246" i="1"/>
  <c r="AH2245" i="1"/>
  <c r="AJ2247" i="1"/>
  <c r="AI2247" i="1"/>
  <c r="AM2247" i="1" l="1"/>
  <c r="AQ2247" i="1"/>
  <c r="AR2247" i="1"/>
  <c r="J2248" i="1"/>
  <c r="X2248" i="1"/>
  <c r="Q2249" i="1"/>
  <c r="F2248" i="1"/>
  <c r="G2248" i="1" s="1"/>
  <c r="D2249" i="1"/>
  <c r="E2249" i="1"/>
  <c r="Q2248" i="1"/>
  <c r="AH2246" i="1"/>
  <c r="AJ2248" i="1"/>
  <c r="AI2248" i="1"/>
  <c r="AM2248" i="1" l="1"/>
  <c r="AR2248" i="1"/>
  <c r="AQ2248" i="1"/>
  <c r="J2249" i="1"/>
  <c r="X2249" i="1"/>
  <c r="F2249" i="1"/>
  <c r="G2249" i="1"/>
  <c r="D2250" i="1"/>
  <c r="E2250" i="1"/>
  <c r="AH2247" i="1"/>
  <c r="AJ2249" i="1"/>
  <c r="AI2249" i="1"/>
  <c r="AM2249" i="1" l="1"/>
  <c r="F2250" i="1"/>
  <c r="G2250" i="1"/>
  <c r="J2250" i="1"/>
  <c r="X2250" i="1"/>
  <c r="E2251" i="1"/>
  <c r="D2251" i="1"/>
  <c r="Q2250" i="1"/>
  <c r="AR2249" i="1"/>
  <c r="AQ2249" i="1"/>
  <c r="AQ2250" i="1"/>
  <c r="AH2248" i="1"/>
  <c r="AJ2250" i="1"/>
  <c r="AI2250" i="1"/>
  <c r="AM2250" i="1" l="1"/>
  <c r="AR2250" i="1"/>
  <c r="J2251" i="1"/>
  <c r="X2251" i="1"/>
  <c r="F2251" i="1"/>
  <c r="G2251" i="1" s="1"/>
  <c r="E2252" i="1"/>
  <c r="D2252" i="1"/>
  <c r="Q2251" i="1"/>
  <c r="AH2249" i="1"/>
  <c r="AJ2251" i="1"/>
  <c r="AI2251" i="1"/>
  <c r="AM2251" i="1" l="1"/>
  <c r="AR2251" i="1"/>
  <c r="AQ2251" i="1"/>
  <c r="J2252" i="1"/>
  <c r="X2252" i="1"/>
  <c r="F2252" i="1"/>
  <c r="G2252" i="1" s="1"/>
  <c r="D2253" i="1"/>
  <c r="E2253" i="1"/>
  <c r="Q2252" i="1"/>
  <c r="AH2250" i="1"/>
  <c r="AJ2252" i="1"/>
  <c r="AI2252" i="1"/>
  <c r="AM2252" i="1" l="1"/>
  <c r="AQ2252" i="1"/>
  <c r="AR2252" i="1"/>
  <c r="F2253" i="1"/>
  <c r="G2253" i="1" s="1"/>
  <c r="X2253" i="1"/>
  <c r="J2253" i="1"/>
  <c r="E2254" i="1"/>
  <c r="D2254" i="1"/>
  <c r="Q2253" i="1"/>
  <c r="AH2251" i="1"/>
  <c r="AJ2253" i="1"/>
  <c r="AI2253" i="1"/>
  <c r="AM2253" i="1" l="1"/>
  <c r="AR2253" i="1"/>
  <c r="AQ2253" i="1"/>
  <c r="J2254" i="1"/>
  <c r="X2254" i="1"/>
  <c r="F2254" i="1"/>
  <c r="G2254" i="1" s="1"/>
  <c r="D2255" i="1"/>
  <c r="E2255" i="1"/>
  <c r="Q2254" i="1"/>
  <c r="AH2252" i="1"/>
  <c r="AJ2254" i="1"/>
  <c r="AI2254" i="1"/>
  <c r="AM2254" i="1" l="1"/>
  <c r="AQ2254" i="1"/>
  <c r="AR2254" i="1"/>
  <c r="F2255" i="1"/>
  <c r="G2255" i="1" s="1"/>
  <c r="J2255" i="1"/>
  <c r="X2255" i="1"/>
  <c r="Q2256" i="1"/>
  <c r="E2256" i="1"/>
  <c r="D2256" i="1"/>
  <c r="Q2255" i="1"/>
  <c r="AH2253" i="1"/>
  <c r="AJ2255" i="1"/>
  <c r="AI2255" i="1"/>
  <c r="AM2255" i="1" l="1"/>
  <c r="AQ2255" i="1"/>
  <c r="AR2255" i="1"/>
  <c r="J2256" i="1"/>
  <c r="X2256" i="1"/>
  <c r="F2256" i="1"/>
  <c r="G2256" i="1" s="1"/>
  <c r="D2257" i="1"/>
  <c r="E2257" i="1"/>
  <c r="AH2254" i="1"/>
  <c r="AJ2256" i="1"/>
  <c r="AI2256" i="1"/>
  <c r="AM2256" i="1" l="1"/>
  <c r="AQ2256" i="1"/>
  <c r="AR2256" i="1"/>
  <c r="F2257" i="1"/>
  <c r="G2257" i="1" s="1"/>
  <c r="J2257" i="1"/>
  <c r="X2257" i="1"/>
  <c r="D2258" i="1"/>
  <c r="Q2258" i="1" s="1"/>
  <c r="E2258" i="1"/>
  <c r="Q2257" i="1"/>
  <c r="AH2255" i="1"/>
  <c r="AJ2257" i="1"/>
  <c r="AI2257" i="1"/>
  <c r="AM2257" i="1" l="1"/>
  <c r="AR2257" i="1"/>
  <c r="AQ2257" i="1"/>
  <c r="J2258" i="1"/>
  <c r="X2258" i="1"/>
  <c r="F2258" i="1"/>
  <c r="G2258" i="1" s="1"/>
  <c r="E2259" i="1"/>
  <c r="D2259" i="1"/>
  <c r="AH2256" i="1"/>
  <c r="AJ2258" i="1"/>
  <c r="AI2258" i="1"/>
  <c r="AM2258" i="1" l="1"/>
  <c r="AQ2258" i="1"/>
  <c r="AR2258" i="1"/>
  <c r="F2259" i="1"/>
  <c r="G2259" i="1" s="1"/>
  <c r="J2259" i="1"/>
  <c r="X2259" i="1"/>
  <c r="Q2260" i="1"/>
  <c r="E2260" i="1"/>
  <c r="D2260" i="1"/>
  <c r="Q2259" i="1"/>
  <c r="AH2257" i="1"/>
  <c r="AJ2259" i="1"/>
  <c r="AI2259" i="1"/>
  <c r="AM2259" i="1" l="1"/>
  <c r="AQ2259" i="1"/>
  <c r="AR2259" i="1"/>
  <c r="J2260" i="1"/>
  <c r="X2260" i="1"/>
  <c r="F2260" i="1"/>
  <c r="G2260" i="1" s="1"/>
  <c r="D2261" i="1"/>
  <c r="E2261" i="1"/>
  <c r="AH2258" i="1"/>
  <c r="AJ2260" i="1"/>
  <c r="AI2260" i="1"/>
  <c r="AM2260" i="1" l="1"/>
  <c r="AR2260" i="1"/>
  <c r="AQ2260" i="1"/>
  <c r="F2261" i="1"/>
  <c r="G2261" i="1" s="1"/>
  <c r="Q2262" i="1"/>
  <c r="J2261" i="1"/>
  <c r="X2261" i="1"/>
  <c r="D2262" i="1"/>
  <c r="Q2261" i="1"/>
  <c r="AH2259" i="1"/>
  <c r="AJ2261" i="1"/>
  <c r="AI2261" i="1"/>
  <c r="AM2261" i="1" l="1"/>
  <c r="AR2261" i="1"/>
  <c r="AQ2261" i="1"/>
  <c r="J2262" i="1"/>
  <c r="X2262" i="1"/>
  <c r="E2263" i="1"/>
  <c r="D2263" i="1"/>
  <c r="Q2263" i="1" s="1"/>
  <c r="F2262" i="1"/>
  <c r="G2262" i="1" s="1"/>
  <c r="AH2260" i="1"/>
  <c r="AJ2262" i="1"/>
  <c r="AI2262" i="1"/>
  <c r="AM2262" i="1" l="1"/>
  <c r="AQ2262" i="1"/>
  <c r="AR2262" i="1"/>
  <c r="J2263" i="1"/>
  <c r="X2263" i="1"/>
  <c r="F2263" i="1"/>
  <c r="G2263" i="1" s="1"/>
  <c r="E2264" i="1"/>
  <c r="D2264" i="1"/>
  <c r="AH2261" i="1"/>
  <c r="AJ2263" i="1"/>
  <c r="AI2263" i="1"/>
  <c r="AM2263" i="1" l="1"/>
  <c r="AQ2263" i="1"/>
  <c r="AR2263" i="1"/>
  <c r="F2264" i="1"/>
  <c r="G2264" i="1" s="1"/>
  <c r="J2264" i="1"/>
  <c r="X2264" i="1"/>
  <c r="E2265" i="1"/>
  <c r="D2265" i="1"/>
  <c r="Q2264" i="1"/>
  <c r="AH2262" i="1"/>
  <c r="AJ2264" i="1"/>
  <c r="AI2264" i="1"/>
  <c r="AM2264" i="1" l="1"/>
  <c r="AQ2264" i="1"/>
  <c r="AR2264" i="1"/>
  <c r="J2265" i="1"/>
  <c r="X2265" i="1"/>
  <c r="F2265" i="1"/>
  <c r="G2265" i="1" s="1"/>
  <c r="D2266" i="1"/>
  <c r="E2266" i="1"/>
  <c r="Q2265" i="1"/>
  <c r="AH2263" i="1"/>
  <c r="AJ2265" i="1"/>
  <c r="AI2265" i="1"/>
  <c r="AM2265" i="1" l="1"/>
  <c r="AQ2265" i="1"/>
  <c r="AR2265" i="1"/>
  <c r="F2266" i="1"/>
  <c r="G2266" i="1" s="1"/>
  <c r="J2266" i="1"/>
  <c r="X2266" i="1"/>
  <c r="Q2267" i="1"/>
  <c r="E2267" i="1"/>
  <c r="D2267" i="1"/>
  <c r="Q2266" i="1"/>
  <c r="AH2264" i="1"/>
  <c r="AJ2266" i="1"/>
  <c r="AI2266" i="1"/>
  <c r="AM2266" i="1" l="1"/>
  <c r="AQ2266" i="1"/>
  <c r="AR2266" i="1"/>
  <c r="J2267" i="1"/>
  <c r="X2267" i="1"/>
  <c r="F2267" i="1"/>
  <c r="G2267" i="1" s="1"/>
  <c r="D2268" i="1"/>
  <c r="E2268" i="1"/>
  <c r="AH2265" i="1"/>
  <c r="AJ2267" i="1"/>
  <c r="AI2267" i="1"/>
  <c r="AM2267" i="1" l="1"/>
  <c r="AR2267" i="1"/>
  <c r="AQ2267" i="1"/>
  <c r="F2268" i="1"/>
  <c r="G2268" i="1" s="1"/>
  <c r="X2268" i="1"/>
  <c r="J2268" i="1"/>
  <c r="D2269" i="1"/>
  <c r="Q2269" i="1" s="1"/>
  <c r="E2269" i="1"/>
  <c r="Q2268" i="1"/>
  <c r="AH2266" i="1"/>
  <c r="AJ2268" i="1"/>
  <c r="AI2268" i="1"/>
  <c r="AM2268" i="1" l="1"/>
  <c r="AR2268" i="1"/>
  <c r="AQ2268" i="1"/>
  <c r="J2269" i="1"/>
  <c r="X2269" i="1"/>
  <c r="F2269" i="1"/>
  <c r="G2269" i="1" s="1"/>
  <c r="D2270" i="1"/>
  <c r="E2270" i="1"/>
  <c r="AH2267" i="1"/>
  <c r="AJ2269" i="1"/>
  <c r="AI2269" i="1"/>
  <c r="AM2269" i="1" l="1"/>
  <c r="AQ2269" i="1"/>
  <c r="AR2269" i="1"/>
  <c r="F2270" i="1"/>
  <c r="J2270" i="1"/>
  <c r="X2270" i="1"/>
  <c r="G2270" i="1"/>
  <c r="E2271" i="1"/>
  <c r="D2271" i="1"/>
  <c r="Q2270" i="1"/>
  <c r="AH2268" i="1"/>
  <c r="AJ2270" i="1"/>
  <c r="AI2270" i="1"/>
  <c r="AM2270" i="1" l="1"/>
  <c r="J2271" i="1"/>
  <c r="X2271" i="1"/>
  <c r="F2271" i="1"/>
  <c r="G2271" i="1" s="1"/>
  <c r="E2272" i="1"/>
  <c r="D2272" i="1"/>
  <c r="AQ2270" i="1"/>
  <c r="AR2270" i="1"/>
  <c r="Q2271" i="1"/>
  <c r="AH2269" i="1"/>
  <c r="AJ2271" i="1"/>
  <c r="AI2271" i="1"/>
  <c r="AM2271" i="1" l="1"/>
  <c r="AQ2271" i="1"/>
  <c r="AR2271" i="1"/>
  <c r="F2272" i="1"/>
  <c r="G2272" i="1" s="1"/>
  <c r="X2272" i="1"/>
  <c r="J2272" i="1"/>
  <c r="E2273" i="1"/>
  <c r="D2273" i="1"/>
  <c r="Q2273" i="1" s="1"/>
  <c r="Q2272" i="1"/>
  <c r="AH2270" i="1"/>
  <c r="AJ2272" i="1"/>
  <c r="AI2272" i="1"/>
  <c r="AM2272" i="1" l="1"/>
  <c r="AR2272" i="1"/>
  <c r="AQ2272" i="1"/>
  <c r="J2273" i="1"/>
  <c r="X2273" i="1"/>
  <c r="Q2274" i="1"/>
  <c r="F2273" i="1"/>
  <c r="G2273" i="1" s="1"/>
  <c r="D2274" i="1"/>
  <c r="E2274" i="1"/>
  <c r="AH2271" i="1"/>
  <c r="AJ2273" i="1"/>
  <c r="AI2273" i="1"/>
  <c r="AM2273" i="1" l="1"/>
  <c r="AQ2273" i="1"/>
  <c r="AR2273" i="1"/>
  <c r="F2274" i="1"/>
  <c r="J2274" i="1"/>
  <c r="X2274" i="1"/>
  <c r="G2274" i="1"/>
  <c r="D2275" i="1"/>
  <c r="E2275" i="1"/>
  <c r="AH2272" i="1"/>
  <c r="AJ2274" i="1"/>
  <c r="AI2274" i="1"/>
  <c r="AM2274" i="1" l="1"/>
  <c r="AR2274" i="1"/>
  <c r="AQ2274" i="1"/>
  <c r="J2275" i="1"/>
  <c r="X2275" i="1"/>
  <c r="F2275" i="1"/>
  <c r="G2275" i="1" s="1"/>
  <c r="D2276" i="1"/>
  <c r="E2276" i="1"/>
  <c r="Q2275" i="1"/>
  <c r="AH2273" i="1"/>
  <c r="AJ2275" i="1"/>
  <c r="AI2275" i="1"/>
  <c r="AM2275" i="1" l="1"/>
  <c r="AQ2275" i="1"/>
  <c r="AR2275" i="1"/>
  <c r="F2276" i="1"/>
  <c r="G2276" i="1" s="1"/>
  <c r="J2276" i="1"/>
  <c r="X2276" i="1"/>
  <c r="E2277" i="1"/>
  <c r="D2277" i="1"/>
  <c r="Q2276" i="1"/>
  <c r="AH2274" i="1"/>
  <c r="AJ2276" i="1"/>
  <c r="AI2276" i="1"/>
  <c r="AM2276" i="1" l="1"/>
  <c r="AR2276" i="1"/>
  <c r="AQ2276" i="1"/>
  <c r="J2277" i="1"/>
  <c r="X2277" i="1"/>
  <c r="Q2278" i="1"/>
  <c r="F2277" i="1"/>
  <c r="G2277" i="1" s="1"/>
  <c r="E2278" i="1"/>
  <c r="D2278" i="1"/>
  <c r="Q2277" i="1"/>
  <c r="AH2275" i="1"/>
  <c r="AJ2277" i="1"/>
  <c r="AI2277" i="1"/>
  <c r="AM2277" i="1" l="1"/>
  <c r="AQ2277" i="1"/>
  <c r="AR2277" i="1"/>
  <c r="F2278" i="1"/>
  <c r="G2278" i="1" s="1"/>
  <c r="J2278" i="1"/>
  <c r="X2278" i="1"/>
  <c r="E2279" i="1"/>
  <c r="D2279" i="1"/>
  <c r="AH2276" i="1"/>
  <c r="AJ2278" i="1"/>
  <c r="AI2278" i="1"/>
  <c r="AM2278" i="1" l="1"/>
  <c r="AR2278" i="1"/>
  <c r="AQ2278" i="1"/>
  <c r="J2279" i="1"/>
  <c r="X2279" i="1"/>
  <c r="F2279" i="1"/>
  <c r="G2279" i="1" s="1"/>
  <c r="E2280" i="1"/>
  <c r="D2280" i="1"/>
  <c r="Q2279" i="1"/>
  <c r="AH2277" i="1"/>
  <c r="AJ2279" i="1"/>
  <c r="AI2279" i="1"/>
  <c r="AM2279" i="1" l="1"/>
  <c r="AQ2279" i="1"/>
  <c r="AR2279" i="1"/>
  <c r="F2280" i="1"/>
  <c r="G2280" i="1" s="1"/>
  <c r="Q2281" i="1"/>
  <c r="J2280" i="1"/>
  <c r="X2280" i="1"/>
  <c r="D2281" i="1"/>
  <c r="Q2280" i="1"/>
  <c r="AH2278" i="1"/>
  <c r="AJ2280" i="1"/>
  <c r="AI2280" i="1"/>
  <c r="AM2280" i="1" l="1"/>
  <c r="AR2280" i="1"/>
  <c r="AQ2280" i="1"/>
  <c r="J2281" i="1"/>
  <c r="X2281" i="1"/>
  <c r="G2281" i="1"/>
  <c r="E2282" i="1"/>
  <c r="D2282" i="1"/>
  <c r="F2281" i="1"/>
  <c r="Q2282" i="1"/>
  <c r="AH2279" i="1"/>
  <c r="AJ2281" i="1"/>
  <c r="AI2281" i="1"/>
  <c r="AM2281" i="1" l="1"/>
  <c r="AR2281" i="1"/>
  <c r="AQ2281" i="1"/>
  <c r="J2282" i="1"/>
  <c r="X2282" i="1"/>
  <c r="F2282" i="1"/>
  <c r="G2282" i="1" s="1"/>
  <c r="E2283" i="1"/>
  <c r="D2283" i="1"/>
  <c r="AH2280" i="1"/>
  <c r="AJ2282" i="1"/>
  <c r="AI2282" i="1"/>
  <c r="AM2282" i="1" l="1"/>
  <c r="AQ2282" i="1"/>
  <c r="AR2282" i="1"/>
  <c r="F2283" i="1"/>
  <c r="G2283" i="1" s="1"/>
  <c r="J2283" i="1"/>
  <c r="X2283" i="1"/>
  <c r="D2284" i="1"/>
  <c r="E2284" i="1"/>
  <c r="Q2284" i="1" s="1"/>
  <c r="Q2283" i="1"/>
  <c r="AH2281" i="1"/>
  <c r="AJ2283" i="1"/>
  <c r="AI2283" i="1"/>
  <c r="AM2283" i="1" l="1"/>
  <c r="AQ2283" i="1"/>
  <c r="AR2283" i="1"/>
  <c r="J2284" i="1"/>
  <c r="X2284" i="1"/>
  <c r="G2284" i="1"/>
  <c r="F2284" i="1"/>
  <c r="D2285" i="1"/>
  <c r="E2285" i="1"/>
  <c r="Q2285" i="1" s="1"/>
  <c r="AH2282" i="1"/>
  <c r="AJ2284" i="1"/>
  <c r="AI2284" i="1"/>
  <c r="AM2284" i="1" l="1"/>
  <c r="F2285" i="1"/>
  <c r="G2285" i="1" s="1"/>
  <c r="J2285" i="1"/>
  <c r="X2285" i="1"/>
  <c r="Q2286" i="1"/>
  <c r="E2286" i="1"/>
  <c r="D2286" i="1"/>
  <c r="AR2284" i="1"/>
  <c r="AQ2284" i="1"/>
  <c r="AH2283" i="1"/>
  <c r="AJ2285" i="1"/>
  <c r="AI2285" i="1"/>
  <c r="AM2285" i="1" l="1"/>
  <c r="AR2285" i="1"/>
  <c r="AQ2285" i="1"/>
  <c r="J2286" i="1"/>
  <c r="X2286" i="1"/>
  <c r="F2286" i="1"/>
  <c r="G2286" i="1" s="1"/>
  <c r="E2287" i="1"/>
  <c r="D2287" i="1"/>
  <c r="Q2287" i="1" s="1"/>
  <c r="AH2284" i="1"/>
  <c r="AJ2286" i="1"/>
  <c r="AI2286" i="1"/>
  <c r="AM2286" i="1" l="1"/>
  <c r="AQ2286" i="1"/>
  <c r="AR2286" i="1"/>
  <c r="F2287" i="1"/>
  <c r="G2287" i="1"/>
  <c r="X2287" i="1"/>
  <c r="J2287" i="1"/>
  <c r="E2288" i="1"/>
  <c r="D2288" i="1"/>
  <c r="Q2288" i="1" s="1"/>
  <c r="AH2285" i="1"/>
  <c r="AJ2287" i="1"/>
  <c r="AI2287" i="1"/>
  <c r="AM2287" i="1" l="1"/>
  <c r="AQ2287" i="1"/>
  <c r="AR2287" i="1"/>
  <c r="J2288" i="1"/>
  <c r="X2288" i="1"/>
  <c r="F2288" i="1"/>
  <c r="G2288" i="1" s="1"/>
  <c r="D2289" i="1"/>
  <c r="E2289" i="1"/>
  <c r="AH2286" i="1"/>
  <c r="AJ2288" i="1"/>
  <c r="AI2288" i="1"/>
  <c r="AM2288" i="1" l="1"/>
  <c r="AQ2288" i="1"/>
  <c r="AR2288" i="1"/>
  <c r="F2289" i="1"/>
  <c r="J2289" i="1"/>
  <c r="X2289" i="1"/>
  <c r="G2289" i="1"/>
  <c r="E2290" i="1"/>
  <c r="D2290" i="1"/>
  <c r="Q2289" i="1"/>
  <c r="AH2287" i="1"/>
  <c r="AJ2289" i="1"/>
  <c r="AI2289" i="1"/>
  <c r="AM2289" i="1" l="1"/>
  <c r="J2290" i="1"/>
  <c r="X2290" i="1"/>
  <c r="F2290" i="1"/>
  <c r="G2290" i="1" s="1"/>
  <c r="E2291" i="1"/>
  <c r="Q2291" i="1" s="1"/>
  <c r="D2291" i="1"/>
  <c r="AR2289" i="1"/>
  <c r="AQ2289" i="1"/>
  <c r="Q2290" i="1"/>
  <c r="AH2288" i="1"/>
  <c r="AJ2290" i="1"/>
  <c r="AI2290" i="1"/>
  <c r="AM2290" i="1" l="1"/>
  <c r="AR2290" i="1"/>
  <c r="AQ2290" i="1"/>
  <c r="F2291" i="1"/>
  <c r="G2291" i="1"/>
  <c r="X2291" i="1"/>
  <c r="J2291" i="1"/>
  <c r="E2292" i="1"/>
  <c r="D2292" i="1"/>
  <c r="AH2289" i="1"/>
  <c r="AJ2291" i="1"/>
  <c r="AI2291" i="1"/>
  <c r="AM2291" i="1" l="1"/>
  <c r="AQ2291" i="1"/>
  <c r="J2292" i="1"/>
  <c r="X2292" i="1"/>
  <c r="Q2293" i="1"/>
  <c r="F2292" i="1"/>
  <c r="G2292" i="1" s="1"/>
  <c r="D2293" i="1"/>
  <c r="E2293" i="1"/>
  <c r="Q2292" i="1"/>
  <c r="AR2291" i="1"/>
  <c r="AH2290" i="1"/>
  <c r="AJ2292" i="1"/>
  <c r="AI2292" i="1"/>
  <c r="AM2292" i="1" l="1"/>
  <c r="AQ2292" i="1"/>
  <c r="AR2292" i="1"/>
  <c r="F2293" i="1"/>
  <c r="J2293" i="1"/>
  <c r="X2293" i="1"/>
  <c r="G2293" i="1"/>
  <c r="Q2294" i="1"/>
  <c r="E2294" i="1"/>
  <c r="D2294" i="1"/>
  <c r="AH2291" i="1"/>
  <c r="AJ2293" i="1"/>
  <c r="AI2293" i="1"/>
  <c r="AM2293" i="1" l="1"/>
  <c r="J2294" i="1"/>
  <c r="X2294" i="1"/>
  <c r="F2294" i="1"/>
  <c r="G2294" i="1" s="1"/>
  <c r="D2295" i="1"/>
  <c r="E2295" i="1"/>
  <c r="AR2293" i="1"/>
  <c r="AQ2293" i="1"/>
  <c r="AH2292" i="1"/>
  <c r="AJ2294" i="1"/>
  <c r="AI2294" i="1"/>
  <c r="AM2294" i="1" l="1"/>
  <c r="AQ2294" i="1"/>
  <c r="AR2294" i="1"/>
  <c r="F2295" i="1"/>
  <c r="G2295" i="1" s="1"/>
  <c r="J2295" i="1"/>
  <c r="X2295" i="1"/>
  <c r="D2296" i="1"/>
  <c r="Q2296" i="1" s="1"/>
  <c r="E2296" i="1"/>
  <c r="Q2295" i="1"/>
  <c r="AH2293" i="1"/>
  <c r="AJ2295" i="1"/>
  <c r="AI2295" i="1"/>
  <c r="AM2295" i="1" l="1"/>
  <c r="AR2295" i="1"/>
  <c r="AQ2295" i="1"/>
  <c r="J2296" i="1"/>
  <c r="X2296" i="1"/>
  <c r="G2296" i="1"/>
  <c r="F2296" i="1"/>
  <c r="D2297" i="1"/>
  <c r="E2297" i="1"/>
  <c r="Q2297" i="1" s="1"/>
  <c r="AH2294" i="1"/>
  <c r="AJ2296" i="1"/>
  <c r="AI2296" i="1"/>
  <c r="AM2296" i="1" l="1"/>
  <c r="F2297" i="1"/>
  <c r="J2297" i="1"/>
  <c r="X2297" i="1"/>
  <c r="G2297" i="1"/>
  <c r="D2298" i="1"/>
  <c r="Q2298" i="1" s="1"/>
  <c r="E2298" i="1"/>
  <c r="AR2296" i="1"/>
  <c r="AQ2296" i="1"/>
  <c r="AH2295" i="1"/>
  <c r="AJ2297" i="1"/>
  <c r="AI2297" i="1"/>
  <c r="AM2297" i="1" l="1"/>
  <c r="J2298" i="1"/>
  <c r="X2298" i="1"/>
  <c r="F2298" i="1"/>
  <c r="G2298" i="1" s="1"/>
  <c r="D2299" i="1"/>
  <c r="E2299" i="1"/>
  <c r="AQ2297" i="1"/>
  <c r="AR2297" i="1"/>
  <c r="AH2296" i="1"/>
  <c r="AJ2298" i="1"/>
  <c r="AI2298" i="1"/>
  <c r="AM2298" i="1" l="1"/>
  <c r="AQ2298" i="1"/>
  <c r="AR2298" i="1"/>
  <c r="F2299" i="1"/>
  <c r="G2299" i="1"/>
  <c r="J2299" i="1"/>
  <c r="X2299" i="1"/>
  <c r="E2300" i="1"/>
  <c r="D2300" i="1"/>
  <c r="Q2299" i="1"/>
  <c r="AH2297" i="1"/>
  <c r="AJ2299" i="1"/>
  <c r="AI2299" i="1"/>
  <c r="AM2299" i="1" l="1"/>
  <c r="AQ2299" i="1"/>
  <c r="AR2300" i="1"/>
  <c r="J2300" i="1"/>
  <c r="X2300" i="1"/>
  <c r="G2300" i="1"/>
  <c r="Q2301" i="1"/>
  <c r="F2300" i="1"/>
  <c r="E2301" i="1"/>
  <c r="D2301" i="1"/>
  <c r="Q2300" i="1"/>
  <c r="AR2299" i="1"/>
  <c r="AH2298" i="1"/>
  <c r="AJ2300" i="1"/>
  <c r="AI2300" i="1"/>
  <c r="AM2300" i="1" l="1"/>
  <c r="F2301" i="1"/>
  <c r="G2301" i="1" s="1"/>
  <c r="J2301" i="1"/>
  <c r="X2301" i="1"/>
  <c r="E2302" i="1"/>
  <c r="D2302" i="1"/>
  <c r="AQ2300" i="1"/>
  <c r="AH2299" i="1"/>
  <c r="AJ2301" i="1"/>
  <c r="AI2301" i="1"/>
  <c r="AM2301" i="1" l="1"/>
  <c r="AR2301" i="1"/>
  <c r="AQ2301" i="1"/>
  <c r="J2302" i="1"/>
  <c r="X2302" i="1"/>
  <c r="F2302" i="1"/>
  <c r="G2302" i="1" s="1"/>
  <c r="E2303" i="1"/>
  <c r="D2303" i="1"/>
  <c r="Q2302" i="1"/>
  <c r="AH2300" i="1"/>
  <c r="AJ2302" i="1"/>
  <c r="AI2302" i="1"/>
  <c r="AM2302" i="1" l="1"/>
  <c r="AQ2302" i="1"/>
  <c r="AR2302" i="1"/>
  <c r="F2303" i="1"/>
  <c r="G2303" i="1"/>
  <c r="X2303" i="1"/>
  <c r="J2303" i="1"/>
  <c r="E2304" i="1"/>
  <c r="D2304" i="1"/>
  <c r="Q2303" i="1"/>
  <c r="AH2301" i="1"/>
  <c r="AJ2303" i="1"/>
  <c r="AI2303" i="1"/>
  <c r="AM2303" i="1" l="1"/>
  <c r="AR2303" i="1"/>
  <c r="J2304" i="1"/>
  <c r="X2304" i="1"/>
  <c r="F2304" i="1"/>
  <c r="G2304" i="1" s="1"/>
  <c r="E2305" i="1"/>
  <c r="D2305" i="1"/>
  <c r="Q2305" i="1" s="1"/>
  <c r="Q2304" i="1"/>
  <c r="AQ2303" i="1"/>
  <c r="AH2302" i="1"/>
  <c r="AJ2304" i="1"/>
  <c r="AI2304" i="1"/>
  <c r="AM2304" i="1" l="1"/>
  <c r="AR2304" i="1"/>
  <c r="AQ2304" i="1"/>
  <c r="AR2305" i="1"/>
  <c r="F2305" i="1"/>
  <c r="J2305" i="1"/>
  <c r="X2305" i="1"/>
  <c r="Q2306" i="1"/>
  <c r="G2305" i="1"/>
  <c r="D2306" i="1"/>
  <c r="AH2303" i="1"/>
  <c r="AJ2305" i="1"/>
  <c r="AI2305" i="1"/>
  <c r="AM2305" i="1" l="1"/>
  <c r="E2307" i="1"/>
  <c r="J2306" i="1"/>
  <c r="X2306" i="1"/>
  <c r="F2306" i="1"/>
  <c r="G2306" i="1" s="1"/>
  <c r="D2307" i="1"/>
  <c r="Q2307" i="1"/>
  <c r="AQ2305" i="1"/>
  <c r="AH2304" i="1"/>
  <c r="AJ2306" i="1"/>
  <c r="AI2306" i="1"/>
  <c r="AM2306" i="1" l="1"/>
  <c r="AQ2306" i="1"/>
  <c r="AR2306" i="1"/>
  <c r="J2307" i="1"/>
  <c r="X2307" i="1"/>
  <c r="D2308" i="1"/>
  <c r="Q2308" i="1"/>
  <c r="E2308" i="1"/>
  <c r="F2307" i="1"/>
  <c r="G2307" i="1" s="1"/>
  <c r="AH2305" i="1"/>
  <c r="AJ2307" i="1"/>
  <c r="AI2307" i="1"/>
  <c r="AM2307" i="1" l="1"/>
  <c r="AR2307" i="1"/>
  <c r="AQ2307" i="1"/>
  <c r="F2308" i="1"/>
  <c r="E2309" i="1"/>
  <c r="J2308" i="1"/>
  <c r="X2308" i="1"/>
  <c r="G2308" i="1"/>
  <c r="D2309" i="1"/>
  <c r="Q2309" i="1"/>
  <c r="AH2306" i="1"/>
  <c r="AJ2308" i="1"/>
  <c r="AI2308" i="1"/>
  <c r="AM2308" i="1" l="1"/>
  <c r="J2309" i="1"/>
  <c r="X2309" i="1"/>
  <c r="F2309" i="1"/>
  <c r="G2309" i="1" s="1"/>
  <c r="E2310" i="1"/>
  <c r="Q2310" i="1" s="1"/>
  <c r="D2310" i="1"/>
  <c r="AR2308" i="1"/>
  <c r="AQ2308" i="1"/>
  <c r="AH2307" i="1"/>
  <c r="AJ2309" i="1"/>
  <c r="AI2309" i="1"/>
  <c r="AM2309" i="1" l="1"/>
  <c r="AQ2309" i="1"/>
  <c r="AR2309" i="1"/>
  <c r="F2310" i="1"/>
  <c r="G2310" i="1"/>
  <c r="J2310" i="1"/>
  <c r="X2310" i="1"/>
  <c r="E2311" i="1"/>
  <c r="D2311" i="1"/>
  <c r="AH2308" i="1"/>
  <c r="AJ2310" i="1"/>
  <c r="AI2310" i="1"/>
  <c r="AM2310" i="1" l="1"/>
  <c r="AR2310" i="1"/>
  <c r="AQ2310" i="1"/>
  <c r="J2311" i="1"/>
  <c r="X2311" i="1"/>
  <c r="Q2312" i="1"/>
  <c r="F2311" i="1"/>
  <c r="G2311" i="1" s="1"/>
  <c r="E2312" i="1"/>
  <c r="D2312" i="1"/>
  <c r="Q2311" i="1"/>
  <c r="AH2309" i="1"/>
  <c r="AJ2311" i="1"/>
  <c r="AI2311" i="1"/>
  <c r="AM2311" i="1" l="1"/>
  <c r="AR2311" i="1"/>
  <c r="AQ2311" i="1"/>
  <c r="F2312" i="1"/>
  <c r="J2312" i="1"/>
  <c r="X2312" i="1"/>
  <c r="G2312" i="1"/>
  <c r="D2313" i="1"/>
  <c r="E2313" i="1"/>
  <c r="AH2310" i="1"/>
  <c r="AJ2312" i="1"/>
  <c r="AI2312" i="1"/>
  <c r="AM2312" i="1" l="1"/>
  <c r="J2313" i="1"/>
  <c r="X2313" i="1"/>
  <c r="F2313" i="1"/>
  <c r="G2313" i="1" s="1"/>
  <c r="D2314" i="1"/>
  <c r="E2314" i="1"/>
  <c r="AR2312" i="1"/>
  <c r="Q2313" i="1"/>
  <c r="AQ2312" i="1"/>
  <c r="AH2311" i="1"/>
  <c r="AJ2313" i="1"/>
  <c r="AI2313" i="1"/>
  <c r="AM2313" i="1" l="1"/>
  <c r="AQ2313" i="1"/>
  <c r="AR2313" i="1"/>
  <c r="F2314" i="1"/>
  <c r="G2314" i="1" s="1"/>
  <c r="X2314" i="1"/>
  <c r="J2314" i="1"/>
  <c r="E2315" i="1"/>
  <c r="D2315" i="1"/>
  <c r="Q2314" i="1"/>
  <c r="AH2312" i="1"/>
  <c r="AJ2314" i="1"/>
  <c r="AI2314" i="1"/>
  <c r="AM2314" i="1" l="1"/>
  <c r="AQ2314" i="1"/>
  <c r="AR2314" i="1"/>
  <c r="J2315" i="1"/>
  <c r="X2315" i="1"/>
  <c r="G2315" i="1"/>
  <c r="F2315" i="1"/>
  <c r="D2316" i="1"/>
  <c r="E2316" i="1"/>
  <c r="Q2315" i="1"/>
  <c r="AH2313" i="1"/>
  <c r="AJ2315" i="1"/>
  <c r="AI2315" i="1"/>
  <c r="AM2315" i="1" l="1"/>
  <c r="AR2315" i="1"/>
  <c r="AQ2315" i="1"/>
  <c r="F2316" i="1"/>
  <c r="J2316" i="1"/>
  <c r="X2316" i="1"/>
  <c r="Q2317" i="1"/>
  <c r="G2316" i="1"/>
  <c r="E2317" i="1"/>
  <c r="D2317" i="1"/>
  <c r="Q2316" i="1"/>
  <c r="AH2314" i="1"/>
  <c r="AJ2316" i="1"/>
  <c r="AI2316" i="1"/>
  <c r="AM2316" i="1" l="1"/>
  <c r="AR2316" i="1"/>
  <c r="AQ2316" i="1"/>
  <c r="J2317" i="1"/>
  <c r="X2317" i="1"/>
  <c r="F2317" i="1"/>
  <c r="G2317" i="1" s="1"/>
  <c r="E2318" i="1"/>
  <c r="D2318" i="1"/>
  <c r="AH2315" i="1"/>
  <c r="AJ2317" i="1"/>
  <c r="AI2317" i="1"/>
  <c r="AM2317" i="1" l="1"/>
  <c r="AR2317" i="1"/>
  <c r="AQ2317" i="1"/>
  <c r="F2318" i="1"/>
  <c r="G2318" i="1" s="1"/>
  <c r="X2318" i="1"/>
  <c r="J2318" i="1"/>
  <c r="D2319" i="1"/>
  <c r="E2319" i="1"/>
  <c r="Q2319" i="1" s="1"/>
  <c r="Q2318" i="1"/>
  <c r="AH2316" i="1"/>
  <c r="AJ2318" i="1"/>
  <c r="AI2318" i="1"/>
  <c r="AM2318" i="1" l="1"/>
  <c r="AR2318" i="1"/>
  <c r="AQ2318" i="1"/>
  <c r="J2319" i="1"/>
  <c r="X2319" i="1"/>
  <c r="G2319" i="1"/>
  <c r="F2319" i="1"/>
  <c r="E2320" i="1"/>
  <c r="D2320" i="1"/>
  <c r="AH2317" i="1"/>
  <c r="AJ2319" i="1"/>
  <c r="AI2319" i="1"/>
  <c r="AM2319" i="1" l="1"/>
  <c r="F2320" i="1"/>
  <c r="G2320" i="1" s="1"/>
  <c r="J2320" i="1"/>
  <c r="X2320" i="1"/>
  <c r="Q2321" i="1"/>
  <c r="D2321" i="1"/>
  <c r="E2321" i="1"/>
  <c r="AQ2319" i="1"/>
  <c r="AH2318" i="1"/>
  <c r="Q2320" i="1"/>
  <c r="AR2319" i="1"/>
  <c r="AJ2320" i="1"/>
  <c r="AI2320" i="1"/>
  <c r="AM2320" i="1" l="1"/>
  <c r="AQ2320" i="1"/>
  <c r="AR2320" i="1"/>
  <c r="J2321" i="1"/>
  <c r="X2321" i="1"/>
  <c r="F2321" i="1"/>
  <c r="G2321" i="1" s="1"/>
  <c r="D2322" i="1"/>
  <c r="E2322" i="1"/>
  <c r="AH2319" i="1"/>
  <c r="AJ2321" i="1"/>
  <c r="AI2321" i="1"/>
  <c r="AM2321" i="1" l="1"/>
  <c r="AQ2321" i="1"/>
  <c r="AR2321" i="1"/>
  <c r="F2322" i="1"/>
  <c r="G2322" i="1" s="1"/>
  <c r="J2322" i="1"/>
  <c r="X2322" i="1"/>
  <c r="E2323" i="1"/>
  <c r="D2323" i="1"/>
  <c r="Q2322" i="1"/>
  <c r="AH2320" i="1"/>
  <c r="AJ2322" i="1"/>
  <c r="AI2322" i="1"/>
  <c r="AM2322" i="1" l="1"/>
  <c r="AQ2322" i="1"/>
  <c r="AR2322" i="1"/>
  <c r="AQ2323" i="1"/>
  <c r="J2323" i="1"/>
  <c r="X2323" i="1"/>
  <c r="G2323" i="1"/>
  <c r="Q2324" i="1"/>
  <c r="F2323" i="1"/>
  <c r="D2324" i="1"/>
  <c r="E2324" i="1"/>
  <c r="Q2323" i="1"/>
  <c r="AH2321" i="1"/>
  <c r="AJ2323" i="1"/>
  <c r="AI2323" i="1"/>
  <c r="AM2323" i="1" l="1"/>
  <c r="F2324" i="1"/>
  <c r="J2324" i="1"/>
  <c r="X2324" i="1"/>
  <c r="G2324" i="1"/>
  <c r="D2325" i="1"/>
  <c r="AR2323" i="1"/>
  <c r="AH2322" i="1"/>
  <c r="AJ2324" i="1"/>
  <c r="AI2324" i="1"/>
  <c r="AM2324" i="1" l="1"/>
  <c r="E2326" i="1"/>
  <c r="J2325" i="1"/>
  <c r="X2325" i="1"/>
  <c r="F2325" i="1"/>
  <c r="G2325" i="1" s="1"/>
  <c r="D2326" i="1"/>
  <c r="Q2326" i="1"/>
  <c r="Q2325" i="1"/>
  <c r="AR2324" i="1"/>
  <c r="AQ2324" i="1"/>
  <c r="AH2323" i="1"/>
  <c r="AJ2325" i="1"/>
  <c r="AI2325" i="1"/>
  <c r="AM2325" i="1" l="1"/>
  <c r="AR2325" i="1"/>
  <c r="AQ2325" i="1"/>
  <c r="J2326" i="1"/>
  <c r="X2326" i="1"/>
  <c r="D2327" i="1"/>
  <c r="Q2327" i="1" s="1"/>
  <c r="E2327" i="1"/>
  <c r="F2326" i="1"/>
  <c r="G2326" i="1" s="1"/>
  <c r="AH2324" i="1"/>
  <c r="AJ2326" i="1"/>
  <c r="AI2326" i="1"/>
  <c r="AM2326" i="1" l="1"/>
  <c r="AQ2326" i="1"/>
  <c r="AR2326" i="1"/>
  <c r="F2327" i="1"/>
  <c r="G2327" i="1" s="1"/>
  <c r="E2328" i="1"/>
  <c r="J2327" i="1"/>
  <c r="X2327" i="1"/>
  <c r="Q2328" i="1"/>
  <c r="D2328" i="1"/>
  <c r="AH2325" i="1"/>
  <c r="AJ2327" i="1"/>
  <c r="AI2327" i="1"/>
  <c r="AM2327" i="1" l="1"/>
  <c r="AQ2327" i="1"/>
  <c r="AR2327" i="1"/>
  <c r="J2328" i="1"/>
  <c r="X2328" i="1"/>
  <c r="F2328" i="1"/>
  <c r="G2328" i="1" s="1"/>
  <c r="D2329" i="1"/>
  <c r="E2329" i="1"/>
  <c r="AH2326" i="1"/>
  <c r="AJ2328" i="1"/>
  <c r="AI2328" i="1"/>
  <c r="AM2328" i="1" l="1"/>
  <c r="AQ2328" i="1"/>
  <c r="AR2328" i="1"/>
  <c r="F2329" i="1"/>
  <c r="G2329" i="1" s="1"/>
  <c r="X2329" i="1"/>
  <c r="J2329" i="1"/>
  <c r="E2330" i="1"/>
  <c r="D2330" i="1"/>
  <c r="Q2329" i="1"/>
  <c r="AH2327" i="1"/>
  <c r="AJ2329" i="1"/>
  <c r="AI2329" i="1"/>
  <c r="AM2329" i="1" l="1"/>
  <c r="AQ2329" i="1"/>
  <c r="AR2329" i="1"/>
  <c r="J2330" i="1"/>
  <c r="X2330" i="1"/>
  <c r="G2330" i="1"/>
  <c r="F2330" i="1"/>
  <c r="D2331" i="1"/>
  <c r="E2331" i="1"/>
  <c r="Q2330" i="1"/>
  <c r="AH2328" i="1"/>
  <c r="AJ2330" i="1"/>
  <c r="AI2330" i="1"/>
  <c r="AM2330" i="1" l="1"/>
  <c r="F2331" i="1"/>
  <c r="J2331" i="1"/>
  <c r="X2331" i="1"/>
  <c r="G2331" i="1"/>
  <c r="E2332" i="1"/>
  <c r="D2332" i="1"/>
  <c r="AQ2330" i="1"/>
  <c r="AR2330" i="1"/>
  <c r="Q2331" i="1"/>
  <c r="AH2329" i="1"/>
  <c r="AJ2331" i="1"/>
  <c r="AI2331" i="1"/>
  <c r="AM2331" i="1" l="1"/>
  <c r="J2332" i="1"/>
  <c r="X2332" i="1"/>
  <c r="F2332" i="1"/>
  <c r="G2332" i="1" s="1"/>
  <c r="D2333" i="1"/>
  <c r="E2333" i="1"/>
  <c r="AQ2331" i="1"/>
  <c r="AR2331" i="1"/>
  <c r="Q2332" i="1"/>
  <c r="AH2330" i="1"/>
  <c r="AJ2332" i="1"/>
  <c r="AI2332" i="1"/>
  <c r="AM2332" i="1" l="1"/>
  <c r="AR2332" i="1"/>
  <c r="AQ2332" i="1"/>
  <c r="F2333" i="1"/>
  <c r="G2333" i="1"/>
  <c r="J2333" i="1"/>
  <c r="X2333" i="1"/>
  <c r="E2334" i="1"/>
  <c r="D2334" i="1"/>
  <c r="Q2333" i="1"/>
  <c r="AH2331" i="1"/>
  <c r="AJ2333" i="1"/>
  <c r="AI2333" i="1"/>
  <c r="AM2333" i="1" l="1"/>
  <c r="J2334" i="1"/>
  <c r="X2334" i="1"/>
  <c r="F2334" i="1"/>
  <c r="G2334" i="1" s="1"/>
  <c r="E2335" i="1"/>
  <c r="D2335" i="1"/>
  <c r="Q2335" i="1" s="1"/>
  <c r="Q2334" i="1"/>
  <c r="AR2333" i="1"/>
  <c r="AQ2333" i="1"/>
  <c r="AH2332" i="1"/>
  <c r="AJ2334" i="1"/>
  <c r="AI2334" i="1"/>
  <c r="AM2334" i="1" l="1"/>
  <c r="AR2334" i="1"/>
  <c r="AQ2334" i="1"/>
  <c r="F2335" i="1"/>
  <c r="J2335" i="1"/>
  <c r="X2335" i="1"/>
  <c r="G2335" i="1"/>
  <c r="E2336" i="1"/>
  <c r="D2336" i="1"/>
  <c r="AH2333" i="1"/>
  <c r="AJ2335" i="1"/>
  <c r="AI2335" i="1"/>
  <c r="AM2335" i="1" l="1"/>
  <c r="J2336" i="1"/>
  <c r="X2336" i="1"/>
  <c r="F2336" i="1"/>
  <c r="G2336" i="1" s="1"/>
  <c r="E2337" i="1"/>
  <c r="Q2337" i="1" s="1"/>
  <c r="D2337" i="1"/>
  <c r="Q2336" i="1"/>
  <c r="AQ2335" i="1"/>
  <c r="AR2335" i="1"/>
  <c r="AH2334" i="1"/>
  <c r="AJ2336" i="1"/>
  <c r="AI2336" i="1"/>
  <c r="AM2336" i="1" l="1"/>
  <c r="AR2336" i="1"/>
  <c r="AQ2336" i="1"/>
  <c r="F2337" i="1"/>
  <c r="G2337" i="1" s="1"/>
  <c r="J2337" i="1"/>
  <c r="X2337" i="1"/>
  <c r="E2338" i="1"/>
  <c r="D2338" i="1"/>
  <c r="Q2338" i="1" s="1"/>
  <c r="AH2335" i="1"/>
  <c r="AJ2337" i="1"/>
  <c r="AI2337" i="1"/>
  <c r="AM2337" i="1" l="1"/>
  <c r="AR2337" i="1"/>
  <c r="AQ2337" i="1"/>
  <c r="AH2336" i="1"/>
  <c r="J2338" i="1"/>
  <c r="X2338" i="1"/>
  <c r="F2338" i="1"/>
  <c r="G2338" i="1" s="1"/>
  <c r="E2339" i="1"/>
  <c r="Q2339" i="1" s="1"/>
  <c r="D2339" i="1"/>
  <c r="AJ2338" i="1"/>
  <c r="AI2338" i="1"/>
  <c r="AM2338" i="1" l="1"/>
  <c r="AQ2338" i="1"/>
  <c r="AR2338" i="1"/>
  <c r="F2339" i="1"/>
  <c r="G2339" i="1" s="1"/>
  <c r="J2339" i="1"/>
  <c r="X2339" i="1"/>
  <c r="E2340" i="1"/>
  <c r="D2340" i="1"/>
  <c r="Q2340" i="1" s="1"/>
  <c r="AH2337" i="1"/>
  <c r="AJ2339" i="1"/>
  <c r="AI2339" i="1"/>
  <c r="AM2339" i="1" l="1"/>
  <c r="AQ2339" i="1"/>
  <c r="AR2339" i="1"/>
  <c r="J2340" i="1"/>
  <c r="X2340" i="1"/>
  <c r="F2340" i="1"/>
  <c r="G2340" i="1" s="1"/>
  <c r="D2341" i="1"/>
  <c r="E2341" i="1"/>
  <c r="AH2338" i="1"/>
  <c r="AJ2340" i="1"/>
  <c r="AI2340" i="1"/>
  <c r="AM2340" i="1" l="1"/>
  <c r="AR2340" i="1"/>
  <c r="AQ2340" i="1"/>
  <c r="F2341" i="1"/>
  <c r="G2341" i="1" s="1"/>
  <c r="X2341" i="1"/>
  <c r="J2341" i="1"/>
  <c r="E2342" i="1"/>
  <c r="D2342" i="1"/>
  <c r="Q2342" i="1" s="1"/>
  <c r="Q2341" i="1"/>
  <c r="AH2339" i="1"/>
  <c r="AJ2341" i="1"/>
  <c r="AI2341" i="1"/>
  <c r="AM2341" i="1" l="1"/>
  <c r="AQ2341" i="1"/>
  <c r="AR2341" i="1"/>
  <c r="J2342" i="1"/>
  <c r="X2342" i="1"/>
  <c r="G2342" i="1"/>
  <c r="F2342" i="1"/>
  <c r="E2343" i="1"/>
  <c r="D2343" i="1"/>
  <c r="AH2340" i="1"/>
  <c r="AJ2342" i="1"/>
  <c r="AI2342" i="1"/>
  <c r="AM2342" i="1" l="1"/>
  <c r="AR2342" i="1"/>
  <c r="AQ2342" i="1"/>
  <c r="F2343" i="1"/>
  <c r="J2343" i="1"/>
  <c r="X2343" i="1"/>
  <c r="G2343" i="1"/>
  <c r="D2344" i="1"/>
  <c r="Q2343" i="1"/>
  <c r="AH2341" i="1"/>
  <c r="AJ2343" i="1"/>
  <c r="AI2343" i="1"/>
  <c r="AM2343" i="1" l="1"/>
  <c r="E2345" i="1"/>
  <c r="J2344" i="1"/>
  <c r="X2344" i="1"/>
  <c r="F2344" i="1"/>
  <c r="G2344" i="1" s="1"/>
  <c r="D2345" i="1"/>
  <c r="Q2345" i="1"/>
  <c r="AQ2343" i="1"/>
  <c r="AR2343" i="1"/>
  <c r="Q2344" i="1"/>
  <c r="AH2342" i="1"/>
  <c r="AJ2344" i="1"/>
  <c r="AI2344" i="1"/>
  <c r="AM2344" i="1" l="1"/>
  <c r="AR2344" i="1"/>
  <c r="AQ2344" i="1"/>
  <c r="J2345" i="1"/>
  <c r="X2345" i="1"/>
  <c r="D2346" i="1"/>
  <c r="Q2346" i="1" s="1"/>
  <c r="E2346" i="1"/>
  <c r="F2345" i="1"/>
  <c r="G2345" i="1" s="1"/>
  <c r="AH2343" i="1"/>
  <c r="AJ2345" i="1"/>
  <c r="AI2345" i="1"/>
  <c r="AM2345" i="1" l="1"/>
  <c r="AR2345" i="1"/>
  <c r="AQ2345" i="1"/>
  <c r="F2346" i="1"/>
  <c r="E2347" i="1"/>
  <c r="J2346" i="1"/>
  <c r="X2346" i="1"/>
  <c r="G2346" i="1"/>
  <c r="D2347" i="1"/>
  <c r="AH2344" i="1"/>
  <c r="AJ2346" i="1"/>
  <c r="AI2346" i="1"/>
  <c r="AM2346" i="1" l="1"/>
  <c r="J2347" i="1"/>
  <c r="X2347" i="1"/>
  <c r="F2347" i="1"/>
  <c r="G2347" i="1" s="1"/>
  <c r="E2348" i="1"/>
  <c r="D2348" i="1"/>
  <c r="AR2346" i="1"/>
  <c r="AQ2346" i="1"/>
  <c r="Q2347" i="1"/>
  <c r="AH2345" i="1"/>
  <c r="AJ2347" i="1"/>
  <c r="AI2347" i="1"/>
  <c r="AM2347" i="1" l="1"/>
  <c r="AR2347" i="1"/>
  <c r="AQ2347" i="1"/>
  <c r="F2348" i="1"/>
  <c r="G2348" i="1"/>
  <c r="J2348" i="1"/>
  <c r="X2348" i="1"/>
  <c r="E2349" i="1"/>
  <c r="D2349" i="1"/>
  <c r="Q2349" i="1" s="1"/>
  <c r="Q2348" i="1"/>
  <c r="AH2346" i="1"/>
  <c r="AJ2348" i="1"/>
  <c r="AI2348" i="1"/>
  <c r="AM2348" i="1" l="1"/>
  <c r="AR2348" i="1"/>
  <c r="AQ2348" i="1"/>
  <c r="J2349" i="1"/>
  <c r="X2349" i="1"/>
  <c r="F2349" i="1"/>
  <c r="G2349" i="1" s="1"/>
  <c r="E2350" i="1"/>
  <c r="Q2350" i="1" s="1"/>
  <c r="D2350" i="1"/>
  <c r="AH2347" i="1"/>
  <c r="AJ2349" i="1"/>
  <c r="AI2349" i="1"/>
  <c r="AM2349" i="1" l="1"/>
  <c r="AR2349" i="1"/>
  <c r="AQ2349" i="1"/>
  <c r="F2350" i="1"/>
  <c r="J2350" i="1"/>
  <c r="X2350" i="1"/>
  <c r="G2350" i="1"/>
  <c r="E2351" i="1"/>
  <c r="D2351" i="1"/>
  <c r="Q2351" i="1" s="1"/>
  <c r="AH2348" i="1"/>
  <c r="AJ2350" i="1"/>
  <c r="AI2350" i="1"/>
  <c r="AM2350" i="1" l="1"/>
  <c r="AQ2350" i="1"/>
  <c r="J2351" i="1"/>
  <c r="X2351" i="1"/>
  <c r="F2351" i="1"/>
  <c r="G2351" i="1" s="1"/>
  <c r="E2352" i="1"/>
  <c r="Q2352" i="1" s="1"/>
  <c r="D2352" i="1"/>
  <c r="AR2350" i="1"/>
  <c r="AH2349" i="1"/>
  <c r="AJ2351" i="1"/>
  <c r="AI2351" i="1"/>
  <c r="AM2351" i="1" l="1"/>
  <c r="AQ2351" i="1"/>
  <c r="AR2351" i="1"/>
  <c r="F2352" i="1"/>
  <c r="G2352" i="1" s="1"/>
  <c r="X2352" i="1"/>
  <c r="J2352" i="1"/>
  <c r="E2353" i="1"/>
  <c r="D2353" i="1"/>
  <c r="AH2350" i="1"/>
  <c r="AJ2352" i="1"/>
  <c r="AI2352" i="1"/>
  <c r="AM2352" i="1" l="1"/>
  <c r="AQ2352" i="1"/>
  <c r="AR2352" i="1"/>
  <c r="J2353" i="1"/>
  <c r="X2353" i="1"/>
  <c r="G2353" i="1"/>
  <c r="F2353" i="1"/>
  <c r="E2354" i="1"/>
  <c r="D2354" i="1"/>
  <c r="Q2353" i="1"/>
  <c r="AH2351" i="1"/>
  <c r="AJ2353" i="1"/>
  <c r="AI2353" i="1"/>
  <c r="AM2353" i="1" l="1"/>
  <c r="F2354" i="1"/>
  <c r="J2354" i="1"/>
  <c r="X2354" i="1"/>
  <c r="G2354" i="1"/>
  <c r="E2355" i="1"/>
  <c r="Q2355" i="1" s="1"/>
  <c r="D2355" i="1"/>
  <c r="AQ2353" i="1"/>
  <c r="AR2353" i="1"/>
  <c r="Q2354" i="1"/>
  <c r="AH2352" i="1"/>
  <c r="AJ2354" i="1"/>
  <c r="AI2354" i="1"/>
  <c r="AM2354" i="1" l="1"/>
  <c r="AR2354" i="1"/>
  <c r="AQ2354" i="1"/>
  <c r="J2355" i="1"/>
  <c r="X2355" i="1"/>
  <c r="F2355" i="1"/>
  <c r="G2355" i="1" s="1"/>
  <c r="E2356" i="1"/>
  <c r="D2356" i="1"/>
  <c r="AH2353" i="1"/>
  <c r="AJ2355" i="1"/>
  <c r="AI2355" i="1"/>
  <c r="AM2355" i="1" l="1"/>
  <c r="AQ2355" i="1"/>
  <c r="AR2355" i="1"/>
  <c r="AH2354" i="1"/>
  <c r="F2356" i="1"/>
  <c r="G2356" i="1" s="1"/>
  <c r="X2356" i="1"/>
  <c r="J2356" i="1"/>
  <c r="D2357" i="1"/>
  <c r="E2357" i="1"/>
  <c r="Q2357" i="1" s="1"/>
  <c r="Q2356" i="1"/>
  <c r="AJ2356" i="1"/>
  <c r="AI2356" i="1"/>
  <c r="AM2356" i="1" l="1"/>
  <c r="AR2356" i="1"/>
  <c r="AQ2356" i="1"/>
  <c r="J2357" i="1"/>
  <c r="X2357" i="1"/>
  <c r="F2357" i="1"/>
  <c r="G2357" i="1" s="1"/>
  <c r="E2358" i="1"/>
  <c r="D2358" i="1"/>
  <c r="Q2358" i="1" s="1"/>
  <c r="AH2355" i="1"/>
  <c r="AJ2357" i="1"/>
  <c r="AI2357" i="1"/>
  <c r="AM2357" i="1" l="1"/>
  <c r="AR2357" i="1"/>
  <c r="AQ2357" i="1"/>
  <c r="AH2356" i="1"/>
  <c r="F2358" i="1"/>
  <c r="G2358" i="1" s="1"/>
  <c r="J2358" i="1"/>
  <c r="X2358" i="1"/>
  <c r="E2359" i="1"/>
  <c r="Q2359" i="1" s="1"/>
  <c r="D2359" i="1"/>
  <c r="AJ2358" i="1"/>
  <c r="AI2358" i="1"/>
  <c r="AM2358" i="1" l="1"/>
  <c r="AQ2358" i="1"/>
  <c r="AR2358" i="1"/>
  <c r="AH2357" i="1"/>
  <c r="J2359" i="1"/>
  <c r="X2359" i="1"/>
  <c r="F2359" i="1"/>
  <c r="G2359" i="1" s="1"/>
  <c r="E2360" i="1"/>
  <c r="D2360" i="1"/>
  <c r="AJ2359" i="1"/>
  <c r="AI2359" i="1"/>
  <c r="AM2359" i="1" l="1"/>
  <c r="AR2359" i="1"/>
  <c r="AQ2359" i="1"/>
  <c r="AH2358" i="1"/>
  <c r="F2360" i="1"/>
  <c r="G2360" i="1"/>
  <c r="J2360" i="1"/>
  <c r="X2360" i="1"/>
  <c r="E2361" i="1"/>
  <c r="D2361" i="1"/>
  <c r="Q2360" i="1"/>
  <c r="AJ2360" i="1"/>
  <c r="AI2360" i="1"/>
  <c r="AM2360" i="1" l="1"/>
  <c r="AH2359" i="1"/>
  <c r="AR2360" i="1"/>
  <c r="AQ2360" i="1"/>
  <c r="J2361" i="1"/>
  <c r="X2361" i="1"/>
  <c r="G2361" i="1"/>
  <c r="F2361" i="1"/>
  <c r="D2362" i="1"/>
  <c r="Q2362" i="1" s="1"/>
  <c r="E2362" i="1"/>
  <c r="Q2361" i="1"/>
  <c r="AJ2361" i="1"/>
  <c r="AI2361" i="1"/>
  <c r="AM2361" i="1" l="1"/>
  <c r="AQ2361" i="1"/>
  <c r="AR2361" i="1"/>
  <c r="F2362" i="1"/>
  <c r="G2362" i="1" s="1"/>
  <c r="J2362" i="1"/>
  <c r="X2362" i="1"/>
  <c r="Q2363" i="1"/>
  <c r="D2363" i="1"/>
  <c r="E2363" i="1"/>
  <c r="AH2360" i="1"/>
  <c r="AJ2362" i="1"/>
  <c r="AI2362" i="1"/>
  <c r="AM2362" i="1" l="1"/>
  <c r="AQ2362" i="1"/>
  <c r="AR2362" i="1"/>
  <c r="J2363" i="1"/>
  <c r="X2363" i="1"/>
  <c r="F2363" i="1"/>
  <c r="G2363" i="1" s="1"/>
  <c r="D2364" i="1"/>
  <c r="Q2364" i="1" s="1"/>
  <c r="E2364" i="1"/>
  <c r="AH2361" i="1"/>
  <c r="AJ2363" i="1"/>
  <c r="AI2363" i="1"/>
  <c r="AM2363" i="1" l="1"/>
  <c r="AQ2363" i="1"/>
  <c r="AR2363" i="1"/>
  <c r="F2364" i="1"/>
  <c r="G2364" i="1" s="1"/>
  <c r="J2364" i="1"/>
  <c r="X2364" i="1"/>
  <c r="E2365" i="1"/>
  <c r="D2365" i="1"/>
  <c r="AH2362" i="1"/>
  <c r="AJ2364" i="1"/>
  <c r="AI2364" i="1"/>
  <c r="AM2364" i="1" l="1"/>
  <c r="AR2364" i="1"/>
  <c r="AQ2364" i="1"/>
  <c r="J2365" i="1"/>
  <c r="X2365" i="1"/>
  <c r="G2365" i="1"/>
  <c r="F2365" i="1"/>
  <c r="D2366" i="1"/>
  <c r="E2366" i="1"/>
  <c r="Q2365" i="1"/>
  <c r="AH2363" i="1"/>
  <c r="AJ2365" i="1"/>
  <c r="AI2365" i="1"/>
  <c r="AM2365" i="1" l="1"/>
  <c r="AQ2365" i="1"/>
  <c r="F2366" i="1"/>
  <c r="J2366" i="1"/>
  <c r="X2366" i="1"/>
  <c r="G2366" i="1"/>
  <c r="E2367" i="1"/>
  <c r="D2367" i="1"/>
  <c r="AR2365" i="1"/>
  <c r="Q2366" i="1"/>
  <c r="AH2364" i="1"/>
  <c r="AJ2366" i="1"/>
  <c r="AI2366" i="1"/>
  <c r="AM2366" i="1" l="1"/>
  <c r="J2367" i="1"/>
  <c r="X2367" i="1"/>
  <c r="F2367" i="1"/>
  <c r="G2367" i="1" s="1"/>
  <c r="D2368" i="1"/>
  <c r="Q2368" i="1" s="1"/>
  <c r="E2368" i="1"/>
  <c r="Q2367" i="1"/>
  <c r="AQ2366" i="1"/>
  <c r="AR2366" i="1"/>
  <c r="AH2365" i="1"/>
  <c r="AJ2367" i="1"/>
  <c r="AI2367" i="1"/>
  <c r="AM2367" i="1" l="1"/>
  <c r="AQ2367" i="1"/>
  <c r="AR2367" i="1"/>
  <c r="F2368" i="1"/>
  <c r="G2368" i="1" s="1"/>
  <c r="Q2369" i="1"/>
  <c r="X2368" i="1"/>
  <c r="J2368" i="1"/>
  <c r="D2369" i="1"/>
  <c r="AH2366" i="1"/>
  <c r="AJ2368" i="1"/>
  <c r="AI2368" i="1"/>
  <c r="AM2368" i="1" l="1"/>
  <c r="AQ2368" i="1"/>
  <c r="AR2368" i="1"/>
  <c r="J2369" i="1"/>
  <c r="X2369" i="1"/>
  <c r="E2370" i="1"/>
  <c r="F2369" i="1"/>
  <c r="G2369" i="1" s="1"/>
  <c r="Q2370" i="1"/>
  <c r="D2370" i="1"/>
  <c r="AH2367" i="1"/>
  <c r="AJ2369" i="1"/>
  <c r="AI2369" i="1"/>
  <c r="AM2369" i="1" l="1"/>
  <c r="AQ2369" i="1"/>
  <c r="AR2369" i="1"/>
  <c r="J2370" i="1"/>
  <c r="X2370" i="1"/>
  <c r="F2370" i="1"/>
  <c r="G2370" i="1" s="1"/>
  <c r="E2371" i="1"/>
  <c r="D2371" i="1"/>
  <c r="Q2371" i="1" s="1"/>
  <c r="AH2368" i="1"/>
  <c r="AJ2370" i="1"/>
  <c r="AI2370" i="1"/>
  <c r="AM2370" i="1" l="1"/>
  <c r="AQ2370" i="1"/>
  <c r="AR2370" i="1"/>
  <c r="F2371" i="1"/>
  <c r="G2371" i="1"/>
  <c r="X2371" i="1"/>
  <c r="J2371" i="1"/>
  <c r="E2372" i="1"/>
  <c r="D2372" i="1"/>
  <c r="AH2369" i="1"/>
  <c r="AJ2371" i="1"/>
  <c r="AI2371" i="1"/>
  <c r="AM2371" i="1" l="1"/>
  <c r="J2372" i="1"/>
  <c r="X2372" i="1"/>
  <c r="G2372" i="1"/>
  <c r="F2372" i="1"/>
  <c r="D2373" i="1"/>
  <c r="E2373" i="1"/>
  <c r="Q2372" i="1"/>
  <c r="AQ2371" i="1"/>
  <c r="AR2371" i="1"/>
  <c r="AH2370" i="1"/>
  <c r="AJ2372" i="1"/>
  <c r="AI2372" i="1"/>
  <c r="AM2372" i="1" l="1"/>
  <c r="F2373" i="1"/>
  <c r="G2373" i="1" s="1"/>
  <c r="J2373" i="1"/>
  <c r="X2373" i="1"/>
  <c r="E2374" i="1"/>
  <c r="D2374" i="1"/>
  <c r="Q2374" i="1" s="1"/>
  <c r="AQ2372" i="1"/>
  <c r="AR2372" i="1"/>
  <c r="Q2373" i="1"/>
  <c r="AH2371" i="1"/>
  <c r="AJ2373" i="1"/>
  <c r="AI2373" i="1"/>
  <c r="AM2373" i="1" l="1"/>
  <c r="AQ2373" i="1"/>
  <c r="AR2373" i="1"/>
  <c r="AR2374" i="1"/>
  <c r="AH2372" i="1"/>
  <c r="G2374" i="1"/>
  <c r="J2374" i="1"/>
  <c r="X2374" i="1"/>
  <c r="F2374" i="1"/>
  <c r="D2375" i="1"/>
  <c r="Q2375" i="1" s="1"/>
  <c r="E2375" i="1"/>
  <c r="AJ2374" i="1"/>
  <c r="AI2374" i="1"/>
  <c r="AM2374" i="1" l="1"/>
  <c r="AQ2374" i="1"/>
  <c r="F2375" i="1"/>
  <c r="G2375" i="1"/>
  <c r="X2375" i="1"/>
  <c r="J2375" i="1"/>
  <c r="E2376" i="1"/>
  <c r="D2376" i="1"/>
  <c r="AH2373" i="1"/>
  <c r="AJ2375" i="1"/>
  <c r="AI2375" i="1"/>
  <c r="AM2375" i="1" l="1"/>
  <c r="AR2375" i="1"/>
  <c r="AQ2375" i="1"/>
  <c r="J2376" i="1"/>
  <c r="X2376" i="1"/>
  <c r="G2376" i="1"/>
  <c r="F2376" i="1"/>
  <c r="E2377" i="1"/>
  <c r="D2377" i="1"/>
  <c r="Q2376" i="1"/>
  <c r="AH2374" i="1"/>
  <c r="AJ2376" i="1"/>
  <c r="AI2376" i="1"/>
  <c r="AM2376" i="1" l="1"/>
  <c r="AR2376" i="1"/>
  <c r="AQ2376" i="1"/>
  <c r="F2377" i="1"/>
  <c r="G2377" i="1" s="1"/>
  <c r="J2377" i="1"/>
  <c r="X2377" i="1"/>
  <c r="Q2378" i="1"/>
  <c r="E2378" i="1"/>
  <c r="D2378" i="1"/>
  <c r="Q2377" i="1"/>
  <c r="AH2375" i="1"/>
  <c r="AJ2377" i="1"/>
  <c r="AI2377" i="1"/>
  <c r="AM2377" i="1" l="1"/>
  <c r="AR2377" i="1"/>
  <c r="AQ2377" i="1"/>
  <c r="J2378" i="1"/>
  <c r="X2378" i="1"/>
  <c r="F2378" i="1"/>
  <c r="G2378" i="1" s="1"/>
  <c r="D2379" i="1"/>
  <c r="E2379" i="1"/>
  <c r="AH2376" i="1"/>
  <c r="AJ2378" i="1"/>
  <c r="AI2378" i="1"/>
  <c r="AM2378" i="1" l="1"/>
  <c r="AQ2378" i="1"/>
  <c r="AR2378" i="1"/>
  <c r="F2379" i="1"/>
  <c r="G2379" i="1" s="1"/>
  <c r="J2379" i="1"/>
  <c r="X2379" i="1"/>
  <c r="E2380" i="1"/>
  <c r="D2380" i="1"/>
  <c r="Q2379" i="1"/>
  <c r="AH2377" i="1"/>
  <c r="AJ2379" i="1"/>
  <c r="AI2379" i="1"/>
  <c r="AM2379" i="1" l="1"/>
  <c r="AR2379" i="1"/>
  <c r="AQ2379" i="1"/>
  <c r="J2380" i="1"/>
  <c r="X2380" i="1"/>
  <c r="F2380" i="1"/>
  <c r="G2380" i="1" s="1"/>
  <c r="E2381" i="1"/>
  <c r="D2381" i="1"/>
  <c r="Q2380" i="1"/>
  <c r="AH2378" i="1"/>
  <c r="AJ2380" i="1"/>
  <c r="AI2380" i="1"/>
  <c r="AM2380" i="1" l="1"/>
  <c r="AR2380" i="1"/>
  <c r="AQ2380" i="1"/>
  <c r="F2381" i="1"/>
  <c r="G2381" i="1" s="1"/>
  <c r="J2381" i="1"/>
  <c r="X2381" i="1"/>
  <c r="E2382" i="1"/>
  <c r="D2382" i="1"/>
  <c r="Q2381" i="1"/>
  <c r="AH2379" i="1"/>
  <c r="AJ2381" i="1"/>
  <c r="AI2381" i="1"/>
  <c r="AM2381" i="1" l="1"/>
  <c r="AQ2381" i="1"/>
  <c r="AR2381" i="1"/>
  <c r="J2382" i="1"/>
  <c r="X2382" i="1"/>
  <c r="F2382" i="1"/>
  <c r="G2382" i="1" s="1"/>
  <c r="E2383" i="1"/>
  <c r="D2383" i="1"/>
  <c r="Q2382" i="1"/>
  <c r="AH2380" i="1"/>
  <c r="AJ2382" i="1"/>
  <c r="AI2382" i="1"/>
  <c r="AM2382" i="1" l="1"/>
  <c r="AQ2382" i="1"/>
  <c r="AR2382" i="1"/>
  <c r="F2383" i="1"/>
  <c r="G2383" i="1" s="1"/>
  <c r="J2383" i="1"/>
  <c r="X2383" i="1"/>
  <c r="E2384" i="1"/>
  <c r="D2384" i="1"/>
  <c r="Q2383" i="1"/>
  <c r="AH2381" i="1"/>
  <c r="AJ2383" i="1"/>
  <c r="AI2383" i="1"/>
  <c r="AM2383" i="1" l="1"/>
  <c r="AQ2383" i="1"/>
  <c r="AR2383" i="1"/>
  <c r="J2384" i="1"/>
  <c r="X2384" i="1"/>
  <c r="F2384" i="1"/>
  <c r="G2384" i="1" s="1"/>
  <c r="D2385" i="1"/>
  <c r="E2385" i="1"/>
  <c r="Q2385" i="1" s="1"/>
  <c r="Q2384" i="1"/>
  <c r="AH2382" i="1"/>
  <c r="AJ2384" i="1"/>
  <c r="AI2384" i="1"/>
  <c r="AM2384" i="1" l="1"/>
  <c r="AQ2384" i="1"/>
  <c r="AR2384" i="1"/>
  <c r="F2385" i="1"/>
  <c r="J2385" i="1"/>
  <c r="X2385" i="1"/>
  <c r="G2385" i="1"/>
  <c r="E2386" i="1"/>
  <c r="D2386" i="1"/>
  <c r="AH2383" i="1"/>
  <c r="AJ2385" i="1"/>
  <c r="AI2385" i="1"/>
  <c r="AM2385" i="1" l="1"/>
  <c r="J2386" i="1"/>
  <c r="X2386" i="1"/>
  <c r="F2386" i="1"/>
  <c r="G2386" i="1" s="1"/>
  <c r="E2387" i="1"/>
  <c r="Q2387" i="1" s="1"/>
  <c r="D2387" i="1"/>
  <c r="Q2386" i="1"/>
  <c r="AQ2385" i="1"/>
  <c r="AR2385" i="1"/>
  <c r="AH2384" i="1"/>
  <c r="AJ2386" i="1"/>
  <c r="AI2386" i="1"/>
  <c r="AM2386" i="1" l="1"/>
  <c r="AR2386" i="1"/>
  <c r="AQ2386" i="1"/>
  <c r="F2387" i="1"/>
  <c r="G2387" i="1"/>
  <c r="Q2388" i="1"/>
  <c r="X2387" i="1"/>
  <c r="J2387" i="1"/>
  <c r="D2388" i="1"/>
  <c r="AH2385" i="1"/>
  <c r="AJ2387" i="1"/>
  <c r="AI2387" i="1"/>
  <c r="AM2387" i="1" l="1"/>
  <c r="J2388" i="1"/>
  <c r="X2388" i="1"/>
  <c r="G2388" i="1"/>
  <c r="E2389" i="1"/>
  <c r="F2388" i="1"/>
  <c r="D2389" i="1"/>
  <c r="Q2389" i="1" s="1"/>
  <c r="AR2387" i="1"/>
  <c r="AQ2387" i="1"/>
  <c r="AH2386" i="1"/>
  <c r="AJ2388" i="1"/>
  <c r="AI2388" i="1"/>
  <c r="AM2388" i="1" l="1"/>
  <c r="AQ2388" i="1"/>
  <c r="AR2388" i="1"/>
  <c r="J2389" i="1"/>
  <c r="X2389" i="1"/>
  <c r="F2389" i="1"/>
  <c r="G2389" i="1" s="1"/>
  <c r="E2390" i="1"/>
  <c r="D2390" i="1"/>
  <c r="AH2387" i="1"/>
  <c r="AJ2389" i="1"/>
  <c r="AI2389" i="1"/>
  <c r="AM2389" i="1" l="1"/>
  <c r="AR2389" i="1"/>
  <c r="AQ2389" i="1"/>
  <c r="F2390" i="1"/>
  <c r="G2390" i="1" s="1"/>
  <c r="X2390" i="1"/>
  <c r="J2390" i="1"/>
  <c r="E2391" i="1"/>
  <c r="D2391" i="1"/>
  <c r="Q2391" i="1" s="1"/>
  <c r="Q2390" i="1"/>
  <c r="AH2388" i="1"/>
  <c r="AJ2390" i="1"/>
  <c r="AI2390" i="1"/>
  <c r="AM2390" i="1" l="1"/>
  <c r="AQ2390" i="1"/>
  <c r="AR2390" i="1"/>
  <c r="J2391" i="1"/>
  <c r="X2391" i="1"/>
  <c r="F2391" i="1"/>
  <c r="G2391" i="1" s="1"/>
  <c r="E2392" i="1"/>
  <c r="D2392" i="1"/>
  <c r="Q2392" i="1" s="1"/>
  <c r="AH2389" i="1"/>
  <c r="AJ2391" i="1"/>
  <c r="AI2391" i="1"/>
  <c r="AM2391" i="1" l="1"/>
  <c r="AQ2391" i="1"/>
  <c r="AR2391" i="1"/>
  <c r="F2392" i="1"/>
  <c r="J2392" i="1"/>
  <c r="X2392" i="1"/>
  <c r="G2392" i="1"/>
  <c r="D2393" i="1"/>
  <c r="E2393" i="1"/>
  <c r="AH2390" i="1"/>
  <c r="AJ2392" i="1"/>
  <c r="AI2392" i="1"/>
  <c r="AM2392" i="1" l="1"/>
  <c r="J2393" i="1"/>
  <c r="X2393" i="1"/>
  <c r="F2393" i="1"/>
  <c r="G2393" i="1" s="1"/>
  <c r="D2394" i="1"/>
  <c r="E2394" i="1"/>
  <c r="AR2392" i="1"/>
  <c r="AQ2392" i="1"/>
  <c r="Q2393" i="1"/>
  <c r="AH2391" i="1"/>
  <c r="AJ2393" i="1"/>
  <c r="AI2393" i="1"/>
  <c r="AM2393" i="1" l="1"/>
  <c r="AQ2393" i="1"/>
  <c r="AR2393" i="1"/>
  <c r="F2394" i="1"/>
  <c r="G2394" i="1"/>
  <c r="X2394" i="1"/>
  <c r="J2394" i="1"/>
  <c r="D2395" i="1"/>
  <c r="E2395" i="1"/>
  <c r="Q2395" i="1" s="1"/>
  <c r="Q2394" i="1"/>
  <c r="AH2392" i="1"/>
  <c r="AJ2394" i="1"/>
  <c r="AI2394" i="1"/>
  <c r="AM2394" i="1" l="1"/>
  <c r="J2395" i="1"/>
  <c r="X2395" i="1"/>
  <c r="G2395" i="1"/>
  <c r="F2395" i="1"/>
  <c r="D2396" i="1"/>
  <c r="E2396" i="1"/>
  <c r="AR2394" i="1"/>
  <c r="AQ2394" i="1"/>
  <c r="AH2393" i="1"/>
  <c r="AJ2395" i="1"/>
  <c r="AI2395" i="1"/>
  <c r="AM2395" i="1" l="1"/>
  <c r="F2396" i="1"/>
  <c r="J2396" i="1"/>
  <c r="X2396" i="1"/>
  <c r="G2396" i="1"/>
  <c r="E2397" i="1"/>
  <c r="D2397" i="1"/>
  <c r="AR2395" i="1"/>
  <c r="AQ2395" i="1"/>
  <c r="AR2396" i="1"/>
  <c r="Q2396" i="1"/>
  <c r="AH2394" i="1"/>
  <c r="AJ2396" i="1"/>
  <c r="AI2396" i="1"/>
  <c r="AM2396" i="1" l="1"/>
  <c r="J2397" i="1"/>
  <c r="X2397" i="1"/>
  <c r="F2397" i="1"/>
  <c r="G2397" i="1" s="1"/>
  <c r="E2398" i="1"/>
  <c r="D2398" i="1"/>
  <c r="Q2397" i="1"/>
  <c r="AQ2396" i="1"/>
  <c r="AH2395" i="1"/>
  <c r="AJ2397" i="1"/>
  <c r="AI2397" i="1"/>
  <c r="AM2397" i="1" l="1"/>
  <c r="AQ2397" i="1"/>
  <c r="AR2397" i="1"/>
  <c r="F2398" i="1"/>
  <c r="G2398" i="1" s="1"/>
  <c r="J2398" i="1"/>
  <c r="X2398" i="1"/>
  <c r="E2399" i="1"/>
  <c r="D2399" i="1"/>
  <c r="Q2398" i="1"/>
  <c r="AH2396" i="1"/>
  <c r="AJ2398" i="1"/>
  <c r="AI2398" i="1"/>
  <c r="AM2398" i="1" l="1"/>
  <c r="AR2398" i="1"/>
  <c r="AQ2398" i="1"/>
  <c r="J2399" i="1"/>
  <c r="X2399" i="1"/>
  <c r="F2399" i="1"/>
  <c r="G2399" i="1" s="1"/>
  <c r="E2400" i="1"/>
  <c r="D2400" i="1"/>
  <c r="Q2400" i="1" s="1"/>
  <c r="Q2399" i="1"/>
  <c r="AH2397" i="1"/>
  <c r="AJ2399" i="1"/>
  <c r="AI2399" i="1"/>
  <c r="AM2399" i="1" l="1"/>
  <c r="AQ2399" i="1"/>
  <c r="AR2399" i="1"/>
  <c r="F2400" i="1"/>
  <c r="G2400" i="1" s="1"/>
  <c r="J2400" i="1"/>
  <c r="X2400" i="1"/>
  <c r="Q2401" i="1"/>
  <c r="D2401" i="1"/>
  <c r="E2401" i="1"/>
  <c r="AH2398" i="1"/>
  <c r="AJ2400" i="1"/>
  <c r="AI2400" i="1"/>
  <c r="AM2400" i="1" l="1"/>
  <c r="AQ2400" i="1"/>
  <c r="AR2400" i="1"/>
  <c r="J2401" i="1"/>
  <c r="X2401" i="1"/>
  <c r="F2401" i="1"/>
  <c r="G2401" i="1" s="1"/>
  <c r="E2402" i="1"/>
  <c r="D2402" i="1"/>
  <c r="AH2399" i="1"/>
  <c r="AJ2401" i="1"/>
  <c r="AI2401" i="1"/>
  <c r="AM2401" i="1" l="1"/>
  <c r="AQ2401" i="1"/>
  <c r="AR2401" i="1"/>
  <c r="F2402" i="1"/>
  <c r="G2402" i="1" s="1"/>
  <c r="J2402" i="1"/>
  <c r="X2402" i="1"/>
  <c r="E2403" i="1"/>
  <c r="D2403" i="1"/>
  <c r="Q2402" i="1"/>
  <c r="AH2400" i="1"/>
  <c r="AJ2402" i="1"/>
  <c r="AI2402" i="1"/>
  <c r="AM2402" i="1" l="1"/>
  <c r="AQ2402" i="1"/>
  <c r="AR2402" i="1"/>
  <c r="J2403" i="1"/>
  <c r="X2403" i="1"/>
  <c r="G2403" i="1"/>
  <c r="F2403" i="1"/>
  <c r="D2404" i="1"/>
  <c r="E2404" i="1"/>
  <c r="Q2403" i="1"/>
  <c r="AH2401" i="1"/>
  <c r="AJ2403" i="1"/>
  <c r="AI2403" i="1"/>
  <c r="AM2403" i="1" l="1"/>
  <c r="AR2403" i="1"/>
  <c r="AQ2403" i="1"/>
  <c r="F2404" i="1"/>
  <c r="J2404" i="1"/>
  <c r="X2404" i="1"/>
  <c r="G2404" i="1"/>
  <c r="D2405" i="1"/>
  <c r="Q2405" i="1" s="1"/>
  <c r="E2405" i="1"/>
  <c r="Q2404" i="1"/>
  <c r="AH2402" i="1"/>
  <c r="AJ2404" i="1"/>
  <c r="AI2404" i="1"/>
  <c r="AM2404" i="1" l="1"/>
  <c r="AR2404" i="1"/>
  <c r="AQ2404" i="1"/>
  <c r="J2405" i="1"/>
  <c r="X2405" i="1"/>
  <c r="F2405" i="1"/>
  <c r="G2405" i="1" s="1"/>
  <c r="E2406" i="1"/>
  <c r="D2406" i="1"/>
  <c r="AH2403" i="1"/>
  <c r="AJ2405" i="1"/>
  <c r="AI2405" i="1"/>
  <c r="AM2405" i="1" l="1"/>
  <c r="AQ2405" i="1"/>
  <c r="AR2405" i="1"/>
  <c r="F2406" i="1"/>
  <c r="G2406" i="1"/>
  <c r="X2406" i="1"/>
  <c r="J2406" i="1"/>
  <c r="E2407" i="1"/>
  <c r="D2407" i="1"/>
  <c r="Q2406" i="1"/>
  <c r="AH2404" i="1"/>
  <c r="AJ2406" i="1"/>
  <c r="AI2406" i="1"/>
  <c r="AM2406" i="1" l="1"/>
  <c r="AR2406" i="1"/>
  <c r="AQ2406" i="1"/>
  <c r="J2407" i="1"/>
  <c r="X2407" i="1"/>
  <c r="G2407" i="1"/>
  <c r="F2407" i="1"/>
  <c r="D2408" i="1"/>
  <c r="Q2407" i="1"/>
  <c r="AH2405" i="1"/>
  <c r="AJ2407" i="1"/>
  <c r="AI2407" i="1"/>
  <c r="AM2407" i="1" l="1"/>
  <c r="AQ2407" i="1"/>
  <c r="F2408" i="1"/>
  <c r="D2409" i="1"/>
  <c r="Q2409" i="1" s="1"/>
  <c r="J2408" i="1"/>
  <c r="X2408" i="1"/>
  <c r="E2409" i="1"/>
  <c r="G2408" i="1"/>
  <c r="AR2408" i="1"/>
  <c r="AR2407" i="1"/>
  <c r="Q2408" i="1"/>
  <c r="AH2406" i="1"/>
  <c r="AJ2408" i="1"/>
  <c r="AI2408" i="1"/>
  <c r="AM2408" i="1" l="1"/>
  <c r="AQ2408" i="1"/>
  <c r="E2410" i="1"/>
  <c r="F2409" i="1"/>
  <c r="G2409" i="1"/>
  <c r="X2409" i="1"/>
  <c r="J2409" i="1"/>
  <c r="D2410" i="1"/>
  <c r="AH2407" i="1"/>
  <c r="AJ2409" i="1"/>
  <c r="AI2409" i="1"/>
  <c r="AM2409" i="1" l="1"/>
  <c r="J2410" i="1"/>
  <c r="X2410" i="1"/>
  <c r="G2410" i="1"/>
  <c r="AQ2410" i="1" s="1"/>
  <c r="F2410" i="1"/>
  <c r="D2411" i="1"/>
  <c r="E2411" i="1"/>
  <c r="AR2409" i="1"/>
  <c r="AQ2409" i="1"/>
  <c r="Q2410" i="1"/>
  <c r="AH2408" i="1"/>
  <c r="AJ2410" i="1"/>
  <c r="AI2410" i="1"/>
  <c r="AM2410" i="1" l="1"/>
  <c r="F2411" i="1"/>
  <c r="J2411" i="1"/>
  <c r="X2411" i="1"/>
  <c r="G2411" i="1"/>
  <c r="E2412" i="1"/>
  <c r="D2412" i="1"/>
  <c r="AR2410" i="1"/>
  <c r="Q2411" i="1"/>
  <c r="AH2409" i="1"/>
  <c r="AJ2411" i="1"/>
  <c r="AI2411" i="1"/>
  <c r="AM2411" i="1" l="1"/>
  <c r="J2412" i="1"/>
  <c r="X2412" i="1"/>
  <c r="F2412" i="1"/>
  <c r="G2412" i="1" s="1"/>
  <c r="E2413" i="1"/>
  <c r="D2413" i="1"/>
  <c r="Q2413" i="1" s="1"/>
  <c r="Q2412" i="1"/>
  <c r="AQ2411" i="1"/>
  <c r="AR2411" i="1"/>
  <c r="AH2410" i="1"/>
  <c r="AJ2412" i="1"/>
  <c r="AI2412" i="1"/>
  <c r="AM2412" i="1" l="1"/>
  <c r="AR2412" i="1"/>
  <c r="AQ2412" i="1"/>
  <c r="F2413" i="1"/>
  <c r="G2413" i="1" s="1"/>
  <c r="X2413" i="1"/>
  <c r="J2413" i="1"/>
  <c r="D2414" i="1"/>
  <c r="Q2414" i="1" s="1"/>
  <c r="E2414" i="1"/>
  <c r="AH2411" i="1"/>
  <c r="AJ2413" i="1"/>
  <c r="AI2413" i="1"/>
  <c r="AM2413" i="1" l="1"/>
  <c r="AQ2413" i="1"/>
  <c r="AR2413" i="1"/>
  <c r="J2414" i="1"/>
  <c r="X2414" i="1"/>
  <c r="F2414" i="1"/>
  <c r="G2414" i="1" s="1"/>
  <c r="D2415" i="1"/>
  <c r="Q2415" i="1" s="1"/>
  <c r="E2415" i="1"/>
  <c r="AH2412" i="1"/>
  <c r="AJ2414" i="1"/>
  <c r="AI2414" i="1"/>
  <c r="AM2414" i="1" l="1"/>
  <c r="AR2414" i="1"/>
  <c r="AQ2414" i="1"/>
  <c r="F2415" i="1"/>
  <c r="J2415" i="1"/>
  <c r="X2415" i="1"/>
  <c r="G2415" i="1"/>
  <c r="E2416" i="1"/>
  <c r="D2416" i="1"/>
  <c r="Q2416" i="1" s="1"/>
  <c r="AH2413" i="1"/>
  <c r="AJ2415" i="1"/>
  <c r="AI2415" i="1"/>
  <c r="AM2415" i="1" l="1"/>
  <c r="J2416" i="1"/>
  <c r="X2416" i="1"/>
  <c r="F2416" i="1"/>
  <c r="G2416" i="1" s="1"/>
  <c r="E2417" i="1"/>
  <c r="D2417" i="1"/>
  <c r="Q2417" i="1" s="1"/>
  <c r="AR2415" i="1"/>
  <c r="AQ2415" i="1"/>
  <c r="AH2414" i="1"/>
  <c r="AJ2416" i="1"/>
  <c r="AI2416" i="1"/>
  <c r="AM2416" i="1" l="1"/>
  <c r="AQ2416" i="1"/>
  <c r="AR2416" i="1"/>
  <c r="F2417" i="1"/>
  <c r="G2417" i="1" s="1"/>
  <c r="X2417" i="1"/>
  <c r="J2417" i="1"/>
  <c r="E2418" i="1"/>
  <c r="D2418" i="1"/>
  <c r="AH2415" i="1"/>
  <c r="AJ2417" i="1"/>
  <c r="AI2417" i="1"/>
  <c r="AM2417" i="1" l="1"/>
  <c r="AR2417" i="1"/>
  <c r="AQ2417" i="1"/>
  <c r="J2418" i="1"/>
  <c r="X2418" i="1"/>
  <c r="G2418" i="1"/>
  <c r="F2418" i="1"/>
  <c r="E2419" i="1"/>
  <c r="D2419" i="1"/>
  <c r="Q2418" i="1"/>
  <c r="AH2416" i="1"/>
  <c r="AJ2418" i="1"/>
  <c r="AI2418" i="1"/>
  <c r="AM2418" i="1" l="1"/>
  <c r="F2419" i="1"/>
  <c r="J2419" i="1"/>
  <c r="X2419" i="1"/>
  <c r="G2419" i="1"/>
  <c r="D2420" i="1"/>
  <c r="E2420" i="1"/>
  <c r="AR2418" i="1"/>
  <c r="AQ2418" i="1"/>
  <c r="Q2419" i="1"/>
  <c r="AH2417" i="1"/>
  <c r="AJ2419" i="1"/>
  <c r="AI2419" i="1"/>
  <c r="AM2419" i="1" l="1"/>
  <c r="J2420" i="1"/>
  <c r="X2420" i="1"/>
  <c r="F2420" i="1"/>
  <c r="G2420" i="1" s="1"/>
  <c r="D2421" i="1"/>
  <c r="E2421" i="1"/>
  <c r="Q2420" i="1"/>
  <c r="AR2419" i="1"/>
  <c r="AQ2419" i="1"/>
  <c r="AH2418" i="1"/>
  <c r="AJ2420" i="1"/>
  <c r="AI2420" i="1"/>
  <c r="AM2420" i="1" l="1"/>
  <c r="AR2420" i="1"/>
  <c r="AQ2420" i="1"/>
  <c r="F2421" i="1"/>
  <c r="G2421" i="1" s="1"/>
  <c r="J2421" i="1"/>
  <c r="X2421" i="1"/>
  <c r="E2422" i="1"/>
  <c r="D2422" i="1"/>
  <c r="Q2421" i="1"/>
  <c r="AH2419" i="1"/>
  <c r="AJ2421" i="1"/>
  <c r="AI2421" i="1"/>
  <c r="AM2421" i="1" l="1"/>
  <c r="AR2421" i="1"/>
  <c r="AQ2421" i="1"/>
  <c r="J2422" i="1"/>
  <c r="X2422" i="1"/>
  <c r="F2422" i="1"/>
  <c r="G2422" i="1" s="1"/>
  <c r="D2423" i="1"/>
  <c r="Q2423" i="1" s="1"/>
  <c r="E2423" i="1"/>
  <c r="Q2422" i="1"/>
  <c r="AH2420" i="1"/>
  <c r="AJ2422" i="1"/>
  <c r="AI2422" i="1"/>
  <c r="AM2422" i="1" l="1"/>
  <c r="AR2422" i="1"/>
  <c r="AQ2422" i="1"/>
  <c r="F2423" i="1"/>
  <c r="G2423" i="1" s="1"/>
  <c r="J2423" i="1"/>
  <c r="X2423" i="1"/>
  <c r="Q2424" i="1"/>
  <c r="E2424" i="1"/>
  <c r="D2424" i="1"/>
  <c r="AH2421" i="1"/>
  <c r="AJ2423" i="1"/>
  <c r="AI2423" i="1"/>
  <c r="AM2423" i="1" l="1"/>
  <c r="AQ2423" i="1"/>
  <c r="AR2423" i="1"/>
  <c r="J2424" i="1"/>
  <c r="X2424" i="1"/>
  <c r="F2424" i="1"/>
  <c r="G2424" i="1" s="1"/>
  <c r="D2425" i="1"/>
  <c r="E2425" i="1"/>
  <c r="AH2422" i="1"/>
  <c r="AJ2424" i="1"/>
  <c r="AI2424" i="1"/>
  <c r="AM2424" i="1" l="1"/>
  <c r="AR2424" i="1"/>
  <c r="AQ2424" i="1"/>
  <c r="F2425" i="1"/>
  <c r="G2425" i="1" s="1"/>
  <c r="J2425" i="1"/>
  <c r="X2425" i="1"/>
  <c r="E2426" i="1"/>
  <c r="D2426" i="1"/>
  <c r="Q2425" i="1"/>
  <c r="AH2423" i="1"/>
  <c r="AJ2425" i="1"/>
  <c r="AI2425" i="1"/>
  <c r="AM2425" i="1" l="1"/>
  <c r="AQ2425" i="1"/>
  <c r="AR2425" i="1"/>
  <c r="J2426" i="1"/>
  <c r="X2426" i="1"/>
  <c r="G2426" i="1"/>
  <c r="F2426" i="1"/>
  <c r="E2427" i="1"/>
  <c r="D2427" i="1"/>
  <c r="Q2426" i="1"/>
  <c r="AH2424" i="1"/>
  <c r="AJ2426" i="1"/>
  <c r="AI2426" i="1"/>
  <c r="AM2426" i="1" l="1"/>
  <c r="F2427" i="1"/>
  <c r="G2427" i="1" s="1"/>
  <c r="J2427" i="1"/>
  <c r="X2427" i="1"/>
  <c r="E2428" i="1"/>
  <c r="Q2428" i="1" s="1"/>
  <c r="D2428" i="1"/>
  <c r="AR2426" i="1"/>
  <c r="AQ2426" i="1"/>
  <c r="Q2427" i="1"/>
  <c r="AH2425" i="1"/>
  <c r="AJ2427" i="1"/>
  <c r="AI2427" i="1"/>
  <c r="AM2427" i="1" l="1"/>
  <c r="AR2427" i="1"/>
  <c r="AQ2427" i="1"/>
  <c r="J2428" i="1"/>
  <c r="X2428" i="1"/>
  <c r="F2428" i="1"/>
  <c r="G2428" i="1" s="1"/>
  <c r="D2429" i="1"/>
  <c r="Q2429" i="1" s="1"/>
  <c r="E2429" i="1"/>
  <c r="AH2426" i="1"/>
  <c r="AJ2428" i="1"/>
  <c r="AI2428" i="1"/>
  <c r="AM2428" i="1" l="1"/>
  <c r="AR2428" i="1"/>
  <c r="AQ2428" i="1"/>
  <c r="F2429" i="1"/>
  <c r="G2429" i="1" s="1"/>
  <c r="X2429" i="1"/>
  <c r="J2429" i="1"/>
  <c r="E2430" i="1"/>
  <c r="D2430" i="1"/>
  <c r="AH2427" i="1"/>
  <c r="AJ2429" i="1"/>
  <c r="AI2429" i="1"/>
  <c r="AM2429" i="1" l="1"/>
  <c r="AQ2429" i="1"/>
  <c r="AR2429" i="1"/>
  <c r="J2430" i="1"/>
  <c r="X2430" i="1"/>
  <c r="Q2431" i="1"/>
  <c r="F2430" i="1"/>
  <c r="G2430" i="1" s="1"/>
  <c r="D2431" i="1"/>
  <c r="E2431" i="1"/>
  <c r="Q2430" i="1"/>
  <c r="AH2428" i="1"/>
  <c r="AJ2430" i="1"/>
  <c r="AI2430" i="1"/>
  <c r="AM2430" i="1" l="1"/>
  <c r="AQ2430" i="1"/>
  <c r="AR2430" i="1"/>
  <c r="F2431" i="1"/>
  <c r="J2431" i="1"/>
  <c r="X2431" i="1"/>
  <c r="G2431" i="1"/>
  <c r="E2432" i="1"/>
  <c r="D2432" i="1"/>
  <c r="AH2429" i="1"/>
  <c r="AJ2431" i="1"/>
  <c r="AI2431" i="1"/>
  <c r="AM2431" i="1" l="1"/>
  <c r="J2432" i="1"/>
  <c r="X2432" i="1"/>
  <c r="F2432" i="1"/>
  <c r="G2432" i="1" s="1"/>
  <c r="D2433" i="1"/>
  <c r="Q2433" i="1" s="1"/>
  <c r="AQ2431" i="1"/>
  <c r="AR2431" i="1"/>
  <c r="Q2432" i="1"/>
  <c r="AH2430" i="1"/>
  <c r="AJ2432" i="1"/>
  <c r="AI2432" i="1"/>
  <c r="AM2432" i="1" l="1"/>
  <c r="AQ2432" i="1"/>
  <c r="AR2432" i="1"/>
  <c r="F2433" i="1"/>
  <c r="G2433" i="1" s="1"/>
  <c r="D2434" i="1"/>
  <c r="E2434" i="1"/>
  <c r="Q2434" i="1" s="1"/>
  <c r="X2433" i="1"/>
  <c r="J2433" i="1"/>
  <c r="AH2431" i="1"/>
  <c r="AJ2433" i="1"/>
  <c r="AI2433" i="1"/>
  <c r="AM2433" i="1" l="1"/>
  <c r="AQ2433" i="1"/>
  <c r="AR2433" i="1"/>
  <c r="F2434" i="1"/>
  <c r="E2435" i="1"/>
  <c r="J2434" i="1"/>
  <c r="X2434" i="1"/>
  <c r="G2434" i="1"/>
  <c r="D2435" i="1"/>
  <c r="Q2435" i="1" s="1"/>
  <c r="AH2432" i="1"/>
  <c r="AJ2434" i="1"/>
  <c r="AI2434" i="1"/>
  <c r="AM2434" i="1" l="1"/>
  <c r="AQ2434" i="1"/>
  <c r="AR2434" i="1"/>
  <c r="J2435" i="1"/>
  <c r="X2435" i="1"/>
  <c r="F2435" i="1"/>
  <c r="G2435" i="1" s="1"/>
  <c r="E2436" i="1"/>
  <c r="D2436" i="1"/>
  <c r="AH2433" i="1"/>
  <c r="AJ2435" i="1"/>
  <c r="AI2435" i="1"/>
  <c r="AM2435" i="1" l="1"/>
  <c r="AQ2435" i="1"/>
  <c r="AR2435" i="1"/>
  <c r="F2436" i="1"/>
  <c r="G2436" i="1"/>
  <c r="X2436" i="1"/>
  <c r="J2436" i="1"/>
  <c r="E2437" i="1"/>
  <c r="D2437" i="1"/>
  <c r="Q2436" i="1"/>
  <c r="AH2434" i="1"/>
  <c r="AJ2436" i="1"/>
  <c r="AI2436" i="1"/>
  <c r="AM2436" i="1" l="1"/>
  <c r="J2437" i="1"/>
  <c r="X2437" i="1"/>
  <c r="G2437" i="1"/>
  <c r="F2437" i="1"/>
  <c r="D2438" i="1"/>
  <c r="E2438" i="1"/>
  <c r="AR2436" i="1"/>
  <c r="AQ2436" i="1"/>
  <c r="Q2437" i="1"/>
  <c r="AH2435" i="1"/>
  <c r="AJ2437" i="1"/>
  <c r="AI2437" i="1"/>
  <c r="AM2437" i="1" l="1"/>
  <c r="AR2437" i="1"/>
  <c r="AQ2437" i="1"/>
  <c r="F2438" i="1"/>
  <c r="J2438" i="1"/>
  <c r="X2438" i="1"/>
  <c r="G2438" i="1"/>
  <c r="E2439" i="1"/>
  <c r="D2439" i="1"/>
  <c r="Q2439" i="1" s="1"/>
  <c r="Q2438" i="1"/>
  <c r="AH2436" i="1"/>
  <c r="AJ2438" i="1"/>
  <c r="AI2438" i="1"/>
  <c r="AM2438" i="1" l="1"/>
  <c r="AR2438" i="1"/>
  <c r="AQ2438" i="1"/>
  <c r="J2439" i="1"/>
  <c r="X2439" i="1"/>
  <c r="F2439" i="1"/>
  <c r="G2439" i="1" s="1"/>
  <c r="E2440" i="1"/>
  <c r="D2440" i="1"/>
  <c r="AH2437" i="1"/>
  <c r="AJ2439" i="1"/>
  <c r="AI2439" i="1"/>
  <c r="AM2439" i="1" l="1"/>
  <c r="AR2439" i="1"/>
  <c r="AQ2439" i="1"/>
  <c r="F2440" i="1"/>
  <c r="G2440" i="1" s="1"/>
  <c r="X2440" i="1"/>
  <c r="J2440" i="1"/>
  <c r="D2441" i="1"/>
  <c r="E2441" i="1"/>
  <c r="Q2441" i="1" s="1"/>
  <c r="Q2440" i="1"/>
  <c r="AH2438" i="1"/>
  <c r="AJ2440" i="1"/>
  <c r="AI2440" i="1"/>
  <c r="AM2440" i="1" l="1"/>
  <c r="AQ2440" i="1"/>
  <c r="AR2440" i="1"/>
  <c r="J2441" i="1"/>
  <c r="X2441" i="1"/>
  <c r="G2441" i="1"/>
  <c r="Q2442" i="1"/>
  <c r="F2441" i="1"/>
  <c r="D2442" i="1"/>
  <c r="E2442" i="1"/>
  <c r="AH2439" i="1"/>
  <c r="AJ2441" i="1"/>
  <c r="AI2441" i="1"/>
  <c r="AM2441" i="1" l="1"/>
  <c r="F2442" i="1"/>
  <c r="J2442" i="1"/>
  <c r="X2442" i="1"/>
  <c r="G2442" i="1"/>
  <c r="E2443" i="1"/>
  <c r="D2443" i="1"/>
  <c r="Q2443" i="1" s="1"/>
  <c r="AQ2441" i="1"/>
  <c r="AQ2442" i="1"/>
  <c r="AR2441" i="1"/>
  <c r="AH2440" i="1"/>
  <c r="AJ2442" i="1"/>
  <c r="AI2442" i="1"/>
  <c r="AM2442" i="1" l="1"/>
  <c r="AR2442" i="1"/>
  <c r="J2443" i="1"/>
  <c r="X2443" i="1"/>
  <c r="F2443" i="1"/>
  <c r="G2443" i="1" s="1"/>
  <c r="E2444" i="1"/>
  <c r="Q2444" i="1" s="1"/>
  <c r="D2444" i="1"/>
  <c r="AH2441" i="1"/>
  <c r="AJ2443" i="1"/>
  <c r="AI2443" i="1"/>
  <c r="AM2443" i="1" l="1"/>
  <c r="AR2443" i="1"/>
  <c r="AQ2443" i="1"/>
  <c r="F2444" i="1"/>
  <c r="G2444" i="1"/>
  <c r="J2444" i="1"/>
  <c r="X2444" i="1"/>
  <c r="E2445" i="1"/>
  <c r="D2445" i="1"/>
  <c r="AH2442" i="1"/>
  <c r="AJ2444" i="1"/>
  <c r="AI2444" i="1"/>
  <c r="AM2444" i="1" l="1"/>
  <c r="AQ2444" i="1"/>
  <c r="J2445" i="1"/>
  <c r="X2445" i="1"/>
  <c r="G2445" i="1"/>
  <c r="F2445" i="1"/>
  <c r="D2446" i="1"/>
  <c r="Q2446" i="1" s="1"/>
  <c r="E2446" i="1"/>
  <c r="Q2445" i="1"/>
  <c r="AR2444" i="1"/>
  <c r="AH2443" i="1"/>
  <c r="AJ2445" i="1"/>
  <c r="AI2445" i="1"/>
  <c r="AM2445" i="1" l="1"/>
  <c r="AQ2445" i="1"/>
  <c r="AR2445" i="1"/>
  <c r="F2446" i="1"/>
  <c r="J2446" i="1"/>
  <c r="X2446" i="1"/>
  <c r="G2446" i="1"/>
  <c r="D2447" i="1"/>
  <c r="E2447" i="1"/>
  <c r="AH2444" i="1"/>
  <c r="AJ2446" i="1"/>
  <c r="AI2446" i="1"/>
  <c r="AM2446" i="1" l="1"/>
  <c r="J2447" i="1"/>
  <c r="X2447" i="1"/>
  <c r="F2447" i="1"/>
  <c r="G2447" i="1" s="1"/>
  <c r="D2448" i="1"/>
  <c r="E2448" i="1"/>
  <c r="AR2446" i="1"/>
  <c r="AQ2446" i="1"/>
  <c r="Q2447" i="1"/>
  <c r="AH2445" i="1"/>
  <c r="AJ2447" i="1"/>
  <c r="AI2447" i="1"/>
  <c r="AM2447" i="1" l="1"/>
  <c r="AR2447" i="1"/>
  <c r="AQ2447" i="1"/>
  <c r="F2448" i="1"/>
  <c r="G2448" i="1"/>
  <c r="J2448" i="1"/>
  <c r="X2448" i="1"/>
  <c r="E2449" i="1"/>
  <c r="D2449" i="1"/>
  <c r="Q2448" i="1"/>
  <c r="AH2446" i="1"/>
  <c r="AJ2448" i="1"/>
  <c r="AI2448" i="1"/>
  <c r="AM2448" i="1" l="1"/>
  <c r="AR2448" i="1"/>
  <c r="AQ2448" i="1"/>
  <c r="J2449" i="1"/>
  <c r="X2449" i="1"/>
  <c r="F2449" i="1"/>
  <c r="G2449" i="1" s="1"/>
  <c r="D2450" i="1"/>
  <c r="E2450" i="1"/>
  <c r="Q2449" i="1"/>
  <c r="AH2447" i="1"/>
  <c r="AJ2449" i="1"/>
  <c r="AI2449" i="1"/>
  <c r="AM2449" i="1" l="1"/>
  <c r="AQ2449" i="1"/>
  <c r="AR2449" i="1"/>
  <c r="F2450" i="1"/>
  <c r="G2450" i="1" s="1"/>
  <c r="J2450" i="1"/>
  <c r="X2450" i="1"/>
  <c r="E2451" i="1"/>
  <c r="D2451" i="1"/>
  <c r="Q2450" i="1"/>
  <c r="AH2448" i="1"/>
  <c r="AJ2450" i="1"/>
  <c r="AI2450" i="1"/>
  <c r="AM2450" i="1" l="1"/>
  <c r="AR2450" i="1"/>
  <c r="AQ2450" i="1"/>
  <c r="J2451" i="1"/>
  <c r="X2451" i="1"/>
  <c r="F2451" i="1"/>
  <c r="G2451" i="1" s="1"/>
  <c r="D2452" i="1"/>
  <c r="Q2451" i="1"/>
  <c r="AH2449" i="1"/>
  <c r="AJ2451" i="1"/>
  <c r="AI2451" i="1"/>
  <c r="AM2451" i="1" l="1"/>
  <c r="AQ2451" i="1"/>
  <c r="AR2451" i="1"/>
  <c r="F2452" i="1"/>
  <c r="G2452" i="1" s="1"/>
  <c r="D2453" i="1"/>
  <c r="Q2453" i="1"/>
  <c r="E2453" i="1"/>
  <c r="X2452" i="1"/>
  <c r="J2452" i="1"/>
  <c r="Q2452" i="1"/>
  <c r="AH2450" i="1"/>
  <c r="AJ2452" i="1"/>
  <c r="AI2452" i="1"/>
  <c r="AM2452" i="1" l="1"/>
  <c r="AQ2452" i="1"/>
  <c r="AR2452" i="1"/>
  <c r="F2453" i="1"/>
  <c r="E2454" i="1"/>
  <c r="J2453" i="1"/>
  <c r="X2453" i="1"/>
  <c r="G2453" i="1"/>
  <c r="D2454" i="1"/>
  <c r="Q2454" i="1"/>
  <c r="AH2451" i="1"/>
  <c r="AJ2453" i="1"/>
  <c r="AI2453" i="1"/>
  <c r="AM2453" i="1" l="1"/>
  <c r="AQ2453" i="1"/>
  <c r="AR2453" i="1"/>
  <c r="J2454" i="1"/>
  <c r="X2454" i="1"/>
  <c r="F2454" i="1"/>
  <c r="G2454" i="1" s="1"/>
  <c r="E2455" i="1"/>
  <c r="D2455" i="1"/>
  <c r="Q2455" i="1" s="1"/>
  <c r="AH2452" i="1"/>
  <c r="AJ2454" i="1"/>
  <c r="AI2454" i="1"/>
  <c r="AM2454" i="1" l="1"/>
  <c r="AQ2454" i="1"/>
  <c r="AR2454" i="1"/>
  <c r="F2455" i="1"/>
  <c r="G2455" i="1" s="1"/>
  <c r="J2455" i="1"/>
  <c r="X2455" i="1"/>
  <c r="E2456" i="1"/>
  <c r="D2456" i="1"/>
  <c r="AH2453" i="1"/>
  <c r="AJ2455" i="1"/>
  <c r="AI2455" i="1"/>
  <c r="AM2455" i="1" l="1"/>
  <c r="AQ2455" i="1"/>
  <c r="AR2455" i="1"/>
  <c r="J2456" i="1"/>
  <c r="X2456" i="1"/>
  <c r="F2456" i="1"/>
  <c r="G2456" i="1" s="1"/>
  <c r="D2457" i="1"/>
  <c r="E2457" i="1"/>
  <c r="Q2457" i="1" s="1"/>
  <c r="Q2456" i="1"/>
  <c r="AH2454" i="1"/>
  <c r="AJ2456" i="1"/>
  <c r="AI2456" i="1"/>
  <c r="AM2456" i="1" l="1"/>
  <c r="AQ2456" i="1"/>
  <c r="AR2456" i="1"/>
  <c r="F2457" i="1"/>
  <c r="G2457" i="1" s="1"/>
  <c r="J2457" i="1"/>
  <c r="X2457" i="1"/>
  <c r="Q2458" i="1"/>
  <c r="E2458" i="1"/>
  <c r="D2458" i="1"/>
  <c r="AH2455" i="1"/>
  <c r="AJ2457" i="1"/>
  <c r="AI2457" i="1"/>
  <c r="AM2457" i="1" l="1"/>
  <c r="AR2457" i="1"/>
  <c r="AQ2457" i="1"/>
  <c r="J2458" i="1"/>
  <c r="X2458" i="1"/>
  <c r="F2458" i="1"/>
  <c r="G2458" i="1" s="1"/>
  <c r="E2459" i="1"/>
  <c r="D2459" i="1"/>
  <c r="AH2456" i="1"/>
  <c r="AJ2458" i="1"/>
  <c r="AI2458" i="1"/>
  <c r="AM2458" i="1" l="1"/>
  <c r="AR2458" i="1"/>
  <c r="AQ2458" i="1"/>
  <c r="F2459" i="1"/>
  <c r="G2459" i="1" s="1"/>
  <c r="X2459" i="1"/>
  <c r="J2459" i="1"/>
  <c r="D2460" i="1"/>
  <c r="E2460" i="1"/>
  <c r="Q2460" i="1" s="1"/>
  <c r="Q2459" i="1"/>
  <c r="AH2457" i="1"/>
  <c r="AJ2459" i="1"/>
  <c r="AI2459" i="1"/>
  <c r="AM2459" i="1" l="1"/>
  <c r="AR2459" i="1"/>
  <c r="AQ2459" i="1"/>
  <c r="J2460" i="1"/>
  <c r="X2460" i="1"/>
  <c r="F2460" i="1"/>
  <c r="G2460" i="1" s="1"/>
  <c r="D2461" i="1"/>
  <c r="E2461" i="1"/>
  <c r="Q2461" i="1" s="1"/>
  <c r="AH2458" i="1"/>
  <c r="AJ2460" i="1"/>
  <c r="AI2460" i="1"/>
  <c r="AM2460" i="1" l="1"/>
  <c r="AQ2460" i="1"/>
  <c r="AR2460" i="1"/>
  <c r="F2461" i="1"/>
  <c r="J2461" i="1"/>
  <c r="X2461" i="1"/>
  <c r="G2461" i="1"/>
  <c r="E2462" i="1"/>
  <c r="D2462" i="1"/>
  <c r="AH2459" i="1"/>
  <c r="AJ2461" i="1"/>
  <c r="AI2461" i="1"/>
  <c r="AM2461" i="1" l="1"/>
  <c r="AR2461" i="1"/>
  <c r="AQ2461" i="1"/>
  <c r="J2462" i="1"/>
  <c r="X2462" i="1"/>
  <c r="F2462" i="1"/>
  <c r="G2462" i="1" s="1"/>
  <c r="D2463" i="1"/>
  <c r="E2463" i="1"/>
  <c r="Q2462" i="1"/>
  <c r="AH2460" i="1"/>
  <c r="AJ2462" i="1"/>
  <c r="AI2462" i="1"/>
  <c r="AM2462" i="1" l="1"/>
  <c r="AR2462" i="1"/>
  <c r="AQ2462" i="1"/>
  <c r="F2463" i="1"/>
  <c r="G2463" i="1" s="1"/>
  <c r="X2463" i="1"/>
  <c r="J2463" i="1"/>
  <c r="E2464" i="1"/>
  <c r="D2464" i="1"/>
  <c r="Q2463" i="1"/>
  <c r="AH2461" i="1"/>
  <c r="AJ2463" i="1"/>
  <c r="AI2463" i="1"/>
  <c r="AM2463" i="1" l="1"/>
  <c r="AR2463" i="1"/>
  <c r="AQ2463" i="1"/>
  <c r="J2464" i="1"/>
  <c r="X2464" i="1"/>
  <c r="Q2465" i="1"/>
  <c r="F2464" i="1"/>
  <c r="G2464" i="1" s="1"/>
  <c r="D2465" i="1"/>
  <c r="E2465" i="1"/>
  <c r="Q2464" i="1"/>
  <c r="AH2462" i="1"/>
  <c r="AJ2464" i="1"/>
  <c r="AI2464" i="1"/>
  <c r="AM2464" i="1" l="1"/>
  <c r="AQ2464" i="1"/>
  <c r="AR2464" i="1"/>
  <c r="F2465" i="1"/>
  <c r="G2465" i="1" s="1"/>
  <c r="J2465" i="1"/>
  <c r="X2465" i="1"/>
  <c r="Q2466" i="1"/>
  <c r="E2466" i="1"/>
  <c r="D2466" i="1"/>
  <c r="AH2463" i="1"/>
  <c r="AJ2465" i="1"/>
  <c r="AI2465" i="1"/>
  <c r="AM2465" i="1" l="1"/>
  <c r="AR2465" i="1"/>
  <c r="AQ2465" i="1"/>
  <c r="J2466" i="1"/>
  <c r="X2466" i="1"/>
  <c r="F2466" i="1"/>
  <c r="G2466" i="1" s="1"/>
  <c r="D2467" i="1"/>
  <c r="E2467" i="1"/>
  <c r="AH2464" i="1"/>
  <c r="AJ2466" i="1"/>
  <c r="AI2466" i="1"/>
  <c r="AM2466" i="1" l="1"/>
  <c r="AQ2466" i="1"/>
  <c r="AR2466" i="1"/>
  <c r="F2467" i="1"/>
  <c r="G2467" i="1" s="1"/>
  <c r="J2467" i="1"/>
  <c r="X2467" i="1"/>
  <c r="D2468" i="1"/>
  <c r="E2468" i="1"/>
  <c r="Q2468" i="1" s="1"/>
  <c r="Q2467" i="1"/>
  <c r="AH2465" i="1"/>
  <c r="AJ2467" i="1"/>
  <c r="AI2467" i="1"/>
  <c r="AM2467" i="1" l="1"/>
  <c r="AR2467" i="1"/>
  <c r="AQ2467" i="1"/>
  <c r="AH2466" i="1"/>
  <c r="J2468" i="1"/>
  <c r="X2468" i="1"/>
  <c r="Q2469" i="1"/>
  <c r="F2468" i="1"/>
  <c r="G2468" i="1" s="1"/>
  <c r="E2469" i="1"/>
  <c r="D2469" i="1"/>
  <c r="AJ2468" i="1"/>
  <c r="AI2468" i="1"/>
  <c r="AM2468" i="1" l="1"/>
  <c r="AR2468" i="1"/>
  <c r="AQ2468" i="1"/>
  <c r="F2469" i="1"/>
  <c r="G2469" i="1" s="1"/>
  <c r="J2469" i="1"/>
  <c r="X2469" i="1"/>
  <c r="Q2470" i="1"/>
  <c r="E2470" i="1"/>
  <c r="D2470" i="1"/>
  <c r="AH2467" i="1"/>
  <c r="AJ2469" i="1"/>
  <c r="AI2469" i="1"/>
  <c r="AM2469" i="1" l="1"/>
  <c r="AQ2469" i="1"/>
  <c r="AR2469" i="1"/>
  <c r="G2470" i="1"/>
  <c r="J2470" i="1"/>
  <c r="X2470" i="1"/>
  <c r="F2470" i="1"/>
  <c r="D2471" i="1"/>
  <c r="E2471" i="1"/>
  <c r="AH2468" i="1"/>
  <c r="AJ2470" i="1"/>
  <c r="AI2470" i="1"/>
  <c r="AM2470" i="1" l="1"/>
  <c r="AR2470" i="1"/>
  <c r="AQ2470" i="1"/>
  <c r="F2471" i="1"/>
  <c r="G2471" i="1" s="1"/>
  <c r="J2471" i="1"/>
  <c r="X2471" i="1"/>
  <c r="D2472" i="1"/>
  <c r="Q2472" i="1" s="1"/>
  <c r="E2472" i="1"/>
  <c r="Q2471" i="1"/>
  <c r="AH2469" i="1"/>
  <c r="AJ2471" i="1"/>
  <c r="AI2471" i="1"/>
  <c r="AM2471" i="1" l="1"/>
  <c r="AQ2471" i="1"/>
  <c r="AR2471" i="1"/>
  <c r="J2472" i="1"/>
  <c r="X2472" i="1"/>
  <c r="F2472" i="1"/>
  <c r="G2472" i="1" s="1"/>
  <c r="E2473" i="1"/>
  <c r="Q2473" i="1" s="1"/>
  <c r="D2473" i="1"/>
  <c r="AH2470" i="1"/>
  <c r="AJ2472" i="1"/>
  <c r="AI2472" i="1"/>
  <c r="AM2472" i="1" l="1"/>
  <c r="AR2472" i="1"/>
  <c r="AQ2472" i="1"/>
  <c r="F2473" i="1"/>
  <c r="G2473" i="1" s="1"/>
  <c r="J2473" i="1"/>
  <c r="X2473" i="1"/>
  <c r="Q2474" i="1"/>
  <c r="D2474" i="1"/>
  <c r="AH2471" i="1"/>
  <c r="AJ2473" i="1"/>
  <c r="AI2473" i="1"/>
  <c r="AM2473" i="1" l="1"/>
  <c r="AQ2473" i="1"/>
  <c r="AR2473" i="1"/>
  <c r="E2475" i="1"/>
  <c r="J2474" i="1"/>
  <c r="X2474" i="1"/>
  <c r="F2474" i="1"/>
  <c r="G2474" i="1" s="1"/>
  <c r="D2475" i="1"/>
  <c r="Q2475" i="1"/>
  <c r="AH2472" i="1"/>
  <c r="AJ2474" i="1"/>
  <c r="AI2474" i="1"/>
  <c r="AM2474" i="1" l="1"/>
  <c r="AQ2474" i="1"/>
  <c r="AR2474" i="1"/>
  <c r="J2475" i="1"/>
  <c r="X2475" i="1"/>
  <c r="D2476" i="1"/>
  <c r="Q2476" i="1"/>
  <c r="E2476" i="1"/>
  <c r="F2475" i="1"/>
  <c r="G2475" i="1" s="1"/>
  <c r="AH2473" i="1"/>
  <c r="AJ2475" i="1"/>
  <c r="AI2475" i="1"/>
  <c r="AM2475" i="1" l="1"/>
  <c r="AQ2475" i="1"/>
  <c r="AR2475" i="1"/>
  <c r="F2476" i="1"/>
  <c r="G2476" i="1" s="1"/>
  <c r="E2477" i="1"/>
  <c r="J2476" i="1"/>
  <c r="X2476" i="1"/>
  <c r="D2477" i="1"/>
  <c r="Q2477" i="1"/>
  <c r="AH2474" i="1"/>
  <c r="AJ2476" i="1"/>
  <c r="AI2476" i="1"/>
  <c r="AM2476" i="1" l="1"/>
  <c r="AR2476" i="1"/>
  <c r="AQ2476" i="1"/>
  <c r="J2477" i="1"/>
  <c r="X2477" i="1"/>
  <c r="F2477" i="1"/>
  <c r="G2477" i="1" s="1"/>
  <c r="E2478" i="1"/>
  <c r="D2478" i="1"/>
  <c r="AH2475" i="1"/>
  <c r="AJ2477" i="1"/>
  <c r="AI2477" i="1"/>
  <c r="AM2477" i="1" l="1"/>
  <c r="AQ2477" i="1"/>
  <c r="AR2477" i="1"/>
  <c r="F2478" i="1"/>
  <c r="G2478" i="1" s="1"/>
  <c r="J2478" i="1"/>
  <c r="X2478" i="1"/>
  <c r="E2479" i="1"/>
  <c r="D2479" i="1"/>
  <c r="Q2478" i="1"/>
  <c r="AH2476" i="1"/>
  <c r="AJ2478" i="1"/>
  <c r="AI2478" i="1"/>
  <c r="AM2478" i="1" l="1"/>
  <c r="AQ2478" i="1"/>
  <c r="AR2478" i="1"/>
  <c r="J2479" i="1"/>
  <c r="X2479" i="1"/>
  <c r="F2479" i="1"/>
  <c r="G2479" i="1" s="1"/>
  <c r="E2480" i="1"/>
  <c r="D2480" i="1"/>
  <c r="Q2479" i="1"/>
  <c r="AH2477" i="1"/>
  <c r="AJ2479" i="1"/>
  <c r="AI2479" i="1"/>
  <c r="AM2479" i="1" l="1"/>
  <c r="AR2479" i="1"/>
  <c r="AQ2479" i="1"/>
  <c r="F2480" i="1"/>
  <c r="G2480" i="1" s="1"/>
  <c r="J2480" i="1"/>
  <c r="X2480" i="1"/>
  <c r="Q2481" i="1"/>
  <c r="E2481" i="1"/>
  <c r="D2481" i="1"/>
  <c r="Q2480" i="1"/>
  <c r="AH2478" i="1"/>
  <c r="AJ2480" i="1"/>
  <c r="AI2480" i="1"/>
  <c r="AM2480" i="1" l="1"/>
  <c r="AR2480" i="1"/>
  <c r="AQ2480" i="1"/>
  <c r="J2481" i="1"/>
  <c r="X2481" i="1"/>
  <c r="F2481" i="1"/>
  <c r="G2481" i="1" s="1"/>
  <c r="E2482" i="1"/>
  <c r="D2482" i="1"/>
  <c r="AH2479" i="1"/>
  <c r="AJ2481" i="1"/>
  <c r="AI2481" i="1"/>
  <c r="AM2481" i="1" l="1"/>
  <c r="AR2481" i="1"/>
  <c r="AQ2481" i="1"/>
  <c r="F2482" i="1"/>
  <c r="G2482" i="1" s="1"/>
  <c r="J2482" i="1"/>
  <c r="X2482" i="1"/>
  <c r="E2483" i="1"/>
  <c r="D2483" i="1"/>
  <c r="Q2482" i="1"/>
  <c r="AH2480" i="1"/>
  <c r="AJ2482" i="1"/>
  <c r="AI2482" i="1"/>
  <c r="AM2482" i="1" l="1"/>
  <c r="AR2482" i="1"/>
  <c r="AQ2482" i="1"/>
  <c r="J2483" i="1"/>
  <c r="X2483" i="1"/>
  <c r="F2483" i="1"/>
  <c r="G2483" i="1" s="1"/>
  <c r="E2484" i="1"/>
  <c r="Q2484" i="1" s="1"/>
  <c r="D2484" i="1"/>
  <c r="Q2483" i="1"/>
  <c r="AH2481" i="1"/>
  <c r="AJ2483" i="1"/>
  <c r="AI2483" i="1"/>
  <c r="AM2483" i="1" l="1"/>
  <c r="AQ2483" i="1"/>
  <c r="AR2483" i="1"/>
  <c r="F2484" i="1"/>
  <c r="G2484" i="1" s="1"/>
  <c r="J2484" i="1"/>
  <c r="X2484" i="1"/>
  <c r="D2485" i="1"/>
  <c r="Q2485" i="1" s="1"/>
  <c r="E2485" i="1"/>
  <c r="AH2482" i="1"/>
  <c r="AJ2484" i="1"/>
  <c r="AI2484" i="1"/>
  <c r="AM2484" i="1" l="1"/>
  <c r="AQ2484" i="1"/>
  <c r="AR2484" i="1"/>
  <c r="J2485" i="1"/>
  <c r="X2485" i="1"/>
  <c r="F2485" i="1"/>
  <c r="G2485" i="1" s="1"/>
  <c r="D2486" i="1"/>
  <c r="E2486" i="1"/>
  <c r="AH2483" i="1"/>
  <c r="AJ2485" i="1"/>
  <c r="AI2485" i="1"/>
  <c r="AM2485" i="1" l="1"/>
  <c r="AR2485" i="1"/>
  <c r="AQ2485" i="1"/>
  <c r="F2486" i="1"/>
  <c r="G2486" i="1" s="1"/>
  <c r="X2486" i="1"/>
  <c r="J2486" i="1"/>
  <c r="E2487" i="1"/>
  <c r="D2487" i="1"/>
  <c r="Q2486" i="1"/>
  <c r="AH2484" i="1"/>
  <c r="AJ2486" i="1"/>
  <c r="AI2486" i="1"/>
  <c r="AM2486" i="1" l="1"/>
  <c r="AR2486" i="1"/>
  <c r="AQ2486" i="1"/>
  <c r="J2487" i="1"/>
  <c r="X2487" i="1"/>
  <c r="F2487" i="1"/>
  <c r="G2487" i="1" s="1"/>
  <c r="D2488" i="1"/>
  <c r="Q2488" i="1" s="1"/>
  <c r="E2488" i="1"/>
  <c r="Q2487" i="1"/>
  <c r="AH2485" i="1"/>
  <c r="AJ2487" i="1"/>
  <c r="AI2487" i="1"/>
  <c r="AM2487" i="1" l="1"/>
  <c r="AR2487" i="1"/>
  <c r="AQ2487" i="1"/>
  <c r="F2488" i="1"/>
  <c r="J2488" i="1"/>
  <c r="X2488" i="1"/>
  <c r="G2488" i="1"/>
  <c r="D2489" i="1"/>
  <c r="Q2489" i="1" s="1"/>
  <c r="E2489" i="1"/>
  <c r="AH2486" i="1"/>
  <c r="AJ2488" i="1"/>
  <c r="AI2488" i="1"/>
  <c r="AM2488" i="1" l="1"/>
  <c r="J2489" i="1"/>
  <c r="X2489" i="1"/>
  <c r="F2489" i="1"/>
  <c r="G2489" i="1" s="1"/>
  <c r="E2490" i="1"/>
  <c r="D2490" i="1"/>
  <c r="AR2488" i="1"/>
  <c r="AQ2488" i="1"/>
  <c r="AH2487" i="1"/>
  <c r="AJ2489" i="1"/>
  <c r="AI2489" i="1"/>
  <c r="AM2489" i="1" l="1"/>
  <c r="AQ2489" i="1"/>
  <c r="AR2489" i="1"/>
  <c r="F2490" i="1"/>
  <c r="G2490" i="1" s="1"/>
  <c r="X2490" i="1"/>
  <c r="J2490" i="1"/>
  <c r="E2491" i="1"/>
  <c r="D2491" i="1"/>
  <c r="Q2490" i="1"/>
  <c r="AH2488" i="1"/>
  <c r="AJ2490" i="1"/>
  <c r="AI2490" i="1"/>
  <c r="AM2490" i="1" l="1"/>
  <c r="AR2490" i="1"/>
  <c r="AQ2490" i="1"/>
  <c r="J2491" i="1"/>
  <c r="X2491" i="1"/>
  <c r="Q2492" i="1"/>
  <c r="F2491" i="1"/>
  <c r="G2491" i="1" s="1"/>
  <c r="E2492" i="1"/>
  <c r="D2492" i="1"/>
  <c r="Q2491" i="1"/>
  <c r="AH2489" i="1"/>
  <c r="AJ2491" i="1"/>
  <c r="AI2491" i="1"/>
  <c r="AM2491" i="1" l="1"/>
  <c r="AQ2491" i="1"/>
  <c r="AR2491" i="1"/>
  <c r="AH2490" i="1"/>
  <c r="F2492" i="1"/>
  <c r="G2492" i="1" s="1"/>
  <c r="J2492" i="1"/>
  <c r="X2492" i="1"/>
  <c r="Q2493" i="1"/>
  <c r="D2493" i="1"/>
  <c r="AJ2492" i="1"/>
  <c r="AI2492" i="1"/>
  <c r="AM2492" i="1" l="1"/>
  <c r="AQ2492" i="1"/>
  <c r="AR2492" i="1"/>
  <c r="E2494" i="1"/>
  <c r="J2493" i="1"/>
  <c r="X2493" i="1"/>
  <c r="F2493" i="1"/>
  <c r="G2493" i="1" s="1"/>
  <c r="D2494" i="1"/>
  <c r="Q2494" i="1"/>
  <c r="AH2491" i="1"/>
  <c r="AJ2493" i="1"/>
  <c r="AI2493" i="1"/>
  <c r="AM2493" i="1" l="1"/>
  <c r="AR2493" i="1"/>
  <c r="AQ2493" i="1"/>
  <c r="J2494" i="1"/>
  <c r="X2494" i="1"/>
  <c r="D2495" i="1"/>
  <c r="Q2495" i="1"/>
  <c r="E2495" i="1"/>
  <c r="F2494" i="1"/>
  <c r="G2494" i="1" s="1"/>
  <c r="AH2492" i="1"/>
  <c r="AJ2494" i="1"/>
  <c r="AI2494" i="1"/>
  <c r="AM2494" i="1" l="1"/>
  <c r="AQ2494" i="1"/>
  <c r="AR2494" i="1"/>
  <c r="F2495" i="1"/>
  <c r="G2495" i="1" s="1"/>
  <c r="E2496" i="1"/>
  <c r="J2495" i="1"/>
  <c r="X2495" i="1"/>
  <c r="Q2496" i="1"/>
  <c r="D2496" i="1"/>
  <c r="AH2493" i="1"/>
  <c r="AJ2495" i="1"/>
  <c r="AI2495" i="1"/>
  <c r="AM2495" i="1" l="1"/>
  <c r="AQ2495" i="1"/>
  <c r="AR2495" i="1"/>
  <c r="J2496" i="1"/>
  <c r="X2496" i="1"/>
  <c r="F2496" i="1"/>
  <c r="G2496" i="1" s="1"/>
  <c r="E2497" i="1"/>
  <c r="D2497" i="1"/>
  <c r="AH2494" i="1"/>
  <c r="AJ2496" i="1"/>
  <c r="AI2496" i="1"/>
  <c r="AM2496" i="1" l="1"/>
  <c r="AR2496" i="1"/>
  <c r="AQ2496" i="1"/>
  <c r="F2497" i="1"/>
  <c r="G2497" i="1" s="1"/>
  <c r="X2497" i="1"/>
  <c r="J2497" i="1"/>
  <c r="E2498" i="1"/>
  <c r="D2498" i="1"/>
  <c r="Q2497" i="1"/>
  <c r="AH2495" i="1"/>
  <c r="AJ2497" i="1"/>
  <c r="AI2497" i="1"/>
  <c r="AM2497" i="1" l="1"/>
  <c r="AR2497" i="1"/>
  <c r="AQ2497" i="1"/>
  <c r="J2498" i="1"/>
  <c r="X2498" i="1"/>
  <c r="F2498" i="1"/>
  <c r="G2498" i="1" s="1"/>
  <c r="E2499" i="1"/>
  <c r="D2499" i="1"/>
  <c r="Q2498" i="1"/>
  <c r="AH2496" i="1"/>
  <c r="AJ2498" i="1"/>
  <c r="AI2498" i="1"/>
  <c r="AM2498" i="1" l="1"/>
  <c r="AQ2498" i="1"/>
  <c r="AR2498" i="1"/>
  <c r="F2499" i="1"/>
  <c r="J2499" i="1"/>
  <c r="X2499" i="1"/>
  <c r="G2499" i="1"/>
  <c r="E2500" i="1"/>
  <c r="D2500" i="1"/>
  <c r="Q2499" i="1"/>
  <c r="AH2497" i="1"/>
  <c r="AJ2499" i="1"/>
  <c r="AI2499" i="1"/>
  <c r="AM2499" i="1" l="1"/>
  <c r="J2500" i="1"/>
  <c r="X2500" i="1"/>
  <c r="F2500" i="1"/>
  <c r="G2500" i="1" s="1"/>
  <c r="D2501" i="1"/>
  <c r="E2501" i="1"/>
  <c r="AR2499" i="1"/>
  <c r="AQ2499" i="1"/>
  <c r="Q2500" i="1"/>
  <c r="AH2498" i="1"/>
  <c r="AJ2500" i="1"/>
  <c r="AI2500" i="1"/>
  <c r="AM2500" i="1" l="1"/>
  <c r="AQ2500" i="1"/>
  <c r="AR2500" i="1"/>
  <c r="F2501" i="1"/>
  <c r="G2501" i="1" s="1"/>
  <c r="X2501" i="1"/>
  <c r="J2501" i="1"/>
  <c r="D2502" i="1"/>
  <c r="E2502" i="1"/>
  <c r="Q2502" i="1" s="1"/>
  <c r="Q2501" i="1"/>
  <c r="AH2499" i="1"/>
  <c r="AJ2501" i="1"/>
  <c r="AI2501" i="1"/>
  <c r="AM2501" i="1" l="1"/>
  <c r="AR2501" i="1"/>
  <c r="AQ2501" i="1"/>
  <c r="J2502" i="1"/>
  <c r="X2502" i="1"/>
  <c r="G2502" i="1"/>
  <c r="F2502" i="1"/>
  <c r="E2503" i="1"/>
  <c r="D2503" i="1"/>
  <c r="AH2500" i="1"/>
  <c r="AJ2502" i="1"/>
  <c r="AI2502" i="1"/>
  <c r="AM2502" i="1" l="1"/>
  <c r="F2503" i="1"/>
  <c r="G2503" i="1" s="1"/>
  <c r="J2503" i="1"/>
  <c r="X2503" i="1"/>
  <c r="D2504" i="1"/>
  <c r="E2504" i="1"/>
  <c r="Q2504" i="1" s="1"/>
  <c r="AQ2502" i="1"/>
  <c r="AR2502" i="1"/>
  <c r="Q2503" i="1"/>
  <c r="AH2501" i="1"/>
  <c r="AJ2503" i="1"/>
  <c r="AI2503" i="1"/>
  <c r="AM2503" i="1" l="1"/>
  <c r="AQ2503" i="1"/>
  <c r="AR2503" i="1"/>
  <c r="J2504" i="1"/>
  <c r="X2504" i="1"/>
  <c r="F2504" i="1"/>
  <c r="G2504" i="1" s="1"/>
  <c r="D2505" i="1"/>
  <c r="E2505" i="1"/>
  <c r="AH2502" i="1"/>
  <c r="AJ2504" i="1"/>
  <c r="AI2504" i="1"/>
  <c r="AM2504" i="1" l="1"/>
  <c r="AQ2504" i="1"/>
  <c r="AR2504" i="1"/>
  <c r="F2505" i="1"/>
  <c r="G2505" i="1" s="1"/>
  <c r="J2505" i="1"/>
  <c r="X2505" i="1"/>
  <c r="E2506" i="1"/>
  <c r="D2506" i="1"/>
  <c r="Q2505" i="1"/>
  <c r="AH2503" i="1"/>
  <c r="AJ2505" i="1"/>
  <c r="AI2505" i="1"/>
  <c r="AM2505" i="1" l="1"/>
  <c r="AQ2505" i="1"/>
  <c r="AR2505" i="1"/>
  <c r="J2506" i="1"/>
  <c r="X2506" i="1"/>
  <c r="Q2507" i="1"/>
  <c r="F2506" i="1"/>
  <c r="G2506" i="1" s="1"/>
  <c r="E2507" i="1"/>
  <c r="D2507" i="1"/>
  <c r="Q2506" i="1"/>
  <c r="AH2504" i="1"/>
  <c r="AJ2506" i="1"/>
  <c r="AI2506" i="1"/>
  <c r="AM2506" i="1" l="1"/>
  <c r="AQ2506" i="1"/>
  <c r="AR2506" i="1"/>
  <c r="AH2505" i="1"/>
  <c r="F2507" i="1"/>
  <c r="J2507" i="1"/>
  <c r="X2507" i="1"/>
  <c r="G2507" i="1"/>
  <c r="E2508" i="1"/>
  <c r="D2508" i="1"/>
  <c r="Q2508" i="1" s="1"/>
  <c r="AJ2507" i="1"/>
  <c r="AI2507" i="1"/>
  <c r="AM2507" i="1" l="1"/>
  <c r="AR2507" i="1"/>
  <c r="AQ2507" i="1"/>
  <c r="J2508" i="1"/>
  <c r="X2508" i="1"/>
  <c r="F2508" i="1"/>
  <c r="G2508" i="1" s="1"/>
  <c r="E2509" i="1"/>
  <c r="D2509" i="1"/>
  <c r="AH2506" i="1"/>
  <c r="AJ2508" i="1"/>
  <c r="AI2508" i="1"/>
  <c r="AM2508" i="1" l="1"/>
  <c r="AR2508" i="1"/>
  <c r="AQ2508" i="1"/>
  <c r="F2509" i="1"/>
  <c r="G2509" i="1" s="1"/>
  <c r="J2509" i="1"/>
  <c r="X2509" i="1"/>
  <c r="D2510" i="1"/>
  <c r="E2510" i="1"/>
  <c r="Q2510" i="1" s="1"/>
  <c r="Q2509" i="1"/>
  <c r="AH2507" i="1"/>
  <c r="AJ2509" i="1"/>
  <c r="AI2509" i="1"/>
  <c r="AM2509" i="1" l="1"/>
  <c r="AR2509" i="1"/>
  <c r="AQ2509" i="1"/>
  <c r="J2510" i="1"/>
  <c r="X2510" i="1"/>
  <c r="F2510" i="1"/>
  <c r="G2510" i="1" s="1"/>
  <c r="E2511" i="1"/>
  <c r="D2511" i="1"/>
  <c r="AH2508" i="1"/>
  <c r="AJ2510" i="1"/>
  <c r="AI2510" i="1"/>
  <c r="AM2510" i="1" l="1"/>
  <c r="AR2510" i="1"/>
  <c r="AQ2510" i="1"/>
  <c r="F2511" i="1"/>
  <c r="G2511" i="1" s="1"/>
  <c r="J2511" i="1"/>
  <c r="X2511" i="1"/>
  <c r="Q2512" i="1"/>
  <c r="D2512" i="1"/>
  <c r="Q2511" i="1"/>
  <c r="AH2509" i="1"/>
  <c r="AJ2511" i="1"/>
  <c r="AI2511" i="1"/>
  <c r="AM2511" i="1" l="1"/>
  <c r="AQ2511" i="1"/>
  <c r="AR2511" i="1"/>
  <c r="E2513" i="1"/>
  <c r="J2512" i="1"/>
  <c r="X2512" i="1"/>
  <c r="F2512" i="1"/>
  <c r="G2512" i="1" s="1"/>
  <c r="D2513" i="1"/>
  <c r="Q2513" i="1"/>
  <c r="AH2510" i="1"/>
  <c r="AJ2512" i="1"/>
  <c r="AI2512" i="1"/>
  <c r="AM2512" i="1" l="1"/>
  <c r="AQ2512" i="1"/>
  <c r="AR2512" i="1"/>
  <c r="J2513" i="1"/>
  <c r="X2513" i="1"/>
  <c r="D2514" i="1"/>
  <c r="Q2514" i="1"/>
  <c r="E2514" i="1"/>
  <c r="F2513" i="1"/>
  <c r="G2513" i="1" s="1"/>
  <c r="AH2511" i="1"/>
  <c r="AJ2513" i="1"/>
  <c r="AI2513" i="1"/>
  <c r="AM2513" i="1" l="1"/>
  <c r="AR2513" i="1"/>
  <c r="AQ2513" i="1"/>
  <c r="F2514" i="1"/>
  <c r="E2515" i="1"/>
  <c r="J2514" i="1"/>
  <c r="X2514" i="1"/>
  <c r="G2514" i="1"/>
  <c r="D2515" i="1"/>
  <c r="Q2515" i="1"/>
  <c r="AH2512" i="1"/>
  <c r="AJ2514" i="1"/>
  <c r="AI2514" i="1"/>
  <c r="AM2514" i="1" l="1"/>
  <c r="AQ2514" i="1"/>
  <c r="AR2514" i="1"/>
  <c r="J2515" i="1"/>
  <c r="X2515" i="1"/>
  <c r="F2515" i="1"/>
  <c r="G2515" i="1" s="1"/>
  <c r="E2516" i="1"/>
  <c r="Q2516" i="1" s="1"/>
  <c r="D2516" i="1"/>
  <c r="AH2513" i="1"/>
  <c r="AJ2515" i="1"/>
  <c r="AI2515" i="1"/>
  <c r="AM2515" i="1" l="1"/>
  <c r="AQ2515" i="1"/>
  <c r="AR2515" i="1"/>
  <c r="F2516" i="1"/>
  <c r="G2516" i="1" s="1"/>
  <c r="J2516" i="1"/>
  <c r="X2516" i="1"/>
  <c r="E2517" i="1"/>
  <c r="D2517" i="1"/>
  <c r="AH2514" i="1"/>
  <c r="AJ2516" i="1"/>
  <c r="AI2516" i="1"/>
  <c r="AM2516" i="1" l="1"/>
  <c r="AQ2516" i="1"/>
  <c r="AR2516" i="1"/>
  <c r="J2517" i="1"/>
  <c r="X2517" i="1"/>
  <c r="F2517" i="1"/>
  <c r="G2517" i="1" s="1"/>
  <c r="E2518" i="1"/>
  <c r="D2518" i="1"/>
  <c r="Q2517" i="1"/>
  <c r="AH2515" i="1"/>
  <c r="AJ2517" i="1"/>
  <c r="AI2517" i="1"/>
  <c r="AM2517" i="1" l="1"/>
  <c r="AQ2517" i="1"/>
  <c r="AR2517" i="1"/>
  <c r="F2518" i="1"/>
  <c r="G2518" i="1" s="1"/>
  <c r="J2518" i="1"/>
  <c r="X2518" i="1"/>
  <c r="E2519" i="1"/>
  <c r="D2519" i="1"/>
  <c r="Q2518" i="1"/>
  <c r="AH2516" i="1"/>
  <c r="AJ2518" i="1"/>
  <c r="AI2518" i="1"/>
  <c r="AM2518" i="1" l="1"/>
  <c r="AQ2518" i="1"/>
  <c r="AR2518" i="1"/>
  <c r="J2519" i="1"/>
  <c r="X2519" i="1"/>
  <c r="F2519" i="1"/>
  <c r="G2519" i="1" s="1"/>
  <c r="D2520" i="1"/>
  <c r="E2520" i="1"/>
  <c r="Q2519" i="1"/>
  <c r="AH2517" i="1"/>
  <c r="AJ2519" i="1"/>
  <c r="AI2519" i="1"/>
  <c r="AM2519" i="1" l="1"/>
  <c r="AR2519" i="1"/>
  <c r="AQ2519" i="1"/>
  <c r="F2520" i="1"/>
  <c r="G2520" i="1" s="1"/>
  <c r="J2520" i="1"/>
  <c r="X2520" i="1"/>
  <c r="E2521" i="1"/>
  <c r="D2521" i="1"/>
  <c r="Q2520" i="1"/>
  <c r="AH2518" i="1"/>
  <c r="AJ2520" i="1"/>
  <c r="AI2520" i="1"/>
  <c r="AM2520" i="1" l="1"/>
  <c r="AQ2520" i="1"/>
  <c r="AR2520" i="1"/>
  <c r="J2521" i="1"/>
  <c r="X2521" i="1"/>
  <c r="G2521" i="1"/>
  <c r="F2521" i="1"/>
  <c r="E2522" i="1"/>
  <c r="D2522" i="1"/>
  <c r="Q2521" i="1"/>
  <c r="AH2519" i="1"/>
  <c r="AJ2521" i="1"/>
  <c r="AI2521" i="1"/>
  <c r="AM2521" i="1" l="1"/>
  <c r="AQ2521" i="1"/>
  <c r="AR2521" i="1"/>
  <c r="F2522" i="1"/>
  <c r="J2522" i="1"/>
  <c r="X2522" i="1"/>
  <c r="G2522" i="1"/>
  <c r="E2523" i="1"/>
  <c r="D2523" i="1"/>
  <c r="Q2522" i="1"/>
  <c r="AH2520" i="1"/>
  <c r="AJ2522" i="1"/>
  <c r="AI2522" i="1"/>
  <c r="AM2522" i="1" l="1"/>
  <c r="AQ2522" i="1"/>
  <c r="AR2522" i="1"/>
  <c r="J2523" i="1"/>
  <c r="X2523" i="1"/>
  <c r="F2523" i="1"/>
  <c r="G2523" i="1" s="1"/>
  <c r="E2524" i="1"/>
  <c r="D2524" i="1"/>
  <c r="Q2523" i="1"/>
  <c r="AH2521" i="1"/>
  <c r="AJ2523" i="1"/>
  <c r="AI2523" i="1"/>
  <c r="AM2523" i="1" l="1"/>
  <c r="AR2523" i="1"/>
  <c r="AQ2523" i="1"/>
  <c r="F2524" i="1"/>
  <c r="G2524" i="1" s="1"/>
  <c r="X2524" i="1"/>
  <c r="J2524" i="1"/>
  <c r="D2525" i="1"/>
  <c r="E2525" i="1"/>
  <c r="Q2525" i="1" s="1"/>
  <c r="Q2524" i="1"/>
  <c r="AH2522" i="1"/>
  <c r="AJ2524" i="1"/>
  <c r="AI2524" i="1"/>
  <c r="AM2524" i="1" l="1"/>
  <c r="AQ2524" i="1"/>
  <c r="AR2524" i="1"/>
  <c r="J2525" i="1"/>
  <c r="X2525" i="1"/>
  <c r="F2525" i="1"/>
  <c r="G2525" i="1" s="1"/>
  <c r="E2526" i="1"/>
  <c r="D2526" i="1"/>
  <c r="AH2523" i="1"/>
  <c r="AJ2525" i="1"/>
  <c r="AI2525" i="1"/>
  <c r="AM2525" i="1" l="1"/>
  <c r="AQ2525" i="1"/>
  <c r="AR2525" i="1"/>
  <c r="F2526" i="1"/>
  <c r="J2526" i="1"/>
  <c r="X2526" i="1"/>
  <c r="G2526" i="1"/>
  <c r="E2527" i="1"/>
  <c r="D2527" i="1"/>
  <c r="Q2526" i="1"/>
  <c r="AH2524" i="1"/>
  <c r="AJ2526" i="1"/>
  <c r="AI2526" i="1"/>
  <c r="AM2526" i="1" l="1"/>
  <c r="J2527" i="1"/>
  <c r="X2527" i="1"/>
  <c r="F2527" i="1"/>
  <c r="G2527" i="1" s="1"/>
  <c r="E2528" i="1"/>
  <c r="D2528" i="1"/>
  <c r="Q2528" i="1" s="1"/>
  <c r="AR2526" i="1"/>
  <c r="AQ2526" i="1"/>
  <c r="Q2527" i="1"/>
  <c r="AH2525" i="1"/>
  <c r="AJ2527" i="1"/>
  <c r="AI2527" i="1"/>
  <c r="AM2527" i="1" l="1"/>
  <c r="AR2527" i="1"/>
  <c r="AQ2527" i="1"/>
  <c r="F2528" i="1"/>
  <c r="G2528" i="1" s="1"/>
  <c r="X2528" i="1"/>
  <c r="J2528" i="1"/>
  <c r="E2529" i="1"/>
  <c r="D2529" i="1"/>
  <c r="AH2526" i="1"/>
  <c r="AJ2528" i="1"/>
  <c r="AI2528" i="1"/>
  <c r="AM2528" i="1" l="1"/>
  <c r="AQ2528" i="1"/>
  <c r="AR2528" i="1"/>
  <c r="J2529" i="1"/>
  <c r="X2529" i="1"/>
  <c r="F2529" i="1"/>
  <c r="G2529" i="1" s="1"/>
  <c r="D2530" i="1"/>
  <c r="E2530" i="1"/>
  <c r="Q2529" i="1"/>
  <c r="AH2527" i="1"/>
  <c r="AJ2529" i="1"/>
  <c r="AI2529" i="1"/>
  <c r="AM2529" i="1" l="1"/>
  <c r="AQ2529" i="1"/>
  <c r="AR2529" i="1"/>
  <c r="F2530" i="1"/>
  <c r="J2530" i="1"/>
  <c r="X2530" i="1"/>
  <c r="G2530" i="1"/>
  <c r="E2531" i="1"/>
  <c r="Q2531" i="1" s="1"/>
  <c r="D2531" i="1"/>
  <c r="Q2530" i="1"/>
  <c r="AH2528" i="1"/>
  <c r="AJ2530" i="1"/>
  <c r="AI2530" i="1"/>
  <c r="AM2530" i="1" l="1"/>
  <c r="AR2530" i="1"/>
  <c r="AQ2530" i="1"/>
  <c r="J2531" i="1"/>
  <c r="X2531" i="1"/>
  <c r="F2531" i="1"/>
  <c r="G2531" i="1" s="1"/>
  <c r="D2532" i="1"/>
  <c r="E2532" i="1"/>
  <c r="AH2529" i="1"/>
  <c r="AJ2531" i="1"/>
  <c r="AI2531" i="1"/>
  <c r="AM2531" i="1" l="1"/>
  <c r="AQ2531" i="1"/>
  <c r="AR2531" i="1"/>
  <c r="F2532" i="1"/>
  <c r="G2532" i="1" s="1"/>
  <c r="Q2533" i="1"/>
  <c r="J2532" i="1"/>
  <c r="X2532" i="1"/>
  <c r="D2533" i="1"/>
  <c r="Q2532" i="1"/>
  <c r="AH2530" i="1"/>
  <c r="AJ2532" i="1"/>
  <c r="AI2532" i="1"/>
  <c r="AM2532" i="1" l="1"/>
  <c r="AR2532" i="1"/>
  <c r="AQ2532" i="1"/>
  <c r="J2533" i="1"/>
  <c r="X2533" i="1"/>
  <c r="E2534" i="1"/>
  <c r="Q2534" i="1" s="1"/>
  <c r="D2534" i="1"/>
  <c r="F2533" i="1"/>
  <c r="G2533" i="1" s="1"/>
  <c r="AH2531" i="1"/>
  <c r="AJ2533" i="1"/>
  <c r="AI2533" i="1"/>
  <c r="AM2533" i="1" l="1"/>
  <c r="AQ2533" i="1"/>
  <c r="AR2533" i="1"/>
  <c r="J2534" i="1"/>
  <c r="X2534" i="1"/>
  <c r="F2534" i="1"/>
  <c r="G2534" i="1" s="1"/>
  <c r="E2535" i="1"/>
  <c r="D2535" i="1"/>
  <c r="AH2532" i="1"/>
  <c r="AJ2534" i="1"/>
  <c r="AI2534" i="1"/>
  <c r="AM2534" i="1" l="1"/>
  <c r="AR2534" i="1"/>
  <c r="AQ2534" i="1"/>
  <c r="F2535" i="1"/>
  <c r="G2535" i="1"/>
  <c r="J2535" i="1"/>
  <c r="X2535" i="1"/>
  <c r="D2536" i="1"/>
  <c r="E2536" i="1"/>
  <c r="Q2535" i="1"/>
  <c r="AH2533" i="1"/>
  <c r="AJ2535" i="1"/>
  <c r="AI2535" i="1"/>
  <c r="AM2535" i="1" l="1"/>
  <c r="J2536" i="1"/>
  <c r="X2536" i="1"/>
  <c r="F2536" i="1"/>
  <c r="G2536" i="1" s="1"/>
  <c r="E2537" i="1"/>
  <c r="D2537" i="1"/>
  <c r="AR2535" i="1"/>
  <c r="Q2536" i="1"/>
  <c r="AQ2535" i="1"/>
  <c r="AH2534" i="1"/>
  <c r="AJ2536" i="1"/>
  <c r="AI2536" i="1"/>
  <c r="AM2536" i="1" l="1"/>
  <c r="AR2536" i="1"/>
  <c r="AQ2536" i="1"/>
  <c r="F2537" i="1"/>
  <c r="G2537" i="1" s="1"/>
  <c r="J2537" i="1"/>
  <c r="X2537" i="1"/>
  <c r="E2538" i="1"/>
  <c r="D2538" i="1"/>
  <c r="Q2537" i="1"/>
  <c r="AH2535" i="1"/>
  <c r="AJ2537" i="1"/>
  <c r="AI2537" i="1"/>
  <c r="AM2537" i="1" l="1"/>
  <c r="AR2537" i="1"/>
  <c r="AQ2537" i="1"/>
  <c r="J2538" i="1"/>
  <c r="X2538" i="1"/>
  <c r="F2538" i="1"/>
  <c r="G2538" i="1" s="1"/>
  <c r="E2539" i="1"/>
  <c r="D2539" i="1"/>
  <c r="Q2538" i="1"/>
  <c r="AH2536" i="1"/>
  <c r="AJ2538" i="1"/>
  <c r="AI2538" i="1"/>
  <c r="AM2538" i="1" l="1"/>
  <c r="AQ2538" i="1"/>
  <c r="AR2538" i="1"/>
  <c r="F2539" i="1"/>
  <c r="G2539" i="1" s="1"/>
  <c r="J2539" i="1"/>
  <c r="X2539" i="1"/>
  <c r="E2540" i="1"/>
  <c r="D2540" i="1"/>
  <c r="Q2539" i="1"/>
  <c r="AH2537" i="1"/>
  <c r="AJ2539" i="1"/>
  <c r="AI2539" i="1"/>
  <c r="AM2539" i="1" l="1"/>
  <c r="AR2539" i="1"/>
  <c r="AQ2539" i="1"/>
  <c r="J2540" i="1"/>
  <c r="X2540" i="1"/>
  <c r="F2540" i="1"/>
  <c r="G2540" i="1" s="1"/>
  <c r="D2541" i="1"/>
  <c r="E2541" i="1"/>
  <c r="Q2540" i="1"/>
  <c r="AH2538" i="1"/>
  <c r="AJ2540" i="1"/>
  <c r="AI2540" i="1"/>
  <c r="AM2540" i="1" l="1"/>
  <c r="AQ2540" i="1"/>
  <c r="AR2540" i="1"/>
  <c r="F2541" i="1"/>
  <c r="G2541" i="1" s="1"/>
  <c r="J2541" i="1"/>
  <c r="X2541" i="1"/>
  <c r="E2542" i="1"/>
  <c r="D2542" i="1"/>
  <c r="Q2541" i="1"/>
  <c r="AH2539" i="1"/>
  <c r="AJ2541" i="1"/>
  <c r="AI2541" i="1"/>
  <c r="AM2541" i="1" l="1"/>
  <c r="AR2541" i="1"/>
  <c r="AQ2541" i="1"/>
  <c r="J2542" i="1"/>
  <c r="X2542" i="1"/>
  <c r="F2542" i="1"/>
  <c r="G2542" i="1" s="1"/>
  <c r="D2543" i="1"/>
  <c r="E2543" i="1"/>
  <c r="Q2542" i="1"/>
  <c r="AH2540" i="1"/>
  <c r="AJ2542" i="1"/>
  <c r="AI2542" i="1"/>
  <c r="AM2542" i="1" l="1"/>
  <c r="AR2542" i="1"/>
  <c r="AQ2542" i="1"/>
  <c r="F2543" i="1"/>
  <c r="G2543" i="1" s="1"/>
  <c r="X2543" i="1"/>
  <c r="J2543" i="1"/>
  <c r="E2544" i="1"/>
  <c r="D2544" i="1"/>
  <c r="Q2543" i="1"/>
  <c r="AH2541" i="1"/>
  <c r="AJ2543" i="1"/>
  <c r="AI2543" i="1"/>
  <c r="AM2543" i="1" l="1"/>
  <c r="AR2543" i="1"/>
  <c r="AQ2543" i="1"/>
  <c r="J2544" i="1"/>
  <c r="X2544" i="1"/>
  <c r="F2544" i="1"/>
  <c r="G2544" i="1" s="1"/>
  <c r="E2545" i="1"/>
  <c r="D2545" i="1"/>
  <c r="Q2544" i="1"/>
  <c r="AH2542" i="1"/>
  <c r="AJ2544" i="1"/>
  <c r="AI2544" i="1"/>
  <c r="AM2544" i="1" l="1"/>
  <c r="AQ2544" i="1"/>
  <c r="AR2544" i="1"/>
  <c r="F2545" i="1"/>
  <c r="J2545" i="1"/>
  <c r="X2545" i="1"/>
  <c r="G2545" i="1"/>
  <c r="E2546" i="1"/>
  <c r="D2546" i="1"/>
  <c r="Q2545" i="1"/>
  <c r="AH2543" i="1"/>
  <c r="AJ2545" i="1"/>
  <c r="AI2545" i="1"/>
  <c r="AM2545" i="1" l="1"/>
  <c r="J2546" i="1"/>
  <c r="X2546" i="1"/>
  <c r="F2546" i="1"/>
  <c r="G2546" i="1" s="1"/>
  <c r="E2547" i="1"/>
  <c r="D2547" i="1"/>
  <c r="Q2547" i="1" s="1"/>
  <c r="AQ2545" i="1"/>
  <c r="AR2545" i="1"/>
  <c r="Q2546" i="1"/>
  <c r="AH2544" i="1"/>
  <c r="AJ2546" i="1"/>
  <c r="AI2546" i="1"/>
  <c r="AM2546" i="1" l="1"/>
  <c r="AR2546" i="1"/>
  <c r="AQ2546" i="1"/>
  <c r="F2547" i="1"/>
  <c r="G2547" i="1"/>
  <c r="X2547" i="1"/>
  <c r="J2547" i="1"/>
  <c r="E2548" i="1"/>
  <c r="D2548" i="1"/>
  <c r="AH2545" i="1"/>
  <c r="AJ2547" i="1"/>
  <c r="AI2547" i="1"/>
  <c r="AM2547" i="1" l="1"/>
  <c r="AR2547" i="1"/>
  <c r="AQ2547" i="1"/>
  <c r="J2548" i="1"/>
  <c r="X2548" i="1"/>
  <c r="G2548" i="1"/>
  <c r="F2548" i="1"/>
  <c r="E2549" i="1"/>
  <c r="D2549" i="1"/>
  <c r="Q2549" i="1" s="1"/>
  <c r="Q2548" i="1"/>
  <c r="AH2546" i="1"/>
  <c r="AJ2548" i="1"/>
  <c r="AI2548" i="1"/>
  <c r="AM2548" i="1" l="1"/>
  <c r="AQ2548" i="1"/>
  <c r="AR2548" i="1"/>
  <c r="F2549" i="1"/>
  <c r="J2549" i="1"/>
  <c r="X2549" i="1"/>
  <c r="G2549" i="1"/>
  <c r="E2550" i="1"/>
  <c r="D2550" i="1"/>
  <c r="Q2550" i="1" s="1"/>
  <c r="AH2547" i="1"/>
  <c r="AJ2549" i="1"/>
  <c r="AI2549" i="1"/>
  <c r="AM2549" i="1" l="1"/>
  <c r="AQ2549" i="1"/>
  <c r="AR2549" i="1"/>
  <c r="J2550" i="1"/>
  <c r="X2550" i="1"/>
  <c r="F2550" i="1"/>
  <c r="G2550" i="1" s="1"/>
  <c r="E2551" i="1"/>
  <c r="Q2551" i="1" s="1"/>
  <c r="D2551" i="1"/>
  <c r="AH2548" i="1"/>
  <c r="AJ2550" i="1"/>
  <c r="AI2550" i="1"/>
  <c r="AM2550" i="1" l="1"/>
  <c r="AQ2550" i="1"/>
  <c r="AR2550" i="1"/>
  <c r="F2551" i="1"/>
  <c r="G2551" i="1" s="1"/>
  <c r="J2551" i="1"/>
  <c r="X2551" i="1"/>
  <c r="D2552" i="1"/>
  <c r="E2552" i="1"/>
  <c r="Q2552" i="1" s="1"/>
  <c r="AH2549" i="1"/>
  <c r="AJ2551" i="1"/>
  <c r="AI2551" i="1"/>
  <c r="AM2551" i="1" l="1"/>
  <c r="AR2551" i="1"/>
  <c r="AQ2551" i="1"/>
  <c r="J2552" i="1"/>
  <c r="X2552" i="1"/>
  <c r="G2552" i="1"/>
  <c r="F2552" i="1"/>
  <c r="D2553" i="1"/>
  <c r="E2553" i="1"/>
  <c r="AH2550" i="1"/>
  <c r="AJ2552" i="1"/>
  <c r="AI2552" i="1"/>
  <c r="AM2552" i="1" l="1"/>
  <c r="F2553" i="1"/>
  <c r="J2553" i="1"/>
  <c r="X2553" i="1"/>
  <c r="G2553" i="1"/>
  <c r="D2554" i="1"/>
  <c r="E2554" i="1"/>
  <c r="AQ2552" i="1"/>
  <c r="AR2552" i="1"/>
  <c r="Q2553" i="1"/>
  <c r="AQ2553" i="1"/>
  <c r="AH2551" i="1"/>
  <c r="AJ2553" i="1"/>
  <c r="AI2553" i="1"/>
  <c r="AM2553" i="1" l="1"/>
  <c r="J2554" i="1"/>
  <c r="X2554" i="1"/>
  <c r="F2554" i="1"/>
  <c r="G2554" i="1" s="1"/>
  <c r="D2555" i="1"/>
  <c r="E2555" i="1"/>
  <c r="Q2554" i="1"/>
  <c r="AR2553" i="1"/>
  <c r="AH2552" i="1"/>
  <c r="AJ2554" i="1"/>
  <c r="AI2554" i="1"/>
  <c r="AM2554" i="1" l="1"/>
  <c r="AQ2554" i="1"/>
  <c r="AR2554" i="1"/>
  <c r="F2555" i="1"/>
  <c r="G2555" i="1" s="1"/>
  <c r="J2555" i="1"/>
  <c r="X2555" i="1"/>
  <c r="E2556" i="1"/>
  <c r="D2556" i="1"/>
  <c r="Q2556" i="1" s="1"/>
  <c r="Q2555" i="1"/>
  <c r="AH2553" i="1"/>
  <c r="AJ2555" i="1"/>
  <c r="AI2555" i="1"/>
  <c r="AM2555" i="1" l="1"/>
  <c r="AQ2555" i="1"/>
  <c r="AR2555" i="1"/>
  <c r="J2556" i="1"/>
  <c r="X2556" i="1"/>
  <c r="G2556" i="1"/>
  <c r="F2556" i="1"/>
  <c r="D2557" i="1"/>
  <c r="AH2554" i="1"/>
  <c r="AJ2556" i="1"/>
  <c r="AI2556" i="1"/>
  <c r="AM2556" i="1" l="1"/>
  <c r="AR2556" i="1"/>
  <c r="F2557" i="1"/>
  <c r="D2558" i="1"/>
  <c r="J2557" i="1"/>
  <c r="X2557" i="1"/>
  <c r="G2557" i="1"/>
  <c r="E2558" i="1"/>
  <c r="Q2558" i="1" s="1"/>
  <c r="AR2557" i="1"/>
  <c r="AQ2556" i="1"/>
  <c r="Q2557" i="1"/>
  <c r="AH2555" i="1"/>
  <c r="AJ2557" i="1"/>
  <c r="AI2557" i="1"/>
  <c r="AM2557" i="1" l="1"/>
  <c r="AQ2557" i="1"/>
  <c r="E2559" i="1"/>
  <c r="F2558" i="1"/>
  <c r="G2558" i="1" s="1"/>
  <c r="Q2559" i="1"/>
  <c r="J2558" i="1"/>
  <c r="X2558" i="1"/>
  <c r="D2559" i="1"/>
  <c r="AH2556" i="1"/>
  <c r="AJ2558" i="1"/>
  <c r="AI2558" i="1"/>
  <c r="AM2558" i="1" l="1"/>
  <c r="AQ2558" i="1"/>
  <c r="AR2558" i="1"/>
  <c r="J2559" i="1"/>
  <c r="X2559" i="1"/>
  <c r="F2559" i="1"/>
  <c r="G2559" i="1" s="1"/>
  <c r="E2560" i="1"/>
  <c r="D2560" i="1"/>
  <c r="Q2560" i="1" s="1"/>
  <c r="AH2557" i="1"/>
  <c r="AJ2559" i="1"/>
  <c r="AI2559" i="1"/>
  <c r="AM2559" i="1" l="1"/>
  <c r="AR2559" i="1"/>
  <c r="AQ2559" i="1"/>
  <c r="F2560" i="1"/>
  <c r="J2560" i="1"/>
  <c r="X2560" i="1"/>
  <c r="G2560" i="1"/>
  <c r="E2561" i="1"/>
  <c r="D2561" i="1"/>
  <c r="AH2558" i="1"/>
  <c r="AJ2560" i="1"/>
  <c r="AI2560" i="1"/>
  <c r="AM2560" i="1" l="1"/>
  <c r="J2561" i="1"/>
  <c r="X2561" i="1"/>
  <c r="F2561" i="1"/>
  <c r="G2561" i="1" s="1"/>
  <c r="D2562" i="1"/>
  <c r="E2562" i="1"/>
  <c r="Q2561" i="1"/>
  <c r="AQ2560" i="1"/>
  <c r="AR2560" i="1"/>
  <c r="AH2559" i="1"/>
  <c r="AJ2561" i="1"/>
  <c r="AI2561" i="1"/>
  <c r="AM2561" i="1" l="1"/>
  <c r="AR2561" i="1"/>
  <c r="AQ2561" i="1"/>
  <c r="F2562" i="1"/>
  <c r="G2562" i="1" s="1"/>
  <c r="J2562" i="1"/>
  <c r="X2562" i="1"/>
  <c r="E2563" i="1"/>
  <c r="D2563" i="1"/>
  <c r="Q2563" i="1" s="1"/>
  <c r="Q2562" i="1"/>
  <c r="AH2560" i="1"/>
  <c r="AJ2562" i="1"/>
  <c r="AI2562" i="1"/>
  <c r="AM2562" i="1" l="1"/>
  <c r="AQ2562" i="1"/>
  <c r="AR2562" i="1"/>
  <c r="J2563" i="1"/>
  <c r="X2563" i="1"/>
  <c r="F2563" i="1"/>
  <c r="G2563" i="1" s="1"/>
  <c r="D2564" i="1"/>
  <c r="E2564" i="1"/>
  <c r="AH2561" i="1"/>
  <c r="AJ2563" i="1"/>
  <c r="AI2563" i="1"/>
  <c r="AM2563" i="1" l="1"/>
  <c r="AR2563" i="1"/>
  <c r="AQ2563" i="1"/>
  <c r="F2564" i="1"/>
  <c r="J2564" i="1"/>
  <c r="X2564" i="1"/>
  <c r="G2564" i="1"/>
  <c r="E2565" i="1"/>
  <c r="D2565" i="1"/>
  <c r="Q2564" i="1"/>
  <c r="AH2562" i="1"/>
  <c r="AJ2564" i="1"/>
  <c r="AI2564" i="1"/>
  <c r="AM2564" i="1" l="1"/>
  <c r="AQ2564" i="1"/>
  <c r="AR2564" i="1"/>
  <c r="J2565" i="1"/>
  <c r="X2565" i="1"/>
  <c r="F2565" i="1"/>
  <c r="G2565" i="1" s="1"/>
  <c r="D2566" i="1"/>
  <c r="E2566" i="1"/>
  <c r="Q2565" i="1"/>
  <c r="AH2563" i="1"/>
  <c r="AJ2565" i="1"/>
  <c r="AI2565" i="1"/>
  <c r="AM2565" i="1" l="1"/>
  <c r="AQ2565" i="1"/>
  <c r="AR2565" i="1"/>
  <c r="F2566" i="1"/>
  <c r="G2566" i="1" s="1"/>
  <c r="X2566" i="1"/>
  <c r="J2566" i="1"/>
  <c r="E2567" i="1"/>
  <c r="D2567" i="1"/>
  <c r="Q2566" i="1"/>
  <c r="AH2564" i="1"/>
  <c r="AJ2566" i="1"/>
  <c r="AI2566" i="1"/>
  <c r="AM2566" i="1" l="1"/>
  <c r="AR2566" i="1"/>
  <c r="AQ2566" i="1"/>
  <c r="AH2565" i="1"/>
  <c r="J2567" i="1"/>
  <c r="X2567" i="1"/>
  <c r="Q2568" i="1"/>
  <c r="F2567" i="1"/>
  <c r="G2567" i="1" s="1"/>
  <c r="E2568" i="1"/>
  <c r="D2568" i="1"/>
  <c r="Q2567" i="1"/>
  <c r="AJ2567" i="1"/>
  <c r="AI2567" i="1"/>
  <c r="AM2567" i="1" l="1"/>
  <c r="AR2567" i="1"/>
  <c r="AQ2567" i="1"/>
  <c r="F2568" i="1"/>
  <c r="J2568" i="1"/>
  <c r="X2568" i="1"/>
  <c r="G2568" i="1"/>
  <c r="E2569" i="1"/>
  <c r="D2569" i="1"/>
  <c r="AH2566" i="1"/>
  <c r="AJ2568" i="1"/>
  <c r="AI2568" i="1"/>
  <c r="AM2568" i="1" l="1"/>
  <c r="J2569" i="1"/>
  <c r="X2569" i="1"/>
  <c r="F2569" i="1"/>
  <c r="G2569" i="1" s="1"/>
  <c r="E2570" i="1"/>
  <c r="D2570" i="1"/>
  <c r="AR2568" i="1"/>
  <c r="AQ2568" i="1"/>
  <c r="Q2569" i="1"/>
  <c r="AH2567" i="1"/>
  <c r="AJ2569" i="1"/>
  <c r="AI2569" i="1"/>
  <c r="AM2569" i="1" l="1"/>
  <c r="AQ2569" i="1"/>
  <c r="AR2569" i="1"/>
  <c r="F2570" i="1"/>
  <c r="G2570" i="1"/>
  <c r="X2570" i="1"/>
  <c r="J2570" i="1"/>
  <c r="E2571" i="1"/>
  <c r="D2571" i="1"/>
  <c r="Q2570" i="1"/>
  <c r="AH2568" i="1"/>
  <c r="AJ2570" i="1"/>
  <c r="AI2570" i="1"/>
  <c r="AM2570" i="1" l="1"/>
  <c r="J2571" i="1"/>
  <c r="X2571" i="1"/>
  <c r="F2571" i="1"/>
  <c r="G2571" i="1" s="1"/>
  <c r="E2572" i="1"/>
  <c r="D2572" i="1"/>
  <c r="Q2571" i="1"/>
  <c r="AR2570" i="1"/>
  <c r="AQ2570" i="1"/>
  <c r="AH2569" i="1"/>
  <c r="AJ2571" i="1"/>
  <c r="AI2571" i="1"/>
  <c r="AM2571" i="1" l="1"/>
  <c r="AQ2571" i="1"/>
  <c r="AR2571" i="1"/>
  <c r="F2572" i="1"/>
  <c r="J2572" i="1"/>
  <c r="X2572" i="1"/>
  <c r="G2572" i="1"/>
  <c r="E2573" i="1"/>
  <c r="D2573" i="1"/>
  <c r="Q2573" i="1" s="1"/>
  <c r="Q2572" i="1"/>
  <c r="AH2570" i="1"/>
  <c r="AJ2572" i="1"/>
  <c r="AI2572" i="1"/>
  <c r="AM2572" i="1" l="1"/>
  <c r="AQ2572" i="1"/>
  <c r="AR2572" i="1"/>
  <c r="J2573" i="1"/>
  <c r="X2573" i="1"/>
  <c r="F2573" i="1"/>
  <c r="G2573" i="1" s="1"/>
  <c r="E2574" i="1"/>
  <c r="D2574" i="1"/>
  <c r="AH2571" i="1"/>
  <c r="AJ2573" i="1"/>
  <c r="AI2573" i="1"/>
  <c r="AM2573" i="1" l="1"/>
  <c r="AR2573" i="1"/>
  <c r="AQ2573" i="1"/>
  <c r="F2574" i="1"/>
  <c r="G2574" i="1"/>
  <c r="J2574" i="1"/>
  <c r="X2574" i="1"/>
  <c r="E2575" i="1"/>
  <c r="D2575" i="1"/>
  <c r="Q2574" i="1"/>
  <c r="AH2572" i="1"/>
  <c r="AJ2574" i="1"/>
  <c r="AI2574" i="1"/>
  <c r="AM2574" i="1" l="1"/>
  <c r="AR2574" i="1"/>
  <c r="J2575" i="1"/>
  <c r="X2575" i="1"/>
  <c r="G2575" i="1"/>
  <c r="Q2576" i="1"/>
  <c r="F2575" i="1"/>
  <c r="D2576" i="1"/>
  <c r="Q2575" i="1"/>
  <c r="AQ2574" i="1"/>
  <c r="AH2573" i="1"/>
  <c r="AJ2575" i="1"/>
  <c r="AI2575" i="1"/>
  <c r="AM2575" i="1" l="1"/>
  <c r="AR2575" i="1"/>
  <c r="F2576" i="1"/>
  <c r="D2577" i="1"/>
  <c r="Q2577" i="1"/>
  <c r="J2576" i="1"/>
  <c r="X2576" i="1"/>
  <c r="E2577" i="1"/>
  <c r="G2576" i="1"/>
  <c r="AQ2575" i="1"/>
  <c r="AH2574" i="1"/>
  <c r="AJ2576" i="1"/>
  <c r="AI2576" i="1"/>
  <c r="AM2576" i="1" l="1"/>
  <c r="AR2576" i="1"/>
  <c r="AQ2576" i="1"/>
  <c r="E2578" i="1"/>
  <c r="G2577" i="1"/>
  <c r="D2578" i="1"/>
  <c r="Q2578" i="1" s="1"/>
  <c r="F2577" i="1"/>
  <c r="J2577" i="1"/>
  <c r="X2577" i="1"/>
  <c r="AH2575" i="1"/>
  <c r="AJ2577" i="1"/>
  <c r="AI2577" i="1"/>
  <c r="AM2577" i="1" l="1"/>
  <c r="J2578" i="1"/>
  <c r="X2578" i="1"/>
  <c r="E2579" i="1"/>
  <c r="D2579" i="1"/>
  <c r="Q2579" i="1"/>
  <c r="F2578" i="1"/>
  <c r="G2578" i="1" s="1"/>
  <c r="AQ2577" i="1"/>
  <c r="AR2577" i="1"/>
  <c r="AH2576" i="1"/>
  <c r="AJ2578" i="1"/>
  <c r="AI2578" i="1"/>
  <c r="AM2578" i="1" l="1"/>
  <c r="AR2578" i="1"/>
  <c r="AQ2578" i="1"/>
  <c r="F2579" i="1"/>
  <c r="J2579" i="1"/>
  <c r="X2579" i="1"/>
  <c r="E2580" i="1"/>
  <c r="G2579" i="1"/>
  <c r="Q2580" i="1"/>
  <c r="D2580" i="1"/>
  <c r="AH2577" i="1"/>
  <c r="AJ2579" i="1"/>
  <c r="AI2579" i="1"/>
  <c r="AM2579" i="1" l="1"/>
  <c r="G2580" i="1"/>
  <c r="F2580" i="1"/>
  <c r="J2580" i="1"/>
  <c r="X2580" i="1"/>
  <c r="E2581" i="1"/>
  <c r="D2581" i="1"/>
  <c r="AQ2579" i="1"/>
  <c r="AR2579" i="1"/>
  <c r="AH2578" i="1"/>
  <c r="AJ2580" i="1"/>
  <c r="AI2580" i="1"/>
  <c r="AM2580" i="1" l="1"/>
  <c r="F2581" i="1"/>
  <c r="G2581" i="1" s="1"/>
  <c r="J2581" i="1"/>
  <c r="X2581" i="1"/>
  <c r="E2582" i="1"/>
  <c r="D2582" i="1"/>
  <c r="Q2582" i="1" s="1"/>
  <c r="AR2580" i="1"/>
  <c r="AQ2580" i="1"/>
  <c r="Q2581" i="1"/>
  <c r="AH2579" i="1"/>
  <c r="AJ2581" i="1"/>
  <c r="AI2581" i="1"/>
  <c r="AM2581" i="1" l="1"/>
  <c r="AR2581" i="1"/>
  <c r="AQ2581" i="1"/>
  <c r="J2582" i="1"/>
  <c r="X2582" i="1"/>
  <c r="F2582" i="1"/>
  <c r="G2582" i="1"/>
  <c r="D2583" i="1"/>
  <c r="E2583" i="1"/>
  <c r="AH2580" i="1"/>
  <c r="AJ2582" i="1"/>
  <c r="AI2582" i="1"/>
  <c r="AM2582" i="1" l="1"/>
  <c r="F2583" i="1"/>
  <c r="G2583" i="1" s="1"/>
  <c r="J2583" i="1"/>
  <c r="X2583" i="1"/>
  <c r="Q2584" i="1"/>
  <c r="E2584" i="1"/>
  <c r="D2584" i="1"/>
  <c r="Q2583" i="1"/>
  <c r="AQ2582" i="1"/>
  <c r="AR2582" i="1"/>
  <c r="AH2581" i="1"/>
  <c r="AJ2583" i="1"/>
  <c r="AI2583" i="1"/>
  <c r="AM2583" i="1" l="1"/>
  <c r="AR2583" i="1"/>
  <c r="AQ2583" i="1"/>
  <c r="G2584" i="1"/>
  <c r="F2584" i="1"/>
  <c r="J2584" i="1"/>
  <c r="X2584" i="1"/>
  <c r="E2585" i="1"/>
  <c r="D2585" i="1"/>
  <c r="Q2585" i="1" s="1"/>
  <c r="AH2582" i="1"/>
  <c r="AJ2584" i="1"/>
  <c r="AI2584" i="1"/>
  <c r="AM2584" i="1" l="1"/>
  <c r="AR2584" i="1"/>
  <c r="AQ2584" i="1"/>
  <c r="J2585" i="1"/>
  <c r="X2585" i="1"/>
  <c r="F2585" i="1"/>
  <c r="G2585" i="1" s="1"/>
  <c r="E2586" i="1"/>
  <c r="D2586" i="1"/>
  <c r="AH2583" i="1"/>
  <c r="AJ2585" i="1"/>
  <c r="AI2585" i="1"/>
  <c r="AM2585" i="1" l="1"/>
  <c r="AR2585" i="1"/>
  <c r="AQ2585" i="1"/>
  <c r="J2586" i="1"/>
  <c r="X2586" i="1"/>
  <c r="F2586" i="1"/>
  <c r="G2586" i="1" s="1"/>
  <c r="Q2587" i="1"/>
  <c r="E2587" i="1"/>
  <c r="D2587" i="1"/>
  <c r="Q2586" i="1"/>
  <c r="AH2584" i="1"/>
  <c r="AJ2586" i="1"/>
  <c r="AI2586" i="1"/>
  <c r="AM2586" i="1" l="1"/>
  <c r="AQ2586" i="1"/>
  <c r="AR2586" i="1"/>
  <c r="F2587" i="1"/>
  <c r="J2587" i="1"/>
  <c r="X2587" i="1"/>
  <c r="G2587" i="1"/>
  <c r="D2588" i="1"/>
  <c r="E2588" i="1"/>
  <c r="AH2585" i="1"/>
  <c r="AJ2587" i="1"/>
  <c r="AI2587" i="1"/>
  <c r="AM2587" i="1" l="1"/>
  <c r="F2588" i="1"/>
  <c r="G2588" i="1" s="1"/>
  <c r="J2588" i="1"/>
  <c r="X2588" i="1"/>
  <c r="E2589" i="1"/>
  <c r="D2589" i="1"/>
  <c r="Q2589" i="1" s="1"/>
  <c r="Q2588" i="1"/>
  <c r="AR2587" i="1"/>
  <c r="AQ2587" i="1"/>
  <c r="AH2586" i="1"/>
  <c r="AJ2588" i="1"/>
  <c r="AI2588" i="1"/>
  <c r="AM2588" i="1" l="1"/>
  <c r="AQ2588" i="1"/>
  <c r="AR2588" i="1"/>
  <c r="G2589" i="1"/>
  <c r="F2589" i="1"/>
  <c r="J2589" i="1"/>
  <c r="X2589" i="1"/>
  <c r="E2590" i="1"/>
  <c r="D2590" i="1"/>
  <c r="AH2587" i="1"/>
  <c r="AJ2589" i="1"/>
  <c r="AI2589" i="1"/>
  <c r="AM2589" i="1" l="1"/>
  <c r="AR2589" i="1"/>
  <c r="AQ2589" i="1"/>
  <c r="AH2588" i="1"/>
  <c r="J2590" i="1"/>
  <c r="X2590" i="1"/>
  <c r="F2590" i="1"/>
  <c r="G2590" i="1" s="1"/>
  <c r="E2591" i="1"/>
  <c r="D2591" i="1"/>
  <c r="Q2590" i="1"/>
  <c r="AJ2590" i="1"/>
  <c r="AI2590" i="1"/>
  <c r="AM2590" i="1" l="1"/>
  <c r="AR2590" i="1"/>
  <c r="AQ2590" i="1"/>
  <c r="F2591" i="1"/>
  <c r="G2591" i="1" s="1"/>
  <c r="J2591" i="1"/>
  <c r="X2591" i="1"/>
  <c r="D2592" i="1"/>
  <c r="E2592" i="1"/>
  <c r="Q2591" i="1"/>
  <c r="AH2589" i="1"/>
  <c r="AJ2591" i="1"/>
  <c r="AI2591" i="1"/>
  <c r="AM2591" i="1" l="1"/>
  <c r="AQ2591" i="1"/>
  <c r="AR2591" i="1"/>
  <c r="G2592" i="1"/>
  <c r="F2592" i="1"/>
  <c r="J2592" i="1"/>
  <c r="X2592" i="1"/>
  <c r="D2593" i="1"/>
  <c r="E2593" i="1"/>
  <c r="Q2592" i="1"/>
  <c r="AH2590" i="1"/>
  <c r="AJ2592" i="1"/>
  <c r="AI2592" i="1"/>
  <c r="AM2592" i="1" l="1"/>
  <c r="AQ2592" i="1"/>
  <c r="AR2592" i="1"/>
  <c r="J2593" i="1"/>
  <c r="X2593" i="1"/>
  <c r="F2593" i="1"/>
  <c r="G2593" i="1" s="1"/>
  <c r="E2594" i="1"/>
  <c r="D2594" i="1"/>
  <c r="Q2593" i="1"/>
  <c r="AH2591" i="1"/>
  <c r="AJ2593" i="1"/>
  <c r="AI2593" i="1"/>
  <c r="AM2593" i="1" l="1"/>
  <c r="AQ2593" i="1"/>
  <c r="AR2593" i="1"/>
  <c r="J2594" i="1"/>
  <c r="X2594" i="1"/>
  <c r="F2594" i="1"/>
  <c r="G2594" i="1" s="1"/>
  <c r="Q2595" i="1"/>
  <c r="D2595" i="1"/>
  <c r="Q2594" i="1"/>
  <c r="AH2592" i="1"/>
  <c r="AJ2594" i="1"/>
  <c r="AI2594" i="1"/>
  <c r="AM2594" i="1" l="1"/>
  <c r="AQ2594" i="1"/>
  <c r="AR2594" i="1"/>
  <c r="F2595" i="1"/>
  <c r="G2595" i="1" s="1"/>
  <c r="D2596" i="1"/>
  <c r="Q2596" i="1"/>
  <c r="J2595" i="1"/>
  <c r="X2595" i="1"/>
  <c r="E2596" i="1"/>
  <c r="AH2593" i="1"/>
  <c r="AJ2595" i="1"/>
  <c r="AI2595" i="1"/>
  <c r="AM2595" i="1" l="1"/>
  <c r="AR2595" i="1"/>
  <c r="AQ2595" i="1"/>
  <c r="E2597" i="1"/>
  <c r="J2596" i="1"/>
  <c r="X2596" i="1"/>
  <c r="F2596" i="1"/>
  <c r="G2596" i="1" s="1"/>
  <c r="D2597" i="1"/>
  <c r="Q2597" i="1" s="1"/>
  <c r="AH2594" i="1"/>
  <c r="AJ2596" i="1"/>
  <c r="AI2596" i="1"/>
  <c r="AM2596" i="1" l="1"/>
  <c r="AQ2596" i="1"/>
  <c r="AR2596" i="1"/>
  <c r="J2597" i="1"/>
  <c r="X2597" i="1"/>
  <c r="E2598" i="1"/>
  <c r="D2598" i="1"/>
  <c r="Q2598" i="1"/>
  <c r="F2597" i="1"/>
  <c r="G2597" i="1" s="1"/>
  <c r="AH2595" i="1"/>
  <c r="AJ2597" i="1"/>
  <c r="AI2597" i="1"/>
  <c r="AM2597" i="1" l="1"/>
  <c r="AR2597" i="1"/>
  <c r="AQ2597" i="1"/>
  <c r="F2598" i="1"/>
  <c r="G2598" i="1" s="1"/>
  <c r="J2598" i="1"/>
  <c r="X2598" i="1"/>
  <c r="D2599" i="1"/>
  <c r="E2599" i="1"/>
  <c r="AH2596" i="1"/>
  <c r="AJ2598" i="1"/>
  <c r="AI2598" i="1"/>
  <c r="AM2598" i="1" l="1"/>
  <c r="AR2598" i="1"/>
  <c r="AQ2598" i="1"/>
  <c r="G2599" i="1"/>
  <c r="F2599" i="1"/>
  <c r="J2599" i="1"/>
  <c r="X2599" i="1"/>
  <c r="E2600" i="1"/>
  <c r="D2600" i="1"/>
  <c r="Q2599" i="1"/>
  <c r="AH2597" i="1"/>
  <c r="AJ2599" i="1"/>
  <c r="AI2599" i="1"/>
  <c r="AM2599" i="1" l="1"/>
  <c r="AQ2599" i="1"/>
  <c r="AR2599" i="1"/>
  <c r="J2600" i="1"/>
  <c r="X2600" i="1"/>
  <c r="F2600" i="1"/>
  <c r="G2600" i="1" s="1"/>
  <c r="E2601" i="1"/>
  <c r="D2601" i="1"/>
  <c r="Q2600" i="1"/>
  <c r="AH2598" i="1"/>
  <c r="AJ2600" i="1"/>
  <c r="AI2600" i="1"/>
  <c r="AM2600" i="1" l="1"/>
  <c r="AQ2600" i="1"/>
  <c r="AR2600" i="1"/>
  <c r="J2601" i="1"/>
  <c r="X2601" i="1"/>
  <c r="F2601" i="1"/>
  <c r="G2601" i="1" s="1"/>
  <c r="Q2602" i="1"/>
  <c r="D2602" i="1"/>
  <c r="E2602" i="1"/>
  <c r="Q2601" i="1"/>
  <c r="AH2599" i="1"/>
  <c r="AJ2601" i="1"/>
  <c r="AI2601" i="1"/>
  <c r="AM2601" i="1" l="1"/>
  <c r="AQ2601" i="1"/>
  <c r="AR2601" i="1"/>
  <c r="F2602" i="1"/>
  <c r="G2602" i="1" s="1"/>
  <c r="J2602" i="1"/>
  <c r="X2602" i="1"/>
  <c r="Q2603" i="1"/>
  <c r="E2603" i="1"/>
  <c r="D2603" i="1"/>
  <c r="AH2600" i="1"/>
  <c r="AJ2602" i="1"/>
  <c r="AI2602" i="1"/>
  <c r="AM2602" i="1" l="1"/>
  <c r="AQ2602" i="1"/>
  <c r="AR2602" i="1"/>
  <c r="G2603" i="1"/>
  <c r="F2603" i="1"/>
  <c r="J2603" i="1"/>
  <c r="X2603" i="1"/>
  <c r="E2604" i="1"/>
  <c r="Q2604" i="1" s="1"/>
  <c r="D2604" i="1"/>
  <c r="AH2601" i="1"/>
  <c r="AJ2603" i="1"/>
  <c r="AI2603" i="1"/>
  <c r="AM2603" i="1" l="1"/>
  <c r="F2604" i="1"/>
  <c r="G2604" i="1" s="1"/>
  <c r="J2604" i="1"/>
  <c r="X2604" i="1"/>
  <c r="D2605" i="1"/>
  <c r="E2605" i="1"/>
  <c r="AQ2603" i="1"/>
  <c r="AR2603" i="1"/>
  <c r="AH2602" i="1"/>
  <c r="AJ2604" i="1"/>
  <c r="AI2604" i="1"/>
  <c r="AM2604" i="1" l="1"/>
  <c r="AQ2604" i="1"/>
  <c r="AR2604" i="1"/>
  <c r="J2605" i="1"/>
  <c r="X2605" i="1"/>
  <c r="F2605" i="1"/>
  <c r="G2605" i="1"/>
  <c r="E2606" i="1"/>
  <c r="D2606" i="1"/>
  <c r="Q2605" i="1"/>
  <c r="AH2603" i="1"/>
  <c r="AJ2605" i="1"/>
  <c r="AI2605" i="1"/>
  <c r="AM2605" i="1" l="1"/>
  <c r="F2606" i="1"/>
  <c r="J2606" i="1"/>
  <c r="X2606" i="1"/>
  <c r="G2606" i="1"/>
  <c r="E2607" i="1"/>
  <c r="D2607" i="1"/>
  <c r="Q2607" i="1" s="1"/>
  <c r="Q2606" i="1"/>
  <c r="AR2605" i="1"/>
  <c r="AQ2605" i="1"/>
  <c r="AH2604" i="1"/>
  <c r="AJ2606" i="1"/>
  <c r="AI2606" i="1"/>
  <c r="AM2606" i="1" l="1"/>
  <c r="AR2606" i="1"/>
  <c r="AQ2606" i="1"/>
  <c r="F2607" i="1"/>
  <c r="G2607" i="1" s="1"/>
  <c r="J2607" i="1"/>
  <c r="X2607" i="1"/>
  <c r="D2608" i="1"/>
  <c r="Q2608" i="1" s="1"/>
  <c r="E2608" i="1"/>
  <c r="AH2605" i="1"/>
  <c r="AJ2607" i="1"/>
  <c r="AI2607" i="1"/>
  <c r="AM2607" i="1" l="1"/>
  <c r="AR2607" i="1"/>
  <c r="AQ2607" i="1"/>
  <c r="J2608" i="1"/>
  <c r="X2608" i="1"/>
  <c r="F2608" i="1"/>
  <c r="G2608" i="1" s="1"/>
  <c r="E2609" i="1"/>
  <c r="D2609" i="1"/>
  <c r="Q2609" i="1" s="1"/>
  <c r="AH2606" i="1"/>
  <c r="AJ2608" i="1"/>
  <c r="AI2608" i="1"/>
  <c r="AM2608" i="1" l="1"/>
  <c r="AQ2608" i="1"/>
  <c r="AR2608" i="1"/>
  <c r="J2609" i="1"/>
  <c r="X2609" i="1"/>
  <c r="F2609" i="1"/>
  <c r="G2609" i="1" s="1"/>
  <c r="E2610" i="1"/>
  <c r="Q2610" i="1" s="1"/>
  <c r="D2610" i="1"/>
  <c r="AH2607" i="1"/>
  <c r="AJ2609" i="1"/>
  <c r="AI2609" i="1"/>
  <c r="AM2609" i="1" l="1"/>
  <c r="AQ2609" i="1"/>
  <c r="AR2609" i="1"/>
  <c r="F2610" i="1"/>
  <c r="G2610" i="1" s="1"/>
  <c r="J2610" i="1"/>
  <c r="X2610" i="1"/>
  <c r="E2611" i="1"/>
  <c r="Q2611" i="1" s="1"/>
  <c r="D2611" i="1"/>
  <c r="AH2608" i="1"/>
  <c r="AJ2610" i="1"/>
  <c r="AI2610" i="1"/>
  <c r="AM2610" i="1" l="1"/>
  <c r="AR2610" i="1"/>
  <c r="AQ2610" i="1"/>
  <c r="G2611" i="1"/>
  <c r="F2611" i="1"/>
  <c r="J2611" i="1"/>
  <c r="X2611" i="1"/>
  <c r="D2612" i="1"/>
  <c r="E2612" i="1"/>
  <c r="AH2609" i="1"/>
  <c r="AJ2611" i="1"/>
  <c r="AI2611" i="1"/>
  <c r="AM2611" i="1" l="1"/>
  <c r="AQ2611" i="1"/>
  <c r="AR2611" i="1"/>
  <c r="F2612" i="1"/>
  <c r="G2612" i="1" s="1"/>
  <c r="J2612" i="1"/>
  <c r="X2612" i="1"/>
  <c r="D2613" i="1"/>
  <c r="E2613" i="1"/>
  <c r="Q2612" i="1"/>
  <c r="AH2610" i="1"/>
  <c r="AJ2612" i="1"/>
  <c r="AI2612" i="1"/>
  <c r="AM2612" i="1" l="1"/>
  <c r="AQ2612" i="1"/>
  <c r="AR2612" i="1"/>
  <c r="J2613" i="1"/>
  <c r="X2613" i="1"/>
  <c r="F2613" i="1"/>
  <c r="G2613" i="1" s="1"/>
  <c r="D2614" i="1"/>
  <c r="E2614" i="1"/>
  <c r="Q2614" i="1" s="1"/>
  <c r="Q2613" i="1"/>
  <c r="AH2611" i="1"/>
  <c r="AJ2613" i="1"/>
  <c r="AI2613" i="1"/>
  <c r="AM2613" i="1" l="1"/>
  <c r="AR2613" i="1"/>
  <c r="AQ2613" i="1"/>
  <c r="F2614" i="1"/>
  <c r="J2614" i="1"/>
  <c r="X2614" i="1"/>
  <c r="G2614" i="1"/>
  <c r="E2615" i="1"/>
  <c r="D2615" i="1"/>
  <c r="AH2612" i="1"/>
  <c r="AJ2614" i="1"/>
  <c r="AI2614" i="1"/>
  <c r="AM2614" i="1" l="1"/>
  <c r="F2615" i="1"/>
  <c r="G2615" i="1" s="1"/>
  <c r="J2615" i="1"/>
  <c r="X2615" i="1"/>
  <c r="E2616" i="1"/>
  <c r="D2616" i="1"/>
  <c r="Q2615" i="1"/>
  <c r="AQ2614" i="1"/>
  <c r="AR2614" i="1"/>
  <c r="AH2613" i="1"/>
  <c r="AJ2615" i="1"/>
  <c r="AI2615" i="1"/>
  <c r="AM2615" i="1" l="1"/>
  <c r="AR2615" i="1"/>
  <c r="AQ2615" i="1"/>
  <c r="J2616" i="1"/>
  <c r="X2616" i="1"/>
  <c r="F2616" i="1"/>
  <c r="G2616" i="1" s="1"/>
  <c r="D2617" i="1"/>
  <c r="E2617" i="1"/>
  <c r="Q2616" i="1"/>
  <c r="AH2614" i="1"/>
  <c r="AJ2616" i="1"/>
  <c r="AI2616" i="1"/>
  <c r="AM2616" i="1" l="1"/>
  <c r="AR2616" i="1"/>
  <c r="AQ2616" i="1"/>
  <c r="J2617" i="1"/>
  <c r="X2617" i="1"/>
  <c r="F2617" i="1"/>
  <c r="G2617" i="1" s="1"/>
  <c r="D2618" i="1"/>
  <c r="E2618" i="1"/>
  <c r="Q2617" i="1"/>
  <c r="AH2615" i="1"/>
  <c r="AJ2617" i="1"/>
  <c r="AI2617" i="1"/>
  <c r="AM2617" i="1" l="1"/>
  <c r="AR2617" i="1"/>
  <c r="AQ2617" i="1"/>
  <c r="F2618" i="1"/>
  <c r="G2618" i="1" s="1"/>
  <c r="J2618" i="1"/>
  <c r="X2618" i="1"/>
  <c r="D2619" i="1"/>
  <c r="E2619" i="1"/>
  <c r="Q2619" i="1" s="1"/>
  <c r="Q2618" i="1"/>
  <c r="AH2616" i="1"/>
  <c r="AJ2618" i="1"/>
  <c r="AI2618" i="1"/>
  <c r="AM2618" i="1" l="1"/>
  <c r="AQ2618" i="1"/>
  <c r="AR2618" i="1"/>
  <c r="F2619" i="1"/>
  <c r="G2619" i="1" s="1"/>
  <c r="J2619" i="1"/>
  <c r="X2619" i="1"/>
  <c r="D2620" i="1"/>
  <c r="AH2617" i="1"/>
  <c r="AJ2619" i="1"/>
  <c r="AI2619" i="1"/>
  <c r="AM2619" i="1" l="1"/>
  <c r="AR2619" i="1"/>
  <c r="AQ2619" i="1"/>
  <c r="E2621" i="1"/>
  <c r="F2620" i="1"/>
  <c r="G2620" i="1" s="1"/>
  <c r="D2621" i="1"/>
  <c r="Q2621" i="1"/>
  <c r="J2620" i="1"/>
  <c r="X2620" i="1"/>
  <c r="Q2620" i="1"/>
  <c r="AH2618" i="1"/>
  <c r="AJ2620" i="1"/>
  <c r="AI2620" i="1"/>
  <c r="AM2620" i="1" l="1"/>
  <c r="AQ2620" i="1"/>
  <c r="AR2620" i="1"/>
  <c r="F2621" i="1"/>
  <c r="J2621" i="1"/>
  <c r="X2621" i="1"/>
  <c r="E2622" i="1"/>
  <c r="G2621" i="1"/>
  <c r="D2622" i="1"/>
  <c r="AH2619" i="1"/>
  <c r="AJ2621" i="1"/>
  <c r="AI2621" i="1"/>
  <c r="AM2621" i="1" l="1"/>
  <c r="Q2623" i="1"/>
  <c r="F2622" i="1"/>
  <c r="G2622" i="1" s="1"/>
  <c r="E2623" i="1"/>
  <c r="J2622" i="1"/>
  <c r="X2622" i="1"/>
  <c r="D2623" i="1"/>
  <c r="Q2622" i="1"/>
  <c r="AQ2621" i="1"/>
  <c r="AR2621" i="1"/>
  <c r="AH2620" i="1"/>
  <c r="AJ2622" i="1"/>
  <c r="AI2622" i="1"/>
  <c r="AM2622" i="1" l="1"/>
  <c r="AR2622" i="1"/>
  <c r="AQ2622" i="1"/>
  <c r="F2623" i="1"/>
  <c r="G2623" i="1" s="1"/>
  <c r="J2623" i="1"/>
  <c r="X2623" i="1"/>
  <c r="E2624" i="1"/>
  <c r="Q2624" i="1" s="1"/>
  <c r="D2624" i="1"/>
  <c r="AH2621" i="1"/>
  <c r="AJ2623" i="1"/>
  <c r="AI2623" i="1"/>
  <c r="AM2623" i="1" l="1"/>
  <c r="AQ2623" i="1"/>
  <c r="AR2623" i="1"/>
  <c r="J2624" i="1"/>
  <c r="X2624" i="1"/>
  <c r="F2624" i="1"/>
  <c r="G2624" i="1"/>
  <c r="D2625" i="1"/>
  <c r="E2625" i="1"/>
  <c r="AH2622" i="1"/>
  <c r="AJ2624" i="1"/>
  <c r="AI2624" i="1"/>
  <c r="AM2624" i="1" l="1"/>
  <c r="F2625" i="1"/>
  <c r="G2625" i="1" s="1"/>
  <c r="J2625" i="1"/>
  <c r="X2625" i="1"/>
  <c r="E2626" i="1"/>
  <c r="D2626" i="1"/>
  <c r="Q2626" i="1" s="1"/>
  <c r="AQ2624" i="1"/>
  <c r="Q2625" i="1"/>
  <c r="AR2624" i="1"/>
  <c r="AH2623" i="1"/>
  <c r="AJ2625" i="1"/>
  <c r="AI2625" i="1"/>
  <c r="AM2625" i="1" l="1"/>
  <c r="AQ2625" i="1"/>
  <c r="AR2625" i="1"/>
  <c r="F2626" i="1"/>
  <c r="G2626" i="1" s="1"/>
  <c r="J2626" i="1"/>
  <c r="X2626" i="1"/>
  <c r="D2627" i="1"/>
  <c r="E2627" i="1"/>
  <c r="AH2624" i="1"/>
  <c r="AJ2626" i="1"/>
  <c r="AI2626" i="1"/>
  <c r="AM2626" i="1" l="1"/>
  <c r="AQ2626" i="1"/>
  <c r="AR2626" i="1"/>
  <c r="J2627" i="1"/>
  <c r="X2627" i="1"/>
  <c r="F2627" i="1"/>
  <c r="G2627" i="1" s="1"/>
  <c r="E2628" i="1"/>
  <c r="Q2628" i="1" s="1"/>
  <c r="D2628" i="1"/>
  <c r="Q2627" i="1"/>
  <c r="AH2625" i="1"/>
  <c r="AJ2627" i="1"/>
  <c r="AI2627" i="1"/>
  <c r="AM2627" i="1" l="1"/>
  <c r="AR2627" i="1"/>
  <c r="AQ2627" i="1"/>
  <c r="J2628" i="1"/>
  <c r="X2628" i="1"/>
  <c r="F2628" i="1"/>
  <c r="G2628" i="1" s="1"/>
  <c r="E2629" i="1"/>
  <c r="D2629" i="1"/>
  <c r="AH2626" i="1"/>
  <c r="AJ2628" i="1"/>
  <c r="AI2628" i="1"/>
  <c r="AM2628" i="1" l="1"/>
  <c r="AQ2628" i="1"/>
  <c r="AR2628" i="1"/>
  <c r="F2629" i="1"/>
  <c r="G2629" i="1" s="1"/>
  <c r="J2629" i="1"/>
  <c r="X2629" i="1"/>
  <c r="E2630" i="1"/>
  <c r="D2630" i="1"/>
  <c r="Q2629" i="1"/>
  <c r="AH2627" i="1"/>
  <c r="AJ2629" i="1"/>
  <c r="AI2629" i="1"/>
  <c r="AM2629" i="1" l="1"/>
  <c r="AQ2629" i="1"/>
  <c r="AR2629" i="1"/>
  <c r="G2630" i="1"/>
  <c r="F2630" i="1"/>
  <c r="J2630" i="1"/>
  <c r="X2630" i="1"/>
  <c r="E2631" i="1"/>
  <c r="D2631" i="1"/>
  <c r="Q2630" i="1"/>
  <c r="AH2628" i="1"/>
  <c r="AJ2630" i="1"/>
  <c r="AI2630" i="1"/>
  <c r="AM2630" i="1" l="1"/>
  <c r="AR2630" i="1"/>
  <c r="AQ2630" i="1"/>
  <c r="F2631" i="1"/>
  <c r="G2631" i="1" s="1"/>
  <c r="J2631" i="1"/>
  <c r="X2631" i="1"/>
  <c r="D2632" i="1"/>
  <c r="E2632" i="1"/>
  <c r="Q2631" i="1"/>
  <c r="AH2629" i="1"/>
  <c r="AJ2631" i="1"/>
  <c r="AI2631" i="1"/>
  <c r="AM2631" i="1" l="1"/>
  <c r="AQ2631" i="1"/>
  <c r="AR2631" i="1"/>
  <c r="J2632" i="1"/>
  <c r="X2632" i="1"/>
  <c r="F2632" i="1"/>
  <c r="G2632" i="1"/>
  <c r="D2633" i="1"/>
  <c r="Q2633" i="1" s="1"/>
  <c r="E2633" i="1"/>
  <c r="Q2632" i="1"/>
  <c r="AH2630" i="1"/>
  <c r="AJ2632" i="1"/>
  <c r="AI2632" i="1"/>
  <c r="AM2632" i="1" l="1"/>
  <c r="F2633" i="1"/>
  <c r="J2633" i="1"/>
  <c r="X2633" i="1"/>
  <c r="G2633" i="1"/>
  <c r="D2634" i="1"/>
  <c r="E2634" i="1"/>
  <c r="AQ2632" i="1"/>
  <c r="AR2632" i="1"/>
  <c r="AH2631" i="1"/>
  <c r="AJ2633" i="1"/>
  <c r="AI2633" i="1"/>
  <c r="AM2633" i="1" l="1"/>
  <c r="AR2633" i="1"/>
  <c r="AQ2633" i="1"/>
  <c r="F2634" i="1"/>
  <c r="G2634" i="1" s="1"/>
  <c r="J2634" i="1"/>
  <c r="X2634" i="1"/>
  <c r="E2635" i="1"/>
  <c r="D2635" i="1"/>
  <c r="Q2635" i="1" s="1"/>
  <c r="Q2634" i="1"/>
  <c r="AH2632" i="1"/>
  <c r="AJ2634" i="1"/>
  <c r="AI2634" i="1"/>
  <c r="AM2634" i="1" l="1"/>
  <c r="AQ2634" i="1"/>
  <c r="AR2634" i="1"/>
  <c r="J2635" i="1"/>
  <c r="X2635" i="1"/>
  <c r="F2635" i="1"/>
  <c r="G2635" i="1" s="1"/>
  <c r="D2636" i="1"/>
  <c r="E2636" i="1"/>
  <c r="AH2633" i="1"/>
  <c r="AJ2635" i="1"/>
  <c r="AI2635" i="1"/>
  <c r="AM2635" i="1" l="1"/>
  <c r="AQ2635" i="1"/>
  <c r="AR2635" i="1"/>
  <c r="AH2634" i="1"/>
  <c r="J2636" i="1"/>
  <c r="X2636" i="1"/>
  <c r="F2636" i="1"/>
  <c r="G2636" i="1"/>
  <c r="E2637" i="1"/>
  <c r="D2637" i="1"/>
  <c r="Q2636" i="1"/>
  <c r="AJ2636" i="1"/>
  <c r="AI2636" i="1"/>
  <c r="AM2636" i="1" l="1"/>
  <c r="AR2636" i="1"/>
  <c r="AQ2636" i="1"/>
  <c r="F2637" i="1"/>
  <c r="J2637" i="1"/>
  <c r="X2637" i="1"/>
  <c r="G2637" i="1"/>
  <c r="E2638" i="1"/>
  <c r="D2638" i="1"/>
  <c r="Q2638" i="1" s="1"/>
  <c r="Q2637" i="1"/>
  <c r="AH2635" i="1"/>
  <c r="AJ2637" i="1"/>
  <c r="AI2637" i="1"/>
  <c r="AM2637" i="1" l="1"/>
  <c r="AR2637" i="1"/>
  <c r="AQ2637" i="1"/>
  <c r="F2638" i="1"/>
  <c r="G2638" i="1" s="1"/>
  <c r="Q2639" i="1"/>
  <c r="J2638" i="1"/>
  <c r="X2638" i="1"/>
  <c r="D2639" i="1"/>
  <c r="AH2636" i="1"/>
  <c r="AJ2638" i="1"/>
  <c r="AI2638" i="1"/>
  <c r="AM2638" i="1" l="1"/>
  <c r="AQ2638" i="1"/>
  <c r="AR2638" i="1"/>
  <c r="G2639" i="1"/>
  <c r="E2640" i="1"/>
  <c r="F2639" i="1"/>
  <c r="X2639" i="1"/>
  <c r="Q2640" i="1"/>
  <c r="J2639" i="1"/>
  <c r="D2640" i="1"/>
  <c r="AH2637" i="1"/>
  <c r="AJ2639" i="1"/>
  <c r="AI2639" i="1"/>
  <c r="AM2639" i="1" l="1"/>
  <c r="AR2639" i="1"/>
  <c r="J2640" i="1"/>
  <c r="X2640" i="1"/>
  <c r="D2641" i="1"/>
  <c r="E2641" i="1"/>
  <c r="Q2641" i="1" s="1"/>
  <c r="F2640" i="1"/>
  <c r="G2640" i="1" s="1"/>
  <c r="AQ2639" i="1"/>
  <c r="AH2638" i="1"/>
  <c r="AJ2640" i="1"/>
  <c r="AI2640" i="1"/>
  <c r="AM2640" i="1" l="1"/>
  <c r="AQ2640" i="1"/>
  <c r="AR2640" i="1"/>
  <c r="E2642" i="1"/>
  <c r="J2641" i="1"/>
  <c r="X2641" i="1"/>
  <c r="F2641" i="1"/>
  <c r="G2641" i="1" s="1"/>
  <c r="D2642" i="1"/>
  <c r="Q2642" i="1" s="1"/>
  <c r="AH2639" i="1"/>
  <c r="AJ2641" i="1"/>
  <c r="AI2641" i="1"/>
  <c r="AM2641" i="1" l="1"/>
  <c r="AQ2641" i="1"/>
  <c r="AR2641" i="1"/>
  <c r="J2642" i="1"/>
  <c r="X2642" i="1"/>
  <c r="F2642" i="1"/>
  <c r="G2642" i="1" s="1"/>
  <c r="D2643" i="1"/>
  <c r="E2643" i="1"/>
  <c r="AH2640" i="1"/>
  <c r="AJ2642" i="1"/>
  <c r="AI2642" i="1"/>
  <c r="AM2642" i="1" l="1"/>
  <c r="AR2642" i="1"/>
  <c r="AQ2642" i="1"/>
  <c r="J2643" i="1"/>
  <c r="X2643" i="1"/>
  <c r="F2643" i="1"/>
  <c r="G2643" i="1"/>
  <c r="E2644" i="1"/>
  <c r="D2644" i="1"/>
  <c r="Q2643" i="1"/>
  <c r="AH2641" i="1"/>
  <c r="AJ2643" i="1"/>
  <c r="AI2643" i="1"/>
  <c r="AM2643" i="1" l="1"/>
  <c r="AR2643" i="1"/>
  <c r="AQ2643" i="1"/>
  <c r="F2644" i="1"/>
  <c r="G2644" i="1"/>
  <c r="J2644" i="1"/>
  <c r="X2644" i="1"/>
  <c r="D2645" i="1"/>
  <c r="E2645" i="1"/>
  <c r="Q2644" i="1"/>
  <c r="AH2642" i="1"/>
  <c r="AJ2644" i="1"/>
  <c r="AI2644" i="1"/>
  <c r="AM2644" i="1" l="1"/>
  <c r="AQ2644" i="1"/>
  <c r="AR2644" i="1"/>
  <c r="J2645" i="1"/>
  <c r="X2645" i="1"/>
  <c r="F2645" i="1"/>
  <c r="G2645" i="1" s="1"/>
  <c r="E2646" i="1"/>
  <c r="D2646" i="1"/>
  <c r="Q2645" i="1"/>
  <c r="AH2643" i="1"/>
  <c r="AJ2645" i="1"/>
  <c r="AI2645" i="1"/>
  <c r="AM2645" i="1" l="1"/>
  <c r="AR2645" i="1"/>
  <c r="AQ2645" i="1"/>
  <c r="J2646" i="1"/>
  <c r="X2646" i="1"/>
  <c r="F2646" i="1"/>
  <c r="G2646" i="1" s="1"/>
  <c r="D2647" i="1"/>
  <c r="E2647" i="1"/>
  <c r="Q2646" i="1"/>
  <c r="AH2644" i="1"/>
  <c r="AJ2646" i="1"/>
  <c r="AI2646" i="1"/>
  <c r="AM2646" i="1" l="1"/>
  <c r="AR2646" i="1"/>
  <c r="AQ2646" i="1"/>
  <c r="J2647" i="1"/>
  <c r="X2647" i="1"/>
  <c r="F2647" i="1"/>
  <c r="G2647" i="1" s="1"/>
  <c r="E2648" i="1"/>
  <c r="D2648" i="1"/>
  <c r="Q2648" i="1" s="1"/>
  <c r="Q2647" i="1"/>
  <c r="AH2645" i="1"/>
  <c r="AJ2647" i="1"/>
  <c r="AI2647" i="1"/>
  <c r="AM2647" i="1" l="1"/>
  <c r="AR2647" i="1"/>
  <c r="AQ2647" i="1"/>
  <c r="F2648" i="1"/>
  <c r="G2648" i="1"/>
  <c r="J2648" i="1"/>
  <c r="X2648" i="1"/>
  <c r="E2649" i="1"/>
  <c r="D2649" i="1"/>
  <c r="AH2646" i="1"/>
  <c r="AJ2648" i="1"/>
  <c r="AI2648" i="1"/>
  <c r="AM2648" i="1" l="1"/>
  <c r="AQ2648" i="1"/>
  <c r="AR2648" i="1"/>
  <c r="J2649" i="1"/>
  <c r="X2649" i="1"/>
  <c r="F2649" i="1"/>
  <c r="G2649" i="1" s="1"/>
  <c r="D2650" i="1"/>
  <c r="E2650" i="1"/>
  <c r="Q2649" i="1"/>
  <c r="AH2647" i="1"/>
  <c r="AJ2649" i="1"/>
  <c r="AI2649" i="1"/>
  <c r="AM2649" i="1" l="1"/>
  <c r="AQ2649" i="1"/>
  <c r="AR2649" i="1"/>
  <c r="J2650" i="1"/>
  <c r="X2650" i="1"/>
  <c r="F2650" i="1"/>
  <c r="G2650" i="1" s="1"/>
  <c r="D2651" i="1"/>
  <c r="Q2651" i="1" s="1"/>
  <c r="E2651" i="1"/>
  <c r="Q2650" i="1"/>
  <c r="AH2648" i="1"/>
  <c r="AJ2650" i="1"/>
  <c r="AI2650" i="1"/>
  <c r="AM2650" i="1" l="1"/>
  <c r="AQ2650" i="1"/>
  <c r="AR2650" i="1"/>
  <c r="J2651" i="1"/>
  <c r="X2651" i="1"/>
  <c r="F2651" i="1"/>
  <c r="G2651" i="1" s="1"/>
  <c r="E2652" i="1"/>
  <c r="D2652" i="1"/>
  <c r="AH2649" i="1"/>
  <c r="AJ2651" i="1"/>
  <c r="AI2651" i="1"/>
  <c r="AM2651" i="1" l="1"/>
  <c r="AR2651" i="1"/>
  <c r="AQ2651" i="1"/>
  <c r="F2652" i="1"/>
  <c r="G2652" i="1"/>
  <c r="J2652" i="1"/>
  <c r="X2652" i="1"/>
  <c r="E2653" i="1"/>
  <c r="D2653" i="1"/>
  <c r="Q2652" i="1"/>
  <c r="AH2650" i="1"/>
  <c r="AJ2652" i="1"/>
  <c r="AI2652" i="1"/>
  <c r="AM2652" i="1" l="1"/>
  <c r="J2653" i="1"/>
  <c r="X2653" i="1"/>
  <c r="F2653" i="1"/>
  <c r="G2653" i="1" s="1"/>
  <c r="D2654" i="1"/>
  <c r="E2654" i="1"/>
  <c r="AR2652" i="1"/>
  <c r="AQ2652" i="1"/>
  <c r="Q2653" i="1"/>
  <c r="AH2651" i="1"/>
  <c r="AJ2653" i="1"/>
  <c r="AI2653" i="1"/>
  <c r="AM2653" i="1" l="1"/>
  <c r="AR2653" i="1"/>
  <c r="AQ2653" i="1"/>
  <c r="J2654" i="1"/>
  <c r="X2654" i="1"/>
  <c r="F2654" i="1"/>
  <c r="G2654" i="1" s="1"/>
  <c r="E2655" i="1"/>
  <c r="D2655" i="1"/>
  <c r="Q2655" i="1" s="1"/>
  <c r="Q2654" i="1"/>
  <c r="AH2652" i="1"/>
  <c r="AJ2654" i="1"/>
  <c r="AI2654" i="1"/>
  <c r="AM2654" i="1" l="1"/>
  <c r="AR2654" i="1"/>
  <c r="AQ2654" i="1"/>
  <c r="J2655" i="1"/>
  <c r="X2655" i="1"/>
  <c r="F2655" i="1"/>
  <c r="G2655" i="1"/>
  <c r="D2656" i="1"/>
  <c r="E2656" i="1"/>
  <c r="AH2653" i="1"/>
  <c r="AJ2655" i="1"/>
  <c r="AI2655" i="1"/>
  <c r="AM2655" i="1" l="1"/>
  <c r="F2656" i="1"/>
  <c r="G2656" i="1"/>
  <c r="J2656" i="1"/>
  <c r="X2656" i="1"/>
  <c r="E2657" i="1"/>
  <c r="D2657" i="1"/>
  <c r="Q2656" i="1"/>
  <c r="AR2655" i="1"/>
  <c r="AQ2655" i="1"/>
  <c r="AH2654" i="1"/>
  <c r="AJ2656" i="1"/>
  <c r="AI2656" i="1"/>
  <c r="AM2656" i="1" l="1"/>
  <c r="AR2656" i="1"/>
  <c r="AQ2656" i="1"/>
  <c r="J2657" i="1"/>
  <c r="X2657" i="1"/>
  <c r="F2657" i="1"/>
  <c r="G2657" i="1" s="1"/>
  <c r="D2658" i="1"/>
  <c r="E2658" i="1"/>
  <c r="Q2657" i="1"/>
  <c r="AH2655" i="1"/>
  <c r="AJ2657" i="1"/>
  <c r="AI2657" i="1"/>
  <c r="AM2657" i="1" l="1"/>
  <c r="AR2657" i="1"/>
  <c r="AQ2657" i="1"/>
  <c r="J2658" i="1"/>
  <c r="X2658" i="1"/>
  <c r="F2658" i="1"/>
  <c r="G2658" i="1" s="1"/>
  <c r="D2659" i="1"/>
  <c r="E2659" i="1"/>
  <c r="Q2658" i="1"/>
  <c r="AH2656" i="1"/>
  <c r="AJ2658" i="1"/>
  <c r="AI2658" i="1"/>
  <c r="AM2658" i="1" l="1"/>
  <c r="AQ2658" i="1"/>
  <c r="AR2658" i="1"/>
  <c r="J2659" i="1"/>
  <c r="X2659" i="1"/>
  <c r="F2659" i="1"/>
  <c r="G2659" i="1" s="1"/>
  <c r="E2660" i="1"/>
  <c r="D2660" i="1"/>
  <c r="Q2660" i="1" s="1"/>
  <c r="Q2659" i="1"/>
  <c r="AH2657" i="1"/>
  <c r="AJ2659" i="1"/>
  <c r="AI2659" i="1"/>
  <c r="AM2659" i="1" l="1"/>
  <c r="AQ2659" i="1"/>
  <c r="AR2659" i="1"/>
  <c r="F2660" i="1"/>
  <c r="G2660" i="1"/>
  <c r="J2660" i="1"/>
  <c r="X2660" i="1"/>
  <c r="E2661" i="1"/>
  <c r="D2661" i="1"/>
  <c r="AH2658" i="1"/>
  <c r="AJ2660" i="1"/>
  <c r="AI2660" i="1"/>
  <c r="AM2660" i="1" l="1"/>
  <c r="AR2660" i="1"/>
  <c r="AQ2660" i="1"/>
  <c r="J2661" i="1"/>
  <c r="X2661" i="1"/>
  <c r="F2661" i="1"/>
  <c r="G2661" i="1" s="1"/>
  <c r="D2662" i="1"/>
  <c r="E2662" i="1"/>
  <c r="Q2661" i="1"/>
  <c r="AH2659" i="1"/>
  <c r="AJ2661" i="1"/>
  <c r="AI2661" i="1"/>
  <c r="AM2661" i="1" l="1"/>
  <c r="AR2661" i="1"/>
  <c r="AQ2661" i="1"/>
  <c r="J2662" i="1"/>
  <c r="X2662" i="1"/>
  <c r="F2662" i="1"/>
  <c r="G2662" i="1" s="1"/>
  <c r="E2663" i="1"/>
  <c r="D2663" i="1"/>
  <c r="Q2662" i="1"/>
  <c r="AH2660" i="1"/>
  <c r="AJ2662" i="1"/>
  <c r="AI2662" i="1"/>
  <c r="AM2662" i="1" l="1"/>
  <c r="AR2662" i="1"/>
  <c r="AQ2662" i="1"/>
  <c r="J2663" i="1"/>
  <c r="X2663" i="1"/>
  <c r="F2663" i="1"/>
  <c r="G2663" i="1" s="1"/>
  <c r="D2664" i="1"/>
  <c r="Q2663" i="1"/>
  <c r="AH2661" i="1"/>
  <c r="AJ2663" i="1"/>
  <c r="AI2663" i="1"/>
  <c r="AM2663" i="1" l="1"/>
  <c r="AR2663" i="1"/>
  <c r="AQ2663" i="1"/>
  <c r="F2664" i="1"/>
  <c r="G2664" i="1" s="1"/>
  <c r="D2665" i="1"/>
  <c r="E2665" i="1"/>
  <c r="J2664" i="1"/>
  <c r="X2664" i="1"/>
  <c r="Q2664" i="1"/>
  <c r="AH2662" i="1"/>
  <c r="AJ2664" i="1"/>
  <c r="AI2664" i="1"/>
  <c r="AM2664" i="1" l="1"/>
  <c r="AQ2664" i="1"/>
  <c r="AR2664" i="1"/>
  <c r="E2666" i="1"/>
  <c r="J2665" i="1"/>
  <c r="X2665" i="1"/>
  <c r="F2665" i="1"/>
  <c r="G2665" i="1" s="1"/>
  <c r="D2666" i="1"/>
  <c r="Q2665" i="1"/>
  <c r="AH2663" i="1"/>
  <c r="AJ2665" i="1"/>
  <c r="AI2665" i="1"/>
  <c r="AM2665" i="1" l="1"/>
  <c r="AR2665" i="1"/>
  <c r="AQ2665" i="1"/>
  <c r="J2666" i="1"/>
  <c r="X2666" i="1"/>
  <c r="F2666" i="1"/>
  <c r="G2666" i="1" s="1"/>
  <c r="D2667" i="1"/>
  <c r="E2667" i="1"/>
  <c r="Q2666" i="1"/>
  <c r="AH2664" i="1"/>
  <c r="AJ2666" i="1"/>
  <c r="AI2666" i="1"/>
  <c r="AM2666" i="1" l="1"/>
  <c r="AQ2666" i="1"/>
  <c r="AR2666" i="1"/>
  <c r="F2667" i="1"/>
  <c r="G2667" i="1"/>
  <c r="J2667" i="1"/>
  <c r="X2667" i="1"/>
  <c r="E2668" i="1"/>
  <c r="D2668" i="1"/>
  <c r="Q2667" i="1"/>
  <c r="AH2665" i="1"/>
  <c r="AJ2667" i="1"/>
  <c r="AI2667" i="1"/>
  <c r="AM2667" i="1" l="1"/>
  <c r="AQ2667" i="1"/>
  <c r="AR2667" i="1"/>
  <c r="J2668" i="1"/>
  <c r="X2668" i="1"/>
  <c r="F2668" i="1"/>
  <c r="G2668" i="1" s="1"/>
  <c r="E2669" i="1"/>
  <c r="D2669" i="1"/>
  <c r="Q2668" i="1"/>
  <c r="AH2666" i="1"/>
  <c r="AJ2668" i="1"/>
  <c r="AI2668" i="1"/>
  <c r="AM2668" i="1" l="1"/>
  <c r="AQ2668" i="1"/>
  <c r="AR2668" i="1"/>
  <c r="J2669" i="1"/>
  <c r="X2669" i="1"/>
  <c r="F2669" i="1"/>
  <c r="G2669" i="1" s="1"/>
  <c r="D2670" i="1"/>
  <c r="E2670" i="1"/>
  <c r="Q2670" i="1" s="1"/>
  <c r="Q2669" i="1"/>
  <c r="AH2667" i="1"/>
  <c r="AJ2669" i="1"/>
  <c r="AI2669" i="1"/>
  <c r="AM2669" i="1" l="1"/>
  <c r="AQ2669" i="1"/>
  <c r="AR2669" i="1"/>
  <c r="J2670" i="1"/>
  <c r="X2670" i="1"/>
  <c r="F2670" i="1"/>
  <c r="G2670" i="1" s="1"/>
  <c r="D2671" i="1"/>
  <c r="E2671" i="1"/>
  <c r="Q2671" i="1" s="1"/>
  <c r="AH2668" i="1"/>
  <c r="AJ2670" i="1"/>
  <c r="AI2670" i="1"/>
  <c r="AM2670" i="1" l="1"/>
  <c r="AQ2670" i="1"/>
  <c r="AR2670" i="1"/>
  <c r="F2671" i="1"/>
  <c r="G2671" i="1"/>
  <c r="J2671" i="1"/>
  <c r="X2671" i="1"/>
  <c r="E2672" i="1"/>
  <c r="D2672" i="1"/>
  <c r="AH2669" i="1"/>
  <c r="AJ2671" i="1"/>
  <c r="AI2671" i="1"/>
  <c r="AM2671" i="1" l="1"/>
  <c r="AR2671" i="1"/>
  <c r="J2672" i="1"/>
  <c r="X2672" i="1"/>
  <c r="F2672" i="1"/>
  <c r="G2672" i="1" s="1"/>
  <c r="D2673" i="1"/>
  <c r="E2673" i="1"/>
  <c r="Q2672" i="1"/>
  <c r="AQ2671" i="1"/>
  <c r="AH2670" i="1"/>
  <c r="AJ2672" i="1"/>
  <c r="AI2672" i="1"/>
  <c r="AM2672" i="1" l="1"/>
  <c r="AQ2672" i="1"/>
  <c r="AR2672" i="1"/>
  <c r="J2673" i="1"/>
  <c r="X2673" i="1"/>
  <c r="F2673" i="1"/>
  <c r="G2673" i="1" s="1"/>
  <c r="Q2674" i="1"/>
  <c r="D2674" i="1"/>
  <c r="E2674" i="1"/>
  <c r="Q2673" i="1"/>
  <c r="AH2671" i="1"/>
  <c r="AJ2673" i="1"/>
  <c r="AI2673" i="1"/>
  <c r="AM2673" i="1" l="1"/>
  <c r="AQ2673" i="1"/>
  <c r="AR2673" i="1"/>
  <c r="J2674" i="1"/>
  <c r="X2674" i="1"/>
  <c r="F2674" i="1"/>
  <c r="G2674" i="1"/>
  <c r="Q2675" i="1"/>
  <c r="E2675" i="1"/>
  <c r="D2675" i="1"/>
  <c r="AH2672" i="1"/>
  <c r="AJ2674" i="1"/>
  <c r="AI2674" i="1"/>
  <c r="AM2674" i="1" l="1"/>
  <c r="AQ2674" i="1"/>
  <c r="AR2674" i="1"/>
  <c r="AH2673" i="1"/>
  <c r="F2675" i="1"/>
  <c r="G2675" i="1"/>
  <c r="J2675" i="1"/>
  <c r="X2675" i="1"/>
  <c r="D2676" i="1"/>
  <c r="Q2676" i="1" s="1"/>
  <c r="E2676" i="1"/>
  <c r="AJ2675" i="1"/>
  <c r="AI2675" i="1"/>
  <c r="AM2675" i="1" l="1"/>
  <c r="J2676" i="1"/>
  <c r="X2676" i="1"/>
  <c r="F2676" i="1"/>
  <c r="G2676" i="1" s="1"/>
  <c r="E2677" i="1"/>
  <c r="Q2677" i="1" s="1"/>
  <c r="D2677" i="1"/>
  <c r="AR2675" i="1"/>
  <c r="AQ2675" i="1"/>
  <c r="AH2674" i="1"/>
  <c r="AJ2676" i="1"/>
  <c r="AI2676" i="1"/>
  <c r="AM2676" i="1" l="1"/>
  <c r="AQ2676" i="1"/>
  <c r="AR2676" i="1"/>
  <c r="J2677" i="1"/>
  <c r="X2677" i="1"/>
  <c r="F2677" i="1"/>
  <c r="G2677" i="1"/>
  <c r="E2678" i="1"/>
  <c r="D2678" i="1"/>
  <c r="AH2675" i="1"/>
  <c r="AJ2677" i="1"/>
  <c r="AI2677" i="1"/>
  <c r="AM2677" i="1" l="1"/>
  <c r="AR2677" i="1"/>
  <c r="J2678" i="1"/>
  <c r="X2678" i="1"/>
  <c r="F2678" i="1"/>
  <c r="G2678" i="1"/>
  <c r="D2679" i="1"/>
  <c r="Q2679" i="1" s="1"/>
  <c r="E2679" i="1"/>
  <c r="Q2678" i="1"/>
  <c r="AQ2678" i="1"/>
  <c r="AQ2677" i="1"/>
  <c r="AH2676" i="1"/>
  <c r="AJ2678" i="1"/>
  <c r="AI2678" i="1"/>
  <c r="AM2678" i="1" l="1"/>
  <c r="AR2678" i="1"/>
  <c r="F2679" i="1"/>
  <c r="G2679" i="1"/>
  <c r="J2679" i="1"/>
  <c r="X2679" i="1"/>
  <c r="E2680" i="1"/>
  <c r="D2680" i="1"/>
  <c r="AH2677" i="1"/>
  <c r="AJ2679" i="1"/>
  <c r="AI2679" i="1"/>
  <c r="AM2679" i="1" l="1"/>
  <c r="AR2679" i="1"/>
  <c r="AQ2679" i="1"/>
  <c r="J2680" i="1"/>
  <c r="X2680" i="1"/>
  <c r="F2680" i="1"/>
  <c r="G2680" i="1" s="1"/>
  <c r="E2681" i="1"/>
  <c r="Q2681" i="1" s="1"/>
  <c r="D2681" i="1"/>
  <c r="Q2680" i="1"/>
  <c r="AH2678" i="1"/>
  <c r="AJ2680" i="1"/>
  <c r="AI2680" i="1"/>
  <c r="AM2680" i="1" l="1"/>
  <c r="AQ2680" i="1"/>
  <c r="AR2680" i="1"/>
  <c r="J2681" i="1"/>
  <c r="X2681" i="1"/>
  <c r="F2681" i="1"/>
  <c r="G2681" i="1"/>
  <c r="E2682" i="1"/>
  <c r="D2682" i="1"/>
  <c r="Q2682" i="1" s="1"/>
  <c r="AH2679" i="1"/>
  <c r="AJ2681" i="1"/>
  <c r="AI2681" i="1"/>
  <c r="AM2681" i="1" l="1"/>
  <c r="AQ2681" i="1"/>
  <c r="J2682" i="1"/>
  <c r="X2682" i="1"/>
  <c r="F2682" i="1"/>
  <c r="G2682" i="1" s="1"/>
  <c r="E2683" i="1"/>
  <c r="D2683" i="1"/>
  <c r="Q2683" i="1" s="1"/>
  <c r="AR2681" i="1"/>
  <c r="AH2680" i="1"/>
  <c r="AJ2682" i="1"/>
  <c r="AI2682" i="1"/>
  <c r="AM2682" i="1" l="1"/>
  <c r="AQ2682" i="1"/>
  <c r="AR2682" i="1"/>
  <c r="F2683" i="1"/>
  <c r="G2683" i="1" s="1"/>
  <c r="Q2684" i="1"/>
  <c r="J2683" i="1"/>
  <c r="X2683" i="1"/>
  <c r="D2684" i="1"/>
  <c r="AH2681" i="1"/>
  <c r="AJ2683" i="1"/>
  <c r="AI2683" i="1"/>
  <c r="AM2683" i="1" l="1"/>
  <c r="AR2683" i="1"/>
  <c r="AQ2683" i="1"/>
  <c r="E2685" i="1"/>
  <c r="J2684" i="1"/>
  <c r="X2684" i="1"/>
  <c r="F2684" i="1"/>
  <c r="G2684" i="1" s="1"/>
  <c r="D2685" i="1"/>
  <c r="Q2685" i="1"/>
  <c r="AH2682" i="1"/>
  <c r="AJ2684" i="1"/>
  <c r="AI2684" i="1"/>
  <c r="AM2684" i="1" l="1"/>
  <c r="AQ2684" i="1"/>
  <c r="AR2684" i="1"/>
  <c r="J2685" i="1"/>
  <c r="X2685" i="1"/>
  <c r="F2685" i="1"/>
  <c r="G2685" i="1"/>
  <c r="D2686" i="1"/>
  <c r="E2686" i="1"/>
  <c r="Q2686" i="1" s="1"/>
  <c r="AH2683" i="1"/>
  <c r="AJ2685" i="1"/>
  <c r="AI2685" i="1"/>
  <c r="AM2685" i="1" l="1"/>
  <c r="AQ2685" i="1"/>
  <c r="AR2685" i="1"/>
  <c r="F2686" i="1"/>
  <c r="G2686" i="1"/>
  <c r="D2687" i="1"/>
  <c r="Q2687" i="1"/>
  <c r="E2687" i="1"/>
  <c r="J2686" i="1"/>
  <c r="X2686" i="1"/>
  <c r="AH2684" i="1"/>
  <c r="AJ2686" i="1"/>
  <c r="AI2686" i="1"/>
  <c r="AM2686" i="1" l="1"/>
  <c r="E2688" i="1"/>
  <c r="J2687" i="1"/>
  <c r="X2687" i="1"/>
  <c r="F2687" i="1"/>
  <c r="G2687" i="1" s="1"/>
  <c r="D2688" i="1"/>
  <c r="Q2688" i="1" s="1"/>
  <c r="AR2686" i="1"/>
  <c r="AQ2686" i="1"/>
  <c r="AH2685" i="1"/>
  <c r="AJ2687" i="1"/>
  <c r="AI2687" i="1"/>
  <c r="AM2687" i="1" l="1"/>
  <c r="AR2687" i="1"/>
  <c r="AQ2687" i="1"/>
  <c r="AR2688" i="1"/>
  <c r="J2688" i="1"/>
  <c r="X2688" i="1"/>
  <c r="F2688" i="1"/>
  <c r="G2688" i="1"/>
  <c r="Q2689" i="1"/>
  <c r="E2689" i="1"/>
  <c r="D2689" i="1"/>
  <c r="AH2686" i="1"/>
  <c r="AJ2688" i="1"/>
  <c r="AI2688" i="1"/>
  <c r="AM2688" i="1" l="1"/>
  <c r="AQ2688" i="1"/>
  <c r="J2689" i="1"/>
  <c r="X2689" i="1"/>
  <c r="F2689" i="1"/>
  <c r="G2689" i="1"/>
  <c r="Q2690" i="1"/>
  <c r="E2690" i="1"/>
  <c r="D2690" i="1"/>
  <c r="AQ2689" i="1"/>
  <c r="AH2687" i="1"/>
  <c r="AJ2689" i="1"/>
  <c r="AI2689" i="1"/>
  <c r="AM2689" i="1" l="1"/>
  <c r="F2690" i="1"/>
  <c r="G2690" i="1"/>
  <c r="J2690" i="1"/>
  <c r="X2690" i="1"/>
  <c r="D2691" i="1"/>
  <c r="E2691" i="1"/>
  <c r="AR2689" i="1"/>
  <c r="AH2688" i="1"/>
  <c r="AJ2690" i="1"/>
  <c r="AI2690" i="1"/>
  <c r="AM2690" i="1" l="1"/>
  <c r="AR2690" i="1"/>
  <c r="AQ2690" i="1"/>
  <c r="J2691" i="1"/>
  <c r="X2691" i="1"/>
  <c r="F2691" i="1"/>
  <c r="G2691" i="1" s="1"/>
  <c r="E2692" i="1"/>
  <c r="Q2692" i="1" s="1"/>
  <c r="D2692" i="1"/>
  <c r="Q2691" i="1"/>
  <c r="AH2689" i="1"/>
  <c r="AJ2691" i="1"/>
  <c r="AI2691" i="1"/>
  <c r="AM2691" i="1" l="1"/>
  <c r="AR2692" i="1"/>
  <c r="AR2691" i="1"/>
  <c r="AQ2691" i="1"/>
  <c r="J2692" i="1"/>
  <c r="X2692" i="1"/>
  <c r="F2692" i="1"/>
  <c r="G2692" i="1"/>
  <c r="Q2693" i="1"/>
  <c r="E2693" i="1"/>
  <c r="D2693" i="1"/>
  <c r="AH2690" i="1"/>
  <c r="AJ2692" i="1"/>
  <c r="AI2692" i="1"/>
  <c r="AM2692" i="1" l="1"/>
  <c r="J2693" i="1"/>
  <c r="X2693" i="1"/>
  <c r="F2693" i="1"/>
  <c r="G2693" i="1" s="1"/>
  <c r="E2694" i="1"/>
  <c r="D2694" i="1"/>
  <c r="AQ2692" i="1"/>
  <c r="AH2691" i="1"/>
  <c r="AJ2693" i="1"/>
  <c r="AI2693" i="1"/>
  <c r="AM2693" i="1" l="1"/>
  <c r="AR2693" i="1"/>
  <c r="AQ2693" i="1"/>
  <c r="F2694" i="1"/>
  <c r="G2694" i="1" s="1"/>
  <c r="J2694" i="1"/>
  <c r="X2694" i="1"/>
  <c r="E2695" i="1"/>
  <c r="D2695" i="1"/>
  <c r="Q2695" i="1" s="1"/>
  <c r="Q2694" i="1"/>
  <c r="AH2692" i="1"/>
  <c r="AJ2694" i="1"/>
  <c r="AI2694" i="1"/>
  <c r="AM2694" i="1" l="1"/>
  <c r="AR2694" i="1"/>
  <c r="AQ2694" i="1"/>
  <c r="J2695" i="1"/>
  <c r="X2695" i="1"/>
  <c r="F2695" i="1"/>
  <c r="G2695" i="1" s="1"/>
  <c r="D2696" i="1"/>
  <c r="E2696" i="1"/>
  <c r="AH2693" i="1"/>
  <c r="AJ2695" i="1"/>
  <c r="AI2695" i="1"/>
  <c r="AM2695" i="1" l="1"/>
  <c r="AR2695" i="1"/>
  <c r="AQ2695" i="1"/>
  <c r="J2696" i="1"/>
  <c r="X2696" i="1"/>
  <c r="F2696" i="1"/>
  <c r="G2696" i="1" s="1"/>
  <c r="D2697" i="1"/>
  <c r="Q2697" i="1" s="1"/>
  <c r="E2697" i="1"/>
  <c r="Q2696" i="1"/>
  <c r="AH2694" i="1"/>
  <c r="AJ2696" i="1"/>
  <c r="AI2696" i="1"/>
  <c r="AM2696" i="1" l="1"/>
  <c r="AR2696" i="1"/>
  <c r="AQ2696" i="1"/>
  <c r="J2697" i="1"/>
  <c r="X2697" i="1"/>
  <c r="F2697" i="1"/>
  <c r="G2697" i="1" s="1"/>
  <c r="E2698" i="1"/>
  <c r="D2698" i="1"/>
  <c r="AH2695" i="1"/>
  <c r="AJ2697" i="1"/>
  <c r="AI2697" i="1"/>
  <c r="AM2697" i="1" l="1"/>
  <c r="AR2697" i="1"/>
  <c r="AQ2697" i="1"/>
  <c r="F2698" i="1"/>
  <c r="G2698" i="1" s="1"/>
  <c r="J2698" i="1"/>
  <c r="X2698" i="1"/>
  <c r="D2699" i="1"/>
  <c r="E2699" i="1"/>
  <c r="Q2699" i="1" s="1"/>
  <c r="Q2698" i="1"/>
  <c r="AH2696" i="1"/>
  <c r="AJ2698" i="1"/>
  <c r="AI2698" i="1"/>
  <c r="AM2698" i="1" l="1"/>
  <c r="AQ2698" i="1"/>
  <c r="AR2698" i="1"/>
  <c r="J2699" i="1"/>
  <c r="X2699" i="1"/>
  <c r="F2699" i="1"/>
  <c r="G2699" i="1" s="1"/>
  <c r="D2700" i="1"/>
  <c r="E2700" i="1"/>
  <c r="AH2697" i="1"/>
  <c r="AJ2699" i="1"/>
  <c r="AI2699" i="1"/>
  <c r="AM2699" i="1" l="1"/>
  <c r="AR2699" i="1"/>
  <c r="AQ2699" i="1"/>
  <c r="J2700" i="1"/>
  <c r="X2700" i="1"/>
  <c r="F2700" i="1"/>
  <c r="G2700" i="1" s="1"/>
  <c r="Q2701" i="1"/>
  <c r="D2701" i="1"/>
  <c r="E2701" i="1"/>
  <c r="Q2700" i="1"/>
  <c r="AH2698" i="1"/>
  <c r="AJ2700" i="1"/>
  <c r="AI2700" i="1"/>
  <c r="AM2700" i="1" l="1"/>
  <c r="AR2700" i="1"/>
  <c r="AQ2700" i="1"/>
  <c r="J2701" i="1"/>
  <c r="X2701" i="1"/>
  <c r="F2701" i="1"/>
  <c r="G2701" i="1" s="1"/>
  <c r="D2702" i="1"/>
  <c r="E2702" i="1"/>
  <c r="AH2699" i="1"/>
  <c r="AJ2701" i="1"/>
  <c r="AI2701" i="1"/>
  <c r="AM2701" i="1" l="1"/>
  <c r="AQ2701" i="1"/>
  <c r="AR2701" i="1"/>
  <c r="F2702" i="1"/>
  <c r="G2702" i="1"/>
  <c r="Q2703" i="1"/>
  <c r="J2702" i="1"/>
  <c r="X2702" i="1"/>
  <c r="D2703" i="1"/>
  <c r="Q2702" i="1"/>
  <c r="AH2700" i="1"/>
  <c r="AJ2702" i="1"/>
  <c r="AI2702" i="1"/>
  <c r="AM2702" i="1" l="1"/>
  <c r="E2704" i="1"/>
  <c r="J2703" i="1"/>
  <c r="X2703" i="1"/>
  <c r="F2703" i="1"/>
  <c r="G2703" i="1" s="1"/>
  <c r="D2704" i="1"/>
  <c r="Q2704" i="1"/>
  <c r="AR2702" i="1"/>
  <c r="AQ2702" i="1"/>
  <c r="AH2701" i="1"/>
  <c r="AJ2703" i="1"/>
  <c r="AI2703" i="1"/>
  <c r="AM2703" i="1" l="1"/>
  <c r="AQ2703" i="1"/>
  <c r="AR2703" i="1"/>
  <c r="J2704" i="1"/>
  <c r="X2704" i="1"/>
  <c r="F2704" i="1"/>
  <c r="G2704" i="1" s="1"/>
  <c r="D2705" i="1"/>
  <c r="Q2705" i="1" s="1"/>
  <c r="E2705" i="1"/>
  <c r="AH2702" i="1"/>
  <c r="AJ2704" i="1"/>
  <c r="AI2704" i="1"/>
  <c r="AM2704" i="1" l="1"/>
  <c r="AQ2704" i="1"/>
  <c r="AR2704" i="1"/>
  <c r="AR2705" i="1"/>
  <c r="F2705" i="1"/>
  <c r="G2705" i="1"/>
  <c r="D2706" i="1"/>
  <c r="Q2706" i="1"/>
  <c r="E2706" i="1"/>
  <c r="J2705" i="1"/>
  <c r="X2705" i="1"/>
  <c r="AH2703" i="1"/>
  <c r="AJ2705" i="1"/>
  <c r="AI2705" i="1"/>
  <c r="AM2705" i="1" l="1"/>
  <c r="AQ2705" i="1"/>
  <c r="Q2707" i="1"/>
  <c r="E2707" i="1"/>
  <c r="J2706" i="1"/>
  <c r="X2706" i="1"/>
  <c r="F2706" i="1"/>
  <c r="G2706" i="1" s="1"/>
  <c r="D2707" i="1"/>
  <c r="AH2704" i="1"/>
  <c r="AJ2706" i="1"/>
  <c r="AI2706" i="1"/>
  <c r="AM2706" i="1" l="1"/>
  <c r="AR2706" i="1"/>
  <c r="AQ2706" i="1"/>
  <c r="J2707" i="1"/>
  <c r="X2707" i="1"/>
  <c r="F2707" i="1"/>
  <c r="G2707" i="1" s="1"/>
  <c r="Q2708" i="1"/>
  <c r="E2708" i="1"/>
  <c r="D2708" i="1"/>
  <c r="AH2705" i="1"/>
  <c r="AJ2707" i="1"/>
  <c r="AI2707" i="1"/>
  <c r="AM2707" i="1" l="1"/>
  <c r="AR2707" i="1"/>
  <c r="AQ2707" i="1"/>
  <c r="J2708" i="1"/>
  <c r="X2708" i="1"/>
  <c r="F2708" i="1"/>
  <c r="G2708" i="1"/>
  <c r="Q2709" i="1"/>
  <c r="E2709" i="1"/>
  <c r="D2709" i="1"/>
  <c r="AH2706" i="1"/>
  <c r="AJ2708" i="1"/>
  <c r="AI2708" i="1"/>
  <c r="AM2708" i="1" l="1"/>
  <c r="AR2708" i="1"/>
  <c r="AQ2708" i="1"/>
  <c r="F2709" i="1"/>
  <c r="G2709" i="1" s="1"/>
  <c r="J2709" i="1"/>
  <c r="X2709" i="1"/>
  <c r="E2710" i="1"/>
  <c r="D2710" i="1"/>
  <c r="AH2707" i="1"/>
  <c r="AJ2709" i="1"/>
  <c r="AI2709" i="1"/>
  <c r="AM2709" i="1" l="1"/>
  <c r="AQ2709" i="1"/>
  <c r="AR2709" i="1"/>
  <c r="J2710" i="1"/>
  <c r="X2710" i="1"/>
  <c r="F2710" i="1"/>
  <c r="G2710" i="1" s="1"/>
  <c r="D2711" i="1"/>
  <c r="E2711" i="1"/>
  <c r="Q2710" i="1"/>
  <c r="AH2708" i="1"/>
  <c r="AJ2710" i="1"/>
  <c r="AI2710" i="1"/>
  <c r="AM2710" i="1" l="1"/>
  <c r="AQ2710" i="1"/>
  <c r="AR2710" i="1"/>
  <c r="J2711" i="1"/>
  <c r="X2711" i="1"/>
  <c r="F2711" i="1"/>
  <c r="G2711" i="1"/>
  <c r="Q2712" i="1"/>
  <c r="D2712" i="1"/>
  <c r="E2712" i="1"/>
  <c r="Q2711" i="1"/>
  <c r="AH2709" i="1"/>
  <c r="AJ2711" i="1"/>
  <c r="AI2711" i="1"/>
  <c r="AM2711" i="1" l="1"/>
  <c r="J2712" i="1"/>
  <c r="X2712" i="1"/>
  <c r="F2712" i="1"/>
  <c r="G2712" i="1" s="1"/>
  <c r="E2713" i="1"/>
  <c r="D2713" i="1"/>
  <c r="AR2711" i="1"/>
  <c r="AQ2711" i="1"/>
  <c r="AH2710" i="1"/>
  <c r="AJ2712" i="1"/>
  <c r="AI2712" i="1"/>
  <c r="AM2712" i="1" l="1"/>
  <c r="AQ2712" i="1"/>
  <c r="AR2712" i="1"/>
  <c r="F2713" i="1"/>
  <c r="G2713" i="1" s="1"/>
  <c r="J2713" i="1"/>
  <c r="X2713" i="1"/>
  <c r="D2714" i="1"/>
  <c r="E2714" i="1"/>
  <c r="Q2713" i="1"/>
  <c r="AH2711" i="1"/>
  <c r="AJ2713" i="1"/>
  <c r="AI2713" i="1"/>
  <c r="AM2713" i="1" l="1"/>
  <c r="AR2713" i="1"/>
  <c r="AQ2713" i="1"/>
  <c r="J2714" i="1"/>
  <c r="X2714" i="1"/>
  <c r="F2714" i="1"/>
  <c r="G2714" i="1" s="1"/>
  <c r="D2715" i="1"/>
  <c r="E2715" i="1"/>
  <c r="Q2714" i="1"/>
  <c r="AH2712" i="1"/>
  <c r="AJ2714" i="1"/>
  <c r="AI2714" i="1"/>
  <c r="AM2714" i="1" l="1"/>
  <c r="AR2714" i="1"/>
  <c r="AQ2714" i="1"/>
  <c r="J2715" i="1"/>
  <c r="X2715" i="1"/>
  <c r="F2715" i="1"/>
  <c r="G2715" i="1"/>
  <c r="E2716" i="1"/>
  <c r="Q2716" i="1" s="1"/>
  <c r="D2716" i="1"/>
  <c r="Q2715" i="1"/>
  <c r="AH2713" i="1"/>
  <c r="AJ2715" i="1"/>
  <c r="AI2715" i="1"/>
  <c r="AM2715" i="1" l="1"/>
  <c r="AR2715" i="1"/>
  <c r="AQ2715" i="1"/>
  <c r="J2716" i="1"/>
  <c r="X2716" i="1"/>
  <c r="F2716" i="1"/>
  <c r="G2716" i="1" s="1"/>
  <c r="E2717" i="1"/>
  <c r="D2717" i="1"/>
  <c r="Q2717" i="1" s="1"/>
  <c r="AH2714" i="1"/>
  <c r="AJ2716" i="1"/>
  <c r="AI2716" i="1"/>
  <c r="AM2716" i="1" l="1"/>
  <c r="AR2716" i="1"/>
  <c r="AQ2716" i="1"/>
  <c r="F2717" i="1"/>
  <c r="G2717" i="1" s="1"/>
  <c r="J2717" i="1"/>
  <c r="X2717" i="1"/>
  <c r="D2718" i="1"/>
  <c r="Q2718" i="1" s="1"/>
  <c r="E2718" i="1"/>
  <c r="AH2715" i="1"/>
  <c r="AJ2717" i="1"/>
  <c r="AI2717" i="1"/>
  <c r="AM2717" i="1" l="1"/>
  <c r="AR2717" i="1"/>
  <c r="AQ2717" i="1"/>
  <c r="J2718" i="1"/>
  <c r="X2718" i="1"/>
  <c r="F2718" i="1"/>
  <c r="G2718" i="1" s="1"/>
  <c r="D2719" i="1"/>
  <c r="E2719" i="1"/>
  <c r="AH2716" i="1"/>
  <c r="AJ2718" i="1"/>
  <c r="AI2718" i="1"/>
  <c r="AM2718" i="1" l="1"/>
  <c r="AR2718" i="1"/>
  <c r="AQ2718" i="1"/>
  <c r="J2719" i="1"/>
  <c r="X2719" i="1"/>
  <c r="F2719" i="1"/>
  <c r="G2719" i="1"/>
  <c r="Q2720" i="1"/>
  <c r="D2720" i="1"/>
  <c r="E2720" i="1"/>
  <c r="Q2719" i="1"/>
  <c r="AH2717" i="1"/>
  <c r="AJ2719" i="1"/>
  <c r="AI2719" i="1"/>
  <c r="AM2719" i="1" l="1"/>
  <c r="J2720" i="1"/>
  <c r="X2720" i="1"/>
  <c r="F2720" i="1"/>
  <c r="G2720" i="1" s="1"/>
  <c r="D2721" i="1"/>
  <c r="E2721" i="1"/>
  <c r="AQ2719" i="1"/>
  <c r="AR2719" i="1"/>
  <c r="AH2718" i="1"/>
  <c r="AJ2720" i="1"/>
  <c r="AI2720" i="1"/>
  <c r="AM2720" i="1" l="1"/>
  <c r="AR2720" i="1"/>
  <c r="AR2721" i="1"/>
  <c r="AQ2720" i="1"/>
  <c r="F2721" i="1"/>
  <c r="G2721" i="1"/>
  <c r="J2721" i="1"/>
  <c r="X2721" i="1"/>
  <c r="D2722" i="1"/>
  <c r="E2722" i="1"/>
  <c r="Q2721" i="1"/>
  <c r="AH2719" i="1"/>
  <c r="AJ2721" i="1"/>
  <c r="AI2721" i="1"/>
  <c r="AM2721" i="1" l="1"/>
  <c r="J2722" i="1"/>
  <c r="X2722" i="1"/>
  <c r="F2722" i="1"/>
  <c r="G2722" i="1" s="1"/>
  <c r="E2723" i="1"/>
  <c r="D2723" i="1"/>
  <c r="AQ2721" i="1"/>
  <c r="Q2722" i="1"/>
  <c r="AH2720" i="1"/>
  <c r="AJ2722" i="1"/>
  <c r="AI2722" i="1"/>
  <c r="AM2722" i="1" l="1"/>
  <c r="AQ2722" i="1"/>
  <c r="AR2722" i="1"/>
  <c r="J2723" i="1"/>
  <c r="X2723" i="1"/>
  <c r="F2723" i="1"/>
  <c r="G2723" i="1"/>
  <c r="E2724" i="1"/>
  <c r="D2724" i="1"/>
  <c r="Q2724" i="1" s="1"/>
  <c r="Q2723" i="1"/>
  <c r="AH2721" i="1"/>
  <c r="AJ2723" i="1"/>
  <c r="AI2723" i="1"/>
  <c r="AM2723" i="1" l="1"/>
  <c r="AR2723" i="1"/>
  <c r="AQ2723" i="1"/>
  <c r="J2724" i="1"/>
  <c r="X2724" i="1"/>
  <c r="F2724" i="1"/>
  <c r="G2724" i="1"/>
  <c r="D2725" i="1"/>
  <c r="AH2722" i="1"/>
  <c r="AJ2724" i="1"/>
  <c r="AI2724" i="1"/>
  <c r="AM2724" i="1" l="1"/>
  <c r="F2725" i="1"/>
  <c r="D2726" i="1"/>
  <c r="G2725" i="1"/>
  <c r="E2726" i="1"/>
  <c r="Q2726" i="1" s="1"/>
  <c r="J2725" i="1"/>
  <c r="X2725" i="1"/>
  <c r="AQ2724" i="1"/>
  <c r="Q2725" i="1"/>
  <c r="AR2724" i="1"/>
  <c r="AH2723" i="1"/>
  <c r="AJ2725" i="1"/>
  <c r="AI2725" i="1"/>
  <c r="AM2725" i="1" l="1"/>
  <c r="E2727" i="1"/>
  <c r="J2726" i="1"/>
  <c r="X2726" i="1"/>
  <c r="F2726" i="1"/>
  <c r="G2726" i="1"/>
  <c r="AQ2726" i="1" s="1"/>
  <c r="D2727" i="1"/>
  <c r="AQ2725" i="1"/>
  <c r="AR2725" i="1"/>
  <c r="AH2724" i="1"/>
  <c r="AJ2726" i="1"/>
  <c r="AI2726" i="1"/>
  <c r="AM2726" i="1" l="1"/>
  <c r="J2727" i="1"/>
  <c r="X2727" i="1"/>
  <c r="F2727" i="1"/>
  <c r="G2727" i="1"/>
  <c r="Q2728" i="1"/>
  <c r="E2728" i="1"/>
  <c r="D2728" i="1"/>
  <c r="Q2727" i="1"/>
  <c r="AR2726" i="1"/>
  <c r="AQ2727" i="1"/>
  <c r="AH2725" i="1"/>
  <c r="AJ2727" i="1"/>
  <c r="AI2727" i="1"/>
  <c r="AM2727" i="1" l="1"/>
  <c r="F2728" i="1"/>
  <c r="G2728" i="1" s="1"/>
  <c r="J2728" i="1"/>
  <c r="X2728" i="1"/>
  <c r="E2729" i="1"/>
  <c r="D2729" i="1"/>
  <c r="AR2727" i="1"/>
  <c r="AH2726" i="1"/>
  <c r="AJ2728" i="1"/>
  <c r="AI2728" i="1"/>
  <c r="AM2728" i="1" l="1"/>
  <c r="AR2728" i="1"/>
  <c r="AQ2728" i="1"/>
  <c r="J2729" i="1"/>
  <c r="X2729" i="1"/>
  <c r="F2729" i="1"/>
  <c r="G2729" i="1" s="1"/>
  <c r="D2730" i="1"/>
  <c r="E2730" i="1"/>
  <c r="Q2729" i="1"/>
  <c r="AH2727" i="1"/>
  <c r="AJ2729" i="1"/>
  <c r="AI2729" i="1"/>
  <c r="AM2729" i="1" l="1"/>
  <c r="AR2729" i="1"/>
  <c r="AQ2729" i="1"/>
  <c r="J2730" i="1"/>
  <c r="X2730" i="1"/>
  <c r="F2730" i="1"/>
  <c r="G2730" i="1"/>
  <c r="E2731" i="1"/>
  <c r="D2731" i="1"/>
  <c r="Q2731" i="1" s="1"/>
  <c r="Q2730" i="1"/>
  <c r="AH2728" i="1"/>
  <c r="AJ2730" i="1"/>
  <c r="AI2730" i="1"/>
  <c r="AM2730" i="1" l="1"/>
  <c r="AQ2730" i="1"/>
  <c r="J2731" i="1"/>
  <c r="X2731" i="1"/>
  <c r="F2731" i="1"/>
  <c r="G2731" i="1" s="1"/>
  <c r="Q2732" i="1"/>
  <c r="E2732" i="1"/>
  <c r="D2732" i="1"/>
  <c r="AR2730" i="1"/>
  <c r="AH2729" i="1"/>
  <c r="AJ2731" i="1"/>
  <c r="AI2731" i="1"/>
  <c r="AM2731" i="1" l="1"/>
  <c r="AQ2731" i="1"/>
  <c r="AR2731" i="1"/>
  <c r="F2732" i="1"/>
  <c r="G2732" i="1"/>
  <c r="J2732" i="1"/>
  <c r="X2732" i="1"/>
  <c r="D2733" i="1"/>
  <c r="E2733" i="1"/>
  <c r="Q2733" i="1" s="1"/>
  <c r="AH2730" i="1"/>
  <c r="AJ2732" i="1"/>
  <c r="AI2732" i="1"/>
  <c r="AM2732" i="1" l="1"/>
  <c r="AR2732" i="1"/>
  <c r="J2733" i="1"/>
  <c r="X2733" i="1"/>
  <c r="F2733" i="1"/>
  <c r="G2733" i="1" s="1"/>
  <c r="E2734" i="1"/>
  <c r="D2734" i="1"/>
  <c r="AQ2732" i="1"/>
  <c r="AH2731" i="1"/>
  <c r="AJ2733" i="1"/>
  <c r="AI2733" i="1"/>
  <c r="AM2733" i="1" l="1"/>
  <c r="AR2733" i="1"/>
  <c r="AQ2733" i="1"/>
  <c r="J2734" i="1"/>
  <c r="X2734" i="1"/>
  <c r="F2734" i="1"/>
  <c r="G2734" i="1" s="1"/>
  <c r="Q2735" i="1"/>
  <c r="E2735" i="1"/>
  <c r="D2735" i="1"/>
  <c r="Q2734" i="1"/>
  <c r="AH2732" i="1"/>
  <c r="AJ2734" i="1"/>
  <c r="AI2734" i="1"/>
  <c r="AM2734" i="1" l="1"/>
  <c r="AQ2734" i="1"/>
  <c r="AR2734" i="1"/>
  <c r="J2735" i="1"/>
  <c r="X2735" i="1"/>
  <c r="F2735" i="1"/>
  <c r="G2735" i="1"/>
  <c r="Q2736" i="1"/>
  <c r="E2736" i="1"/>
  <c r="D2736" i="1"/>
  <c r="AH2733" i="1"/>
  <c r="AJ2735" i="1"/>
  <c r="AI2735" i="1"/>
  <c r="AM2735" i="1" l="1"/>
  <c r="F2736" i="1"/>
  <c r="G2736" i="1" s="1"/>
  <c r="J2736" i="1"/>
  <c r="X2736" i="1"/>
  <c r="D2737" i="1"/>
  <c r="E2737" i="1"/>
  <c r="Q2737" i="1" s="1"/>
  <c r="AR2735" i="1"/>
  <c r="AQ2735" i="1"/>
  <c r="AH2734" i="1"/>
  <c r="AJ2736" i="1"/>
  <c r="AI2736" i="1"/>
  <c r="AM2736" i="1" l="1"/>
  <c r="AR2736" i="1"/>
  <c r="AQ2736" i="1"/>
  <c r="J2737" i="1"/>
  <c r="X2737" i="1"/>
  <c r="F2737" i="1"/>
  <c r="G2737" i="1" s="1"/>
  <c r="D2738" i="1"/>
  <c r="E2738" i="1"/>
  <c r="AH2735" i="1"/>
  <c r="AJ2737" i="1"/>
  <c r="AI2737" i="1"/>
  <c r="AM2737" i="1" l="1"/>
  <c r="AQ2737" i="1"/>
  <c r="AR2737" i="1"/>
  <c r="J2738" i="1"/>
  <c r="X2738" i="1"/>
  <c r="F2738" i="1"/>
  <c r="G2738" i="1"/>
  <c r="Q2739" i="1"/>
  <c r="E2739" i="1"/>
  <c r="D2739" i="1"/>
  <c r="Q2738" i="1"/>
  <c r="AH2736" i="1"/>
  <c r="AJ2738" i="1"/>
  <c r="AI2738" i="1"/>
  <c r="AM2738" i="1" l="1"/>
  <c r="J2739" i="1"/>
  <c r="X2739" i="1"/>
  <c r="F2739" i="1"/>
  <c r="G2739" i="1"/>
  <c r="E2740" i="1"/>
  <c r="Q2740" i="1" s="1"/>
  <c r="D2740" i="1"/>
  <c r="AR2738" i="1"/>
  <c r="AQ2738" i="1"/>
  <c r="AH2737" i="1"/>
  <c r="AJ2739" i="1"/>
  <c r="AI2739" i="1"/>
  <c r="AM2739" i="1" l="1"/>
  <c r="AR2739" i="1"/>
  <c r="AQ2739" i="1"/>
  <c r="F2740" i="1"/>
  <c r="G2740" i="1"/>
  <c r="J2740" i="1"/>
  <c r="X2740" i="1"/>
  <c r="E2741" i="1"/>
  <c r="D2741" i="1"/>
  <c r="AH2738" i="1"/>
  <c r="AJ2740" i="1"/>
  <c r="AI2740" i="1"/>
  <c r="AM2740" i="1" l="1"/>
  <c r="AR2740" i="1"/>
  <c r="AQ2740" i="1"/>
  <c r="J2741" i="1"/>
  <c r="X2741" i="1"/>
  <c r="F2741" i="1"/>
  <c r="G2741" i="1" s="1"/>
  <c r="E2742" i="1"/>
  <c r="D2742" i="1"/>
  <c r="Q2741" i="1"/>
  <c r="AH2739" i="1"/>
  <c r="AJ2741" i="1"/>
  <c r="AI2741" i="1"/>
  <c r="AM2741" i="1" l="1"/>
  <c r="AQ2741" i="1"/>
  <c r="AR2741" i="1"/>
  <c r="J2742" i="1"/>
  <c r="X2742" i="1"/>
  <c r="F2742" i="1"/>
  <c r="G2742" i="1"/>
  <c r="D2743" i="1"/>
  <c r="E2743" i="1"/>
  <c r="Q2742" i="1"/>
  <c r="AH2740" i="1"/>
  <c r="AJ2742" i="1"/>
  <c r="AI2742" i="1"/>
  <c r="AM2742" i="1" l="1"/>
  <c r="J2743" i="1"/>
  <c r="X2743" i="1"/>
  <c r="F2743" i="1"/>
  <c r="G2743" i="1"/>
  <c r="Q2744" i="1"/>
  <c r="D2744" i="1"/>
  <c r="AQ2742" i="1"/>
  <c r="AR2742" i="1"/>
  <c r="Q2743" i="1"/>
  <c r="AQ2743" i="1"/>
  <c r="AH2741" i="1"/>
  <c r="AJ2743" i="1"/>
  <c r="AI2743" i="1"/>
  <c r="AM2743" i="1" l="1"/>
  <c r="F2744" i="1"/>
  <c r="D2745" i="1"/>
  <c r="G2744" i="1"/>
  <c r="E2745" i="1"/>
  <c r="Q2745" i="1" s="1"/>
  <c r="J2744" i="1"/>
  <c r="X2744" i="1"/>
  <c r="AR2743" i="1"/>
  <c r="AH2742" i="1"/>
  <c r="AJ2744" i="1"/>
  <c r="AI2744" i="1"/>
  <c r="AM2744" i="1" l="1"/>
  <c r="AQ2744" i="1"/>
  <c r="AR2744" i="1"/>
  <c r="E2746" i="1"/>
  <c r="J2745" i="1"/>
  <c r="X2745" i="1"/>
  <c r="F2745" i="1"/>
  <c r="G2745" i="1" s="1"/>
  <c r="Q2746" i="1"/>
  <c r="D2746" i="1"/>
  <c r="AH2743" i="1"/>
  <c r="AJ2745" i="1"/>
  <c r="AI2745" i="1"/>
  <c r="AM2745" i="1" l="1"/>
  <c r="AQ2745" i="1"/>
  <c r="AR2745" i="1"/>
  <c r="J2746" i="1"/>
  <c r="X2746" i="1"/>
  <c r="F2746" i="1"/>
  <c r="G2746" i="1" s="1"/>
  <c r="D2747" i="1"/>
  <c r="Q2747" i="1" s="1"/>
  <c r="E2747" i="1"/>
  <c r="AH2744" i="1"/>
  <c r="AJ2746" i="1"/>
  <c r="AI2746" i="1"/>
  <c r="AM2746" i="1" l="1"/>
  <c r="AQ2746" i="1"/>
  <c r="AR2746" i="1"/>
  <c r="F2747" i="1"/>
  <c r="G2747" i="1" s="1"/>
  <c r="J2747" i="1"/>
  <c r="X2747" i="1"/>
  <c r="E2748" i="1"/>
  <c r="D2748" i="1"/>
  <c r="AH2745" i="1"/>
  <c r="AJ2747" i="1"/>
  <c r="AI2747" i="1"/>
  <c r="AM2747" i="1" l="1"/>
  <c r="AR2747" i="1"/>
  <c r="AQ2747" i="1"/>
  <c r="J2748" i="1"/>
  <c r="X2748" i="1"/>
  <c r="F2748" i="1"/>
  <c r="G2748" i="1" s="1"/>
  <c r="E2749" i="1"/>
  <c r="D2749" i="1"/>
  <c r="Q2748" i="1"/>
  <c r="AH2746" i="1"/>
  <c r="AJ2748" i="1"/>
  <c r="AI2748" i="1"/>
  <c r="AM2748" i="1" l="1"/>
  <c r="AR2748" i="1"/>
  <c r="AQ2748" i="1"/>
  <c r="J2749" i="1"/>
  <c r="X2749" i="1"/>
  <c r="F2749" i="1"/>
  <c r="G2749" i="1"/>
  <c r="E2750" i="1"/>
  <c r="D2750" i="1"/>
  <c r="Q2749" i="1"/>
  <c r="AH2747" i="1"/>
  <c r="AJ2749" i="1"/>
  <c r="AI2749" i="1"/>
  <c r="AM2749" i="1" l="1"/>
  <c r="J2750" i="1"/>
  <c r="X2750" i="1"/>
  <c r="F2750" i="1"/>
  <c r="G2750" i="1" s="1"/>
  <c r="D2751" i="1"/>
  <c r="Q2751" i="1" s="1"/>
  <c r="E2751" i="1"/>
  <c r="AH2748" i="1"/>
  <c r="AR2749" i="1"/>
  <c r="AQ2749" i="1"/>
  <c r="Q2750" i="1"/>
  <c r="AJ2750" i="1"/>
  <c r="AI2750" i="1"/>
  <c r="AM2750" i="1" l="1"/>
  <c r="AQ2750" i="1"/>
  <c r="AR2750" i="1"/>
  <c r="F2751" i="1"/>
  <c r="G2751" i="1" s="1"/>
  <c r="J2751" i="1"/>
  <c r="X2751" i="1"/>
  <c r="D2752" i="1"/>
  <c r="Q2752" i="1" s="1"/>
  <c r="E2752" i="1"/>
  <c r="AH2749" i="1"/>
  <c r="AJ2751" i="1"/>
  <c r="AI2751" i="1"/>
  <c r="AM2751" i="1" l="1"/>
  <c r="AQ2751" i="1"/>
  <c r="AR2751" i="1"/>
  <c r="J2752" i="1"/>
  <c r="X2752" i="1"/>
  <c r="F2752" i="1"/>
  <c r="G2752" i="1" s="1"/>
  <c r="D2753" i="1"/>
  <c r="E2753" i="1"/>
  <c r="AH2750" i="1"/>
  <c r="AJ2752" i="1"/>
  <c r="AI2752" i="1"/>
  <c r="AM2752" i="1" l="1"/>
  <c r="AR2752" i="1"/>
  <c r="AQ2752" i="1"/>
  <c r="J2753" i="1"/>
  <c r="X2753" i="1"/>
  <c r="F2753" i="1"/>
  <c r="G2753" i="1"/>
  <c r="Q2754" i="1"/>
  <c r="E2754" i="1"/>
  <c r="D2754" i="1"/>
  <c r="Q2753" i="1"/>
  <c r="AH2751" i="1"/>
  <c r="AJ2753" i="1"/>
  <c r="AI2753" i="1"/>
  <c r="AM2753" i="1" l="1"/>
  <c r="J2754" i="1"/>
  <c r="X2754" i="1"/>
  <c r="F2754" i="1"/>
  <c r="G2754" i="1"/>
  <c r="D2755" i="1"/>
  <c r="E2755" i="1"/>
  <c r="AR2753" i="1"/>
  <c r="AQ2753" i="1"/>
  <c r="AH2752" i="1"/>
  <c r="AJ2754" i="1"/>
  <c r="AI2754" i="1"/>
  <c r="AM2754" i="1" l="1"/>
  <c r="F2755" i="1"/>
  <c r="G2755" i="1" s="1"/>
  <c r="J2755" i="1"/>
  <c r="X2755" i="1"/>
  <c r="D2756" i="1"/>
  <c r="E2756" i="1"/>
  <c r="Q2756" i="1" s="1"/>
  <c r="Q2755" i="1"/>
  <c r="AQ2754" i="1"/>
  <c r="AR2754" i="1"/>
  <c r="AH2753" i="1"/>
  <c r="AJ2755" i="1"/>
  <c r="AI2755" i="1"/>
  <c r="AM2755" i="1" l="1"/>
  <c r="AQ2755" i="1"/>
  <c r="AR2755" i="1"/>
  <c r="J2756" i="1"/>
  <c r="X2756" i="1"/>
  <c r="F2756" i="1"/>
  <c r="G2756" i="1" s="1"/>
  <c r="E2757" i="1"/>
  <c r="D2757" i="1"/>
  <c r="Q2757" i="1" s="1"/>
  <c r="AH2754" i="1"/>
  <c r="AJ2756" i="1"/>
  <c r="AI2756" i="1"/>
  <c r="AM2756" i="1" l="1"/>
  <c r="AQ2756" i="1"/>
  <c r="AR2756" i="1"/>
  <c r="J2757" i="1"/>
  <c r="X2757" i="1"/>
  <c r="F2757" i="1"/>
  <c r="G2757" i="1"/>
  <c r="D2758" i="1"/>
  <c r="E2758" i="1"/>
  <c r="AH2755" i="1"/>
  <c r="AJ2757" i="1"/>
  <c r="AI2757" i="1"/>
  <c r="AM2757" i="1" l="1"/>
  <c r="J2758" i="1"/>
  <c r="X2758" i="1"/>
  <c r="F2758" i="1"/>
  <c r="G2758" i="1" s="1"/>
  <c r="D2759" i="1"/>
  <c r="Q2759" i="1" s="1"/>
  <c r="E2759" i="1"/>
  <c r="Q2758" i="1"/>
  <c r="AQ2757" i="1"/>
  <c r="AR2757" i="1"/>
  <c r="AH2756" i="1"/>
  <c r="AJ2758" i="1"/>
  <c r="AI2758" i="1"/>
  <c r="AM2758" i="1" l="1"/>
  <c r="AR2758" i="1"/>
  <c r="AQ2758" i="1"/>
  <c r="F2759" i="1"/>
  <c r="G2759" i="1" s="1"/>
  <c r="J2759" i="1"/>
  <c r="X2759" i="1"/>
  <c r="D2760" i="1"/>
  <c r="E2760" i="1"/>
  <c r="Q2760" i="1" s="1"/>
  <c r="AH2757" i="1"/>
  <c r="AJ2759" i="1"/>
  <c r="AI2759" i="1"/>
  <c r="AM2759" i="1" l="1"/>
  <c r="AQ2759" i="1"/>
  <c r="AR2759" i="1"/>
  <c r="J2760" i="1"/>
  <c r="X2760" i="1"/>
  <c r="F2760" i="1"/>
  <c r="G2760" i="1" s="1"/>
  <c r="E2761" i="1"/>
  <c r="D2761" i="1"/>
  <c r="AH2758" i="1"/>
  <c r="AJ2760" i="1"/>
  <c r="AI2760" i="1"/>
  <c r="AM2760" i="1" l="1"/>
  <c r="AQ2760" i="1"/>
  <c r="AR2760" i="1"/>
  <c r="J2761" i="1"/>
  <c r="X2761" i="1"/>
  <c r="F2761" i="1"/>
  <c r="G2761" i="1" s="1"/>
  <c r="Q2762" i="1"/>
  <c r="E2762" i="1"/>
  <c r="D2762" i="1"/>
  <c r="Q2761" i="1"/>
  <c r="AH2759" i="1"/>
  <c r="AJ2761" i="1"/>
  <c r="AI2761" i="1"/>
  <c r="AM2761" i="1" l="1"/>
  <c r="AQ2761" i="1"/>
  <c r="AR2761" i="1"/>
  <c r="J2762" i="1"/>
  <c r="X2762" i="1"/>
  <c r="F2762" i="1"/>
  <c r="G2762" i="1" s="1"/>
  <c r="Q2763" i="1"/>
  <c r="D2763" i="1"/>
  <c r="E2763" i="1"/>
  <c r="AH2760" i="1"/>
  <c r="AJ2762" i="1"/>
  <c r="AI2762" i="1"/>
  <c r="AM2762" i="1" l="1"/>
  <c r="AQ2762" i="1"/>
  <c r="AR2762" i="1"/>
  <c r="F2763" i="1"/>
  <c r="G2763" i="1" s="1"/>
  <c r="Q2764" i="1"/>
  <c r="J2763" i="1"/>
  <c r="X2763" i="1"/>
  <c r="D2764" i="1"/>
  <c r="AH2761" i="1"/>
  <c r="AJ2763" i="1"/>
  <c r="AI2763" i="1"/>
  <c r="AM2763" i="1" l="1"/>
  <c r="AQ2763" i="1"/>
  <c r="AR2763" i="1"/>
  <c r="E2765" i="1"/>
  <c r="J2764" i="1"/>
  <c r="X2764" i="1"/>
  <c r="F2764" i="1"/>
  <c r="G2764" i="1" s="1"/>
  <c r="D2765" i="1"/>
  <c r="Q2765" i="1"/>
  <c r="AH2762" i="1"/>
  <c r="AJ2764" i="1"/>
  <c r="AI2764" i="1"/>
  <c r="AM2764" i="1" l="1"/>
  <c r="AQ2764" i="1"/>
  <c r="AR2764" i="1"/>
  <c r="J2765" i="1"/>
  <c r="X2765" i="1"/>
  <c r="F2765" i="1"/>
  <c r="G2765" i="1"/>
  <c r="D2766" i="1"/>
  <c r="Q2766" i="1" s="1"/>
  <c r="E2766" i="1"/>
  <c r="AH2763" i="1"/>
  <c r="AJ2765" i="1"/>
  <c r="AI2765" i="1"/>
  <c r="AM2765" i="1" l="1"/>
  <c r="F2766" i="1"/>
  <c r="G2766" i="1" s="1"/>
  <c r="D2767" i="1"/>
  <c r="E2767" i="1"/>
  <c r="J2766" i="1"/>
  <c r="X2766" i="1"/>
  <c r="AQ2765" i="1"/>
  <c r="AR2765" i="1"/>
  <c r="AH2764" i="1"/>
  <c r="AJ2766" i="1"/>
  <c r="AI2766" i="1"/>
  <c r="AM2766" i="1" l="1"/>
  <c r="AR2766" i="1"/>
  <c r="AQ2766" i="1"/>
  <c r="G2767" i="1"/>
  <c r="E2768" i="1"/>
  <c r="J2767" i="1"/>
  <c r="X2767" i="1"/>
  <c r="F2767" i="1"/>
  <c r="D2768" i="1"/>
  <c r="Q2767" i="1"/>
  <c r="AH2765" i="1"/>
  <c r="AJ2767" i="1"/>
  <c r="AI2767" i="1"/>
  <c r="AM2767" i="1" l="1"/>
  <c r="AQ2767" i="1"/>
  <c r="AR2767" i="1"/>
  <c r="J2768" i="1"/>
  <c r="X2768" i="1"/>
  <c r="F2768" i="1"/>
  <c r="G2768" i="1" s="1"/>
  <c r="Q2769" i="1"/>
  <c r="D2769" i="1"/>
  <c r="E2769" i="1"/>
  <c r="Q2768" i="1"/>
  <c r="AH2766" i="1"/>
  <c r="AJ2768" i="1"/>
  <c r="AI2768" i="1"/>
  <c r="AM2768" i="1" l="1"/>
  <c r="AQ2768" i="1"/>
  <c r="AR2768" i="1"/>
  <c r="J2769" i="1"/>
  <c r="X2769" i="1"/>
  <c r="F2769" i="1"/>
  <c r="G2769" i="1"/>
  <c r="E2770" i="1"/>
  <c r="Q2770" i="1" s="1"/>
  <c r="D2770" i="1"/>
  <c r="AH2767" i="1"/>
  <c r="AJ2769" i="1"/>
  <c r="AI2769" i="1"/>
  <c r="AM2769" i="1" l="1"/>
  <c r="AQ2769" i="1"/>
  <c r="AR2769" i="1"/>
  <c r="F2770" i="1"/>
  <c r="G2770" i="1" s="1"/>
  <c r="J2770" i="1"/>
  <c r="X2770" i="1"/>
  <c r="E2771" i="1"/>
  <c r="D2771" i="1"/>
  <c r="AH2768" i="1"/>
  <c r="AJ2770" i="1"/>
  <c r="AI2770" i="1"/>
  <c r="AM2770" i="1" l="1"/>
  <c r="AR2770" i="1"/>
  <c r="AQ2770" i="1"/>
  <c r="J2771" i="1"/>
  <c r="X2771" i="1"/>
  <c r="F2771" i="1"/>
  <c r="G2771" i="1" s="1"/>
  <c r="E2772" i="1"/>
  <c r="D2772" i="1"/>
  <c r="Q2771" i="1"/>
  <c r="AH2769" i="1"/>
  <c r="AJ2771" i="1"/>
  <c r="AI2771" i="1"/>
  <c r="AM2771" i="1" l="1"/>
  <c r="AR2771" i="1"/>
  <c r="AQ2771" i="1"/>
  <c r="J2772" i="1"/>
  <c r="X2772" i="1"/>
  <c r="F2772" i="1"/>
  <c r="G2772" i="1"/>
  <c r="E2773" i="1"/>
  <c r="D2773" i="1"/>
  <c r="Q2773" i="1" s="1"/>
  <c r="Q2772" i="1"/>
  <c r="AH2770" i="1"/>
  <c r="AJ2772" i="1"/>
  <c r="AI2772" i="1"/>
  <c r="AM2772" i="1" l="1"/>
  <c r="AQ2772" i="1"/>
  <c r="AR2772" i="1"/>
  <c r="J2773" i="1"/>
  <c r="X2773" i="1"/>
  <c r="F2773" i="1"/>
  <c r="G2773" i="1" s="1"/>
  <c r="D2774" i="1"/>
  <c r="E2774" i="1"/>
  <c r="AH2771" i="1"/>
  <c r="AJ2773" i="1"/>
  <c r="AI2773" i="1"/>
  <c r="AM2773" i="1" l="1"/>
  <c r="AQ2773" i="1"/>
  <c r="AR2773" i="1"/>
  <c r="F2774" i="1"/>
  <c r="G2774" i="1"/>
  <c r="AQ2774" i="1" s="1"/>
  <c r="J2774" i="1"/>
  <c r="X2774" i="1"/>
  <c r="E2775" i="1"/>
  <c r="D2775" i="1"/>
  <c r="Q2774" i="1"/>
  <c r="AH2772" i="1"/>
  <c r="AJ2774" i="1"/>
  <c r="AI2774" i="1"/>
  <c r="AM2774" i="1" l="1"/>
  <c r="AR2774" i="1"/>
  <c r="J2775" i="1"/>
  <c r="X2775" i="1"/>
  <c r="F2775" i="1"/>
  <c r="G2775" i="1" s="1"/>
  <c r="D2776" i="1"/>
  <c r="E2776" i="1"/>
  <c r="Q2775" i="1"/>
  <c r="AH2773" i="1"/>
  <c r="AJ2775" i="1"/>
  <c r="AI2775" i="1"/>
  <c r="AM2775" i="1" l="1"/>
  <c r="AQ2775" i="1"/>
  <c r="AR2775" i="1"/>
  <c r="J2776" i="1"/>
  <c r="X2776" i="1"/>
  <c r="F2776" i="1"/>
  <c r="G2776" i="1" s="1"/>
  <c r="D2777" i="1"/>
  <c r="E2777" i="1"/>
  <c r="Q2776" i="1"/>
  <c r="AH2774" i="1"/>
  <c r="AJ2776" i="1"/>
  <c r="AI2776" i="1"/>
  <c r="AM2776" i="1" l="1"/>
  <c r="AR2776" i="1"/>
  <c r="AQ2776" i="1"/>
  <c r="J2777" i="1"/>
  <c r="X2777" i="1"/>
  <c r="F2777" i="1"/>
  <c r="G2777" i="1" s="1"/>
  <c r="Q2778" i="1"/>
  <c r="E2778" i="1"/>
  <c r="D2778" i="1"/>
  <c r="Q2777" i="1"/>
  <c r="AH2775" i="1"/>
  <c r="AJ2777" i="1"/>
  <c r="AI2777" i="1"/>
  <c r="AM2777" i="1" l="1"/>
  <c r="AR2777" i="1"/>
  <c r="AQ2777" i="1"/>
  <c r="F2778" i="1"/>
  <c r="G2778" i="1" s="1"/>
  <c r="J2778" i="1"/>
  <c r="X2778" i="1"/>
  <c r="E2779" i="1"/>
  <c r="D2779" i="1"/>
  <c r="AH2776" i="1"/>
  <c r="AJ2778" i="1"/>
  <c r="AI2778" i="1"/>
  <c r="AM2778" i="1" l="1"/>
  <c r="AQ2778" i="1"/>
  <c r="AR2778" i="1"/>
  <c r="J2779" i="1"/>
  <c r="X2779" i="1"/>
  <c r="F2779" i="1"/>
  <c r="G2779" i="1" s="1"/>
  <c r="E2780" i="1"/>
  <c r="D2780" i="1"/>
  <c r="Q2779" i="1"/>
  <c r="AH2777" i="1"/>
  <c r="AJ2779" i="1"/>
  <c r="AI2779" i="1"/>
  <c r="AM2779" i="1" l="1"/>
  <c r="AR2779" i="1"/>
  <c r="AQ2779" i="1"/>
  <c r="J2780" i="1"/>
  <c r="X2780" i="1"/>
  <c r="F2780" i="1"/>
  <c r="G2780" i="1"/>
  <c r="Q2781" i="1"/>
  <c r="E2781" i="1"/>
  <c r="D2781" i="1"/>
  <c r="Q2780" i="1"/>
  <c r="AH2778" i="1"/>
  <c r="AJ2780" i="1"/>
  <c r="AI2780" i="1"/>
  <c r="AM2780" i="1" l="1"/>
  <c r="AQ2780" i="1"/>
  <c r="AR2780" i="1"/>
  <c r="AH2779" i="1"/>
  <c r="J2781" i="1"/>
  <c r="X2781" i="1"/>
  <c r="F2781" i="1"/>
  <c r="G2781" i="1"/>
  <c r="E2782" i="1"/>
  <c r="Q2782" i="1" s="1"/>
  <c r="D2782" i="1"/>
  <c r="AJ2781" i="1"/>
  <c r="AI2781" i="1"/>
  <c r="AM2781" i="1" l="1"/>
  <c r="AQ2781" i="1"/>
  <c r="AR2781" i="1"/>
  <c r="F2782" i="1"/>
  <c r="G2782" i="1"/>
  <c r="J2782" i="1"/>
  <c r="X2782" i="1"/>
  <c r="D2783" i="1"/>
  <c r="AH2780" i="1"/>
  <c r="AJ2782" i="1"/>
  <c r="AI2782" i="1"/>
  <c r="AM2782" i="1" l="1"/>
  <c r="E2784" i="1"/>
  <c r="J2783" i="1"/>
  <c r="X2783" i="1"/>
  <c r="F2783" i="1"/>
  <c r="G2783" i="1" s="1"/>
  <c r="D2784" i="1"/>
  <c r="Q2784" i="1"/>
  <c r="AQ2782" i="1"/>
  <c r="AR2782" i="1"/>
  <c r="Q2783" i="1"/>
  <c r="AH2781" i="1"/>
  <c r="AJ2783" i="1"/>
  <c r="AI2783" i="1"/>
  <c r="AM2783" i="1" l="1"/>
  <c r="AQ2783" i="1"/>
  <c r="AR2783" i="1"/>
  <c r="J2784" i="1"/>
  <c r="X2784" i="1"/>
  <c r="F2784" i="1"/>
  <c r="G2784" i="1" s="1"/>
  <c r="D2785" i="1"/>
  <c r="E2785" i="1"/>
  <c r="Q2785" i="1" s="1"/>
  <c r="AH2782" i="1"/>
  <c r="AJ2784" i="1"/>
  <c r="AI2784" i="1"/>
  <c r="AM2784" i="1" l="1"/>
  <c r="AQ2784" i="1"/>
  <c r="AR2785" i="1"/>
  <c r="AR2784" i="1"/>
  <c r="F2785" i="1"/>
  <c r="G2785" i="1"/>
  <c r="D2786" i="1"/>
  <c r="Q2786" i="1" s="1"/>
  <c r="E2786" i="1"/>
  <c r="J2785" i="1"/>
  <c r="X2785" i="1"/>
  <c r="AH2783" i="1"/>
  <c r="AJ2785" i="1"/>
  <c r="AI2785" i="1"/>
  <c r="AM2785" i="1" l="1"/>
  <c r="G2786" i="1"/>
  <c r="E2787" i="1"/>
  <c r="J2786" i="1"/>
  <c r="X2786" i="1"/>
  <c r="F2786" i="1"/>
  <c r="D2787" i="1"/>
  <c r="AQ2785" i="1"/>
  <c r="AH2784" i="1"/>
  <c r="AJ2786" i="1"/>
  <c r="AI2786" i="1"/>
  <c r="AM2786" i="1" l="1"/>
  <c r="AQ2786" i="1"/>
  <c r="J2787" i="1"/>
  <c r="X2787" i="1"/>
  <c r="F2787" i="1"/>
  <c r="G2787" i="1" s="1"/>
  <c r="E2788" i="1"/>
  <c r="Q2788" i="1" s="1"/>
  <c r="D2788" i="1"/>
  <c r="Q2787" i="1"/>
  <c r="AR2786" i="1"/>
  <c r="AH2785" i="1"/>
  <c r="AJ2787" i="1"/>
  <c r="AI2787" i="1"/>
  <c r="AM2787" i="1" l="1"/>
  <c r="AQ2787" i="1"/>
  <c r="AR2787" i="1"/>
  <c r="J2788" i="1"/>
  <c r="X2788" i="1"/>
  <c r="F2788" i="1"/>
  <c r="G2788" i="1"/>
  <c r="Q2789" i="1"/>
  <c r="E2789" i="1"/>
  <c r="D2789" i="1"/>
  <c r="AH2786" i="1"/>
  <c r="AJ2788" i="1"/>
  <c r="AI2788" i="1"/>
  <c r="AM2788" i="1" l="1"/>
  <c r="F2789" i="1"/>
  <c r="G2789" i="1"/>
  <c r="J2789" i="1"/>
  <c r="X2789" i="1"/>
  <c r="D2790" i="1"/>
  <c r="E2790" i="1"/>
  <c r="AQ2788" i="1"/>
  <c r="AR2788" i="1"/>
  <c r="AH2787" i="1"/>
  <c r="AJ2789" i="1"/>
  <c r="AI2789" i="1"/>
  <c r="AM2789" i="1" l="1"/>
  <c r="J2790" i="1"/>
  <c r="X2790" i="1"/>
  <c r="F2790" i="1"/>
  <c r="G2790" i="1" s="1"/>
  <c r="D2791" i="1"/>
  <c r="E2791" i="1"/>
  <c r="AR2789" i="1"/>
  <c r="AQ2789" i="1"/>
  <c r="Q2790" i="1"/>
  <c r="AH2788" i="1"/>
  <c r="AJ2790" i="1"/>
  <c r="AI2790" i="1"/>
  <c r="AM2790" i="1" l="1"/>
  <c r="AQ2790" i="1"/>
  <c r="AR2790" i="1"/>
  <c r="J2791" i="1"/>
  <c r="X2791" i="1"/>
  <c r="F2791" i="1"/>
  <c r="G2791" i="1"/>
  <c r="Q2792" i="1"/>
  <c r="E2792" i="1"/>
  <c r="D2792" i="1"/>
  <c r="Q2791" i="1"/>
  <c r="AH2789" i="1"/>
  <c r="AJ2791" i="1"/>
  <c r="AI2791" i="1"/>
  <c r="AM2791" i="1" l="1"/>
  <c r="AR2791" i="1"/>
  <c r="AQ2791" i="1"/>
  <c r="J2792" i="1"/>
  <c r="X2792" i="1"/>
  <c r="F2792" i="1"/>
  <c r="G2792" i="1" s="1"/>
  <c r="E2793" i="1"/>
  <c r="D2793" i="1"/>
  <c r="AH2790" i="1"/>
  <c r="AJ2792" i="1"/>
  <c r="AI2792" i="1"/>
  <c r="AM2792" i="1" l="1"/>
  <c r="AQ2792" i="1"/>
  <c r="AR2792" i="1"/>
  <c r="F2793" i="1"/>
  <c r="G2793" i="1"/>
  <c r="J2793" i="1"/>
  <c r="X2793" i="1"/>
  <c r="D2794" i="1"/>
  <c r="E2794" i="1"/>
  <c r="Q2794" i="1" s="1"/>
  <c r="Q2793" i="1"/>
  <c r="AH2791" i="1"/>
  <c r="AJ2793" i="1"/>
  <c r="AI2793" i="1"/>
  <c r="AM2793" i="1" l="1"/>
  <c r="J2794" i="1"/>
  <c r="X2794" i="1"/>
  <c r="F2794" i="1"/>
  <c r="G2794" i="1" s="1"/>
  <c r="D2795" i="1"/>
  <c r="E2795" i="1"/>
  <c r="AR2793" i="1"/>
  <c r="AQ2793" i="1"/>
  <c r="AH2792" i="1"/>
  <c r="AJ2794" i="1"/>
  <c r="AI2794" i="1"/>
  <c r="AM2794" i="1" l="1"/>
  <c r="AQ2794" i="1"/>
  <c r="AR2794" i="1"/>
  <c r="J2795" i="1"/>
  <c r="X2795" i="1"/>
  <c r="F2795" i="1"/>
  <c r="G2795" i="1" s="1"/>
  <c r="Q2796" i="1"/>
  <c r="D2796" i="1"/>
  <c r="E2796" i="1"/>
  <c r="Q2795" i="1"/>
  <c r="AH2793" i="1"/>
  <c r="AJ2795" i="1"/>
  <c r="AI2795" i="1"/>
  <c r="AM2795" i="1" l="1"/>
  <c r="AQ2795" i="1"/>
  <c r="AR2795" i="1"/>
  <c r="J2796" i="1"/>
  <c r="X2796" i="1"/>
  <c r="F2796" i="1"/>
  <c r="G2796" i="1" s="1"/>
  <c r="E2797" i="1"/>
  <c r="D2797" i="1"/>
  <c r="Q2797" i="1" s="1"/>
  <c r="AH2794" i="1"/>
  <c r="AJ2796" i="1"/>
  <c r="AI2796" i="1"/>
  <c r="AM2796" i="1" l="1"/>
  <c r="AQ2796" i="1"/>
  <c r="AR2796" i="1"/>
  <c r="F2797" i="1"/>
  <c r="G2797" i="1" s="1"/>
  <c r="J2797" i="1"/>
  <c r="X2797" i="1"/>
  <c r="D2798" i="1"/>
  <c r="E2798" i="1"/>
  <c r="Q2798" i="1" s="1"/>
  <c r="AH2795" i="1"/>
  <c r="AJ2797" i="1"/>
  <c r="AI2797" i="1"/>
  <c r="AM2797" i="1" l="1"/>
  <c r="AR2797" i="1"/>
  <c r="AQ2797" i="1"/>
  <c r="J2798" i="1"/>
  <c r="X2798" i="1"/>
  <c r="F2798" i="1"/>
  <c r="G2798" i="1" s="1"/>
  <c r="D2799" i="1"/>
  <c r="Q2799" i="1" s="1"/>
  <c r="E2799" i="1"/>
  <c r="AH2796" i="1"/>
  <c r="AJ2798" i="1"/>
  <c r="AI2798" i="1"/>
  <c r="AM2798" i="1" l="1"/>
  <c r="AQ2798" i="1"/>
  <c r="AR2798" i="1"/>
  <c r="J2799" i="1"/>
  <c r="X2799" i="1"/>
  <c r="F2799" i="1"/>
  <c r="G2799" i="1"/>
  <c r="Q2800" i="1"/>
  <c r="E2800" i="1"/>
  <c r="D2800" i="1"/>
  <c r="AH2797" i="1"/>
  <c r="AJ2799" i="1"/>
  <c r="AI2799" i="1"/>
  <c r="AM2799" i="1" l="1"/>
  <c r="J2800" i="1"/>
  <c r="X2800" i="1"/>
  <c r="F2800" i="1"/>
  <c r="G2800" i="1"/>
  <c r="D2801" i="1"/>
  <c r="E2801" i="1"/>
  <c r="AR2799" i="1"/>
  <c r="AQ2799" i="1"/>
  <c r="AH2798" i="1"/>
  <c r="AJ2800" i="1"/>
  <c r="AI2800" i="1"/>
  <c r="AM2800" i="1" l="1"/>
  <c r="F2801" i="1"/>
  <c r="G2801" i="1" s="1"/>
  <c r="J2801" i="1"/>
  <c r="X2801" i="1"/>
  <c r="D2802" i="1"/>
  <c r="E2802" i="1"/>
  <c r="Q2801" i="1"/>
  <c r="AR2800" i="1"/>
  <c r="AQ2800" i="1"/>
  <c r="AH2799" i="1"/>
  <c r="AJ2801" i="1"/>
  <c r="AI2801" i="1"/>
  <c r="AM2801" i="1" l="1"/>
  <c r="AQ2801" i="1"/>
  <c r="AR2801" i="1"/>
  <c r="J2802" i="1"/>
  <c r="X2802" i="1"/>
  <c r="F2802" i="1"/>
  <c r="G2802" i="1" s="1"/>
  <c r="D2803" i="1"/>
  <c r="E2803" i="1"/>
  <c r="Q2802" i="1"/>
  <c r="AH2800" i="1"/>
  <c r="AJ2802" i="1"/>
  <c r="AI2802" i="1"/>
  <c r="AM2802" i="1" l="1"/>
  <c r="AQ2802" i="1"/>
  <c r="AR2802" i="1"/>
  <c r="AQ2803" i="1"/>
  <c r="J2803" i="1"/>
  <c r="X2803" i="1"/>
  <c r="F2803" i="1"/>
  <c r="G2803" i="1"/>
  <c r="D2804" i="1"/>
  <c r="E2804" i="1"/>
  <c r="Q2803" i="1"/>
  <c r="AH2801" i="1"/>
  <c r="AJ2803" i="1"/>
  <c r="AI2803" i="1"/>
  <c r="AM2803" i="1" l="1"/>
  <c r="J2804" i="1"/>
  <c r="X2804" i="1"/>
  <c r="F2804" i="1"/>
  <c r="G2804" i="1"/>
  <c r="Q2805" i="1"/>
  <c r="E2805" i="1"/>
  <c r="D2805" i="1"/>
  <c r="AR2803" i="1"/>
  <c r="Q2804" i="1"/>
  <c r="AH2802" i="1"/>
  <c r="AJ2804" i="1"/>
  <c r="AI2804" i="1"/>
  <c r="AM2804" i="1" l="1"/>
  <c r="F2805" i="1"/>
  <c r="G2805" i="1" s="1"/>
  <c r="J2805" i="1"/>
  <c r="X2805" i="1"/>
  <c r="D2806" i="1"/>
  <c r="Q2806" i="1" s="1"/>
  <c r="E2806" i="1"/>
  <c r="AQ2804" i="1"/>
  <c r="AR2804" i="1"/>
  <c r="AH2803" i="1"/>
  <c r="AJ2805" i="1"/>
  <c r="AI2805" i="1"/>
  <c r="AM2805" i="1" l="1"/>
  <c r="AQ2805" i="1"/>
  <c r="AR2805" i="1"/>
  <c r="J2806" i="1"/>
  <c r="X2806" i="1"/>
  <c r="F2806" i="1"/>
  <c r="G2806" i="1" s="1"/>
  <c r="E2807" i="1"/>
  <c r="D2807" i="1"/>
  <c r="AH2804" i="1"/>
  <c r="AJ2806" i="1"/>
  <c r="AI2806" i="1"/>
  <c r="AM2806" i="1" l="1"/>
  <c r="AR2806" i="1"/>
  <c r="AQ2806" i="1"/>
  <c r="J2807" i="1"/>
  <c r="X2807" i="1"/>
  <c r="F2807" i="1"/>
  <c r="G2807" i="1" s="1"/>
  <c r="D2808" i="1"/>
  <c r="Q2808" i="1" s="1"/>
  <c r="Q2807" i="1"/>
  <c r="AH2805" i="1"/>
  <c r="AJ2807" i="1"/>
  <c r="AI2807" i="1"/>
  <c r="AM2807" i="1" l="1"/>
  <c r="AQ2807" i="1"/>
  <c r="AR2807" i="1"/>
  <c r="J2808" i="1"/>
  <c r="X2808" i="1"/>
  <c r="D2809" i="1"/>
  <c r="Q2809" i="1" s="1"/>
  <c r="F2808" i="1"/>
  <c r="E2809" i="1"/>
  <c r="G2808" i="1"/>
  <c r="AH2806" i="1"/>
  <c r="AJ2808" i="1"/>
  <c r="AI2808" i="1"/>
  <c r="AM2808" i="1" l="1"/>
  <c r="AR2808" i="1"/>
  <c r="AQ2808" i="1"/>
  <c r="J2809" i="1"/>
  <c r="X2809" i="1"/>
  <c r="F2809" i="1"/>
  <c r="G2809" i="1"/>
  <c r="D2810" i="1"/>
  <c r="Q2810" i="1" s="1"/>
  <c r="E2810" i="1"/>
  <c r="AR2809" i="1"/>
  <c r="AH2807" i="1"/>
  <c r="AJ2809" i="1"/>
  <c r="AI2809" i="1"/>
  <c r="AM2809" i="1" l="1"/>
  <c r="F2810" i="1"/>
  <c r="G2810" i="1" s="1"/>
  <c r="J2810" i="1"/>
  <c r="X2810" i="1"/>
  <c r="E2811" i="1"/>
  <c r="D2811" i="1"/>
  <c r="AQ2809" i="1"/>
  <c r="AH2808" i="1"/>
  <c r="AJ2810" i="1"/>
  <c r="AI2810" i="1"/>
  <c r="AM2810" i="1" l="1"/>
  <c r="AR2810" i="1"/>
  <c r="AQ2810" i="1"/>
  <c r="J2811" i="1"/>
  <c r="X2811" i="1"/>
  <c r="F2811" i="1"/>
  <c r="G2811" i="1"/>
  <c r="E2812" i="1"/>
  <c r="D2812" i="1"/>
  <c r="Q2811" i="1"/>
  <c r="AH2809" i="1"/>
  <c r="AJ2811" i="1"/>
  <c r="AI2811" i="1"/>
  <c r="AM2811" i="1" l="1"/>
  <c r="F2812" i="1"/>
  <c r="G2812" i="1"/>
  <c r="J2812" i="1"/>
  <c r="X2812" i="1"/>
  <c r="E2813" i="1"/>
  <c r="Q2813" i="1" s="1"/>
  <c r="D2813" i="1"/>
  <c r="AR2812" i="1"/>
  <c r="AR2811" i="1"/>
  <c r="AQ2811" i="1"/>
  <c r="Q2812" i="1"/>
  <c r="AH2810" i="1"/>
  <c r="AJ2812" i="1"/>
  <c r="AI2812" i="1"/>
  <c r="AM2812" i="1" l="1"/>
  <c r="J2813" i="1"/>
  <c r="X2813" i="1"/>
  <c r="F2813" i="1"/>
  <c r="Q2814" i="1"/>
  <c r="G2813" i="1"/>
  <c r="D2814" i="1"/>
  <c r="E2814" i="1"/>
  <c r="AQ2812" i="1"/>
  <c r="AH2811" i="1"/>
  <c r="AJ2813" i="1"/>
  <c r="AI2813" i="1"/>
  <c r="AM2813" i="1" l="1"/>
  <c r="AR2813" i="1"/>
  <c r="AQ2813" i="1"/>
  <c r="F2814" i="1"/>
  <c r="G2814" i="1" s="1"/>
  <c r="J2814" i="1"/>
  <c r="X2814" i="1"/>
  <c r="D2815" i="1"/>
  <c r="E2815" i="1"/>
  <c r="AH2812" i="1"/>
  <c r="AJ2814" i="1"/>
  <c r="AI2814" i="1"/>
  <c r="AM2814" i="1" l="1"/>
  <c r="AQ2814" i="1"/>
  <c r="AR2814" i="1"/>
  <c r="J2815" i="1"/>
  <c r="X2815" i="1"/>
  <c r="F2815" i="1"/>
  <c r="G2815" i="1" s="1"/>
  <c r="D2816" i="1"/>
  <c r="E2816" i="1"/>
  <c r="Q2815" i="1"/>
  <c r="AH2813" i="1"/>
  <c r="AJ2815" i="1"/>
  <c r="AI2815" i="1"/>
  <c r="AM2815" i="1" l="1"/>
  <c r="AQ2815" i="1"/>
  <c r="AR2815" i="1"/>
  <c r="F2816" i="1"/>
  <c r="G2816" i="1"/>
  <c r="J2816" i="1"/>
  <c r="X2816" i="1"/>
  <c r="E2817" i="1"/>
  <c r="D2817" i="1"/>
  <c r="Q2817" i="1" s="1"/>
  <c r="Q2816" i="1"/>
  <c r="AH2814" i="1"/>
  <c r="AJ2816" i="1"/>
  <c r="AI2816" i="1"/>
  <c r="AM2816" i="1" l="1"/>
  <c r="AQ2816" i="1"/>
  <c r="AR2817" i="1"/>
  <c r="J2817" i="1"/>
  <c r="X2817" i="1"/>
  <c r="F2817" i="1"/>
  <c r="Q2818" i="1"/>
  <c r="G2817" i="1"/>
  <c r="D2818" i="1"/>
  <c r="E2818" i="1"/>
  <c r="AR2816" i="1"/>
  <c r="AH2815" i="1"/>
  <c r="AJ2817" i="1"/>
  <c r="AI2817" i="1"/>
  <c r="AM2817" i="1" l="1"/>
  <c r="F2818" i="1"/>
  <c r="G2818" i="1"/>
  <c r="J2818" i="1"/>
  <c r="X2818" i="1"/>
  <c r="D2819" i="1"/>
  <c r="E2819" i="1"/>
  <c r="AR2818" i="1"/>
  <c r="AQ2818" i="1"/>
  <c r="AQ2817" i="1"/>
  <c r="AH2816" i="1"/>
  <c r="AJ2818" i="1"/>
  <c r="AI2818" i="1"/>
  <c r="AM2818" i="1" l="1"/>
  <c r="J2819" i="1"/>
  <c r="X2819" i="1"/>
  <c r="F2819" i="1"/>
  <c r="G2819" i="1"/>
  <c r="D2820" i="1"/>
  <c r="E2820" i="1"/>
  <c r="Q2819" i="1"/>
  <c r="AH2817" i="1"/>
  <c r="AJ2819" i="1"/>
  <c r="AI2819" i="1"/>
  <c r="AM2819" i="1" l="1"/>
  <c r="AR2819" i="1"/>
  <c r="AQ2819" i="1"/>
  <c r="F2820" i="1"/>
  <c r="G2820" i="1"/>
  <c r="J2820" i="1"/>
  <c r="X2820" i="1"/>
  <c r="D2821" i="1"/>
  <c r="E2821" i="1"/>
  <c r="Q2820" i="1"/>
  <c r="AH2818" i="1"/>
  <c r="AJ2820" i="1"/>
  <c r="AI2820" i="1"/>
  <c r="AM2820" i="1" l="1"/>
  <c r="AR2820" i="1"/>
  <c r="AQ2821" i="1"/>
  <c r="J2821" i="1"/>
  <c r="X2821" i="1"/>
  <c r="F2821" i="1"/>
  <c r="Q2822" i="1"/>
  <c r="G2821" i="1"/>
  <c r="D2822" i="1"/>
  <c r="E2822" i="1"/>
  <c r="Q2821" i="1"/>
  <c r="AQ2820" i="1"/>
  <c r="AH2819" i="1"/>
  <c r="AJ2821" i="1"/>
  <c r="AI2821" i="1"/>
  <c r="AM2821" i="1" l="1"/>
  <c r="F2822" i="1"/>
  <c r="G2822" i="1"/>
  <c r="J2822" i="1"/>
  <c r="X2822" i="1"/>
  <c r="E2823" i="1"/>
  <c r="D2823" i="1"/>
  <c r="Q2823" i="1" s="1"/>
  <c r="AR2821" i="1"/>
  <c r="AR2822" i="1"/>
  <c r="AQ2822" i="1"/>
  <c r="AH2820" i="1"/>
  <c r="AJ2822" i="1"/>
  <c r="AI2822" i="1"/>
  <c r="AM2822" i="1" l="1"/>
  <c r="J2823" i="1"/>
  <c r="X2823" i="1"/>
  <c r="F2823" i="1"/>
  <c r="G2823" i="1"/>
  <c r="AQ2823" i="1" s="1"/>
  <c r="E2824" i="1"/>
  <c r="D2824" i="1"/>
  <c r="AH2821" i="1"/>
  <c r="AJ2823" i="1"/>
  <c r="AI2823" i="1"/>
  <c r="AM2823" i="1" l="1"/>
  <c r="F2824" i="1"/>
  <c r="G2824" i="1"/>
  <c r="J2824" i="1"/>
  <c r="X2824" i="1"/>
  <c r="E2825" i="1"/>
  <c r="D2825" i="1"/>
  <c r="Q2825" i="1" s="1"/>
  <c r="AR2824" i="1"/>
  <c r="AQ2824" i="1"/>
  <c r="AR2823" i="1"/>
  <c r="Q2824" i="1"/>
  <c r="AH2822" i="1"/>
  <c r="AJ2824" i="1"/>
  <c r="AI2824" i="1"/>
  <c r="AM2824" i="1" l="1"/>
  <c r="J2825" i="1"/>
  <c r="X2825" i="1"/>
  <c r="F2825" i="1"/>
  <c r="G2825" i="1"/>
  <c r="E2826" i="1"/>
  <c r="D2826" i="1"/>
  <c r="AH2823" i="1"/>
  <c r="AJ2825" i="1"/>
  <c r="AI2825" i="1"/>
  <c r="AM2825" i="1" l="1"/>
  <c r="F2826" i="1"/>
  <c r="G2826" i="1" s="1"/>
  <c r="J2826" i="1"/>
  <c r="X2826" i="1"/>
  <c r="D2827" i="1"/>
  <c r="AR2825" i="1"/>
  <c r="AQ2825" i="1"/>
  <c r="Q2826" i="1"/>
  <c r="AH2824" i="1"/>
  <c r="AJ2826" i="1"/>
  <c r="AI2826" i="1"/>
  <c r="AM2826" i="1" l="1"/>
  <c r="AR2826" i="1"/>
  <c r="AQ2826" i="1"/>
  <c r="J2827" i="1"/>
  <c r="X2827" i="1"/>
  <c r="D2828" i="1"/>
  <c r="Q2828" i="1" s="1"/>
  <c r="F2827" i="1"/>
  <c r="E2828" i="1"/>
  <c r="G2827" i="1"/>
  <c r="Q2827" i="1"/>
  <c r="AH2825" i="1"/>
  <c r="AJ2827" i="1"/>
  <c r="AI2827" i="1"/>
  <c r="AM2827" i="1" l="1"/>
  <c r="AR2827" i="1"/>
  <c r="AQ2827" i="1"/>
  <c r="G2828" i="1"/>
  <c r="J2828" i="1"/>
  <c r="X2828" i="1"/>
  <c r="F2828" i="1"/>
  <c r="E2829" i="1"/>
  <c r="Q2829" i="1" s="1"/>
  <c r="D2829" i="1"/>
  <c r="AH2826" i="1"/>
  <c r="AJ2828" i="1"/>
  <c r="AI2828" i="1"/>
  <c r="AM2828" i="1" l="1"/>
  <c r="AH2827" i="1"/>
  <c r="AQ2828" i="1"/>
  <c r="AR2828" i="1"/>
  <c r="J2829" i="1"/>
  <c r="X2829" i="1"/>
  <c r="F2829" i="1"/>
  <c r="Q2830" i="1"/>
  <c r="G2829" i="1"/>
  <c r="D2830" i="1"/>
  <c r="E2830" i="1"/>
  <c r="AJ2829" i="1"/>
  <c r="AI2829" i="1"/>
  <c r="AM2829" i="1" l="1"/>
  <c r="G2830" i="1"/>
  <c r="J2830" i="1"/>
  <c r="X2830" i="1"/>
  <c r="F2830" i="1"/>
  <c r="Q2831" i="1"/>
  <c r="E2831" i="1"/>
  <c r="D2831" i="1"/>
  <c r="AR2829" i="1"/>
  <c r="AQ2829" i="1"/>
  <c r="AH2828" i="1"/>
  <c r="AJ2830" i="1"/>
  <c r="AI2830" i="1"/>
  <c r="AM2830" i="1" l="1"/>
  <c r="AR2831" i="1"/>
  <c r="AR2830" i="1"/>
  <c r="J2831" i="1"/>
  <c r="X2831" i="1"/>
  <c r="F2831" i="1"/>
  <c r="G2831" i="1"/>
  <c r="D2832" i="1"/>
  <c r="E2832" i="1"/>
  <c r="Q2832" i="1" s="1"/>
  <c r="AQ2831" i="1"/>
  <c r="AQ2830" i="1"/>
  <c r="AH2829" i="1"/>
  <c r="AJ2831" i="1"/>
  <c r="AI2831" i="1"/>
  <c r="AM2831" i="1" l="1"/>
  <c r="J2832" i="1"/>
  <c r="X2832" i="1"/>
  <c r="F2832" i="1"/>
  <c r="G2832" i="1" s="1"/>
  <c r="E2833" i="1"/>
  <c r="D2833" i="1"/>
  <c r="AH2830" i="1"/>
  <c r="AJ2832" i="1"/>
  <c r="AI2832" i="1"/>
  <c r="AM2832" i="1" l="1"/>
  <c r="AR2832" i="1"/>
  <c r="AQ2832" i="1"/>
  <c r="J2833" i="1"/>
  <c r="X2833" i="1"/>
  <c r="F2833" i="1"/>
  <c r="G2833" i="1" s="1"/>
  <c r="E2834" i="1"/>
  <c r="D2834" i="1"/>
  <c r="Q2833" i="1"/>
  <c r="AH2831" i="1"/>
  <c r="AJ2833" i="1"/>
  <c r="AI2833" i="1"/>
  <c r="AM2833" i="1" l="1"/>
  <c r="AR2833" i="1"/>
  <c r="AQ2833" i="1"/>
  <c r="F2834" i="1"/>
  <c r="G2834" i="1" s="1"/>
  <c r="J2834" i="1"/>
  <c r="X2834" i="1"/>
  <c r="Q2835" i="1"/>
  <c r="D2835" i="1"/>
  <c r="E2835" i="1"/>
  <c r="Q2834" i="1"/>
  <c r="AH2832" i="1"/>
  <c r="AJ2834" i="1"/>
  <c r="AI2834" i="1"/>
  <c r="AM2834" i="1" l="1"/>
  <c r="AR2834" i="1"/>
  <c r="AQ2834" i="1"/>
  <c r="J2835" i="1"/>
  <c r="X2835" i="1"/>
  <c r="F2835" i="1"/>
  <c r="G2835" i="1" s="1"/>
  <c r="E2836" i="1"/>
  <c r="D2836" i="1"/>
  <c r="AH2833" i="1"/>
  <c r="AJ2835" i="1"/>
  <c r="AI2835" i="1"/>
  <c r="AM2835" i="1" l="1"/>
  <c r="AR2835" i="1"/>
  <c r="AQ2835" i="1"/>
  <c r="J2836" i="1"/>
  <c r="X2836" i="1"/>
  <c r="F2836" i="1"/>
  <c r="G2836" i="1"/>
  <c r="D2837" i="1"/>
  <c r="Q2837" i="1" s="1"/>
  <c r="E2837" i="1"/>
  <c r="Q2836" i="1"/>
  <c r="AH2834" i="1"/>
  <c r="AJ2836" i="1"/>
  <c r="AI2836" i="1"/>
  <c r="AM2836" i="1" l="1"/>
  <c r="AQ2836" i="1"/>
  <c r="J2837" i="1"/>
  <c r="X2837" i="1"/>
  <c r="F2837" i="1"/>
  <c r="G2837" i="1" s="1"/>
  <c r="E2838" i="1"/>
  <c r="D2838" i="1"/>
  <c r="Q2838" i="1" s="1"/>
  <c r="AR2836" i="1"/>
  <c r="AH2835" i="1"/>
  <c r="AJ2837" i="1"/>
  <c r="AI2837" i="1"/>
  <c r="AM2837" i="1" l="1"/>
  <c r="AR2837" i="1"/>
  <c r="AQ2837" i="1"/>
  <c r="F2838" i="1"/>
  <c r="G2838" i="1" s="1"/>
  <c r="J2838" i="1"/>
  <c r="X2838" i="1"/>
  <c r="E2839" i="1"/>
  <c r="D2839" i="1"/>
  <c r="AH2836" i="1"/>
  <c r="AJ2838" i="1"/>
  <c r="AI2838" i="1"/>
  <c r="AM2838" i="1" l="1"/>
  <c r="AQ2838" i="1"/>
  <c r="AR2838" i="1"/>
  <c r="J2839" i="1"/>
  <c r="X2839" i="1"/>
  <c r="F2839" i="1"/>
  <c r="G2839" i="1"/>
  <c r="D2840" i="1"/>
  <c r="E2840" i="1"/>
  <c r="Q2840" i="1" s="1"/>
  <c r="Q2839" i="1"/>
  <c r="AH2837" i="1"/>
  <c r="AJ2839" i="1"/>
  <c r="AI2839" i="1"/>
  <c r="AM2839" i="1" l="1"/>
  <c r="AR2839" i="1"/>
  <c r="AQ2839" i="1"/>
  <c r="J2840" i="1"/>
  <c r="X2840" i="1"/>
  <c r="F2840" i="1"/>
  <c r="G2840" i="1" s="1"/>
  <c r="D2841" i="1"/>
  <c r="E2841" i="1"/>
  <c r="AH2838" i="1"/>
  <c r="AJ2840" i="1"/>
  <c r="AI2840" i="1"/>
  <c r="AM2840" i="1" l="1"/>
  <c r="AR2840" i="1"/>
  <c r="AQ2840" i="1"/>
  <c r="J2841" i="1"/>
  <c r="X2841" i="1"/>
  <c r="F2841" i="1"/>
  <c r="G2841" i="1" s="1"/>
  <c r="D2842" i="1"/>
  <c r="Q2842" i="1" s="1"/>
  <c r="E2842" i="1"/>
  <c r="Q2841" i="1"/>
  <c r="AH2839" i="1"/>
  <c r="AJ2841" i="1"/>
  <c r="AI2841" i="1"/>
  <c r="AM2841" i="1" l="1"/>
  <c r="AQ2841" i="1"/>
  <c r="AR2841" i="1"/>
  <c r="AQ2842" i="1"/>
  <c r="F2842" i="1"/>
  <c r="G2842" i="1"/>
  <c r="J2842" i="1"/>
  <c r="X2842" i="1"/>
  <c r="E2843" i="1"/>
  <c r="D2843" i="1"/>
  <c r="AH2840" i="1"/>
  <c r="AJ2842" i="1"/>
  <c r="AI2842" i="1"/>
  <c r="AM2842" i="1" l="1"/>
  <c r="J2843" i="1"/>
  <c r="X2843" i="1"/>
  <c r="F2843" i="1"/>
  <c r="G2843" i="1" s="1"/>
  <c r="D2844" i="1"/>
  <c r="E2844" i="1"/>
  <c r="AR2842" i="1"/>
  <c r="AH2841" i="1"/>
  <c r="Q2843" i="1"/>
  <c r="AJ2843" i="1"/>
  <c r="AI2843" i="1"/>
  <c r="AM2843" i="1" l="1"/>
  <c r="AR2843" i="1"/>
  <c r="AQ2843" i="1"/>
  <c r="J2844" i="1"/>
  <c r="X2844" i="1"/>
  <c r="F2844" i="1"/>
  <c r="G2844" i="1" s="1"/>
  <c r="E2845" i="1"/>
  <c r="D2845" i="1"/>
  <c r="Q2844" i="1"/>
  <c r="AH2842" i="1"/>
  <c r="AJ2844" i="1"/>
  <c r="AI2844" i="1"/>
  <c r="AM2844" i="1" l="1"/>
  <c r="AQ2844" i="1"/>
  <c r="AR2844" i="1"/>
  <c r="J2845" i="1"/>
  <c r="X2845" i="1"/>
  <c r="Q2846" i="1"/>
  <c r="F2845" i="1"/>
  <c r="G2845" i="1" s="1"/>
  <c r="D2846" i="1"/>
  <c r="E2846" i="1"/>
  <c r="Q2845" i="1"/>
  <c r="AH2843" i="1"/>
  <c r="AJ2845" i="1"/>
  <c r="AI2845" i="1"/>
  <c r="AM2845" i="1" l="1"/>
  <c r="AR2845" i="1"/>
  <c r="AR2846" i="1"/>
  <c r="AQ2845" i="1"/>
  <c r="F2846" i="1"/>
  <c r="G2846" i="1"/>
  <c r="J2846" i="1"/>
  <c r="X2846" i="1"/>
  <c r="E2847" i="1"/>
  <c r="D2847" i="1"/>
  <c r="AH2844" i="1"/>
  <c r="AJ2846" i="1"/>
  <c r="AI2846" i="1"/>
  <c r="AM2846" i="1" l="1"/>
  <c r="J2847" i="1"/>
  <c r="X2847" i="1"/>
  <c r="F2847" i="1"/>
  <c r="G2847" i="1" s="1"/>
  <c r="D2848" i="1"/>
  <c r="E2848" i="1"/>
  <c r="AQ2846" i="1"/>
  <c r="Q2847" i="1"/>
  <c r="AH2845" i="1"/>
  <c r="AJ2847" i="1"/>
  <c r="AI2847" i="1"/>
  <c r="AM2847" i="1" l="1"/>
  <c r="AR2847" i="1"/>
  <c r="AQ2847" i="1"/>
  <c r="J2848" i="1"/>
  <c r="X2848" i="1"/>
  <c r="F2848" i="1"/>
  <c r="G2848" i="1" s="1"/>
  <c r="E2849" i="1"/>
  <c r="D2849" i="1"/>
  <c r="Q2848" i="1"/>
  <c r="AH2846" i="1"/>
  <c r="AJ2848" i="1"/>
  <c r="AI2848" i="1"/>
  <c r="AM2848" i="1" l="1"/>
  <c r="AQ2848" i="1"/>
  <c r="AR2848" i="1"/>
  <c r="J2849" i="1"/>
  <c r="X2849" i="1"/>
  <c r="Q2850" i="1"/>
  <c r="F2849" i="1"/>
  <c r="G2849" i="1" s="1"/>
  <c r="D2850" i="1"/>
  <c r="E2850" i="1"/>
  <c r="Q2849" i="1"/>
  <c r="AH2847" i="1"/>
  <c r="AJ2849" i="1"/>
  <c r="AI2849" i="1"/>
  <c r="AM2849" i="1" l="1"/>
  <c r="AR2849" i="1"/>
  <c r="AQ2849" i="1"/>
  <c r="F2850" i="1"/>
  <c r="G2850" i="1" s="1"/>
  <c r="J2850" i="1"/>
  <c r="X2850" i="1"/>
  <c r="Q2851" i="1"/>
  <c r="D2851" i="1"/>
  <c r="AH2848" i="1"/>
  <c r="AJ2850" i="1"/>
  <c r="AI2850" i="1"/>
  <c r="AM2850" i="1" l="1"/>
  <c r="AR2850" i="1"/>
  <c r="AQ2850" i="1"/>
  <c r="J2851" i="1"/>
  <c r="X2851" i="1"/>
  <c r="E2852" i="1"/>
  <c r="F2851" i="1"/>
  <c r="G2851" i="1" s="1"/>
  <c r="D2852" i="1"/>
  <c r="AH2849" i="1"/>
  <c r="AJ2851" i="1"/>
  <c r="AI2851" i="1"/>
  <c r="AM2851" i="1" l="1"/>
  <c r="AR2851" i="1"/>
  <c r="AQ2851" i="1"/>
  <c r="J2852" i="1"/>
  <c r="X2852" i="1"/>
  <c r="D2853" i="1"/>
  <c r="F2852" i="1"/>
  <c r="G2852" i="1" s="1"/>
  <c r="E2853" i="1"/>
  <c r="Q2853" i="1" s="1"/>
  <c r="Q2852" i="1"/>
  <c r="AH2850" i="1"/>
  <c r="AJ2852" i="1"/>
  <c r="AI2852" i="1"/>
  <c r="AM2852" i="1" l="1"/>
  <c r="AR2852" i="1"/>
  <c r="AQ2852" i="1"/>
  <c r="J2853" i="1"/>
  <c r="X2853" i="1"/>
  <c r="F2853" i="1"/>
  <c r="G2853" i="1"/>
  <c r="E2854" i="1"/>
  <c r="D2854" i="1"/>
  <c r="AH2851" i="1"/>
  <c r="AJ2853" i="1"/>
  <c r="AI2853" i="1"/>
  <c r="AM2853" i="1" l="1"/>
  <c r="J2854" i="1"/>
  <c r="X2854" i="1"/>
  <c r="Q2855" i="1"/>
  <c r="F2854" i="1"/>
  <c r="G2854" i="1" s="1"/>
  <c r="D2855" i="1"/>
  <c r="E2855" i="1"/>
  <c r="Q2854" i="1"/>
  <c r="AQ2853" i="1"/>
  <c r="AR2853" i="1"/>
  <c r="AH2852" i="1"/>
  <c r="AJ2854" i="1"/>
  <c r="AI2854" i="1"/>
  <c r="AM2854" i="1" l="1"/>
  <c r="AR2854" i="1"/>
  <c r="AQ2854" i="1"/>
  <c r="F2855" i="1"/>
  <c r="G2855" i="1" s="1"/>
  <c r="J2855" i="1"/>
  <c r="X2855" i="1"/>
  <c r="Q2856" i="1"/>
  <c r="D2856" i="1"/>
  <c r="E2856" i="1"/>
  <c r="AH2853" i="1"/>
  <c r="AJ2855" i="1"/>
  <c r="AI2855" i="1"/>
  <c r="AM2855" i="1" l="1"/>
  <c r="AQ2855" i="1"/>
  <c r="AR2855" i="1"/>
  <c r="AH2854" i="1"/>
  <c r="J2856" i="1"/>
  <c r="X2856" i="1"/>
  <c r="F2856" i="1"/>
  <c r="G2856" i="1"/>
  <c r="E2857" i="1"/>
  <c r="D2857" i="1"/>
  <c r="Q2857" i="1" s="1"/>
  <c r="AJ2856" i="1"/>
  <c r="AI2856" i="1"/>
  <c r="AM2856" i="1" l="1"/>
  <c r="AQ2856" i="1"/>
  <c r="AR2856" i="1"/>
  <c r="J2857" i="1"/>
  <c r="X2857" i="1"/>
  <c r="F2857" i="1"/>
  <c r="G2857" i="1"/>
  <c r="E2858" i="1"/>
  <c r="D2858" i="1"/>
  <c r="AH2855" i="1"/>
  <c r="AJ2857" i="1"/>
  <c r="AI2857" i="1"/>
  <c r="AM2857" i="1" l="1"/>
  <c r="AR2857" i="1"/>
  <c r="AQ2857" i="1"/>
  <c r="J2858" i="1"/>
  <c r="X2858" i="1"/>
  <c r="Q2859" i="1"/>
  <c r="F2858" i="1"/>
  <c r="G2858" i="1" s="1"/>
  <c r="E2859" i="1"/>
  <c r="D2859" i="1"/>
  <c r="Q2858" i="1"/>
  <c r="AH2856" i="1"/>
  <c r="AJ2858" i="1"/>
  <c r="AI2858" i="1"/>
  <c r="AM2858" i="1" l="1"/>
  <c r="AQ2858" i="1"/>
  <c r="AR2858" i="1"/>
  <c r="F2859" i="1"/>
  <c r="G2859" i="1" s="1"/>
  <c r="J2859" i="1"/>
  <c r="X2859" i="1"/>
  <c r="Q2860" i="1"/>
  <c r="E2860" i="1"/>
  <c r="D2860" i="1"/>
  <c r="AH2857" i="1"/>
  <c r="AJ2859" i="1"/>
  <c r="AI2859" i="1"/>
  <c r="AM2859" i="1" l="1"/>
  <c r="AQ2859" i="1"/>
  <c r="AR2859" i="1"/>
  <c r="J2860" i="1"/>
  <c r="X2860" i="1"/>
  <c r="F2860" i="1"/>
  <c r="G2860" i="1"/>
  <c r="E2861" i="1"/>
  <c r="D2861" i="1"/>
  <c r="AH2858" i="1"/>
  <c r="AJ2860" i="1"/>
  <c r="AI2860" i="1"/>
  <c r="AM2860" i="1" l="1"/>
  <c r="J2861" i="1"/>
  <c r="X2861" i="1"/>
  <c r="F2861" i="1"/>
  <c r="G2861" i="1" s="1"/>
  <c r="D2862" i="1"/>
  <c r="E2862" i="1"/>
  <c r="Q2861" i="1"/>
  <c r="AQ2860" i="1"/>
  <c r="AR2860" i="1"/>
  <c r="AH2859" i="1"/>
  <c r="AJ2861" i="1"/>
  <c r="AI2861" i="1"/>
  <c r="AM2861" i="1" l="1"/>
  <c r="AQ2861" i="1"/>
  <c r="AR2861" i="1"/>
  <c r="J2862" i="1"/>
  <c r="X2862" i="1"/>
  <c r="F2862" i="1"/>
  <c r="G2862" i="1" s="1"/>
  <c r="E2863" i="1"/>
  <c r="D2863" i="1"/>
  <c r="Q2862" i="1"/>
  <c r="AH2860" i="1"/>
  <c r="AJ2862" i="1"/>
  <c r="AI2862" i="1"/>
  <c r="AM2862" i="1" l="1"/>
  <c r="AR2862" i="1"/>
  <c r="AQ2862" i="1"/>
  <c r="F2863" i="1"/>
  <c r="G2863" i="1" s="1"/>
  <c r="J2863" i="1"/>
  <c r="X2863" i="1"/>
  <c r="Q2864" i="1"/>
  <c r="E2864" i="1"/>
  <c r="D2864" i="1"/>
  <c r="Q2863" i="1"/>
  <c r="AH2861" i="1"/>
  <c r="AJ2863" i="1"/>
  <c r="AI2863" i="1"/>
  <c r="AM2863" i="1" l="1"/>
  <c r="AR2863" i="1"/>
  <c r="AQ2863" i="1"/>
  <c r="J2864" i="1"/>
  <c r="X2864" i="1"/>
  <c r="F2864" i="1"/>
  <c r="G2864" i="1"/>
  <c r="E2865" i="1"/>
  <c r="D2865" i="1"/>
  <c r="AH2862" i="1"/>
  <c r="AJ2864" i="1"/>
  <c r="AI2864" i="1"/>
  <c r="AM2864" i="1" l="1"/>
  <c r="J2865" i="1"/>
  <c r="X2865" i="1"/>
  <c r="F2865" i="1"/>
  <c r="G2865" i="1"/>
  <c r="D2866" i="1"/>
  <c r="Q2866" i="1" s="1"/>
  <c r="E2866" i="1"/>
  <c r="Q2865" i="1"/>
  <c r="AR2864" i="1"/>
  <c r="AQ2864" i="1"/>
  <c r="AH2863" i="1"/>
  <c r="AJ2865" i="1"/>
  <c r="AI2865" i="1"/>
  <c r="AM2865" i="1" l="1"/>
  <c r="J2866" i="1"/>
  <c r="X2866" i="1"/>
  <c r="Q2867" i="1"/>
  <c r="F2866" i="1"/>
  <c r="G2866" i="1" s="1"/>
  <c r="D2867" i="1"/>
  <c r="E2867" i="1"/>
  <c r="AR2865" i="1"/>
  <c r="AQ2865" i="1"/>
  <c r="AH2864" i="1"/>
  <c r="AJ2866" i="1"/>
  <c r="AI2866" i="1"/>
  <c r="AM2866" i="1" l="1"/>
  <c r="AQ2866" i="1"/>
  <c r="AR2866" i="1"/>
  <c r="AR2867" i="1"/>
  <c r="F2867" i="1"/>
  <c r="G2867" i="1"/>
  <c r="J2867" i="1"/>
  <c r="X2867" i="1"/>
  <c r="E2868" i="1"/>
  <c r="D2868" i="1"/>
  <c r="AH2865" i="1"/>
  <c r="AJ2867" i="1"/>
  <c r="AI2867" i="1"/>
  <c r="AM2867" i="1" l="1"/>
  <c r="J2868" i="1"/>
  <c r="X2868" i="1"/>
  <c r="F2868" i="1"/>
  <c r="G2868" i="1"/>
  <c r="E2869" i="1"/>
  <c r="D2869" i="1"/>
  <c r="AQ2867" i="1"/>
  <c r="Q2868" i="1"/>
  <c r="AR2868" i="1"/>
  <c r="AH2866" i="1"/>
  <c r="AJ2868" i="1"/>
  <c r="AI2868" i="1"/>
  <c r="AM2868" i="1" l="1"/>
  <c r="J2869" i="1"/>
  <c r="X2869" i="1"/>
  <c r="F2869" i="1"/>
  <c r="G2869" i="1" s="1"/>
  <c r="D2870" i="1"/>
  <c r="E2870" i="1"/>
  <c r="Q2869" i="1"/>
  <c r="AQ2868" i="1"/>
  <c r="AH2867" i="1"/>
  <c r="AJ2869" i="1"/>
  <c r="AI2869" i="1"/>
  <c r="AM2869" i="1" l="1"/>
  <c r="AR2869" i="1"/>
  <c r="AQ2869" i="1"/>
  <c r="J2870" i="1"/>
  <c r="X2870" i="1"/>
  <c r="Q2871" i="1"/>
  <c r="F2870" i="1"/>
  <c r="G2870" i="1" s="1"/>
  <c r="D2871" i="1"/>
  <c r="Q2870" i="1"/>
  <c r="AH2868" i="1"/>
  <c r="AJ2870" i="1"/>
  <c r="AI2870" i="1"/>
  <c r="AM2870" i="1" l="1"/>
  <c r="AR2870" i="1"/>
  <c r="AQ2870" i="1"/>
  <c r="F2871" i="1"/>
  <c r="G2871" i="1" s="1"/>
  <c r="D2872" i="1"/>
  <c r="Q2872" i="1"/>
  <c r="J2871" i="1"/>
  <c r="X2871" i="1"/>
  <c r="E2872" i="1"/>
  <c r="AH2869" i="1"/>
  <c r="AJ2871" i="1"/>
  <c r="AI2871" i="1"/>
  <c r="AM2871" i="1" l="1"/>
  <c r="AR2871" i="1"/>
  <c r="AQ2871" i="1"/>
  <c r="F2872" i="1"/>
  <c r="G2872" i="1" s="1"/>
  <c r="J2872" i="1"/>
  <c r="X2872" i="1"/>
  <c r="Q2873" i="1"/>
  <c r="E2873" i="1"/>
  <c r="D2873" i="1"/>
  <c r="AH2870" i="1"/>
  <c r="AJ2872" i="1"/>
  <c r="AI2872" i="1"/>
  <c r="AM2872" i="1" l="1"/>
  <c r="AR2872" i="1"/>
  <c r="AQ2872" i="1"/>
  <c r="J2873" i="1"/>
  <c r="X2873" i="1"/>
  <c r="F2873" i="1"/>
  <c r="G2873" i="1" s="1"/>
  <c r="E2874" i="1"/>
  <c r="D2874" i="1"/>
  <c r="AH2871" i="1"/>
  <c r="AJ2873" i="1"/>
  <c r="AI2873" i="1"/>
  <c r="AM2873" i="1" l="1"/>
  <c r="AQ2873" i="1"/>
  <c r="AR2873" i="1"/>
  <c r="J2874" i="1"/>
  <c r="X2874" i="1"/>
  <c r="F2874" i="1"/>
  <c r="G2874" i="1"/>
  <c r="D2875" i="1"/>
  <c r="Q2875" i="1" s="1"/>
  <c r="E2875" i="1"/>
  <c r="Q2874" i="1"/>
  <c r="AH2872" i="1"/>
  <c r="AJ2874" i="1"/>
  <c r="AI2874" i="1"/>
  <c r="AM2874" i="1" l="1"/>
  <c r="AQ2874" i="1"/>
  <c r="AR2874" i="1"/>
  <c r="J2875" i="1"/>
  <c r="X2875" i="1"/>
  <c r="F2875" i="1"/>
  <c r="G2875" i="1" s="1"/>
  <c r="D2876" i="1"/>
  <c r="Q2876" i="1" s="1"/>
  <c r="E2876" i="1"/>
  <c r="AH2873" i="1"/>
  <c r="AJ2875" i="1"/>
  <c r="AI2875" i="1"/>
  <c r="AM2875" i="1" l="1"/>
  <c r="AR2875" i="1"/>
  <c r="AQ2875" i="1"/>
  <c r="F2876" i="1"/>
  <c r="G2876" i="1" s="1"/>
  <c r="J2876" i="1"/>
  <c r="X2876" i="1"/>
  <c r="Q2877" i="1"/>
  <c r="E2877" i="1"/>
  <c r="D2877" i="1"/>
  <c r="AH2874" i="1"/>
  <c r="AJ2876" i="1"/>
  <c r="AI2876" i="1"/>
  <c r="AM2876" i="1" l="1"/>
  <c r="AR2876" i="1"/>
  <c r="AQ2876" i="1"/>
  <c r="J2877" i="1"/>
  <c r="X2877" i="1"/>
  <c r="F2877" i="1"/>
  <c r="G2877" i="1"/>
  <c r="D2878" i="1"/>
  <c r="Q2878" i="1" s="1"/>
  <c r="E2878" i="1"/>
  <c r="AH2875" i="1"/>
  <c r="AJ2877" i="1"/>
  <c r="AI2877" i="1"/>
  <c r="AM2877" i="1" l="1"/>
  <c r="AR2877" i="1"/>
  <c r="AQ2877" i="1"/>
  <c r="J2878" i="1"/>
  <c r="X2878" i="1"/>
  <c r="F2878" i="1"/>
  <c r="G2878" i="1"/>
  <c r="E2879" i="1"/>
  <c r="D2879" i="1"/>
  <c r="AH2876" i="1"/>
  <c r="AJ2878" i="1"/>
  <c r="AI2878" i="1"/>
  <c r="AM2878" i="1" l="1"/>
  <c r="J2879" i="1"/>
  <c r="X2879" i="1"/>
  <c r="F2879" i="1"/>
  <c r="G2879" i="1" s="1"/>
  <c r="E2880" i="1"/>
  <c r="D2880" i="1"/>
  <c r="Q2880" i="1" s="1"/>
  <c r="Q2879" i="1"/>
  <c r="AQ2878" i="1"/>
  <c r="AR2878" i="1"/>
  <c r="AH2877" i="1"/>
  <c r="AJ2879" i="1"/>
  <c r="AI2879" i="1"/>
  <c r="AM2879" i="1" l="1"/>
  <c r="AQ2879" i="1"/>
  <c r="AR2879" i="1"/>
  <c r="F2880" i="1"/>
  <c r="G2880" i="1" s="1"/>
  <c r="J2880" i="1"/>
  <c r="X2880" i="1"/>
  <c r="D2881" i="1"/>
  <c r="E2881" i="1"/>
  <c r="AH2878" i="1"/>
  <c r="AJ2880" i="1"/>
  <c r="AI2880" i="1"/>
  <c r="AM2880" i="1" l="1"/>
  <c r="AR2880" i="1"/>
  <c r="AQ2880" i="1"/>
  <c r="J2881" i="1"/>
  <c r="X2881" i="1"/>
  <c r="F2881" i="1"/>
  <c r="G2881" i="1"/>
  <c r="D2882" i="1"/>
  <c r="E2882" i="1"/>
  <c r="Q2882" i="1" s="1"/>
  <c r="Q2881" i="1"/>
  <c r="AH2879" i="1"/>
  <c r="AJ2881" i="1"/>
  <c r="AI2881" i="1"/>
  <c r="AM2881" i="1" l="1"/>
  <c r="AQ2881" i="1"/>
  <c r="AR2881" i="1"/>
  <c r="J2882" i="1"/>
  <c r="X2882" i="1"/>
  <c r="F2882" i="1"/>
  <c r="G2882" i="1"/>
  <c r="E2883" i="1"/>
  <c r="D2883" i="1"/>
  <c r="AH2880" i="1"/>
  <c r="AJ2882" i="1"/>
  <c r="AI2882" i="1"/>
  <c r="AM2882" i="1" l="1"/>
  <c r="J2883" i="1"/>
  <c r="X2883" i="1"/>
  <c r="F2883" i="1"/>
  <c r="G2883" i="1" s="1"/>
  <c r="D2884" i="1"/>
  <c r="Q2884" i="1" s="1"/>
  <c r="E2884" i="1"/>
  <c r="Q2883" i="1"/>
  <c r="AQ2882" i="1"/>
  <c r="AR2882" i="1"/>
  <c r="AH2881" i="1"/>
  <c r="AJ2883" i="1"/>
  <c r="AI2883" i="1"/>
  <c r="AM2883" i="1" l="1"/>
  <c r="AQ2883" i="1"/>
  <c r="AR2883" i="1"/>
  <c r="F2884" i="1"/>
  <c r="G2884" i="1" s="1"/>
  <c r="J2884" i="1"/>
  <c r="X2884" i="1"/>
  <c r="Q2885" i="1"/>
  <c r="E2885" i="1"/>
  <c r="D2885" i="1"/>
  <c r="AH2882" i="1"/>
  <c r="AJ2884" i="1"/>
  <c r="AI2884" i="1"/>
  <c r="AM2884" i="1" l="1"/>
  <c r="J2885" i="1"/>
  <c r="X2885" i="1"/>
  <c r="F2885" i="1"/>
  <c r="G2885" i="1"/>
  <c r="AQ2884" i="1" s="1"/>
  <c r="E2886" i="1"/>
  <c r="D2886" i="1"/>
  <c r="Q2886" i="1" s="1"/>
  <c r="AH2883" i="1"/>
  <c r="AJ2885" i="1"/>
  <c r="AI2885" i="1"/>
  <c r="AM2885" i="1" l="1"/>
  <c r="AR2884" i="1"/>
  <c r="AH2884" i="1" s="1"/>
  <c r="J2886" i="1"/>
  <c r="X2886" i="1"/>
  <c r="F2886" i="1"/>
  <c r="G2886" i="1" s="1"/>
  <c r="D2887" i="1"/>
  <c r="E2887" i="1"/>
  <c r="AJ2886" i="1"/>
  <c r="AI2886" i="1"/>
  <c r="AM2886" i="1" l="1"/>
  <c r="AR2885" i="1"/>
  <c r="AQ2885" i="1"/>
  <c r="AH2885" i="1" s="1"/>
  <c r="J2887" i="1"/>
  <c r="X2887" i="1"/>
  <c r="Q2888" i="1"/>
  <c r="F2887" i="1"/>
  <c r="G2887" i="1" s="1"/>
  <c r="E2888" i="1"/>
  <c r="D2888" i="1"/>
  <c r="Q2887" i="1"/>
  <c r="AJ2887" i="1"/>
  <c r="AI2887" i="1"/>
  <c r="AM2887" i="1" l="1"/>
  <c r="AR2886" i="1"/>
  <c r="AQ2886" i="1"/>
  <c r="F2888" i="1"/>
  <c r="G2888" i="1" s="1"/>
  <c r="J2888" i="1"/>
  <c r="X2888" i="1"/>
  <c r="Q2889" i="1"/>
  <c r="E2889" i="1"/>
  <c r="D2889" i="1"/>
  <c r="AH2886" i="1"/>
  <c r="AJ2888" i="1"/>
  <c r="AI2888" i="1"/>
  <c r="AM2888" i="1" l="1"/>
  <c r="AQ2887" i="1"/>
  <c r="AR2887" i="1"/>
  <c r="J2889" i="1"/>
  <c r="X2889" i="1"/>
  <c r="F2889" i="1"/>
  <c r="G2889" i="1"/>
  <c r="D2890" i="1"/>
  <c r="Q2890" i="1" s="1"/>
  <c r="AH2887" i="1"/>
  <c r="AJ2889" i="1"/>
  <c r="AI2889" i="1"/>
  <c r="AM2889" i="1" l="1"/>
  <c r="AQ2888" i="1"/>
  <c r="AR2888" i="1"/>
  <c r="D2891" i="1"/>
  <c r="J2890" i="1"/>
  <c r="X2890" i="1"/>
  <c r="E2891" i="1"/>
  <c r="Q2891" i="1" s="1"/>
  <c r="F2890" i="1"/>
  <c r="G2890" i="1"/>
  <c r="AH2888" i="1"/>
  <c r="AJ2890" i="1"/>
  <c r="AI2890" i="1"/>
  <c r="AM2890" i="1" l="1"/>
  <c r="AR2889" i="1"/>
  <c r="AQ2889" i="1"/>
  <c r="J2891" i="1"/>
  <c r="X2891" i="1"/>
  <c r="F2891" i="1"/>
  <c r="G2891" i="1" s="1"/>
  <c r="E2892" i="1"/>
  <c r="D2892" i="1"/>
  <c r="Q2892" i="1" s="1"/>
  <c r="AH2889" i="1"/>
  <c r="AJ2891" i="1"/>
  <c r="AI2891" i="1"/>
  <c r="AM2891" i="1" l="1"/>
  <c r="AR2890" i="1"/>
  <c r="AQ2890" i="1"/>
  <c r="J2892" i="1"/>
  <c r="X2892" i="1"/>
  <c r="F2892" i="1"/>
  <c r="G2892" i="1" s="1"/>
  <c r="E2893" i="1"/>
  <c r="D2893" i="1"/>
  <c r="AH2890" i="1"/>
  <c r="AJ2892" i="1"/>
  <c r="AI2892" i="1"/>
  <c r="AM2892" i="1" l="1"/>
  <c r="AQ2891" i="1"/>
  <c r="AR2891" i="1"/>
  <c r="F2893" i="1"/>
  <c r="G2893" i="1" s="1"/>
  <c r="J2893" i="1"/>
  <c r="X2893" i="1"/>
  <c r="Q2894" i="1"/>
  <c r="E2894" i="1"/>
  <c r="D2894" i="1"/>
  <c r="Q2893" i="1"/>
  <c r="AH2891" i="1"/>
  <c r="AJ2893" i="1"/>
  <c r="AI2893" i="1"/>
  <c r="AM2893" i="1" l="1"/>
  <c r="AQ2892" i="1"/>
  <c r="AR2892" i="1"/>
  <c r="J2894" i="1"/>
  <c r="X2894" i="1"/>
  <c r="F2894" i="1"/>
  <c r="G2894" i="1" s="1"/>
  <c r="D2895" i="1"/>
  <c r="E2895" i="1"/>
  <c r="AH2892" i="1"/>
  <c r="AJ2894" i="1"/>
  <c r="AI2894" i="1"/>
  <c r="AM2894" i="1" l="1"/>
  <c r="AR2893" i="1"/>
  <c r="AQ2893" i="1"/>
  <c r="J2895" i="1"/>
  <c r="X2895" i="1"/>
  <c r="F2895" i="1"/>
  <c r="G2895" i="1"/>
  <c r="E2896" i="1"/>
  <c r="D2896" i="1"/>
  <c r="Q2895" i="1"/>
  <c r="AH2893" i="1"/>
  <c r="AJ2895" i="1"/>
  <c r="AI2895" i="1"/>
  <c r="AM2895" i="1" l="1"/>
  <c r="AR2894" i="1"/>
  <c r="J2896" i="1"/>
  <c r="X2896" i="1"/>
  <c r="F2896" i="1"/>
  <c r="G2896" i="1" s="1"/>
  <c r="D2897" i="1"/>
  <c r="E2897" i="1"/>
  <c r="Q2896" i="1"/>
  <c r="AQ2894" i="1"/>
  <c r="AH2894" i="1" s="1"/>
  <c r="AJ2896" i="1"/>
  <c r="AI2896" i="1"/>
  <c r="AM2896" i="1" l="1"/>
  <c r="AR2895" i="1"/>
  <c r="AQ2895" i="1"/>
  <c r="F2897" i="1"/>
  <c r="G2897" i="1" s="1"/>
  <c r="J2897" i="1"/>
  <c r="X2897" i="1"/>
  <c r="Q2898" i="1"/>
  <c r="E2898" i="1"/>
  <c r="D2898" i="1"/>
  <c r="Q2897" i="1"/>
  <c r="AH2895" i="1"/>
  <c r="AJ2897" i="1"/>
  <c r="AI2897" i="1"/>
  <c r="AM2897" i="1" l="1"/>
  <c r="AR2896" i="1"/>
  <c r="AQ2896" i="1"/>
  <c r="J2898" i="1"/>
  <c r="X2898" i="1"/>
  <c r="F2898" i="1"/>
  <c r="G2898" i="1"/>
  <c r="D2899" i="1"/>
  <c r="E2899" i="1"/>
  <c r="Q2899" i="1" s="1"/>
  <c r="AH2896" i="1"/>
  <c r="AJ2898" i="1"/>
  <c r="AI2898" i="1"/>
  <c r="AM2898" i="1" l="1"/>
  <c r="AQ2897" i="1"/>
  <c r="AR2897" i="1"/>
  <c r="J2899" i="1"/>
  <c r="X2899" i="1"/>
  <c r="F2899" i="1"/>
  <c r="G2899" i="1"/>
  <c r="E2900" i="1"/>
  <c r="D2900" i="1"/>
  <c r="AH2897" i="1"/>
  <c r="AJ2899" i="1"/>
  <c r="AI2899" i="1"/>
  <c r="AM2899" i="1" l="1"/>
  <c r="J2900" i="1"/>
  <c r="X2900" i="1"/>
  <c r="F2900" i="1"/>
  <c r="G2900" i="1" s="1"/>
  <c r="D2901" i="1"/>
  <c r="Q2901" i="1" s="1"/>
  <c r="E2901" i="1"/>
  <c r="Q2900" i="1"/>
  <c r="AQ2898" i="1"/>
  <c r="AR2898" i="1"/>
  <c r="AH2898" i="1"/>
  <c r="AJ2900" i="1"/>
  <c r="AI2900" i="1"/>
  <c r="AM2900" i="1" l="1"/>
  <c r="AR2899" i="1"/>
  <c r="AQ2899" i="1"/>
  <c r="F2901" i="1"/>
  <c r="G2901" i="1" s="1"/>
  <c r="J2901" i="1"/>
  <c r="X2901" i="1"/>
  <c r="E2902" i="1"/>
  <c r="D2902" i="1"/>
  <c r="AH2899" i="1"/>
  <c r="AJ2901" i="1"/>
  <c r="AI2901" i="1"/>
  <c r="AM2901" i="1" l="1"/>
  <c r="AR2900" i="1"/>
  <c r="AQ2900" i="1"/>
  <c r="J2902" i="1"/>
  <c r="X2902" i="1"/>
  <c r="F2902" i="1"/>
  <c r="G2902" i="1"/>
  <c r="E2903" i="1"/>
  <c r="D2903" i="1"/>
  <c r="Q2902" i="1"/>
  <c r="AH2900" i="1"/>
  <c r="AJ2902" i="1"/>
  <c r="AI2902" i="1"/>
  <c r="AM2902" i="1" l="1"/>
  <c r="AQ2901" i="1"/>
  <c r="AR2901" i="1"/>
  <c r="J2903" i="1"/>
  <c r="X2903" i="1"/>
  <c r="F2903" i="1"/>
  <c r="G2903" i="1"/>
  <c r="D2904" i="1"/>
  <c r="Q2904" i="1" s="1"/>
  <c r="E2904" i="1"/>
  <c r="Q2903" i="1"/>
  <c r="AH2901" i="1"/>
  <c r="AJ2903" i="1"/>
  <c r="AI2903" i="1"/>
  <c r="AM2903" i="1" l="1"/>
  <c r="AQ2902" i="1"/>
  <c r="AR2902" i="1"/>
  <c r="J2904" i="1"/>
  <c r="X2904" i="1"/>
  <c r="Q2905" i="1"/>
  <c r="F2904" i="1"/>
  <c r="G2904" i="1" s="1"/>
  <c r="D2905" i="1"/>
  <c r="E2905" i="1"/>
  <c r="AH2902" i="1"/>
  <c r="AJ2904" i="1"/>
  <c r="AI2904" i="1"/>
  <c r="AM2904" i="1" l="1"/>
  <c r="AQ2903" i="1"/>
  <c r="AR2903" i="1"/>
  <c r="F2905" i="1"/>
  <c r="G2905" i="1"/>
  <c r="J2905" i="1"/>
  <c r="X2905" i="1"/>
  <c r="D2906" i="1"/>
  <c r="E2906" i="1"/>
  <c r="AH2903" i="1"/>
  <c r="AJ2905" i="1"/>
  <c r="AI2905" i="1"/>
  <c r="AM2905" i="1" l="1"/>
  <c r="J2906" i="1"/>
  <c r="X2906" i="1"/>
  <c r="F2906" i="1"/>
  <c r="G2906" i="1" s="1"/>
  <c r="E2907" i="1"/>
  <c r="D2907" i="1"/>
  <c r="AQ2904" i="1"/>
  <c r="Q2906" i="1"/>
  <c r="AR2904" i="1"/>
  <c r="AH2904" i="1" s="1"/>
  <c r="AJ2906" i="1"/>
  <c r="AI2906" i="1"/>
  <c r="AM2906" i="1" l="1"/>
  <c r="AQ2905" i="1"/>
  <c r="AR2905" i="1"/>
  <c r="J2907" i="1"/>
  <c r="X2907" i="1"/>
  <c r="F2907" i="1"/>
  <c r="G2907" i="1" s="1"/>
  <c r="D2908" i="1"/>
  <c r="E2908" i="1"/>
  <c r="Q2907" i="1"/>
  <c r="AH2905" i="1"/>
  <c r="AJ2907" i="1"/>
  <c r="AI2907" i="1"/>
  <c r="AM2907" i="1" l="1"/>
  <c r="AQ2906" i="1"/>
  <c r="AR2906" i="1"/>
  <c r="J2908" i="1"/>
  <c r="X2908" i="1"/>
  <c r="Q2909" i="1"/>
  <c r="F2908" i="1"/>
  <c r="G2908" i="1" s="1"/>
  <c r="E2909" i="1"/>
  <c r="D2909" i="1"/>
  <c r="Q2908" i="1"/>
  <c r="AH2906" i="1"/>
  <c r="AJ2908" i="1"/>
  <c r="AI2908" i="1"/>
  <c r="AM2908" i="1" l="1"/>
  <c r="AQ2907" i="1"/>
  <c r="AR2907" i="1"/>
  <c r="F2909" i="1"/>
  <c r="G2909" i="1" s="1"/>
  <c r="J2909" i="1"/>
  <c r="X2909" i="1"/>
  <c r="Q2910" i="1"/>
  <c r="E2910" i="1"/>
  <c r="D2910" i="1"/>
  <c r="AH2907" i="1"/>
  <c r="AJ2909" i="1"/>
  <c r="AI2909" i="1"/>
  <c r="AM2909" i="1" l="1"/>
  <c r="AR2908" i="1"/>
  <c r="AQ2908" i="1"/>
  <c r="J2910" i="1"/>
  <c r="X2910" i="1"/>
  <c r="F2910" i="1"/>
  <c r="G2910" i="1" s="1"/>
  <c r="D2911" i="1"/>
  <c r="E2911" i="1"/>
  <c r="AH2908" i="1"/>
  <c r="AJ2910" i="1"/>
  <c r="AI2910" i="1"/>
  <c r="AM2910" i="1" l="1"/>
  <c r="AR2909" i="1"/>
  <c r="AQ2909" i="1"/>
  <c r="J2911" i="1"/>
  <c r="X2911" i="1"/>
  <c r="F2911" i="1"/>
  <c r="G2911" i="1"/>
  <c r="D2912" i="1"/>
  <c r="Q2912" i="1" s="1"/>
  <c r="E2912" i="1"/>
  <c r="Q2911" i="1"/>
  <c r="AH2909" i="1"/>
  <c r="AJ2911" i="1"/>
  <c r="AI2911" i="1"/>
  <c r="AM2911" i="1" l="1"/>
  <c r="AQ2910" i="1"/>
  <c r="AR2910" i="1"/>
  <c r="J2912" i="1"/>
  <c r="X2912" i="1"/>
  <c r="F2912" i="1"/>
  <c r="G2912" i="1" s="1"/>
  <c r="E2913" i="1"/>
  <c r="D2913" i="1"/>
  <c r="AH2910" i="1"/>
  <c r="AJ2912" i="1"/>
  <c r="AI2912" i="1"/>
  <c r="AM2912" i="1" l="1"/>
  <c r="AQ2911" i="1"/>
  <c r="AR2911" i="1"/>
  <c r="F2913" i="1"/>
  <c r="G2913" i="1" s="1"/>
  <c r="J2913" i="1"/>
  <c r="X2913" i="1"/>
  <c r="Q2914" i="1"/>
  <c r="E2914" i="1"/>
  <c r="D2914" i="1"/>
  <c r="Q2913" i="1"/>
  <c r="AH2911" i="1"/>
  <c r="AJ2913" i="1"/>
  <c r="AI2913" i="1"/>
  <c r="AM2913" i="1" l="1"/>
  <c r="AR2912" i="1"/>
  <c r="AQ2912" i="1"/>
  <c r="J2914" i="1"/>
  <c r="X2914" i="1"/>
  <c r="F2914" i="1"/>
  <c r="G2914" i="1"/>
  <c r="D2915" i="1"/>
  <c r="AH2912" i="1"/>
  <c r="AJ2914" i="1"/>
  <c r="AI2914" i="1"/>
  <c r="AM2914" i="1" l="1"/>
  <c r="D2916" i="1"/>
  <c r="Q2916" i="1" s="1"/>
  <c r="J2915" i="1"/>
  <c r="X2915" i="1"/>
  <c r="E2916" i="1"/>
  <c r="F2915" i="1"/>
  <c r="G2915" i="1"/>
  <c r="AR2913" i="1"/>
  <c r="AQ2913" i="1"/>
  <c r="Q2915" i="1"/>
  <c r="AH2913" i="1"/>
  <c r="AJ2915" i="1"/>
  <c r="AI2915" i="1"/>
  <c r="AM2915" i="1" l="1"/>
  <c r="AR2914" i="1"/>
  <c r="AQ2914" i="1"/>
  <c r="AH2914" i="1" s="1"/>
  <c r="J2916" i="1"/>
  <c r="X2916" i="1"/>
  <c r="F2916" i="1"/>
  <c r="E2917" i="1"/>
  <c r="G2916" i="1"/>
  <c r="D2917" i="1"/>
  <c r="AJ2916" i="1"/>
  <c r="AI2916" i="1"/>
  <c r="AM2916" i="1" l="1"/>
  <c r="AR2915" i="1"/>
  <c r="AQ2915" i="1"/>
  <c r="J2917" i="1"/>
  <c r="X2917" i="1"/>
  <c r="F2917" i="1"/>
  <c r="G2917" i="1" s="1"/>
  <c r="E2918" i="1"/>
  <c r="D2918" i="1"/>
  <c r="Q2917" i="1"/>
  <c r="AH2915" i="1"/>
  <c r="AJ2917" i="1"/>
  <c r="AI2917" i="1"/>
  <c r="AM2917" i="1" l="1"/>
  <c r="AQ2916" i="1"/>
  <c r="AQ2917" i="1"/>
  <c r="AR2916" i="1"/>
  <c r="AH2916" i="1" s="1"/>
  <c r="F2918" i="1"/>
  <c r="G2918" i="1"/>
  <c r="J2918" i="1"/>
  <c r="X2918" i="1"/>
  <c r="D2919" i="1"/>
  <c r="E2919" i="1"/>
  <c r="Q2918" i="1"/>
  <c r="AJ2918" i="1"/>
  <c r="AI2918" i="1"/>
  <c r="AM2918" i="1" l="1"/>
  <c r="AR2917" i="1"/>
  <c r="J2919" i="1"/>
  <c r="X2919" i="1"/>
  <c r="F2919" i="1"/>
  <c r="G2919" i="1"/>
  <c r="E2920" i="1"/>
  <c r="D2920" i="1"/>
  <c r="AH2917" i="1"/>
  <c r="Q2919" i="1"/>
  <c r="AJ2919" i="1"/>
  <c r="AI2919" i="1"/>
  <c r="AM2919" i="1" l="1"/>
  <c r="AR2918" i="1"/>
  <c r="J2920" i="1"/>
  <c r="X2920" i="1"/>
  <c r="F2920" i="1"/>
  <c r="G2920" i="1"/>
  <c r="AR2919" i="1" s="1"/>
  <c r="E2921" i="1"/>
  <c r="D2921" i="1"/>
  <c r="Q2920" i="1"/>
  <c r="AQ2918" i="1"/>
  <c r="AH2918" i="1" s="1"/>
  <c r="AJ2920" i="1"/>
  <c r="AI2920" i="1"/>
  <c r="AM2920" i="1" l="1"/>
  <c r="AQ2919" i="1"/>
  <c r="J2921" i="1"/>
  <c r="X2921" i="1"/>
  <c r="F2921" i="1"/>
  <c r="G2921" i="1" s="1"/>
  <c r="E2922" i="1"/>
  <c r="D2922" i="1"/>
  <c r="Q2921" i="1"/>
  <c r="AH2919" i="1"/>
  <c r="AJ2921" i="1"/>
  <c r="AI2921" i="1"/>
  <c r="AM2921" i="1" l="1"/>
  <c r="AQ2920" i="1"/>
  <c r="AR2920" i="1"/>
  <c r="F2922" i="1"/>
  <c r="G2922" i="1"/>
  <c r="J2922" i="1"/>
  <c r="X2922" i="1"/>
  <c r="D2923" i="1"/>
  <c r="E2923" i="1"/>
  <c r="Q2922" i="1"/>
  <c r="AH2920" i="1"/>
  <c r="AJ2922" i="1"/>
  <c r="AI2922" i="1"/>
  <c r="AM2922" i="1" l="1"/>
  <c r="J2923" i="1"/>
  <c r="X2923" i="1"/>
  <c r="F2923" i="1"/>
  <c r="G2923" i="1" s="1"/>
  <c r="E2924" i="1"/>
  <c r="D2924" i="1"/>
  <c r="Q2923" i="1"/>
  <c r="AR2921" i="1"/>
  <c r="AQ2921" i="1"/>
  <c r="AH2921" i="1" s="1"/>
  <c r="AJ2923" i="1"/>
  <c r="AI2923" i="1"/>
  <c r="AM2923" i="1" l="1"/>
  <c r="AQ2922" i="1"/>
  <c r="AR2922" i="1"/>
  <c r="J2924" i="1"/>
  <c r="X2924" i="1"/>
  <c r="F2924" i="1"/>
  <c r="G2924" i="1"/>
  <c r="E2925" i="1"/>
  <c r="D2925" i="1"/>
  <c r="Q2924" i="1"/>
  <c r="AH2922" i="1"/>
  <c r="AJ2924" i="1"/>
  <c r="AI2924" i="1"/>
  <c r="AM2924" i="1" l="1"/>
  <c r="J2925" i="1"/>
  <c r="X2925" i="1"/>
  <c r="F2925" i="1"/>
  <c r="G2925" i="1" s="1"/>
  <c r="D2926" i="1"/>
  <c r="E2926" i="1"/>
  <c r="Q2925" i="1"/>
  <c r="AR2923" i="1"/>
  <c r="AQ2923" i="1"/>
  <c r="AH2923" i="1"/>
  <c r="AJ2925" i="1"/>
  <c r="AI2925" i="1"/>
  <c r="AM2925" i="1" l="1"/>
  <c r="AQ2924" i="1"/>
  <c r="AR2924" i="1"/>
  <c r="F2926" i="1"/>
  <c r="G2926" i="1" s="1"/>
  <c r="J2926" i="1"/>
  <c r="X2926" i="1"/>
  <c r="Q2927" i="1"/>
  <c r="E2927" i="1"/>
  <c r="D2927" i="1"/>
  <c r="Q2926" i="1"/>
  <c r="AH2924" i="1"/>
  <c r="AJ2926" i="1"/>
  <c r="AI2926" i="1"/>
  <c r="AM2926" i="1" l="1"/>
  <c r="AQ2925" i="1"/>
  <c r="AH2925" i="1" s="1"/>
  <c r="AR2925" i="1"/>
  <c r="J2927" i="1"/>
  <c r="X2927" i="1"/>
  <c r="F2927" i="1"/>
  <c r="G2927" i="1"/>
  <c r="E2928" i="1"/>
  <c r="D2928" i="1"/>
  <c r="AJ2927" i="1"/>
  <c r="AI2927" i="1"/>
  <c r="AM2927" i="1" l="1"/>
  <c r="J2928" i="1"/>
  <c r="X2928" i="1"/>
  <c r="F2928" i="1"/>
  <c r="G2928" i="1"/>
  <c r="D2929" i="1"/>
  <c r="E2929" i="1"/>
  <c r="Q2929" i="1" s="1"/>
  <c r="AR2926" i="1"/>
  <c r="AQ2926" i="1"/>
  <c r="Q2928" i="1"/>
  <c r="AH2926" i="1"/>
  <c r="AJ2928" i="1"/>
  <c r="AI2928" i="1"/>
  <c r="AM2928" i="1" l="1"/>
  <c r="J2929" i="1"/>
  <c r="X2929" i="1"/>
  <c r="Q2930" i="1"/>
  <c r="F2929" i="1"/>
  <c r="G2929" i="1" s="1"/>
  <c r="D2930" i="1"/>
  <c r="E2930" i="1"/>
  <c r="AQ2927" i="1"/>
  <c r="AR2927" i="1"/>
  <c r="AH2927" i="1" s="1"/>
  <c r="AJ2929" i="1"/>
  <c r="AI2929" i="1"/>
  <c r="AM2929" i="1" l="1"/>
  <c r="AR2928" i="1"/>
  <c r="AQ2928" i="1"/>
  <c r="F2930" i="1"/>
  <c r="G2930" i="1"/>
  <c r="J2930" i="1"/>
  <c r="X2930" i="1"/>
  <c r="E2931" i="1"/>
  <c r="D2931" i="1"/>
  <c r="Q2931" i="1" s="1"/>
  <c r="AH2928" i="1"/>
  <c r="AJ2930" i="1"/>
  <c r="AI2930" i="1"/>
  <c r="AM2930" i="1" l="1"/>
  <c r="AQ2929" i="1"/>
  <c r="J2931" i="1"/>
  <c r="X2931" i="1"/>
  <c r="F2931" i="1"/>
  <c r="G2931" i="1"/>
  <c r="E2932" i="1"/>
  <c r="D2932" i="1"/>
  <c r="AR2929" i="1"/>
  <c r="AH2929" i="1"/>
  <c r="AJ2931" i="1"/>
  <c r="AI2931" i="1"/>
  <c r="AM2931" i="1" l="1"/>
  <c r="J2932" i="1"/>
  <c r="X2932" i="1"/>
  <c r="F2932" i="1"/>
  <c r="G2932" i="1"/>
  <c r="E2933" i="1"/>
  <c r="D2933" i="1"/>
  <c r="AR2930" i="1"/>
  <c r="AQ2930" i="1"/>
  <c r="AH2930" i="1" s="1"/>
  <c r="Q2932" i="1"/>
  <c r="AJ2932" i="1"/>
  <c r="AI2932" i="1"/>
  <c r="AM2932" i="1" l="1"/>
  <c r="J2933" i="1"/>
  <c r="X2933" i="1"/>
  <c r="Q2934" i="1"/>
  <c r="F2933" i="1"/>
  <c r="G2933" i="1" s="1"/>
  <c r="E2934" i="1"/>
  <c r="D2934" i="1"/>
  <c r="Q2933" i="1"/>
  <c r="AR2931" i="1"/>
  <c r="AQ2931" i="1"/>
  <c r="AH2931" i="1"/>
  <c r="AJ2933" i="1"/>
  <c r="AI2933" i="1"/>
  <c r="AM2933" i="1" l="1"/>
  <c r="AQ2932" i="1"/>
  <c r="AR2932" i="1"/>
  <c r="F2934" i="1"/>
  <c r="G2934" i="1"/>
  <c r="J2934" i="1"/>
  <c r="X2934" i="1"/>
  <c r="D2935" i="1"/>
  <c r="AH2932" i="1"/>
  <c r="AJ2934" i="1"/>
  <c r="AI2934" i="1"/>
  <c r="AM2934" i="1" l="1"/>
  <c r="J2935" i="1"/>
  <c r="X2935" i="1"/>
  <c r="E2936" i="1"/>
  <c r="Q2936" i="1" s="1"/>
  <c r="F2935" i="1"/>
  <c r="G2935" i="1"/>
  <c r="D2936" i="1"/>
  <c r="AR2933" i="1"/>
  <c r="AQ2933" i="1"/>
  <c r="Q2935" i="1"/>
  <c r="AQ2934" i="1"/>
  <c r="AH2933" i="1"/>
  <c r="AJ2935" i="1"/>
  <c r="AI2935" i="1"/>
  <c r="AM2935" i="1" l="1"/>
  <c r="J2936" i="1"/>
  <c r="X2936" i="1"/>
  <c r="D2937" i="1"/>
  <c r="F2936" i="1"/>
  <c r="G2936" i="1" s="1"/>
  <c r="E2937" i="1"/>
  <c r="AR2934" i="1"/>
  <c r="AH2934" i="1" s="1"/>
  <c r="AJ2936" i="1"/>
  <c r="AI2936" i="1"/>
  <c r="AM2936" i="1" l="1"/>
  <c r="AQ2936" i="1"/>
  <c r="AR2935" i="1"/>
  <c r="AQ2935" i="1"/>
  <c r="J2937" i="1"/>
  <c r="X2937" i="1"/>
  <c r="F2937" i="1"/>
  <c r="E2938" i="1"/>
  <c r="G2937" i="1"/>
  <c r="D2938" i="1"/>
  <c r="Q2937" i="1"/>
  <c r="AH2935" i="1"/>
  <c r="AJ2937" i="1"/>
  <c r="AI2937" i="1"/>
  <c r="AM2937" i="1" l="1"/>
  <c r="J2938" i="1"/>
  <c r="X2938" i="1"/>
  <c r="F2938" i="1"/>
  <c r="G2938" i="1" s="1"/>
  <c r="E2939" i="1"/>
  <c r="D2939" i="1"/>
  <c r="Q2939" i="1" s="1"/>
  <c r="Q2938" i="1"/>
  <c r="AR2936" i="1"/>
  <c r="AH2936" i="1"/>
  <c r="AJ2938" i="1"/>
  <c r="AI2938" i="1"/>
  <c r="AM2938" i="1" l="1"/>
  <c r="AR2937" i="1"/>
  <c r="AQ2937" i="1"/>
  <c r="AH2937" i="1" s="1"/>
  <c r="F2939" i="1"/>
  <c r="G2939" i="1" s="1"/>
  <c r="J2939" i="1"/>
  <c r="X2939" i="1"/>
  <c r="E2940" i="1"/>
  <c r="D2940" i="1"/>
  <c r="Q2940" i="1" s="1"/>
  <c r="AJ2939" i="1"/>
  <c r="AI2939" i="1"/>
  <c r="AM2939" i="1" l="1"/>
  <c r="AR2938" i="1"/>
  <c r="AQ2938" i="1"/>
  <c r="AH2938" i="1" s="1"/>
  <c r="J2940" i="1"/>
  <c r="X2940" i="1"/>
  <c r="F2940" i="1"/>
  <c r="G2940" i="1"/>
  <c r="D2941" i="1"/>
  <c r="E2941" i="1"/>
  <c r="Q2941" i="1" s="1"/>
  <c r="AJ2940" i="1"/>
  <c r="AI2940" i="1"/>
  <c r="AM2940" i="1" l="1"/>
  <c r="AQ2939" i="1"/>
  <c r="J2941" i="1"/>
  <c r="X2941" i="1"/>
  <c r="F2941" i="1"/>
  <c r="G2941" i="1" s="1"/>
  <c r="D2942" i="1"/>
  <c r="E2942" i="1"/>
  <c r="AR2939" i="1"/>
  <c r="AH2939" i="1" s="1"/>
  <c r="AJ2941" i="1"/>
  <c r="AI2941" i="1"/>
  <c r="AM2941" i="1" l="1"/>
  <c r="AR2940" i="1"/>
  <c r="AQ2940" i="1"/>
  <c r="AH2940" i="1" s="1"/>
  <c r="J2942" i="1"/>
  <c r="X2942" i="1"/>
  <c r="Q2943" i="1"/>
  <c r="F2942" i="1"/>
  <c r="G2942" i="1" s="1"/>
  <c r="D2943" i="1"/>
  <c r="E2943" i="1"/>
  <c r="Q2942" i="1"/>
  <c r="AJ2942" i="1"/>
  <c r="AI2942" i="1"/>
  <c r="AM2942" i="1" l="1"/>
  <c r="AR2941" i="1"/>
  <c r="AQ2941" i="1"/>
  <c r="F2943" i="1"/>
  <c r="G2943" i="1" s="1"/>
  <c r="J2943" i="1"/>
  <c r="X2943" i="1"/>
  <c r="Q2944" i="1"/>
  <c r="E2944" i="1"/>
  <c r="D2944" i="1"/>
  <c r="AH2941" i="1"/>
  <c r="AJ2943" i="1"/>
  <c r="AI2943" i="1"/>
  <c r="AM2943" i="1" l="1"/>
  <c r="AQ2942" i="1"/>
  <c r="AR2942" i="1"/>
  <c r="J2944" i="1"/>
  <c r="X2944" i="1"/>
  <c r="F2944" i="1"/>
  <c r="G2944" i="1"/>
  <c r="D2945" i="1"/>
  <c r="E2945" i="1"/>
  <c r="Q2945" i="1" s="1"/>
  <c r="AH2942" i="1"/>
  <c r="AJ2944" i="1"/>
  <c r="AI2944" i="1"/>
  <c r="AM2944" i="1" l="1"/>
  <c r="AQ2943" i="1"/>
  <c r="AR2943" i="1"/>
  <c r="AH2943" i="1"/>
  <c r="J2945" i="1"/>
  <c r="X2945" i="1"/>
  <c r="F2945" i="1"/>
  <c r="G2945" i="1" s="1"/>
  <c r="E2946" i="1"/>
  <c r="D2946" i="1"/>
  <c r="AJ2945" i="1"/>
  <c r="AI2945" i="1"/>
  <c r="AM2945" i="1" l="1"/>
  <c r="AR2944" i="1"/>
  <c r="AQ2944" i="1"/>
  <c r="G2946" i="1"/>
  <c r="F2946" i="1"/>
  <c r="X2946" i="1"/>
  <c r="J2946" i="1"/>
  <c r="E2947" i="1"/>
  <c r="D2947" i="1"/>
  <c r="Q2947" i="1" s="1"/>
  <c r="Q2946" i="1"/>
  <c r="AH2944" i="1"/>
  <c r="AJ2946" i="1"/>
  <c r="AI2946" i="1"/>
  <c r="AM2946" i="1" l="1"/>
  <c r="F2947" i="1"/>
  <c r="G2947" i="1"/>
  <c r="J2947" i="1"/>
  <c r="X2947" i="1"/>
  <c r="E2948" i="1"/>
  <c r="D2948" i="1"/>
  <c r="Q2948" i="1" s="1"/>
  <c r="AR2945" i="1"/>
  <c r="AQ2945" i="1"/>
  <c r="AH2945" i="1"/>
  <c r="AJ2947" i="1"/>
  <c r="AI2947" i="1"/>
  <c r="AM2947" i="1" l="1"/>
  <c r="AQ2946" i="1"/>
  <c r="AR2946" i="1"/>
  <c r="J2948" i="1"/>
  <c r="X2948" i="1"/>
  <c r="F2948" i="1"/>
  <c r="G2948" i="1"/>
  <c r="E2949" i="1"/>
  <c r="D2949" i="1"/>
  <c r="AH2946" i="1"/>
  <c r="AJ2948" i="1"/>
  <c r="AI2948" i="1"/>
  <c r="AM2948" i="1" l="1"/>
  <c r="J2949" i="1"/>
  <c r="X2949" i="1"/>
  <c r="F2949" i="1"/>
  <c r="G2949" i="1" s="1"/>
  <c r="E2950" i="1"/>
  <c r="D2950" i="1"/>
  <c r="Q2949" i="1"/>
  <c r="AR2947" i="1"/>
  <c r="AQ2947" i="1"/>
  <c r="AH2947" i="1" s="1"/>
  <c r="AJ2949" i="1"/>
  <c r="AI2949" i="1"/>
  <c r="AM2949" i="1" l="1"/>
  <c r="AR2948" i="1"/>
  <c r="AQ2948" i="1"/>
  <c r="AH2948" i="1" s="1"/>
  <c r="G2950" i="1"/>
  <c r="F2950" i="1"/>
  <c r="X2950" i="1"/>
  <c r="J2950" i="1"/>
  <c r="E2951" i="1"/>
  <c r="D2951" i="1"/>
  <c r="Q2951" i="1" s="1"/>
  <c r="Q2950" i="1"/>
  <c r="AJ2950" i="1"/>
  <c r="AI2950" i="1"/>
  <c r="AM2950" i="1" l="1"/>
  <c r="AR2949" i="1"/>
  <c r="F2951" i="1"/>
  <c r="G2951" i="1" s="1"/>
  <c r="J2951" i="1"/>
  <c r="X2951" i="1"/>
  <c r="Q2952" i="1"/>
  <c r="E2952" i="1"/>
  <c r="D2952" i="1"/>
  <c r="AQ2949" i="1"/>
  <c r="AH2949" i="1" s="1"/>
  <c r="AJ2951" i="1"/>
  <c r="AI2951" i="1"/>
  <c r="AM2951" i="1" l="1"/>
  <c r="AQ2950" i="1"/>
  <c r="AH2950" i="1" s="1"/>
  <c r="AR2950" i="1"/>
  <c r="J2952" i="1"/>
  <c r="X2952" i="1"/>
  <c r="F2952" i="1"/>
  <c r="G2952" i="1"/>
  <c r="D2953" i="1"/>
  <c r="E2953" i="1"/>
  <c r="Q2953" i="1" s="1"/>
  <c r="AJ2952" i="1"/>
  <c r="AI2952" i="1"/>
  <c r="AM2952" i="1" l="1"/>
  <c r="AR2951" i="1"/>
  <c r="AQ2951" i="1"/>
  <c r="AH2951" i="1" s="1"/>
  <c r="J2953" i="1"/>
  <c r="X2953" i="1"/>
  <c r="G2953" i="1"/>
  <c r="F2953" i="1"/>
  <c r="D2954" i="1"/>
  <c r="Q2954" i="1" s="1"/>
  <c r="AJ2953" i="1"/>
  <c r="AI2953" i="1"/>
  <c r="AM2953" i="1" l="1"/>
  <c r="AQ2952" i="1"/>
  <c r="AR2952" i="1"/>
  <c r="AQ2953" i="1"/>
  <c r="G2954" i="1"/>
  <c r="D2955" i="1"/>
  <c r="Q2955" i="1"/>
  <c r="F2954" i="1"/>
  <c r="E2955" i="1"/>
  <c r="J2954" i="1"/>
  <c r="X2954" i="1"/>
  <c r="AH2952" i="1"/>
  <c r="AJ2954" i="1"/>
  <c r="AI2954" i="1"/>
  <c r="AM2954" i="1" l="1"/>
  <c r="AR2953" i="1"/>
  <c r="AH2953" i="1" s="1"/>
  <c r="F2955" i="1"/>
  <c r="G2955" i="1" s="1"/>
  <c r="X2955" i="1"/>
  <c r="Q2956" i="1"/>
  <c r="J2955" i="1"/>
  <c r="D2956" i="1"/>
  <c r="E2956" i="1"/>
  <c r="AJ2955" i="1"/>
  <c r="AI2955" i="1"/>
  <c r="AM2955" i="1" l="1"/>
  <c r="AQ2954" i="1"/>
  <c r="AR2954" i="1"/>
  <c r="F2956" i="1"/>
  <c r="G2956" i="1"/>
  <c r="J2956" i="1"/>
  <c r="X2956" i="1"/>
  <c r="E2957" i="1"/>
  <c r="D2957" i="1"/>
  <c r="Q2957" i="1" s="1"/>
  <c r="AH2954" i="1"/>
  <c r="AJ2956" i="1"/>
  <c r="AI2956" i="1"/>
  <c r="AM2956" i="1" l="1"/>
  <c r="AQ2955" i="1"/>
  <c r="AH2955" i="1" s="1"/>
  <c r="AR2955" i="1"/>
  <c r="J2957" i="1"/>
  <c r="X2957" i="1"/>
  <c r="F2957" i="1"/>
  <c r="G2957" i="1"/>
  <c r="E2958" i="1"/>
  <c r="D2958" i="1"/>
  <c r="AJ2957" i="1"/>
  <c r="AI2957" i="1"/>
  <c r="AM2957" i="1" l="1"/>
  <c r="AR2956" i="1"/>
  <c r="J2958" i="1"/>
  <c r="X2958" i="1"/>
  <c r="F2958" i="1"/>
  <c r="G2958" i="1" s="1"/>
  <c r="D2959" i="1"/>
  <c r="Q2959" i="1" s="1"/>
  <c r="E2959" i="1"/>
  <c r="Q2958" i="1"/>
  <c r="AQ2956" i="1"/>
  <c r="AH2956" i="1" s="1"/>
  <c r="AJ2958" i="1"/>
  <c r="AI2958" i="1"/>
  <c r="AM2958" i="1" l="1"/>
  <c r="AQ2957" i="1"/>
  <c r="AR2957" i="1"/>
  <c r="F2959" i="1"/>
  <c r="G2959" i="1" s="1"/>
  <c r="X2959" i="1"/>
  <c r="J2959" i="1"/>
  <c r="E2960" i="1"/>
  <c r="D2960" i="1"/>
  <c r="Q2960" i="1" s="1"/>
  <c r="AH2957" i="1"/>
  <c r="AJ2959" i="1"/>
  <c r="AI2959" i="1"/>
  <c r="AM2959" i="1" l="1"/>
  <c r="AQ2958" i="1"/>
  <c r="AR2958" i="1"/>
  <c r="F2960" i="1"/>
  <c r="G2960" i="1"/>
  <c r="J2960" i="1"/>
  <c r="X2960" i="1"/>
  <c r="E2961" i="1"/>
  <c r="D2961" i="1"/>
  <c r="Q2961" i="1" s="1"/>
  <c r="AH2958" i="1"/>
  <c r="AJ2960" i="1"/>
  <c r="AI2960" i="1"/>
  <c r="AM2960" i="1" l="1"/>
  <c r="AQ2959" i="1"/>
  <c r="J2961" i="1"/>
  <c r="X2961" i="1"/>
  <c r="F2961" i="1"/>
  <c r="G2961" i="1" s="1"/>
  <c r="D2962" i="1"/>
  <c r="E2962" i="1"/>
  <c r="AR2959" i="1"/>
  <c r="AH2959" i="1"/>
  <c r="AJ2961" i="1"/>
  <c r="AI2961" i="1"/>
  <c r="AM2961" i="1" l="1"/>
  <c r="AQ2960" i="1"/>
  <c r="AH2960" i="1" s="1"/>
  <c r="AR2960" i="1"/>
  <c r="J2962" i="1"/>
  <c r="X2962" i="1"/>
  <c r="F2962" i="1"/>
  <c r="G2962" i="1" s="1"/>
  <c r="E2963" i="1"/>
  <c r="D2963" i="1"/>
  <c r="Q2963" i="1" s="1"/>
  <c r="Q2962" i="1"/>
  <c r="AJ2962" i="1"/>
  <c r="AI2962" i="1"/>
  <c r="AM2962" i="1" l="1"/>
  <c r="AR2961" i="1"/>
  <c r="AH2961" i="1" s="1"/>
  <c r="AQ2961" i="1"/>
  <c r="G2963" i="1"/>
  <c r="F2963" i="1"/>
  <c r="J2963" i="1"/>
  <c r="X2963" i="1"/>
  <c r="E2964" i="1"/>
  <c r="D2964" i="1"/>
  <c r="AJ2963" i="1"/>
  <c r="AI2963" i="1"/>
  <c r="AM2963" i="1" l="1"/>
  <c r="F2964" i="1"/>
  <c r="G2964" i="1"/>
  <c r="J2964" i="1"/>
  <c r="X2964" i="1"/>
  <c r="E2965" i="1"/>
  <c r="D2965" i="1"/>
  <c r="Q2965" i="1" s="1"/>
  <c r="AR2962" i="1"/>
  <c r="AQ2962" i="1"/>
  <c r="Q2964" i="1"/>
  <c r="AH2962" i="1"/>
  <c r="AJ2964" i="1"/>
  <c r="AI2964" i="1"/>
  <c r="AM2964" i="1" l="1"/>
  <c r="AQ2963" i="1"/>
  <c r="AH2963" i="1" s="1"/>
  <c r="AR2963" i="1"/>
  <c r="F2965" i="1"/>
  <c r="G2965" i="1" s="1"/>
  <c r="J2965" i="1"/>
  <c r="X2965" i="1"/>
  <c r="E2966" i="1"/>
  <c r="D2966" i="1"/>
  <c r="AJ2965" i="1"/>
  <c r="AI2965" i="1"/>
  <c r="AM2965" i="1" l="1"/>
  <c r="AQ2964" i="1"/>
  <c r="AH2964" i="1" s="1"/>
  <c r="AR2964" i="1"/>
  <c r="F2966" i="1"/>
  <c r="G2966" i="1" s="1"/>
  <c r="X2966" i="1"/>
  <c r="J2966" i="1"/>
  <c r="E2967" i="1"/>
  <c r="D2967" i="1"/>
  <c r="Q2967" i="1" s="1"/>
  <c r="Q2966" i="1"/>
  <c r="AJ2966" i="1"/>
  <c r="AI2966" i="1"/>
  <c r="AM2966" i="1" l="1"/>
  <c r="AQ2965" i="1"/>
  <c r="AH2965" i="1" s="1"/>
  <c r="AR2965" i="1"/>
  <c r="F2967" i="1"/>
  <c r="G2967" i="1" s="1"/>
  <c r="J2967" i="1"/>
  <c r="X2967" i="1"/>
  <c r="E2968" i="1"/>
  <c r="D2968" i="1"/>
  <c r="AJ2967" i="1"/>
  <c r="AI2967" i="1"/>
  <c r="AM2967" i="1" l="1"/>
  <c r="AR2966" i="1"/>
  <c r="AQ2966" i="1"/>
  <c r="AH2966" i="1" s="1"/>
  <c r="J2968" i="1"/>
  <c r="X2968" i="1"/>
  <c r="F2968" i="1"/>
  <c r="G2968" i="1" s="1"/>
  <c r="D2969" i="1"/>
  <c r="E2969" i="1"/>
  <c r="Q2968" i="1"/>
  <c r="AJ2968" i="1"/>
  <c r="AI2968" i="1"/>
  <c r="AM2968" i="1" l="1"/>
  <c r="AR2967" i="1"/>
  <c r="AH2967" i="1" s="1"/>
  <c r="AQ2967" i="1"/>
  <c r="J2969" i="1"/>
  <c r="F2969" i="1"/>
  <c r="G2969" i="1" s="1"/>
  <c r="X2969" i="1"/>
  <c r="D2970" i="1"/>
  <c r="E2970" i="1"/>
  <c r="Q2969" i="1"/>
  <c r="AJ2969" i="1"/>
  <c r="AI2969" i="1"/>
  <c r="AM2969" i="1" l="1"/>
  <c r="AR2968" i="1"/>
  <c r="AQ2968" i="1"/>
  <c r="G2970" i="1"/>
  <c r="J2970" i="1"/>
  <c r="F2970" i="1"/>
  <c r="X2970" i="1"/>
  <c r="D2971" i="1"/>
  <c r="E2971" i="1"/>
  <c r="Q2971" i="1" s="1"/>
  <c r="Q2970" i="1"/>
  <c r="AH2968" i="1"/>
  <c r="AJ2970" i="1"/>
  <c r="AI2970" i="1"/>
  <c r="AM2970" i="1" l="1"/>
  <c r="AQ2969" i="1"/>
  <c r="AH2969" i="1" s="1"/>
  <c r="AR2969" i="1"/>
  <c r="F2971" i="1"/>
  <c r="G2971" i="1"/>
  <c r="X2971" i="1"/>
  <c r="J2971" i="1"/>
  <c r="E2972" i="1"/>
  <c r="D2972" i="1"/>
  <c r="AJ2971" i="1"/>
  <c r="AI2971" i="1"/>
  <c r="AM2971" i="1" l="1"/>
  <c r="J2972" i="1"/>
  <c r="X2972" i="1"/>
  <c r="F2972" i="1"/>
  <c r="G2972" i="1" s="1"/>
  <c r="E2973" i="1"/>
  <c r="D2973" i="1"/>
  <c r="AQ2970" i="1"/>
  <c r="AR2970" i="1"/>
  <c r="Q2972" i="1"/>
  <c r="AH2970" i="1"/>
  <c r="AJ2972" i="1"/>
  <c r="AI2972" i="1"/>
  <c r="AM2972" i="1" l="1"/>
  <c r="AQ2971" i="1"/>
  <c r="AR2971" i="1"/>
  <c r="X2973" i="1"/>
  <c r="J2973" i="1"/>
  <c r="F2973" i="1"/>
  <c r="G2973" i="1" s="1"/>
  <c r="E2974" i="1"/>
  <c r="D2974" i="1"/>
  <c r="Q2973" i="1"/>
  <c r="AH2971" i="1"/>
  <c r="AJ2973" i="1"/>
  <c r="AI2973" i="1"/>
  <c r="AM2973" i="1" l="1"/>
  <c r="AQ2972" i="1"/>
  <c r="AH2972" i="1" s="1"/>
  <c r="AR2972" i="1"/>
  <c r="F2974" i="1"/>
  <c r="G2974" i="1"/>
  <c r="J2974" i="1"/>
  <c r="X2974" i="1"/>
  <c r="D2975" i="1"/>
  <c r="E2975" i="1"/>
  <c r="Q2974" i="1"/>
  <c r="AJ2974" i="1"/>
  <c r="AI2974" i="1"/>
  <c r="AM2974" i="1" l="1"/>
  <c r="J2975" i="1"/>
  <c r="X2975" i="1"/>
  <c r="Q2976" i="1"/>
  <c r="F2975" i="1"/>
  <c r="G2975" i="1"/>
  <c r="D2976" i="1"/>
  <c r="AR2973" i="1"/>
  <c r="Q2975" i="1"/>
  <c r="AQ2973" i="1"/>
  <c r="AR2974" i="1"/>
  <c r="AH2973" i="1"/>
  <c r="AJ2975" i="1"/>
  <c r="AI2975" i="1"/>
  <c r="AM2975" i="1" l="1"/>
  <c r="D2977" i="1"/>
  <c r="Q2977" i="1"/>
  <c r="J2976" i="1"/>
  <c r="X2976" i="1"/>
  <c r="E2977" i="1"/>
  <c r="F2976" i="1"/>
  <c r="G2976" i="1" s="1"/>
  <c r="AQ2974" i="1"/>
  <c r="AH2974" i="1" s="1"/>
  <c r="AJ2976" i="1"/>
  <c r="AI2976" i="1"/>
  <c r="AM2976" i="1" l="1"/>
  <c r="AR2975" i="1"/>
  <c r="AQ2975" i="1"/>
  <c r="J2977" i="1"/>
  <c r="X2977" i="1"/>
  <c r="D2978" i="1"/>
  <c r="F2977" i="1"/>
  <c r="G2977" i="1" s="1"/>
  <c r="E2978" i="1"/>
  <c r="Q2978" i="1" s="1"/>
  <c r="AH2975" i="1"/>
  <c r="AJ2977" i="1"/>
  <c r="AI2977" i="1"/>
  <c r="AM2977" i="1" l="1"/>
  <c r="AR2976" i="1"/>
  <c r="AQ2976" i="1"/>
  <c r="AH2976" i="1" s="1"/>
  <c r="J2978" i="1"/>
  <c r="X2978" i="1"/>
  <c r="F2978" i="1"/>
  <c r="G2978" i="1" s="1"/>
  <c r="D2979" i="1"/>
  <c r="E2979" i="1"/>
  <c r="AJ2978" i="1"/>
  <c r="AI2978" i="1"/>
  <c r="AM2978" i="1" l="1"/>
  <c r="AR2977" i="1"/>
  <c r="AH2977" i="1" s="1"/>
  <c r="AQ2977" i="1"/>
  <c r="F2979" i="1"/>
  <c r="G2979" i="1"/>
  <c r="J2979" i="1"/>
  <c r="X2979" i="1"/>
  <c r="E2980" i="1"/>
  <c r="D2980" i="1"/>
  <c r="Q2980" i="1" s="1"/>
  <c r="Q2979" i="1"/>
  <c r="AJ2979" i="1"/>
  <c r="AI2979" i="1"/>
  <c r="AM2979" i="1" l="1"/>
  <c r="AR2978" i="1"/>
  <c r="AQ2978" i="1"/>
  <c r="J2980" i="1"/>
  <c r="X2980" i="1"/>
  <c r="F2980" i="1"/>
  <c r="G2980" i="1"/>
  <c r="E2981" i="1"/>
  <c r="D2981" i="1"/>
  <c r="AH2978" i="1"/>
  <c r="AJ2980" i="1"/>
  <c r="AI2980" i="1"/>
  <c r="AM2980" i="1" l="1"/>
  <c r="J2981" i="1"/>
  <c r="X2981" i="1"/>
  <c r="F2981" i="1"/>
  <c r="G2981" i="1" s="1"/>
  <c r="E2982" i="1"/>
  <c r="D2982" i="1"/>
  <c r="Q2981" i="1"/>
  <c r="AR2979" i="1"/>
  <c r="AQ2979" i="1"/>
  <c r="AH2979" i="1" s="1"/>
  <c r="AJ2981" i="1"/>
  <c r="AI2981" i="1"/>
  <c r="AM2981" i="1" l="1"/>
  <c r="AR2980" i="1"/>
  <c r="AQ2980" i="1"/>
  <c r="AH2980" i="1" s="1"/>
  <c r="J2982" i="1"/>
  <c r="X2982" i="1"/>
  <c r="Q2983" i="1"/>
  <c r="F2982" i="1"/>
  <c r="G2982" i="1" s="1"/>
  <c r="D2983" i="1"/>
  <c r="E2983" i="1"/>
  <c r="Q2982" i="1"/>
  <c r="AJ2982" i="1"/>
  <c r="AI2982" i="1"/>
  <c r="AM2982" i="1" l="1"/>
  <c r="AQ2981" i="1"/>
  <c r="AR2981" i="1"/>
  <c r="F2983" i="1"/>
  <c r="G2983" i="1" s="1"/>
  <c r="J2983" i="1"/>
  <c r="X2983" i="1"/>
  <c r="Q2984" i="1"/>
  <c r="E2984" i="1"/>
  <c r="D2984" i="1"/>
  <c r="AH2981" i="1"/>
  <c r="AJ2983" i="1"/>
  <c r="AI2983" i="1"/>
  <c r="AM2983" i="1" l="1"/>
  <c r="AR2982" i="1"/>
  <c r="AQ2982" i="1"/>
  <c r="J2984" i="1"/>
  <c r="X2984" i="1"/>
  <c r="F2984" i="1"/>
  <c r="G2984" i="1"/>
  <c r="D2985" i="1"/>
  <c r="E2985" i="1"/>
  <c r="Q2985" i="1" s="1"/>
  <c r="AH2982" i="1"/>
  <c r="AJ2984" i="1"/>
  <c r="AI2984" i="1"/>
  <c r="AM2984" i="1" l="1"/>
  <c r="AR2983" i="1"/>
  <c r="J2985" i="1"/>
  <c r="X2985" i="1"/>
  <c r="F2985" i="1"/>
  <c r="G2985" i="1" s="1"/>
  <c r="E2986" i="1"/>
  <c r="D2986" i="1"/>
  <c r="AQ2983" i="1"/>
  <c r="AH2983" i="1"/>
  <c r="AJ2985" i="1"/>
  <c r="AI2985" i="1"/>
  <c r="AM2985" i="1" l="1"/>
  <c r="AR2984" i="1"/>
  <c r="AQ2984" i="1"/>
  <c r="J2986" i="1"/>
  <c r="X2986" i="1"/>
  <c r="F2986" i="1"/>
  <c r="G2986" i="1" s="1"/>
  <c r="E2987" i="1"/>
  <c r="D2987" i="1"/>
  <c r="Q2986" i="1"/>
  <c r="AH2984" i="1"/>
  <c r="AJ2986" i="1"/>
  <c r="AI2986" i="1"/>
  <c r="AM2986" i="1" l="1"/>
  <c r="AR2985" i="1"/>
  <c r="AQ2985" i="1"/>
  <c r="F2987" i="1"/>
  <c r="G2987" i="1" s="1"/>
  <c r="J2987" i="1"/>
  <c r="X2987" i="1"/>
  <c r="Q2988" i="1"/>
  <c r="E2988" i="1"/>
  <c r="D2988" i="1"/>
  <c r="Q2987" i="1"/>
  <c r="AH2985" i="1"/>
  <c r="AJ2987" i="1"/>
  <c r="AI2987" i="1"/>
  <c r="AM2987" i="1" l="1"/>
  <c r="AR2986" i="1"/>
  <c r="AQ2986" i="1"/>
  <c r="AH2986" i="1"/>
  <c r="J2988" i="1"/>
  <c r="X2988" i="1"/>
  <c r="F2988" i="1"/>
  <c r="G2988" i="1" s="1"/>
  <c r="D2989" i="1"/>
  <c r="E2989" i="1"/>
  <c r="AJ2988" i="1"/>
  <c r="AI2988" i="1"/>
  <c r="AM2988" i="1" l="1"/>
  <c r="AQ2987" i="1"/>
  <c r="AR2987" i="1"/>
  <c r="J2989" i="1"/>
  <c r="X2989" i="1"/>
  <c r="F2989" i="1"/>
  <c r="G2989" i="1"/>
  <c r="E2990" i="1"/>
  <c r="D2990" i="1"/>
  <c r="Q2989" i="1"/>
  <c r="AH2987" i="1"/>
  <c r="AJ2989" i="1"/>
  <c r="AI2989" i="1"/>
  <c r="AM2989" i="1" l="1"/>
  <c r="J2990" i="1"/>
  <c r="X2990" i="1"/>
  <c r="Q2991" i="1"/>
  <c r="F2990" i="1"/>
  <c r="G2990" i="1" s="1"/>
  <c r="E2991" i="1"/>
  <c r="D2991" i="1"/>
  <c r="Q2990" i="1"/>
  <c r="AQ2988" i="1"/>
  <c r="AR2988" i="1"/>
  <c r="AH2988" i="1" s="1"/>
  <c r="AJ2990" i="1"/>
  <c r="AI2990" i="1"/>
  <c r="AM2990" i="1" l="1"/>
  <c r="AQ2989" i="1"/>
  <c r="AR2989" i="1"/>
  <c r="F2991" i="1"/>
  <c r="G2991" i="1" s="1"/>
  <c r="J2991" i="1"/>
  <c r="X2991" i="1"/>
  <c r="Q2992" i="1"/>
  <c r="D2992" i="1"/>
  <c r="E2992" i="1"/>
  <c r="AH2989" i="1"/>
  <c r="AJ2991" i="1"/>
  <c r="AI2991" i="1"/>
  <c r="AM2991" i="1" l="1"/>
  <c r="AR2990" i="1"/>
  <c r="AH2990" i="1" s="1"/>
  <c r="AQ2990" i="1"/>
  <c r="J2992" i="1"/>
  <c r="X2992" i="1"/>
  <c r="F2992" i="1"/>
  <c r="G2992" i="1"/>
  <c r="E2993" i="1"/>
  <c r="D2993" i="1"/>
  <c r="AJ2992" i="1"/>
  <c r="AI2992" i="1"/>
  <c r="AM2992" i="1" l="1"/>
  <c r="J2993" i="1"/>
  <c r="X2993" i="1"/>
  <c r="F2993" i="1"/>
  <c r="G2993" i="1" s="1"/>
  <c r="D2994" i="1"/>
  <c r="E2994" i="1"/>
  <c r="Q2993" i="1"/>
  <c r="AR2991" i="1"/>
  <c r="AQ2991" i="1"/>
  <c r="AH2991" i="1" s="1"/>
  <c r="AJ2993" i="1"/>
  <c r="AI2993" i="1"/>
  <c r="AM2993" i="1" l="1"/>
  <c r="AQ2992" i="1"/>
  <c r="AR2992" i="1"/>
  <c r="J2994" i="1"/>
  <c r="X2994" i="1"/>
  <c r="Q2995" i="1"/>
  <c r="F2994" i="1"/>
  <c r="G2994" i="1" s="1"/>
  <c r="D2995" i="1"/>
  <c r="Q2994" i="1"/>
  <c r="AH2992" i="1"/>
  <c r="AJ2994" i="1"/>
  <c r="AI2994" i="1"/>
  <c r="AM2994" i="1" l="1"/>
  <c r="AR2993" i="1"/>
  <c r="AH2993" i="1" s="1"/>
  <c r="AQ2993" i="1"/>
  <c r="F2995" i="1"/>
  <c r="G2995" i="1"/>
  <c r="D2996" i="1"/>
  <c r="Q2996" i="1" s="1"/>
  <c r="J2995" i="1"/>
  <c r="X2995" i="1"/>
  <c r="E2996" i="1"/>
  <c r="AJ2995" i="1"/>
  <c r="AI2995" i="1"/>
  <c r="AM2995" i="1" l="1"/>
  <c r="AR2994" i="1"/>
  <c r="AQ2994" i="1"/>
  <c r="F2996" i="1"/>
  <c r="G2996" i="1" s="1"/>
  <c r="E2997" i="1"/>
  <c r="J2996" i="1"/>
  <c r="X2996" i="1"/>
  <c r="D2997" i="1"/>
  <c r="AH2994" i="1"/>
  <c r="AJ2996" i="1"/>
  <c r="AI2996" i="1"/>
  <c r="AM2996" i="1" l="1"/>
  <c r="AR2995" i="1"/>
  <c r="AH2995" i="1" s="1"/>
  <c r="AQ2995" i="1"/>
  <c r="J2997" i="1"/>
  <c r="X2997" i="1"/>
  <c r="D2998" i="1"/>
  <c r="F2997" i="1"/>
  <c r="E2998" i="1"/>
  <c r="G2997" i="1"/>
  <c r="Q2997" i="1"/>
  <c r="AJ2997" i="1"/>
  <c r="AI2997" i="1"/>
  <c r="AM2997" i="1" l="1"/>
  <c r="AR2996" i="1"/>
  <c r="AH2996" i="1" s="1"/>
  <c r="AQ2996" i="1"/>
  <c r="J2998" i="1"/>
  <c r="X2998" i="1"/>
  <c r="D2999" i="1"/>
  <c r="F2998" i="1"/>
  <c r="E2999" i="1"/>
  <c r="G2998" i="1"/>
  <c r="Q2998" i="1"/>
  <c r="AJ2998" i="1"/>
  <c r="AI2998" i="1"/>
  <c r="AM2998" i="1" l="1"/>
  <c r="AQ2997" i="1"/>
  <c r="AH2997" i="1" s="1"/>
  <c r="AR2997" i="1"/>
  <c r="J2999" i="1"/>
  <c r="X2999" i="1"/>
  <c r="Q3000" i="1"/>
  <c r="F2999" i="1"/>
  <c r="G2999" i="1" s="1"/>
  <c r="D3000" i="1"/>
  <c r="E3000" i="1"/>
  <c r="Q2999" i="1"/>
  <c r="AJ2999" i="1"/>
  <c r="AI2999" i="1"/>
  <c r="AM2999" i="1" l="1"/>
  <c r="AQ2998" i="1"/>
  <c r="AR2998" i="1"/>
  <c r="F3000" i="1"/>
  <c r="G3000" i="1"/>
  <c r="J3000" i="1"/>
  <c r="X3000" i="1"/>
  <c r="E3001" i="1"/>
  <c r="D3001" i="1"/>
  <c r="Q3001" i="1" s="1"/>
  <c r="AH2998" i="1"/>
  <c r="AJ3000" i="1"/>
  <c r="AI3000" i="1"/>
  <c r="AM3000" i="1" l="1"/>
  <c r="AR2999" i="1"/>
  <c r="AH2999" i="1" s="1"/>
  <c r="AQ2999" i="1"/>
  <c r="J3001" i="1"/>
  <c r="X3001" i="1"/>
  <c r="F3001" i="1"/>
  <c r="G3001" i="1"/>
  <c r="D3002" i="1"/>
  <c r="Q3002" i="1" s="1"/>
  <c r="E3002" i="1"/>
  <c r="AJ3001" i="1"/>
  <c r="AI3001" i="1"/>
  <c r="AM3001" i="1" l="1"/>
  <c r="AQ3000" i="1"/>
  <c r="AR3000" i="1"/>
  <c r="J3002" i="1"/>
  <c r="X3002" i="1"/>
  <c r="F3002" i="1"/>
  <c r="G3002" i="1" s="1"/>
  <c r="E3003" i="1"/>
  <c r="D3003" i="1"/>
  <c r="Q3003" i="1" s="1"/>
  <c r="AH3000" i="1"/>
  <c r="AJ3002" i="1"/>
  <c r="AI3002" i="1"/>
  <c r="AM3002" i="1" l="1"/>
  <c r="AR3001" i="1"/>
  <c r="AH3001" i="1" s="1"/>
  <c r="AQ3001" i="1"/>
  <c r="J3003" i="1"/>
  <c r="X3003" i="1"/>
  <c r="F3003" i="1"/>
  <c r="G3003" i="1" s="1"/>
  <c r="D3004" i="1"/>
  <c r="Q3004" i="1" s="1"/>
  <c r="E3004" i="1"/>
  <c r="AJ3003" i="1"/>
  <c r="AI3003" i="1"/>
  <c r="AM3003" i="1" l="1"/>
  <c r="AQ3002" i="1"/>
  <c r="AH3002" i="1" s="1"/>
  <c r="AR3002" i="1"/>
  <c r="F3004" i="1"/>
  <c r="G3004" i="1"/>
  <c r="J3004" i="1"/>
  <c r="X3004" i="1"/>
  <c r="D3005" i="1"/>
  <c r="E3005" i="1"/>
  <c r="AJ3004" i="1"/>
  <c r="AI3004" i="1"/>
  <c r="AM3004" i="1" l="1"/>
  <c r="J3005" i="1"/>
  <c r="X3005" i="1"/>
  <c r="F3005" i="1"/>
  <c r="G3005" i="1"/>
  <c r="D3006" i="1"/>
  <c r="E3006" i="1"/>
  <c r="AQ3003" i="1"/>
  <c r="AH3003" i="1" s="1"/>
  <c r="AR3003" i="1"/>
  <c r="Q3005" i="1"/>
  <c r="AJ3005" i="1"/>
  <c r="AI3005" i="1"/>
  <c r="AM3005" i="1" l="1"/>
  <c r="J3006" i="1"/>
  <c r="X3006" i="1"/>
  <c r="F3006" i="1"/>
  <c r="G3006" i="1"/>
  <c r="D3007" i="1"/>
  <c r="E3007" i="1"/>
  <c r="Q3007" i="1" s="1"/>
  <c r="AR3004" i="1"/>
  <c r="AQ3004" i="1"/>
  <c r="AH3004" i="1" s="1"/>
  <c r="Q3006" i="1"/>
  <c r="AJ3006" i="1"/>
  <c r="AI3006" i="1"/>
  <c r="AM3006" i="1" l="1"/>
  <c r="AQ3005" i="1"/>
  <c r="AH3005" i="1" s="1"/>
  <c r="AR3005" i="1"/>
  <c r="J3007" i="1"/>
  <c r="X3007" i="1"/>
  <c r="F3007" i="1"/>
  <c r="G3007" i="1" s="1"/>
  <c r="E3008" i="1"/>
  <c r="D3008" i="1"/>
  <c r="AJ3007" i="1"/>
  <c r="AI3007" i="1"/>
  <c r="AM3007" i="1" l="1"/>
  <c r="AR3006" i="1"/>
  <c r="AQ3006" i="1"/>
  <c r="F3008" i="1"/>
  <c r="G3008" i="1" s="1"/>
  <c r="J3008" i="1"/>
  <c r="X3008" i="1"/>
  <c r="Q3009" i="1"/>
  <c r="D3009" i="1"/>
  <c r="E3009" i="1"/>
  <c r="Q3008" i="1"/>
  <c r="AH3006" i="1"/>
  <c r="AJ3008" i="1"/>
  <c r="AI3008" i="1"/>
  <c r="AM3008" i="1" l="1"/>
  <c r="AQ3007" i="1"/>
  <c r="AH3007" i="1" s="1"/>
  <c r="AR3007" i="1"/>
  <c r="J3009" i="1"/>
  <c r="X3009" i="1"/>
  <c r="F3009" i="1"/>
  <c r="G3009" i="1"/>
  <c r="D3010" i="1"/>
  <c r="E3010" i="1"/>
  <c r="AJ3009" i="1"/>
  <c r="AI3009" i="1"/>
  <c r="AM3009" i="1" l="1"/>
  <c r="AQ3008" i="1"/>
  <c r="AH3008" i="1" s="1"/>
  <c r="AR3008" i="1"/>
  <c r="AQ3009" i="1"/>
  <c r="J3010" i="1"/>
  <c r="X3010" i="1"/>
  <c r="F3010" i="1"/>
  <c r="G3010" i="1"/>
  <c r="E3011" i="1"/>
  <c r="D3011" i="1"/>
  <c r="Q3010" i="1"/>
  <c r="AR3009" i="1"/>
  <c r="AJ3010" i="1"/>
  <c r="AI3010" i="1"/>
  <c r="AM3010" i="1" l="1"/>
  <c r="J3011" i="1"/>
  <c r="X3011" i="1"/>
  <c r="F3011" i="1"/>
  <c r="G3011" i="1" s="1"/>
  <c r="E3012" i="1"/>
  <c r="D3012" i="1"/>
  <c r="Q3011" i="1"/>
  <c r="AH3009" i="1"/>
  <c r="AJ3011" i="1"/>
  <c r="AI3011" i="1"/>
  <c r="AM3011" i="1" l="1"/>
  <c r="AR3010" i="1"/>
  <c r="AQ3010" i="1"/>
  <c r="F3012" i="1"/>
  <c r="G3012" i="1" s="1"/>
  <c r="J3012" i="1"/>
  <c r="X3012" i="1"/>
  <c r="Q3013" i="1"/>
  <c r="E3013" i="1"/>
  <c r="D3013" i="1"/>
  <c r="Q3012" i="1"/>
  <c r="AH3010" i="1"/>
  <c r="AJ3012" i="1"/>
  <c r="AI3012" i="1"/>
  <c r="AM3012" i="1" l="1"/>
  <c r="AR3011" i="1"/>
  <c r="AQ3011" i="1"/>
  <c r="AH3011" i="1" s="1"/>
  <c r="J3013" i="1"/>
  <c r="X3013" i="1"/>
  <c r="F3013" i="1"/>
  <c r="G3013" i="1"/>
  <c r="D3014" i="1"/>
  <c r="Q3014" i="1" s="1"/>
  <c r="E3014" i="1"/>
  <c r="AJ3013" i="1"/>
  <c r="AI3013" i="1"/>
  <c r="AM3013" i="1" l="1"/>
  <c r="AR3012" i="1"/>
  <c r="J3014" i="1"/>
  <c r="X3014" i="1"/>
  <c r="Q3015" i="1"/>
  <c r="F3014" i="1"/>
  <c r="G3014" i="1"/>
  <c r="D3015" i="1"/>
  <c r="AQ3012" i="1"/>
  <c r="AH3012" i="1" s="1"/>
  <c r="AJ3014" i="1"/>
  <c r="AI3014" i="1"/>
  <c r="AM3014" i="1" l="1"/>
  <c r="G3015" i="1"/>
  <c r="D3016" i="1"/>
  <c r="J3015" i="1"/>
  <c r="X3015" i="1"/>
  <c r="E3016" i="1"/>
  <c r="F3015" i="1"/>
  <c r="AR3013" i="1"/>
  <c r="AQ3013" i="1"/>
  <c r="AH3013" i="1" s="1"/>
  <c r="AJ3015" i="1"/>
  <c r="AI3015" i="1"/>
  <c r="AM3015" i="1" l="1"/>
  <c r="J3016" i="1"/>
  <c r="X3016" i="1"/>
  <c r="F3016" i="1"/>
  <c r="G3016" i="1" s="1"/>
  <c r="D3017" i="1"/>
  <c r="Q3017" i="1" s="1"/>
  <c r="E3017" i="1"/>
  <c r="AR3014" i="1"/>
  <c r="AH3014" i="1" s="1"/>
  <c r="AQ3014" i="1"/>
  <c r="Q3016" i="1"/>
  <c r="AJ3016" i="1"/>
  <c r="AI3016" i="1"/>
  <c r="AM3016" i="1" l="1"/>
  <c r="AR3015" i="1"/>
  <c r="AQ3015" i="1"/>
  <c r="AH3015" i="1" s="1"/>
  <c r="F3017" i="1"/>
  <c r="G3017" i="1"/>
  <c r="J3017" i="1"/>
  <c r="X3017" i="1"/>
  <c r="E3018" i="1"/>
  <c r="Q3018" i="1" s="1"/>
  <c r="D3018" i="1"/>
  <c r="AJ3017" i="1"/>
  <c r="AI3017" i="1"/>
  <c r="AM3017" i="1" l="1"/>
  <c r="AQ3016" i="1"/>
  <c r="AR3016" i="1"/>
  <c r="AH3016" i="1" s="1"/>
  <c r="J3018" i="1"/>
  <c r="X3018" i="1"/>
  <c r="F3018" i="1"/>
  <c r="G3018" i="1"/>
  <c r="D3019" i="1"/>
  <c r="Q3019" i="1" s="1"/>
  <c r="E3019" i="1"/>
  <c r="AJ3018" i="1"/>
  <c r="AI3018" i="1"/>
  <c r="AM3018" i="1" l="1"/>
  <c r="AQ3017" i="1"/>
  <c r="AH3017" i="1" s="1"/>
  <c r="AR3017" i="1"/>
  <c r="J3019" i="1"/>
  <c r="X3019" i="1"/>
  <c r="F3019" i="1"/>
  <c r="G3019" i="1" s="1"/>
  <c r="D3020" i="1"/>
  <c r="E3020" i="1"/>
  <c r="Q3020" i="1" s="1"/>
  <c r="AJ3019" i="1"/>
  <c r="AI3019" i="1"/>
  <c r="AM3019" i="1" l="1"/>
  <c r="AR3018" i="1"/>
  <c r="AH3018" i="1" s="1"/>
  <c r="AQ3018" i="1"/>
  <c r="J3020" i="1"/>
  <c r="X3020" i="1"/>
  <c r="F3020" i="1"/>
  <c r="G3020" i="1" s="1"/>
  <c r="D3021" i="1"/>
  <c r="Q3021" i="1" s="1"/>
  <c r="E3021" i="1"/>
  <c r="AJ3020" i="1"/>
  <c r="AI3020" i="1"/>
  <c r="AM3020" i="1" l="1"/>
  <c r="AQ3019" i="1"/>
  <c r="AR3019" i="1"/>
  <c r="F3021" i="1"/>
  <c r="G3021" i="1"/>
  <c r="J3021" i="1"/>
  <c r="X3021" i="1"/>
  <c r="D3022" i="1"/>
  <c r="E3022" i="1"/>
  <c r="AH3019" i="1"/>
  <c r="AJ3021" i="1"/>
  <c r="AI3021" i="1"/>
  <c r="AM3021" i="1" l="1"/>
  <c r="J3022" i="1"/>
  <c r="X3022" i="1"/>
  <c r="F3022" i="1"/>
  <c r="G3022" i="1"/>
  <c r="D3023" i="1"/>
  <c r="E3023" i="1"/>
  <c r="Q3023" i="1" s="1"/>
  <c r="AR3020" i="1"/>
  <c r="AQ3020" i="1"/>
  <c r="AH3020" i="1" s="1"/>
  <c r="Q3022" i="1"/>
  <c r="AJ3022" i="1"/>
  <c r="AI3022" i="1"/>
  <c r="AM3022" i="1" l="1"/>
  <c r="AR3021" i="1"/>
  <c r="AH3021" i="1" s="1"/>
  <c r="AQ3021" i="1"/>
  <c r="AQ3022" i="1"/>
  <c r="J3023" i="1"/>
  <c r="X3023" i="1"/>
  <c r="F3023" i="1"/>
  <c r="G3023" i="1"/>
  <c r="E3024" i="1"/>
  <c r="D3024" i="1"/>
  <c r="AJ3023" i="1"/>
  <c r="AI3023" i="1"/>
  <c r="AM3023" i="1" l="1"/>
  <c r="AR3022" i="1"/>
  <c r="J3024" i="1"/>
  <c r="X3024" i="1"/>
  <c r="F3024" i="1"/>
  <c r="G3024" i="1" s="1"/>
  <c r="D3025" i="1"/>
  <c r="E3025" i="1"/>
  <c r="Q3024" i="1"/>
  <c r="AH3022" i="1"/>
  <c r="AJ3024" i="1"/>
  <c r="AI3024" i="1"/>
  <c r="AM3024" i="1" l="1"/>
  <c r="AQ3023" i="1"/>
  <c r="AR3023" i="1"/>
  <c r="F3025" i="1"/>
  <c r="G3025" i="1" s="1"/>
  <c r="J3025" i="1"/>
  <c r="X3025" i="1"/>
  <c r="Q3026" i="1"/>
  <c r="E3026" i="1"/>
  <c r="D3026" i="1"/>
  <c r="Q3025" i="1"/>
  <c r="AH3023" i="1"/>
  <c r="AJ3025" i="1"/>
  <c r="AI3025" i="1"/>
  <c r="AM3025" i="1" l="1"/>
  <c r="AQ3024" i="1"/>
  <c r="AR3024" i="1"/>
  <c r="J3026" i="1"/>
  <c r="X3026" i="1"/>
  <c r="F3026" i="1"/>
  <c r="G3026" i="1"/>
  <c r="E3027" i="1"/>
  <c r="D3027" i="1"/>
  <c r="AH3024" i="1"/>
  <c r="AJ3026" i="1"/>
  <c r="AI3026" i="1"/>
  <c r="AM3026" i="1" l="1"/>
  <c r="J3027" i="1"/>
  <c r="X3027" i="1"/>
  <c r="F3027" i="1"/>
  <c r="G3027" i="1"/>
  <c r="E3028" i="1"/>
  <c r="D3028" i="1"/>
  <c r="Q3027" i="1"/>
  <c r="AQ3025" i="1"/>
  <c r="AR3025" i="1"/>
  <c r="AH3025" i="1"/>
  <c r="AJ3027" i="1"/>
  <c r="AI3027" i="1"/>
  <c r="AM3027" i="1" l="1"/>
  <c r="AR3026" i="1"/>
  <c r="AQ3026" i="1"/>
  <c r="AH3026" i="1" s="1"/>
  <c r="J3028" i="1"/>
  <c r="X3028" i="1"/>
  <c r="Q3029" i="1"/>
  <c r="F3028" i="1"/>
  <c r="G3028" i="1" s="1"/>
  <c r="E3029" i="1"/>
  <c r="D3029" i="1"/>
  <c r="Q3028" i="1"/>
  <c r="AJ3028" i="1"/>
  <c r="AI3028" i="1"/>
  <c r="AM3028" i="1" l="1"/>
  <c r="AQ3027" i="1"/>
  <c r="AR3027" i="1"/>
  <c r="F3029" i="1"/>
  <c r="G3029" i="1" s="1"/>
  <c r="J3029" i="1"/>
  <c r="X3029" i="1"/>
  <c r="Q3030" i="1"/>
  <c r="D3030" i="1"/>
  <c r="E3030" i="1"/>
  <c r="AH3027" i="1"/>
  <c r="AJ3029" i="1"/>
  <c r="AI3029" i="1"/>
  <c r="AM3029" i="1" l="1"/>
  <c r="AQ3028" i="1"/>
  <c r="AH3028" i="1" s="1"/>
  <c r="AR3028" i="1"/>
  <c r="AQ3029" i="1"/>
  <c r="J3030" i="1"/>
  <c r="X3030" i="1"/>
  <c r="F3030" i="1"/>
  <c r="G3030" i="1"/>
  <c r="E3031" i="1"/>
  <c r="D3031" i="1"/>
  <c r="AJ3030" i="1"/>
  <c r="AI3030" i="1"/>
  <c r="AM3030" i="1" l="1"/>
  <c r="J3031" i="1"/>
  <c r="X3031" i="1"/>
  <c r="F3031" i="1"/>
  <c r="G3031" i="1"/>
  <c r="D3032" i="1"/>
  <c r="Q3032" i="1" s="1"/>
  <c r="E3032" i="1"/>
  <c r="Q3031" i="1"/>
  <c r="AR3029" i="1"/>
  <c r="AH3029" i="1"/>
  <c r="AJ3031" i="1"/>
  <c r="AI3031" i="1"/>
  <c r="AM3031" i="1" l="1"/>
  <c r="AQ3030" i="1"/>
  <c r="AR3030" i="1"/>
  <c r="J3032" i="1"/>
  <c r="X3032" i="1"/>
  <c r="Q3033" i="1"/>
  <c r="F3032" i="1"/>
  <c r="G3032" i="1" s="1"/>
  <c r="D3033" i="1"/>
  <c r="E3033" i="1"/>
  <c r="AH3030" i="1"/>
  <c r="AJ3032" i="1"/>
  <c r="AI3032" i="1"/>
  <c r="AM3032" i="1" l="1"/>
  <c r="AQ3031" i="1"/>
  <c r="AH3031" i="1" s="1"/>
  <c r="AR3031" i="1"/>
  <c r="F3033" i="1"/>
  <c r="G3033" i="1"/>
  <c r="J3033" i="1"/>
  <c r="X3033" i="1"/>
  <c r="D3034" i="1"/>
  <c r="Q3034" i="1" s="1"/>
  <c r="E3034" i="1"/>
  <c r="AJ3033" i="1"/>
  <c r="AI3033" i="1"/>
  <c r="AM3033" i="1" l="1"/>
  <c r="AQ3032" i="1"/>
  <c r="AH3032" i="1" s="1"/>
  <c r="J3034" i="1"/>
  <c r="X3034" i="1"/>
  <c r="F3034" i="1"/>
  <c r="G3034" i="1"/>
  <c r="D3035" i="1"/>
  <c r="E3035" i="1"/>
  <c r="AR3032" i="1"/>
  <c r="AJ3034" i="1"/>
  <c r="AI3034" i="1"/>
  <c r="AM3034" i="1" l="1"/>
  <c r="AQ3033" i="1"/>
  <c r="J3035" i="1"/>
  <c r="X3035" i="1"/>
  <c r="F3035" i="1"/>
  <c r="G3035" i="1" s="1"/>
  <c r="E3036" i="1"/>
  <c r="D3036" i="1"/>
  <c r="Q3036" i="1" s="1"/>
  <c r="Q3035" i="1"/>
  <c r="AR3033" i="1"/>
  <c r="AH3033" i="1"/>
  <c r="AJ3035" i="1"/>
  <c r="AI3035" i="1"/>
  <c r="AM3035" i="1" l="1"/>
  <c r="AQ3034" i="1"/>
  <c r="AH3034" i="1" s="1"/>
  <c r="AR3034" i="1"/>
  <c r="J3036" i="1"/>
  <c r="X3036" i="1"/>
  <c r="F3036" i="1"/>
  <c r="G3036" i="1" s="1"/>
  <c r="D3037" i="1"/>
  <c r="Q3037" i="1" s="1"/>
  <c r="E3037" i="1"/>
  <c r="AJ3036" i="1"/>
  <c r="AI3036" i="1"/>
  <c r="AM3036" i="1" l="1"/>
  <c r="AR3035" i="1"/>
  <c r="AQ3035" i="1"/>
  <c r="AH3035" i="1" s="1"/>
  <c r="F3037" i="1"/>
  <c r="G3037" i="1"/>
  <c r="J3037" i="1"/>
  <c r="X3037" i="1"/>
  <c r="E3038" i="1"/>
  <c r="D3038" i="1"/>
  <c r="Q3038" i="1" s="1"/>
  <c r="AJ3037" i="1"/>
  <c r="AI3037" i="1"/>
  <c r="AM3037" i="1" l="1"/>
  <c r="AQ3036" i="1"/>
  <c r="J3038" i="1"/>
  <c r="X3038" i="1"/>
  <c r="F3038" i="1"/>
  <c r="G3038" i="1"/>
  <c r="D3039" i="1"/>
  <c r="Q3039" i="1" s="1"/>
  <c r="AR3036" i="1"/>
  <c r="AH3036" i="1"/>
  <c r="AJ3038" i="1"/>
  <c r="AI3038" i="1"/>
  <c r="AM3038" i="1" l="1"/>
  <c r="AQ3037" i="1"/>
  <c r="AH3037" i="1" s="1"/>
  <c r="AR3037" i="1"/>
  <c r="D3040" i="1"/>
  <c r="J3039" i="1"/>
  <c r="X3039" i="1"/>
  <c r="E3040" i="1"/>
  <c r="F3039" i="1"/>
  <c r="G3039" i="1"/>
  <c r="AJ3039" i="1"/>
  <c r="AI3039" i="1"/>
  <c r="AM3039" i="1" l="1"/>
  <c r="J3040" i="1"/>
  <c r="X3040" i="1"/>
  <c r="D3041" i="1"/>
  <c r="F3040" i="1"/>
  <c r="G3040" i="1"/>
  <c r="E3041" i="1"/>
  <c r="AR3038" i="1"/>
  <c r="AQ3038" i="1"/>
  <c r="AH3038" i="1" s="1"/>
  <c r="Q3040" i="1"/>
  <c r="AJ3040" i="1"/>
  <c r="AI3040" i="1"/>
  <c r="AM3040" i="1" l="1"/>
  <c r="J3041" i="1"/>
  <c r="X3041" i="1"/>
  <c r="Q3042" i="1"/>
  <c r="F3041" i="1"/>
  <c r="G3041" i="1" s="1"/>
  <c r="D3042" i="1"/>
  <c r="E3042" i="1"/>
  <c r="AQ3039" i="1"/>
  <c r="AR3039" i="1"/>
  <c r="AH3039" i="1" s="1"/>
  <c r="Q3041" i="1"/>
  <c r="AJ3041" i="1"/>
  <c r="AI3041" i="1"/>
  <c r="AM3041" i="1" l="1"/>
  <c r="AR3040" i="1"/>
  <c r="AQ3040" i="1"/>
  <c r="AH3040" i="1" s="1"/>
  <c r="F3042" i="1"/>
  <c r="G3042" i="1"/>
  <c r="J3042" i="1"/>
  <c r="X3042" i="1"/>
  <c r="E3043" i="1"/>
  <c r="Q3043" i="1" s="1"/>
  <c r="D3043" i="1"/>
  <c r="AJ3042" i="1"/>
  <c r="AI3042" i="1"/>
  <c r="AM3042" i="1" l="1"/>
  <c r="AR3041" i="1"/>
  <c r="AQ3041" i="1"/>
  <c r="AH3041" i="1" s="1"/>
  <c r="J3043" i="1"/>
  <c r="X3043" i="1"/>
  <c r="F3043" i="1"/>
  <c r="G3043" i="1"/>
  <c r="D3044" i="1"/>
  <c r="E3044" i="1"/>
  <c r="Q3044" i="1" s="1"/>
  <c r="AJ3043" i="1"/>
  <c r="AI3043" i="1"/>
  <c r="AM3043" i="1" l="1"/>
  <c r="J3044" i="1"/>
  <c r="X3044" i="1"/>
  <c r="F3044" i="1"/>
  <c r="G3044" i="1" s="1"/>
  <c r="E3045" i="1"/>
  <c r="D3045" i="1"/>
  <c r="Q3045" i="1" s="1"/>
  <c r="AR3042" i="1"/>
  <c r="AQ3042" i="1"/>
  <c r="AH3042" i="1" s="1"/>
  <c r="AJ3044" i="1"/>
  <c r="AI3044" i="1"/>
  <c r="AM3044" i="1" l="1"/>
  <c r="AQ3043" i="1"/>
  <c r="AR3043" i="1"/>
  <c r="J3045" i="1"/>
  <c r="X3045" i="1"/>
  <c r="Q3046" i="1"/>
  <c r="F3045" i="1"/>
  <c r="G3045" i="1" s="1"/>
  <c r="E3046" i="1"/>
  <c r="D3046" i="1"/>
  <c r="AH3043" i="1"/>
  <c r="AJ3045" i="1"/>
  <c r="AI3045" i="1"/>
  <c r="AM3045" i="1" l="1"/>
  <c r="AR3044" i="1"/>
  <c r="AQ3044" i="1"/>
  <c r="F3046" i="1"/>
  <c r="G3046" i="1"/>
  <c r="J3046" i="1"/>
  <c r="X3046" i="1"/>
  <c r="E3047" i="1"/>
  <c r="D3047" i="1"/>
  <c r="AH3044" i="1"/>
  <c r="AJ3046" i="1"/>
  <c r="AI3046" i="1"/>
  <c r="AM3046" i="1" l="1"/>
  <c r="J3047" i="1"/>
  <c r="X3047" i="1"/>
  <c r="F3047" i="1"/>
  <c r="G3047" i="1"/>
  <c r="D3048" i="1"/>
  <c r="E3048" i="1"/>
  <c r="Q3048" i="1" s="1"/>
  <c r="AQ3045" i="1"/>
  <c r="AH3045" i="1" s="1"/>
  <c r="AR3045" i="1"/>
  <c r="AQ3046" i="1"/>
  <c r="Q3047" i="1"/>
  <c r="AR3046" i="1"/>
  <c r="AJ3047" i="1"/>
  <c r="AI3047" i="1"/>
  <c r="AM3047" i="1" l="1"/>
  <c r="J3048" i="1"/>
  <c r="X3048" i="1"/>
  <c r="F3048" i="1"/>
  <c r="G3048" i="1" s="1"/>
  <c r="E3049" i="1"/>
  <c r="D3049" i="1"/>
  <c r="AH3046" i="1"/>
  <c r="AJ3048" i="1"/>
  <c r="AI3048" i="1"/>
  <c r="AM3048" i="1" l="1"/>
  <c r="AR3047" i="1"/>
  <c r="AQ3047" i="1"/>
  <c r="J3049" i="1"/>
  <c r="X3049" i="1"/>
  <c r="Q3050" i="1"/>
  <c r="F3049" i="1"/>
  <c r="G3049" i="1" s="1"/>
  <c r="D3050" i="1"/>
  <c r="E3050" i="1"/>
  <c r="Q3049" i="1"/>
  <c r="AH3047" i="1"/>
  <c r="AJ3049" i="1"/>
  <c r="AI3049" i="1"/>
  <c r="AM3049" i="1" l="1"/>
  <c r="AR3048" i="1"/>
  <c r="AQ3048" i="1"/>
  <c r="F3050" i="1"/>
  <c r="G3050" i="1" s="1"/>
  <c r="J3050" i="1"/>
  <c r="X3050" i="1"/>
  <c r="Q3051" i="1"/>
  <c r="E3051" i="1"/>
  <c r="D3051" i="1"/>
  <c r="AH3048" i="1"/>
  <c r="AJ3050" i="1"/>
  <c r="AI3050" i="1"/>
  <c r="AM3050" i="1" l="1"/>
  <c r="AQ3049" i="1"/>
  <c r="AR3049" i="1"/>
  <c r="J3051" i="1"/>
  <c r="X3051" i="1"/>
  <c r="F3051" i="1"/>
  <c r="G3051" i="1"/>
  <c r="D3052" i="1"/>
  <c r="Q3052" i="1" s="1"/>
  <c r="E3052" i="1"/>
  <c r="AH3049" i="1"/>
  <c r="AJ3051" i="1"/>
  <c r="AI3051" i="1"/>
  <c r="AM3051" i="1" l="1"/>
  <c r="AR3050" i="1"/>
  <c r="AQ3050" i="1"/>
  <c r="AR3051" i="1"/>
  <c r="J3052" i="1"/>
  <c r="X3052" i="1"/>
  <c r="F3052" i="1"/>
  <c r="G3052" i="1"/>
  <c r="D3053" i="1"/>
  <c r="E3053" i="1"/>
  <c r="Q3053" i="1" s="1"/>
  <c r="AQ3051" i="1"/>
  <c r="AH3050" i="1"/>
  <c r="AJ3052" i="1"/>
  <c r="AI3052" i="1"/>
  <c r="AM3052" i="1" l="1"/>
  <c r="J3053" i="1"/>
  <c r="X3053" i="1"/>
  <c r="F3053" i="1"/>
  <c r="G3053" i="1" s="1"/>
  <c r="D3054" i="1"/>
  <c r="E3054" i="1"/>
  <c r="AH3051" i="1"/>
  <c r="AJ3053" i="1"/>
  <c r="AI3053" i="1"/>
  <c r="AM3053" i="1" l="1"/>
  <c r="AQ3052" i="1"/>
  <c r="AH3052" i="1" s="1"/>
  <c r="AR3052" i="1"/>
  <c r="F3054" i="1"/>
  <c r="G3054" i="1"/>
  <c r="J3054" i="1"/>
  <c r="X3054" i="1"/>
  <c r="E3055" i="1"/>
  <c r="Q3055" i="1" s="1"/>
  <c r="D3055" i="1"/>
  <c r="Q3054" i="1"/>
  <c r="AJ3054" i="1"/>
  <c r="AI3054" i="1"/>
  <c r="AM3054" i="1" l="1"/>
  <c r="AQ3053" i="1"/>
  <c r="AH3053" i="1" s="1"/>
  <c r="J3055" i="1"/>
  <c r="X3055" i="1"/>
  <c r="F3055" i="1"/>
  <c r="G3055" i="1"/>
  <c r="D3056" i="1"/>
  <c r="Q3056" i="1" s="1"/>
  <c r="E3056" i="1"/>
  <c r="AR3053" i="1"/>
  <c r="AJ3055" i="1"/>
  <c r="AI3055" i="1"/>
  <c r="AM3055" i="1" l="1"/>
  <c r="AR3054" i="1"/>
  <c r="AQ3054" i="1"/>
  <c r="J3056" i="1"/>
  <c r="X3056" i="1"/>
  <c r="F3056" i="1"/>
  <c r="G3056" i="1" s="1"/>
  <c r="D3057" i="1"/>
  <c r="Q3057" i="1" s="1"/>
  <c r="E3057" i="1"/>
  <c r="AH3054" i="1"/>
  <c r="AJ3056" i="1"/>
  <c r="AI3056" i="1"/>
  <c r="AM3056" i="1" l="1"/>
  <c r="AQ3055" i="1"/>
  <c r="AR3055" i="1"/>
  <c r="J3057" i="1"/>
  <c r="X3057" i="1"/>
  <c r="F3057" i="1"/>
  <c r="G3057" i="1" s="1"/>
  <c r="E3058" i="1"/>
  <c r="D3058" i="1"/>
  <c r="Q3058" i="1" s="1"/>
  <c r="AH3055" i="1"/>
  <c r="AJ3057" i="1"/>
  <c r="AI3057" i="1"/>
  <c r="AM3057" i="1" l="1"/>
  <c r="AR3056" i="1"/>
  <c r="AQ3056" i="1"/>
  <c r="F3058" i="1"/>
  <c r="G3058" i="1"/>
  <c r="J3058" i="1"/>
  <c r="X3058" i="1"/>
  <c r="D3059" i="1"/>
  <c r="AH3056" i="1"/>
  <c r="AJ3058" i="1"/>
  <c r="AI3058" i="1"/>
  <c r="AM3058" i="1" l="1"/>
  <c r="J3059" i="1"/>
  <c r="X3059" i="1"/>
  <c r="E3060" i="1"/>
  <c r="Q3060" i="1" s="1"/>
  <c r="F3059" i="1"/>
  <c r="G3059" i="1" s="1"/>
  <c r="D3060" i="1"/>
  <c r="AQ3057" i="1"/>
  <c r="AR3057" i="1"/>
  <c r="Q3059" i="1"/>
  <c r="AH3057" i="1"/>
  <c r="AJ3059" i="1"/>
  <c r="AI3059" i="1"/>
  <c r="AM3059" i="1" l="1"/>
  <c r="AQ3058" i="1"/>
  <c r="AR3058" i="1"/>
  <c r="J3060" i="1"/>
  <c r="X3060" i="1"/>
  <c r="D3061" i="1"/>
  <c r="F3060" i="1"/>
  <c r="E3061" i="1"/>
  <c r="G3060" i="1"/>
  <c r="AH3058" i="1"/>
  <c r="AJ3060" i="1"/>
  <c r="AI3060" i="1"/>
  <c r="AM3060" i="1" l="1"/>
  <c r="AQ3059" i="1"/>
  <c r="AR3059" i="1"/>
  <c r="J3061" i="1"/>
  <c r="X3061" i="1"/>
  <c r="D3062" i="1"/>
  <c r="F3061" i="1"/>
  <c r="G3061" i="1"/>
  <c r="E3062" i="1"/>
  <c r="Q3062" i="1" s="1"/>
  <c r="Q3061" i="1"/>
  <c r="AH3059" i="1"/>
  <c r="AJ3061" i="1"/>
  <c r="AI3061" i="1"/>
  <c r="AM3061" i="1" l="1"/>
  <c r="J3062" i="1"/>
  <c r="X3062" i="1"/>
  <c r="F3062" i="1"/>
  <c r="G3062" i="1" s="1"/>
  <c r="D3063" i="1"/>
  <c r="E3063" i="1"/>
  <c r="AQ3060" i="1"/>
  <c r="AR3060" i="1"/>
  <c r="AH3060" i="1"/>
  <c r="AJ3062" i="1"/>
  <c r="AI3062" i="1"/>
  <c r="AM3062" i="1" l="1"/>
  <c r="AR3061" i="1"/>
  <c r="AQ3061" i="1"/>
  <c r="AH3061" i="1" s="1"/>
  <c r="F3063" i="1"/>
  <c r="G3063" i="1"/>
  <c r="J3063" i="1"/>
  <c r="X3063" i="1"/>
  <c r="E3064" i="1"/>
  <c r="D3064" i="1"/>
  <c r="Q3063" i="1"/>
  <c r="AJ3063" i="1"/>
  <c r="AI3063" i="1"/>
  <c r="AM3063" i="1" l="1"/>
  <c r="J3064" i="1"/>
  <c r="X3064" i="1"/>
  <c r="F3064" i="1"/>
  <c r="G3064" i="1"/>
  <c r="D3065" i="1"/>
  <c r="E3065" i="1"/>
  <c r="AQ3062" i="1"/>
  <c r="AH3062" i="1" s="1"/>
  <c r="AR3062" i="1"/>
  <c r="Q3064" i="1"/>
  <c r="AJ3064" i="1"/>
  <c r="AI3064" i="1"/>
  <c r="AM3064" i="1" l="1"/>
  <c r="J3065" i="1"/>
  <c r="X3065" i="1"/>
  <c r="F3065" i="1"/>
  <c r="G3065" i="1"/>
  <c r="E3066" i="1"/>
  <c r="D3066" i="1"/>
  <c r="AR3063" i="1"/>
  <c r="AQ3063" i="1"/>
  <c r="AR3064" i="1"/>
  <c r="Q3065" i="1"/>
  <c r="AH3063" i="1"/>
  <c r="AJ3065" i="1"/>
  <c r="AI3065" i="1"/>
  <c r="AM3065" i="1" l="1"/>
  <c r="J3066" i="1"/>
  <c r="X3066" i="1"/>
  <c r="F3066" i="1"/>
  <c r="G3066" i="1" s="1"/>
  <c r="D3067" i="1"/>
  <c r="E3067" i="1"/>
  <c r="Q3066" i="1"/>
  <c r="AQ3064" i="1"/>
  <c r="AH3064" i="1"/>
  <c r="AJ3066" i="1"/>
  <c r="AI3066" i="1"/>
  <c r="AM3066" i="1" l="1"/>
  <c r="AQ3065" i="1"/>
  <c r="AR3065" i="1"/>
  <c r="F3067" i="1"/>
  <c r="G3067" i="1"/>
  <c r="J3067" i="1"/>
  <c r="X3067" i="1"/>
  <c r="D3068" i="1"/>
  <c r="E3068" i="1"/>
  <c r="Q3067" i="1"/>
  <c r="AH3065" i="1"/>
  <c r="AJ3067" i="1"/>
  <c r="AI3067" i="1"/>
  <c r="AM3067" i="1" l="1"/>
  <c r="AQ3066" i="1"/>
  <c r="J3068" i="1"/>
  <c r="X3068" i="1"/>
  <c r="F3068" i="1"/>
  <c r="G3068" i="1"/>
  <c r="D3069" i="1"/>
  <c r="E3069" i="1"/>
  <c r="Q3068" i="1"/>
  <c r="AQ3067" i="1"/>
  <c r="AR3066" i="1"/>
  <c r="AH3066" i="1"/>
  <c r="AJ3068" i="1"/>
  <c r="AI3068" i="1"/>
  <c r="AM3068" i="1" l="1"/>
  <c r="J3069" i="1"/>
  <c r="X3069" i="1"/>
  <c r="F3069" i="1"/>
  <c r="G3069" i="1"/>
  <c r="D3070" i="1"/>
  <c r="Q3070" i="1" s="1"/>
  <c r="E3070" i="1"/>
  <c r="AR3067" i="1"/>
  <c r="AQ3068" i="1"/>
  <c r="Q3069" i="1"/>
  <c r="AR3068" i="1"/>
  <c r="AH3067" i="1"/>
  <c r="AJ3069" i="1"/>
  <c r="AI3069" i="1"/>
  <c r="AM3069" i="1" l="1"/>
  <c r="J3070" i="1"/>
  <c r="X3070" i="1"/>
  <c r="F3070" i="1"/>
  <c r="G3070" i="1" s="1"/>
  <c r="E3071" i="1"/>
  <c r="D3071" i="1"/>
  <c r="AH3068" i="1"/>
  <c r="AJ3070" i="1"/>
  <c r="AI3070" i="1"/>
  <c r="AM3070" i="1" l="1"/>
  <c r="AQ3069" i="1"/>
  <c r="AR3069" i="1"/>
  <c r="F3071" i="1"/>
  <c r="G3071" i="1" s="1"/>
  <c r="J3071" i="1"/>
  <c r="X3071" i="1"/>
  <c r="Q3072" i="1"/>
  <c r="E3072" i="1"/>
  <c r="D3072" i="1"/>
  <c r="Q3071" i="1"/>
  <c r="AH3069" i="1"/>
  <c r="AJ3071" i="1"/>
  <c r="AI3071" i="1"/>
  <c r="AM3071" i="1" l="1"/>
  <c r="AQ3070" i="1"/>
  <c r="AR3070" i="1"/>
  <c r="J3072" i="1"/>
  <c r="X3072" i="1"/>
  <c r="F3072" i="1"/>
  <c r="G3072" i="1" s="1"/>
  <c r="E3073" i="1"/>
  <c r="D3073" i="1"/>
  <c r="AH3070" i="1"/>
  <c r="AJ3072" i="1"/>
  <c r="AI3072" i="1"/>
  <c r="AM3072" i="1" l="1"/>
  <c r="AR3071" i="1"/>
  <c r="AQ3071" i="1"/>
  <c r="J3073" i="1"/>
  <c r="X3073" i="1"/>
  <c r="F3073" i="1"/>
  <c r="G3073" i="1"/>
  <c r="E3074" i="1"/>
  <c r="D3074" i="1"/>
  <c r="Q3073" i="1"/>
  <c r="AH3071" i="1"/>
  <c r="AJ3073" i="1"/>
  <c r="AI3073" i="1"/>
  <c r="AM3073" i="1" l="1"/>
  <c r="J3074" i="1"/>
  <c r="X3074" i="1"/>
  <c r="Q3075" i="1"/>
  <c r="F3074" i="1"/>
  <c r="G3074" i="1" s="1"/>
  <c r="E3075" i="1"/>
  <c r="D3075" i="1"/>
  <c r="Q3074" i="1"/>
  <c r="AR3072" i="1"/>
  <c r="AQ3072" i="1"/>
  <c r="AH3072" i="1"/>
  <c r="AJ3074" i="1"/>
  <c r="AI3074" i="1"/>
  <c r="AM3074" i="1" l="1"/>
  <c r="AQ3073" i="1"/>
  <c r="AR3073" i="1"/>
  <c r="F3075" i="1"/>
  <c r="G3075" i="1"/>
  <c r="J3075" i="1"/>
  <c r="X3075" i="1"/>
  <c r="E3076" i="1"/>
  <c r="D3076" i="1"/>
  <c r="AH3073" i="1"/>
  <c r="AJ3075" i="1"/>
  <c r="AI3075" i="1"/>
  <c r="AM3075" i="1" l="1"/>
  <c r="J3076" i="1"/>
  <c r="X3076" i="1"/>
  <c r="F3076" i="1"/>
  <c r="G3076" i="1" s="1"/>
  <c r="D3077" i="1"/>
  <c r="Q3077" i="1" s="1"/>
  <c r="E3077" i="1"/>
  <c r="AQ3074" i="1"/>
  <c r="AH3074" i="1" s="1"/>
  <c r="AR3074" i="1"/>
  <c r="Q3076" i="1"/>
  <c r="AJ3076" i="1"/>
  <c r="AI3076" i="1"/>
  <c r="AM3076" i="1" l="1"/>
  <c r="AQ3075" i="1"/>
  <c r="AR3075" i="1"/>
  <c r="J3077" i="1"/>
  <c r="X3077" i="1"/>
  <c r="F3077" i="1"/>
  <c r="G3077" i="1" s="1"/>
  <c r="D3078" i="1"/>
  <c r="Q3078" i="1" s="1"/>
  <c r="AH3075" i="1"/>
  <c r="AJ3077" i="1"/>
  <c r="AI3077" i="1"/>
  <c r="AM3077" i="1" l="1"/>
  <c r="AR3076" i="1"/>
  <c r="AQ3076" i="1"/>
  <c r="G3078" i="1"/>
  <c r="D3079" i="1"/>
  <c r="J3078" i="1"/>
  <c r="X3078" i="1"/>
  <c r="E3079" i="1"/>
  <c r="F3078" i="1"/>
  <c r="AH3076" i="1"/>
  <c r="AJ3078" i="1"/>
  <c r="AI3078" i="1"/>
  <c r="AM3078" i="1" l="1"/>
  <c r="AQ3077" i="1"/>
  <c r="J3079" i="1"/>
  <c r="X3079" i="1"/>
  <c r="F3079" i="1"/>
  <c r="G3079" i="1" s="1"/>
  <c r="E3080" i="1"/>
  <c r="D3080" i="1"/>
  <c r="Q3080" i="1" s="1"/>
  <c r="AR3077" i="1"/>
  <c r="Q3079" i="1"/>
  <c r="AH3077" i="1"/>
  <c r="AJ3079" i="1"/>
  <c r="AI3079" i="1"/>
  <c r="AM3079" i="1" l="1"/>
  <c r="AQ3078" i="1"/>
  <c r="AR3078" i="1"/>
  <c r="F3080" i="1"/>
  <c r="G3080" i="1"/>
  <c r="J3080" i="1"/>
  <c r="X3080" i="1"/>
  <c r="E3081" i="1"/>
  <c r="D3081" i="1"/>
  <c r="AH3078" i="1"/>
  <c r="AJ3080" i="1"/>
  <c r="AI3080" i="1"/>
  <c r="AM3080" i="1" l="1"/>
  <c r="J3081" i="1"/>
  <c r="X3081" i="1"/>
  <c r="F3081" i="1"/>
  <c r="G3081" i="1"/>
  <c r="E3082" i="1"/>
  <c r="D3082" i="1"/>
  <c r="AR3079" i="1"/>
  <c r="AH3079" i="1" s="1"/>
  <c r="AQ3079" i="1"/>
  <c r="Q3081" i="1"/>
  <c r="AJ3081" i="1"/>
  <c r="AI3081" i="1"/>
  <c r="AM3081" i="1" l="1"/>
  <c r="AQ3080" i="1"/>
  <c r="AR3080" i="1"/>
  <c r="J3082" i="1"/>
  <c r="X3082" i="1"/>
  <c r="F3082" i="1"/>
  <c r="G3082" i="1" s="1"/>
  <c r="E3083" i="1"/>
  <c r="D3083" i="1"/>
  <c r="Q3082" i="1"/>
  <c r="AH3080" i="1"/>
  <c r="AJ3082" i="1"/>
  <c r="AI3082" i="1"/>
  <c r="AM3082" i="1" l="1"/>
  <c r="AQ3081" i="1"/>
  <c r="AH3081" i="1" s="1"/>
  <c r="AR3081" i="1"/>
  <c r="J3083" i="1"/>
  <c r="X3083" i="1"/>
  <c r="F3083" i="1"/>
  <c r="G3083" i="1" s="1"/>
  <c r="D3084" i="1"/>
  <c r="E3084" i="1"/>
  <c r="Q3083" i="1"/>
  <c r="AJ3083" i="1"/>
  <c r="AI3083" i="1"/>
  <c r="AM3083" i="1" l="1"/>
  <c r="AQ3082" i="1"/>
  <c r="AR3082" i="1"/>
  <c r="F3084" i="1"/>
  <c r="G3084" i="1"/>
  <c r="J3084" i="1"/>
  <c r="X3084" i="1"/>
  <c r="E3085" i="1"/>
  <c r="D3085" i="1"/>
  <c r="Q3084" i="1"/>
  <c r="AH3082" i="1"/>
  <c r="AJ3084" i="1"/>
  <c r="AI3084" i="1"/>
  <c r="AM3084" i="1" l="1"/>
  <c r="J3085" i="1"/>
  <c r="X3085" i="1"/>
  <c r="F3085" i="1"/>
  <c r="G3085" i="1"/>
  <c r="E3086" i="1"/>
  <c r="D3086" i="1"/>
  <c r="AR3083" i="1"/>
  <c r="AQ3083" i="1"/>
  <c r="Q3085" i="1"/>
  <c r="AR3084" i="1"/>
  <c r="AQ3084" i="1"/>
  <c r="AH3083" i="1"/>
  <c r="AJ3085" i="1"/>
  <c r="AI3085" i="1"/>
  <c r="AM3085" i="1" l="1"/>
  <c r="J3086" i="1"/>
  <c r="X3086" i="1"/>
  <c r="F3086" i="1"/>
  <c r="G3086" i="1"/>
  <c r="E3087" i="1"/>
  <c r="D3087" i="1"/>
  <c r="Q3086" i="1"/>
  <c r="AH3084" i="1"/>
  <c r="AJ3086" i="1"/>
  <c r="AI3086" i="1"/>
  <c r="AM3086" i="1" l="1"/>
  <c r="AR3085" i="1"/>
  <c r="AQ3085" i="1"/>
  <c r="AH3085" i="1" s="1"/>
  <c r="J3087" i="1"/>
  <c r="X3087" i="1"/>
  <c r="F3087" i="1"/>
  <c r="G3087" i="1" s="1"/>
  <c r="D3088" i="1"/>
  <c r="E3088" i="1"/>
  <c r="Q3087" i="1"/>
  <c r="AJ3087" i="1"/>
  <c r="AI3087" i="1"/>
  <c r="AM3087" i="1" l="1"/>
  <c r="AQ3086" i="1"/>
  <c r="AR3086" i="1"/>
  <c r="F3088" i="1"/>
  <c r="G3088" i="1"/>
  <c r="J3088" i="1"/>
  <c r="X3088" i="1"/>
  <c r="D3089" i="1"/>
  <c r="Q3089" i="1" s="1"/>
  <c r="E3089" i="1"/>
  <c r="Q3088" i="1"/>
  <c r="AH3086" i="1"/>
  <c r="AJ3088" i="1"/>
  <c r="AI3088" i="1"/>
  <c r="AM3088" i="1" l="1"/>
  <c r="AR3087" i="1"/>
  <c r="AQ3087" i="1"/>
  <c r="J3089" i="1"/>
  <c r="X3089" i="1"/>
  <c r="F3089" i="1"/>
  <c r="G3089" i="1"/>
  <c r="D3090" i="1"/>
  <c r="E3090" i="1"/>
  <c r="AH3087" i="1"/>
  <c r="AJ3089" i="1"/>
  <c r="AI3089" i="1"/>
  <c r="AM3089" i="1" l="1"/>
  <c r="AR3088" i="1"/>
  <c r="AQ3088" i="1"/>
  <c r="J3090" i="1"/>
  <c r="X3090" i="1"/>
  <c r="F3090" i="1"/>
  <c r="G3090" i="1" s="1"/>
  <c r="E3091" i="1"/>
  <c r="D3091" i="1"/>
  <c r="Q3090" i="1"/>
  <c r="AH3088" i="1"/>
  <c r="AJ3090" i="1"/>
  <c r="AI3090" i="1"/>
  <c r="AM3090" i="1" l="1"/>
  <c r="AR3089" i="1"/>
  <c r="AQ3089" i="1"/>
  <c r="AH3089" i="1" s="1"/>
  <c r="J3091" i="1"/>
  <c r="X3091" i="1"/>
  <c r="F3091" i="1"/>
  <c r="G3091" i="1" s="1"/>
  <c r="E3092" i="1"/>
  <c r="D3092" i="1"/>
  <c r="Q3091" i="1"/>
  <c r="AJ3091" i="1"/>
  <c r="AI3091" i="1"/>
  <c r="AM3091" i="1" l="1"/>
  <c r="AR3090" i="1"/>
  <c r="AQ3090" i="1"/>
  <c r="F3092" i="1"/>
  <c r="G3092" i="1"/>
  <c r="J3092" i="1"/>
  <c r="X3092" i="1"/>
  <c r="E3093" i="1"/>
  <c r="D3093" i="1"/>
  <c r="Q3092" i="1"/>
  <c r="AH3090" i="1"/>
  <c r="AJ3092" i="1"/>
  <c r="AI3092" i="1"/>
  <c r="AM3092" i="1" l="1"/>
  <c r="AR3091" i="1"/>
  <c r="AH3091" i="1" s="1"/>
  <c r="AQ3091" i="1"/>
  <c r="J3093" i="1"/>
  <c r="X3093" i="1"/>
  <c r="F3093" i="1"/>
  <c r="G3093" i="1" s="1"/>
  <c r="E3094" i="1"/>
  <c r="D3094" i="1"/>
  <c r="Q3093" i="1"/>
  <c r="AJ3093" i="1"/>
  <c r="AI3093" i="1"/>
  <c r="AM3093" i="1" l="1"/>
  <c r="AR3092" i="1"/>
  <c r="AH3092" i="1" s="1"/>
  <c r="AQ3092" i="1"/>
  <c r="J3094" i="1"/>
  <c r="X3094" i="1"/>
  <c r="F3094" i="1"/>
  <c r="G3094" i="1" s="1"/>
  <c r="E3095" i="1"/>
  <c r="D3095" i="1"/>
  <c r="Q3095" i="1" s="1"/>
  <c r="Q3094" i="1"/>
  <c r="AJ3094" i="1"/>
  <c r="AI3094" i="1"/>
  <c r="AM3094" i="1" l="1"/>
  <c r="AR3093" i="1"/>
  <c r="AQ3093" i="1"/>
  <c r="J3095" i="1"/>
  <c r="X3095" i="1"/>
  <c r="F3095" i="1"/>
  <c r="G3095" i="1" s="1"/>
  <c r="E3096" i="1"/>
  <c r="D3096" i="1"/>
  <c r="AH3093" i="1"/>
  <c r="AJ3095" i="1"/>
  <c r="AI3095" i="1"/>
  <c r="AM3095" i="1" l="1"/>
  <c r="AR3094" i="1"/>
  <c r="AQ3094" i="1"/>
  <c r="F3096" i="1"/>
  <c r="G3096" i="1"/>
  <c r="J3096" i="1"/>
  <c r="X3096" i="1"/>
  <c r="D3097" i="1"/>
  <c r="E3097" i="1"/>
  <c r="Q3096" i="1"/>
  <c r="AH3094" i="1"/>
  <c r="AJ3096" i="1"/>
  <c r="AI3096" i="1"/>
  <c r="AM3096" i="1" l="1"/>
  <c r="J3097" i="1"/>
  <c r="X3097" i="1"/>
  <c r="F3097" i="1"/>
  <c r="G3097" i="1" s="1"/>
  <c r="D3098" i="1"/>
  <c r="Q3098" i="1" s="1"/>
  <c r="E3098" i="1"/>
  <c r="Q3097" i="1"/>
  <c r="AR3095" i="1"/>
  <c r="AQ3095" i="1"/>
  <c r="AH3095" i="1" s="1"/>
  <c r="AJ3097" i="1"/>
  <c r="AI3097" i="1"/>
  <c r="AM3097" i="1" l="1"/>
  <c r="AR3096" i="1"/>
  <c r="AH3096" i="1" s="1"/>
  <c r="AQ3096" i="1"/>
  <c r="J3098" i="1"/>
  <c r="X3098" i="1"/>
  <c r="F3098" i="1"/>
  <c r="G3098" i="1" s="1"/>
  <c r="D3099" i="1"/>
  <c r="E3099" i="1"/>
  <c r="Q3099" i="1" s="1"/>
  <c r="AJ3098" i="1"/>
  <c r="AI3098" i="1"/>
  <c r="AM3098" i="1" l="1"/>
  <c r="AR3097" i="1"/>
  <c r="AQ3097" i="1"/>
  <c r="AH3097" i="1" s="1"/>
  <c r="J3099" i="1"/>
  <c r="X3099" i="1"/>
  <c r="F3099" i="1"/>
  <c r="G3099" i="1" s="1"/>
  <c r="E3100" i="1"/>
  <c r="D3100" i="1"/>
  <c r="Q3100" i="1" s="1"/>
  <c r="AJ3099" i="1"/>
  <c r="AI3099" i="1"/>
  <c r="AM3099" i="1" l="1"/>
  <c r="AR3098" i="1"/>
  <c r="AQ3098" i="1"/>
  <c r="F3100" i="1"/>
  <c r="G3100" i="1" s="1"/>
  <c r="J3100" i="1"/>
  <c r="X3100" i="1"/>
  <c r="E3101" i="1"/>
  <c r="D3101" i="1"/>
  <c r="AH3098" i="1"/>
  <c r="AJ3100" i="1"/>
  <c r="AI3100" i="1"/>
  <c r="AM3100" i="1" l="1"/>
  <c r="AQ3099" i="1"/>
  <c r="AR3099" i="1"/>
  <c r="J3101" i="1"/>
  <c r="X3101" i="1"/>
  <c r="F3101" i="1"/>
  <c r="G3101" i="1" s="1"/>
  <c r="D3102" i="1"/>
  <c r="Q3101" i="1"/>
  <c r="AH3099" i="1"/>
  <c r="AJ3101" i="1"/>
  <c r="AI3101" i="1"/>
  <c r="AM3101" i="1" l="1"/>
  <c r="AQ3100" i="1"/>
  <c r="AR3100" i="1"/>
  <c r="D3103" i="1"/>
  <c r="Q3103" i="1"/>
  <c r="J3102" i="1"/>
  <c r="X3102" i="1"/>
  <c r="E3103" i="1"/>
  <c r="F3102" i="1"/>
  <c r="G3102" i="1" s="1"/>
  <c r="Q3102" i="1"/>
  <c r="AH3100" i="1"/>
  <c r="AJ3102" i="1"/>
  <c r="AI3102" i="1"/>
  <c r="AM3102" i="1" l="1"/>
  <c r="AR3101" i="1"/>
  <c r="AQ3101" i="1"/>
  <c r="J3103" i="1"/>
  <c r="X3103" i="1"/>
  <c r="D3104" i="1"/>
  <c r="F3103" i="1"/>
  <c r="G3103" i="1"/>
  <c r="E3104" i="1"/>
  <c r="Q3104" i="1" s="1"/>
  <c r="AH3101" i="1"/>
  <c r="AJ3103" i="1"/>
  <c r="AI3103" i="1"/>
  <c r="AM3103" i="1" l="1"/>
  <c r="AR3102" i="1"/>
  <c r="AQ3102" i="1"/>
  <c r="J3104" i="1"/>
  <c r="X3104" i="1"/>
  <c r="Q3105" i="1"/>
  <c r="F3104" i="1"/>
  <c r="G3104" i="1" s="1"/>
  <c r="E3105" i="1"/>
  <c r="D3105" i="1"/>
  <c r="AH3102" i="1"/>
  <c r="AJ3104" i="1"/>
  <c r="AI3104" i="1"/>
  <c r="AM3104" i="1" l="1"/>
  <c r="AR3103" i="1"/>
  <c r="AQ3103" i="1"/>
  <c r="AH3103" i="1" s="1"/>
  <c r="F3105" i="1"/>
  <c r="G3105" i="1" s="1"/>
  <c r="J3105" i="1"/>
  <c r="X3105" i="1"/>
  <c r="D3106" i="1"/>
  <c r="E3106" i="1"/>
  <c r="AJ3105" i="1"/>
  <c r="AI3105" i="1"/>
  <c r="AM3105" i="1" l="1"/>
  <c r="AR3104" i="1"/>
  <c r="AQ3104" i="1"/>
  <c r="J3106" i="1"/>
  <c r="X3106" i="1"/>
  <c r="F3106" i="1"/>
  <c r="G3106" i="1" s="1"/>
  <c r="E3107" i="1"/>
  <c r="D3107" i="1"/>
  <c r="Q3106" i="1"/>
  <c r="AH3104" i="1"/>
  <c r="AJ3106" i="1"/>
  <c r="AI3106" i="1"/>
  <c r="AM3106" i="1" l="1"/>
  <c r="AQ3105" i="1"/>
  <c r="AR3105" i="1"/>
  <c r="J3107" i="1"/>
  <c r="X3107" i="1"/>
  <c r="F3107" i="1"/>
  <c r="G3107" i="1" s="1"/>
  <c r="E3108" i="1"/>
  <c r="D3108" i="1"/>
  <c r="Q3107" i="1"/>
  <c r="AH3105" i="1"/>
  <c r="AJ3107" i="1"/>
  <c r="AI3107" i="1"/>
  <c r="AM3107" i="1" l="1"/>
  <c r="AR3106" i="1"/>
  <c r="AQ3106" i="1"/>
  <c r="J3108" i="1"/>
  <c r="X3108" i="1"/>
  <c r="F3108" i="1"/>
  <c r="G3108" i="1" s="1"/>
  <c r="D3109" i="1"/>
  <c r="E3109" i="1"/>
  <c r="Q3108" i="1"/>
  <c r="AH3106" i="1"/>
  <c r="AJ3108" i="1"/>
  <c r="AI3108" i="1"/>
  <c r="AM3108" i="1" l="1"/>
  <c r="AR3107" i="1"/>
  <c r="AQ3107" i="1"/>
  <c r="F3109" i="1"/>
  <c r="G3109" i="1"/>
  <c r="J3109" i="1"/>
  <c r="X3109" i="1"/>
  <c r="D3110" i="1"/>
  <c r="E3110" i="1"/>
  <c r="Q3109" i="1"/>
  <c r="AH3107" i="1"/>
  <c r="AJ3109" i="1"/>
  <c r="AI3109" i="1"/>
  <c r="AM3109" i="1" l="1"/>
  <c r="J3110" i="1"/>
  <c r="X3110" i="1"/>
  <c r="F3110" i="1"/>
  <c r="G3110" i="1"/>
  <c r="D3111" i="1"/>
  <c r="E3111" i="1"/>
  <c r="Q3110" i="1"/>
  <c r="AQ3108" i="1"/>
  <c r="AH3108" i="1" s="1"/>
  <c r="AR3108" i="1"/>
  <c r="AJ3110" i="1"/>
  <c r="AI3110" i="1"/>
  <c r="AM3110" i="1" l="1"/>
  <c r="J3111" i="1"/>
  <c r="X3111" i="1"/>
  <c r="F3111" i="1"/>
  <c r="G3111" i="1"/>
  <c r="D3112" i="1"/>
  <c r="Q3112" i="1" s="1"/>
  <c r="E3112" i="1"/>
  <c r="AR3109" i="1"/>
  <c r="AH3109" i="1" s="1"/>
  <c r="AQ3109" i="1"/>
  <c r="Q3111" i="1"/>
  <c r="AJ3111" i="1"/>
  <c r="AI3111" i="1"/>
  <c r="AM3111" i="1" l="1"/>
  <c r="J3112" i="1"/>
  <c r="X3112" i="1"/>
  <c r="F3112" i="1"/>
  <c r="G3112" i="1" s="1"/>
  <c r="E3113" i="1"/>
  <c r="Q3113" i="1" s="1"/>
  <c r="D3113" i="1"/>
  <c r="AR3110" i="1"/>
  <c r="AQ3110" i="1"/>
  <c r="AH3110" i="1"/>
  <c r="AJ3112" i="1"/>
  <c r="AI3112" i="1"/>
  <c r="AM3112" i="1" l="1"/>
  <c r="AR3111" i="1"/>
  <c r="AR3112" i="1"/>
  <c r="AQ3111" i="1"/>
  <c r="F3113" i="1"/>
  <c r="G3113" i="1"/>
  <c r="J3113" i="1"/>
  <c r="X3113" i="1"/>
  <c r="E3114" i="1"/>
  <c r="D3114" i="1"/>
  <c r="Q3114" i="1" s="1"/>
  <c r="AH3111" i="1"/>
  <c r="AJ3113" i="1"/>
  <c r="AI3113" i="1"/>
  <c r="AM3113" i="1" l="1"/>
  <c r="AQ3112" i="1"/>
  <c r="J3114" i="1"/>
  <c r="X3114" i="1"/>
  <c r="F3114" i="1"/>
  <c r="G3114" i="1" s="1"/>
  <c r="E3115" i="1"/>
  <c r="D3115" i="1"/>
  <c r="AH3112" i="1"/>
  <c r="AJ3114" i="1"/>
  <c r="AI3114" i="1"/>
  <c r="AM3114" i="1" l="1"/>
  <c r="AQ3113" i="1"/>
  <c r="AR3113" i="1"/>
  <c r="J3115" i="1"/>
  <c r="X3115" i="1"/>
  <c r="F3115" i="1"/>
  <c r="G3115" i="1" s="1"/>
  <c r="E3116" i="1"/>
  <c r="D3116" i="1"/>
  <c r="Q3115" i="1"/>
  <c r="AH3113" i="1"/>
  <c r="AJ3115" i="1"/>
  <c r="AI3115" i="1"/>
  <c r="AM3115" i="1" l="1"/>
  <c r="AQ3114" i="1"/>
  <c r="AR3114" i="1"/>
  <c r="AH3114" i="1" s="1"/>
  <c r="J3116" i="1"/>
  <c r="X3116" i="1"/>
  <c r="Q3117" i="1"/>
  <c r="F3116" i="1"/>
  <c r="G3116" i="1" s="1"/>
  <c r="D3117" i="1"/>
  <c r="E3117" i="1"/>
  <c r="Q3116" i="1"/>
  <c r="AJ3116" i="1"/>
  <c r="AI3116" i="1"/>
  <c r="AM3116" i="1" l="1"/>
  <c r="AR3115" i="1"/>
  <c r="AQ3115" i="1"/>
  <c r="F3117" i="1"/>
  <c r="G3117" i="1"/>
  <c r="J3117" i="1"/>
  <c r="X3117" i="1"/>
  <c r="D3118" i="1"/>
  <c r="E3118" i="1"/>
  <c r="AH3115" i="1"/>
  <c r="AJ3117" i="1"/>
  <c r="AI3117" i="1"/>
  <c r="AM3117" i="1" l="1"/>
  <c r="J3118" i="1"/>
  <c r="X3118" i="1"/>
  <c r="F3118" i="1"/>
  <c r="G3118" i="1"/>
  <c r="E3119" i="1"/>
  <c r="D3119" i="1"/>
  <c r="AR3116" i="1"/>
  <c r="AQ3116" i="1"/>
  <c r="AR3117" i="1"/>
  <c r="Q3118" i="1"/>
  <c r="AH3116" i="1"/>
  <c r="AJ3118" i="1"/>
  <c r="AI3118" i="1"/>
  <c r="AM3118" i="1" l="1"/>
  <c r="J3119" i="1"/>
  <c r="X3119" i="1"/>
  <c r="F3119" i="1"/>
  <c r="G3119" i="1"/>
  <c r="E3120" i="1"/>
  <c r="D3120" i="1"/>
  <c r="Q3119" i="1"/>
  <c r="AQ3117" i="1"/>
  <c r="AQ3118" i="1"/>
  <c r="AH3117" i="1"/>
  <c r="AJ3119" i="1"/>
  <c r="AI3119" i="1"/>
  <c r="AM3119" i="1" l="1"/>
  <c r="AR3118" i="1"/>
  <c r="AH3118" i="1" s="1"/>
  <c r="J3120" i="1"/>
  <c r="X3120" i="1"/>
  <c r="F3120" i="1"/>
  <c r="G3120" i="1" s="1"/>
  <c r="D3121" i="1"/>
  <c r="Q3121" i="1" s="1"/>
  <c r="E3121" i="1"/>
  <c r="Q3120" i="1"/>
  <c r="AJ3120" i="1"/>
  <c r="AI3120" i="1"/>
  <c r="AM3120" i="1" l="1"/>
  <c r="AQ3119" i="1"/>
  <c r="AR3119" i="1"/>
  <c r="F3121" i="1"/>
  <c r="G3121" i="1" s="1"/>
  <c r="J3121" i="1"/>
  <c r="X3121" i="1"/>
  <c r="Q3122" i="1"/>
  <c r="D3122" i="1"/>
  <c r="AH3119" i="1"/>
  <c r="AJ3121" i="1"/>
  <c r="AI3121" i="1"/>
  <c r="AM3121" i="1" l="1"/>
  <c r="AQ3120" i="1"/>
  <c r="AR3120" i="1"/>
  <c r="J3122" i="1"/>
  <c r="X3122" i="1"/>
  <c r="E3123" i="1"/>
  <c r="F3122" i="1"/>
  <c r="G3122" i="1"/>
  <c r="D3123" i="1"/>
  <c r="AH3120" i="1"/>
  <c r="AJ3122" i="1"/>
  <c r="AI3122" i="1"/>
  <c r="AM3122" i="1" l="1"/>
  <c r="AR3121" i="1"/>
  <c r="J3123" i="1"/>
  <c r="X3123" i="1"/>
  <c r="D3124" i="1"/>
  <c r="Q3124" i="1" s="1"/>
  <c r="F3123" i="1"/>
  <c r="E3124" i="1"/>
  <c r="G3123" i="1"/>
  <c r="Q3123" i="1"/>
  <c r="AQ3121" i="1"/>
  <c r="AH3121" i="1"/>
  <c r="AJ3123" i="1"/>
  <c r="AI3123" i="1"/>
  <c r="AM3123" i="1" l="1"/>
  <c r="AQ3122" i="1"/>
  <c r="AH3122" i="1" s="1"/>
  <c r="AR3122" i="1"/>
  <c r="J3124" i="1"/>
  <c r="X3124" i="1"/>
  <c r="D3125" i="1"/>
  <c r="F3124" i="1"/>
  <c r="G3124" i="1" s="1"/>
  <c r="E3125" i="1"/>
  <c r="AJ3124" i="1"/>
  <c r="AI3124" i="1"/>
  <c r="AM3124" i="1" l="1"/>
  <c r="AQ3123" i="1"/>
  <c r="AR3123" i="1"/>
  <c r="J3125" i="1"/>
  <c r="X3125" i="1"/>
  <c r="F3125" i="1"/>
  <c r="G3125" i="1" s="1"/>
  <c r="D3126" i="1"/>
  <c r="E3126" i="1"/>
  <c r="Q3125" i="1"/>
  <c r="AH3123" i="1"/>
  <c r="AJ3125" i="1"/>
  <c r="AI3125" i="1"/>
  <c r="AM3125" i="1" l="1"/>
  <c r="AQ3124" i="1"/>
  <c r="AH3124" i="1" s="1"/>
  <c r="AR3124" i="1"/>
  <c r="F3126" i="1"/>
  <c r="G3126" i="1"/>
  <c r="J3126" i="1"/>
  <c r="X3126" i="1"/>
  <c r="D3127" i="1"/>
  <c r="E3127" i="1"/>
  <c r="Q3126" i="1"/>
  <c r="AJ3126" i="1"/>
  <c r="AI3126" i="1"/>
  <c r="AM3126" i="1" l="1"/>
  <c r="J3127" i="1"/>
  <c r="X3127" i="1"/>
  <c r="F3127" i="1"/>
  <c r="G3127" i="1"/>
  <c r="E3128" i="1"/>
  <c r="D3128" i="1"/>
  <c r="AR3125" i="1"/>
  <c r="AQ3125" i="1"/>
  <c r="Q3127" i="1"/>
  <c r="AH3125" i="1"/>
  <c r="AJ3127" i="1"/>
  <c r="AI3127" i="1"/>
  <c r="AM3127" i="1" l="1"/>
  <c r="AQ3126" i="1"/>
  <c r="AR3126" i="1"/>
  <c r="J3128" i="1"/>
  <c r="X3128" i="1"/>
  <c r="F3128" i="1"/>
  <c r="G3128" i="1"/>
  <c r="D3129" i="1"/>
  <c r="E3129" i="1"/>
  <c r="Q3129" i="1" s="1"/>
  <c r="Q3128" i="1"/>
  <c r="AH3126" i="1"/>
  <c r="AJ3128" i="1"/>
  <c r="AI3128" i="1"/>
  <c r="AM3128" i="1" l="1"/>
  <c r="J3129" i="1"/>
  <c r="X3129" i="1"/>
  <c r="F3129" i="1"/>
  <c r="G3129" i="1" s="1"/>
  <c r="D3130" i="1"/>
  <c r="E3130" i="1"/>
  <c r="AR3127" i="1"/>
  <c r="AQ3127" i="1"/>
  <c r="AH3127" i="1" s="1"/>
  <c r="AJ3129" i="1"/>
  <c r="AI3129" i="1"/>
  <c r="AM3129" i="1" l="1"/>
  <c r="AR3128" i="1"/>
  <c r="AH3128" i="1" s="1"/>
  <c r="AQ3128" i="1"/>
  <c r="F3130" i="1"/>
  <c r="G3130" i="1"/>
  <c r="J3130" i="1"/>
  <c r="X3130" i="1"/>
  <c r="D3131" i="1"/>
  <c r="E3131" i="1"/>
  <c r="Q3130" i="1"/>
  <c r="AJ3130" i="1"/>
  <c r="AI3130" i="1"/>
  <c r="AM3130" i="1" l="1"/>
  <c r="J3131" i="1"/>
  <c r="X3131" i="1"/>
  <c r="F3131" i="1"/>
  <c r="G3131" i="1"/>
  <c r="E3132" i="1"/>
  <c r="D3132" i="1"/>
  <c r="AQ3129" i="1"/>
  <c r="AH3129" i="1" s="1"/>
  <c r="AR3129" i="1"/>
  <c r="AQ3130" i="1"/>
  <c r="Q3131" i="1"/>
  <c r="AJ3131" i="1"/>
  <c r="AI3131" i="1"/>
  <c r="AM3131" i="1" l="1"/>
  <c r="J3132" i="1"/>
  <c r="X3132" i="1"/>
  <c r="F3132" i="1"/>
  <c r="G3132" i="1"/>
  <c r="D3133" i="1"/>
  <c r="Q3133" i="1" s="1"/>
  <c r="E3133" i="1"/>
  <c r="Q3132" i="1"/>
  <c r="AR3130" i="1"/>
  <c r="AH3130" i="1"/>
  <c r="AJ3132" i="1"/>
  <c r="AI3132" i="1"/>
  <c r="AM3132" i="1" l="1"/>
  <c r="AQ3131" i="1"/>
  <c r="J3133" i="1"/>
  <c r="X3133" i="1"/>
  <c r="F3133" i="1"/>
  <c r="G3133" i="1" s="1"/>
  <c r="E3134" i="1"/>
  <c r="Q3134" i="1" s="1"/>
  <c r="D3134" i="1"/>
  <c r="AR3131" i="1"/>
  <c r="AH3131" i="1"/>
  <c r="AJ3133" i="1"/>
  <c r="AI3133" i="1"/>
  <c r="AM3133" i="1" l="1"/>
  <c r="AR3132" i="1"/>
  <c r="AH3132" i="1" s="1"/>
  <c r="AQ3132" i="1"/>
  <c r="F3134" i="1"/>
  <c r="G3134" i="1" s="1"/>
  <c r="J3134" i="1"/>
  <c r="X3134" i="1"/>
  <c r="Q3135" i="1"/>
  <c r="D3135" i="1"/>
  <c r="E3135" i="1"/>
  <c r="AJ3134" i="1"/>
  <c r="AI3134" i="1"/>
  <c r="AM3134" i="1" l="1"/>
  <c r="AR3133" i="1"/>
  <c r="AH3133" i="1" s="1"/>
  <c r="AQ3133" i="1"/>
  <c r="J3135" i="1"/>
  <c r="X3135" i="1"/>
  <c r="F3135" i="1"/>
  <c r="G3135" i="1"/>
  <c r="D3136" i="1"/>
  <c r="E3136" i="1"/>
  <c r="Q3136" i="1" s="1"/>
  <c r="AJ3135" i="1"/>
  <c r="AI3135" i="1"/>
  <c r="AM3135" i="1" l="1"/>
  <c r="AR3134" i="1"/>
  <c r="J3136" i="1"/>
  <c r="X3136" i="1"/>
  <c r="F3136" i="1"/>
  <c r="G3136" i="1"/>
  <c r="E3137" i="1"/>
  <c r="D3137" i="1"/>
  <c r="AQ3134" i="1"/>
  <c r="AH3134" i="1"/>
  <c r="AJ3136" i="1"/>
  <c r="AI3136" i="1"/>
  <c r="AM3136" i="1" l="1"/>
  <c r="J3137" i="1"/>
  <c r="X3137" i="1"/>
  <c r="F3137" i="1"/>
  <c r="G3137" i="1" s="1"/>
  <c r="E3138" i="1"/>
  <c r="D3138" i="1"/>
  <c r="Q3137" i="1"/>
  <c r="AQ3135" i="1"/>
  <c r="AH3135" i="1"/>
  <c r="AR3135" i="1"/>
  <c r="AJ3137" i="1"/>
  <c r="AI3137" i="1"/>
  <c r="AM3137" i="1" l="1"/>
  <c r="AQ3136" i="1"/>
  <c r="AQ3137" i="1"/>
  <c r="AR3136" i="1"/>
  <c r="AH3136" i="1" s="1"/>
  <c r="F3138" i="1"/>
  <c r="G3138" i="1"/>
  <c r="J3138" i="1"/>
  <c r="X3138" i="1"/>
  <c r="E3139" i="1"/>
  <c r="D3139" i="1"/>
  <c r="Q3139" i="1" s="1"/>
  <c r="Q3138" i="1"/>
  <c r="AJ3138" i="1"/>
  <c r="AI3138" i="1"/>
  <c r="AM3138" i="1" l="1"/>
  <c r="J3139" i="1"/>
  <c r="X3139" i="1"/>
  <c r="F3139" i="1"/>
  <c r="G3139" i="1" s="1"/>
  <c r="D3140" i="1"/>
  <c r="E3140" i="1"/>
  <c r="Q3140" i="1" s="1"/>
  <c r="AR3137" i="1"/>
  <c r="AH3137" i="1" s="1"/>
  <c r="AJ3139" i="1"/>
  <c r="AI3139" i="1"/>
  <c r="AM3139" i="1" l="1"/>
  <c r="AR3138" i="1"/>
  <c r="AQ3138" i="1"/>
  <c r="J3140" i="1"/>
  <c r="X3140" i="1"/>
  <c r="F3140" i="1"/>
  <c r="G3140" i="1" s="1"/>
  <c r="E3141" i="1"/>
  <c r="D3141" i="1"/>
  <c r="Q3141" i="1" s="1"/>
  <c r="AH3138" i="1"/>
  <c r="AJ3140" i="1"/>
  <c r="AI3140" i="1"/>
  <c r="AM3140" i="1" l="1"/>
  <c r="AQ3139" i="1"/>
  <c r="AR3139" i="1"/>
  <c r="J3141" i="1"/>
  <c r="X3141" i="1"/>
  <c r="Q3142" i="1"/>
  <c r="F3141" i="1"/>
  <c r="G3141" i="1" s="1"/>
  <c r="E3142" i="1"/>
  <c r="D3142" i="1"/>
  <c r="AH3139" i="1"/>
  <c r="AJ3141" i="1"/>
  <c r="AI3141" i="1"/>
  <c r="AM3141" i="1" l="1"/>
  <c r="AR3140" i="1"/>
  <c r="AQ3140" i="1"/>
  <c r="F3142" i="1"/>
  <c r="G3142" i="1"/>
  <c r="J3142" i="1"/>
  <c r="X3142" i="1"/>
  <c r="E3143" i="1"/>
  <c r="Q3143" i="1" s="1"/>
  <c r="D3143" i="1"/>
  <c r="AH3140" i="1"/>
  <c r="AJ3142" i="1"/>
  <c r="AI3142" i="1"/>
  <c r="AM3142" i="1" l="1"/>
  <c r="AQ3141" i="1"/>
  <c r="AR3141" i="1"/>
  <c r="J3143" i="1"/>
  <c r="X3143" i="1"/>
  <c r="F3143" i="1"/>
  <c r="G3143" i="1" s="1"/>
  <c r="D3144" i="1"/>
  <c r="E3144" i="1"/>
  <c r="Q3144" i="1" s="1"/>
  <c r="AH3141" i="1"/>
  <c r="AJ3143" i="1"/>
  <c r="AI3143" i="1"/>
  <c r="AM3143" i="1" l="1"/>
  <c r="AR3142" i="1"/>
  <c r="AQ3142" i="1"/>
  <c r="AH3142" i="1" s="1"/>
  <c r="J3144" i="1"/>
  <c r="X3144" i="1"/>
  <c r="F3144" i="1"/>
  <c r="G3144" i="1"/>
  <c r="E3145" i="1"/>
  <c r="D3145" i="1"/>
  <c r="AJ3144" i="1"/>
  <c r="AI3144" i="1"/>
  <c r="AM3144" i="1" l="1"/>
  <c r="AR3143" i="1"/>
  <c r="AQ3143" i="1"/>
  <c r="J3145" i="1"/>
  <c r="X3145" i="1"/>
  <c r="F3145" i="1"/>
  <c r="G3145" i="1" s="1"/>
  <c r="D3146" i="1"/>
  <c r="Q3145" i="1"/>
  <c r="AH3143" i="1"/>
  <c r="AJ3145" i="1"/>
  <c r="AI3145" i="1"/>
  <c r="AM3145" i="1" l="1"/>
  <c r="AQ3144" i="1"/>
  <c r="AR3144" i="1"/>
  <c r="F3146" i="1"/>
  <c r="G3146" i="1"/>
  <c r="D3147" i="1"/>
  <c r="J3146" i="1"/>
  <c r="X3146" i="1"/>
  <c r="E3147" i="1"/>
  <c r="Q3146" i="1"/>
  <c r="AH3144" i="1"/>
  <c r="AJ3146" i="1"/>
  <c r="AI3146" i="1"/>
  <c r="AM3146" i="1" l="1"/>
  <c r="F3147" i="1"/>
  <c r="G3147" i="1" s="1"/>
  <c r="E3148" i="1"/>
  <c r="J3147" i="1"/>
  <c r="X3147" i="1"/>
  <c r="D3148" i="1"/>
  <c r="Q3148" i="1"/>
  <c r="AQ3145" i="1"/>
  <c r="AR3145" i="1"/>
  <c r="Q3147" i="1"/>
  <c r="AH3145" i="1"/>
  <c r="AJ3147" i="1"/>
  <c r="AI3147" i="1"/>
  <c r="AM3147" i="1" l="1"/>
  <c r="AQ3146" i="1"/>
  <c r="AR3146" i="1"/>
  <c r="J3148" i="1"/>
  <c r="X3148" i="1"/>
  <c r="D3149" i="1"/>
  <c r="Q3149" i="1"/>
  <c r="F3148" i="1"/>
  <c r="G3148" i="1" s="1"/>
  <c r="E3149" i="1"/>
  <c r="AH3146" i="1"/>
  <c r="AJ3148" i="1"/>
  <c r="AI3148" i="1"/>
  <c r="AM3148" i="1" l="1"/>
  <c r="AR3147" i="1"/>
  <c r="AQ3147" i="1"/>
  <c r="J3149" i="1"/>
  <c r="X3149" i="1"/>
  <c r="D3150" i="1"/>
  <c r="F3149" i="1"/>
  <c r="G3149" i="1"/>
  <c r="AR3148" i="1" s="1"/>
  <c r="E3150" i="1"/>
  <c r="AH3147" i="1"/>
  <c r="AJ3149" i="1"/>
  <c r="AI3149" i="1"/>
  <c r="AM3149" i="1" l="1"/>
  <c r="J3150" i="1"/>
  <c r="X3150" i="1"/>
  <c r="F3150" i="1"/>
  <c r="G3150" i="1" s="1"/>
  <c r="D3151" i="1"/>
  <c r="E3151" i="1"/>
  <c r="AQ3148" i="1"/>
  <c r="AH3148" i="1" s="1"/>
  <c r="Q3150" i="1"/>
  <c r="AJ3150" i="1"/>
  <c r="AI3150" i="1"/>
  <c r="AM3150" i="1" l="1"/>
  <c r="AR3149" i="1"/>
  <c r="AQ3149" i="1"/>
  <c r="F3151" i="1"/>
  <c r="G3151" i="1"/>
  <c r="J3151" i="1"/>
  <c r="X3151" i="1"/>
  <c r="D3152" i="1"/>
  <c r="E3152" i="1"/>
  <c r="Q3151" i="1"/>
  <c r="AH3149" i="1"/>
  <c r="AJ3151" i="1"/>
  <c r="AI3151" i="1"/>
  <c r="AM3151" i="1" l="1"/>
  <c r="J3152" i="1"/>
  <c r="X3152" i="1"/>
  <c r="F3152" i="1"/>
  <c r="G3152" i="1"/>
  <c r="E3153" i="1"/>
  <c r="D3153" i="1"/>
  <c r="AQ3150" i="1"/>
  <c r="AH3150" i="1" s="1"/>
  <c r="AR3150" i="1"/>
  <c r="Q3152" i="1"/>
  <c r="AJ3152" i="1"/>
  <c r="AI3152" i="1"/>
  <c r="AM3152" i="1" l="1"/>
  <c r="J3153" i="1"/>
  <c r="X3153" i="1"/>
  <c r="F3153" i="1"/>
  <c r="G3153" i="1" s="1"/>
  <c r="D3154" i="1"/>
  <c r="E3154" i="1"/>
  <c r="Q3154" i="1" s="1"/>
  <c r="Q3153" i="1"/>
  <c r="AR3151" i="1"/>
  <c r="AQ3151" i="1"/>
  <c r="AH3151" i="1" s="1"/>
  <c r="AJ3153" i="1"/>
  <c r="AI3153" i="1"/>
  <c r="AM3153" i="1" l="1"/>
  <c r="AQ3152" i="1"/>
  <c r="AR3152" i="1"/>
  <c r="J3154" i="1"/>
  <c r="X3154" i="1"/>
  <c r="F3154" i="1"/>
  <c r="G3154" i="1" s="1"/>
  <c r="D3155" i="1"/>
  <c r="E3155" i="1"/>
  <c r="AH3152" i="1"/>
  <c r="AJ3154" i="1"/>
  <c r="AI3154" i="1"/>
  <c r="AM3154" i="1" l="1"/>
  <c r="AR3153" i="1"/>
  <c r="AQ3153" i="1"/>
  <c r="F3155" i="1"/>
  <c r="G3155" i="1" s="1"/>
  <c r="J3155" i="1"/>
  <c r="X3155" i="1"/>
  <c r="Q3156" i="1"/>
  <c r="E3156" i="1"/>
  <c r="D3156" i="1"/>
  <c r="Q3155" i="1"/>
  <c r="AH3153" i="1"/>
  <c r="AJ3155" i="1"/>
  <c r="AI3155" i="1"/>
  <c r="AM3155" i="1" l="1"/>
  <c r="AQ3154" i="1"/>
  <c r="AR3154" i="1"/>
  <c r="J3156" i="1"/>
  <c r="X3156" i="1"/>
  <c r="F3156" i="1"/>
  <c r="G3156" i="1"/>
  <c r="E3157" i="1"/>
  <c r="D3157" i="1"/>
  <c r="AH3154" i="1"/>
  <c r="AJ3156" i="1"/>
  <c r="AI3156" i="1"/>
  <c r="AM3156" i="1" l="1"/>
  <c r="AQ3155" i="1"/>
  <c r="AR3155" i="1"/>
  <c r="J3157" i="1"/>
  <c r="X3157" i="1"/>
  <c r="F3157" i="1"/>
  <c r="G3157" i="1" s="1"/>
  <c r="D3158" i="1"/>
  <c r="E3158" i="1"/>
  <c r="Q3158" i="1" s="1"/>
  <c r="Q3157" i="1"/>
  <c r="AH3155" i="1"/>
  <c r="AJ3157" i="1"/>
  <c r="AI3157" i="1"/>
  <c r="AM3157" i="1" l="1"/>
  <c r="AQ3156" i="1"/>
  <c r="AR3156" i="1"/>
  <c r="J3158" i="1"/>
  <c r="X3158" i="1"/>
  <c r="F3158" i="1"/>
  <c r="G3158" i="1" s="1"/>
  <c r="E3159" i="1"/>
  <c r="D3159" i="1"/>
  <c r="AH3156" i="1"/>
  <c r="AJ3158" i="1"/>
  <c r="AI3158" i="1"/>
  <c r="AM3158" i="1" l="1"/>
  <c r="AQ3157" i="1"/>
  <c r="AR3157" i="1"/>
  <c r="F3159" i="1"/>
  <c r="G3159" i="1"/>
  <c r="J3159" i="1"/>
  <c r="X3159" i="1"/>
  <c r="E3160" i="1"/>
  <c r="D3160" i="1"/>
  <c r="Q3159" i="1"/>
  <c r="AH3157" i="1"/>
  <c r="AJ3159" i="1"/>
  <c r="AI3159" i="1"/>
  <c r="AM3159" i="1" l="1"/>
  <c r="J3160" i="1"/>
  <c r="X3160" i="1"/>
  <c r="F3160" i="1"/>
  <c r="G3160" i="1"/>
  <c r="E3161" i="1"/>
  <c r="D3161" i="1"/>
  <c r="AQ3158" i="1"/>
  <c r="AR3158" i="1"/>
  <c r="Q3160" i="1"/>
  <c r="AH3158" i="1"/>
  <c r="AJ3160" i="1"/>
  <c r="AI3160" i="1"/>
  <c r="AM3160" i="1" l="1"/>
  <c r="AQ3159" i="1"/>
  <c r="AH3159" i="1" s="1"/>
  <c r="AR3159" i="1"/>
  <c r="J3161" i="1"/>
  <c r="X3161" i="1"/>
  <c r="F3161" i="1"/>
  <c r="G3161" i="1" s="1"/>
  <c r="D3162" i="1"/>
  <c r="E3162" i="1"/>
  <c r="Q3162" i="1" s="1"/>
  <c r="Q3161" i="1"/>
  <c r="AJ3161" i="1"/>
  <c r="AI3161" i="1"/>
  <c r="AM3161" i="1" l="1"/>
  <c r="AQ3160" i="1"/>
  <c r="AR3160" i="1"/>
  <c r="J3162" i="1"/>
  <c r="X3162" i="1"/>
  <c r="F3162" i="1"/>
  <c r="G3162" i="1" s="1"/>
  <c r="E3163" i="1"/>
  <c r="D3163" i="1"/>
  <c r="AH3160" i="1"/>
  <c r="AJ3162" i="1"/>
  <c r="AI3162" i="1"/>
  <c r="AM3162" i="1" l="1"/>
  <c r="AR3161" i="1"/>
  <c r="AQ3161" i="1"/>
  <c r="F3163" i="1"/>
  <c r="G3163" i="1" s="1"/>
  <c r="J3163" i="1"/>
  <c r="X3163" i="1"/>
  <c r="Q3164" i="1"/>
  <c r="D3164" i="1"/>
  <c r="E3164" i="1"/>
  <c r="Q3163" i="1"/>
  <c r="AH3161" i="1"/>
  <c r="AJ3163" i="1"/>
  <c r="AI3163" i="1"/>
  <c r="AM3163" i="1" l="1"/>
  <c r="AR3162" i="1"/>
  <c r="AQ3162" i="1"/>
  <c r="AR3163" i="1"/>
  <c r="J3164" i="1"/>
  <c r="X3164" i="1"/>
  <c r="F3164" i="1"/>
  <c r="G3164" i="1"/>
  <c r="D3165" i="1"/>
  <c r="Q3165" i="1" s="1"/>
  <c r="E3165" i="1"/>
  <c r="AH3162" i="1"/>
  <c r="AJ3164" i="1"/>
  <c r="AI3164" i="1"/>
  <c r="AM3164" i="1" l="1"/>
  <c r="AQ3163" i="1"/>
  <c r="J3165" i="1"/>
  <c r="X3165" i="1"/>
  <c r="F3165" i="1"/>
  <c r="G3165" i="1"/>
  <c r="D3166" i="1"/>
  <c r="AH3163" i="1"/>
  <c r="AJ3165" i="1"/>
  <c r="AI3165" i="1"/>
  <c r="AM3165" i="1" l="1"/>
  <c r="D3167" i="1"/>
  <c r="Q3167" i="1"/>
  <c r="J3166" i="1"/>
  <c r="X3166" i="1"/>
  <c r="E3167" i="1"/>
  <c r="F3166" i="1"/>
  <c r="G3166" i="1" s="1"/>
  <c r="AR3164" i="1"/>
  <c r="Q3166" i="1"/>
  <c r="AQ3164" i="1"/>
  <c r="AH3164" i="1"/>
  <c r="AJ3166" i="1"/>
  <c r="AI3166" i="1"/>
  <c r="AM3166" i="1" l="1"/>
  <c r="AQ3165" i="1"/>
  <c r="AR3165" i="1"/>
  <c r="J3167" i="1"/>
  <c r="X3167" i="1"/>
  <c r="Q3168" i="1"/>
  <c r="F3167" i="1"/>
  <c r="G3167" i="1" s="1"/>
  <c r="E3168" i="1"/>
  <c r="D3168" i="1"/>
  <c r="AH3165" i="1"/>
  <c r="AJ3167" i="1"/>
  <c r="AI3167" i="1"/>
  <c r="AM3167" i="1" l="1"/>
  <c r="AR3166" i="1"/>
  <c r="AQ3166" i="1"/>
  <c r="F3168" i="1"/>
  <c r="G3168" i="1" s="1"/>
  <c r="J3168" i="1"/>
  <c r="X3168" i="1"/>
  <c r="Q3169" i="1"/>
  <c r="E3169" i="1"/>
  <c r="D3169" i="1"/>
  <c r="AH3166" i="1"/>
  <c r="AJ3168" i="1"/>
  <c r="AI3168" i="1"/>
  <c r="AM3168" i="1" l="1"/>
  <c r="AR3167" i="1"/>
  <c r="AQ3167" i="1"/>
  <c r="AH3167" i="1" s="1"/>
  <c r="J3169" i="1"/>
  <c r="X3169" i="1"/>
  <c r="F3169" i="1"/>
  <c r="G3169" i="1"/>
  <c r="D3170" i="1"/>
  <c r="E3170" i="1"/>
  <c r="AJ3169" i="1"/>
  <c r="AI3169" i="1"/>
  <c r="AM3169" i="1" l="1"/>
  <c r="AR3168" i="1"/>
  <c r="AH3168" i="1" s="1"/>
  <c r="AQ3168" i="1"/>
  <c r="J3170" i="1"/>
  <c r="X3170" i="1"/>
  <c r="Q3171" i="1"/>
  <c r="F3170" i="1"/>
  <c r="G3170" i="1"/>
  <c r="D3171" i="1"/>
  <c r="E3171" i="1"/>
  <c r="Q3170" i="1"/>
  <c r="AJ3170" i="1"/>
  <c r="AI3170" i="1"/>
  <c r="AM3170" i="1" l="1"/>
  <c r="J3171" i="1"/>
  <c r="X3171" i="1"/>
  <c r="F3171" i="1"/>
  <c r="G3171" i="1" s="1"/>
  <c r="E3172" i="1"/>
  <c r="D3172" i="1"/>
  <c r="AQ3169" i="1"/>
  <c r="AH3169" i="1" s="1"/>
  <c r="AR3169" i="1"/>
  <c r="AJ3171" i="1"/>
  <c r="AI3171" i="1"/>
  <c r="AM3171" i="1" l="1"/>
  <c r="AR3170" i="1"/>
  <c r="AQ3170" i="1"/>
  <c r="F3172" i="1"/>
  <c r="G3172" i="1" s="1"/>
  <c r="J3172" i="1"/>
  <c r="X3172" i="1"/>
  <c r="Q3173" i="1"/>
  <c r="E3173" i="1"/>
  <c r="D3173" i="1"/>
  <c r="Q3172" i="1"/>
  <c r="AH3170" i="1"/>
  <c r="AJ3172" i="1"/>
  <c r="AI3172" i="1"/>
  <c r="AM3172" i="1" l="1"/>
  <c r="AQ3171" i="1"/>
  <c r="AR3171" i="1"/>
  <c r="J3173" i="1"/>
  <c r="X3173" i="1"/>
  <c r="F3173" i="1"/>
  <c r="G3173" i="1"/>
  <c r="E3174" i="1"/>
  <c r="D3174" i="1"/>
  <c r="AH3171" i="1"/>
  <c r="AJ3173" i="1"/>
  <c r="AI3173" i="1"/>
  <c r="AM3173" i="1" l="1"/>
  <c r="AR3172" i="1"/>
  <c r="AQ3172" i="1"/>
  <c r="AH3172" i="1" s="1"/>
  <c r="J3174" i="1"/>
  <c r="X3174" i="1"/>
  <c r="F3174" i="1"/>
  <c r="G3174" i="1"/>
  <c r="E3175" i="1"/>
  <c r="D3175" i="1"/>
  <c r="Q3174" i="1"/>
  <c r="AR3173" i="1"/>
  <c r="AQ3173" i="1"/>
  <c r="AJ3174" i="1"/>
  <c r="AI3174" i="1"/>
  <c r="AM3174" i="1" l="1"/>
  <c r="J3175" i="1"/>
  <c r="X3175" i="1"/>
  <c r="Q3176" i="1"/>
  <c r="F3175" i="1"/>
  <c r="G3175" i="1" s="1"/>
  <c r="D3176" i="1"/>
  <c r="E3176" i="1"/>
  <c r="Q3175" i="1"/>
  <c r="AH3173" i="1"/>
  <c r="AJ3175" i="1"/>
  <c r="AI3175" i="1"/>
  <c r="AM3175" i="1" l="1"/>
  <c r="AQ3174" i="1"/>
  <c r="AR3174" i="1"/>
  <c r="F3176" i="1"/>
  <c r="G3176" i="1"/>
  <c r="J3176" i="1"/>
  <c r="X3176" i="1"/>
  <c r="E3177" i="1"/>
  <c r="D3177" i="1"/>
  <c r="AH3174" i="1"/>
  <c r="AJ3176" i="1"/>
  <c r="AI3176" i="1"/>
  <c r="AM3176" i="1" l="1"/>
  <c r="J3177" i="1"/>
  <c r="X3177" i="1"/>
  <c r="F3177" i="1"/>
  <c r="G3177" i="1"/>
  <c r="D3178" i="1"/>
  <c r="E3178" i="1"/>
  <c r="AR3175" i="1"/>
  <c r="AQ3175" i="1"/>
  <c r="Q3177" i="1"/>
  <c r="AH3175" i="1"/>
  <c r="AJ3177" i="1"/>
  <c r="AI3177" i="1"/>
  <c r="AM3177" i="1" l="1"/>
  <c r="J3178" i="1"/>
  <c r="X3178" i="1"/>
  <c r="F3178" i="1"/>
  <c r="G3178" i="1"/>
  <c r="E3179" i="1"/>
  <c r="D3179" i="1"/>
  <c r="AR3176" i="1"/>
  <c r="AQ3176" i="1"/>
  <c r="AH3176" i="1" s="1"/>
  <c r="Q3178" i="1"/>
  <c r="AJ3178" i="1"/>
  <c r="AI3178" i="1"/>
  <c r="AM3178" i="1" l="1"/>
  <c r="AQ3177" i="1"/>
  <c r="J3179" i="1"/>
  <c r="X3179" i="1"/>
  <c r="F3179" i="1"/>
  <c r="G3179" i="1" s="1"/>
  <c r="D3180" i="1"/>
  <c r="E3180" i="1"/>
  <c r="Q3179" i="1"/>
  <c r="AR3177" i="1"/>
  <c r="AH3177" i="1" s="1"/>
  <c r="AJ3179" i="1"/>
  <c r="AI3179" i="1"/>
  <c r="AM3179" i="1" l="1"/>
  <c r="AQ3178" i="1"/>
  <c r="AR3178" i="1"/>
  <c r="F3180" i="1"/>
  <c r="G3180" i="1" s="1"/>
  <c r="J3180" i="1"/>
  <c r="X3180" i="1"/>
  <c r="Q3181" i="1"/>
  <c r="E3181" i="1"/>
  <c r="D3181" i="1"/>
  <c r="Q3180" i="1"/>
  <c r="AH3178" i="1"/>
  <c r="AJ3180" i="1"/>
  <c r="AI3180" i="1"/>
  <c r="AM3180" i="1" l="1"/>
  <c r="AR3179" i="1"/>
  <c r="AQ3179" i="1"/>
  <c r="J3181" i="1"/>
  <c r="X3181" i="1"/>
  <c r="F3181" i="1"/>
  <c r="G3181" i="1" s="1"/>
  <c r="E3182" i="1"/>
  <c r="D3182" i="1"/>
  <c r="Q3182" i="1" s="1"/>
  <c r="AH3179" i="1"/>
  <c r="AJ3181" i="1"/>
  <c r="AI3181" i="1"/>
  <c r="AM3181" i="1" l="1"/>
  <c r="AQ3180" i="1"/>
  <c r="AR3180" i="1"/>
  <c r="AH3180" i="1" s="1"/>
  <c r="J3182" i="1"/>
  <c r="X3182" i="1"/>
  <c r="F3182" i="1"/>
  <c r="G3182" i="1"/>
  <c r="E3183" i="1"/>
  <c r="D3183" i="1"/>
  <c r="AJ3182" i="1"/>
  <c r="AI3182" i="1"/>
  <c r="AM3182" i="1" l="1"/>
  <c r="AQ3181" i="1"/>
  <c r="AR3181" i="1"/>
  <c r="AH3181" i="1" s="1"/>
  <c r="J3183" i="1"/>
  <c r="X3183" i="1"/>
  <c r="F3183" i="1"/>
  <c r="G3183" i="1" s="1"/>
  <c r="E3184" i="1"/>
  <c r="D3184" i="1"/>
  <c r="Q3183" i="1"/>
  <c r="AJ3183" i="1"/>
  <c r="AI3183" i="1"/>
  <c r="AM3183" i="1" l="1"/>
  <c r="AQ3182" i="1"/>
  <c r="AR3182" i="1"/>
  <c r="F3184" i="1"/>
  <c r="G3184" i="1" s="1"/>
  <c r="J3184" i="1"/>
  <c r="X3184" i="1"/>
  <c r="Q3185" i="1"/>
  <c r="D3185" i="1"/>
  <c r="E3185" i="1"/>
  <c r="Q3184" i="1"/>
  <c r="AH3182" i="1"/>
  <c r="AJ3184" i="1"/>
  <c r="AI3184" i="1"/>
  <c r="AM3184" i="1" l="1"/>
  <c r="AQ3183" i="1"/>
  <c r="AR3183" i="1"/>
  <c r="J3185" i="1"/>
  <c r="X3185" i="1"/>
  <c r="F3185" i="1"/>
  <c r="G3185" i="1"/>
  <c r="D3186" i="1"/>
  <c r="AH3183" i="1"/>
  <c r="AJ3185" i="1"/>
  <c r="AI3185" i="1"/>
  <c r="AM3185" i="1" l="1"/>
  <c r="D3187" i="1"/>
  <c r="Q3187" i="1"/>
  <c r="J3186" i="1"/>
  <c r="X3186" i="1"/>
  <c r="E3187" i="1"/>
  <c r="F3186" i="1"/>
  <c r="G3186" i="1" s="1"/>
  <c r="AR3184" i="1"/>
  <c r="Q3186" i="1"/>
  <c r="AQ3184" i="1"/>
  <c r="AH3184" i="1" s="1"/>
  <c r="AJ3186" i="1"/>
  <c r="AI3186" i="1"/>
  <c r="AM3186" i="1" l="1"/>
  <c r="AQ3185" i="1"/>
  <c r="AR3185" i="1"/>
  <c r="J3187" i="1"/>
  <c r="X3187" i="1"/>
  <c r="D3188" i="1"/>
  <c r="F3187" i="1"/>
  <c r="G3187" i="1"/>
  <c r="E3188" i="1"/>
  <c r="AH3185" i="1"/>
  <c r="AJ3187" i="1"/>
  <c r="AI3187" i="1"/>
  <c r="AM3187" i="1" l="1"/>
  <c r="AR3186" i="1"/>
  <c r="AQ3186" i="1"/>
  <c r="J3188" i="1"/>
  <c r="X3188" i="1"/>
  <c r="F3188" i="1"/>
  <c r="G3188" i="1" s="1"/>
  <c r="E3189" i="1"/>
  <c r="D3189" i="1"/>
  <c r="Q3189" i="1" s="1"/>
  <c r="Q3188" i="1"/>
  <c r="AH3186" i="1"/>
  <c r="AJ3188" i="1"/>
  <c r="AI3188" i="1"/>
  <c r="AM3188" i="1" l="1"/>
  <c r="AR3187" i="1"/>
  <c r="AQ3187" i="1"/>
  <c r="F3189" i="1"/>
  <c r="G3189" i="1"/>
  <c r="J3189" i="1"/>
  <c r="X3189" i="1"/>
  <c r="E3190" i="1"/>
  <c r="D3190" i="1"/>
  <c r="AH3187" i="1"/>
  <c r="AJ3189" i="1"/>
  <c r="AI3189" i="1"/>
  <c r="AM3189" i="1" l="1"/>
  <c r="J3190" i="1"/>
  <c r="X3190" i="1"/>
  <c r="F3190" i="1"/>
  <c r="G3190" i="1" s="1"/>
  <c r="D3191" i="1"/>
  <c r="Q3191" i="1" s="1"/>
  <c r="E3191" i="1"/>
  <c r="AQ3188" i="1"/>
  <c r="AR3188" i="1"/>
  <c r="Q3190" i="1"/>
  <c r="AH3188" i="1"/>
  <c r="AJ3190" i="1"/>
  <c r="AI3190" i="1"/>
  <c r="AM3190" i="1" l="1"/>
  <c r="AR3189" i="1"/>
  <c r="AQ3189" i="1"/>
  <c r="J3191" i="1"/>
  <c r="X3191" i="1"/>
  <c r="F3191" i="1"/>
  <c r="G3191" i="1" s="1"/>
  <c r="E3192" i="1"/>
  <c r="D3192" i="1"/>
  <c r="AH3189" i="1"/>
  <c r="AJ3191" i="1"/>
  <c r="AI3191" i="1"/>
  <c r="AM3191" i="1" l="1"/>
  <c r="AQ3190" i="1"/>
  <c r="AR3190" i="1"/>
  <c r="J3192" i="1"/>
  <c r="X3192" i="1"/>
  <c r="F3192" i="1"/>
  <c r="G3192" i="1" s="1"/>
  <c r="D3193" i="1"/>
  <c r="E3193" i="1"/>
  <c r="Q3192" i="1"/>
  <c r="AH3190" i="1"/>
  <c r="AJ3192" i="1"/>
  <c r="AI3192" i="1"/>
  <c r="AM3192" i="1" l="1"/>
  <c r="AQ3191" i="1"/>
  <c r="AR3191" i="1"/>
  <c r="F3193" i="1"/>
  <c r="G3193" i="1"/>
  <c r="J3193" i="1"/>
  <c r="X3193" i="1"/>
  <c r="E3194" i="1"/>
  <c r="D3194" i="1"/>
  <c r="Q3193" i="1"/>
  <c r="AH3191" i="1"/>
  <c r="AJ3193" i="1"/>
  <c r="AI3193" i="1"/>
  <c r="AM3193" i="1" l="1"/>
  <c r="J3194" i="1"/>
  <c r="X3194" i="1"/>
  <c r="F3194" i="1"/>
  <c r="G3194" i="1" s="1"/>
  <c r="D3195" i="1"/>
  <c r="Q3195" i="1" s="1"/>
  <c r="E3195" i="1"/>
  <c r="Q3194" i="1"/>
  <c r="AQ3192" i="1"/>
  <c r="AR3192" i="1"/>
  <c r="AH3192" i="1" s="1"/>
  <c r="AJ3194" i="1"/>
  <c r="AI3194" i="1"/>
  <c r="AM3194" i="1" l="1"/>
  <c r="AQ3193" i="1"/>
  <c r="AR3193" i="1"/>
  <c r="J3195" i="1"/>
  <c r="X3195" i="1"/>
  <c r="F3195" i="1"/>
  <c r="G3195" i="1" s="1"/>
  <c r="D3196" i="1"/>
  <c r="Q3196" i="1" s="1"/>
  <c r="E3196" i="1"/>
  <c r="AH3193" i="1"/>
  <c r="AJ3195" i="1"/>
  <c r="AI3195" i="1"/>
  <c r="AM3195" i="1" l="1"/>
  <c r="AQ3194" i="1"/>
  <c r="AR3194" i="1"/>
  <c r="J3196" i="1"/>
  <c r="X3196" i="1"/>
  <c r="F3196" i="1"/>
  <c r="G3196" i="1" s="1"/>
  <c r="E3197" i="1"/>
  <c r="D3197" i="1"/>
  <c r="AH3194" i="1"/>
  <c r="AJ3196" i="1"/>
  <c r="AI3196" i="1"/>
  <c r="AM3196" i="1" l="1"/>
  <c r="AR3195" i="1"/>
  <c r="AQ3195" i="1"/>
  <c r="F3197" i="1"/>
  <c r="G3197" i="1" s="1"/>
  <c r="J3197" i="1"/>
  <c r="X3197" i="1"/>
  <c r="E3198" i="1"/>
  <c r="D3198" i="1"/>
  <c r="Q3197" i="1"/>
  <c r="AH3195" i="1"/>
  <c r="AJ3197" i="1"/>
  <c r="AI3197" i="1"/>
  <c r="AM3197" i="1" l="1"/>
  <c r="AR3196" i="1"/>
  <c r="AQ3196" i="1"/>
  <c r="J3198" i="1"/>
  <c r="X3198" i="1"/>
  <c r="F3198" i="1"/>
  <c r="G3198" i="1"/>
  <c r="E3199" i="1"/>
  <c r="D3199" i="1"/>
  <c r="Q3198" i="1"/>
  <c r="AH3196" i="1"/>
  <c r="AJ3198" i="1"/>
  <c r="AI3198" i="1"/>
  <c r="AM3198" i="1" l="1"/>
  <c r="J3199" i="1"/>
  <c r="X3199" i="1"/>
  <c r="F3199" i="1"/>
  <c r="G3199" i="1"/>
  <c r="E3200" i="1"/>
  <c r="D3200" i="1"/>
  <c r="Q3199" i="1"/>
  <c r="AQ3197" i="1"/>
  <c r="AH3197" i="1" s="1"/>
  <c r="AR3197" i="1"/>
  <c r="AJ3199" i="1"/>
  <c r="AI3199" i="1"/>
  <c r="AM3199" i="1" l="1"/>
  <c r="AR3198" i="1"/>
  <c r="AQ3198" i="1"/>
  <c r="J3200" i="1"/>
  <c r="X3200" i="1"/>
  <c r="F3200" i="1"/>
  <c r="G3200" i="1" s="1"/>
  <c r="D3201" i="1"/>
  <c r="E3201" i="1"/>
  <c r="Q3201" i="1" s="1"/>
  <c r="Q3200" i="1"/>
  <c r="AH3198" i="1"/>
  <c r="AJ3200" i="1"/>
  <c r="AI3200" i="1"/>
  <c r="AM3200" i="1" l="1"/>
  <c r="AQ3199" i="1"/>
  <c r="AR3199" i="1"/>
  <c r="F3201" i="1"/>
  <c r="G3201" i="1" s="1"/>
  <c r="J3201" i="1"/>
  <c r="X3201" i="1"/>
  <c r="E3202" i="1"/>
  <c r="D3202" i="1"/>
  <c r="Q3202" i="1" s="1"/>
  <c r="AH3199" i="1"/>
  <c r="AJ3201" i="1"/>
  <c r="AI3201" i="1"/>
  <c r="AM3201" i="1" l="1"/>
  <c r="AQ3200" i="1"/>
  <c r="AR3200" i="1"/>
  <c r="J3202" i="1"/>
  <c r="X3202" i="1"/>
  <c r="F3202" i="1"/>
  <c r="G3202" i="1" s="1"/>
  <c r="D3203" i="1"/>
  <c r="Q3203" i="1" s="1"/>
  <c r="E3203" i="1"/>
  <c r="AH3200" i="1"/>
  <c r="AJ3202" i="1"/>
  <c r="AI3202" i="1"/>
  <c r="AM3202" i="1" l="1"/>
  <c r="AR3201" i="1"/>
  <c r="AQ3201" i="1"/>
  <c r="J3203" i="1"/>
  <c r="X3203" i="1"/>
  <c r="F3203" i="1"/>
  <c r="G3203" i="1"/>
  <c r="E3204" i="1"/>
  <c r="D3204" i="1"/>
  <c r="AH3201" i="1"/>
  <c r="AJ3203" i="1"/>
  <c r="AI3203" i="1"/>
  <c r="AM3203" i="1" l="1"/>
  <c r="AQ3202" i="1"/>
  <c r="AH3202" i="1" s="1"/>
  <c r="AR3202" i="1"/>
  <c r="J3204" i="1"/>
  <c r="X3204" i="1"/>
  <c r="F3204" i="1"/>
  <c r="G3204" i="1" s="1"/>
  <c r="E3205" i="1"/>
  <c r="D3205" i="1"/>
  <c r="Q3205" i="1" s="1"/>
  <c r="Q3204" i="1"/>
  <c r="AJ3204" i="1"/>
  <c r="AI3204" i="1"/>
  <c r="AM3204" i="1" l="1"/>
  <c r="AR3203" i="1"/>
  <c r="AQ3203" i="1"/>
  <c r="F3205" i="1"/>
  <c r="G3205" i="1"/>
  <c r="J3205" i="1"/>
  <c r="X3205" i="1"/>
  <c r="D3206" i="1"/>
  <c r="E3206" i="1"/>
  <c r="AH3203" i="1"/>
  <c r="AJ3205" i="1"/>
  <c r="AI3205" i="1"/>
  <c r="AM3205" i="1" l="1"/>
  <c r="AR3204" i="1"/>
  <c r="AQ3204" i="1"/>
  <c r="J3206" i="1"/>
  <c r="X3206" i="1"/>
  <c r="F3206" i="1"/>
  <c r="G3206" i="1"/>
  <c r="D3207" i="1"/>
  <c r="E3207" i="1"/>
  <c r="Q3206" i="1"/>
  <c r="AH3204" i="1"/>
  <c r="AJ3206" i="1"/>
  <c r="AI3206" i="1"/>
  <c r="AM3206" i="1" l="1"/>
  <c r="AR3205" i="1"/>
  <c r="AQ3205" i="1"/>
  <c r="J3207" i="1"/>
  <c r="X3207" i="1"/>
  <c r="F3207" i="1"/>
  <c r="G3207" i="1"/>
  <c r="E3208" i="1"/>
  <c r="D3208" i="1"/>
  <c r="Q3207" i="1"/>
  <c r="AH3205" i="1"/>
  <c r="AJ3207" i="1"/>
  <c r="AI3207" i="1"/>
  <c r="AM3207" i="1" l="1"/>
  <c r="AR3206" i="1"/>
  <c r="AQ3206" i="1"/>
  <c r="J3208" i="1"/>
  <c r="X3208" i="1"/>
  <c r="F3208" i="1"/>
  <c r="G3208" i="1" s="1"/>
  <c r="E3209" i="1"/>
  <c r="D3209" i="1"/>
  <c r="Q3208" i="1"/>
  <c r="AH3206" i="1"/>
  <c r="AJ3208" i="1"/>
  <c r="AI3208" i="1"/>
  <c r="AM3208" i="1" l="1"/>
  <c r="AQ3207" i="1"/>
  <c r="AR3207" i="1"/>
  <c r="F3209" i="1"/>
  <c r="G3209" i="1" s="1"/>
  <c r="J3209" i="1"/>
  <c r="X3209" i="1"/>
  <c r="Q3210" i="1"/>
  <c r="D3210" i="1"/>
  <c r="Q3209" i="1"/>
  <c r="AH3207" i="1"/>
  <c r="AJ3209" i="1"/>
  <c r="AI3209" i="1"/>
  <c r="AM3209" i="1" l="1"/>
  <c r="AQ3208" i="1"/>
  <c r="AR3208" i="1"/>
  <c r="J3210" i="1"/>
  <c r="X3210" i="1"/>
  <c r="E3211" i="1"/>
  <c r="F3210" i="1"/>
  <c r="G3210" i="1" s="1"/>
  <c r="D3211" i="1"/>
  <c r="AH3208" i="1"/>
  <c r="AJ3210" i="1"/>
  <c r="AI3210" i="1"/>
  <c r="AM3210" i="1" l="1"/>
  <c r="AQ3209" i="1"/>
  <c r="AR3209" i="1"/>
  <c r="J3211" i="1"/>
  <c r="X3211" i="1"/>
  <c r="D3212" i="1"/>
  <c r="F3211" i="1"/>
  <c r="G3211" i="1" s="1"/>
  <c r="E3212" i="1"/>
  <c r="Q3212" i="1" s="1"/>
  <c r="Q3211" i="1"/>
  <c r="AH3209" i="1"/>
  <c r="AJ3211" i="1"/>
  <c r="AI3211" i="1"/>
  <c r="AM3211" i="1" l="1"/>
  <c r="AR3210" i="1"/>
  <c r="AQ3210" i="1"/>
  <c r="J3212" i="1"/>
  <c r="X3212" i="1"/>
  <c r="D3213" i="1"/>
  <c r="F3212" i="1"/>
  <c r="G3212" i="1"/>
  <c r="E3213" i="1"/>
  <c r="AH3210" i="1"/>
  <c r="AJ3212" i="1"/>
  <c r="AI3212" i="1"/>
  <c r="AM3212" i="1" l="1"/>
  <c r="J3213" i="1"/>
  <c r="X3213" i="1"/>
  <c r="F3213" i="1"/>
  <c r="G3213" i="1" s="1"/>
  <c r="E3214" i="1"/>
  <c r="D3214" i="1"/>
  <c r="AR3211" i="1"/>
  <c r="AQ3211" i="1"/>
  <c r="AH3211" i="1" s="1"/>
  <c r="Q3213" i="1"/>
  <c r="AJ3213" i="1"/>
  <c r="AI3213" i="1"/>
  <c r="AM3213" i="1" l="1"/>
  <c r="AR3212" i="1"/>
  <c r="AQ3212" i="1"/>
  <c r="F3214" i="1"/>
  <c r="G3214" i="1"/>
  <c r="J3214" i="1"/>
  <c r="X3214" i="1"/>
  <c r="D3215" i="1"/>
  <c r="E3215" i="1"/>
  <c r="Q3214" i="1"/>
  <c r="AH3212" i="1"/>
  <c r="AJ3214" i="1"/>
  <c r="AI3214" i="1"/>
  <c r="AM3214" i="1" l="1"/>
  <c r="AQ3213" i="1"/>
  <c r="AR3213" i="1"/>
  <c r="AH3213" i="1" s="1"/>
  <c r="J3215" i="1"/>
  <c r="X3215" i="1"/>
  <c r="F3215" i="1"/>
  <c r="G3215" i="1"/>
  <c r="E3216" i="1"/>
  <c r="D3216" i="1"/>
  <c r="Q3215" i="1"/>
  <c r="AJ3215" i="1"/>
  <c r="AI3215" i="1"/>
  <c r="AM3215" i="1" l="1"/>
  <c r="AQ3214" i="1"/>
  <c r="AR3214" i="1"/>
  <c r="J3216" i="1"/>
  <c r="X3216" i="1"/>
  <c r="F3216" i="1"/>
  <c r="G3216" i="1"/>
  <c r="E3217" i="1"/>
  <c r="D3217" i="1"/>
  <c r="Q3216" i="1"/>
  <c r="AH3214" i="1"/>
  <c r="AJ3216" i="1"/>
  <c r="AI3216" i="1"/>
  <c r="AM3216" i="1" l="1"/>
  <c r="AQ3215" i="1"/>
  <c r="AR3215" i="1"/>
  <c r="J3217" i="1"/>
  <c r="X3217" i="1"/>
  <c r="F3217" i="1"/>
  <c r="G3217" i="1" s="1"/>
  <c r="E3218" i="1"/>
  <c r="D3218" i="1"/>
  <c r="Q3218" i="1" s="1"/>
  <c r="Q3217" i="1"/>
  <c r="AH3215" i="1"/>
  <c r="AJ3217" i="1"/>
  <c r="AI3217" i="1"/>
  <c r="AM3217" i="1" l="1"/>
  <c r="AR3216" i="1"/>
  <c r="AQ3216" i="1"/>
  <c r="F3218" i="1"/>
  <c r="G3218" i="1"/>
  <c r="J3218" i="1"/>
  <c r="X3218" i="1"/>
  <c r="E3219" i="1"/>
  <c r="D3219" i="1"/>
  <c r="AH3216" i="1"/>
  <c r="AJ3218" i="1"/>
  <c r="AI3218" i="1"/>
  <c r="AM3218" i="1" l="1"/>
  <c r="J3219" i="1"/>
  <c r="X3219" i="1"/>
  <c r="F3219" i="1"/>
  <c r="G3219" i="1"/>
  <c r="E3220" i="1"/>
  <c r="D3220" i="1"/>
  <c r="AQ3217" i="1"/>
  <c r="AR3217" i="1"/>
  <c r="Q3219" i="1"/>
  <c r="AH3217" i="1"/>
  <c r="AJ3219" i="1"/>
  <c r="AI3219" i="1"/>
  <c r="AM3219" i="1" l="1"/>
  <c r="AQ3218" i="1"/>
  <c r="AR3218" i="1"/>
  <c r="J3220" i="1"/>
  <c r="X3220" i="1"/>
  <c r="F3220" i="1"/>
  <c r="G3220" i="1" s="1"/>
  <c r="D3221" i="1"/>
  <c r="Q3221" i="1" s="1"/>
  <c r="E3221" i="1"/>
  <c r="Q3220" i="1"/>
  <c r="AH3218" i="1"/>
  <c r="AJ3220" i="1"/>
  <c r="AI3220" i="1"/>
  <c r="AM3220" i="1" l="1"/>
  <c r="AR3219" i="1"/>
  <c r="AQ3219" i="1"/>
  <c r="J3221" i="1"/>
  <c r="X3221" i="1"/>
  <c r="F3221" i="1"/>
  <c r="G3221" i="1" s="1"/>
  <c r="E3222" i="1"/>
  <c r="D3222" i="1"/>
  <c r="AH3219" i="1"/>
  <c r="AJ3221" i="1"/>
  <c r="AI3221" i="1"/>
  <c r="AM3221" i="1" l="1"/>
  <c r="AQ3220" i="1"/>
  <c r="AR3220" i="1"/>
  <c r="F3222" i="1"/>
  <c r="G3222" i="1"/>
  <c r="J3222" i="1"/>
  <c r="X3222" i="1"/>
  <c r="E3223" i="1"/>
  <c r="D3223" i="1"/>
  <c r="Q3222" i="1"/>
  <c r="AH3220" i="1"/>
  <c r="AJ3222" i="1"/>
  <c r="AI3222" i="1"/>
  <c r="AM3222" i="1" l="1"/>
  <c r="J3223" i="1"/>
  <c r="X3223" i="1"/>
  <c r="F3223" i="1"/>
  <c r="G3223" i="1" s="1"/>
  <c r="E3224" i="1"/>
  <c r="D3224" i="1"/>
  <c r="AQ3221" i="1"/>
  <c r="AR3221" i="1"/>
  <c r="Q3223" i="1"/>
  <c r="AH3221" i="1"/>
  <c r="AJ3223" i="1"/>
  <c r="AI3223" i="1"/>
  <c r="AM3223" i="1" l="1"/>
  <c r="AR3222" i="1"/>
  <c r="AQ3222" i="1"/>
  <c r="AH3222" i="1" s="1"/>
  <c r="J3224" i="1"/>
  <c r="X3224" i="1"/>
  <c r="F3224" i="1"/>
  <c r="G3224" i="1"/>
  <c r="D3225" i="1"/>
  <c r="E3225" i="1"/>
  <c r="Q3224" i="1"/>
  <c r="AJ3224" i="1"/>
  <c r="AI3224" i="1"/>
  <c r="AM3224" i="1" l="1"/>
  <c r="J3225" i="1"/>
  <c r="X3225" i="1"/>
  <c r="F3225" i="1"/>
  <c r="G3225" i="1" s="1"/>
  <c r="E3226" i="1"/>
  <c r="D3226" i="1"/>
  <c r="Q3226" i="1" s="1"/>
  <c r="Q3225" i="1"/>
  <c r="AR3223" i="1"/>
  <c r="AQ3223" i="1"/>
  <c r="AH3223" i="1"/>
  <c r="AJ3225" i="1"/>
  <c r="AI3225" i="1"/>
  <c r="AM3225" i="1" l="1"/>
  <c r="AQ3224" i="1"/>
  <c r="AR3224" i="1"/>
  <c r="F3226" i="1"/>
  <c r="G3226" i="1"/>
  <c r="J3226" i="1"/>
  <c r="X3226" i="1"/>
  <c r="D3227" i="1"/>
  <c r="AH3224" i="1"/>
  <c r="AJ3226" i="1"/>
  <c r="AI3226" i="1"/>
  <c r="AM3226" i="1" l="1"/>
  <c r="J3227" i="1"/>
  <c r="X3227" i="1"/>
  <c r="E3228" i="1"/>
  <c r="F3227" i="1"/>
  <c r="G3227" i="1" s="1"/>
  <c r="D3228" i="1"/>
  <c r="Q3228" i="1" s="1"/>
  <c r="AR3225" i="1"/>
  <c r="AQ3225" i="1"/>
  <c r="Q3227" i="1"/>
  <c r="AH3225" i="1"/>
  <c r="AJ3227" i="1"/>
  <c r="AI3227" i="1"/>
  <c r="AM3227" i="1" l="1"/>
  <c r="AR3226" i="1"/>
  <c r="AQ3226" i="1"/>
  <c r="J3228" i="1"/>
  <c r="X3228" i="1"/>
  <c r="D3229" i="1"/>
  <c r="F3228" i="1"/>
  <c r="E3229" i="1"/>
  <c r="G3228" i="1"/>
  <c r="AH3226" i="1"/>
  <c r="AJ3228" i="1"/>
  <c r="AI3228" i="1"/>
  <c r="AM3228" i="1" l="1"/>
  <c r="AR3227" i="1"/>
  <c r="AQ3227" i="1"/>
  <c r="J3229" i="1"/>
  <c r="X3229" i="1"/>
  <c r="D3230" i="1"/>
  <c r="F3229" i="1"/>
  <c r="G3229" i="1"/>
  <c r="E3230" i="1"/>
  <c r="Q3230" i="1" s="1"/>
  <c r="Q3229" i="1"/>
  <c r="AH3227" i="1"/>
  <c r="AJ3229" i="1"/>
  <c r="AI3229" i="1"/>
  <c r="AM3229" i="1" l="1"/>
  <c r="AQ3228" i="1"/>
  <c r="J3230" i="1"/>
  <c r="X3230" i="1"/>
  <c r="F3230" i="1"/>
  <c r="G3230" i="1" s="1"/>
  <c r="D3231" i="1"/>
  <c r="E3231" i="1"/>
  <c r="AR3228" i="1"/>
  <c r="AH3228" i="1"/>
  <c r="AJ3230" i="1"/>
  <c r="AI3230" i="1"/>
  <c r="AM3230" i="1" l="1"/>
  <c r="AQ3229" i="1"/>
  <c r="AR3229" i="1"/>
  <c r="F3231" i="1"/>
  <c r="G3231" i="1"/>
  <c r="J3231" i="1"/>
  <c r="X3231" i="1"/>
  <c r="E3232" i="1"/>
  <c r="D3232" i="1"/>
  <c r="Q3231" i="1"/>
  <c r="AH3229" i="1"/>
  <c r="AJ3231" i="1"/>
  <c r="AI3231" i="1"/>
  <c r="AM3231" i="1" l="1"/>
  <c r="J3232" i="1"/>
  <c r="X3232" i="1"/>
  <c r="F3232" i="1"/>
  <c r="G3232" i="1"/>
  <c r="E3233" i="1"/>
  <c r="D3233" i="1"/>
  <c r="Q3232" i="1"/>
  <c r="AR3230" i="1"/>
  <c r="AQ3230" i="1"/>
  <c r="AH3230" i="1" s="1"/>
  <c r="AJ3232" i="1"/>
  <c r="AI3232" i="1"/>
  <c r="AM3232" i="1" l="1"/>
  <c r="AQ3231" i="1"/>
  <c r="AR3231" i="1"/>
  <c r="J3233" i="1"/>
  <c r="X3233" i="1"/>
  <c r="F3233" i="1"/>
  <c r="G3233" i="1" s="1"/>
  <c r="E3234" i="1"/>
  <c r="D3234" i="1"/>
  <c r="Q3233" i="1"/>
  <c r="AH3231" i="1"/>
  <c r="AJ3233" i="1"/>
  <c r="AI3233" i="1"/>
  <c r="AM3233" i="1" l="1"/>
  <c r="AQ3232" i="1"/>
  <c r="AR3232" i="1"/>
  <c r="J3234" i="1"/>
  <c r="X3234" i="1"/>
  <c r="F3234" i="1"/>
  <c r="G3234" i="1" s="1"/>
  <c r="E3235" i="1"/>
  <c r="D3235" i="1"/>
  <c r="Q3234" i="1"/>
  <c r="AH3232" i="1"/>
  <c r="AJ3234" i="1"/>
  <c r="AI3234" i="1"/>
  <c r="AM3234" i="1" l="1"/>
  <c r="AR3233" i="1"/>
  <c r="AQ3233" i="1"/>
  <c r="F3235" i="1"/>
  <c r="G3235" i="1" s="1"/>
  <c r="J3235" i="1"/>
  <c r="X3235" i="1"/>
  <c r="D3236" i="1"/>
  <c r="E3236" i="1"/>
  <c r="Q3235" i="1"/>
  <c r="AH3233" i="1"/>
  <c r="AJ3235" i="1"/>
  <c r="AI3235" i="1"/>
  <c r="AM3235" i="1" l="1"/>
  <c r="AQ3234" i="1"/>
  <c r="AR3234" i="1"/>
  <c r="J3236" i="1"/>
  <c r="X3236" i="1"/>
  <c r="F3236" i="1"/>
  <c r="G3236" i="1"/>
  <c r="D3237" i="1"/>
  <c r="E3237" i="1"/>
  <c r="Q3236" i="1"/>
  <c r="AH3234" i="1"/>
  <c r="AJ3236" i="1"/>
  <c r="AI3236" i="1"/>
  <c r="AM3236" i="1" l="1"/>
  <c r="J3237" i="1"/>
  <c r="X3237" i="1"/>
  <c r="F3237" i="1"/>
  <c r="G3237" i="1" s="1"/>
  <c r="E3238" i="1"/>
  <c r="D3238" i="1"/>
  <c r="AR3235" i="1"/>
  <c r="AQ3235" i="1"/>
  <c r="AH3235" i="1" s="1"/>
  <c r="Q3237" i="1"/>
  <c r="AJ3237" i="1"/>
  <c r="AI3237" i="1"/>
  <c r="AM3237" i="1" l="1"/>
  <c r="AR3236" i="1"/>
  <c r="AH3236" i="1" s="1"/>
  <c r="AQ3236" i="1"/>
  <c r="J3238" i="1"/>
  <c r="X3238" i="1"/>
  <c r="F3238" i="1"/>
  <c r="G3238" i="1" s="1"/>
  <c r="E3239" i="1"/>
  <c r="D3239" i="1"/>
  <c r="Q3238" i="1"/>
  <c r="AJ3238" i="1"/>
  <c r="AI3238" i="1"/>
  <c r="AM3238" i="1" l="1"/>
  <c r="AR3237" i="1"/>
  <c r="AQ3237" i="1"/>
  <c r="F3239" i="1"/>
  <c r="G3239" i="1"/>
  <c r="J3239" i="1"/>
  <c r="X3239" i="1"/>
  <c r="E3240" i="1"/>
  <c r="D3240" i="1"/>
  <c r="Q3239" i="1"/>
  <c r="AH3237" i="1"/>
  <c r="AJ3239" i="1"/>
  <c r="AI3239" i="1"/>
  <c r="AM3239" i="1" l="1"/>
  <c r="J3240" i="1"/>
  <c r="X3240" i="1"/>
  <c r="F3240" i="1"/>
  <c r="G3240" i="1"/>
  <c r="E3241" i="1"/>
  <c r="D3241" i="1"/>
  <c r="Q3240" i="1"/>
  <c r="AR3238" i="1"/>
  <c r="AH3238" i="1" s="1"/>
  <c r="AQ3238" i="1"/>
  <c r="AJ3240" i="1"/>
  <c r="AI3240" i="1"/>
  <c r="AM3240" i="1" l="1"/>
  <c r="AR3239" i="1"/>
  <c r="AQ3239" i="1"/>
  <c r="J3241" i="1"/>
  <c r="X3241" i="1"/>
  <c r="F3241" i="1"/>
  <c r="G3241" i="1"/>
  <c r="D3242" i="1"/>
  <c r="E3242" i="1"/>
  <c r="Q3241" i="1"/>
  <c r="AH3239" i="1"/>
  <c r="AJ3241" i="1"/>
  <c r="AI3241" i="1"/>
  <c r="AM3241" i="1" l="1"/>
  <c r="J3242" i="1"/>
  <c r="X3242" i="1"/>
  <c r="F3242" i="1"/>
  <c r="G3242" i="1" s="1"/>
  <c r="D3243" i="1"/>
  <c r="E3243" i="1"/>
  <c r="AQ3240" i="1"/>
  <c r="AR3240" i="1"/>
  <c r="AH3240" i="1" s="1"/>
  <c r="Q3242" i="1"/>
  <c r="AJ3242" i="1"/>
  <c r="AI3242" i="1"/>
  <c r="AM3242" i="1" l="1"/>
  <c r="AR3241" i="1"/>
  <c r="AQ3241" i="1"/>
  <c r="AH3241" i="1" s="1"/>
  <c r="F3243" i="1"/>
  <c r="G3243" i="1"/>
  <c r="AR3242" i="1" s="1"/>
  <c r="J3243" i="1"/>
  <c r="X3243" i="1"/>
  <c r="E3244" i="1"/>
  <c r="D3244" i="1"/>
  <c r="Q3244" i="1" s="1"/>
  <c r="Q3243" i="1"/>
  <c r="AJ3243" i="1"/>
  <c r="AI3243" i="1"/>
  <c r="AM3243" i="1" l="1"/>
  <c r="AQ3242" i="1"/>
  <c r="J3244" i="1"/>
  <c r="X3244" i="1"/>
  <c r="F3244" i="1"/>
  <c r="G3244" i="1"/>
  <c r="E3245" i="1"/>
  <c r="D3245" i="1"/>
  <c r="AH3242" i="1"/>
  <c r="AJ3244" i="1"/>
  <c r="AI3244" i="1"/>
  <c r="AM3244" i="1" l="1"/>
  <c r="AQ3243" i="1"/>
  <c r="AR3243" i="1"/>
  <c r="J3245" i="1"/>
  <c r="X3245" i="1"/>
  <c r="F3245" i="1"/>
  <c r="G3245" i="1"/>
  <c r="D3246" i="1"/>
  <c r="E3246" i="1"/>
  <c r="Q3246" i="1" s="1"/>
  <c r="Q3245" i="1"/>
  <c r="AH3243" i="1"/>
  <c r="AJ3245" i="1"/>
  <c r="AI3245" i="1"/>
  <c r="AM3245" i="1" l="1"/>
  <c r="AQ3244" i="1"/>
  <c r="AR3244" i="1"/>
  <c r="J3246" i="1"/>
  <c r="X3246" i="1"/>
  <c r="Q3247" i="1"/>
  <c r="F3246" i="1"/>
  <c r="G3246" i="1" s="1"/>
  <c r="D3247" i="1"/>
  <c r="AH3244" i="1"/>
  <c r="AJ3246" i="1"/>
  <c r="AI3246" i="1"/>
  <c r="AM3246" i="1" l="1"/>
  <c r="AR3245" i="1"/>
  <c r="AQ3245" i="1"/>
  <c r="F3247" i="1"/>
  <c r="G3247" i="1" s="1"/>
  <c r="D3248" i="1"/>
  <c r="Q3248" i="1" s="1"/>
  <c r="J3247" i="1"/>
  <c r="X3247" i="1"/>
  <c r="E3248" i="1"/>
  <c r="AH3245" i="1"/>
  <c r="AJ3247" i="1"/>
  <c r="AI3247" i="1"/>
  <c r="AM3247" i="1" l="1"/>
  <c r="AQ3246" i="1"/>
  <c r="AR3246" i="1"/>
  <c r="F3248" i="1"/>
  <c r="G3248" i="1" s="1"/>
  <c r="E3249" i="1"/>
  <c r="J3248" i="1"/>
  <c r="X3248" i="1"/>
  <c r="D3249" i="1"/>
  <c r="AH3246" i="1"/>
  <c r="AJ3248" i="1"/>
  <c r="AI3248" i="1"/>
  <c r="AM3248" i="1" l="1"/>
  <c r="AR3247" i="1"/>
  <c r="AQ3247" i="1"/>
  <c r="J3249" i="1"/>
  <c r="X3249" i="1"/>
  <c r="D3250" i="1"/>
  <c r="F3249" i="1"/>
  <c r="E3250" i="1"/>
  <c r="G3249" i="1"/>
  <c r="Q3249" i="1"/>
  <c r="AH3247" i="1"/>
  <c r="AJ3249" i="1"/>
  <c r="AI3249" i="1"/>
  <c r="AM3249" i="1" l="1"/>
  <c r="AR3248" i="1"/>
  <c r="AQ3248" i="1"/>
  <c r="J3250" i="1"/>
  <c r="X3250" i="1"/>
  <c r="D3251" i="1"/>
  <c r="F3250" i="1"/>
  <c r="G3250" i="1"/>
  <c r="E3251" i="1"/>
  <c r="Q3250" i="1"/>
  <c r="AH3248" i="1"/>
  <c r="AJ3250" i="1"/>
  <c r="AI3250" i="1"/>
  <c r="AM3250" i="1" l="1"/>
  <c r="J3251" i="1"/>
  <c r="X3251" i="1"/>
  <c r="Q3252" i="1"/>
  <c r="F3251" i="1"/>
  <c r="G3251" i="1" s="1"/>
  <c r="D3252" i="1"/>
  <c r="E3252" i="1"/>
  <c r="AR3249" i="1"/>
  <c r="AH3249" i="1" s="1"/>
  <c r="AQ3249" i="1"/>
  <c r="Q3251" i="1"/>
  <c r="AJ3251" i="1"/>
  <c r="AI3251" i="1"/>
  <c r="AM3251" i="1" l="1"/>
  <c r="AQ3250" i="1"/>
  <c r="AR3250" i="1"/>
  <c r="F3252" i="1"/>
  <c r="G3252" i="1"/>
  <c r="J3252" i="1"/>
  <c r="X3252" i="1"/>
  <c r="E3253" i="1"/>
  <c r="D3253" i="1"/>
  <c r="AH3250" i="1"/>
  <c r="AJ3252" i="1"/>
  <c r="AI3252" i="1"/>
  <c r="AM3252" i="1" l="1"/>
  <c r="J3253" i="1"/>
  <c r="X3253" i="1"/>
  <c r="F3253" i="1"/>
  <c r="G3253" i="1" s="1"/>
  <c r="D3254" i="1"/>
  <c r="E3254" i="1"/>
  <c r="AR3251" i="1"/>
  <c r="AQ3251" i="1"/>
  <c r="Q3253" i="1"/>
  <c r="AH3251" i="1"/>
  <c r="AJ3253" i="1"/>
  <c r="AI3253" i="1"/>
  <c r="AM3253" i="1" l="1"/>
  <c r="AQ3252" i="1"/>
  <c r="AR3252" i="1"/>
  <c r="J3254" i="1"/>
  <c r="X3254" i="1"/>
  <c r="F3254" i="1"/>
  <c r="G3254" i="1"/>
  <c r="D3255" i="1"/>
  <c r="Q3255" i="1" s="1"/>
  <c r="E3255" i="1"/>
  <c r="Q3254" i="1"/>
  <c r="AH3252" i="1"/>
  <c r="AJ3254" i="1"/>
  <c r="AI3254" i="1"/>
  <c r="AM3254" i="1" l="1"/>
  <c r="J3255" i="1"/>
  <c r="X3255" i="1"/>
  <c r="F3255" i="1"/>
  <c r="G3255" i="1" s="1"/>
  <c r="D3256" i="1"/>
  <c r="Q3256" i="1" s="1"/>
  <c r="E3256" i="1"/>
  <c r="AQ3253" i="1"/>
  <c r="AH3253" i="1" s="1"/>
  <c r="AR3253" i="1"/>
  <c r="AJ3255" i="1"/>
  <c r="AI3255" i="1"/>
  <c r="AM3255" i="1" l="1"/>
  <c r="AQ3254" i="1"/>
  <c r="AR3254" i="1"/>
  <c r="F3256" i="1"/>
  <c r="G3256" i="1" s="1"/>
  <c r="J3256" i="1"/>
  <c r="X3256" i="1"/>
  <c r="E3257" i="1"/>
  <c r="D3257" i="1"/>
  <c r="AH3254" i="1"/>
  <c r="AJ3256" i="1"/>
  <c r="AI3256" i="1"/>
  <c r="AM3256" i="1" l="1"/>
  <c r="AR3255" i="1"/>
  <c r="AQ3255" i="1"/>
  <c r="J3257" i="1"/>
  <c r="X3257" i="1"/>
  <c r="F3257" i="1"/>
  <c r="G3257" i="1"/>
  <c r="E3258" i="1"/>
  <c r="D3258" i="1"/>
  <c r="Q3258" i="1" s="1"/>
  <c r="Q3257" i="1"/>
  <c r="AH3255" i="1"/>
  <c r="AJ3257" i="1"/>
  <c r="AI3257" i="1"/>
  <c r="AM3257" i="1" l="1"/>
  <c r="AQ3256" i="1"/>
  <c r="AR3256" i="1"/>
  <c r="J3258" i="1"/>
  <c r="X3258" i="1"/>
  <c r="F3258" i="1"/>
  <c r="G3258" i="1"/>
  <c r="E3259" i="1"/>
  <c r="D3259" i="1"/>
  <c r="AH3256" i="1"/>
  <c r="AJ3258" i="1"/>
  <c r="AI3258" i="1"/>
  <c r="AM3258" i="1" l="1"/>
  <c r="AQ3257" i="1"/>
  <c r="AH3257" i="1" s="1"/>
  <c r="AR3257" i="1"/>
  <c r="J3259" i="1"/>
  <c r="X3259" i="1"/>
  <c r="F3259" i="1"/>
  <c r="G3259" i="1" s="1"/>
  <c r="E3260" i="1"/>
  <c r="D3260" i="1"/>
  <c r="Q3259" i="1"/>
  <c r="AJ3259" i="1"/>
  <c r="AI3259" i="1"/>
  <c r="AM3259" i="1" l="1"/>
  <c r="AR3258" i="1"/>
  <c r="AQ3258" i="1"/>
  <c r="F3260" i="1"/>
  <c r="G3260" i="1" s="1"/>
  <c r="J3260" i="1"/>
  <c r="X3260" i="1"/>
  <c r="E3261" i="1"/>
  <c r="D3261" i="1"/>
  <c r="Q3260" i="1"/>
  <c r="AH3258" i="1"/>
  <c r="AJ3260" i="1"/>
  <c r="AI3260" i="1"/>
  <c r="AM3260" i="1" l="1"/>
  <c r="AQ3259" i="1"/>
  <c r="AR3259" i="1"/>
  <c r="J3261" i="1"/>
  <c r="X3261" i="1"/>
  <c r="F3261" i="1"/>
  <c r="G3261" i="1"/>
  <c r="D3262" i="1"/>
  <c r="Q3262" i="1" s="1"/>
  <c r="E3262" i="1"/>
  <c r="Q3261" i="1"/>
  <c r="AH3259" i="1"/>
  <c r="AJ3261" i="1"/>
  <c r="AI3261" i="1"/>
  <c r="AM3261" i="1" l="1"/>
  <c r="AQ3260" i="1"/>
  <c r="AR3260" i="1"/>
  <c r="J3262" i="1"/>
  <c r="X3262" i="1"/>
  <c r="F3262" i="1"/>
  <c r="G3262" i="1"/>
  <c r="AR3261" i="1" s="1"/>
  <c r="D3263" i="1"/>
  <c r="Q3263" i="1" s="1"/>
  <c r="E3263" i="1"/>
  <c r="AH3260" i="1"/>
  <c r="AJ3262" i="1"/>
  <c r="AI3262" i="1"/>
  <c r="AM3262" i="1" l="1"/>
  <c r="AQ3261" i="1"/>
  <c r="J3263" i="1"/>
  <c r="X3263" i="1"/>
  <c r="F3263" i="1"/>
  <c r="G3263" i="1" s="1"/>
  <c r="D3264" i="1"/>
  <c r="E3264" i="1"/>
  <c r="Q3264" i="1" s="1"/>
  <c r="AH3261" i="1"/>
  <c r="AJ3263" i="1"/>
  <c r="AI3263" i="1"/>
  <c r="AM3263" i="1" l="1"/>
  <c r="AR3262" i="1"/>
  <c r="AQ3262" i="1"/>
  <c r="F3264" i="1"/>
  <c r="G3264" i="1" s="1"/>
  <c r="J3264" i="1"/>
  <c r="X3264" i="1"/>
  <c r="E3265" i="1"/>
  <c r="D3265" i="1"/>
  <c r="AH3262" i="1"/>
  <c r="AJ3264" i="1"/>
  <c r="AI3264" i="1"/>
  <c r="AM3264" i="1" l="1"/>
  <c r="AQ3263" i="1"/>
  <c r="AR3263" i="1"/>
  <c r="J3265" i="1"/>
  <c r="X3265" i="1"/>
  <c r="F3265" i="1"/>
  <c r="G3265" i="1"/>
  <c r="E3266" i="1"/>
  <c r="D3266" i="1"/>
  <c r="Q3265" i="1"/>
  <c r="AH3263" i="1"/>
  <c r="AJ3265" i="1"/>
  <c r="AI3265" i="1"/>
  <c r="AM3265" i="1" l="1"/>
  <c r="J3266" i="1"/>
  <c r="X3266" i="1"/>
  <c r="F3266" i="1"/>
  <c r="G3266" i="1"/>
  <c r="D3267" i="1"/>
  <c r="Q3267" i="1" s="1"/>
  <c r="E3267" i="1"/>
  <c r="Q3266" i="1"/>
  <c r="AR3264" i="1"/>
  <c r="AQ3264" i="1"/>
  <c r="AH3264" i="1" s="1"/>
  <c r="AJ3266" i="1"/>
  <c r="AI3266" i="1"/>
  <c r="AM3266" i="1" l="1"/>
  <c r="AQ3265" i="1"/>
  <c r="AR3265" i="1"/>
  <c r="J3267" i="1"/>
  <c r="X3267" i="1"/>
  <c r="F3267" i="1"/>
  <c r="D3268" i="1"/>
  <c r="Q3268" i="1" s="1"/>
  <c r="E3268" i="1"/>
  <c r="AH3265" i="1"/>
  <c r="AG3267" i="1"/>
  <c r="G3267" i="1" l="1"/>
  <c r="F3268" i="1"/>
  <c r="G3268" i="1" s="1"/>
  <c r="J3268" i="1"/>
  <c r="X3268" i="1"/>
  <c r="D3269" i="1"/>
  <c r="Q3269" i="1" s="1"/>
  <c r="E3269" i="1"/>
  <c r="AI3268" i="1"/>
  <c r="AJ3268" i="1"/>
  <c r="AJ3267" i="1"/>
  <c r="AI3267" i="1"/>
  <c r="AY27" i="1"/>
  <c r="AY20" i="1"/>
  <c r="AY22" i="1" l="1"/>
  <c r="R1683" i="1"/>
  <c r="R1682" i="1" s="1"/>
  <c r="R1681" i="1" s="1"/>
  <c r="R1680" i="1" s="1"/>
  <c r="R1679" i="1" s="1"/>
  <c r="R1678" i="1" s="1"/>
  <c r="R1677" i="1" s="1"/>
  <c r="R1676" i="1" s="1"/>
  <c r="R1675" i="1" s="1"/>
  <c r="R1674" i="1" s="1"/>
  <c r="R1673" i="1" s="1"/>
  <c r="R1672" i="1" s="1"/>
  <c r="R1671" i="1" s="1"/>
  <c r="R1670" i="1" s="1"/>
  <c r="R1669" i="1" s="1"/>
  <c r="R1668" i="1" s="1"/>
  <c r="R1667" i="1" s="1"/>
  <c r="R1666" i="1" s="1"/>
  <c r="R1665" i="1" s="1"/>
  <c r="R1664" i="1" s="1"/>
  <c r="R1663" i="1" s="1"/>
  <c r="R1662" i="1" s="1"/>
  <c r="R1661" i="1" s="1"/>
  <c r="R1660" i="1" s="1"/>
  <c r="R1659" i="1" s="1"/>
  <c r="R1658" i="1" s="1"/>
  <c r="R1657" i="1" s="1"/>
  <c r="R1656" i="1" s="1"/>
  <c r="R1655" i="1" s="1"/>
  <c r="R1654" i="1" s="1"/>
  <c r="R1653" i="1" s="1"/>
  <c r="R1652" i="1" s="1"/>
  <c r="R1651" i="1" s="1"/>
  <c r="R1650" i="1" s="1"/>
  <c r="R1649" i="1" s="1"/>
  <c r="R1648" i="1" s="1"/>
  <c r="R1647" i="1" s="1"/>
  <c r="R1646" i="1" s="1"/>
  <c r="R1645" i="1" s="1"/>
  <c r="R1644" i="1" s="1"/>
  <c r="R1643" i="1" s="1"/>
  <c r="R1642" i="1" s="1"/>
  <c r="R1641" i="1" s="1"/>
  <c r="R1640" i="1" s="1"/>
  <c r="R1639" i="1" s="1"/>
  <c r="R1638" i="1" s="1"/>
  <c r="R1637" i="1" s="1"/>
  <c r="R1636" i="1" s="1"/>
  <c r="R1635" i="1" s="1"/>
  <c r="R1634" i="1" s="1"/>
  <c r="R1633" i="1" s="1"/>
  <c r="R1632" i="1" s="1"/>
  <c r="R1631" i="1" s="1"/>
  <c r="R1630" i="1" s="1"/>
  <c r="R1629" i="1" s="1"/>
  <c r="R1628" i="1" s="1"/>
  <c r="R1627" i="1" s="1"/>
  <c r="R1626" i="1" s="1"/>
  <c r="R1625" i="1" s="1"/>
  <c r="R1624" i="1" s="1"/>
  <c r="R1623" i="1" s="1"/>
  <c r="R1622" i="1" s="1"/>
  <c r="R1621" i="1" s="1"/>
  <c r="R1620" i="1" s="1"/>
  <c r="R1619" i="1" s="1"/>
  <c r="R1618" i="1" s="1"/>
  <c r="R1617" i="1" s="1"/>
  <c r="R1616" i="1" s="1"/>
  <c r="R1615" i="1" s="1"/>
  <c r="R1614" i="1" s="1"/>
  <c r="R1613" i="1" s="1"/>
  <c r="R1612" i="1" s="1"/>
  <c r="R1611" i="1" s="1"/>
  <c r="R1610" i="1" s="1"/>
  <c r="R1609" i="1" s="1"/>
  <c r="R1608" i="1" s="1"/>
  <c r="R1607" i="1" s="1"/>
  <c r="R1606" i="1" s="1"/>
  <c r="R1605" i="1" s="1"/>
  <c r="R1604" i="1" s="1"/>
  <c r="R1603" i="1" s="1"/>
  <c r="R1602" i="1" s="1"/>
  <c r="R1601" i="1" s="1"/>
  <c r="R1600" i="1" s="1"/>
  <c r="R1599" i="1" s="1"/>
  <c r="R1598" i="1" s="1"/>
  <c r="R1597" i="1" s="1"/>
  <c r="R1596" i="1" s="1"/>
  <c r="R1595" i="1" s="1"/>
  <c r="R1594" i="1" s="1"/>
  <c r="R1593" i="1" s="1"/>
  <c r="R1592" i="1" s="1"/>
  <c r="R1591" i="1" s="1"/>
  <c r="R1590" i="1" s="1"/>
  <c r="R1589" i="1" s="1"/>
  <c r="R1588" i="1" s="1"/>
  <c r="R1587" i="1" s="1"/>
  <c r="R1586" i="1" s="1"/>
  <c r="R1585" i="1" s="1"/>
  <c r="R1584" i="1" s="1"/>
  <c r="R1583" i="1" s="1"/>
  <c r="R1582" i="1" s="1"/>
  <c r="R1581" i="1" s="1"/>
  <c r="R1580" i="1" s="1"/>
  <c r="R1579" i="1" s="1"/>
  <c r="R1578" i="1" s="1"/>
  <c r="R1577" i="1" s="1"/>
  <c r="R1576" i="1" s="1"/>
  <c r="R1575" i="1" s="1"/>
  <c r="R1574" i="1" s="1"/>
  <c r="R1573" i="1" s="1"/>
  <c r="R1572" i="1" s="1"/>
  <c r="R1571" i="1" s="1"/>
  <c r="R1570" i="1" s="1"/>
  <c r="R1569" i="1" s="1"/>
  <c r="R1568" i="1" s="1"/>
  <c r="R1567" i="1" s="1"/>
  <c r="R1566" i="1" s="1"/>
  <c r="R1565" i="1" s="1"/>
  <c r="R1564" i="1" s="1"/>
  <c r="R1563" i="1" s="1"/>
  <c r="R1562" i="1" s="1"/>
  <c r="R1561" i="1" s="1"/>
  <c r="R1560" i="1" s="1"/>
  <c r="R1559" i="1" s="1"/>
  <c r="R1558" i="1" s="1"/>
  <c r="R1557" i="1" s="1"/>
  <c r="R1556" i="1" s="1"/>
  <c r="R1555" i="1" s="1"/>
  <c r="R1554" i="1" s="1"/>
  <c r="R1553" i="1" s="1"/>
  <c r="R1552" i="1" s="1"/>
  <c r="R1551" i="1" s="1"/>
  <c r="R1550" i="1" s="1"/>
  <c r="R1549" i="1" s="1"/>
  <c r="R1548" i="1" s="1"/>
  <c r="R1547" i="1" s="1"/>
  <c r="R1546" i="1" s="1"/>
  <c r="R1545" i="1" s="1"/>
  <c r="R1544" i="1" s="1"/>
  <c r="R1543" i="1" s="1"/>
  <c r="R1542" i="1" s="1"/>
  <c r="R1541" i="1" s="1"/>
  <c r="R1540" i="1" s="1"/>
  <c r="R1539" i="1" s="1"/>
  <c r="R1538" i="1" s="1"/>
  <c r="R1537" i="1" s="1"/>
  <c r="R1536" i="1" s="1"/>
  <c r="R1535" i="1" s="1"/>
  <c r="R1534" i="1" s="1"/>
  <c r="R1533" i="1" s="1"/>
  <c r="R1532" i="1" s="1"/>
  <c r="R1531" i="1" s="1"/>
  <c r="R1530" i="1" s="1"/>
  <c r="R1529" i="1" s="1"/>
  <c r="R1528" i="1" s="1"/>
  <c r="R1527" i="1" s="1"/>
  <c r="R1526" i="1" s="1"/>
  <c r="R1525" i="1" s="1"/>
  <c r="R1524" i="1" s="1"/>
  <c r="R1523" i="1" s="1"/>
  <c r="R1522" i="1" s="1"/>
  <c r="R1521" i="1" s="1"/>
  <c r="R1520" i="1" s="1"/>
  <c r="R1519" i="1" s="1"/>
  <c r="R1518" i="1" s="1"/>
  <c r="R1517" i="1" s="1"/>
  <c r="R1516" i="1" s="1"/>
  <c r="R1515" i="1" s="1"/>
  <c r="R1514" i="1" s="1"/>
  <c r="R1513" i="1" s="1"/>
  <c r="R1512" i="1" s="1"/>
  <c r="R1511" i="1" s="1"/>
  <c r="R1510" i="1" s="1"/>
  <c r="R1509" i="1" s="1"/>
  <c r="R1508" i="1" s="1"/>
  <c r="R1507" i="1" s="1"/>
  <c r="R1506" i="1" s="1"/>
  <c r="R1505" i="1" s="1"/>
  <c r="R1504" i="1" s="1"/>
  <c r="R1503" i="1" s="1"/>
  <c r="R1502" i="1" s="1"/>
  <c r="R1501" i="1" s="1"/>
  <c r="R1500" i="1" s="1"/>
  <c r="R1499" i="1" s="1"/>
  <c r="R1498" i="1" s="1"/>
  <c r="R1497" i="1" s="1"/>
  <c r="R1496" i="1" s="1"/>
  <c r="R1495" i="1" s="1"/>
  <c r="R1494" i="1" s="1"/>
  <c r="R1493" i="1" s="1"/>
  <c r="R1492" i="1" s="1"/>
  <c r="R1491" i="1" s="1"/>
  <c r="R1490" i="1" s="1"/>
  <c r="R1489" i="1" s="1"/>
  <c r="R1488" i="1" s="1"/>
  <c r="R1487" i="1" s="1"/>
  <c r="R1486" i="1" s="1"/>
  <c r="R1485" i="1" s="1"/>
  <c r="R1484" i="1" s="1"/>
  <c r="R1483" i="1" s="1"/>
  <c r="R1482" i="1" s="1"/>
  <c r="R1481" i="1" s="1"/>
  <c r="R1480" i="1" s="1"/>
  <c r="R1479" i="1" s="1"/>
  <c r="R1478" i="1" s="1"/>
  <c r="R1477" i="1" s="1"/>
  <c r="R1476" i="1" s="1"/>
  <c r="R1475" i="1" s="1"/>
  <c r="R1474" i="1" s="1"/>
  <c r="R1473" i="1" s="1"/>
  <c r="R1472" i="1" s="1"/>
  <c r="R1471" i="1" s="1"/>
  <c r="R1470" i="1" s="1"/>
  <c r="R1469" i="1" s="1"/>
  <c r="R1468" i="1" s="1"/>
  <c r="R1467" i="1" s="1"/>
  <c r="R1466" i="1" s="1"/>
  <c r="R1465" i="1" s="1"/>
  <c r="R1464" i="1" s="1"/>
  <c r="R1463" i="1" s="1"/>
  <c r="R1462" i="1" s="1"/>
  <c r="R1461" i="1" s="1"/>
  <c r="R1460" i="1" s="1"/>
  <c r="R1459" i="1" s="1"/>
  <c r="R1458" i="1" s="1"/>
  <c r="R1457" i="1" s="1"/>
  <c r="R1456" i="1" s="1"/>
  <c r="R1455" i="1" s="1"/>
  <c r="R1454" i="1" s="1"/>
  <c r="R1453" i="1" s="1"/>
  <c r="R1452" i="1" s="1"/>
  <c r="R1451" i="1" s="1"/>
  <c r="R1450" i="1" s="1"/>
  <c r="R1449" i="1" s="1"/>
  <c r="R1448" i="1" s="1"/>
  <c r="R1447" i="1" s="1"/>
  <c r="R1446" i="1" s="1"/>
  <c r="R1445" i="1" s="1"/>
  <c r="R1444" i="1" s="1"/>
  <c r="R1443" i="1" s="1"/>
  <c r="R1442" i="1" s="1"/>
  <c r="R1441" i="1" s="1"/>
  <c r="R1440" i="1" s="1"/>
  <c r="R1439" i="1" s="1"/>
  <c r="R1438" i="1" s="1"/>
  <c r="R1437" i="1" s="1"/>
  <c r="R1436" i="1" s="1"/>
  <c r="R1435" i="1" s="1"/>
  <c r="R1434" i="1" s="1"/>
  <c r="R1433" i="1" s="1"/>
  <c r="R1432" i="1" s="1"/>
  <c r="R1431" i="1" s="1"/>
  <c r="R1430" i="1" s="1"/>
  <c r="R1429" i="1" s="1"/>
  <c r="R1428" i="1" s="1"/>
  <c r="R1427" i="1" s="1"/>
  <c r="R1426" i="1" s="1"/>
  <c r="R1425" i="1" s="1"/>
  <c r="R1424" i="1" s="1"/>
  <c r="R1423" i="1" s="1"/>
  <c r="R1422" i="1" s="1"/>
  <c r="R1421" i="1" s="1"/>
  <c r="R1420" i="1" s="1"/>
  <c r="R1419" i="1" s="1"/>
  <c r="R1418" i="1" s="1"/>
  <c r="R1417" i="1" s="1"/>
  <c r="R1416" i="1" s="1"/>
  <c r="R1415" i="1" s="1"/>
  <c r="R1414" i="1" s="1"/>
  <c r="R1413" i="1" s="1"/>
  <c r="R1412" i="1" s="1"/>
  <c r="R1411" i="1" s="1"/>
  <c r="R1410" i="1" s="1"/>
  <c r="R1409" i="1" s="1"/>
  <c r="R1408" i="1" s="1"/>
  <c r="R1407" i="1" s="1"/>
  <c r="R1406" i="1" s="1"/>
  <c r="R1405" i="1" s="1"/>
  <c r="R1404" i="1" s="1"/>
  <c r="R1403" i="1" s="1"/>
  <c r="R1402" i="1" s="1"/>
  <c r="R1401" i="1" s="1"/>
  <c r="R1400" i="1" s="1"/>
  <c r="R1399" i="1" s="1"/>
  <c r="R1398" i="1" s="1"/>
  <c r="R1397" i="1" s="1"/>
  <c r="R1396" i="1" s="1"/>
  <c r="R1395" i="1" s="1"/>
  <c r="R1394" i="1" s="1"/>
  <c r="R1393" i="1" s="1"/>
  <c r="R1392" i="1" s="1"/>
  <c r="R1391" i="1" s="1"/>
  <c r="R1390" i="1" s="1"/>
  <c r="R1389" i="1" s="1"/>
  <c r="R1388" i="1" s="1"/>
  <c r="R1387" i="1" s="1"/>
  <c r="R1386" i="1" s="1"/>
  <c r="R1385" i="1" s="1"/>
  <c r="R1384" i="1" s="1"/>
  <c r="R1383" i="1" s="1"/>
  <c r="R1382" i="1" s="1"/>
  <c r="R1381" i="1" s="1"/>
  <c r="R1380" i="1" s="1"/>
  <c r="R1379" i="1" s="1"/>
  <c r="R1378" i="1" s="1"/>
  <c r="R1377" i="1" s="1"/>
  <c r="R1376" i="1" s="1"/>
  <c r="R1375" i="1" s="1"/>
  <c r="R1374" i="1" s="1"/>
  <c r="R1373" i="1" s="1"/>
  <c r="R1372" i="1" s="1"/>
  <c r="R1371" i="1" s="1"/>
  <c r="R1370" i="1" s="1"/>
  <c r="R1369" i="1" s="1"/>
  <c r="R1368" i="1" s="1"/>
  <c r="R1367" i="1" s="1"/>
  <c r="R1366" i="1" s="1"/>
  <c r="R1365" i="1" s="1"/>
  <c r="R1364" i="1" s="1"/>
  <c r="R1363" i="1" s="1"/>
  <c r="R1362" i="1" s="1"/>
  <c r="R1361" i="1" s="1"/>
  <c r="R1360" i="1" s="1"/>
  <c r="R1359" i="1" s="1"/>
  <c r="R1358" i="1" s="1"/>
  <c r="R1357" i="1" s="1"/>
  <c r="R1356" i="1" s="1"/>
  <c r="R1355" i="1" s="1"/>
  <c r="R1354" i="1" s="1"/>
  <c r="R1353" i="1" s="1"/>
  <c r="R1352" i="1" s="1"/>
  <c r="R1351" i="1" s="1"/>
  <c r="R1350" i="1" s="1"/>
  <c r="R1349" i="1" s="1"/>
  <c r="R1348" i="1" s="1"/>
  <c r="R1347" i="1" s="1"/>
  <c r="R1346" i="1" s="1"/>
  <c r="R1345" i="1" s="1"/>
  <c r="R1344" i="1" s="1"/>
  <c r="R1343" i="1" s="1"/>
  <c r="R1342" i="1" s="1"/>
  <c r="R1341" i="1" s="1"/>
  <c r="R1340" i="1" s="1"/>
  <c r="R1339" i="1" s="1"/>
  <c r="R1338" i="1" s="1"/>
  <c r="R1337" i="1" s="1"/>
  <c r="R1336" i="1" s="1"/>
  <c r="R1335" i="1" s="1"/>
  <c r="R1334" i="1" s="1"/>
  <c r="R1333" i="1" s="1"/>
  <c r="R1332" i="1" s="1"/>
  <c r="R1331" i="1" s="1"/>
  <c r="R1330" i="1" s="1"/>
  <c r="R1329" i="1" s="1"/>
  <c r="R1328" i="1" s="1"/>
  <c r="R1327" i="1" s="1"/>
  <c r="R1326" i="1" s="1"/>
  <c r="R1325" i="1" s="1"/>
  <c r="R1324" i="1" s="1"/>
  <c r="R1323" i="1" s="1"/>
  <c r="R1322" i="1" s="1"/>
  <c r="R1321" i="1" s="1"/>
  <c r="R1320" i="1" s="1"/>
  <c r="R1319" i="1" s="1"/>
  <c r="R1318" i="1" s="1"/>
  <c r="R1317" i="1" s="1"/>
  <c r="R1316" i="1" s="1"/>
  <c r="R1315" i="1" s="1"/>
  <c r="R1314" i="1" s="1"/>
  <c r="R1313" i="1" s="1"/>
  <c r="R1312" i="1" s="1"/>
  <c r="R1311" i="1" s="1"/>
  <c r="R1310" i="1" s="1"/>
  <c r="R1309" i="1" s="1"/>
  <c r="R1308" i="1" s="1"/>
  <c r="R1307" i="1" s="1"/>
  <c r="R1306" i="1" s="1"/>
  <c r="R1305" i="1" s="1"/>
  <c r="R1304" i="1" s="1"/>
  <c r="R1303" i="1" s="1"/>
  <c r="R1302" i="1" s="1"/>
  <c r="R1301" i="1" s="1"/>
  <c r="R1300" i="1" s="1"/>
  <c r="R1299" i="1" s="1"/>
  <c r="R1298" i="1" s="1"/>
  <c r="R1297" i="1" s="1"/>
  <c r="R1296" i="1" s="1"/>
  <c r="R1295" i="1" s="1"/>
  <c r="R1294" i="1" s="1"/>
  <c r="R1293" i="1" s="1"/>
  <c r="R1292" i="1" s="1"/>
  <c r="R1291" i="1" s="1"/>
  <c r="R1290" i="1" s="1"/>
  <c r="R1289" i="1" s="1"/>
  <c r="R1288" i="1" s="1"/>
  <c r="R1287" i="1" s="1"/>
  <c r="R1286" i="1" s="1"/>
  <c r="R1285" i="1" s="1"/>
  <c r="R1284" i="1" s="1"/>
  <c r="R1283" i="1" s="1"/>
  <c r="R1282" i="1" s="1"/>
  <c r="R1281" i="1" s="1"/>
  <c r="R1280" i="1" s="1"/>
  <c r="R1279" i="1" s="1"/>
  <c r="R1278" i="1" s="1"/>
  <c r="R1277" i="1" s="1"/>
  <c r="R1276" i="1" s="1"/>
  <c r="R1275" i="1" s="1"/>
  <c r="R1274" i="1" s="1"/>
  <c r="R1273" i="1" s="1"/>
  <c r="R1272" i="1" s="1"/>
  <c r="R1271" i="1" s="1"/>
  <c r="R1270" i="1" s="1"/>
  <c r="R1269" i="1" s="1"/>
  <c r="R1268" i="1" s="1"/>
  <c r="R1267" i="1" s="1"/>
  <c r="R1266" i="1" s="1"/>
  <c r="R1265" i="1" s="1"/>
  <c r="R1264" i="1" s="1"/>
  <c r="R1263" i="1" s="1"/>
  <c r="R1262" i="1" s="1"/>
  <c r="R1261" i="1" s="1"/>
  <c r="R1260" i="1" s="1"/>
  <c r="R1259" i="1" s="1"/>
  <c r="R1258" i="1" s="1"/>
  <c r="R1257" i="1" s="1"/>
  <c r="R1256" i="1" s="1"/>
  <c r="R1255" i="1" s="1"/>
  <c r="R1254" i="1" s="1"/>
  <c r="R1253" i="1" s="1"/>
  <c r="R1252" i="1" s="1"/>
  <c r="R1251" i="1" s="1"/>
  <c r="R1250" i="1" s="1"/>
  <c r="R1249" i="1" s="1"/>
  <c r="R1248" i="1" s="1"/>
  <c r="R1247" i="1" s="1"/>
  <c r="R1246" i="1" s="1"/>
  <c r="R1245" i="1" s="1"/>
  <c r="R1244" i="1" s="1"/>
  <c r="R1243" i="1" s="1"/>
  <c r="R1242" i="1" s="1"/>
  <c r="R1241" i="1" s="1"/>
  <c r="R1240" i="1" s="1"/>
  <c r="R1239" i="1" s="1"/>
  <c r="R1238" i="1" s="1"/>
  <c r="R1237" i="1" s="1"/>
  <c r="R1236" i="1" s="1"/>
  <c r="R1235" i="1" s="1"/>
  <c r="R1234" i="1" s="1"/>
  <c r="R1233" i="1" s="1"/>
  <c r="R1232" i="1" s="1"/>
  <c r="R1231" i="1" s="1"/>
  <c r="R1230" i="1" s="1"/>
  <c r="R1229" i="1" s="1"/>
  <c r="R1228" i="1" s="1"/>
  <c r="R1227" i="1" s="1"/>
  <c r="R1226" i="1" s="1"/>
  <c r="R1225" i="1" s="1"/>
  <c r="R1224" i="1" s="1"/>
  <c r="R1223" i="1" s="1"/>
  <c r="R1222" i="1" s="1"/>
  <c r="R1221" i="1" s="1"/>
  <c r="R1220" i="1" s="1"/>
  <c r="R1219" i="1" s="1"/>
  <c r="R1218" i="1" s="1"/>
  <c r="R1217" i="1" s="1"/>
  <c r="R1216" i="1" s="1"/>
  <c r="R1215" i="1" s="1"/>
  <c r="R1214" i="1" s="1"/>
  <c r="R1213" i="1" s="1"/>
  <c r="R1212" i="1" s="1"/>
  <c r="R1211" i="1" s="1"/>
  <c r="R1210" i="1" s="1"/>
  <c r="R1209" i="1" s="1"/>
  <c r="R1208" i="1" s="1"/>
  <c r="R1207" i="1" s="1"/>
  <c r="R1206" i="1" s="1"/>
  <c r="R1205" i="1" s="1"/>
  <c r="R1204" i="1" s="1"/>
  <c r="R1203" i="1" s="1"/>
  <c r="R1202" i="1" s="1"/>
  <c r="R1201" i="1" s="1"/>
  <c r="R1200" i="1" s="1"/>
  <c r="R1199" i="1" s="1"/>
  <c r="R1198" i="1" s="1"/>
  <c r="R1197" i="1" s="1"/>
  <c r="R1196" i="1" s="1"/>
  <c r="R1195" i="1" s="1"/>
  <c r="R1194" i="1" s="1"/>
  <c r="R1193" i="1" s="1"/>
  <c r="R1192" i="1" s="1"/>
  <c r="R1191" i="1" s="1"/>
  <c r="R1190" i="1" s="1"/>
  <c r="R1189" i="1" s="1"/>
  <c r="R1188" i="1" s="1"/>
  <c r="R1187" i="1" s="1"/>
  <c r="R1186" i="1" s="1"/>
  <c r="R1185" i="1" s="1"/>
  <c r="R1184" i="1" s="1"/>
  <c r="R1183" i="1" s="1"/>
  <c r="R1182" i="1" s="1"/>
  <c r="R1181" i="1" s="1"/>
  <c r="R1180" i="1" s="1"/>
  <c r="R1179" i="1" s="1"/>
  <c r="R1178" i="1" s="1"/>
  <c r="R1177" i="1" s="1"/>
  <c r="R1176" i="1" s="1"/>
  <c r="R1175" i="1" s="1"/>
  <c r="R1174" i="1" s="1"/>
  <c r="R1173" i="1" s="1"/>
  <c r="R1172" i="1" s="1"/>
  <c r="R1171" i="1" s="1"/>
  <c r="R1170" i="1" s="1"/>
  <c r="R1169" i="1" s="1"/>
  <c r="R1168" i="1" s="1"/>
  <c r="R1167" i="1" s="1"/>
  <c r="R1166" i="1" s="1"/>
  <c r="R1165" i="1" s="1"/>
  <c r="R1164" i="1" s="1"/>
  <c r="R1163" i="1" s="1"/>
  <c r="R1162" i="1" s="1"/>
  <c r="R1161" i="1" s="1"/>
  <c r="R1160" i="1" s="1"/>
  <c r="R1159" i="1" s="1"/>
  <c r="R1158" i="1" s="1"/>
  <c r="R1157" i="1" s="1"/>
  <c r="R1156" i="1" s="1"/>
  <c r="R1155" i="1" s="1"/>
  <c r="R1154" i="1" s="1"/>
  <c r="R1153" i="1" s="1"/>
  <c r="R1152" i="1" s="1"/>
  <c r="R1151" i="1" s="1"/>
  <c r="R1150" i="1" s="1"/>
  <c r="R1149" i="1" s="1"/>
  <c r="R1148" i="1" s="1"/>
  <c r="R1147" i="1" s="1"/>
  <c r="R1146" i="1" s="1"/>
  <c r="R1145" i="1" s="1"/>
  <c r="R1144" i="1" s="1"/>
  <c r="R1143" i="1" s="1"/>
  <c r="R1142" i="1" s="1"/>
  <c r="R1141" i="1" s="1"/>
  <c r="R1140" i="1" s="1"/>
  <c r="R1139" i="1" s="1"/>
  <c r="R1138" i="1" s="1"/>
  <c r="R1137" i="1" s="1"/>
  <c r="R1136" i="1" s="1"/>
  <c r="R1135" i="1" s="1"/>
  <c r="R1134" i="1" s="1"/>
  <c r="R1133" i="1" s="1"/>
  <c r="R1132" i="1" s="1"/>
  <c r="R1131" i="1" s="1"/>
  <c r="R1130" i="1" s="1"/>
  <c r="R1129" i="1" s="1"/>
  <c r="R1128" i="1" s="1"/>
  <c r="R1127" i="1" s="1"/>
  <c r="R1126" i="1" s="1"/>
  <c r="R1125" i="1" s="1"/>
  <c r="R1124" i="1" s="1"/>
  <c r="R1123" i="1" s="1"/>
  <c r="R1122" i="1" s="1"/>
  <c r="R1121" i="1" s="1"/>
  <c r="R1120" i="1" s="1"/>
  <c r="R1119" i="1" s="1"/>
  <c r="R1118" i="1" s="1"/>
  <c r="R1117" i="1" s="1"/>
  <c r="R1116" i="1" s="1"/>
  <c r="R1115" i="1" s="1"/>
  <c r="R1114" i="1" s="1"/>
  <c r="R1113" i="1" s="1"/>
  <c r="R1112" i="1" s="1"/>
  <c r="R1111" i="1" s="1"/>
  <c r="R1110" i="1" s="1"/>
  <c r="R1109" i="1" s="1"/>
  <c r="R1108" i="1" s="1"/>
  <c r="R1107" i="1" s="1"/>
  <c r="R1106" i="1" s="1"/>
  <c r="R1105" i="1" s="1"/>
  <c r="R1104" i="1" s="1"/>
  <c r="R1103" i="1" s="1"/>
  <c r="R1102" i="1" s="1"/>
  <c r="R1101" i="1" s="1"/>
  <c r="R1100" i="1" s="1"/>
  <c r="R1099" i="1" s="1"/>
  <c r="R1098" i="1" s="1"/>
  <c r="R1097" i="1" s="1"/>
  <c r="R1096" i="1" s="1"/>
  <c r="R1095" i="1" s="1"/>
  <c r="R1094" i="1" s="1"/>
  <c r="R1093" i="1" s="1"/>
  <c r="R1092" i="1" s="1"/>
  <c r="R1091" i="1" s="1"/>
  <c r="R1090" i="1" s="1"/>
  <c r="R1089" i="1" s="1"/>
  <c r="R1088" i="1" s="1"/>
  <c r="R1087" i="1" s="1"/>
  <c r="R1086" i="1" s="1"/>
  <c r="R1085" i="1" s="1"/>
  <c r="R1084" i="1" s="1"/>
  <c r="R1083" i="1" s="1"/>
  <c r="R1082" i="1" s="1"/>
  <c r="R1081" i="1" s="1"/>
  <c r="R1080" i="1" s="1"/>
  <c r="R1079" i="1" s="1"/>
  <c r="R1078" i="1" s="1"/>
  <c r="R1077" i="1" s="1"/>
  <c r="R1076" i="1" s="1"/>
  <c r="R1075" i="1" s="1"/>
  <c r="R1074" i="1" s="1"/>
  <c r="R1073" i="1" s="1"/>
  <c r="R1072" i="1" s="1"/>
  <c r="R1071" i="1" s="1"/>
  <c r="R1070" i="1" s="1"/>
  <c r="R1069" i="1" s="1"/>
  <c r="R1068" i="1" s="1"/>
  <c r="R1067" i="1" s="1"/>
  <c r="R1066" i="1" s="1"/>
  <c r="R1065" i="1" s="1"/>
  <c r="R1064" i="1" s="1"/>
  <c r="R1063" i="1" s="1"/>
  <c r="R1062" i="1" s="1"/>
  <c r="R1061" i="1" s="1"/>
  <c r="R1060" i="1" s="1"/>
  <c r="R1059" i="1" s="1"/>
  <c r="R1058" i="1" s="1"/>
  <c r="R1057" i="1" s="1"/>
  <c r="R1056" i="1" s="1"/>
  <c r="R1055" i="1" s="1"/>
  <c r="R1054" i="1" s="1"/>
  <c r="R1053" i="1" s="1"/>
  <c r="R1052" i="1" s="1"/>
  <c r="R1051" i="1" s="1"/>
  <c r="R1050" i="1" s="1"/>
  <c r="R1049" i="1" s="1"/>
  <c r="R1048" i="1" s="1"/>
  <c r="R1047" i="1" s="1"/>
  <c r="R1046" i="1" s="1"/>
  <c r="R1045" i="1" s="1"/>
  <c r="R1044" i="1" s="1"/>
  <c r="R1043" i="1" s="1"/>
  <c r="R1042" i="1" s="1"/>
  <c r="R1041" i="1" s="1"/>
  <c r="R1040" i="1" s="1"/>
  <c r="R1039" i="1" s="1"/>
  <c r="R1038" i="1" s="1"/>
  <c r="R1037" i="1" s="1"/>
  <c r="R1036" i="1" s="1"/>
  <c r="R1035" i="1" s="1"/>
  <c r="R1034" i="1" s="1"/>
  <c r="R1033" i="1" s="1"/>
  <c r="R1032" i="1" s="1"/>
  <c r="R1031" i="1" s="1"/>
  <c r="R1030" i="1" s="1"/>
  <c r="R1029" i="1" s="1"/>
  <c r="R1028" i="1" s="1"/>
  <c r="R1027" i="1" s="1"/>
  <c r="R1026" i="1" s="1"/>
  <c r="R1025" i="1" s="1"/>
  <c r="R1024" i="1" s="1"/>
  <c r="R1023" i="1" s="1"/>
  <c r="R1022" i="1" s="1"/>
  <c r="R1021" i="1" s="1"/>
  <c r="R1020" i="1" s="1"/>
  <c r="R1019" i="1" s="1"/>
  <c r="R1018" i="1" s="1"/>
  <c r="R1017" i="1" s="1"/>
  <c r="R1016" i="1" s="1"/>
  <c r="R1015" i="1" s="1"/>
  <c r="R1014" i="1" s="1"/>
  <c r="R1013" i="1" s="1"/>
  <c r="R1012" i="1" s="1"/>
  <c r="R1011" i="1" s="1"/>
  <c r="R1010" i="1" s="1"/>
  <c r="R1009" i="1" s="1"/>
  <c r="R1008" i="1" s="1"/>
  <c r="R1007" i="1" s="1"/>
  <c r="R1006" i="1" s="1"/>
  <c r="R1005" i="1" s="1"/>
  <c r="R1004" i="1" s="1"/>
  <c r="R1003" i="1" s="1"/>
  <c r="R1002" i="1" s="1"/>
  <c r="R1001" i="1" s="1"/>
  <c r="R1000" i="1" s="1"/>
  <c r="R999" i="1" s="1"/>
  <c r="R998" i="1" s="1"/>
  <c r="R997" i="1" s="1"/>
  <c r="R996" i="1" s="1"/>
  <c r="R995" i="1" s="1"/>
  <c r="R994" i="1" s="1"/>
  <c r="R993" i="1" s="1"/>
  <c r="R992" i="1" s="1"/>
  <c r="R991" i="1" s="1"/>
  <c r="R990" i="1" s="1"/>
  <c r="R989" i="1" s="1"/>
  <c r="R988" i="1" s="1"/>
  <c r="R987" i="1" s="1"/>
  <c r="R986" i="1" s="1"/>
  <c r="R985" i="1" s="1"/>
  <c r="R984" i="1" s="1"/>
  <c r="R983" i="1" s="1"/>
  <c r="R982" i="1" s="1"/>
  <c r="R981" i="1" s="1"/>
  <c r="R980" i="1" s="1"/>
  <c r="R979" i="1" s="1"/>
  <c r="R978" i="1" s="1"/>
  <c r="R977" i="1" s="1"/>
  <c r="R976" i="1" s="1"/>
  <c r="R975" i="1" s="1"/>
  <c r="R974" i="1" s="1"/>
  <c r="R973" i="1" s="1"/>
  <c r="R972" i="1" s="1"/>
  <c r="R971" i="1" s="1"/>
  <c r="R970" i="1" s="1"/>
  <c r="R969" i="1" s="1"/>
  <c r="R968" i="1" s="1"/>
  <c r="R967" i="1" s="1"/>
  <c r="R966" i="1" s="1"/>
  <c r="R965" i="1" s="1"/>
  <c r="R964" i="1" s="1"/>
  <c r="R963" i="1" s="1"/>
  <c r="R962" i="1" s="1"/>
  <c r="R961" i="1" s="1"/>
  <c r="R960" i="1" s="1"/>
  <c r="R959" i="1" s="1"/>
  <c r="R958" i="1" s="1"/>
  <c r="R957" i="1" s="1"/>
  <c r="R956" i="1" s="1"/>
  <c r="R955" i="1" s="1"/>
  <c r="R954" i="1" s="1"/>
  <c r="R953" i="1" s="1"/>
  <c r="R952" i="1" s="1"/>
  <c r="R951" i="1" s="1"/>
  <c r="R950" i="1" s="1"/>
  <c r="R949" i="1" s="1"/>
  <c r="R948" i="1" s="1"/>
  <c r="R947" i="1" s="1"/>
  <c r="R946" i="1" s="1"/>
  <c r="R945" i="1" s="1"/>
  <c r="R944" i="1" s="1"/>
  <c r="R943" i="1" s="1"/>
  <c r="R942" i="1" s="1"/>
  <c r="R941" i="1" s="1"/>
  <c r="R940" i="1" s="1"/>
  <c r="R939" i="1" s="1"/>
  <c r="R938" i="1" s="1"/>
  <c r="R937" i="1" s="1"/>
  <c r="R936" i="1" s="1"/>
  <c r="R935" i="1" s="1"/>
  <c r="R934" i="1" s="1"/>
  <c r="R933" i="1" s="1"/>
  <c r="R932" i="1" s="1"/>
  <c r="R931" i="1" s="1"/>
  <c r="R930" i="1" s="1"/>
  <c r="R929" i="1" s="1"/>
  <c r="R928" i="1" s="1"/>
  <c r="R927" i="1" s="1"/>
  <c r="R926" i="1" s="1"/>
  <c r="R925" i="1" s="1"/>
  <c r="R924" i="1" s="1"/>
  <c r="R923" i="1" s="1"/>
  <c r="R922" i="1" s="1"/>
  <c r="R921" i="1" s="1"/>
  <c r="R920" i="1" s="1"/>
  <c r="R919" i="1" s="1"/>
  <c r="R918" i="1" s="1"/>
  <c r="R917" i="1" s="1"/>
  <c r="R916" i="1" s="1"/>
  <c r="R915" i="1" s="1"/>
  <c r="R914" i="1" s="1"/>
  <c r="R913" i="1" s="1"/>
  <c r="R912" i="1" s="1"/>
  <c r="R911" i="1" s="1"/>
  <c r="R910" i="1" s="1"/>
  <c r="R909" i="1" s="1"/>
  <c r="R908" i="1" s="1"/>
  <c r="R907" i="1" s="1"/>
  <c r="R906" i="1" s="1"/>
  <c r="R905" i="1" s="1"/>
  <c r="R904" i="1" s="1"/>
  <c r="R903" i="1" s="1"/>
  <c r="R902" i="1" s="1"/>
  <c r="R901" i="1" s="1"/>
  <c r="R900" i="1" s="1"/>
  <c r="R899" i="1" s="1"/>
  <c r="R898" i="1" s="1"/>
  <c r="R897" i="1" s="1"/>
  <c r="R896" i="1" s="1"/>
  <c r="R895" i="1" s="1"/>
  <c r="R894" i="1" s="1"/>
  <c r="R893" i="1" s="1"/>
  <c r="R892" i="1" s="1"/>
  <c r="R891" i="1" s="1"/>
  <c r="R890" i="1" s="1"/>
  <c r="R889" i="1" s="1"/>
  <c r="R888" i="1" s="1"/>
  <c r="R887" i="1" s="1"/>
  <c r="R886" i="1" s="1"/>
  <c r="R885" i="1" s="1"/>
  <c r="R884" i="1" s="1"/>
  <c r="R883" i="1" s="1"/>
  <c r="R882" i="1" s="1"/>
  <c r="R881" i="1" s="1"/>
  <c r="R880" i="1" s="1"/>
  <c r="R879" i="1" s="1"/>
  <c r="R878" i="1" s="1"/>
  <c r="R877" i="1" s="1"/>
  <c r="R876" i="1" s="1"/>
  <c r="R875" i="1" s="1"/>
  <c r="R874" i="1" s="1"/>
  <c r="R873" i="1" s="1"/>
  <c r="R872" i="1" s="1"/>
  <c r="R871" i="1" s="1"/>
  <c r="R870" i="1" s="1"/>
  <c r="R869" i="1" s="1"/>
  <c r="R868" i="1" s="1"/>
  <c r="R867" i="1" s="1"/>
  <c r="R866" i="1" s="1"/>
  <c r="R865" i="1" s="1"/>
  <c r="R864" i="1" s="1"/>
  <c r="R863" i="1" s="1"/>
  <c r="R862" i="1" s="1"/>
  <c r="R861" i="1" s="1"/>
  <c r="R860" i="1" s="1"/>
  <c r="R859" i="1" s="1"/>
  <c r="R858" i="1" s="1"/>
  <c r="R857" i="1" s="1"/>
  <c r="R856" i="1" s="1"/>
  <c r="R855" i="1" s="1"/>
  <c r="R854" i="1" s="1"/>
  <c r="R853" i="1" s="1"/>
  <c r="R852" i="1" s="1"/>
  <c r="R851" i="1" s="1"/>
  <c r="R850" i="1" s="1"/>
  <c r="R849" i="1" s="1"/>
  <c r="R848" i="1" s="1"/>
  <c r="R847" i="1" s="1"/>
  <c r="R846" i="1" s="1"/>
  <c r="R845" i="1" s="1"/>
  <c r="R844" i="1" s="1"/>
  <c r="R843" i="1" s="1"/>
  <c r="R842" i="1" s="1"/>
  <c r="R841" i="1" s="1"/>
  <c r="R840" i="1" s="1"/>
  <c r="R839" i="1" s="1"/>
  <c r="R838" i="1" s="1"/>
  <c r="R837" i="1" s="1"/>
  <c r="R836" i="1" s="1"/>
  <c r="R835" i="1" s="1"/>
  <c r="R834" i="1" s="1"/>
  <c r="R833" i="1" s="1"/>
  <c r="R832" i="1" s="1"/>
  <c r="R831" i="1" s="1"/>
  <c r="R830" i="1" s="1"/>
  <c r="R829" i="1" s="1"/>
  <c r="R828" i="1" s="1"/>
  <c r="R827" i="1" s="1"/>
  <c r="R826" i="1" s="1"/>
  <c r="R825" i="1" s="1"/>
  <c r="R824" i="1" s="1"/>
  <c r="R823" i="1" s="1"/>
  <c r="R822" i="1" s="1"/>
  <c r="R821" i="1" s="1"/>
  <c r="R820" i="1" s="1"/>
  <c r="R819" i="1" s="1"/>
  <c r="R818" i="1" s="1"/>
  <c r="R817" i="1" s="1"/>
  <c r="R816" i="1" s="1"/>
  <c r="R815" i="1" s="1"/>
  <c r="R814" i="1" s="1"/>
  <c r="R813" i="1" s="1"/>
  <c r="R812" i="1" s="1"/>
  <c r="R811" i="1" s="1"/>
  <c r="R810" i="1" s="1"/>
  <c r="R809" i="1" s="1"/>
  <c r="R808" i="1" s="1"/>
  <c r="R807" i="1" s="1"/>
  <c r="R806" i="1" s="1"/>
  <c r="R805" i="1" s="1"/>
  <c r="R804" i="1" s="1"/>
  <c r="R803" i="1" s="1"/>
  <c r="R802" i="1" s="1"/>
  <c r="R801" i="1" s="1"/>
  <c r="R800" i="1" s="1"/>
  <c r="R799" i="1" s="1"/>
  <c r="R798" i="1" s="1"/>
  <c r="R797" i="1" s="1"/>
  <c r="R796" i="1" s="1"/>
  <c r="R795" i="1" s="1"/>
  <c r="R794" i="1" s="1"/>
  <c r="R793" i="1" s="1"/>
  <c r="R792" i="1" s="1"/>
  <c r="R791" i="1" s="1"/>
  <c r="R790" i="1" s="1"/>
  <c r="R789" i="1" s="1"/>
  <c r="R788" i="1" s="1"/>
  <c r="R787" i="1" s="1"/>
  <c r="R786" i="1" s="1"/>
  <c r="R785" i="1" s="1"/>
  <c r="R784" i="1" s="1"/>
  <c r="R783" i="1" s="1"/>
  <c r="R782" i="1" s="1"/>
  <c r="R781" i="1" s="1"/>
  <c r="R780" i="1" s="1"/>
  <c r="R779" i="1" s="1"/>
  <c r="R778" i="1" s="1"/>
  <c r="R777" i="1" s="1"/>
  <c r="R776" i="1" s="1"/>
  <c r="R775" i="1" s="1"/>
  <c r="R774" i="1" s="1"/>
  <c r="R773" i="1" s="1"/>
  <c r="R772" i="1" s="1"/>
  <c r="R771" i="1" s="1"/>
  <c r="R770" i="1" s="1"/>
  <c r="R769" i="1" s="1"/>
  <c r="R768" i="1" s="1"/>
  <c r="R767" i="1" s="1"/>
  <c r="R766" i="1" s="1"/>
  <c r="R765" i="1" s="1"/>
  <c r="R764" i="1" s="1"/>
  <c r="R763" i="1" s="1"/>
  <c r="R762" i="1" s="1"/>
  <c r="R761" i="1" s="1"/>
  <c r="R760" i="1" s="1"/>
  <c r="R759" i="1" s="1"/>
  <c r="R758" i="1" s="1"/>
  <c r="R757" i="1" s="1"/>
  <c r="R756" i="1" s="1"/>
  <c r="R755" i="1" s="1"/>
  <c r="R754" i="1" s="1"/>
  <c r="R753" i="1" s="1"/>
  <c r="R752" i="1" s="1"/>
  <c r="R751" i="1" s="1"/>
  <c r="R750" i="1" s="1"/>
  <c r="R749" i="1" s="1"/>
  <c r="R748" i="1" s="1"/>
  <c r="R747" i="1" s="1"/>
  <c r="R746" i="1" s="1"/>
  <c r="R745" i="1" s="1"/>
  <c r="R744" i="1" s="1"/>
  <c r="R743" i="1" s="1"/>
  <c r="R742" i="1" s="1"/>
  <c r="R741" i="1" s="1"/>
  <c r="R740" i="1" s="1"/>
  <c r="R739" i="1" s="1"/>
  <c r="R738" i="1" s="1"/>
  <c r="R737" i="1" s="1"/>
  <c r="R736" i="1" s="1"/>
  <c r="R735" i="1" s="1"/>
  <c r="R734" i="1" s="1"/>
  <c r="R733" i="1" s="1"/>
  <c r="R732" i="1" s="1"/>
  <c r="R731" i="1" s="1"/>
  <c r="R730" i="1" s="1"/>
  <c r="R729" i="1" s="1"/>
  <c r="R728" i="1" s="1"/>
  <c r="R727" i="1" s="1"/>
  <c r="R726" i="1" s="1"/>
  <c r="R725" i="1" s="1"/>
  <c r="R724" i="1" s="1"/>
  <c r="R723" i="1" s="1"/>
  <c r="R722" i="1" s="1"/>
  <c r="R721" i="1" s="1"/>
  <c r="R720" i="1" s="1"/>
  <c r="R719" i="1" s="1"/>
  <c r="R718" i="1" s="1"/>
  <c r="R717" i="1" s="1"/>
  <c r="R716" i="1" s="1"/>
  <c r="R715" i="1" s="1"/>
  <c r="R714" i="1" s="1"/>
  <c r="R713" i="1" s="1"/>
  <c r="R712" i="1" s="1"/>
  <c r="R711" i="1" s="1"/>
  <c r="R710" i="1" s="1"/>
  <c r="R709" i="1" s="1"/>
  <c r="R708" i="1" s="1"/>
  <c r="R707" i="1" s="1"/>
  <c r="R706" i="1" s="1"/>
  <c r="R705" i="1" s="1"/>
  <c r="R704" i="1" s="1"/>
  <c r="R703" i="1" s="1"/>
  <c r="R702" i="1" s="1"/>
  <c r="R701" i="1" s="1"/>
  <c r="R700" i="1" s="1"/>
  <c r="R699" i="1" s="1"/>
  <c r="R698" i="1" s="1"/>
  <c r="R697" i="1" s="1"/>
  <c r="R696" i="1" s="1"/>
  <c r="R695" i="1" s="1"/>
  <c r="R694" i="1" s="1"/>
  <c r="R693" i="1" s="1"/>
  <c r="R692" i="1" s="1"/>
  <c r="R691" i="1" s="1"/>
  <c r="R690" i="1" s="1"/>
  <c r="R689" i="1" s="1"/>
  <c r="R688" i="1" s="1"/>
  <c r="R687" i="1" s="1"/>
  <c r="R686" i="1" s="1"/>
  <c r="R685" i="1" s="1"/>
  <c r="R684" i="1" s="1"/>
  <c r="R683" i="1" s="1"/>
  <c r="R682" i="1" s="1"/>
  <c r="R681" i="1" s="1"/>
  <c r="R680" i="1" s="1"/>
  <c r="R679" i="1" s="1"/>
  <c r="R678" i="1" s="1"/>
  <c r="R677" i="1" s="1"/>
  <c r="R676" i="1" s="1"/>
  <c r="R675" i="1" s="1"/>
  <c r="R674" i="1" s="1"/>
  <c r="R673" i="1" s="1"/>
  <c r="R672" i="1" s="1"/>
  <c r="R671" i="1" s="1"/>
  <c r="R670" i="1" s="1"/>
  <c r="R669" i="1" s="1"/>
  <c r="R668" i="1" s="1"/>
  <c r="R667" i="1" s="1"/>
  <c r="R666" i="1" s="1"/>
  <c r="R665" i="1" s="1"/>
  <c r="R664" i="1" s="1"/>
  <c r="R663" i="1" s="1"/>
  <c r="R662" i="1" s="1"/>
  <c r="R661" i="1" s="1"/>
  <c r="R660" i="1" s="1"/>
  <c r="R659" i="1" s="1"/>
  <c r="R658" i="1" s="1"/>
  <c r="R657" i="1" s="1"/>
  <c r="R656" i="1" s="1"/>
  <c r="R655" i="1" s="1"/>
  <c r="R654" i="1" s="1"/>
  <c r="R653" i="1" s="1"/>
  <c r="R652" i="1" s="1"/>
  <c r="R651" i="1" s="1"/>
  <c r="R650" i="1" s="1"/>
  <c r="R649" i="1" s="1"/>
  <c r="R648" i="1" s="1"/>
  <c r="R647" i="1" s="1"/>
  <c r="R646" i="1" s="1"/>
  <c r="R645" i="1" s="1"/>
  <c r="R644" i="1" s="1"/>
  <c r="R643" i="1" s="1"/>
  <c r="R642" i="1" s="1"/>
  <c r="R641" i="1" s="1"/>
  <c r="R640" i="1" s="1"/>
  <c r="R639" i="1" s="1"/>
  <c r="R638" i="1" s="1"/>
  <c r="R637" i="1" s="1"/>
  <c r="R636" i="1" s="1"/>
  <c r="R635" i="1" s="1"/>
  <c r="R634" i="1" s="1"/>
  <c r="R633" i="1" s="1"/>
  <c r="R632" i="1" s="1"/>
  <c r="R631" i="1" s="1"/>
  <c r="R630" i="1" s="1"/>
  <c r="R629" i="1" s="1"/>
  <c r="R628" i="1" s="1"/>
  <c r="R627" i="1" s="1"/>
  <c r="R626" i="1" s="1"/>
  <c r="R625" i="1" s="1"/>
  <c r="R624" i="1" s="1"/>
  <c r="R623" i="1" s="1"/>
  <c r="R622" i="1" s="1"/>
  <c r="R621" i="1" s="1"/>
  <c r="R620" i="1" s="1"/>
  <c r="R619" i="1" s="1"/>
  <c r="R618" i="1" s="1"/>
  <c r="R617" i="1" s="1"/>
  <c r="R616" i="1" s="1"/>
  <c r="R615" i="1" s="1"/>
  <c r="R614" i="1" s="1"/>
  <c r="R613" i="1" s="1"/>
  <c r="R612" i="1" s="1"/>
  <c r="R611" i="1" s="1"/>
  <c r="R610" i="1" s="1"/>
  <c r="R609" i="1" s="1"/>
  <c r="R608" i="1" s="1"/>
  <c r="R607" i="1" s="1"/>
  <c r="R606" i="1" s="1"/>
  <c r="R605" i="1" s="1"/>
  <c r="R604" i="1" s="1"/>
  <c r="R603" i="1" s="1"/>
  <c r="R602" i="1" s="1"/>
  <c r="R601" i="1" s="1"/>
  <c r="R600" i="1" s="1"/>
  <c r="R599" i="1" s="1"/>
  <c r="R598" i="1" s="1"/>
  <c r="R597" i="1" s="1"/>
  <c r="R596" i="1" s="1"/>
  <c r="R595" i="1" s="1"/>
  <c r="R594" i="1" s="1"/>
  <c r="R593" i="1" s="1"/>
  <c r="R592" i="1" s="1"/>
  <c r="R591" i="1" s="1"/>
  <c r="R590" i="1" s="1"/>
  <c r="R589" i="1" s="1"/>
  <c r="R588" i="1" s="1"/>
  <c r="R587" i="1" s="1"/>
  <c r="R586" i="1" s="1"/>
  <c r="R585" i="1" s="1"/>
  <c r="R584" i="1" s="1"/>
  <c r="R583" i="1" s="1"/>
  <c r="R582" i="1" s="1"/>
  <c r="R581" i="1" s="1"/>
  <c r="R580" i="1" s="1"/>
  <c r="R579" i="1" s="1"/>
  <c r="R578" i="1" s="1"/>
  <c r="R577" i="1" s="1"/>
  <c r="R576" i="1" s="1"/>
  <c r="R575" i="1" s="1"/>
  <c r="R574" i="1" s="1"/>
  <c r="R573" i="1" s="1"/>
  <c r="R572" i="1" s="1"/>
  <c r="R571" i="1" s="1"/>
  <c r="R570" i="1" s="1"/>
  <c r="R569" i="1" s="1"/>
  <c r="R568" i="1" s="1"/>
  <c r="R567" i="1" s="1"/>
  <c r="R566" i="1" s="1"/>
  <c r="R565" i="1" s="1"/>
  <c r="R564" i="1" s="1"/>
  <c r="R563" i="1" s="1"/>
  <c r="R562" i="1" s="1"/>
  <c r="R561" i="1" s="1"/>
  <c r="R560" i="1" s="1"/>
  <c r="R559" i="1" s="1"/>
  <c r="R558" i="1" s="1"/>
  <c r="R557" i="1" s="1"/>
  <c r="R556" i="1" s="1"/>
  <c r="R555" i="1" s="1"/>
  <c r="R554" i="1" s="1"/>
  <c r="R553" i="1" s="1"/>
  <c r="R552" i="1" s="1"/>
  <c r="R551" i="1" s="1"/>
  <c r="R550" i="1" s="1"/>
  <c r="R549" i="1" s="1"/>
  <c r="R548" i="1" s="1"/>
  <c r="R547" i="1" s="1"/>
  <c r="R546" i="1" s="1"/>
  <c r="R545" i="1" s="1"/>
  <c r="R544" i="1" s="1"/>
  <c r="R543" i="1" s="1"/>
  <c r="R542" i="1" s="1"/>
  <c r="R541" i="1" s="1"/>
  <c r="R540" i="1" s="1"/>
  <c r="R539" i="1" s="1"/>
  <c r="R538" i="1" s="1"/>
  <c r="R537" i="1" s="1"/>
  <c r="R536" i="1" s="1"/>
  <c r="R535" i="1" s="1"/>
  <c r="R534" i="1" s="1"/>
  <c r="R533" i="1" s="1"/>
  <c r="R532" i="1" s="1"/>
  <c r="R531" i="1" s="1"/>
  <c r="R530" i="1" s="1"/>
  <c r="R529" i="1" s="1"/>
  <c r="R528" i="1" s="1"/>
  <c r="R527" i="1" s="1"/>
  <c r="R526" i="1" s="1"/>
  <c r="R525" i="1" s="1"/>
  <c r="R524" i="1" s="1"/>
  <c r="R523" i="1" s="1"/>
  <c r="R522" i="1" s="1"/>
  <c r="R521" i="1" s="1"/>
  <c r="R520" i="1" s="1"/>
  <c r="R519" i="1" s="1"/>
  <c r="R518" i="1" s="1"/>
  <c r="R517" i="1" s="1"/>
  <c r="R516" i="1" s="1"/>
  <c r="R515" i="1" s="1"/>
  <c r="R514" i="1" s="1"/>
  <c r="R513" i="1" s="1"/>
  <c r="R512" i="1" s="1"/>
  <c r="R511" i="1" s="1"/>
  <c r="R510" i="1" s="1"/>
  <c r="R509" i="1" s="1"/>
  <c r="R508" i="1" s="1"/>
  <c r="R507" i="1" s="1"/>
  <c r="R506" i="1" s="1"/>
  <c r="R505" i="1" s="1"/>
  <c r="R504" i="1" s="1"/>
  <c r="R503" i="1" s="1"/>
  <c r="R502" i="1" s="1"/>
  <c r="R501" i="1" s="1"/>
  <c r="R500" i="1" s="1"/>
  <c r="R499" i="1" s="1"/>
  <c r="R498" i="1" s="1"/>
  <c r="R497" i="1" s="1"/>
  <c r="R496" i="1" s="1"/>
  <c r="R495" i="1" s="1"/>
  <c r="R494" i="1" s="1"/>
  <c r="R493" i="1" s="1"/>
  <c r="R492" i="1" s="1"/>
  <c r="R491" i="1" s="1"/>
  <c r="R490" i="1" s="1"/>
  <c r="R489" i="1" s="1"/>
  <c r="R488" i="1" s="1"/>
  <c r="R487" i="1" s="1"/>
  <c r="R486" i="1" s="1"/>
  <c r="R485" i="1" s="1"/>
  <c r="R484" i="1" s="1"/>
  <c r="R483" i="1" s="1"/>
  <c r="R482" i="1" s="1"/>
  <c r="R481" i="1" s="1"/>
  <c r="R480" i="1" s="1"/>
  <c r="R479" i="1" s="1"/>
  <c r="R478" i="1" s="1"/>
  <c r="R477" i="1" s="1"/>
  <c r="R476" i="1" s="1"/>
  <c r="R475" i="1" s="1"/>
  <c r="R474" i="1" s="1"/>
  <c r="R473" i="1" s="1"/>
  <c r="R472" i="1" s="1"/>
  <c r="R471" i="1" s="1"/>
  <c r="R470" i="1" s="1"/>
  <c r="R469" i="1" s="1"/>
  <c r="R468" i="1" s="1"/>
  <c r="R467" i="1" s="1"/>
  <c r="R466" i="1" s="1"/>
  <c r="R465" i="1" s="1"/>
  <c r="R464" i="1" s="1"/>
  <c r="R463" i="1" s="1"/>
  <c r="R462" i="1" s="1"/>
  <c r="R461" i="1" s="1"/>
  <c r="R460" i="1" s="1"/>
  <c r="R459" i="1" s="1"/>
  <c r="R458" i="1" s="1"/>
  <c r="R457" i="1" s="1"/>
  <c r="R456" i="1" s="1"/>
  <c r="R455" i="1" s="1"/>
  <c r="R454" i="1" s="1"/>
  <c r="R453" i="1" s="1"/>
  <c r="R452" i="1" s="1"/>
  <c r="R451" i="1" s="1"/>
  <c r="R450" i="1" s="1"/>
  <c r="R449" i="1" s="1"/>
  <c r="R448" i="1" s="1"/>
  <c r="R447" i="1" s="1"/>
  <c r="R446" i="1" s="1"/>
  <c r="R445" i="1" s="1"/>
  <c r="R444" i="1" s="1"/>
  <c r="R443" i="1" s="1"/>
  <c r="R442" i="1" s="1"/>
  <c r="R441" i="1" s="1"/>
  <c r="R440" i="1" s="1"/>
  <c r="R439" i="1" s="1"/>
  <c r="R438" i="1" s="1"/>
  <c r="R437" i="1" s="1"/>
  <c r="R436" i="1" s="1"/>
  <c r="R435" i="1" s="1"/>
  <c r="R434" i="1" s="1"/>
  <c r="R433" i="1" s="1"/>
  <c r="R432" i="1" s="1"/>
  <c r="R431" i="1" s="1"/>
  <c r="R430" i="1" s="1"/>
  <c r="R429" i="1" s="1"/>
  <c r="R428" i="1" s="1"/>
  <c r="R427" i="1" s="1"/>
  <c r="R426" i="1" s="1"/>
  <c r="R425" i="1" s="1"/>
  <c r="R424" i="1" s="1"/>
  <c r="R423" i="1" s="1"/>
  <c r="R422" i="1" s="1"/>
  <c r="R421" i="1" s="1"/>
  <c r="R420" i="1" s="1"/>
  <c r="R419" i="1" s="1"/>
  <c r="R418" i="1" s="1"/>
  <c r="R417" i="1" s="1"/>
  <c r="R416" i="1" s="1"/>
  <c r="R415" i="1" s="1"/>
  <c r="R414" i="1" s="1"/>
  <c r="R413" i="1" s="1"/>
  <c r="R412" i="1" s="1"/>
  <c r="R411" i="1" s="1"/>
  <c r="R410" i="1" s="1"/>
  <c r="R409" i="1" s="1"/>
  <c r="R408" i="1" s="1"/>
  <c r="R407" i="1" s="1"/>
  <c r="R406" i="1" s="1"/>
  <c r="R405" i="1" s="1"/>
  <c r="R404" i="1" s="1"/>
  <c r="R403" i="1" s="1"/>
  <c r="R402" i="1" s="1"/>
  <c r="R401" i="1" s="1"/>
  <c r="R400" i="1" s="1"/>
  <c r="R399" i="1" s="1"/>
  <c r="R398" i="1" s="1"/>
  <c r="R397" i="1" s="1"/>
  <c r="R396" i="1" s="1"/>
  <c r="R395" i="1" s="1"/>
  <c r="R394" i="1" s="1"/>
  <c r="R393" i="1" s="1"/>
  <c r="R392" i="1" s="1"/>
  <c r="R391" i="1" s="1"/>
  <c r="R390" i="1" s="1"/>
  <c r="R389" i="1" s="1"/>
  <c r="R388" i="1" s="1"/>
  <c r="R387" i="1" s="1"/>
  <c r="R386" i="1" s="1"/>
  <c r="R385" i="1" s="1"/>
  <c r="R384" i="1" s="1"/>
  <c r="R383" i="1" s="1"/>
  <c r="R382" i="1" s="1"/>
  <c r="R381" i="1" s="1"/>
  <c r="R380" i="1" s="1"/>
  <c r="R379" i="1" s="1"/>
  <c r="R378" i="1" s="1"/>
  <c r="R377" i="1" s="1"/>
  <c r="R376" i="1" s="1"/>
  <c r="R375" i="1" s="1"/>
  <c r="R374" i="1" s="1"/>
  <c r="R373" i="1" s="1"/>
  <c r="R372" i="1" s="1"/>
  <c r="R371" i="1" s="1"/>
  <c r="R370" i="1" s="1"/>
  <c r="R369" i="1" s="1"/>
  <c r="R368" i="1" s="1"/>
  <c r="R367" i="1" s="1"/>
  <c r="R366" i="1" s="1"/>
  <c r="R365" i="1" s="1"/>
  <c r="R364" i="1" s="1"/>
  <c r="R363" i="1" s="1"/>
  <c r="R362" i="1" s="1"/>
  <c r="R361" i="1" s="1"/>
  <c r="R360" i="1" s="1"/>
  <c r="R359" i="1" s="1"/>
  <c r="R358" i="1" s="1"/>
  <c r="R357" i="1" s="1"/>
  <c r="R356" i="1" s="1"/>
  <c r="R355" i="1" s="1"/>
  <c r="R354" i="1" s="1"/>
  <c r="R353" i="1" s="1"/>
  <c r="R352" i="1" s="1"/>
  <c r="R351" i="1" s="1"/>
  <c r="R350" i="1" s="1"/>
  <c r="R349" i="1" s="1"/>
  <c r="R348" i="1" s="1"/>
  <c r="R347" i="1" s="1"/>
  <c r="R346" i="1" s="1"/>
  <c r="R345" i="1" s="1"/>
  <c r="R344" i="1" s="1"/>
  <c r="R343" i="1" s="1"/>
  <c r="R342" i="1" s="1"/>
  <c r="R341" i="1" s="1"/>
  <c r="R340" i="1" s="1"/>
  <c r="R339" i="1" s="1"/>
  <c r="R338" i="1" s="1"/>
  <c r="R337" i="1" s="1"/>
  <c r="R336" i="1" s="1"/>
  <c r="R335" i="1" s="1"/>
  <c r="R334" i="1" s="1"/>
  <c r="R333" i="1" s="1"/>
  <c r="R332" i="1" s="1"/>
  <c r="R331" i="1" s="1"/>
  <c r="R330" i="1" s="1"/>
  <c r="R329" i="1" s="1"/>
  <c r="R328" i="1" s="1"/>
  <c r="R327" i="1" s="1"/>
  <c r="R326" i="1" s="1"/>
  <c r="R325" i="1" s="1"/>
  <c r="R324" i="1" s="1"/>
  <c r="R323" i="1" s="1"/>
  <c r="R322" i="1" s="1"/>
  <c r="R321" i="1" s="1"/>
  <c r="R320" i="1" s="1"/>
  <c r="R319" i="1" s="1"/>
  <c r="R318" i="1" s="1"/>
  <c r="R317" i="1" s="1"/>
  <c r="R316" i="1" s="1"/>
  <c r="R315" i="1" s="1"/>
  <c r="R314" i="1" s="1"/>
  <c r="R313" i="1" s="1"/>
  <c r="R312" i="1" s="1"/>
  <c r="R311" i="1" s="1"/>
  <c r="R310" i="1" s="1"/>
  <c r="R309" i="1" s="1"/>
  <c r="R308" i="1" s="1"/>
  <c r="R307" i="1" s="1"/>
  <c r="R306" i="1" s="1"/>
  <c r="R305" i="1" s="1"/>
  <c r="R304" i="1" s="1"/>
  <c r="R303" i="1" s="1"/>
  <c r="R302" i="1" s="1"/>
  <c r="R301" i="1" s="1"/>
  <c r="R300" i="1" s="1"/>
  <c r="R299" i="1" s="1"/>
  <c r="R298" i="1" s="1"/>
  <c r="R297" i="1" s="1"/>
  <c r="R296" i="1" s="1"/>
  <c r="R295" i="1" s="1"/>
  <c r="R294" i="1" s="1"/>
  <c r="R293" i="1" s="1"/>
  <c r="R292" i="1" s="1"/>
  <c r="R291" i="1" s="1"/>
  <c r="R290" i="1" s="1"/>
  <c r="R289" i="1" s="1"/>
  <c r="R288" i="1" s="1"/>
  <c r="R287" i="1" s="1"/>
  <c r="R286" i="1" s="1"/>
  <c r="R285" i="1" s="1"/>
  <c r="R284" i="1" s="1"/>
  <c r="R283" i="1" s="1"/>
  <c r="R282" i="1" s="1"/>
  <c r="R281" i="1" s="1"/>
  <c r="R280" i="1" s="1"/>
  <c r="R279" i="1" s="1"/>
  <c r="R278" i="1" s="1"/>
  <c r="R277" i="1" s="1"/>
  <c r="R276" i="1" s="1"/>
  <c r="R275" i="1" s="1"/>
  <c r="R274" i="1" s="1"/>
  <c r="R273" i="1" s="1"/>
  <c r="R272" i="1" s="1"/>
  <c r="R271" i="1" s="1"/>
  <c r="R270" i="1" s="1"/>
  <c r="R269" i="1" s="1"/>
  <c r="R268" i="1" s="1"/>
  <c r="R267" i="1" s="1"/>
  <c r="R266" i="1" s="1"/>
  <c r="R265" i="1" s="1"/>
  <c r="R264" i="1" s="1"/>
  <c r="R263" i="1" s="1"/>
  <c r="R262" i="1" s="1"/>
  <c r="R261" i="1" s="1"/>
  <c r="R260" i="1" s="1"/>
  <c r="R259" i="1" s="1"/>
  <c r="R258" i="1" s="1"/>
  <c r="R257" i="1" s="1"/>
  <c r="R256" i="1" s="1"/>
  <c r="R255" i="1" s="1"/>
  <c r="R254" i="1" s="1"/>
  <c r="R253" i="1" s="1"/>
  <c r="R252" i="1" s="1"/>
  <c r="R251" i="1" s="1"/>
  <c r="R250" i="1" s="1"/>
  <c r="R249" i="1" s="1"/>
  <c r="R248" i="1" s="1"/>
  <c r="R247" i="1" s="1"/>
  <c r="R246" i="1" s="1"/>
  <c r="R245" i="1" s="1"/>
  <c r="R244" i="1" s="1"/>
  <c r="R243" i="1" s="1"/>
  <c r="R242" i="1" s="1"/>
  <c r="R241" i="1" s="1"/>
  <c r="R240" i="1" s="1"/>
  <c r="R239" i="1" s="1"/>
  <c r="R238" i="1" s="1"/>
  <c r="R237" i="1" s="1"/>
  <c r="R236" i="1" s="1"/>
  <c r="R235" i="1" s="1"/>
  <c r="R234" i="1" s="1"/>
  <c r="R233" i="1" s="1"/>
  <c r="R232" i="1" s="1"/>
  <c r="R231" i="1" s="1"/>
  <c r="R230" i="1" s="1"/>
  <c r="R229" i="1" s="1"/>
  <c r="R228" i="1" s="1"/>
  <c r="R227" i="1" s="1"/>
  <c r="R226" i="1" s="1"/>
  <c r="R225" i="1" s="1"/>
  <c r="R224" i="1" s="1"/>
  <c r="R223" i="1" s="1"/>
  <c r="R222" i="1" s="1"/>
  <c r="R221" i="1" s="1"/>
  <c r="R220" i="1" s="1"/>
  <c r="R219" i="1" s="1"/>
  <c r="R218" i="1" s="1"/>
  <c r="R217" i="1" s="1"/>
  <c r="R216" i="1" s="1"/>
  <c r="R215" i="1" s="1"/>
  <c r="R214" i="1" s="1"/>
  <c r="R213" i="1" s="1"/>
  <c r="R212" i="1" s="1"/>
  <c r="R211" i="1" s="1"/>
  <c r="R210" i="1" s="1"/>
  <c r="R209" i="1" s="1"/>
  <c r="R208" i="1" s="1"/>
  <c r="R207" i="1" s="1"/>
  <c r="R206" i="1" s="1"/>
  <c r="R205" i="1" s="1"/>
  <c r="R204" i="1" s="1"/>
  <c r="R203" i="1" s="1"/>
  <c r="R202" i="1" s="1"/>
  <c r="R201" i="1" s="1"/>
  <c r="R200" i="1" s="1"/>
  <c r="R199" i="1" s="1"/>
  <c r="R198" i="1" s="1"/>
  <c r="R197" i="1" s="1"/>
  <c r="R196" i="1" s="1"/>
  <c r="R195" i="1" s="1"/>
  <c r="R194" i="1" s="1"/>
  <c r="R193" i="1" s="1"/>
  <c r="R192" i="1" s="1"/>
  <c r="R191" i="1" s="1"/>
  <c r="R190" i="1" s="1"/>
  <c r="R189" i="1" s="1"/>
  <c r="R188" i="1" s="1"/>
  <c r="R187" i="1" s="1"/>
  <c r="R186" i="1" s="1"/>
  <c r="R185" i="1" s="1"/>
  <c r="R184" i="1" s="1"/>
  <c r="R183" i="1" s="1"/>
  <c r="R182" i="1" s="1"/>
  <c r="R181" i="1" s="1"/>
  <c r="R180" i="1" s="1"/>
  <c r="R179" i="1" s="1"/>
  <c r="R178" i="1" s="1"/>
  <c r="R177" i="1" s="1"/>
  <c r="R176" i="1" s="1"/>
  <c r="R175" i="1" s="1"/>
  <c r="R174" i="1" s="1"/>
  <c r="R173" i="1" s="1"/>
  <c r="R172" i="1" s="1"/>
  <c r="R171" i="1" s="1"/>
  <c r="R170" i="1" s="1"/>
  <c r="R169" i="1" s="1"/>
  <c r="R168" i="1" s="1"/>
  <c r="R167" i="1" s="1"/>
  <c r="R166" i="1" s="1"/>
  <c r="R165" i="1" s="1"/>
  <c r="R164" i="1" s="1"/>
  <c r="R163" i="1" s="1"/>
  <c r="R162" i="1" s="1"/>
  <c r="R161" i="1" s="1"/>
  <c r="R160" i="1" s="1"/>
  <c r="R159" i="1" s="1"/>
  <c r="R158" i="1" s="1"/>
  <c r="R157" i="1" s="1"/>
  <c r="R156" i="1" s="1"/>
  <c r="R155" i="1" s="1"/>
  <c r="R154" i="1" s="1"/>
  <c r="R153" i="1" s="1"/>
  <c r="R152" i="1" s="1"/>
  <c r="R151" i="1" s="1"/>
  <c r="R150" i="1" s="1"/>
  <c r="R149" i="1" s="1"/>
  <c r="R148" i="1" s="1"/>
  <c r="R147" i="1" s="1"/>
  <c r="R146" i="1" s="1"/>
  <c r="R145" i="1" s="1"/>
  <c r="R144" i="1" s="1"/>
  <c r="R143" i="1" s="1"/>
  <c r="R142" i="1" s="1"/>
  <c r="R141" i="1" s="1"/>
  <c r="R140" i="1" s="1"/>
  <c r="R139" i="1" s="1"/>
  <c r="R138" i="1" s="1"/>
  <c r="R137" i="1" s="1"/>
  <c r="R136" i="1" s="1"/>
  <c r="R135" i="1" s="1"/>
  <c r="R134" i="1" s="1"/>
  <c r="R133" i="1" s="1"/>
  <c r="R132" i="1" s="1"/>
  <c r="R131" i="1" s="1"/>
  <c r="R130" i="1" s="1"/>
  <c r="R129" i="1" s="1"/>
  <c r="R128" i="1" s="1"/>
  <c r="R127" i="1" s="1"/>
  <c r="R126" i="1" s="1"/>
  <c r="R125" i="1" s="1"/>
  <c r="R124" i="1" s="1"/>
  <c r="R123" i="1" s="1"/>
  <c r="R122" i="1" s="1"/>
  <c r="R121" i="1" s="1"/>
  <c r="R120" i="1" s="1"/>
  <c r="R119" i="1" s="1"/>
  <c r="R118" i="1" s="1"/>
  <c r="R117" i="1" s="1"/>
  <c r="R116" i="1" s="1"/>
  <c r="R115" i="1" s="1"/>
  <c r="R114" i="1" s="1"/>
  <c r="R113" i="1" s="1"/>
  <c r="R112" i="1" s="1"/>
  <c r="R111" i="1" s="1"/>
  <c r="R110" i="1" s="1"/>
  <c r="R109" i="1" s="1"/>
  <c r="R108" i="1" s="1"/>
  <c r="R107" i="1" s="1"/>
  <c r="R106" i="1" s="1"/>
  <c r="R105" i="1" s="1"/>
  <c r="R104" i="1" s="1"/>
  <c r="R103" i="1" s="1"/>
  <c r="R102" i="1" s="1"/>
  <c r="R101" i="1" s="1"/>
  <c r="R100" i="1" s="1"/>
  <c r="R99" i="1" s="1"/>
  <c r="R98" i="1" s="1"/>
  <c r="R97" i="1" s="1"/>
  <c r="R96" i="1" s="1"/>
  <c r="R95" i="1" s="1"/>
  <c r="R94" i="1" s="1"/>
  <c r="R93" i="1" s="1"/>
  <c r="R92" i="1" s="1"/>
  <c r="R91" i="1" s="1"/>
  <c r="R90" i="1" s="1"/>
  <c r="R89" i="1" s="1"/>
  <c r="R88" i="1" s="1"/>
  <c r="R87" i="1" s="1"/>
  <c r="R86" i="1" s="1"/>
  <c r="R85" i="1" s="1"/>
  <c r="R84" i="1" s="1"/>
  <c r="R83" i="1" s="1"/>
  <c r="R82" i="1" s="1"/>
  <c r="R81" i="1" s="1"/>
  <c r="R80" i="1" s="1"/>
  <c r="R79" i="1" s="1"/>
  <c r="R78" i="1" s="1"/>
  <c r="R77" i="1" s="1"/>
  <c r="R76" i="1" s="1"/>
  <c r="R75" i="1" s="1"/>
  <c r="R74" i="1" s="1"/>
  <c r="R73" i="1" s="1"/>
  <c r="R72" i="1" s="1"/>
  <c r="R71" i="1" s="1"/>
  <c r="R70" i="1" s="1"/>
  <c r="R69" i="1" s="1"/>
  <c r="R68" i="1" s="1"/>
  <c r="R67" i="1" s="1"/>
  <c r="R66" i="1" s="1"/>
  <c r="R65" i="1" s="1"/>
  <c r="R64" i="1" s="1"/>
  <c r="R63" i="1" s="1"/>
  <c r="R62" i="1" s="1"/>
  <c r="R61" i="1" s="1"/>
  <c r="R60" i="1" s="1"/>
  <c r="R59" i="1" s="1"/>
  <c r="R58" i="1" s="1"/>
  <c r="R57" i="1" s="1"/>
  <c r="R56" i="1" s="1"/>
  <c r="R55" i="1" s="1"/>
  <c r="R54" i="1" s="1"/>
  <c r="R53" i="1" s="1"/>
  <c r="R52" i="1" s="1"/>
  <c r="R51" i="1" s="1"/>
  <c r="R50" i="1" s="1"/>
  <c r="R49" i="1" s="1"/>
  <c r="R48" i="1" s="1"/>
  <c r="R47" i="1" s="1"/>
  <c r="R46" i="1" s="1"/>
  <c r="R45" i="1" s="1"/>
  <c r="R44" i="1" s="1"/>
  <c r="R43" i="1" s="1"/>
  <c r="R42" i="1" s="1"/>
  <c r="R41" i="1" s="1"/>
  <c r="R40" i="1" s="1"/>
  <c r="R39" i="1" s="1"/>
  <c r="R38" i="1" s="1"/>
  <c r="R37" i="1" s="1"/>
  <c r="R36" i="1" s="1"/>
  <c r="R35" i="1" s="1"/>
  <c r="R34" i="1" s="1"/>
  <c r="R33" i="1" s="1"/>
  <c r="R32" i="1" s="1"/>
  <c r="R31" i="1" s="1"/>
  <c r="R30" i="1" s="1"/>
  <c r="R29" i="1" s="1"/>
  <c r="R28" i="1" s="1"/>
  <c r="R27" i="1" s="1"/>
  <c r="R26" i="1" s="1"/>
  <c r="R25" i="1" s="1"/>
  <c r="R24" i="1" s="1"/>
  <c r="R23" i="1" s="1"/>
  <c r="R22" i="1" s="1"/>
  <c r="R21" i="1" s="1"/>
  <c r="R20" i="1" s="1"/>
  <c r="R19" i="1" s="1"/>
  <c r="R18" i="1" s="1"/>
  <c r="R17" i="1" s="1"/>
  <c r="R16" i="1" s="1"/>
  <c r="R15" i="1" s="1"/>
  <c r="R14" i="1" s="1"/>
  <c r="R13" i="1" s="1"/>
  <c r="R12" i="1" s="1"/>
  <c r="R11" i="1" s="1"/>
  <c r="R10" i="1" s="1"/>
  <c r="R9" i="1" s="1"/>
  <c r="R8" i="1" s="1"/>
  <c r="R7" i="1" s="1"/>
  <c r="R6" i="1" s="1"/>
  <c r="R5" i="1" s="1"/>
  <c r="R4" i="1" s="1"/>
  <c r="R3" i="1" s="1"/>
  <c r="R2" i="1" s="1"/>
  <c r="R1685" i="1"/>
  <c r="AY29" i="1"/>
  <c r="U1896" i="1"/>
  <c r="U1895" i="1" s="1"/>
  <c r="U1894" i="1" s="1"/>
  <c r="U1893" i="1" s="1"/>
  <c r="U1892" i="1" s="1"/>
  <c r="U1891" i="1" s="1"/>
  <c r="U1890" i="1" s="1"/>
  <c r="U1889" i="1" s="1"/>
  <c r="U1888" i="1" s="1"/>
  <c r="U1887" i="1" s="1"/>
  <c r="U1886" i="1" s="1"/>
  <c r="U1885" i="1" s="1"/>
  <c r="U1884" i="1" s="1"/>
  <c r="U1883" i="1" s="1"/>
  <c r="U1882" i="1" s="1"/>
  <c r="U1881" i="1" s="1"/>
  <c r="U1880" i="1" s="1"/>
  <c r="U1879" i="1" s="1"/>
  <c r="U1878" i="1" s="1"/>
  <c r="U1877" i="1" s="1"/>
  <c r="U1876" i="1" s="1"/>
  <c r="U1875" i="1" s="1"/>
  <c r="U1874" i="1" s="1"/>
  <c r="U1873" i="1" s="1"/>
  <c r="U1872" i="1" s="1"/>
  <c r="U1871" i="1" s="1"/>
  <c r="U1870" i="1" s="1"/>
  <c r="U1869" i="1" s="1"/>
  <c r="U1868" i="1" s="1"/>
  <c r="U1867" i="1" s="1"/>
  <c r="U1866" i="1" s="1"/>
  <c r="U1865" i="1" s="1"/>
  <c r="U1864" i="1" s="1"/>
  <c r="U1863" i="1" s="1"/>
  <c r="U1862" i="1" s="1"/>
  <c r="U1861" i="1" s="1"/>
  <c r="U1860" i="1" s="1"/>
  <c r="U1859" i="1" s="1"/>
  <c r="U1858" i="1" s="1"/>
  <c r="U1857" i="1" s="1"/>
  <c r="U1856" i="1" s="1"/>
  <c r="U1855" i="1" s="1"/>
  <c r="U1854" i="1" s="1"/>
  <c r="U1853" i="1" s="1"/>
  <c r="U1852" i="1" s="1"/>
  <c r="U1851" i="1" s="1"/>
  <c r="U1850" i="1" s="1"/>
  <c r="U1849" i="1" s="1"/>
  <c r="U1848" i="1" s="1"/>
  <c r="U1847" i="1" s="1"/>
  <c r="U1846" i="1" s="1"/>
  <c r="U1845" i="1" s="1"/>
  <c r="U1844" i="1" s="1"/>
  <c r="U1843" i="1" s="1"/>
  <c r="U1842" i="1" s="1"/>
  <c r="U1841" i="1" s="1"/>
  <c r="U1840" i="1" s="1"/>
  <c r="U1839" i="1" s="1"/>
  <c r="U1838" i="1" s="1"/>
  <c r="U1837" i="1" s="1"/>
  <c r="U1836" i="1" s="1"/>
  <c r="U1835" i="1" s="1"/>
  <c r="U1834" i="1" s="1"/>
  <c r="U1833" i="1" s="1"/>
  <c r="U1832" i="1" s="1"/>
  <c r="U1831" i="1" s="1"/>
  <c r="U1830" i="1" s="1"/>
  <c r="U1829" i="1" s="1"/>
  <c r="U1828" i="1" s="1"/>
  <c r="U1827" i="1" s="1"/>
  <c r="U1826" i="1" s="1"/>
  <c r="U1825" i="1" s="1"/>
  <c r="U1824" i="1" s="1"/>
  <c r="U1823" i="1" s="1"/>
  <c r="U1822" i="1" s="1"/>
  <c r="U1821" i="1" s="1"/>
  <c r="U1820" i="1" s="1"/>
  <c r="U1819" i="1" s="1"/>
  <c r="U1818" i="1" s="1"/>
  <c r="U1817" i="1" s="1"/>
  <c r="U1816" i="1" s="1"/>
  <c r="U1815" i="1" s="1"/>
  <c r="U1814" i="1" s="1"/>
  <c r="U1813" i="1" s="1"/>
  <c r="U1812" i="1" s="1"/>
  <c r="U1811" i="1" s="1"/>
  <c r="U1810" i="1" s="1"/>
  <c r="U1809" i="1" s="1"/>
  <c r="U1808" i="1" s="1"/>
  <c r="U1807" i="1" s="1"/>
  <c r="U1806" i="1" s="1"/>
  <c r="U1805" i="1" s="1"/>
  <c r="U1804" i="1" s="1"/>
  <c r="U1803" i="1" s="1"/>
  <c r="U1802" i="1" s="1"/>
  <c r="U1801" i="1" s="1"/>
  <c r="U1800" i="1" s="1"/>
  <c r="U1799" i="1" s="1"/>
  <c r="U1798" i="1" s="1"/>
  <c r="U1797" i="1" s="1"/>
  <c r="U1796" i="1" s="1"/>
  <c r="U1795" i="1" s="1"/>
  <c r="U1794" i="1" s="1"/>
  <c r="U1793" i="1" s="1"/>
  <c r="U1792" i="1" s="1"/>
  <c r="U1791" i="1" s="1"/>
  <c r="U1790" i="1" s="1"/>
  <c r="U1789" i="1" s="1"/>
  <c r="U1788" i="1" s="1"/>
  <c r="U1787" i="1" s="1"/>
  <c r="U1786" i="1" s="1"/>
  <c r="U1785" i="1" s="1"/>
  <c r="U1784" i="1" s="1"/>
  <c r="U1783" i="1" s="1"/>
  <c r="U1782" i="1" s="1"/>
  <c r="U1781" i="1" s="1"/>
  <c r="U1780" i="1" s="1"/>
  <c r="U1779" i="1" s="1"/>
  <c r="U1778" i="1" s="1"/>
  <c r="U1777" i="1" s="1"/>
  <c r="U1776" i="1" s="1"/>
  <c r="U1775" i="1" s="1"/>
  <c r="U1774" i="1" s="1"/>
  <c r="U1773" i="1" s="1"/>
  <c r="U1772" i="1" s="1"/>
  <c r="U1771" i="1" s="1"/>
  <c r="U1770" i="1" s="1"/>
  <c r="U1769" i="1" s="1"/>
  <c r="U1768" i="1" s="1"/>
  <c r="U1767" i="1" s="1"/>
  <c r="U1766" i="1" s="1"/>
  <c r="U1765" i="1" s="1"/>
  <c r="U1764" i="1" s="1"/>
  <c r="U1763" i="1" s="1"/>
  <c r="U1762" i="1" s="1"/>
  <c r="U1761" i="1" s="1"/>
  <c r="U1760" i="1" s="1"/>
  <c r="U1759" i="1" s="1"/>
  <c r="U1758" i="1" s="1"/>
  <c r="U1757" i="1" s="1"/>
  <c r="U1756" i="1" s="1"/>
  <c r="U1755" i="1" s="1"/>
  <c r="U1754" i="1" s="1"/>
  <c r="U1753" i="1" s="1"/>
  <c r="U1752" i="1" s="1"/>
  <c r="U1751" i="1" s="1"/>
  <c r="U1750" i="1" s="1"/>
  <c r="U1749" i="1" s="1"/>
  <c r="U1748" i="1" s="1"/>
  <c r="U1747" i="1" s="1"/>
  <c r="U1746" i="1" s="1"/>
  <c r="U1745" i="1" s="1"/>
  <c r="U1744" i="1" s="1"/>
  <c r="U1743" i="1" s="1"/>
  <c r="U1742" i="1" s="1"/>
  <c r="U1741" i="1" s="1"/>
  <c r="U1740" i="1" s="1"/>
  <c r="U1739" i="1" s="1"/>
  <c r="U1738" i="1" s="1"/>
  <c r="U1737" i="1" s="1"/>
  <c r="U1736" i="1" s="1"/>
  <c r="U1735" i="1" s="1"/>
  <c r="U1734" i="1" s="1"/>
  <c r="U1733" i="1" s="1"/>
  <c r="U1732" i="1" s="1"/>
  <c r="U1731" i="1" s="1"/>
  <c r="U1730" i="1" s="1"/>
  <c r="U1729" i="1" s="1"/>
  <c r="U1728" i="1" s="1"/>
  <c r="U1727" i="1" s="1"/>
  <c r="U1726" i="1" s="1"/>
  <c r="U1725" i="1" s="1"/>
  <c r="U1724" i="1" s="1"/>
  <c r="U1723" i="1" s="1"/>
  <c r="U1722" i="1" s="1"/>
  <c r="U1721" i="1" s="1"/>
  <c r="U1720" i="1" s="1"/>
  <c r="U1719" i="1" s="1"/>
  <c r="U1718" i="1" s="1"/>
  <c r="U1717" i="1" s="1"/>
  <c r="U1716" i="1" s="1"/>
  <c r="U1715" i="1" s="1"/>
  <c r="U1714" i="1" s="1"/>
  <c r="U1713" i="1" s="1"/>
  <c r="U1712" i="1" s="1"/>
  <c r="U1711" i="1" s="1"/>
  <c r="U1710" i="1" s="1"/>
  <c r="U1709" i="1" s="1"/>
  <c r="U1708" i="1" s="1"/>
  <c r="U1707" i="1" s="1"/>
  <c r="U1706" i="1" s="1"/>
  <c r="U1705" i="1" s="1"/>
  <c r="U1704" i="1" s="1"/>
  <c r="U1703" i="1" s="1"/>
  <c r="U1702" i="1" s="1"/>
  <c r="U1701" i="1" s="1"/>
  <c r="U1700" i="1" s="1"/>
  <c r="U1699" i="1" s="1"/>
  <c r="U1698" i="1" s="1"/>
  <c r="U1697" i="1" s="1"/>
  <c r="U1696" i="1" s="1"/>
  <c r="U1695" i="1" s="1"/>
  <c r="U1694" i="1" s="1"/>
  <c r="U1693" i="1" s="1"/>
  <c r="U1692" i="1" s="1"/>
  <c r="U1691" i="1" s="1"/>
  <c r="U1690" i="1" s="1"/>
  <c r="U1689" i="1" s="1"/>
  <c r="U1688" i="1" s="1"/>
  <c r="U1687" i="1" s="1"/>
  <c r="U1686" i="1" s="1"/>
  <c r="U1685" i="1" s="1"/>
  <c r="U1684" i="1" s="1"/>
  <c r="U1683" i="1" s="1"/>
  <c r="U1682" i="1" s="1"/>
  <c r="U1681" i="1" s="1"/>
  <c r="U1680" i="1" s="1"/>
  <c r="U1679" i="1" s="1"/>
  <c r="U1678" i="1" s="1"/>
  <c r="U1677" i="1" s="1"/>
  <c r="U1676" i="1" s="1"/>
  <c r="U1675" i="1" s="1"/>
  <c r="U1674" i="1" s="1"/>
  <c r="U1673" i="1" s="1"/>
  <c r="U1672" i="1" s="1"/>
  <c r="U1671" i="1" s="1"/>
  <c r="U1670" i="1" s="1"/>
  <c r="U1669" i="1" s="1"/>
  <c r="U1668" i="1" s="1"/>
  <c r="U1667" i="1" s="1"/>
  <c r="U1666" i="1" s="1"/>
  <c r="U1665" i="1" s="1"/>
  <c r="U1664" i="1" s="1"/>
  <c r="U1663" i="1" s="1"/>
  <c r="U1662" i="1" s="1"/>
  <c r="U1661" i="1" s="1"/>
  <c r="U1660" i="1" s="1"/>
  <c r="U1659" i="1" s="1"/>
  <c r="U1658" i="1" s="1"/>
  <c r="U1657" i="1" s="1"/>
  <c r="U1656" i="1" s="1"/>
  <c r="U1655" i="1" s="1"/>
  <c r="U1654" i="1" s="1"/>
  <c r="U1653" i="1" s="1"/>
  <c r="U1652" i="1" s="1"/>
  <c r="U1651" i="1" s="1"/>
  <c r="U1650" i="1" s="1"/>
  <c r="U1649" i="1" s="1"/>
  <c r="U1648" i="1" s="1"/>
  <c r="U1647" i="1" s="1"/>
  <c r="U1646" i="1" s="1"/>
  <c r="U1645" i="1" s="1"/>
  <c r="U1644" i="1" s="1"/>
  <c r="U1643" i="1" s="1"/>
  <c r="U1642" i="1" s="1"/>
  <c r="U1641" i="1" s="1"/>
  <c r="U1640" i="1" s="1"/>
  <c r="U1639" i="1" s="1"/>
  <c r="U1638" i="1" s="1"/>
  <c r="U1637" i="1" s="1"/>
  <c r="U1636" i="1" s="1"/>
  <c r="U1635" i="1" s="1"/>
  <c r="U1634" i="1" s="1"/>
  <c r="U1633" i="1" s="1"/>
  <c r="U1632" i="1" s="1"/>
  <c r="U1631" i="1" s="1"/>
  <c r="U1630" i="1" s="1"/>
  <c r="U1629" i="1" s="1"/>
  <c r="U1628" i="1" s="1"/>
  <c r="U1627" i="1" s="1"/>
  <c r="U1626" i="1" s="1"/>
  <c r="U1625" i="1" s="1"/>
  <c r="U1624" i="1" s="1"/>
  <c r="U1623" i="1" s="1"/>
  <c r="U1622" i="1" s="1"/>
  <c r="U1621" i="1" s="1"/>
  <c r="U1620" i="1" s="1"/>
  <c r="U1619" i="1" s="1"/>
  <c r="U1618" i="1" s="1"/>
  <c r="U1617" i="1" s="1"/>
  <c r="U1616" i="1" s="1"/>
  <c r="U1615" i="1" s="1"/>
  <c r="U1614" i="1" s="1"/>
  <c r="U1613" i="1" s="1"/>
  <c r="U1612" i="1" s="1"/>
  <c r="U1611" i="1" s="1"/>
  <c r="U1610" i="1" s="1"/>
  <c r="U1609" i="1" s="1"/>
  <c r="U1608" i="1" s="1"/>
  <c r="U1607" i="1" s="1"/>
  <c r="U1606" i="1" s="1"/>
  <c r="U1605" i="1" s="1"/>
  <c r="U1604" i="1" s="1"/>
  <c r="U1603" i="1" s="1"/>
  <c r="U1602" i="1" s="1"/>
  <c r="U1601" i="1" s="1"/>
  <c r="U1600" i="1" s="1"/>
  <c r="U1599" i="1" s="1"/>
  <c r="U1598" i="1" s="1"/>
  <c r="U1597" i="1" s="1"/>
  <c r="U1596" i="1" s="1"/>
  <c r="U1595" i="1" s="1"/>
  <c r="U1594" i="1" s="1"/>
  <c r="U1593" i="1" s="1"/>
  <c r="U1592" i="1" s="1"/>
  <c r="U1591" i="1" s="1"/>
  <c r="U1590" i="1" s="1"/>
  <c r="U1589" i="1" s="1"/>
  <c r="U1588" i="1" s="1"/>
  <c r="U1587" i="1" s="1"/>
  <c r="U1586" i="1" s="1"/>
  <c r="U1585" i="1" s="1"/>
  <c r="U1584" i="1" s="1"/>
  <c r="U1583" i="1" s="1"/>
  <c r="U1582" i="1" s="1"/>
  <c r="U1581" i="1" s="1"/>
  <c r="U1580" i="1" s="1"/>
  <c r="U1579" i="1" s="1"/>
  <c r="U1578" i="1" s="1"/>
  <c r="U1577" i="1" s="1"/>
  <c r="U1576" i="1" s="1"/>
  <c r="U1575" i="1" s="1"/>
  <c r="U1574" i="1" s="1"/>
  <c r="U1573" i="1" s="1"/>
  <c r="U1572" i="1" s="1"/>
  <c r="U1571" i="1" s="1"/>
  <c r="U1570" i="1" s="1"/>
  <c r="U1569" i="1" s="1"/>
  <c r="U1568" i="1" s="1"/>
  <c r="U1567" i="1" s="1"/>
  <c r="U1566" i="1" s="1"/>
  <c r="U1565" i="1" s="1"/>
  <c r="U1564" i="1" s="1"/>
  <c r="U1563" i="1" s="1"/>
  <c r="U1562" i="1" s="1"/>
  <c r="U1561" i="1" s="1"/>
  <c r="U1560" i="1" s="1"/>
  <c r="U1559" i="1" s="1"/>
  <c r="U1558" i="1" s="1"/>
  <c r="U1557" i="1" s="1"/>
  <c r="U1556" i="1" s="1"/>
  <c r="U1555" i="1" s="1"/>
  <c r="U1554" i="1" s="1"/>
  <c r="U1553" i="1" s="1"/>
  <c r="U1552" i="1" s="1"/>
  <c r="U1551" i="1" s="1"/>
  <c r="U1550" i="1" s="1"/>
  <c r="U1549" i="1" s="1"/>
  <c r="U1548" i="1" s="1"/>
  <c r="U1547" i="1" s="1"/>
  <c r="U1546" i="1" s="1"/>
  <c r="U1545" i="1" s="1"/>
  <c r="U1544" i="1" s="1"/>
  <c r="U1543" i="1" s="1"/>
  <c r="U1542" i="1" s="1"/>
  <c r="U1541" i="1" s="1"/>
  <c r="U1540" i="1" s="1"/>
  <c r="U1539" i="1" s="1"/>
  <c r="U1538" i="1" s="1"/>
  <c r="U1537" i="1" s="1"/>
  <c r="U1536" i="1" s="1"/>
  <c r="U1535" i="1" s="1"/>
  <c r="U1534" i="1" s="1"/>
  <c r="U1533" i="1" s="1"/>
  <c r="U1532" i="1" s="1"/>
  <c r="U1531" i="1" s="1"/>
  <c r="U1530" i="1" s="1"/>
  <c r="U1529" i="1" s="1"/>
  <c r="U1528" i="1" s="1"/>
  <c r="U1527" i="1" s="1"/>
  <c r="U1526" i="1" s="1"/>
  <c r="U1525" i="1" s="1"/>
  <c r="U1524" i="1" s="1"/>
  <c r="U1523" i="1" s="1"/>
  <c r="U1522" i="1" s="1"/>
  <c r="U1521" i="1" s="1"/>
  <c r="U1520" i="1" s="1"/>
  <c r="U1519" i="1" s="1"/>
  <c r="U1518" i="1" s="1"/>
  <c r="U1517" i="1" s="1"/>
  <c r="U1516" i="1" s="1"/>
  <c r="U1515" i="1" s="1"/>
  <c r="U1514" i="1" s="1"/>
  <c r="U1513" i="1" s="1"/>
  <c r="U1512" i="1" s="1"/>
  <c r="U1511" i="1" s="1"/>
  <c r="U1510" i="1" s="1"/>
  <c r="U1509" i="1" s="1"/>
  <c r="U1508" i="1" s="1"/>
  <c r="U1507" i="1" s="1"/>
  <c r="U1506" i="1" s="1"/>
  <c r="U1505" i="1" s="1"/>
  <c r="U1504" i="1" s="1"/>
  <c r="U1503" i="1" s="1"/>
  <c r="U1502" i="1" s="1"/>
  <c r="U1501" i="1" s="1"/>
  <c r="U1500" i="1" s="1"/>
  <c r="U1499" i="1" s="1"/>
  <c r="U1498" i="1" s="1"/>
  <c r="U1497" i="1" s="1"/>
  <c r="U1496" i="1" s="1"/>
  <c r="U1495" i="1" s="1"/>
  <c r="U1494" i="1" s="1"/>
  <c r="U1493" i="1" s="1"/>
  <c r="U1492" i="1" s="1"/>
  <c r="U1491" i="1" s="1"/>
  <c r="U1490" i="1" s="1"/>
  <c r="U1489" i="1" s="1"/>
  <c r="U1488" i="1" s="1"/>
  <c r="U1487" i="1" s="1"/>
  <c r="U1486" i="1" s="1"/>
  <c r="U1485" i="1" s="1"/>
  <c r="U1484" i="1" s="1"/>
  <c r="U1483" i="1" s="1"/>
  <c r="U1482" i="1" s="1"/>
  <c r="U1481" i="1" s="1"/>
  <c r="U1480" i="1" s="1"/>
  <c r="U1479" i="1" s="1"/>
  <c r="U1478" i="1" s="1"/>
  <c r="U1477" i="1" s="1"/>
  <c r="U1476" i="1" s="1"/>
  <c r="U1475" i="1" s="1"/>
  <c r="U1474" i="1" s="1"/>
  <c r="U1473" i="1" s="1"/>
  <c r="U1472" i="1" s="1"/>
  <c r="U1471" i="1" s="1"/>
  <c r="U1470" i="1" s="1"/>
  <c r="U1469" i="1" s="1"/>
  <c r="U1468" i="1" s="1"/>
  <c r="U1467" i="1" s="1"/>
  <c r="U1466" i="1" s="1"/>
  <c r="U1465" i="1" s="1"/>
  <c r="U1464" i="1" s="1"/>
  <c r="U1463" i="1" s="1"/>
  <c r="U1462" i="1" s="1"/>
  <c r="U1461" i="1" s="1"/>
  <c r="U1460" i="1" s="1"/>
  <c r="U1459" i="1" s="1"/>
  <c r="U1458" i="1" s="1"/>
  <c r="U1457" i="1" s="1"/>
  <c r="U1456" i="1" s="1"/>
  <c r="U1455" i="1" s="1"/>
  <c r="U1454" i="1" s="1"/>
  <c r="U1453" i="1" s="1"/>
  <c r="U1452" i="1" s="1"/>
  <c r="U1451" i="1" s="1"/>
  <c r="U1450" i="1" s="1"/>
  <c r="U1449" i="1" s="1"/>
  <c r="U1448" i="1" s="1"/>
  <c r="U1447" i="1" s="1"/>
  <c r="U1446" i="1" s="1"/>
  <c r="U1445" i="1" s="1"/>
  <c r="U1444" i="1" s="1"/>
  <c r="U1443" i="1" s="1"/>
  <c r="U1442" i="1" s="1"/>
  <c r="U1441" i="1" s="1"/>
  <c r="U1440" i="1" s="1"/>
  <c r="U1439" i="1" s="1"/>
  <c r="U1438" i="1" s="1"/>
  <c r="U1437" i="1" s="1"/>
  <c r="U1436" i="1" s="1"/>
  <c r="U1435" i="1" s="1"/>
  <c r="U1434" i="1" s="1"/>
  <c r="U1433" i="1" s="1"/>
  <c r="U1432" i="1" s="1"/>
  <c r="U1431" i="1" s="1"/>
  <c r="U1430" i="1" s="1"/>
  <c r="U1429" i="1" s="1"/>
  <c r="U1428" i="1" s="1"/>
  <c r="U1427" i="1" s="1"/>
  <c r="U1426" i="1" s="1"/>
  <c r="U1425" i="1" s="1"/>
  <c r="U1424" i="1" s="1"/>
  <c r="U1423" i="1" s="1"/>
  <c r="U1422" i="1" s="1"/>
  <c r="U1421" i="1" s="1"/>
  <c r="U1420" i="1" s="1"/>
  <c r="U1419" i="1" s="1"/>
  <c r="U1418" i="1" s="1"/>
  <c r="U1417" i="1" s="1"/>
  <c r="U1416" i="1" s="1"/>
  <c r="U1415" i="1" s="1"/>
  <c r="U1414" i="1" s="1"/>
  <c r="U1413" i="1" s="1"/>
  <c r="U1412" i="1" s="1"/>
  <c r="U1411" i="1" s="1"/>
  <c r="U1410" i="1" s="1"/>
  <c r="U1409" i="1" s="1"/>
  <c r="U1408" i="1" s="1"/>
  <c r="U1407" i="1" s="1"/>
  <c r="U1406" i="1" s="1"/>
  <c r="U1405" i="1" s="1"/>
  <c r="U1404" i="1" s="1"/>
  <c r="U1403" i="1" s="1"/>
  <c r="U1402" i="1" s="1"/>
  <c r="U1401" i="1" s="1"/>
  <c r="U1400" i="1" s="1"/>
  <c r="U1399" i="1" s="1"/>
  <c r="U1398" i="1" s="1"/>
  <c r="U1397" i="1" s="1"/>
  <c r="U1396" i="1" s="1"/>
  <c r="U1395" i="1" s="1"/>
  <c r="U1394" i="1" s="1"/>
  <c r="U1393" i="1" s="1"/>
  <c r="U1392" i="1" s="1"/>
  <c r="U1391" i="1" s="1"/>
  <c r="U1390" i="1" s="1"/>
  <c r="U1389" i="1" s="1"/>
  <c r="U1388" i="1" s="1"/>
  <c r="U1387" i="1" s="1"/>
  <c r="U1386" i="1" s="1"/>
  <c r="U1385" i="1" s="1"/>
  <c r="U1384" i="1" s="1"/>
  <c r="U1383" i="1" s="1"/>
  <c r="U1382" i="1" s="1"/>
  <c r="U1381" i="1" s="1"/>
  <c r="U1380" i="1" s="1"/>
  <c r="U1379" i="1" s="1"/>
  <c r="U1378" i="1" s="1"/>
  <c r="U1377" i="1" s="1"/>
  <c r="U1376" i="1" s="1"/>
  <c r="U1375" i="1" s="1"/>
  <c r="U1374" i="1" s="1"/>
  <c r="U1373" i="1" s="1"/>
  <c r="U1372" i="1" s="1"/>
  <c r="U1371" i="1" s="1"/>
  <c r="U1370" i="1" s="1"/>
  <c r="U1369" i="1" s="1"/>
  <c r="U1368" i="1" s="1"/>
  <c r="U1367" i="1" s="1"/>
  <c r="U1366" i="1" s="1"/>
  <c r="U1365" i="1" s="1"/>
  <c r="U1364" i="1" s="1"/>
  <c r="U1363" i="1" s="1"/>
  <c r="U1362" i="1" s="1"/>
  <c r="U1361" i="1" s="1"/>
  <c r="U1360" i="1" s="1"/>
  <c r="U1359" i="1" s="1"/>
  <c r="U1358" i="1" s="1"/>
  <c r="U1357" i="1" s="1"/>
  <c r="U1356" i="1" s="1"/>
  <c r="U1355" i="1" s="1"/>
  <c r="U1354" i="1" s="1"/>
  <c r="U1353" i="1" s="1"/>
  <c r="U1352" i="1" s="1"/>
  <c r="U1351" i="1" s="1"/>
  <c r="U1350" i="1" s="1"/>
  <c r="U1349" i="1" s="1"/>
  <c r="U1348" i="1" s="1"/>
  <c r="U1347" i="1" s="1"/>
  <c r="U1346" i="1" s="1"/>
  <c r="U1345" i="1" s="1"/>
  <c r="U1344" i="1" s="1"/>
  <c r="U1343" i="1" s="1"/>
  <c r="U1342" i="1" s="1"/>
  <c r="U1341" i="1" s="1"/>
  <c r="U1340" i="1" s="1"/>
  <c r="U1339" i="1" s="1"/>
  <c r="U1338" i="1" s="1"/>
  <c r="U1337" i="1" s="1"/>
  <c r="U1336" i="1" s="1"/>
  <c r="U1335" i="1" s="1"/>
  <c r="U1334" i="1" s="1"/>
  <c r="U1333" i="1" s="1"/>
  <c r="U1332" i="1" s="1"/>
  <c r="U1331" i="1" s="1"/>
  <c r="U1330" i="1" s="1"/>
  <c r="U1329" i="1" s="1"/>
  <c r="U1328" i="1" s="1"/>
  <c r="U1327" i="1" s="1"/>
  <c r="U1326" i="1" s="1"/>
  <c r="U1325" i="1" s="1"/>
  <c r="U1324" i="1" s="1"/>
  <c r="U1323" i="1" s="1"/>
  <c r="U1322" i="1" s="1"/>
  <c r="U1321" i="1" s="1"/>
  <c r="U1320" i="1" s="1"/>
  <c r="U1319" i="1" s="1"/>
  <c r="U1318" i="1" s="1"/>
  <c r="U1317" i="1" s="1"/>
  <c r="U1316" i="1" s="1"/>
  <c r="U1315" i="1" s="1"/>
  <c r="U1314" i="1" s="1"/>
  <c r="U1313" i="1" s="1"/>
  <c r="U1312" i="1" s="1"/>
  <c r="U1311" i="1" s="1"/>
  <c r="U1310" i="1" s="1"/>
  <c r="U1309" i="1" s="1"/>
  <c r="U1308" i="1" s="1"/>
  <c r="U1307" i="1" s="1"/>
  <c r="U1306" i="1" s="1"/>
  <c r="U1305" i="1" s="1"/>
  <c r="U1304" i="1" s="1"/>
  <c r="U1303" i="1" s="1"/>
  <c r="U1302" i="1" s="1"/>
  <c r="U1301" i="1" s="1"/>
  <c r="U1300" i="1" s="1"/>
  <c r="U1299" i="1" s="1"/>
  <c r="U1298" i="1" s="1"/>
  <c r="U1297" i="1" s="1"/>
  <c r="U1296" i="1" s="1"/>
  <c r="U1295" i="1" s="1"/>
  <c r="U1294" i="1" s="1"/>
  <c r="U1293" i="1" s="1"/>
  <c r="U1292" i="1" s="1"/>
  <c r="U1291" i="1" s="1"/>
  <c r="U1290" i="1" s="1"/>
  <c r="U1289" i="1" s="1"/>
  <c r="U1288" i="1" s="1"/>
  <c r="U1287" i="1" s="1"/>
  <c r="U1286" i="1" s="1"/>
  <c r="U1285" i="1" s="1"/>
  <c r="U1284" i="1" s="1"/>
  <c r="U1283" i="1" s="1"/>
  <c r="U1282" i="1" s="1"/>
  <c r="U1281" i="1" s="1"/>
  <c r="U1280" i="1" s="1"/>
  <c r="U1279" i="1" s="1"/>
  <c r="U1278" i="1" s="1"/>
  <c r="U1277" i="1" s="1"/>
  <c r="U1276" i="1" s="1"/>
  <c r="U1275" i="1" s="1"/>
  <c r="U1274" i="1" s="1"/>
  <c r="U1273" i="1" s="1"/>
  <c r="U1272" i="1" s="1"/>
  <c r="U1271" i="1" s="1"/>
  <c r="U1270" i="1" s="1"/>
  <c r="U1269" i="1" s="1"/>
  <c r="U1268" i="1" s="1"/>
  <c r="U1267" i="1" s="1"/>
  <c r="U1266" i="1" s="1"/>
  <c r="U1265" i="1" s="1"/>
  <c r="U1264" i="1" s="1"/>
  <c r="U1263" i="1" s="1"/>
  <c r="U1262" i="1" s="1"/>
  <c r="U1261" i="1" s="1"/>
  <c r="U1260" i="1" s="1"/>
  <c r="U1259" i="1" s="1"/>
  <c r="U1258" i="1" s="1"/>
  <c r="U1257" i="1" s="1"/>
  <c r="U1256" i="1" s="1"/>
  <c r="U1255" i="1" s="1"/>
  <c r="U1254" i="1" s="1"/>
  <c r="U1253" i="1" s="1"/>
  <c r="U1252" i="1" s="1"/>
  <c r="U1251" i="1" s="1"/>
  <c r="U1250" i="1" s="1"/>
  <c r="U1249" i="1" s="1"/>
  <c r="U1248" i="1" s="1"/>
  <c r="U1247" i="1" s="1"/>
  <c r="U1246" i="1" s="1"/>
  <c r="U1245" i="1" s="1"/>
  <c r="U1244" i="1" s="1"/>
  <c r="U1243" i="1" s="1"/>
  <c r="U1242" i="1" s="1"/>
  <c r="U1241" i="1" s="1"/>
  <c r="U1240" i="1" s="1"/>
  <c r="U1239" i="1" s="1"/>
  <c r="U1238" i="1" s="1"/>
  <c r="U1237" i="1" s="1"/>
  <c r="U1236" i="1" s="1"/>
  <c r="U1235" i="1" s="1"/>
  <c r="U1234" i="1" s="1"/>
  <c r="U1233" i="1" s="1"/>
  <c r="U1232" i="1" s="1"/>
  <c r="U1231" i="1" s="1"/>
  <c r="U1230" i="1" s="1"/>
  <c r="U1229" i="1" s="1"/>
  <c r="U1228" i="1" s="1"/>
  <c r="U1227" i="1" s="1"/>
  <c r="U1226" i="1" s="1"/>
  <c r="U1225" i="1" s="1"/>
  <c r="U1224" i="1" s="1"/>
  <c r="U1223" i="1" s="1"/>
  <c r="U1222" i="1" s="1"/>
  <c r="U1221" i="1" s="1"/>
  <c r="U1220" i="1" s="1"/>
  <c r="U1219" i="1" s="1"/>
  <c r="U1218" i="1" s="1"/>
  <c r="U1217" i="1" s="1"/>
  <c r="U1216" i="1" s="1"/>
  <c r="U1215" i="1" s="1"/>
  <c r="U1214" i="1" s="1"/>
  <c r="U1213" i="1" s="1"/>
  <c r="U1212" i="1" s="1"/>
  <c r="U1211" i="1" s="1"/>
  <c r="U1210" i="1" s="1"/>
  <c r="U1209" i="1" s="1"/>
  <c r="U1208" i="1" s="1"/>
  <c r="U1207" i="1" s="1"/>
  <c r="U1206" i="1" s="1"/>
  <c r="U1205" i="1" s="1"/>
  <c r="U1204" i="1" s="1"/>
  <c r="U1203" i="1" s="1"/>
  <c r="U1202" i="1" s="1"/>
  <c r="U1201" i="1" s="1"/>
  <c r="U1200" i="1" s="1"/>
  <c r="U1199" i="1" s="1"/>
  <c r="U1198" i="1" s="1"/>
  <c r="U1197" i="1" s="1"/>
  <c r="U1196" i="1" s="1"/>
  <c r="U1195" i="1" s="1"/>
  <c r="U1194" i="1" s="1"/>
  <c r="U1193" i="1" s="1"/>
  <c r="U1192" i="1" s="1"/>
  <c r="U1191" i="1" s="1"/>
  <c r="U1190" i="1" s="1"/>
  <c r="U1189" i="1" s="1"/>
  <c r="U1188" i="1" s="1"/>
  <c r="U1187" i="1" s="1"/>
  <c r="U1186" i="1" s="1"/>
  <c r="U1185" i="1" s="1"/>
  <c r="U1184" i="1" s="1"/>
  <c r="U1183" i="1" s="1"/>
  <c r="U1182" i="1" s="1"/>
  <c r="U1181" i="1" s="1"/>
  <c r="U1180" i="1" s="1"/>
  <c r="U1179" i="1" s="1"/>
  <c r="U1178" i="1" s="1"/>
  <c r="U1177" i="1" s="1"/>
  <c r="U1176" i="1" s="1"/>
  <c r="U1175" i="1" s="1"/>
  <c r="U1174" i="1" s="1"/>
  <c r="U1173" i="1" s="1"/>
  <c r="U1172" i="1" s="1"/>
  <c r="U1171" i="1" s="1"/>
  <c r="U1170" i="1" s="1"/>
  <c r="U1169" i="1" s="1"/>
  <c r="U1168" i="1" s="1"/>
  <c r="U1167" i="1" s="1"/>
  <c r="U1166" i="1" s="1"/>
  <c r="U1165" i="1" s="1"/>
  <c r="U1164" i="1" s="1"/>
  <c r="U1163" i="1" s="1"/>
  <c r="U1162" i="1" s="1"/>
  <c r="U1161" i="1" s="1"/>
  <c r="U1160" i="1" s="1"/>
  <c r="U1159" i="1" s="1"/>
  <c r="U1158" i="1" s="1"/>
  <c r="U1157" i="1" s="1"/>
  <c r="U1156" i="1" s="1"/>
  <c r="U1155" i="1" s="1"/>
  <c r="U1154" i="1" s="1"/>
  <c r="U1153" i="1" s="1"/>
  <c r="U1152" i="1" s="1"/>
  <c r="U1151" i="1" s="1"/>
  <c r="U1150" i="1" s="1"/>
  <c r="U1149" i="1" s="1"/>
  <c r="U1148" i="1" s="1"/>
  <c r="U1147" i="1" s="1"/>
  <c r="U1146" i="1" s="1"/>
  <c r="U1145" i="1" s="1"/>
  <c r="U1144" i="1" s="1"/>
  <c r="U1143" i="1" s="1"/>
  <c r="U1142" i="1" s="1"/>
  <c r="U1141" i="1" s="1"/>
  <c r="U1140" i="1" s="1"/>
  <c r="U1139" i="1" s="1"/>
  <c r="U1138" i="1" s="1"/>
  <c r="U1137" i="1" s="1"/>
  <c r="U1136" i="1" s="1"/>
  <c r="U1135" i="1" s="1"/>
  <c r="U1134" i="1" s="1"/>
  <c r="U1133" i="1" s="1"/>
  <c r="U1132" i="1" s="1"/>
  <c r="U1131" i="1" s="1"/>
  <c r="U1130" i="1" s="1"/>
  <c r="U1129" i="1" s="1"/>
  <c r="U1128" i="1" s="1"/>
  <c r="U1127" i="1" s="1"/>
  <c r="U1126" i="1" s="1"/>
  <c r="U1125" i="1" s="1"/>
  <c r="U1124" i="1" s="1"/>
  <c r="U1123" i="1" s="1"/>
  <c r="U1122" i="1" s="1"/>
  <c r="U1121" i="1" s="1"/>
  <c r="U1120" i="1" s="1"/>
  <c r="U1119" i="1" s="1"/>
  <c r="U1118" i="1" s="1"/>
  <c r="U1117" i="1" s="1"/>
  <c r="U1116" i="1" s="1"/>
  <c r="U1115" i="1" s="1"/>
  <c r="U1114" i="1" s="1"/>
  <c r="U1113" i="1" s="1"/>
  <c r="U1112" i="1" s="1"/>
  <c r="U1111" i="1" s="1"/>
  <c r="U1110" i="1" s="1"/>
  <c r="U1109" i="1" s="1"/>
  <c r="U1108" i="1" s="1"/>
  <c r="U1107" i="1" s="1"/>
  <c r="U1106" i="1" s="1"/>
  <c r="U1105" i="1" s="1"/>
  <c r="U1104" i="1" s="1"/>
  <c r="U1103" i="1" s="1"/>
  <c r="U1102" i="1" s="1"/>
  <c r="U1101" i="1" s="1"/>
  <c r="U1100" i="1" s="1"/>
  <c r="U1099" i="1" s="1"/>
  <c r="U1098" i="1" s="1"/>
  <c r="U1097" i="1" s="1"/>
  <c r="U1096" i="1" s="1"/>
  <c r="U1095" i="1" s="1"/>
  <c r="U1094" i="1" s="1"/>
  <c r="U1093" i="1" s="1"/>
  <c r="U1092" i="1" s="1"/>
  <c r="U1091" i="1" s="1"/>
  <c r="U1090" i="1" s="1"/>
  <c r="U1089" i="1" s="1"/>
  <c r="U1088" i="1" s="1"/>
  <c r="U1087" i="1" s="1"/>
  <c r="U1086" i="1" s="1"/>
  <c r="U1085" i="1" s="1"/>
  <c r="U1084" i="1" s="1"/>
  <c r="U1083" i="1" s="1"/>
  <c r="U1082" i="1" s="1"/>
  <c r="U1081" i="1" s="1"/>
  <c r="U1080" i="1" s="1"/>
  <c r="U1079" i="1" s="1"/>
  <c r="U1078" i="1" s="1"/>
  <c r="U1077" i="1" s="1"/>
  <c r="U1076" i="1" s="1"/>
  <c r="U1075" i="1" s="1"/>
  <c r="U1074" i="1" s="1"/>
  <c r="U1073" i="1" s="1"/>
  <c r="U1072" i="1" s="1"/>
  <c r="U1071" i="1" s="1"/>
  <c r="U1070" i="1" s="1"/>
  <c r="U1069" i="1" s="1"/>
  <c r="U1068" i="1" s="1"/>
  <c r="U1067" i="1" s="1"/>
  <c r="U1066" i="1" s="1"/>
  <c r="U1065" i="1" s="1"/>
  <c r="U1064" i="1" s="1"/>
  <c r="U1063" i="1" s="1"/>
  <c r="U1062" i="1" s="1"/>
  <c r="U1061" i="1" s="1"/>
  <c r="U1060" i="1" s="1"/>
  <c r="U1059" i="1" s="1"/>
  <c r="U1058" i="1" s="1"/>
  <c r="U1057" i="1" s="1"/>
  <c r="U1056" i="1" s="1"/>
  <c r="U1055" i="1" s="1"/>
  <c r="U1054" i="1" s="1"/>
  <c r="U1053" i="1" s="1"/>
  <c r="U1052" i="1" s="1"/>
  <c r="U1051" i="1" s="1"/>
  <c r="U1050" i="1" s="1"/>
  <c r="U1049" i="1" s="1"/>
  <c r="U1048" i="1" s="1"/>
  <c r="U1047" i="1" s="1"/>
  <c r="U1046" i="1" s="1"/>
  <c r="U1045" i="1" s="1"/>
  <c r="U1044" i="1" s="1"/>
  <c r="U1043" i="1" s="1"/>
  <c r="U1042" i="1" s="1"/>
  <c r="U1041" i="1" s="1"/>
  <c r="U1040" i="1" s="1"/>
  <c r="U1039" i="1" s="1"/>
  <c r="U1038" i="1" s="1"/>
  <c r="U1037" i="1" s="1"/>
  <c r="U1036" i="1" s="1"/>
  <c r="U1035" i="1" s="1"/>
  <c r="U1034" i="1" s="1"/>
  <c r="U1033" i="1" s="1"/>
  <c r="U1032" i="1" s="1"/>
  <c r="U1031" i="1" s="1"/>
  <c r="U1030" i="1" s="1"/>
  <c r="U1029" i="1" s="1"/>
  <c r="U1028" i="1" s="1"/>
  <c r="U1027" i="1" s="1"/>
  <c r="U1026" i="1" s="1"/>
  <c r="U1025" i="1" s="1"/>
  <c r="U1024" i="1" s="1"/>
  <c r="U1023" i="1" s="1"/>
  <c r="U1022" i="1" s="1"/>
  <c r="U1021" i="1" s="1"/>
  <c r="U1020" i="1" s="1"/>
  <c r="U1019" i="1" s="1"/>
  <c r="U1018" i="1" s="1"/>
  <c r="U1017" i="1" s="1"/>
  <c r="U1016" i="1" s="1"/>
  <c r="U1015" i="1" s="1"/>
  <c r="U1014" i="1" s="1"/>
  <c r="U1013" i="1" s="1"/>
  <c r="U1012" i="1" s="1"/>
  <c r="U1011" i="1" s="1"/>
  <c r="U1010" i="1" s="1"/>
  <c r="U1009" i="1" s="1"/>
  <c r="U1008" i="1" s="1"/>
  <c r="U1007" i="1" s="1"/>
  <c r="U1006" i="1" s="1"/>
  <c r="U1005" i="1" s="1"/>
  <c r="U1004" i="1" s="1"/>
  <c r="U1003" i="1" s="1"/>
  <c r="U1002" i="1" s="1"/>
  <c r="U1001" i="1" s="1"/>
  <c r="U1000" i="1" s="1"/>
  <c r="U999" i="1" s="1"/>
  <c r="U998" i="1" s="1"/>
  <c r="U997" i="1" s="1"/>
  <c r="U996" i="1" s="1"/>
  <c r="U995" i="1" s="1"/>
  <c r="U994" i="1" s="1"/>
  <c r="U993" i="1" s="1"/>
  <c r="U992" i="1" s="1"/>
  <c r="U991" i="1" s="1"/>
  <c r="U990" i="1" s="1"/>
  <c r="U989" i="1" s="1"/>
  <c r="U988" i="1" s="1"/>
  <c r="U987" i="1" s="1"/>
  <c r="U986" i="1" s="1"/>
  <c r="U985" i="1" s="1"/>
  <c r="U984" i="1" s="1"/>
  <c r="U983" i="1" s="1"/>
  <c r="U982" i="1" s="1"/>
  <c r="U981" i="1" s="1"/>
  <c r="U980" i="1" s="1"/>
  <c r="U979" i="1" s="1"/>
  <c r="U978" i="1" s="1"/>
  <c r="U977" i="1" s="1"/>
  <c r="U976" i="1" s="1"/>
  <c r="U975" i="1" s="1"/>
  <c r="U974" i="1" s="1"/>
  <c r="U973" i="1" s="1"/>
  <c r="U972" i="1" s="1"/>
  <c r="U971" i="1" s="1"/>
  <c r="U970" i="1" s="1"/>
  <c r="U969" i="1" s="1"/>
  <c r="U968" i="1" s="1"/>
  <c r="U967" i="1" s="1"/>
  <c r="U966" i="1" s="1"/>
  <c r="U965" i="1" s="1"/>
  <c r="U964" i="1" s="1"/>
  <c r="U963" i="1" s="1"/>
  <c r="U962" i="1" s="1"/>
  <c r="U961" i="1" s="1"/>
  <c r="U960" i="1" s="1"/>
  <c r="U959" i="1" s="1"/>
  <c r="U958" i="1" s="1"/>
  <c r="U957" i="1" s="1"/>
  <c r="U956" i="1" s="1"/>
  <c r="U955" i="1" s="1"/>
  <c r="U954" i="1" s="1"/>
  <c r="U953" i="1" s="1"/>
  <c r="U952" i="1" s="1"/>
  <c r="U951" i="1" s="1"/>
  <c r="U950" i="1" s="1"/>
  <c r="U949" i="1" s="1"/>
  <c r="U948" i="1" s="1"/>
  <c r="U947" i="1" s="1"/>
  <c r="U946" i="1" s="1"/>
  <c r="U945" i="1" s="1"/>
  <c r="U944" i="1" s="1"/>
  <c r="U943" i="1" s="1"/>
  <c r="U942" i="1" s="1"/>
  <c r="U941" i="1" s="1"/>
  <c r="U940" i="1" s="1"/>
  <c r="U939" i="1" s="1"/>
  <c r="U938" i="1" s="1"/>
  <c r="U937" i="1" s="1"/>
  <c r="U936" i="1" s="1"/>
  <c r="U935" i="1" s="1"/>
  <c r="U934" i="1" s="1"/>
  <c r="U933" i="1" s="1"/>
  <c r="U932" i="1" s="1"/>
  <c r="U931" i="1" s="1"/>
  <c r="U930" i="1" s="1"/>
  <c r="U929" i="1" s="1"/>
  <c r="U928" i="1" s="1"/>
  <c r="U927" i="1" s="1"/>
  <c r="U926" i="1" s="1"/>
  <c r="U925" i="1" s="1"/>
  <c r="U924" i="1" s="1"/>
  <c r="U923" i="1" s="1"/>
  <c r="U922" i="1" s="1"/>
  <c r="U921" i="1" s="1"/>
  <c r="U920" i="1" s="1"/>
  <c r="U919" i="1" s="1"/>
  <c r="U918" i="1" s="1"/>
  <c r="U917" i="1" s="1"/>
  <c r="U916" i="1" s="1"/>
  <c r="U915" i="1" s="1"/>
  <c r="U914" i="1" s="1"/>
  <c r="U913" i="1" s="1"/>
  <c r="U912" i="1" s="1"/>
  <c r="U911" i="1" s="1"/>
  <c r="U910" i="1" s="1"/>
  <c r="U909" i="1" s="1"/>
  <c r="U908" i="1" s="1"/>
  <c r="U907" i="1" s="1"/>
  <c r="U906" i="1" s="1"/>
  <c r="U905" i="1" s="1"/>
  <c r="U904" i="1" s="1"/>
  <c r="U903" i="1" s="1"/>
  <c r="U902" i="1" s="1"/>
  <c r="U901" i="1" s="1"/>
  <c r="U900" i="1" s="1"/>
  <c r="U899" i="1" s="1"/>
  <c r="U898" i="1" s="1"/>
  <c r="U897" i="1" s="1"/>
  <c r="U896" i="1" s="1"/>
  <c r="U895" i="1" s="1"/>
  <c r="U894" i="1" s="1"/>
  <c r="U893" i="1" s="1"/>
  <c r="U892" i="1" s="1"/>
  <c r="U891" i="1" s="1"/>
  <c r="U890" i="1" s="1"/>
  <c r="U889" i="1" s="1"/>
  <c r="U888" i="1" s="1"/>
  <c r="U887" i="1" s="1"/>
  <c r="U886" i="1" s="1"/>
  <c r="U885" i="1" s="1"/>
  <c r="U884" i="1" s="1"/>
  <c r="U883" i="1" s="1"/>
  <c r="U882" i="1" s="1"/>
  <c r="U881" i="1" s="1"/>
  <c r="U880" i="1" s="1"/>
  <c r="U879" i="1" s="1"/>
  <c r="U878" i="1" s="1"/>
  <c r="U877" i="1" s="1"/>
  <c r="U876" i="1" s="1"/>
  <c r="U875" i="1" s="1"/>
  <c r="U874" i="1" s="1"/>
  <c r="U873" i="1" s="1"/>
  <c r="U872" i="1" s="1"/>
  <c r="U871" i="1" s="1"/>
  <c r="U870" i="1" s="1"/>
  <c r="U869" i="1" s="1"/>
  <c r="U868" i="1" s="1"/>
  <c r="U867" i="1" s="1"/>
  <c r="U866" i="1" s="1"/>
  <c r="U865" i="1" s="1"/>
  <c r="U864" i="1" s="1"/>
  <c r="U863" i="1" s="1"/>
  <c r="U862" i="1" s="1"/>
  <c r="U861" i="1" s="1"/>
  <c r="U860" i="1" s="1"/>
  <c r="U859" i="1" s="1"/>
  <c r="U858" i="1" s="1"/>
  <c r="U857" i="1" s="1"/>
  <c r="U856" i="1" s="1"/>
  <c r="U855" i="1" s="1"/>
  <c r="U854" i="1" s="1"/>
  <c r="U853" i="1" s="1"/>
  <c r="U852" i="1" s="1"/>
  <c r="U851" i="1" s="1"/>
  <c r="U850" i="1" s="1"/>
  <c r="U849" i="1" s="1"/>
  <c r="U848" i="1" s="1"/>
  <c r="U847" i="1" s="1"/>
  <c r="U846" i="1" s="1"/>
  <c r="U845" i="1" s="1"/>
  <c r="U844" i="1" s="1"/>
  <c r="U843" i="1" s="1"/>
  <c r="U842" i="1" s="1"/>
  <c r="U841" i="1" s="1"/>
  <c r="U840" i="1" s="1"/>
  <c r="U839" i="1" s="1"/>
  <c r="U838" i="1" s="1"/>
  <c r="U837" i="1" s="1"/>
  <c r="U836" i="1" s="1"/>
  <c r="U835" i="1" s="1"/>
  <c r="U834" i="1" s="1"/>
  <c r="U833" i="1" s="1"/>
  <c r="U832" i="1" s="1"/>
  <c r="U831" i="1" s="1"/>
  <c r="U830" i="1" s="1"/>
  <c r="U829" i="1" s="1"/>
  <c r="U828" i="1" s="1"/>
  <c r="U827" i="1" s="1"/>
  <c r="U826" i="1" s="1"/>
  <c r="U825" i="1" s="1"/>
  <c r="U824" i="1" s="1"/>
  <c r="U823" i="1" s="1"/>
  <c r="U822" i="1" s="1"/>
  <c r="U821" i="1" s="1"/>
  <c r="U820" i="1" s="1"/>
  <c r="U819" i="1" s="1"/>
  <c r="U818" i="1" s="1"/>
  <c r="U817" i="1" s="1"/>
  <c r="U816" i="1" s="1"/>
  <c r="U815" i="1" s="1"/>
  <c r="U814" i="1" s="1"/>
  <c r="U813" i="1" s="1"/>
  <c r="U812" i="1" s="1"/>
  <c r="U811" i="1" s="1"/>
  <c r="U810" i="1" s="1"/>
  <c r="U809" i="1" s="1"/>
  <c r="U808" i="1" s="1"/>
  <c r="U807" i="1" s="1"/>
  <c r="U806" i="1" s="1"/>
  <c r="U805" i="1" s="1"/>
  <c r="U804" i="1" s="1"/>
  <c r="U803" i="1" s="1"/>
  <c r="U802" i="1" s="1"/>
  <c r="U801" i="1" s="1"/>
  <c r="U800" i="1" s="1"/>
  <c r="U799" i="1" s="1"/>
  <c r="U798" i="1" s="1"/>
  <c r="U797" i="1" s="1"/>
  <c r="U796" i="1" s="1"/>
  <c r="U795" i="1" s="1"/>
  <c r="U794" i="1" s="1"/>
  <c r="U793" i="1" s="1"/>
  <c r="U792" i="1" s="1"/>
  <c r="U791" i="1" s="1"/>
  <c r="U790" i="1" s="1"/>
  <c r="U789" i="1" s="1"/>
  <c r="U788" i="1" s="1"/>
  <c r="U787" i="1" s="1"/>
  <c r="U786" i="1" s="1"/>
  <c r="U785" i="1" s="1"/>
  <c r="U784" i="1" s="1"/>
  <c r="U783" i="1" s="1"/>
  <c r="U782" i="1" s="1"/>
  <c r="U781" i="1" s="1"/>
  <c r="U780" i="1" s="1"/>
  <c r="U779" i="1" s="1"/>
  <c r="U778" i="1" s="1"/>
  <c r="U777" i="1" s="1"/>
  <c r="U776" i="1" s="1"/>
  <c r="U775" i="1" s="1"/>
  <c r="U774" i="1" s="1"/>
  <c r="U773" i="1" s="1"/>
  <c r="U772" i="1" s="1"/>
  <c r="U771" i="1" s="1"/>
  <c r="U770" i="1" s="1"/>
  <c r="U769" i="1" s="1"/>
  <c r="U768" i="1" s="1"/>
  <c r="U767" i="1" s="1"/>
  <c r="U766" i="1" s="1"/>
  <c r="U765" i="1" s="1"/>
  <c r="U764" i="1" s="1"/>
  <c r="U763" i="1" s="1"/>
  <c r="U762" i="1" s="1"/>
  <c r="U761" i="1" s="1"/>
  <c r="U760" i="1" s="1"/>
  <c r="U759" i="1" s="1"/>
  <c r="U758" i="1" s="1"/>
  <c r="U757" i="1" s="1"/>
  <c r="U756" i="1" s="1"/>
  <c r="U755" i="1" s="1"/>
  <c r="U754" i="1" s="1"/>
  <c r="U753" i="1" s="1"/>
  <c r="U752" i="1" s="1"/>
  <c r="U751" i="1" s="1"/>
  <c r="U750" i="1" s="1"/>
  <c r="U749" i="1" s="1"/>
  <c r="U748" i="1" s="1"/>
  <c r="U747" i="1" s="1"/>
  <c r="U746" i="1" s="1"/>
  <c r="U745" i="1" s="1"/>
  <c r="U744" i="1" s="1"/>
  <c r="U743" i="1" s="1"/>
  <c r="U742" i="1" s="1"/>
  <c r="U741" i="1" s="1"/>
  <c r="U740" i="1" s="1"/>
  <c r="U739" i="1" s="1"/>
  <c r="U738" i="1" s="1"/>
  <c r="U737" i="1" s="1"/>
  <c r="U736" i="1" s="1"/>
  <c r="U735" i="1" s="1"/>
  <c r="U734" i="1" s="1"/>
  <c r="U733" i="1" s="1"/>
  <c r="U732" i="1" s="1"/>
  <c r="U731" i="1" s="1"/>
  <c r="U730" i="1" s="1"/>
  <c r="U729" i="1" s="1"/>
  <c r="U728" i="1" s="1"/>
  <c r="U727" i="1" s="1"/>
  <c r="U726" i="1" s="1"/>
  <c r="U725" i="1" s="1"/>
  <c r="U724" i="1" s="1"/>
  <c r="U723" i="1" s="1"/>
  <c r="U722" i="1" s="1"/>
  <c r="U721" i="1" s="1"/>
  <c r="U720" i="1" s="1"/>
  <c r="U719" i="1" s="1"/>
  <c r="U718" i="1" s="1"/>
  <c r="U717" i="1" s="1"/>
  <c r="U716" i="1" s="1"/>
  <c r="U715" i="1" s="1"/>
  <c r="U714" i="1" s="1"/>
  <c r="U713" i="1" s="1"/>
  <c r="U712" i="1" s="1"/>
  <c r="U711" i="1" s="1"/>
  <c r="U710" i="1" s="1"/>
  <c r="U709" i="1" s="1"/>
  <c r="U708" i="1" s="1"/>
  <c r="U707" i="1" s="1"/>
  <c r="U706" i="1" s="1"/>
  <c r="U705" i="1" s="1"/>
  <c r="U704" i="1" s="1"/>
  <c r="U703" i="1" s="1"/>
  <c r="U702" i="1" s="1"/>
  <c r="U701" i="1" s="1"/>
  <c r="U700" i="1" s="1"/>
  <c r="U699" i="1" s="1"/>
  <c r="U698" i="1" s="1"/>
  <c r="U697" i="1" s="1"/>
  <c r="U696" i="1" s="1"/>
  <c r="U695" i="1" s="1"/>
  <c r="U694" i="1" s="1"/>
  <c r="U693" i="1" s="1"/>
  <c r="U692" i="1" s="1"/>
  <c r="U691" i="1" s="1"/>
  <c r="U690" i="1" s="1"/>
  <c r="U689" i="1" s="1"/>
  <c r="U688" i="1" s="1"/>
  <c r="U687" i="1" s="1"/>
  <c r="U686" i="1" s="1"/>
  <c r="U685" i="1" s="1"/>
  <c r="U684" i="1" s="1"/>
  <c r="U683" i="1" s="1"/>
  <c r="U682" i="1" s="1"/>
  <c r="U681" i="1" s="1"/>
  <c r="U680" i="1" s="1"/>
  <c r="U679" i="1" s="1"/>
  <c r="U678" i="1" s="1"/>
  <c r="U677" i="1" s="1"/>
  <c r="U676" i="1" s="1"/>
  <c r="U675" i="1" s="1"/>
  <c r="U674" i="1" s="1"/>
  <c r="U673" i="1" s="1"/>
  <c r="U672" i="1" s="1"/>
  <c r="U671" i="1" s="1"/>
  <c r="U670" i="1" s="1"/>
  <c r="U669" i="1" s="1"/>
  <c r="U668" i="1" s="1"/>
  <c r="U667" i="1" s="1"/>
  <c r="U666" i="1" s="1"/>
  <c r="U665" i="1" s="1"/>
  <c r="U664" i="1" s="1"/>
  <c r="U663" i="1" s="1"/>
  <c r="U662" i="1" s="1"/>
  <c r="U661" i="1" s="1"/>
  <c r="U660" i="1" s="1"/>
  <c r="U659" i="1" s="1"/>
  <c r="U658" i="1" s="1"/>
  <c r="U657" i="1" s="1"/>
  <c r="U656" i="1" s="1"/>
  <c r="U655" i="1" s="1"/>
  <c r="U654" i="1" s="1"/>
  <c r="U653" i="1" s="1"/>
  <c r="U652" i="1" s="1"/>
  <c r="U651" i="1" s="1"/>
  <c r="U650" i="1" s="1"/>
  <c r="U649" i="1" s="1"/>
  <c r="U648" i="1" s="1"/>
  <c r="U647" i="1" s="1"/>
  <c r="U646" i="1" s="1"/>
  <c r="U645" i="1" s="1"/>
  <c r="U644" i="1" s="1"/>
  <c r="U643" i="1" s="1"/>
  <c r="U642" i="1" s="1"/>
  <c r="U641" i="1" s="1"/>
  <c r="U640" i="1" s="1"/>
  <c r="U639" i="1" s="1"/>
  <c r="U638" i="1" s="1"/>
  <c r="U637" i="1" s="1"/>
  <c r="U636" i="1" s="1"/>
  <c r="U635" i="1" s="1"/>
  <c r="U634" i="1" s="1"/>
  <c r="U633" i="1" s="1"/>
  <c r="U632" i="1" s="1"/>
  <c r="U631" i="1" s="1"/>
  <c r="U630" i="1" s="1"/>
  <c r="U629" i="1" s="1"/>
  <c r="U628" i="1" s="1"/>
  <c r="U627" i="1" s="1"/>
  <c r="U626" i="1" s="1"/>
  <c r="U625" i="1" s="1"/>
  <c r="U624" i="1" s="1"/>
  <c r="U623" i="1" s="1"/>
  <c r="U622" i="1" s="1"/>
  <c r="U621" i="1" s="1"/>
  <c r="U620" i="1" s="1"/>
  <c r="U619" i="1" s="1"/>
  <c r="U618" i="1" s="1"/>
  <c r="U617" i="1" s="1"/>
  <c r="U616" i="1" s="1"/>
  <c r="U615" i="1" s="1"/>
  <c r="U614" i="1" s="1"/>
  <c r="U613" i="1" s="1"/>
  <c r="U612" i="1" s="1"/>
  <c r="U611" i="1" s="1"/>
  <c r="U610" i="1" s="1"/>
  <c r="U609" i="1" s="1"/>
  <c r="U608" i="1" s="1"/>
  <c r="U607" i="1" s="1"/>
  <c r="U606" i="1" s="1"/>
  <c r="U605" i="1" s="1"/>
  <c r="U604" i="1" s="1"/>
  <c r="U603" i="1" s="1"/>
  <c r="U602" i="1" s="1"/>
  <c r="U601" i="1" s="1"/>
  <c r="U600" i="1" s="1"/>
  <c r="U599" i="1" s="1"/>
  <c r="U598" i="1" s="1"/>
  <c r="U597" i="1" s="1"/>
  <c r="U596" i="1" s="1"/>
  <c r="U595" i="1" s="1"/>
  <c r="U594" i="1" s="1"/>
  <c r="U593" i="1" s="1"/>
  <c r="U592" i="1" s="1"/>
  <c r="U591" i="1" s="1"/>
  <c r="U590" i="1" s="1"/>
  <c r="U589" i="1" s="1"/>
  <c r="U588" i="1" s="1"/>
  <c r="U587" i="1" s="1"/>
  <c r="U586" i="1" s="1"/>
  <c r="U585" i="1" s="1"/>
  <c r="U584" i="1" s="1"/>
  <c r="U583" i="1" s="1"/>
  <c r="U582" i="1" s="1"/>
  <c r="U581" i="1" s="1"/>
  <c r="U580" i="1" s="1"/>
  <c r="U579" i="1" s="1"/>
  <c r="U578" i="1" s="1"/>
  <c r="U577" i="1" s="1"/>
  <c r="U576" i="1" s="1"/>
  <c r="U575" i="1" s="1"/>
  <c r="U574" i="1" s="1"/>
  <c r="U573" i="1" s="1"/>
  <c r="U572" i="1" s="1"/>
  <c r="U571" i="1" s="1"/>
  <c r="U570" i="1" s="1"/>
  <c r="U569" i="1" s="1"/>
  <c r="U568" i="1" s="1"/>
  <c r="U567" i="1" s="1"/>
  <c r="U566" i="1" s="1"/>
  <c r="U565" i="1" s="1"/>
  <c r="U564" i="1" s="1"/>
  <c r="U563" i="1" s="1"/>
  <c r="U562" i="1" s="1"/>
  <c r="U561" i="1" s="1"/>
  <c r="U560" i="1" s="1"/>
  <c r="U559" i="1" s="1"/>
  <c r="U558" i="1" s="1"/>
  <c r="U557" i="1" s="1"/>
  <c r="U556" i="1" s="1"/>
  <c r="U555" i="1" s="1"/>
  <c r="U554" i="1" s="1"/>
  <c r="U553" i="1" s="1"/>
  <c r="U552" i="1" s="1"/>
  <c r="U551" i="1" s="1"/>
  <c r="U550" i="1" s="1"/>
  <c r="U549" i="1" s="1"/>
  <c r="U548" i="1" s="1"/>
  <c r="U547" i="1" s="1"/>
  <c r="U546" i="1" s="1"/>
  <c r="U545" i="1" s="1"/>
  <c r="U544" i="1" s="1"/>
  <c r="U543" i="1" s="1"/>
  <c r="U542" i="1" s="1"/>
  <c r="U541" i="1" s="1"/>
  <c r="U540" i="1" s="1"/>
  <c r="U539" i="1" s="1"/>
  <c r="U538" i="1" s="1"/>
  <c r="U537" i="1" s="1"/>
  <c r="U536" i="1" s="1"/>
  <c r="U535" i="1" s="1"/>
  <c r="U534" i="1" s="1"/>
  <c r="U533" i="1" s="1"/>
  <c r="U532" i="1" s="1"/>
  <c r="U531" i="1" s="1"/>
  <c r="U530" i="1" s="1"/>
  <c r="U529" i="1" s="1"/>
  <c r="U528" i="1" s="1"/>
  <c r="U527" i="1" s="1"/>
  <c r="U526" i="1" s="1"/>
  <c r="U525" i="1" s="1"/>
  <c r="U524" i="1" s="1"/>
  <c r="U523" i="1" s="1"/>
  <c r="U522" i="1" s="1"/>
  <c r="U521" i="1" s="1"/>
  <c r="U520" i="1" s="1"/>
  <c r="U519" i="1" s="1"/>
  <c r="U518" i="1" s="1"/>
  <c r="U517" i="1" s="1"/>
  <c r="U516" i="1" s="1"/>
  <c r="U515" i="1" s="1"/>
  <c r="U514" i="1" s="1"/>
  <c r="U513" i="1" s="1"/>
  <c r="U512" i="1" s="1"/>
  <c r="U511" i="1" s="1"/>
  <c r="U510" i="1" s="1"/>
  <c r="U509" i="1" s="1"/>
  <c r="U508" i="1" s="1"/>
  <c r="U507" i="1" s="1"/>
  <c r="U506" i="1" s="1"/>
  <c r="U505" i="1" s="1"/>
  <c r="U504" i="1" s="1"/>
  <c r="U503" i="1" s="1"/>
  <c r="U502" i="1" s="1"/>
  <c r="U501" i="1" s="1"/>
  <c r="U500" i="1" s="1"/>
  <c r="U499" i="1" s="1"/>
  <c r="U498" i="1" s="1"/>
  <c r="U497" i="1" s="1"/>
  <c r="U496" i="1" s="1"/>
  <c r="U495" i="1" s="1"/>
  <c r="U494" i="1" s="1"/>
  <c r="U493" i="1" s="1"/>
  <c r="U492" i="1" s="1"/>
  <c r="U491" i="1" s="1"/>
  <c r="U490" i="1" s="1"/>
  <c r="U489" i="1" s="1"/>
  <c r="U488" i="1" s="1"/>
  <c r="U487" i="1" s="1"/>
  <c r="U486" i="1" s="1"/>
  <c r="U485" i="1" s="1"/>
  <c r="U484" i="1" s="1"/>
  <c r="U483" i="1" s="1"/>
  <c r="U482" i="1" s="1"/>
  <c r="U481" i="1" s="1"/>
  <c r="U480" i="1" s="1"/>
  <c r="U479" i="1" s="1"/>
  <c r="U478" i="1" s="1"/>
  <c r="U477" i="1" s="1"/>
  <c r="U476" i="1" s="1"/>
  <c r="U475" i="1" s="1"/>
  <c r="U474" i="1" s="1"/>
  <c r="U473" i="1" s="1"/>
  <c r="U472" i="1" s="1"/>
  <c r="U471" i="1" s="1"/>
  <c r="U470" i="1" s="1"/>
  <c r="U469" i="1" s="1"/>
  <c r="U468" i="1" s="1"/>
  <c r="U467" i="1" s="1"/>
  <c r="U466" i="1" s="1"/>
  <c r="U465" i="1" s="1"/>
  <c r="U464" i="1" s="1"/>
  <c r="U463" i="1" s="1"/>
  <c r="U462" i="1" s="1"/>
  <c r="U461" i="1" s="1"/>
  <c r="U460" i="1" s="1"/>
  <c r="U459" i="1" s="1"/>
  <c r="U458" i="1" s="1"/>
  <c r="U457" i="1" s="1"/>
  <c r="U456" i="1" s="1"/>
  <c r="U455" i="1" s="1"/>
  <c r="U454" i="1" s="1"/>
  <c r="U453" i="1" s="1"/>
  <c r="U452" i="1" s="1"/>
  <c r="U451" i="1" s="1"/>
  <c r="U450" i="1" s="1"/>
  <c r="U449" i="1" s="1"/>
  <c r="U448" i="1" s="1"/>
  <c r="U447" i="1" s="1"/>
  <c r="U446" i="1" s="1"/>
  <c r="U445" i="1" s="1"/>
  <c r="U444" i="1" s="1"/>
  <c r="U443" i="1" s="1"/>
  <c r="U442" i="1" s="1"/>
  <c r="U441" i="1" s="1"/>
  <c r="U440" i="1" s="1"/>
  <c r="U439" i="1" s="1"/>
  <c r="U438" i="1" s="1"/>
  <c r="U437" i="1" s="1"/>
  <c r="U436" i="1" s="1"/>
  <c r="U435" i="1" s="1"/>
  <c r="U434" i="1" s="1"/>
  <c r="U433" i="1" s="1"/>
  <c r="U432" i="1" s="1"/>
  <c r="U431" i="1" s="1"/>
  <c r="U430" i="1" s="1"/>
  <c r="U429" i="1" s="1"/>
  <c r="U428" i="1" s="1"/>
  <c r="U427" i="1" s="1"/>
  <c r="U426" i="1" s="1"/>
  <c r="U425" i="1" s="1"/>
  <c r="U424" i="1" s="1"/>
  <c r="U423" i="1" s="1"/>
  <c r="U422" i="1" s="1"/>
  <c r="U421" i="1" s="1"/>
  <c r="U420" i="1" s="1"/>
  <c r="U419" i="1" s="1"/>
  <c r="U418" i="1" s="1"/>
  <c r="U417" i="1" s="1"/>
  <c r="U416" i="1" s="1"/>
  <c r="U415" i="1" s="1"/>
  <c r="U414" i="1" s="1"/>
  <c r="U413" i="1" s="1"/>
  <c r="U412" i="1" s="1"/>
  <c r="U411" i="1" s="1"/>
  <c r="U410" i="1" s="1"/>
  <c r="U409" i="1" s="1"/>
  <c r="U408" i="1" s="1"/>
  <c r="U407" i="1" s="1"/>
  <c r="U406" i="1" s="1"/>
  <c r="U405" i="1" s="1"/>
  <c r="U404" i="1" s="1"/>
  <c r="U403" i="1" s="1"/>
  <c r="U402" i="1" s="1"/>
  <c r="U401" i="1" s="1"/>
  <c r="U400" i="1" s="1"/>
  <c r="U399" i="1" s="1"/>
  <c r="U398" i="1" s="1"/>
  <c r="U397" i="1" s="1"/>
  <c r="U396" i="1" s="1"/>
  <c r="U395" i="1" s="1"/>
  <c r="U394" i="1" s="1"/>
  <c r="U393" i="1" s="1"/>
  <c r="U392" i="1" s="1"/>
  <c r="U391" i="1" s="1"/>
  <c r="U390" i="1" s="1"/>
  <c r="U389" i="1" s="1"/>
  <c r="U388" i="1" s="1"/>
  <c r="U387" i="1" s="1"/>
  <c r="U386" i="1" s="1"/>
  <c r="U385" i="1" s="1"/>
  <c r="U384" i="1" s="1"/>
  <c r="U383" i="1" s="1"/>
  <c r="U382" i="1" s="1"/>
  <c r="U381" i="1" s="1"/>
  <c r="U380" i="1" s="1"/>
  <c r="U379" i="1" s="1"/>
  <c r="U378" i="1" s="1"/>
  <c r="U377" i="1" s="1"/>
  <c r="U376" i="1" s="1"/>
  <c r="U375" i="1" s="1"/>
  <c r="U374" i="1" s="1"/>
  <c r="U373" i="1" s="1"/>
  <c r="U372" i="1" s="1"/>
  <c r="U371" i="1" s="1"/>
  <c r="U370" i="1" s="1"/>
  <c r="U369" i="1" s="1"/>
  <c r="U368" i="1" s="1"/>
  <c r="U367" i="1" s="1"/>
  <c r="U366" i="1" s="1"/>
  <c r="U365" i="1" s="1"/>
  <c r="U364" i="1" s="1"/>
  <c r="U363" i="1" s="1"/>
  <c r="U362" i="1" s="1"/>
  <c r="U361" i="1" s="1"/>
  <c r="U360" i="1" s="1"/>
  <c r="U359" i="1" s="1"/>
  <c r="U358" i="1" s="1"/>
  <c r="U357" i="1" s="1"/>
  <c r="U356" i="1" s="1"/>
  <c r="U355" i="1" s="1"/>
  <c r="U354" i="1" s="1"/>
  <c r="U353" i="1" s="1"/>
  <c r="U352" i="1" s="1"/>
  <c r="U351" i="1" s="1"/>
  <c r="U350" i="1" s="1"/>
  <c r="U349" i="1" s="1"/>
  <c r="U348" i="1" s="1"/>
  <c r="U347" i="1" s="1"/>
  <c r="U346" i="1" s="1"/>
  <c r="U345" i="1" s="1"/>
  <c r="U344" i="1" s="1"/>
  <c r="U343" i="1" s="1"/>
  <c r="U342" i="1" s="1"/>
  <c r="U341" i="1" s="1"/>
  <c r="U340" i="1" s="1"/>
  <c r="U339" i="1" s="1"/>
  <c r="U338" i="1" s="1"/>
  <c r="U337" i="1" s="1"/>
  <c r="U336" i="1" s="1"/>
  <c r="U335" i="1" s="1"/>
  <c r="U334" i="1" s="1"/>
  <c r="U333" i="1" s="1"/>
  <c r="U332" i="1" s="1"/>
  <c r="U331" i="1" s="1"/>
  <c r="U330" i="1" s="1"/>
  <c r="U329" i="1" s="1"/>
  <c r="U328" i="1" s="1"/>
  <c r="U327" i="1" s="1"/>
  <c r="U326" i="1" s="1"/>
  <c r="U325" i="1" s="1"/>
  <c r="U324" i="1" s="1"/>
  <c r="U323" i="1" s="1"/>
  <c r="U322" i="1" s="1"/>
  <c r="U321" i="1" s="1"/>
  <c r="U320" i="1" s="1"/>
  <c r="U319" i="1" s="1"/>
  <c r="U318" i="1" s="1"/>
  <c r="U317" i="1" s="1"/>
  <c r="U316" i="1" s="1"/>
  <c r="U315" i="1" s="1"/>
  <c r="U314" i="1" s="1"/>
  <c r="U313" i="1" s="1"/>
  <c r="U312" i="1" s="1"/>
  <c r="U311" i="1" s="1"/>
  <c r="U310" i="1" s="1"/>
  <c r="U309" i="1" s="1"/>
  <c r="U308" i="1" s="1"/>
  <c r="U307" i="1" s="1"/>
  <c r="U306" i="1" s="1"/>
  <c r="U305" i="1" s="1"/>
  <c r="U304" i="1" s="1"/>
  <c r="U303" i="1" s="1"/>
  <c r="U302" i="1" s="1"/>
  <c r="U301" i="1" s="1"/>
  <c r="U300" i="1" s="1"/>
  <c r="U299" i="1" s="1"/>
  <c r="U298" i="1" s="1"/>
  <c r="U297" i="1" s="1"/>
  <c r="U296" i="1" s="1"/>
  <c r="U295" i="1" s="1"/>
  <c r="U294" i="1" s="1"/>
  <c r="U293" i="1" s="1"/>
  <c r="U292" i="1" s="1"/>
  <c r="U291" i="1" s="1"/>
  <c r="U290" i="1" s="1"/>
  <c r="U289" i="1" s="1"/>
  <c r="U288" i="1" s="1"/>
  <c r="U287" i="1" s="1"/>
  <c r="U286" i="1" s="1"/>
  <c r="U285" i="1" s="1"/>
  <c r="U284" i="1" s="1"/>
  <c r="U283" i="1" s="1"/>
  <c r="U282" i="1" s="1"/>
  <c r="U281" i="1" s="1"/>
  <c r="U280" i="1" s="1"/>
  <c r="U279" i="1" s="1"/>
  <c r="U278" i="1" s="1"/>
  <c r="U277" i="1" s="1"/>
  <c r="U276" i="1" s="1"/>
  <c r="U275" i="1" s="1"/>
  <c r="U274" i="1" s="1"/>
  <c r="U273" i="1" s="1"/>
  <c r="U272" i="1" s="1"/>
  <c r="U271" i="1" s="1"/>
  <c r="U270" i="1" s="1"/>
  <c r="U269" i="1" s="1"/>
  <c r="U268" i="1" s="1"/>
  <c r="U267" i="1" s="1"/>
  <c r="U266" i="1" s="1"/>
  <c r="U265" i="1" s="1"/>
  <c r="U264" i="1" s="1"/>
  <c r="U263" i="1" s="1"/>
  <c r="U262" i="1" s="1"/>
  <c r="U261" i="1" s="1"/>
  <c r="U260" i="1" s="1"/>
  <c r="U259" i="1" s="1"/>
  <c r="U258" i="1" s="1"/>
  <c r="U257" i="1" s="1"/>
  <c r="U256" i="1" s="1"/>
  <c r="U255" i="1" s="1"/>
  <c r="U254" i="1" s="1"/>
  <c r="U253" i="1" s="1"/>
  <c r="U252" i="1" s="1"/>
  <c r="U251" i="1" s="1"/>
  <c r="U250" i="1" s="1"/>
  <c r="U249" i="1" s="1"/>
  <c r="U248" i="1" s="1"/>
  <c r="U247" i="1" s="1"/>
  <c r="U246" i="1" s="1"/>
  <c r="U245" i="1" s="1"/>
  <c r="U244" i="1" s="1"/>
  <c r="U243" i="1" s="1"/>
  <c r="U242" i="1" s="1"/>
  <c r="U241" i="1" s="1"/>
  <c r="U240" i="1" s="1"/>
  <c r="U239" i="1" s="1"/>
  <c r="U238" i="1" s="1"/>
  <c r="U237" i="1" s="1"/>
  <c r="U236" i="1" s="1"/>
  <c r="U235" i="1" s="1"/>
  <c r="U234" i="1" s="1"/>
  <c r="U233" i="1" s="1"/>
  <c r="U232" i="1" s="1"/>
  <c r="U231" i="1" s="1"/>
  <c r="U230" i="1" s="1"/>
  <c r="U229" i="1" s="1"/>
  <c r="U228" i="1" s="1"/>
  <c r="U227" i="1" s="1"/>
  <c r="U226" i="1" s="1"/>
  <c r="U225" i="1" s="1"/>
  <c r="U224" i="1" s="1"/>
  <c r="U223" i="1" s="1"/>
  <c r="U222" i="1" s="1"/>
  <c r="U221" i="1" s="1"/>
  <c r="U220" i="1" s="1"/>
  <c r="U219" i="1" s="1"/>
  <c r="U218" i="1" s="1"/>
  <c r="U217" i="1" s="1"/>
  <c r="U216" i="1" s="1"/>
  <c r="U215" i="1" s="1"/>
  <c r="U214" i="1" s="1"/>
  <c r="U213" i="1" s="1"/>
  <c r="U212" i="1" s="1"/>
  <c r="U211" i="1" s="1"/>
  <c r="U210" i="1" s="1"/>
  <c r="U209" i="1" s="1"/>
  <c r="U208" i="1" s="1"/>
  <c r="U207" i="1" s="1"/>
  <c r="U206" i="1" s="1"/>
  <c r="U205" i="1" s="1"/>
  <c r="U204" i="1" s="1"/>
  <c r="U203" i="1" s="1"/>
  <c r="U202" i="1" s="1"/>
  <c r="U201" i="1" s="1"/>
  <c r="U200" i="1" s="1"/>
  <c r="U199" i="1" s="1"/>
  <c r="U198" i="1" s="1"/>
  <c r="U197" i="1" s="1"/>
  <c r="U196" i="1" s="1"/>
  <c r="U195" i="1" s="1"/>
  <c r="U194" i="1" s="1"/>
  <c r="U193" i="1" s="1"/>
  <c r="U192" i="1" s="1"/>
  <c r="U191" i="1" s="1"/>
  <c r="U190" i="1" s="1"/>
  <c r="U189" i="1" s="1"/>
  <c r="U188" i="1" s="1"/>
  <c r="U187" i="1" s="1"/>
  <c r="U186" i="1" s="1"/>
  <c r="U185" i="1" s="1"/>
  <c r="U184" i="1" s="1"/>
  <c r="U183" i="1" s="1"/>
  <c r="U182" i="1" s="1"/>
  <c r="U181" i="1" s="1"/>
  <c r="U180" i="1" s="1"/>
  <c r="U179" i="1" s="1"/>
  <c r="U178" i="1" s="1"/>
  <c r="U177" i="1" s="1"/>
  <c r="U176" i="1" s="1"/>
  <c r="U175" i="1" s="1"/>
  <c r="U174" i="1" s="1"/>
  <c r="U173" i="1" s="1"/>
  <c r="U172" i="1" s="1"/>
  <c r="U171" i="1" s="1"/>
  <c r="U170" i="1" s="1"/>
  <c r="U169" i="1" s="1"/>
  <c r="U168" i="1" s="1"/>
  <c r="U167" i="1" s="1"/>
  <c r="U166" i="1" s="1"/>
  <c r="U165" i="1" s="1"/>
  <c r="U164" i="1" s="1"/>
  <c r="U163" i="1" s="1"/>
  <c r="U162" i="1" s="1"/>
  <c r="U161" i="1" s="1"/>
  <c r="U160" i="1" s="1"/>
  <c r="U159" i="1" s="1"/>
  <c r="U158" i="1" s="1"/>
  <c r="U157" i="1" s="1"/>
  <c r="U156" i="1" s="1"/>
  <c r="U155" i="1" s="1"/>
  <c r="U154" i="1" s="1"/>
  <c r="U153" i="1" s="1"/>
  <c r="U152" i="1" s="1"/>
  <c r="U151" i="1" s="1"/>
  <c r="U150" i="1" s="1"/>
  <c r="U149" i="1" s="1"/>
  <c r="U148" i="1" s="1"/>
  <c r="U147" i="1" s="1"/>
  <c r="U146" i="1" s="1"/>
  <c r="U145" i="1" s="1"/>
  <c r="U144" i="1" s="1"/>
  <c r="U143" i="1" s="1"/>
  <c r="U142" i="1" s="1"/>
  <c r="U141" i="1" s="1"/>
  <c r="U140" i="1" s="1"/>
  <c r="U139" i="1" s="1"/>
  <c r="U138" i="1" s="1"/>
  <c r="U137" i="1" s="1"/>
  <c r="U136" i="1" s="1"/>
  <c r="U135" i="1" s="1"/>
  <c r="U134" i="1" s="1"/>
  <c r="U133" i="1" s="1"/>
  <c r="U132" i="1" s="1"/>
  <c r="U131" i="1" s="1"/>
  <c r="U130" i="1" s="1"/>
  <c r="U129" i="1" s="1"/>
  <c r="U128" i="1" s="1"/>
  <c r="U127" i="1" s="1"/>
  <c r="U126" i="1" s="1"/>
  <c r="U125" i="1" s="1"/>
  <c r="U124" i="1" s="1"/>
  <c r="U123" i="1" s="1"/>
  <c r="U122" i="1" s="1"/>
  <c r="U121" i="1" s="1"/>
  <c r="U120" i="1" s="1"/>
  <c r="U119" i="1" s="1"/>
  <c r="U118" i="1" s="1"/>
  <c r="U117" i="1" s="1"/>
  <c r="U116" i="1" s="1"/>
  <c r="U115" i="1" s="1"/>
  <c r="U114" i="1" s="1"/>
  <c r="U113" i="1" s="1"/>
  <c r="U112" i="1" s="1"/>
  <c r="U111" i="1" s="1"/>
  <c r="U110" i="1" s="1"/>
  <c r="U109" i="1" s="1"/>
  <c r="U108" i="1" s="1"/>
  <c r="U107" i="1" s="1"/>
  <c r="U106" i="1" s="1"/>
  <c r="U105" i="1" s="1"/>
  <c r="U104" i="1" s="1"/>
  <c r="U103" i="1" s="1"/>
  <c r="U102" i="1" s="1"/>
  <c r="U101" i="1" s="1"/>
  <c r="U100" i="1" s="1"/>
  <c r="U99" i="1" s="1"/>
  <c r="U98" i="1" s="1"/>
  <c r="U97" i="1" s="1"/>
  <c r="U96" i="1" s="1"/>
  <c r="U95" i="1" s="1"/>
  <c r="U94" i="1" s="1"/>
  <c r="U93" i="1" s="1"/>
  <c r="U92" i="1" s="1"/>
  <c r="U91" i="1" s="1"/>
  <c r="U90" i="1" s="1"/>
  <c r="U89" i="1" s="1"/>
  <c r="U88" i="1" s="1"/>
  <c r="U87" i="1" s="1"/>
  <c r="U86" i="1" s="1"/>
  <c r="U85" i="1" s="1"/>
  <c r="U84" i="1" s="1"/>
  <c r="U83" i="1" s="1"/>
  <c r="U82" i="1" s="1"/>
  <c r="U81" i="1" s="1"/>
  <c r="U80" i="1" s="1"/>
  <c r="U79" i="1" s="1"/>
  <c r="U78" i="1" s="1"/>
  <c r="U77" i="1" s="1"/>
  <c r="U76" i="1" s="1"/>
  <c r="U75" i="1" s="1"/>
  <c r="U74" i="1" s="1"/>
  <c r="U73" i="1" s="1"/>
  <c r="U72" i="1" s="1"/>
  <c r="U71" i="1" s="1"/>
  <c r="U70" i="1" s="1"/>
  <c r="U69" i="1" s="1"/>
  <c r="U68" i="1" s="1"/>
  <c r="U67" i="1" s="1"/>
  <c r="U66" i="1" s="1"/>
  <c r="U65" i="1" s="1"/>
  <c r="U64" i="1" s="1"/>
  <c r="U63" i="1" s="1"/>
  <c r="U62" i="1" s="1"/>
  <c r="U61" i="1" s="1"/>
  <c r="U60" i="1" s="1"/>
  <c r="U59" i="1" s="1"/>
  <c r="U58" i="1" s="1"/>
  <c r="U57" i="1" s="1"/>
  <c r="U56" i="1" s="1"/>
  <c r="U55" i="1" s="1"/>
  <c r="U54" i="1" s="1"/>
  <c r="U53" i="1" s="1"/>
  <c r="U52" i="1" s="1"/>
  <c r="U51" i="1" s="1"/>
  <c r="U50" i="1" s="1"/>
  <c r="U49" i="1" s="1"/>
  <c r="U48" i="1" s="1"/>
  <c r="U47" i="1" s="1"/>
  <c r="U46" i="1" s="1"/>
  <c r="U45" i="1" s="1"/>
  <c r="U44" i="1" s="1"/>
  <c r="U43" i="1" s="1"/>
  <c r="U42" i="1" s="1"/>
  <c r="U41" i="1" s="1"/>
  <c r="U40" i="1" s="1"/>
  <c r="U39" i="1" s="1"/>
  <c r="U38" i="1" s="1"/>
  <c r="U37" i="1" s="1"/>
  <c r="U36" i="1" s="1"/>
  <c r="U35" i="1" s="1"/>
  <c r="U34" i="1" s="1"/>
  <c r="U33" i="1" s="1"/>
  <c r="U32" i="1" s="1"/>
  <c r="U31" i="1" s="1"/>
  <c r="U30" i="1" s="1"/>
  <c r="U29" i="1" s="1"/>
  <c r="U28" i="1" s="1"/>
  <c r="U27" i="1" s="1"/>
  <c r="U26" i="1" s="1"/>
  <c r="U25" i="1" s="1"/>
  <c r="U24" i="1" s="1"/>
  <c r="U23" i="1" s="1"/>
  <c r="U22" i="1" s="1"/>
  <c r="U21" i="1" s="1"/>
  <c r="U20" i="1" s="1"/>
  <c r="U19" i="1" s="1"/>
  <c r="U18" i="1" s="1"/>
  <c r="U17" i="1" s="1"/>
  <c r="U16" i="1" s="1"/>
  <c r="U15" i="1" s="1"/>
  <c r="U14" i="1" s="1"/>
  <c r="U13" i="1" s="1"/>
  <c r="U12" i="1" s="1"/>
  <c r="U11" i="1" s="1"/>
  <c r="U10" i="1" s="1"/>
  <c r="U9" i="1" s="1"/>
  <c r="U8" i="1" s="1"/>
  <c r="U7" i="1" s="1"/>
  <c r="U6" i="1" s="1"/>
  <c r="U5" i="1" s="1"/>
  <c r="U4" i="1" s="1"/>
  <c r="U3" i="1" s="1"/>
  <c r="U2" i="1" s="1"/>
  <c r="U1898" i="1"/>
  <c r="AM3267" i="1"/>
  <c r="AM3268" i="1"/>
  <c r="F3269" i="1"/>
  <c r="G3269" i="1"/>
  <c r="J3269" i="1"/>
  <c r="X3269" i="1"/>
  <c r="E3270" i="1"/>
  <c r="D3270" i="1"/>
  <c r="Q3270" i="1" s="1"/>
  <c r="AR3267" i="1"/>
  <c r="AQ3267" i="1"/>
  <c r="AQ3266" i="1"/>
  <c r="AH3266" i="1" s="1"/>
  <c r="AR3268" i="1"/>
  <c r="AR3266" i="1"/>
  <c r="AQ3268" i="1"/>
  <c r="AY34" i="1"/>
  <c r="AI3269" i="1"/>
  <c r="AJ3269" i="1"/>
  <c r="AY6" i="1"/>
  <c r="AY8" i="1" l="1"/>
  <c r="K1221" i="1"/>
  <c r="K1220" i="1" s="1"/>
  <c r="K1219" i="1" s="1"/>
  <c r="K1218" i="1" s="1"/>
  <c r="K1217" i="1" s="1"/>
  <c r="K1216" i="1" s="1"/>
  <c r="K1215" i="1" s="1"/>
  <c r="K1214" i="1" s="1"/>
  <c r="K1213" i="1" s="1"/>
  <c r="K1212" i="1" s="1"/>
  <c r="K1211" i="1" s="1"/>
  <c r="K1210" i="1" s="1"/>
  <c r="K1209" i="1" s="1"/>
  <c r="K1208" i="1" s="1"/>
  <c r="K1207" i="1" s="1"/>
  <c r="K1206" i="1" s="1"/>
  <c r="K1205" i="1" s="1"/>
  <c r="K1204" i="1" s="1"/>
  <c r="K1203" i="1" s="1"/>
  <c r="K1202" i="1" s="1"/>
  <c r="K1201" i="1" s="1"/>
  <c r="K1200" i="1" s="1"/>
  <c r="K1199" i="1" s="1"/>
  <c r="K1198" i="1" s="1"/>
  <c r="K1197" i="1" s="1"/>
  <c r="K1196" i="1" s="1"/>
  <c r="K1195" i="1" s="1"/>
  <c r="K1194" i="1" s="1"/>
  <c r="K1193" i="1" s="1"/>
  <c r="K1192" i="1" s="1"/>
  <c r="K1191" i="1" s="1"/>
  <c r="K1190" i="1" s="1"/>
  <c r="K1189" i="1" s="1"/>
  <c r="K1188" i="1" s="1"/>
  <c r="K1187" i="1" s="1"/>
  <c r="K1186" i="1" s="1"/>
  <c r="K1185" i="1" s="1"/>
  <c r="K1184" i="1" s="1"/>
  <c r="K1183" i="1" s="1"/>
  <c r="K1182" i="1" s="1"/>
  <c r="K1181" i="1" s="1"/>
  <c r="K1180" i="1" s="1"/>
  <c r="K1179" i="1" s="1"/>
  <c r="K1178" i="1" s="1"/>
  <c r="K1177" i="1" s="1"/>
  <c r="K1176" i="1" s="1"/>
  <c r="K1175" i="1" s="1"/>
  <c r="K1174" i="1" s="1"/>
  <c r="K1173" i="1" s="1"/>
  <c r="K1172" i="1" s="1"/>
  <c r="K1171" i="1" s="1"/>
  <c r="K1170" i="1" s="1"/>
  <c r="K1169" i="1" s="1"/>
  <c r="K1168" i="1" s="1"/>
  <c r="K1167" i="1" s="1"/>
  <c r="K1166" i="1" s="1"/>
  <c r="K1165" i="1" s="1"/>
  <c r="K1164" i="1" s="1"/>
  <c r="K1163" i="1" s="1"/>
  <c r="K1162" i="1" s="1"/>
  <c r="K1161" i="1" s="1"/>
  <c r="K1160" i="1" s="1"/>
  <c r="K1159" i="1" s="1"/>
  <c r="K1158" i="1" s="1"/>
  <c r="K1157" i="1" s="1"/>
  <c r="K1156" i="1" s="1"/>
  <c r="K1155" i="1" s="1"/>
  <c r="K1154" i="1" s="1"/>
  <c r="K1153" i="1" s="1"/>
  <c r="K1152" i="1" s="1"/>
  <c r="K1151" i="1" s="1"/>
  <c r="K1150" i="1" s="1"/>
  <c r="K1149" i="1" s="1"/>
  <c r="K1148" i="1" s="1"/>
  <c r="K1147" i="1" s="1"/>
  <c r="K1146" i="1" s="1"/>
  <c r="K1145" i="1" s="1"/>
  <c r="K1144" i="1" s="1"/>
  <c r="K1143" i="1" s="1"/>
  <c r="K1142" i="1" s="1"/>
  <c r="K1141" i="1" s="1"/>
  <c r="K1140" i="1" s="1"/>
  <c r="K1139" i="1" s="1"/>
  <c r="K1138" i="1" s="1"/>
  <c r="K1137" i="1" s="1"/>
  <c r="K1136" i="1" s="1"/>
  <c r="K1135" i="1" s="1"/>
  <c r="K1134" i="1" s="1"/>
  <c r="K1133" i="1" s="1"/>
  <c r="K1132" i="1" s="1"/>
  <c r="K1131" i="1" s="1"/>
  <c r="K1130" i="1" s="1"/>
  <c r="K1129" i="1" s="1"/>
  <c r="K1128" i="1" s="1"/>
  <c r="K1127" i="1" s="1"/>
  <c r="K1126" i="1" s="1"/>
  <c r="K1125" i="1" s="1"/>
  <c r="K1124" i="1" s="1"/>
  <c r="K1123" i="1" s="1"/>
  <c r="K1122" i="1" s="1"/>
  <c r="K1121" i="1" s="1"/>
  <c r="K1120" i="1" s="1"/>
  <c r="K1119" i="1" s="1"/>
  <c r="K1118" i="1" s="1"/>
  <c r="K1117" i="1" s="1"/>
  <c r="K1116" i="1" s="1"/>
  <c r="K1115" i="1" s="1"/>
  <c r="K1114" i="1" s="1"/>
  <c r="K1113" i="1" s="1"/>
  <c r="K1112" i="1" s="1"/>
  <c r="K1111" i="1" s="1"/>
  <c r="K1110" i="1" s="1"/>
  <c r="K1109" i="1" s="1"/>
  <c r="K1108" i="1" s="1"/>
  <c r="K1107" i="1" s="1"/>
  <c r="K1106" i="1" s="1"/>
  <c r="K1105" i="1" s="1"/>
  <c r="K1104" i="1" s="1"/>
  <c r="K1103" i="1" s="1"/>
  <c r="K1102" i="1" s="1"/>
  <c r="K1101" i="1" s="1"/>
  <c r="K1100" i="1" s="1"/>
  <c r="K1099" i="1" s="1"/>
  <c r="K1098" i="1" s="1"/>
  <c r="K1097" i="1" s="1"/>
  <c r="K1096" i="1" s="1"/>
  <c r="K1095" i="1" s="1"/>
  <c r="K1094" i="1" s="1"/>
  <c r="K1093" i="1" s="1"/>
  <c r="K1092" i="1" s="1"/>
  <c r="K1091" i="1" s="1"/>
  <c r="K1090" i="1" s="1"/>
  <c r="K1089" i="1" s="1"/>
  <c r="K1088" i="1" s="1"/>
  <c r="K1087" i="1" s="1"/>
  <c r="K1086" i="1" s="1"/>
  <c r="K1085" i="1" s="1"/>
  <c r="K1084" i="1" s="1"/>
  <c r="K1083" i="1" s="1"/>
  <c r="K1082" i="1" s="1"/>
  <c r="K1081" i="1" s="1"/>
  <c r="K1080" i="1" s="1"/>
  <c r="K1079" i="1" s="1"/>
  <c r="K1078" i="1" s="1"/>
  <c r="K1077" i="1" s="1"/>
  <c r="K1076" i="1" s="1"/>
  <c r="K1075" i="1" s="1"/>
  <c r="K1074" i="1" s="1"/>
  <c r="K1073" i="1" s="1"/>
  <c r="K1072" i="1" s="1"/>
  <c r="K1071" i="1" s="1"/>
  <c r="K1070" i="1" s="1"/>
  <c r="K1069" i="1" s="1"/>
  <c r="K1068" i="1" s="1"/>
  <c r="K1067" i="1" s="1"/>
  <c r="K1066" i="1" s="1"/>
  <c r="K1065" i="1" s="1"/>
  <c r="K1064" i="1" s="1"/>
  <c r="K1063" i="1" s="1"/>
  <c r="K1062" i="1" s="1"/>
  <c r="K1061" i="1" s="1"/>
  <c r="K1060" i="1" s="1"/>
  <c r="K1059" i="1" s="1"/>
  <c r="K1058" i="1" s="1"/>
  <c r="K1057" i="1" s="1"/>
  <c r="K1056" i="1" s="1"/>
  <c r="K1055" i="1" s="1"/>
  <c r="K1054" i="1" s="1"/>
  <c r="K1053" i="1" s="1"/>
  <c r="K1052" i="1" s="1"/>
  <c r="K1051" i="1" s="1"/>
  <c r="K1050" i="1" s="1"/>
  <c r="K1049" i="1" s="1"/>
  <c r="K1048" i="1" s="1"/>
  <c r="K1047" i="1" s="1"/>
  <c r="K1046" i="1" s="1"/>
  <c r="K1045" i="1" s="1"/>
  <c r="K1044" i="1" s="1"/>
  <c r="K1043" i="1" s="1"/>
  <c r="K1042" i="1" s="1"/>
  <c r="K1041" i="1" s="1"/>
  <c r="K1040" i="1" s="1"/>
  <c r="K1039" i="1" s="1"/>
  <c r="K1038" i="1" s="1"/>
  <c r="K1037" i="1" s="1"/>
  <c r="K1036" i="1" s="1"/>
  <c r="K1035" i="1" s="1"/>
  <c r="K1034" i="1" s="1"/>
  <c r="K1033" i="1" s="1"/>
  <c r="K1032" i="1" s="1"/>
  <c r="K1031" i="1" s="1"/>
  <c r="K1030" i="1" s="1"/>
  <c r="K1029" i="1" s="1"/>
  <c r="K1028" i="1" s="1"/>
  <c r="K1027" i="1" s="1"/>
  <c r="K1026" i="1" s="1"/>
  <c r="K1025" i="1" s="1"/>
  <c r="K1024" i="1" s="1"/>
  <c r="K1023" i="1" s="1"/>
  <c r="K1022" i="1" s="1"/>
  <c r="K1021" i="1" s="1"/>
  <c r="K1020" i="1" s="1"/>
  <c r="K1019" i="1" s="1"/>
  <c r="K1018" i="1" s="1"/>
  <c r="K1017" i="1" s="1"/>
  <c r="K1016" i="1" s="1"/>
  <c r="K1015" i="1" s="1"/>
  <c r="K1014" i="1" s="1"/>
  <c r="K1013" i="1" s="1"/>
  <c r="K1012" i="1" s="1"/>
  <c r="K1011" i="1" s="1"/>
  <c r="K1010" i="1" s="1"/>
  <c r="K1009" i="1" s="1"/>
  <c r="K1008" i="1" s="1"/>
  <c r="K1007" i="1" s="1"/>
  <c r="K1006" i="1" s="1"/>
  <c r="K1005" i="1" s="1"/>
  <c r="K1004" i="1" s="1"/>
  <c r="K1003" i="1" s="1"/>
  <c r="K1002" i="1" s="1"/>
  <c r="K1001" i="1" s="1"/>
  <c r="K1000" i="1" s="1"/>
  <c r="K999" i="1" s="1"/>
  <c r="K998" i="1" s="1"/>
  <c r="K997" i="1" s="1"/>
  <c r="K996" i="1" s="1"/>
  <c r="K995" i="1" s="1"/>
  <c r="K994" i="1" s="1"/>
  <c r="K993" i="1" s="1"/>
  <c r="K992" i="1" s="1"/>
  <c r="K991" i="1" s="1"/>
  <c r="K990" i="1" s="1"/>
  <c r="K989" i="1" s="1"/>
  <c r="K988" i="1" s="1"/>
  <c r="K987" i="1" s="1"/>
  <c r="K986" i="1" s="1"/>
  <c r="K985" i="1" s="1"/>
  <c r="K984" i="1" s="1"/>
  <c r="K983" i="1" s="1"/>
  <c r="K982" i="1" s="1"/>
  <c r="K981" i="1" s="1"/>
  <c r="K980" i="1" s="1"/>
  <c r="K979" i="1" s="1"/>
  <c r="K978" i="1" s="1"/>
  <c r="K977" i="1" s="1"/>
  <c r="K976" i="1" s="1"/>
  <c r="K975" i="1" s="1"/>
  <c r="K974" i="1" s="1"/>
  <c r="K973" i="1" s="1"/>
  <c r="K972" i="1" s="1"/>
  <c r="K971" i="1" s="1"/>
  <c r="K970" i="1" s="1"/>
  <c r="K969" i="1" s="1"/>
  <c r="K968" i="1" s="1"/>
  <c r="K967" i="1" s="1"/>
  <c r="K966" i="1" s="1"/>
  <c r="K965" i="1" s="1"/>
  <c r="K964" i="1" s="1"/>
  <c r="K963" i="1" s="1"/>
  <c r="K962" i="1" s="1"/>
  <c r="K961" i="1" s="1"/>
  <c r="K960" i="1" s="1"/>
  <c r="K959" i="1" s="1"/>
  <c r="K958" i="1" s="1"/>
  <c r="K957" i="1" s="1"/>
  <c r="K956" i="1" s="1"/>
  <c r="K955" i="1" s="1"/>
  <c r="K954" i="1" s="1"/>
  <c r="K953" i="1" s="1"/>
  <c r="K952" i="1" s="1"/>
  <c r="K951" i="1" s="1"/>
  <c r="K950" i="1" s="1"/>
  <c r="K949" i="1" s="1"/>
  <c r="K948" i="1" s="1"/>
  <c r="K947" i="1" s="1"/>
  <c r="K946" i="1" s="1"/>
  <c r="K945" i="1" s="1"/>
  <c r="K944" i="1" s="1"/>
  <c r="K943" i="1" s="1"/>
  <c r="K942" i="1" s="1"/>
  <c r="K941" i="1" s="1"/>
  <c r="K940" i="1" s="1"/>
  <c r="K939" i="1" s="1"/>
  <c r="K938" i="1" s="1"/>
  <c r="K937" i="1" s="1"/>
  <c r="K936" i="1" s="1"/>
  <c r="K935" i="1" s="1"/>
  <c r="K934" i="1" s="1"/>
  <c r="K933" i="1" s="1"/>
  <c r="K932" i="1" s="1"/>
  <c r="K931" i="1" s="1"/>
  <c r="K930" i="1" s="1"/>
  <c r="K929" i="1" s="1"/>
  <c r="K928" i="1" s="1"/>
  <c r="K927" i="1" s="1"/>
  <c r="K926" i="1" s="1"/>
  <c r="K925" i="1" s="1"/>
  <c r="K924" i="1" s="1"/>
  <c r="K923" i="1" s="1"/>
  <c r="K922" i="1" s="1"/>
  <c r="K921" i="1" s="1"/>
  <c r="K920" i="1" s="1"/>
  <c r="K919" i="1" s="1"/>
  <c r="K918" i="1" s="1"/>
  <c r="K917" i="1" s="1"/>
  <c r="K916" i="1" s="1"/>
  <c r="K915" i="1" s="1"/>
  <c r="K914" i="1" s="1"/>
  <c r="K913" i="1" s="1"/>
  <c r="K912" i="1" s="1"/>
  <c r="K911" i="1" s="1"/>
  <c r="K910" i="1" s="1"/>
  <c r="K909" i="1" s="1"/>
  <c r="K908" i="1" s="1"/>
  <c r="K907" i="1" s="1"/>
  <c r="K906" i="1" s="1"/>
  <c r="K905" i="1" s="1"/>
  <c r="K904" i="1" s="1"/>
  <c r="K903" i="1" s="1"/>
  <c r="K902" i="1" s="1"/>
  <c r="K901" i="1" s="1"/>
  <c r="K900" i="1" s="1"/>
  <c r="K899" i="1" s="1"/>
  <c r="K898" i="1" s="1"/>
  <c r="K897" i="1" s="1"/>
  <c r="K896" i="1" s="1"/>
  <c r="K895" i="1" s="1"/>
  <c r="K894" i="1" s="1"/>
  <c r="K893" i="1" s="1"/>
  <c r="K892" i="1" s="1"/>
  <c r="K891" i="1" s="1"/>
  <c r="K890" i="1" s="1"/>
  <c r="K889" i="1" s="1"/>
  <c r="K888" i="1" s="1"/>
  <c r="K887" i="1" s="1"/>
  <c r="K886" i="1" s="1"/>
  <c r="K885" i="1" s="1"/>
  <c r="K884" i="1" s="1"/>
  <c r="K883" i="1" s="1"/>
  <c r="K882" i="1" s="1"/>
  <c r="K881" i="1" s="1"/>
  <c r="K880" i="1" s="1"/>
  <c r="K879" i="1" s="1"/>
  <c r="K878" i="1" s="1"/>
  <c r="K877" i="1" s="1"/>
  <c r="K876" i="1" s="1"/>
  <c r="K875" i="1" s="1"/>
  <c r="K874" i="1" s="1"/>
  <c r="K873" i="1" s="1"/>
  <c r="K872" i="1" s="1"/>
  <c r="K871" i="1" s="1"/>
  <c r="K870" i="1" s="1"/>
  <c r="K869" i="1" s="1"/>
  <c r="K868" i="1" s="1"/>
  <c r="K867" i="1" s="1"/>
  <c r="K866" i="1" s="1"/>
  <c r="K865" i="1" s="1"/>
  <c r="K864" i="1" s="1"/>
  <c r="K863" i="1" s="1"/>
  <c r="K862" i="1" s="1"/>
  <c r="K861" i="1" s="1"/>
  <c r="K860" i="1" s="1"/>
  <c r="K859" i="1" s="1"/>
  <c r="K858" i="1" s="1"/>
  <c r="K857" i="1" s="1"/>
  <c r="K856" i="1" s="1"/>
  <c r="K855" i="1" s="1"/>
  <c r="K854" i="1" s="1"/>
  <c r="K853" i="1" s="1"/>
  <c r="K852" i="1" s="1"/>
  <c r="K851" i="1" s="1"/>
  <c r="K850" i="1" s="1"/>
  <c r="K849" i="1" s="1"/>
  <c r="K848" i="1" s="1"/>
  <c r="K847" i="1" s="1"/>
  <c r="K846" i="1" s="1"/>
  <c r="K845" i="1" s="1"/>
  <c r="K844" i="1" s="1"/>
  <c r="K843" i="1" s="1"/>
  <c r="K842" i="1" s="1"/>
  <c r="K841" i="1" s="1"/>
  <c r="K840" i="1" s="1"/>
  <c r="K839" i="1" s="1"/>
  <c r="K838" i="1" s="1"/>
  <c r="K837" i="1" s="1"/>
  <c r="K836" i="1" s="1"/>
  <c r="K835" i="1" s="1"/>
  <c r="K834" i="1" s="1"/>
  <c r="K833" i="1" s="1"/>
  <c r="K832" i="1" s="1"/>
  <c r="K831" i="1" s="1"/>
  <c r="K830" i="1" s="1"/>
  <c r="K829" i="1" s="1"/>
  <c r="K828" i="1" s="1"/>
  <c r="K827" i="1" s="1"/>
  <c r="K826" i="1" s="1"/>
  <c r="K825" i="1" s="1"/>
  <c r="K824" i="1" s="1"/>
  <c r="K823" i="1" s="1"/>
  <c r="K822" i="1" s="1"/>
  <c r="K821" i="1" s="1"/>
  <c r="K820" i="1" s="1"/>
  <c r="K819" i="1" s="1"/>
  <c r="K818" i="1" s="1"/>
  <c r="K817" i="1" s="1"/>
  <c r="K816" i="1" s="1"/>
  <c r="K815" i="1" s="1"/>
  <c r="K814" i="1" s="1"/>
  <c r="K813" i="1" s="1"/>
  <c r="K812" i="1" s="1"/>
  <c r="K811" i="1" s="1"/>
  <c r="K810" i="1" s="1"/>
  <c r="K809" i="1" s="1"/>
  <c r="K808" i="1" s="1"/>
  <c r="K807" i="1" s="1"/>
  <c r="K806" i="1" s="1"/>
  <c r="K805" i="1" s="1"/>
  <c r="K804" i="1" s="1"/>
  <c r="K803" i="1" s="1"/>
  <c r="K802" i="1" s="1"/>
  <c r="K801" i="1" s="1"/>
  <c r="K800" i="1" s="1"/>
  <c r="K799" i="1" s="1"/>
  <c r="K798" i="1" s="1"/>
  <c r="K797" i="1" s="1"/>
  <c r="K796" i="1" s="1"/>
  <c r="K795" i="1" s="1"/>
  <c r="K794" i="1" s="1"/>
  <c r="K793" i="1" s="1"/>
  <c r="K792" i="1" s="1"/>
  <c r="K791" i="1" s="1"/>
  <c r="K790" i="1" s="1"/>
  <c r="K789" i="1" s="1"/>
  <c r="K788" i="1" s="1"/>
  <c r="K787" i="1" s="1"/>
  <c r="K786" i="1" s="1"/>
  <c r="K785" i="1" s="1"/>
  <c r="K784" i="1" s="1"/>
  <c r="K783" i="1" s="1"/>
  <c r="K782" i="1" s="1"/>
  <c r="K781" i="1" s="1"/>
  <c r="K780" i="1" s="1"/>
  <c r="K779" i="1" s="1"/>
  <c r="K778" i="1" s="1"/>
  <c r="K777" i="1" s="1"/>
  <c r="K776" i="1" s="1"/>
  <c r="K775" i="1" s="1"/>
  <c r="K774" i="1" s="1"/>
  <c r="K773" i="1" s="1"/>
  <c r="K772" i="1" s="1"/>
  <c r="K771" i="1" s="1"/>
  <c r="K770" i="1" s="1"/>
  <c r="K769" i="1" s="1"/>
  <c r="K768" i="1" s="1"/>
  <c r="K767" i="1" s="1"/>
  <c r="K766" i="1" s="1"/>
  <c r="K765" i="1" s="1"/>
  <c r="K764" i="1" s="1"/>
  <c r="K763" i="1" s="1"/>
  <c r="K762" i="1" s="1"/>
  <c r="K761" i="1" s="1"/>
  <c r="K760" i="1" s="1"/>
  <c r="K759" i="1" s="1"/>
  <c r="K758" i="1" s="1"/>
  <c r="K757" i="1" s="1"/>
  <c r="K756" i="1" s="1"/>
  <c r="K755" i="1" s="1"/>
  <c r="K754" i="1" s="1"/>
  <c r="K753" i="1" s="1"/>
  <c r="K752" i="1" s="1"/>
  <c r="K751" i="1" s="1"/>
  <c r="K750" i="1" s="1"/>
  <c r="K749" i="1" s="1"/>
  <c r="K748" i="1" s="1"/>
  <c r="K747" i="1" s="1"/>
  <c r="K746" i="1" s="1"/>
  <c r="K745" i="1" s="1"/>
  <c r="K744" i="1" s="1"/>
  <c r="K743" i="1" s="1"/>
  <c r="K742" i="1" s="1"/>
  <c r="K741" i="1" s="1"/>
  <c r="K740" i="1" s="1"/>
  <c r="K739" i="1" s="1"/>
  <c r="K738" i="1" s="1"/>
  <c r="K737" i="1" s="1"/>
  <c r="K736" i="1" s="1"/>
  <c r="K735" i="1" s="1"/>
  <c r="K734" i="1" s="1"/>
  <c r="K733" i="1" s="1"/>
  <c r="K732" i="1" s="1"/>
  <c r="K731" i="1" s="1"/>
  <c r="K730" i="1" s="1"/>
  <c r="K729" i="1" s="1"/>
  <c r="K728" i="1" s="1"/>
  <c r="K727" i="1" s="1"/>
  <c r="K726" i="1" s="1"/>
  <c r="K725" i="1" s="1"/>
  <c r="K724" i="1" s="1"/>
  <c r="K723" i="1" s="1"/>
  <c r="K722" i="1" s="1"/>
  <c r="K721" i="1" s="1"/>
  <c r="K720" i="1" s="1"/>
  <c r="K719" i="1" s="1"/>
  <c r="K718" i="1" s="1"/>
  <c r="K717" i="1" s="1"/>
  <c r="K716" i="1" s="1"/>
  <c r="K715" i="1" s="1"/>
  <c r="K714" i="1" s="1"/>
  <c r="K713" i="1" s="1"/>
  <c r="K712" i="1" s="1"/>
  <c r="K711" i="1" s="1"/>
  <c r="K710" i="1" s="1"/>
  <c r="K709" i="1" s="1"/>
  <c r="K708" i="1" s="1"/>
  <c r="K707" i="1" s="1"/>
  <c r="K706" i="1" s="1"/>
  <c r="K705" i="1" s="1"/>
  <c r="K704" i="1" s="1"/>
  <c r="K703" i="1" s="1"/>
  <c r="K702" i="1" s="1"/>
  <c r="K701" i="1" s="1"/>
  <c r="K700" i="1" s="1"/>
  <c r="K699" i="1" s="1"/>
  <c r="K698" i="1" s="1"/>
  <c r="K697" i="1" s="1"/>
  <c r="K696" i="1" s="1"/>
  <c r="K695" i="1" s="1"/>
  <c r="K694" i="1" s="1"/>
  <c r="K693" i="1" s="1"/>
  <c r="K692" i="1" s="1"/>
  <c r="K691" i="1" s="1"/>
  <c r="K690" i="1" s="1"/>
  <c r="K689" i="1" s="1"/>
  <c r="K688" i="1" s="1"/>
  <c r="K687" i="1" s="1"/>
  <c r="K686" i="1" s="1"/>
  <c r="K685" i="1" s="1"/>
  <c r="K684" i="1" s="1"/>
  <c r="K683" i="1" s="1"/>
  <c r="K682" i="1" s="1"/>
  <c r="K681" i="1" s="1"/>
  <c r="K680" i="1" s="1"/>
  <c r="K679" i="1" s="1"/>
  <c r="K678" i="1" s="1"/>
  <c r="K677" i="1" s="1"/>
  <c r="K676" i="1" s="1"/>
  <c r="K675" i="1" s="1"/>
  <c r="K674" i="1" s="1"/>
  <c r="K673" i="1" s="1"/>
  <c r="K672" i="1" s="1"/>
  <c r="K671" i="1" s="1"/>
  <c r="K670" i="1" s="1"/>
  <c r="K669" i="1" s="1"/>
  <c r="K668" i="1" s="1"/>
  <c r="K667" i="1" s="1"/>
  <c r="K666" i="1" s="1"/>
  <c r="K665" i="1" s="1"/>
  <c r="K664" i="1" s="1"/>
  <c r="K663" i="1" s="1"/>
  <c r="K662" i="1" s="1"/>
  <c r="K661" i="1" s="1"/>
  <c r="K660" i="1" s="1"/>
  <c r="K659" i="1" s="1"/>
  <c r="K658" i="1" s="1"/>
  <c r="K657" i="1" s="1"/>
  <c r="K656" i="1" s="1"/>
  <c r="K655" i="1" s="1"/>
  <c r="K654" i="1" s="1"/>
  <c r="K653" i="1" s="1"/>
  <c r="K652" i="1" s="1"/>
  <c r="K651" i="1" s="1"/>
  <c r="K650" i="1" s="1"/>
  <c r="K649" i="1" s="1"/>
  <c r="K648" i="1" s="1"/>
  <c r="K647" i="1" s="1"/>
  <c r="K646" i="1" s="1"/>
  <c r="K645" i="1" s="1"/>
  <c r="K644" i="1" s="1"/>
  <c r="K643" i="1" s="1"/>
  <c r="K642" i="1" s="1"/>
  <c r="K641" i="1" s="1"/>
  <c r="K640" i="1" s="1"/>
  <c r="K639" i="1" s="1"/>
  <c r="K638" i="1" s="1"/>
  <c r="K637" i="1" s="1"/>
  <c r="K636" i="1" s="1"/>
  <c r="K635" i="1" s="1"/>
  <c r="K634" i="1" s="1"/>
  <c r="K633" i="1" s="1"/>
  <c r="K632" i="1" s="1"/>
  <c r="K631" i="1" s="1"/>
  <c r="K630" i="1" s="1"/>
  <c r="K629" i="1" s="1"/>
  <c r="K628" i="1" s="1"/>
  <c r="K627" i="1" s="1"/>
  <c r="K626" i="1" s="1"/>
  <c r="K625" i="1" s="1"/>
  <c r="K624" i="1" s="1"/>
  <c r="K623" i="1" s="1"/>
  <c r="K622" i="1" s="1"/>
  <c r="K621" i="1" s="1"/>
  <c r="K620" i="1" s="1"/>
  <c r="K619" i="1" s="1"/>
  <c r="K618" i="1" s="1"/>
  <c r="K617" i="1" s="1"/>
  <c r="K616" i="1" s="1"/>
  <c r="K615" i="1" s="1"/>
  <c r="K614" i="1" s="1"/>
  <c r="K613" i="1" s="1"/>
  <c r="K612" i="1" s="1"/>
  <c r="K611" i="1" s="1"/>
  <c r="K610" i="1" s="1"/>
  <c r="K609" i="1" s="1"/>
  <c r="K608" i="1" s="1"/>
  <c r="K607" i="1" s="1"/>
  <c r="K606" i="1" s="1"/>
  <c r="K605" i="1" s="1"/>
  <c r="K604" i="1" s="1"/>
  <c r="K603" i="1" s="1"/>
  <c r="K602" i="1" s="1"/>
  <c r="K601" i="1" s="1"/>
  <c r="K600" i="1" s="1"/>
  <c r="K599" i="1" s="1"/>
  <c r="K598" i="1" s="1"/>
  <c r="K597" i="1" s="1"/>
  <c r="K596" i="1" s="1"/>
  <c r="K595" i="1" s="1"/>
  <c r="K594" i="1" s="1"/>
  <c r="K593" i="1" s="1"/>
  <c r="K592" i="1" s="1"/>
  <c r="K591" i="1" s="1"/>
  <c r="K590" i="1" s="1"/>
  <c r="K589" i="1" s="1"/>
  <c r="K588" i="1" s="1"/>
  <c r="K587" i="1" s="1"/>
  <c r="K586" i="1" s="1"/>
  <c r="K585" i="1" s="1"/>
  <c r="K584" i="1" s="1"/>
  <c r="K583" i="1" s="1"/>
  <c r="K582" i="1" s="1"/>
  <c r="K581" i="1" s="1"/>
  <c r="K580" i="1" s="1"/>
  <c r="K579" i="1" s="1"/>
  <c r="K578" i="1" s="1"/>
  <c r="K577" i="1" s="1"/>
  <c r="K576" i="1" s="1"/>
  <c r="K575" i="1" s="1"/>
  <c r="K574" i="1" s="1"/>
  <c r="K573" i="1" s="1"/>
  <c r="K572" i="1" s="1"/>
  <c r="K571" i="1" s="1"/>
  <c r="K570" i="1" s="1"/>
  <c r="K569" i="1" s="1"/>
  <c r="K568" i="1" s="1"/>
  <c r="K567" i="1" s="1"/>
  <c r="K566" i="1" s="1"/>
  <c r="K565" i="1" s="1"/>
  <c r="K564" i="1" s="1"/>
  <c r="K563" i="1" s="1"/>
  <c r="K562" i="1" s="1"/>
  <c r="K561" i="1" s="1"/>
  <c r="K560" i="1" s="1"/>
  <c r="K559" i="1" s="1"/>
  <c r="K558" i="1" s="1"/>
  <c r="K557" i="1" s="1"/>
  <c r="K556" i="1" s="1"/>
  <c r="K555" i="1" s="1"/>
  <c r="K554" i="1" s="1"/>
  <c r="K553" i="1" s="1"/>
  <c r="K552" i="1" s="1"/>
  <c r="K551" i="1" s="1"/>
  <c r="K550" i="1" s="1"/>
  <c r="K549" i="1" s="1"/>
  <c r="K548" i="1" s="1"/>
  <c r="K547" i="1" s="1"/>
  <c r="K546" i="1" s="1"/>
  <c r="K545" i="1" s="1"/>
  <c r="K544" i="1" s="1"/>
  <c r="K543" i="1" s="1"/>
  <c r="K542" i="1" s="1"/>
  <c r="K541" i="1" s="1"/>
  <c r="K540" i="1" s="1"/>
  <c r="K539" i="1" s="1"/>
  <c r="K538" i="1" s="1"/>
  <c r="K537" i="1" s="1"/>
  <c r="K536" i="1" s="1"/>
  <c r="K535" i="1" s="1"/>
  <c r="K534" i="1" s="1"/>
  <c r="K533" i="1" s="1"/>
  <c r="K532" i="1" s="1"/>
  <c r="K531" i="1" s="1"/>
  <c r="K530" i="1" s="1"/>
  <c r="K529" i="1" s="1"/>
  <c r="K528" i="1" s="1"/>
  <c r="K527" i="1" s="1"/>
  <c r="K526" i="1" s="1"/>
  <c r="K525" i="1" s="1"/>
  <c r="K524" i="1" s="1"/>
  <c r="K523" i="1" s="1"/>
  <c r="K522" i="1" s="1"/>
  <c r="K521" i="1" s="1"/>
  <c r="K520" i="1" s="1"/>
  <c r="K519" i="1" s="1"/>
  <c r="K518" i="1" s="1"/>
  <c r="K517" i="1" s="1"/>
  <c r="K516" i="1" s="1"/>
  <c r="K515" i="1" s="1"/>
  <c r="K514" i="1" s="1"/>
  <c r="K513" i="1" s="1"/>
  <c r="K512" i="1" s="1"/>
  <c r="K511" i="1" s="1"/>
  <c r="K510" i="1" s="1"/>
  <c r="K509" i="1" s="1"/>
  <c r="K508" i="1" s="1"/>
  <c r="K507" i="1" s="1"/>
  <c r="K506" i="1" s="1"/>
  <c r="K505" i="1" s="1"/>
  <c r="K504" i="1" s="1"/>
  <c r="K503" i="1" s="1"/>
  <c r="K502" i="1" s="1"/>
  <c r="K501" i="1" s="1"/>
  <c r="K500" i="1" s="1"/>
  <c r="K499" i="1" s="1"/>
  <c r="K498" i="1" s="1"/>
  <c r="K497" i="1" s="1"/>
  <c r="K496" i="1" s="1"/>
  <c r="K495" i="1" s="1"/>
  <c r="K494" i="1" s="1"/>
  <c r="K493" i="1" s="1"/>
  <c r="K492" i="1" s="1"/>
  <c r="K491" i="1" s="1"/>
  <c r="K490" i="1" s="1"/>
  <c r="K489" i="1" s="1"/>
  <c r="K488" i="1" s="1"/>
  <c r="K487" i="1" s="1"/>
  <c r="K486" i="1" s="1"/>
  <c r="K485" i="1" s="1"/>
  <c r="K484" i="1" s="1"/>
  <c r="K483" i="1" s="1"/>
  <c r="K482" i="1" s="1"/>
  <c r="K481" i="1" s="1"/>
  <c r="K480" i="1" s="1"/>
  <c r="K479" i="1" s="1"/>
  <c r="K478" i="1" s="1"/>
  <c r="K477" i="1" s="1"/>
  <c r="K476" i="1" s="1"/>
  <c r="K475" i="1" s="1"/>
  <c r="K474" i="1" s="1"/>
  <c r="K473" i="1" s="1"/>
  <c r="K472" i="1" s="1"/>
  <c r="K471" i="1" s="1"/>
  <c r="K470" i="1" s="1"/>
  <c r="K469" i="1" s="1"/>
  <c r="K468" i="1" s="1"/>
  <c r="K467" i="1" s="1"/>
  <c r="K466" i="1" s="1"/>
  <c r="K465" i="1" s="1"/>
  <c r="K464" i="1" s="1"/>
  <c r="K463" i="1" s="1"/>
  <c r="K462" i="1" s="1"/>
  <c r="K461" i="1" s="1"/>
  <c r="K460" i="1" s="1"/>
  <c r="K459" i="1" s="1"/>
  <c r="K458" i="1" s="1"/>
  <c r="K457" i="1" s="1"/>
  <c r="K456" i="1" s="1"/>
  <c r="K455" i="1" s="1"/>
  <c r="K454" i="1" s="1"/>
  <c r="K453" i="1" s="1"/>
  <c r="K452" i="1" s="1"/>
  <c r="K451" i="1" s="1"/>
  <c r="K450" i="1" s="1"/>
  <c r="K449" i="1" s="1"/>
  <c r="K448" i="1" s="1"/>
  <c r="K447" i="1" s="1"/>
  <c r="K446" i="1" s="1"/>
  <c r="K445" i="1" s="1"/>
  <c r="K444" i="1" s="1"/>
  <c r="K443" i="1" s="1"/>
  <c r="K442" i="1" s="1"/>
  <c r="K441" i="1" s="1"/>
  <c r="K440" i="1" s="1"/>
  <c r="K439" i="1" s="1"/>
  <c r="K438" i="1" s="1"/>
  <c r="K437" i="1" s="1"/>
  <c r="K436" i="1" s="1"/>
  <c r="K435" i="1" s="1"/>
  <c r="K434" i="1" s="1"/>
  <c r="K433" i="1" s="1"/>
  <c r="K432" i="1" s="1"/>
  <c r="K431" i="1" s="1"/>
  <c r="K430" i="1" s="1"/>
  <c r="K429" i="1" s="1"/>
  <c r="K428" i="1" s="1"/>
  <c r="K427" i="1" s="1"/>
  <c r="K426" i="1" s="1"/>
  <c r="K425" i="1" s="1"/>
  <c r="K424" i="1" s="1"/>
  <c r="K423" i="1" s="1"/>
  <c r="K422" i="1" s="1"/>
  <c r="K421" i="1" s="1"/>
  <c r="K420" i="1" s="1"/>
  <c r="K419" i="1" s="1"/>
  <c r="K418" i="1" s="1"/>
  <c r="K417" i="1" s="1"/>
  <c r="K416" i="1" s="1"/>
  <c r="K415" i="1" s="1"/>
  <c r="K414" i="1" s="1"/>
  <c r="K413" i="1" s="1"/>
  <c r="K412" i="1" s="1"/>
  <c r="K411" i="1" s="1"/>
  <c r="K410" i="1" s="1"/>
  <c r="K409" i="1" s="1"/>
  <c r="K408" i="1" s="1"/>
  <c r="K407" i="1" s="1"/>
  <c r="K406" i="1" s="1"/>
  <c r="K405" i="1" s="1"/>
  <c r="K404" i="1" s="1"/>
  <c r="K403" i="1" s="1"/>
  <c r="K402" i="1" s="1"/>
  <c r="K401" i="1" s="1"/>
  <c r="K400" i="1" s="1"/>
  <c r="K399" i="1" s="1"/>
  <c r="K398" i="1" s="1"/>
  <c r="K397" i="1" s="1"/>
  <c r="K396" i="1" s="1"/>
  <c r="K395" i="1" s="1"/>
  <c r="K394" i="1" s="1"/>
  <c r="K393" i="1" s="1"/>
  <c r="K392" i="1" s="1"/>
  <c r="K391" i="1" s="1"/>
  <c r="K390" i="1" s="1"/>
  <c r="K389" i="1" s="1"/>
  <c r="K388" i="1" s="1"/>
  <c r="K387" i="1" s="1"/>
  <c r="K386" i="1" s="1"/>
  <c r="K385" i="1" s="1"/>
  <c r="K384" i="1" s="1"/>
  <c r="K383" i="1" s="1"/>
  <c r="K382" i="1" s="1"/>
  <c r="K381" i="1" s="1"/>
  <c r="K380" i="1" s="1"/>
  <c r="K379" i="1" s="1"/>
  <c r="K378" i="1" s="1"/>
  <c r="K377" i="1" s="1"/>
  <c r="K376" i="1" s="1"/>
  <c r="K375" i="1" s="1"/>
  <c r="K374" i="1" s="1"/>
  <c r="K373" i="1" s="1"/>
  <c r="K372" i="1" s="1"/>
  <c r="K371" i="1" s="1"/>
  <c r="K370" i="1" s="1"/>
  <c r="K369" i="1" s="1"/>
  <c r="K368" i="1" s="1"/>
  <c r="K367" i="1" s="1"/>
  <c r="K366" i="1" s="1"/>
  <c r="K365" i="1" s="1"/>
  <c r="K364" i="1" s="1"/>
  <c r="K363" i="1" s="1"/>
  <c r="K362" i="1" s="1"/>
  <c r="K361" i="1" s="1"/>
  <c r="K360" i="1" s="1"/>
  <c r="K359" i="1" s="1"/>
  <c r="K358" i="1" s="1"/>
  <c r="K357" i="1" s="1"/>
  <c r="K356" i="1" s="1"/>
  <c r="K355" i="1" s="1"/>
  <c r="K354" i="1" s="1"/>
  <c r="K353" i="1" s="1"/>
  <c r="K352" i="1" s="1"/>
  <c r="K351" i="1" s="1"/>
  <c r="K350" i="1" s="1"/>
  <c r="K349" i="1" s="1"/>
  <c r="K348" i="1" s="1"/>
  <c r="K347" i="1" s="1"/>
  <c r="K346" i="1" s="1"/>
  <c r="K345" i="1" s="1"/>
  <c r="K344" i="1" s="1"/>
  <c r="K343" i="1" s="1"/>
  <c r="K342" i="1" s="1"/>
  <c r="K341" i="1" s="1"/>
  <c r="K340" i="1" s="1"/>
  <c r="K339" i="1" s="1"/>
  <c r="K338" i="1" s="1"/>
  <c r="K337" i="1" s="1"/>
  <c r="K336" i="1" s="1"/>
  <c r="K335" i="1" s="1"/>
  <c r="K334" i="1" s="1"/>
  <c r="K333" i="1" s="1"/>
  <c r="K332" i="1" s="1"/>
  <c r="K331" i="1" s="1"/>
  <c r="K330" i="1" s="1"/>
  <c r="K329" i="1" s="1"/>
  <c r="K328" i="1" s="1"/>
  <c r="K327" i="1" s="1"/>
  <c r="K326" i="1" s="1"/>
  <c r="K325" i="1" s="1"/>
  <c r="K324" i="1" s="1"/>
  <c r="K323" i="1" s="1"/>
  <c r="K322" i="1" s="1"/>
  <c r="K321" i="1" s="1"/>
  <c r="K320" i="1" s="1"/>
  <c r="K319" i="1" s="1"/>
  <c r="K318" i="1" s="1"/>
  <c r="K317" i="1" s="1"/>
  <c r="K316" i="1" s="1"/>
  <c r="K315" i="1" s="1"/>
  <c r="K314" i="1" s="1"/>
  <c r="K313" i="1" s="1"/>
  <c r="K312" i="1" s="1"/>
  <c r="K311" i="1" s="1"/>
  <c r="K310" i="1" s="1"/>
  <c r="K309" i="1" s="1"/>
  <c r="K308" i="1" s="1"/>
  <c r="K307" i="1" s="1"/>
  <c r="K306" i="1" s="1"/>
  <c r="K305" i="1" s="1"/>
  <c r="K304" i="1" s="1"/>
  <c r="K303" i="1" s="1"/>
  <c r="K302" i="1" s="1"/>
  <c r="K301" i="1" s="1"/>
  <c r="K300" i="1" s="1"/>
  <c r="K299" i="1" s="1"/>
  <c r="K298" i="1" s="1"/>
  <c r="K297" i="1" s="1"/>
  <c r="K296" i="1" s="1"/>
  <c r="K295" i="1" s="1"/>
  <c r="K294" i="1" s="1"/>
  <c r="K293" i="1" s="1"/>
  <c r="K292" i="1" s="1"/>
  <c r="K291" i="1" s="1"/>
  <c r="K290" i="1" s="1"/>
  <c r="K289" i="1" s="1"/>
  <c r="K288" i="1" s="1"/>
  <c r="K287" i="1" s="1"/>
  <c r="K286" i="1" s="1"/>
  <c r="K285" i="1" s="1"/>
  <c r="K284" i="1" s="1"/>
  <c r="K283" i="1" s="1"/>
  <c r="K282" i="1" s="1"/>
  <c r="K281" i="1" s="1"/>
  <c r="K280" i="1" s="1"/>
  <c r="K279" i="1" s="1"/>
  <c r="K278" i="1" s="1"/>
  <c r="K277" i="1" s="1"/>
  <c r="K276" i="1" s="1"/>
  <c r="K275" i="1" s="1"/>
  <c r="K274" i="1" s="1"/>
  <c r="K273" i="1" s="1"/>
  <c r="K272" i="1" s="1"/>
  <c r="K271" i="1" s="1"/>
  <c r="K270" i="1" s="1"/>
  <c r="K269" i="1" s="1"/>
  <c r="K268" i="1" s="1"/>
  <c r="K267" i="1" s="1"/>
  <c r="K266" i="1" s="1"/>
  <c r="K265" i="1" s="1"/>
  <c r="K264" i="1" s="1"/>
  <c r="K263" i="1" s="1"/>
  <c r="K262" i="1" s="1"/>
  <c r="K261" i="1" s="1"/>
  <c r="K260" i="1" s="1"/>
  <c r="K259" i="1" s="1"/>
  <c r="K258" i="1" s="1"/>
  <c r="K257" i="1" s="1"/>
  <c r="K256" i="1" s="1"/>
  <c r="K255" i="1" s="1"/>
  <c r="K254" i="1" s="1"/>
  <c r="K253" i="1" s="1"/>
  <c r="K252" i="1" s="1"/>
  <c r="K251" i="1" s="1"/>
  <c r="K250" i="1" s="1"/>
  <c r="K249" i="1" s="1"/>
  <c r="K248" i="1" s="1"/>
  <c r="K247" i="1" s="1"/>
  <c r="K246" i="1" s="1"/>
  <c r="K245" i="1" s="1"/>
  <c r="K244" i="1" s="1"/>
  <c r="K243" i="1" s="1"/>
  <c r="K242" i="1" s="1"/>
  <c r="K241" i="1" s="1"/>
  <c r="K240" i="1" s="1"/>
  <c r="K239" i="1" s="1"/>
  <c r="K238" i="1" s="1"/>
  <c r="K237" i="1" s="1"/>
  <c r="K236" i="1" s="1"/>
  <c r="K235" i="1" s="1"/>
  <c r="K234" i="1" s="1"/>
  <c r="K233" i="1" s="1"/>
  <c r="K232" i="1" s="1"/>
  <c r="K231" i="1" s="1"/>
  <c r="K230" i="1" s="1"/>
  <c r="K229" i="1" s="1"/>
  <c r="K228" i="1" s="1"/>
  <c r="K227" i="1" s="1"/>
  <c r="K226" i="1" s="1"/>
  <c r="K225" i="1" s="1"/>
  <c r="K224" i="1" s="1"/>
  <c r="K223" i="1" s="1"/>
  <c r="K222" i="1" s="1"/>
  <c r="K221" i="1" s="1"/>
  <c r="K220" i="1" s="1"/>
  <c r="K219" i="1" s="1"/>
  <c r="K218" i="1" s="1"/>
  <c r="K217" i="1" s="1"/>
  <c r="K216" i="1" s="1"/>
  <c r="K215" i="1" s="1"/>
  <c r="K214" i="1" s="1"/>
  <c r="K213" i="1" s="1"/>
  <c r="K212" i="1" s="1"/>
  <c r="K211" i="1" s="1"/>
  <c r="K210" i="1" s="1"/>
  <c r="K209" i="1" s="1"/>
  <c r="K208" i="1" s="1"/>
  <c r="K207" i="1" s="1"/>
  <c r="K206" i="1" s="1"/>
  <c r="K205" i="1" s="1"/>
  <c r="K204" i="1" s="1"/>
  <c r="K203" i="1" s="1"/>
  <c r="K202" i="1" s="1"/>
  <c r="K201" i="1" s="1"/>
  <c r="K200" i="1" s="1"/>
  <c r="K199" i="1" s="1"/>
  <c r="K198" i="1" s="1"/>
  <c r="K197" i="1" s="1"/>
  <c r="K196" i="1" s="1"/>
  <c r="K195" i="1" s="1"/>
  <c r="K194" i="1" s="1"/>
  <c r="K193" i="1" s="1"/>
  <c r="K192" i="1" s="1"/>
  <c r="K191" i="1" s="1"/>
  <c r="K190" i="1" s="1"/>
  <c r="K189" i="1" s="1"/>
  <c r="K188" i="1" s="1"/>
  <c r="K187" i="1" s="1"/>
  <c r="K186" i="1" s="1"/>
  <c r="K185" i="1" s="1"/>
  <c r="K184" i="1" s="1"/>
  <c r="K183" i="1" s="1"/>
  <c r="K182" i="1" s="1"/>
  <c r="K181" i="1" s="1"/>
  <c r="K180" i="1" s="1"/>
  <c r="K179" i="1" s="1"/>
  <c r="K178" i="1" s="1"/>
  <c r="K177" i="1" s="1"/>
  <c r="K176" i="1" s="1"/>
  <c r="K175" i="1" s="1"/>
  <c r="K174" i="1" s="1"/>
  <c r="K173" i="1" s="1"/>
  <c r="K172" i="1" s="1"/>
  <c r="K171" i="1" s="1"/>
  <c r="K170" i="1" s="1"/>
  <c r="K169" i="1" s="1"/>
  <c r="K168" i="1" s="1"/>
  <c r="K167" i="1" s="1"/>
  <c r="K166" i="1" s="1"/>
  <c r="K165" i="1" s="1"/>
  <c r="K164" i="1" s="1"/>
  <c r="K163" i="1" s="1"/>
  <c r="K162" i="1" s="1"/>
  <c r="K161" i="1" s="1"/>
  <c r="K160" i="1" s="1"/>
  <c r="K159" i="1" s="1"/>
  <c r="K158" i="1" s="1"/>
  <c r="K157" i="1" s="1"/>
  <c r="K156" i="1" s="1"/>
  <c r="K155" i="1" s="1"/>
  <c r="K154" i="1" s="1"/>
  <c r="K153" i="1" s="1"/>
  <c r="K152" i="1" s="1"/>
  <c r="K151" i="1" s="1"/>
  <c r="K150" i="1" s="1"/>
  <c r="K149" i="1" s="1"/>
  <c r="K148" i="1" s="1"/>
  <c r="K147" i="1" s="1"/>
  <c r="K146" i="1" s="1"/>
  <c r="K145" i="1" s="1"/>
  <c r="K144" i="1" s="1"/>
  <c r="K143" i="1" s="1"/>
  <c r="K142" i="1" s="1"/>
  <c r="K141" i="1" s="1"/>
  <c r="K140" i="1" s="1"/>
  <c r="K139" i="1" s="1"/>
  <c r="K138" i="1" s="1"/>
  <c r="K137" i="1" s="1"/>
  <c r="K136" i="1" s="1"/>
  <c r="K135" i="1" s="1"/>
  <c r="K134" i="1" s="1"/>
  <c r="K133" i="1" s="1"/>
  <c r="K132" i="1" s="1"/>
  <c r="K131" i="1" s="1"/>
  <c r="K130" i="1" s="1"/>
  <c r="K129" i="1" s="1"/>
  <c r="K128" i="1" s="1"/>
  <c r="K127" i="1" s="1"/>
  <c r="K126" i="1" s="1"/>
  <c r="K125" i="1" s="1"/>
  <c r="K124" i="1" s="1"/>
  <c r="K123" i="1" s="1"/>
  <c r="K122" i="1" s="1"/>
  <c r="K121" i="1" s="1"/>
  <c r="K120" i="1" s="1"/>
  <c r="K119" i="1" s="1"/>
  <c r="K118" i="1" s="1"/>
  <c r="K117" i="1" s="1"/>
  <c r="K116" i="1" s="1"/>
  <c r="K115" i="1" s="1"/>
  <c r="K114" i="1" s="1"/>
  <c r="K113" i="1" s="1"/>
  <c r="K112" i="1" s="1"/>
  <c r="K111" i="1" s="1"/>
  <c r="K110" i="1" s="1"/>
  <c r="K109" i="1" s="1"/>
  <c r="K108" i="1" s="1"/>
  <c r="K107" i="1" s="1"/>
  <c r="K106" i="1" s="1"/>
  <c r="K105" i="1" s="1"/>
  <c r="K104" i="1" s="1"/>
  <c r="K103" i="1" s="1"/>
  <c r="K102" i="1" s="1"/>
  <c r="K101" i="1" s="1"/>
  <c r="K100" i="1" s="1"/>
  <c r="K99" i="1" s="1"/>
  <c r="K98" i="1" s="1"/>
  <c r="K97" i="1" s="1"/>
  <c r="K96" i="1" s="1"/>
  <c r="K95" i="1" s="1"/>
  <c r="K94" i="1" s="1"/>
  <c r="K93" i="1" s="1"/>
  <c r="K92" i="1" s="1"/>
  <c r="K91" i="1" s="1"/>
  <c r="K90" i="1" s="1"/>
  <c r="K89" i="1" s="1"/>
  <c r="K88" i="1" s="1"/>
  <c r="K87" i="1" s="1"/>
  <c r="K86" i="1" s="1"/>
  <c r="K85" i="1" s="1"/>
  <c r="K84" i="1" s="1"/>
  <c r="K83" i="1" s="1"/>
  <c r="K82" i="1" s="1"/>
  <c r="K81" i="1" s="1"/>
  <c r="K80" i="1" s="1"/>
  <c r="K79" i="1" s="1"/>
  <c r="K78" i="1" s="1"/>
  <c r="K77" i="1" s="1"/>
  <c r="K76" i="1" s="1"/>
  <c r="K75" i="1" s="1"/>
  <c r="K74" i="1" s="1"/>
  <c r="K73" i="1" s="1"/>
  <c r="K72" i="1" s="1"/>
  <c r="K71" i="1" s="1"/>
  <c r="K70" i="1" s="1"/>
  <c r="K69" i="1" s="1"/>
  <c r="K68" i="1" s="1"/>
  <c r="K67" i="1" s="1"/>
  <c r="K66" i="1" s="1"/>
  <c r="K65" i="1" s="1"/>
  <c r="K64" i="1" s="1"/>
  <c r="K63" i="1" s="1"/>
  <c r="K62" i="1" s="1"/>
  <c r="K61" i="1" s="1"/>
  <c r="K60" i="1" s="1"/>
  <c r="K59" i="1" s="1"/>
  <c r="K58" i="1" s="1"/>
  <c r="K57" i="1" s="1"/>
  <c r="K56" i="1" s="1"/>
  <c r="K55" i="1" s="1"/>
  <c r="K54" i="1" s="1"/>
  <c r="K53" i="1" s="1"/>
  <c r="K52" i="1" s="1"/>
  <c r="K51" i="1" s="1"/>
  <c r="K50" i="1" s="1"/>
  <c r="K49" i="1" s="1"/>
  <c r="K48" i="1" s="1"/>
  <c r="K47" i="1" s="1"/>
  <c r="K46" i="1" s="1"/>
  <c r="K45" i="1" s="1"/>
  <c r="K44" i="1" s="1"/>
  <c r="K43" i="1" s="1"/>
  <c r="K42" i="1" s="1"/>
  <c r="K41" i="1" s="1"/>
  <c r="K40" i="1" s="1"/>
  <c r="K39" i="1" s="1"/>
  <c r="K38" i="1" s="1"/>
  <c r="K37" i="1" s="1"/>
  <c r="K36" i="1" s="1"/>
  <c r="K35" i="1" s="1"/>
  <c r="K34" i="1" s="1"/>
  <c r="K33" i="1" s="1"/>
  <c r="K32" i="1" s="1"/>
  <c r="K31" i="1" s="1"/>
  <c r="K30" i="1" s="1"/>
  <c r="K29" i="1" s="1"/>
  <c r="K28" i="1" s="1"/>
  <c r="K27" i="1" s="1"/>
  <c r="K26" i="1" s="1"/>
  <c r="K25" i="1" s="1"/>
  <c r="K24" i="1" s="1"/>
  <c r="K23" i="1" s="1"/>
  <c r="K22" i="1" s="1"/>
  <c r="K21" i="1" s="1"/>
  <c r="K20" i="1" s="1"/>
  <c r="K19" i="1" s="1"/>
  <c r="K18" i="1" s="1"/>
  <c r="K17" i="1" s="1"/>
  <c r="K16" i="1" s="1"/>
  <c r="K15" i="1" s="1"/>
  <c r="K14" i="1" s="1"/>
  <c r="K13" i="1" s="1"/>
  <c r="K12" i="1" s="1"/>
  <c r="K11" i="1" s="1"/>
  <c r="K10" i="1" s="1"/>
  <c r="K9" i="1" s="1"/>
  <c r="K8" i="1" s="1"/>
  <c r="K7" i="1" s="1"/>
  <c r="K6" i="1" s="1"/>
  <c r="K5" i="1" s="1"/>
  <c r="K4" i="1" s="1"/>
  <c r="K3" i="1" s="1"/>
  <c r="K2" i="1" s="1"/>
  <c r="K1223" i="1"/>
  <c r="AM3269" i="1"/>
  <c r="AY36" i="1"/>
  <c r="Y1896" i="1"/>
  <c r="Y1895" i="1" s="1"/>
  <c r="Y1894" i="1" s="1"/>
  <c r="Y1893" i="1" s="1"/>
  <c r="Y1892" i="1" s="1"/>
  <c r="Y1891" i="1" s="1"/>
  <c r="Y1890" i="1" s="1"/>
  <c r="Y1889" i="1" s="1"/>
  <c r="Y1888" i="1" s="1"/>
  <c r="Y1887" i="1" s="1"/>
  <c r="Y1886" i="1" s="1"/>
  <c r="Y1885" i="1" s="1"/>
  <c r="Y1884" i="1" s="1"/>
  <c r="Y1883" i="1" s="1"/>
  <c r="Y1882" i="1" s="1"/>
  <c r="Y1881" i="1" s="1"/>
  <c r="Y1880" i="1" s="1"/>
  <c r="Y1879" i="1" s="1"/>
  <c r="Y1878" i="1" s="1"/>
  <c r="Y1877" i="1" s="1"/>
  <c r="Y1876" i="1" s="1"/>
  <c r="Y1875" i="1" s="1"/>
  <c r="Y1874" i="1" s="1"/>
  <c r="Y1873" i="1" s="1"/>
  <c r="Y1872" i="1" s="1"/>
  <c r="Y1871" i="1" s="1"/>
  <c r="Y1870" i="1" s="1"/>
  <c r="Y1869" i="1" s="1"/>
  <c r="Y1868" i="1" s="1"/>
  <c r="Y1867" i="1" s="1"/>
  <c r="Y1866" i="1" s="1"/>
  <c r="Y1865" i="1" s="1"/>
  <c r="Y1864" i="1" s="1"/>
  <c r="Y1863" i="1" s="1"/>
  <c r="Y1862" i="1" s="1"/>
  <c r="Y1861" i="1" s="1"/>
  <c r="Y1860" i="1" s="1"/>
  <c r="Y1859" i="1" s="1"/>
  <c r="Y1858" i="1" s="1"/>
  <c r="Y1857" i="1" s="1"/>
  <c r="Y1856" i="1" s="1"/>
  <c r="Y1855" i="1" s="1"/>
  <c r="Y1854" i="1" s="1"/>
  <c r="Y1853" i="1" s="1"/>
  <c r="Y1852" i="1" s="1"/>
  <c r="Y1851" i="1" s="1"/>
  <c r="Y1850" i="1" s="1"/>
  <c r="Y1849" i="1" s="1"/>
  <c r="Y1848" i="1" s="1"/>
  <c r="Y1847" i="1" s="1"/>
  <c r="Y1846" i="1" s="1"/>
  <c r="Y1845" i="1" s="1"/>
  <c r="Y1844" i="1" s="1"/>
  <c r="Y1843" i="1" s="1"/>
  <c r="Y1842" i="1" s="1"/>
  <c r="Y1841" i="1" s="1"/>
  <c r="Y1840" i="1" s="1"/>
  <c r="Y1839" i="1" s="1"/>
  <c r="Y1838" i="1" s="1"/>
  <c r="Y1837" i="1" s="1"/>
  <c r="Y1836" i="1" s="1"/>
  <c r="Y1835" i="1" s="1"/>
  <c r="Y1834" i="1" s="1"/>
  <c r="Y1833" i="1" s="1"/>
  <c r="Y1832" i="1" s="1"/>
  <c r="Y1831" i="1" s="1"/>
  <c r="Y1830" i="1" s="1"/>
  <c r="Y1829" i="1" s="1"/>
  <c r="Y1828" i="1" s="1"/>
  <c r="Y1827" i="1" s="1"/>
  <c r="Y1826" i="1" s="1"/>
  <c r="Y1825" i="1" s="1"/>
  <c r="Y1824" i="1" s="1"/>
  <c r="Y1823" i="1" s="1"/>
  <c r="Y1822" i="1" s="1"/>
  <c r="Y1821" i="1" s="1"/>
  <c r="Y1820" i="1" s="1"/>
  <c r="Y1819" i="1" s="1"/>
  <c r="Y1818" i="1" s="1"/>
  <c r="Y1817" i="1" s="1"/>
  <c r="Y1816" i="1" s="1"/>
  <c r="Y1815" i="1" s="1"/>
  <c r="Y1814" i="1" s="1"/>
  <c r="Y1813" i="1" s="1"/>
  <c r="Y1812" i="1" s="1"/>
  <c r="Y1811" i="1" s="1"/>
  <c r="Y1810" i="1" s="1"/>
  <c r="Y1809" i="1" s="1"/>
  <c r="Y1808" i="1" s="1"/>
  <c r="Y1807" i="1" s="1"/>
  <c r="Y1806" i="1" s="1"/>
  <c r="Y1805" i="1" s="1"/>
  <c r="Y1804" i="1" s="1"/>
  <c r="Y1803" i="1" s="1"/>
  <c r="Y1802" i="1" s="1"/>
  <c r="Y1801" i="1" s="1"/>
  <c r="Y1800" i="1" s="1"/>
  <c r="Y1799" i="1" s="1"/>
  <c r="Y1798" i="1" s="1"/>
  <c r="Y1797" i="1" s="1"/>
  <c r="Y1796" i="1" s="1"/>
  <c r="Y1795" i="1" s="1"/>
  <c r="Y1794" i="1" s="1"/>
  <c r="Y1793" i="1" s="1"/>
  <c r="Y1792" i="1" s="1"/>
  <c r="Y1791" i="1" s="1"/>
  <c r="Y1790" i="1" s="1"/>
  <c r="Y1789" i="1" s="1"/>
  <c r="Y1788" i="1" s="1"/>
  <c r="Y1787" i="1" s="1"/>
  <c r="Y1786" i="1" s="1"/>
  <c r="Y1785" i="1" s="1"/>
  <c r="Y1784" i="1" s="1"/>
  <c r="Y1783" i="1" s="1"/>
  <c r="Y1782" i="1" s="1"/>
  <c r="Y1781" i="1" s="1"/>
  <c r="Y1780" i="1" s="1"/>
  <c r="Y1779" i="1" s="1"/>
  <c r="Y1778" i="1" s="1"/>
  <c r="Y1777" i="1" s="1"/>
  <c r="Y1776" i="1" s="1"/>
  <c r="Y1775" i="1" s="1"/>
  <c r="Y1774" i="1" s="1"/>
  <c r="Y1773" i="1" s="1"/>
  <c r="Y1772" i="1" s="1"/>
  <c r="Y1771" i="1" s="1"/>
  <c r="Y1770" i="1" s="1"/>
  <c r="Y1769" i="1" s="1"/>
  <c r="Y1768" i="1" s="1"/>
  <c r="Y1767" i="1" s="1"/>
  <c r="Y1766" i="1" s="1"/>
  <c r="Y1765" i="1" s="1"/>
  <c r="Y1764" i="1" s="1"/>
  <c r="Y1763" i="1" s="1"/>
  <c r="Y1762" i="1" s="1"/>
  <c r="Y1761" i="1" s="1"/>
  <c r="Y1760" i="1" s="1"/>
  <c r="Y1759" i="1" s="1"/>
  <c r="Y1758" i="1" s="1"/>
  <c r="Y1757" i="1" s="1"/>
  <c r="Y1756" i="1" s="1"/>
  <c r="Y1755" i="1" s="1"/>
  <c r="Y1754" i="1" s="1"/>
  <c r="Y1753" i="1" s="1"/>
  <c r="Y1752" i="1" s="1"/>
  <c r="Y1751" i="1" s="1"/>
  <c r="Y1750" i="1" s="1"/>
  <c r="Y1749" i="1" s="1"/>
  <c r="Y1748" i="1" s="1"/>
  <c r="Y1747" i="1" s="1"/>
  <c r="Y1746" i="1" s="1"/>
  <c r="Y1745" i="1" s="1"/>
  <c r="Y1744" i="1" s="1"/>
  <c r="Y1743" i="1" s="1"/>
  <c r="Y1742" i="1" s="1"/>
  <c r="Y1741" i="1" s="1"/>
  <c r="Y1740" i="1" s="1"/>
  <c r="Y1739" i="1" s="1"/>
  <c r="Y1738" i="1" s="1"/>
  <c r="Y1737" i="1" s="1"/>
  <c r="Y1736" i="1" s="1"/>
  <c r="Y1735" i="1" s="1"/>
  <c r="Y1734" i="1" s="1"/>
  <c r="Y1733" i="1" s="1"/>
  <c r="Y1732" i="1" s="1"/>
  <c r="Y1731" i="1" s="1"/>
  <c r="Y1730" i="1" s="1"/>
  <c r="Y1729" i="1" s="1"/>
  <c r="Y1728" i="1" s="1"/>
  <c r="Y1727" i="1" s="1"/>
  <c r="Y1726" i="1" s="1"/>
  <c r="Y1725" i="1" s="1"/>
  <c r="Y1724" i="1" s="1"/>
  <c r="Y1723" i="1" s="1"/>
  <c r="Y1722" i="1" s="1"/>
  <c r="Y1721" i="1" s="1"/>
  <c r="Y1720" i="1" s="1"/>
  <c r="Y1719" i="1" s="1"/>
  <c r="Y1718" i="1" s="1"/>
  <c r="Y1717" i="1" s="1"/>
  <c r="Y1716" i="1" s="1"/>
  <c r="Y1715" i="1" s="1"/>
  <c r="Y1714" i="1" s="1"/>
  <c r="Y1713" i="1" s="1"/>
  <c r="Y1712" i="1" s="1"/>
  <c r="Y1711" i="1" s="1"/>
  <c r="Y1710" i="1" s="1"/>
  <c r="Y1709" i="1" s="1"/>
  <c r="Y1708" i="1" s="1"/>
  <c r="Y1707" i="1" s="1"/>
  <c r="Y1706" i="1" s="1"/>
  <c r="Y1705" i="1" s="1"/>
  <c r="Y1704" i="1" s="1"/>
  <c r="Y1703" i="1" s="1"/>
  <c r="Y1702" i="1" s="1"/>
  <c r="Y1701" i="1" s="1"/>
  <c r="Y1700" i="1" s="1"/>
  <c r="Y1699" i="1" s="1"/>
  <c r="Y1698" i="1" s="1"/>
  <c r="Y1697" i="1" s="1"/>
  <c r="Y1696" i="1" s="1"/>
  <c r="Y1695" i="1" s="1"/>
  <c r="Y1694" i="1" s="1"/>
  <c r="Y1693" i="1" s="1"/>
  <c r="Y1692" i="1" s="1"/>
  <c r="Y1691" i="1" s="1"/>
  <c r="Y1690" i="1" s="1"/>
  <c r="Y1689" i="1" s="1"/>
  <c r="Y1688" i="1" s="1"/>
  <c r="Y1687" i="1" s="1"/>
  <c r="Y1686" i="1" s="1"/>
  <c r="Y1685" i="1" s="1"/>
  <c r="Y1684" i="1" s="1"/>
  <c r="Y1683" i="1" s="1"/>
  <c r="Y1682" i="1" s="1"/>
  <c r="Y1681" i="1" s="1"/>
  <c r="Y1680" i="1" s="1"/>
  <c r="Y1679" i="1" s="1"/>
  <c r="Y1678" i="1" s="1"/>
  <c r="Y1677" i="1" s="1"/>
  <c r="Y1676" i="1" s="1"/>
  <c r="Y1675" i="1" s="1"/>
  <c r="Y1674" i="1" s="1"/>
  <c r="Y1673" i="1" s="1"/>
  <c r="Y1672" i="1" s="1"/>
  <c r="Y1671" i="1" s="1"/>
  <c r="Y1670" i="1" s="1"/>
  <c r="Y1669" i="1" s="1"/>
  <c r="Y1668" i="1" s="1"/>
  <c r="Y1667" i="1" s="1"/>
  <c r="Y1666" i="1" s="1"/>
  <c r="Y1665" i="1" s="1"/>
  <c r="Y1664" i="1" s="1"/>
  <c r="Y1663" i="1" s="1"/>
  <c r="Y1662" i="1" s="1"/>
  <c r="Y1661" i="1" s="1"/>
  <c r="Y1660" i="1" s="1"/>
  <c r="Y1659" i="1" s="1"/>
  <c r="Y1658" i="1" s="1"/>
  <c r="Y1657" i="1" s="1"/>
  <c r="Y1656" i="1" s="1"/>
  <c r="Y1655" i="1" s="1"/>
  <c r="Y1654" i="1" s="1"/>
  <c r="Y1653" i="1" s="1"/>
  <c r="Y1652" i="1" s="1"/>
  <c r="Y1651" i="1" s="1"/>
  <c r="Y1650" i="1" s="1"/>
  <c r="Y1649" i="1" s="1"/>
  <c r="Y1648" i="1" s="1"/>
  <c r="Y1647" i="1" s="1"/>
  <c r="Y1646" i="1" s="1"/>
  <c r="Y1645" i="1" s="1"/>
  <c r="Y1644" i="1" s="1"/>
  <c r="Y1643" i="1" s="1"/>
  <c r="Y1642" i="1" s="1"/>
  <c r="Y1641" i="1" s="1"/>
  <c r="Y1640" i="1" s="1"/>
  <c r="Y1639" i="1" s="1"/>
  <c r="Y1638" i="1" s="1"/>
  <c r="Y1637" i="1" s="1"/>
  <c r="Y1636" i="1" s="1"/>
  <c r="Y1635" i="1" s="1"/>
  <c r="Y1634" i="1" s="1"/>
  <c r="Y1633" i="1" s="1"/>
  <c r="Y1632" i="1" s="1"/>
  <c r="Y1631" i="1" s="1"/>
  <c r="Y1630" i="1" s="1"/>
  <c r="Y1629" i="1" s="1"/>
  <c r="Y1628" i="1" s="1"/>
  <c r="Y1627" i="1" s="1"/>
  <c r="Y1626" i="1" s="1"/>
  <c r="Y1625" i="1" s="1"/>
  <c r="Y1624" i="1" s="1"/>
  <c r="Y1623" i="1" s="1"/>
  <c r="Y1622" i="1" s="1"/>
  <c r="Y1621" i="1" s="1"/>
  <c r="Y1620" i="1" s="1"/>
  <c r="Y1619" i="1" s="1"/>
  <c r="Y1618" i="1" s="1"/>
  <c r="Y1617" i="1" s="1"/>
  <c r="Y1616" i="1" s="1"/>
  <c r="Y1615" i="1" s="1"/>
  <c r="Y1614" i="1" s="1"/>
  <c r="Y1613" i="1" s="1"/>
  <c r="Y1612" i="1" s="1"/>
  <c r="Y1611" i="1" s="1"/>
  <c r="Y1610" i="1" s="1"/>
  <c r="Y1609" i="1" s="1"/>
  <c r="Y1608" i="1" s="1"/>
  <c r="Y1607" i="1" s="1"/>
  <c r="Y1606" i="1" s="1"/>
  <c r="Y1605" i="1" s="1"/>
  <c r="Y1604" i="1" s="1"/>
  <c r="Y1603" i="1" s="1"/>
  <c r="Y1602" i="1" s="1"/>
  <c r="Y1601" i="1" s="1"/>
  <c r="Y1600" i="1" s="1"/>
  <c r="Y1599" i="1" s="1"/>
  <c r="Y1598" i="1" s="1"/>
  <c r="Y1597" i="1" s="1"/>
  <c r="Y1596" i="1" s="1"/>
  <c r="Y1595" i="1" s="1"/>
  <c r="Y1594" i="1" s="1"/>
  <c r="Y1593" i="1" s="1"/>
  <c r="Y1592" i="1" s="1"/>
  <c r="Y1591" i="1" s="1"/>
  <c r="Y1590" i="1" s="1"/>
  <c r="Y1589" i="1" s="1"/>
  <c r="Y1588" i="1" s="1"/>
  <c r="Y1587" i="1" s="1"/>
  <c r="Y1586" i="1" s="1"/>
  <c r="Y1585" i="1" s="1"/>
  <c r="Y1584" i="1" s="1"/>
  <c r="Y1583" i="1" s="1"/>
  <c r="Y1582" i="1" s="1"/>
  <c r="Y1581" i="1" s="1"/>
  <c r="Y1580" i="1" s="1"/>
  <c r="Y1579" i="1" s="1"/>
  <c r="Y1578" i="1" s="1"/>
  <c r="Y1577" i="1" s="1"/>
  <c r="Y1576" i="1" s="1"/>
  <c r="Y1575" i="1" s="1"/>
  <c r="Y1574" i="1" s="1"/>
  <c r="Y1573" i="1" s="1"/>
  <c r="Y1572" i="1" s="1"/>
  <c r="Y1571" i="1" s="1"/>
  <c r="Y1570" i="1" s="1"/>
  <c r="Y1569" i="1" s="1"/>
  <c r="Y1568" i="1" s="1"/>
  <c r="Y1567" i="1" s="1"/>
  <c r="Y1566" i="1" s="1"/>
  <c r="Y1565" i="1" s="1"/>
  <c r="Y1564" i="1" s="1"/>
  <c r="Y1563" i="1" s="1"/>
  <c r="Y1562" i="1" s="1"/>
  <c r="Y1561" i="1" s="1"/>
  <c r="Y1560" i="1" s="1"/>
  <c r="Y1559" i="1" s="1"/>
  <c r="Y1558" i="1" s="1"/>
  <c r="Y1557" i="1" s="1"/>
  <c r="Y1556" i="1" s="1"/>
  <c r="Y1555" i="1" s="1"/>
  <c r="Y1554" i="1" s="1"/>
  <c r="Y1553" i="1" s="1"/>
  <c r="Y1552" i="1" s="1"/>
  <c r="Y1551" i="1" s="1"/>
  <c r="Y1550" i="1" s="1"/>
  <c r="Y1549" i="1" s="1"/>
  <c r="Y1548" i="1" s="1"/>
  <c r="Y1547" i="1" s="1"/>
  <c r="Y1546" i="1" s="1"/>
  <c r="Y1545" i="1" s="1"/>
  <c r="Y1544" i="1" s="1"/>
  <c r="Y1543" i="1" s="1"/>
  <c r="Y1542" i="1" s="1"/>
  <c r="Y1541" i="1" s="1"/>
  <c r="Y1540" i="1" s="1"/>
  <c r="Y1539" i="1" s="1"/>
  <c r="Y1538" i="1" s="1"/>
  <c r="Y1537" i="1" s="1"/>
  <c r="Y1536" i="1" s="1"/>
  <c r="Y1535" i="1" s="1"/>
  <c r="Y1534" i="1" s="1"/>
  <c r="Y1533" i="1" s="1"/>
  <c r="Y1532" i="1" s="1"/>
  <c r="Y1531" i="1" s="1"/>
  <c r="Y1530" i="1" s="1"/>
  <c r="Y1529" i="1" s="1"/>
  <c r="Y1528" i="1" s="1"/>
  <c r="Y1527" i="1" s="1"/>
  <c r="Y1526" i="1" s="1"/>
  <c r="Y1525" i="1" s="1"/>
  <c r="Y1524" i="1" s="1"/>
  <c r="Y1523" i="1" s="1"/>
  <c r="Y1522" i="1" s="1"/>
  <c r="Y1521" i="1" s="1"/>
  <c r="Y1520" i="1" s="1"/>
  <c r="Y1519" i="1" s="1"/>
  <c r="Y1518" i="1" s="1"/>
  <c r="Y1517" i="1" s="1"/>
  <c r="Y1516" i="1" s="1"/>
  <c r="Y1515" i="1" s="1"/>
  <c r="Y1514" i="1" s="1"/>
  <c r="Y1513" i="1" s="1"/>
  <c r="Y1512" i="1" s="1"/>
  <c r="Y1511" i="1" s="1"/>
  <c r="Y1510" i="1" s="1"/>
  <c r="Y1509" i="1" s="1"/>
  <c r="Y1508" i="1" s="1"/>
  <c r="Y1507" i="1" s="1"/>
  <c r="Y1506" i="1" s="1"/>
  <c r="Y1505" i="1" s="1"/>
  <c r="Y1504" i="1" s="1"/>
  <c r="Y1503" i="1" s="1"/>
  <c r="Y1502" i="1" s="1"/>
  <c r="Y1501" i="1" s="1"/>
  <c r="Y1500" i="1" s="1"/>
  <c r="Y1499" i="1" s="1"/>
  <c r="Y1498" i="1" s="1"/>
  <c r="Y1497" i="1" s="1"/>
  <c r="Y1496" i="1" s="1"/>
  <c r="Y1495" i="1" s="1"/>
  <c r="Y1494" i="1" s="1"/>
  <c r="Y1493" i="1" s="1"/>
  <c r="Y1492" i="1" s="1"/>
  <c r="Y1491" i="1" s="1"/>
  <c r="Y1490" i="1" s="1"/>
  <c r="Y1489" i="1" s="1"/>
  <c r="Y1488" i="1" s="1"/>
  <c r="Y1487" i="1" s="1"/>
  <c r="Y1486" i="1" s="1"/>
  <c r="Y1485" i="1" s="1"/>
  <c r="Y1484" i="1" s="1"/>
  <c r="Y1483" i="1" s="1"/>
  <c r="Y1482" i="1" s="1"/>
  <c r="Y1481" i="1" s="1"/>
  <c r="Y1480" i="1" s="1"/>
  <c r="Y1479" i="1" s="1"/>
  <c r="Y1478" i="1" s="1"/>
  <c r="Y1477" i="1" s="1"/>
  <c r="Y1476" i="1" s="1"/>
  <c r="Y1475" i="1" s="1"/>
  <c r="Y1474" i="1" s="1"/>
  <c r="Y1473" i="1" s="1"/>
  <c r="Y1472" i="1" s="1"/>
  <c r="Y1471" i="1" s="1"/>
  <c r="Y1470" i="1" s="1"/>
  <c r="Y1469" i="1" s="1"/>
  <c r="Y1468" i="1" s="1"/>
  <c r="Y1467" i="1" s="1"/>
  <c r="Y1466" i="1" s="1"/>
  <c r="Y1465" i="1" s="1"/>
  <c r="Y1464" i="1" s="1"/>
  <c r="Y1463" i="1" s="1"/>
  <c r="Y1462" i="1" s="1"/>
  <c r="Y1461" i="1" s="1"/>
  <c r="Y1460" i="1" s="1"/>
  <c r="Y1459" i="1" s="1"/>
  <c r="Y1458" i="1" s="1"/>
  <c r="Y1457" i="1" s="1"/>
  <c r="Y1456" i="1" s="1"/>
  <c r="Y1455" i="1" s="1"/>
  <c r="Y1454" i="1" s="1"/>
  <c r="Y1453" i="1" s="1"/>
  <c r="Y1452" i="1" s="1"/>
  <c r="Y1451" i="1" s="1"/>
  <c r="Y1450" i="1" s="1"/>
  <c r="Y1449" i="1" s="1"/>
  <c r="Y1448" i="1" s="1"/>
  <c r="Y1447" i="1" s="1"/>
  <c r="Y1446" i="1" s="1"/>
  <c r="Y1445" i="1" s="1"/>
  <c r="Y1444" i="1" s="1"/>
  <c r="Y1443" i="1" s="1"/>
  <c r="Y1442" i="1" s="1"/>
  <c r="Y1441" i="1" s="1"/>
  <c r="Y1440" i="1" s="1"/>
  <c r="Y1439" i="1" s="1"/>
  <c r="Y1438" i="1" s="1"/>
  <c r="Y1437" i="1" s="1"/>
  <c r="Y1436" i="1" s="1"/>
  <c r="Y1435" i="1" s="1"/>
  <c r="Y1434" i="1" s="1"/>
  <c r="Y1433" i="1" s="1"/>
  <c r="Y1432" i="1" s="1"/>
  <c r="Y1431" i="1" s="1"/>
  <c r="Y1430" i="1" s="1"/>
  <c r="Y1429" i="1" s="1"/>
  <c r="Y1428" i="1" s="1"/>
  <c r="Y1427" i="1" s="1"/>
  <c r="Y1426" i="1" s="1"/>
  <c r="Y1425" i="1" s="1"/>
  <c r="Y1424" i="1" s="1"/>
  <c r="Y1423" i="1" s="1"/>
  <c r="Y1422" i="1" s="1"/>
  <c r="Y1421" i="1" s="1"/>
  <c r="Y1420" i="1" s="1"/>
  <c r="Y1419" i="1" s="1"/>
  <c r="Y1418" i="1" s="1"/>
  <c r="Y1417" i="1" s="1"/>
  <c r="Y1416" i="1" s="1"/>
  <c r="Y1415" i="1" s="1"/>
  <c r="Y1414" i="1" s="1"/>
  <c r="Y1413" i="1" s="1"/>
  <c r="Y1412" i="1" s="1"/>
  <c r="Y1411" i="1" s="1"/>
  <c r="Y1410" i="1" s="1"/>
  <c r="Y1409" i="1" s="1"/>
  <c r="Y1408" i="1" s="1"/>
  <c r="Y1407" i="1" s="1"/>
  <c r="Y1406" i="1" s="1"/>
  <c r="Y1405" i="1" s="1"/>
  <c r="Y1404" i="1" s="1"/>
  <c r="Y1403" i="1" s="1"/>
  <c r="Y1402" i="1" s="1"/>
  <c r="Y1401" i="1" s="1"/>
  <c r="Y1400" i="1" s="1"/>
  <c r="Y1399" i="1" s="1"/>
  <c r="Y1398" i="1" s="1"/>
  <c r="Y1397" i="1" s="1"/>
  <c r="Y1396" i="1" s="1"/>
  <c r="Y1395" i="1" s="1"/>
  <c r="Y1394" i="1" s="1"/>
  <c r="Y1393" i="1" s="1"/>
  <c r="Y1392" i="1" s="1"/>
  <c r="Y1391" i="1" s="1"/>
  <c r="Y1390" i="1" s="1"/>
  <c r="Y1389" i="1" s="1"/>
  <c r="Y1388" i="1" s="1"/>
  <c r="Y1387" i="1" s="1"/>
  <c r="Y1386" i="1" s="1"/>
  <c r="Y1385" i="1" s="1"/>
  <c r="Y1384" i="1" s="1"/>
  <c r="Y1383" i="1" s="1"/>
  <c r="Y1382" i="1" s="1"/>
  <c r="Y1381" i="1" s="1"/>
  <c r="Y1380" i="1" s="1"/>
  <c r="Y1379" i="1" s="1"/>
  <c r="Y1378" i="1" s="1"/>
  <c r="Y1377" i="1" s="1"/>
  <c r="Y1376" i="1" s="1"/>
  <c r="Y1375" i="1" s="1"/>
  <c r="Y1374" i="1" s="1"/>
  <c r="Y1373" i="1" s="1"/>
  <c r="Y1372" i="1" s="1"/>
  <c r="Y1371" i="1" s="1"/>
  <c r="Y1370" i="1" s="1"/>
  <c r="Y1369" i="1" s="1"/>
  <c r="Y1368" i="1" s="1"/>
  <c r="Y1367" i="1" s="1"/>
  <c r="Y1366" i="1" s="1"/>
  <c r="Y1365" i="1" s="1"/>
  <c r="Y1364" i="1" s="1"/>
  <c r="Y1363" i="1" s="1"/>
  <c r="Y1362" i="1" s="1"/>
  <c r="Y1361" i="1" s="1"/>
  <c r="Y1360" i="1" s="1"/>
  <c r="Y1359" i="1" s="1"/>
  <c r="Y1358" i="1" s="1"/>
  <c r="Y1357" i="1" s="1"/>
  <c r="Y1356" i="1" s="1"/>
  <c r="Y1355" i="1" s="1"/>
  <c r="Y1354" i="1" s="1"/>
  <c r="Y1353" i="1" s="1"/>
  <c r="Y1352" i="1" s="1"/>
  <c r="Y1351" i="1" s="1"/>
  <c r="Y1350" i="1" s="1"/>
  <c r="Y1349" i="1" s="1"/>
  <c r="Y1348" i="1" s="1"/>
  <c r="Y1347" i="1" s="1"/>
  <c r="Y1346" i="1" s="1"/>
  <c r="Y1345" i="1" s="1"/>
  <c r="Y1344" i="1" s="1"/>
  <c r="Y1343" i="1" s="1"/>
  <c r="Y1342" i="1" s="1"/>
  <c r="Y1341" i="1" s="1"/>
  <c r="Y1340" i="1" s="1"/>
  <c r="Y1339" i="1" s="1"/>
  <c r="Y1338" i="1" s="1"/>
  <c r="Y1337" i="1" s="1"/>
  <c r="Y1336" i="1" s="1"/>
  <c r="Y1335" i="1" s="1"/>
  <c r="Y1334" i="1" s="1"/>
  <c r="Y1333" i="1" s="1"/>
  <c r="Y1332" i="1" s="1"/>
  <c r="Y1331" i="1" s="1"/>
  <c r="Y1330" i="1" s="1"/>
  <c r="Y1329" i="1" s="1"/>
  <c r="Y1328" i="1" s="1"/>
  <c r="Y1327" i="1" s="1"/>
  <c r="Y1326" i="1" s="1"/>
  <c r="Y1325" i="1" s="1"/>
  <c r="Y1324" i="1" s="1"/>
  <c r="Y1323" i="1" s="1"/>
  <c r="Y1322" i="1" s="1"/>
  <c r="Y1321" i="1" s="1"/>
  <c r="Y1320" i="1" s="1"/>
  <c r="Y1319" i="1" s="1"/>
  <c r="Y1318" i="1" s="1"/>
  <c r="Y1317" i="1" s="1"/>
  <c r="Y1316" i="1" s="1"/>
  <c r="Y1315" i="1" s="1"/>
  <c r="Y1314" i="1" s="1"/>
  <c r="Y1313" i="1" s="1"/>
  <c r="Y1312" i="1" s="1"/>
  <c r="Y1311" i="1" s="1"/>
  <c r="Y1310" i="1" s="1"/>
  <c r="Y1309" i="1" s="1"/>
  <c r="Y1308" i="1" s="1"/>
  <c r="Y1307" i="1" s="1"/>
  <c r="Y1306" i="1" s="1"/>
  <c r="Y1305" i="1" s="1"/>
  <c r="Y1304" i="1" s="1"/>
  <c r="Y1303" i="1" s="1"/>
  <c r="Y1302" i="1" s="1"/>
  <c r="Y1301" i="1" s="1"/>
  <c r="Y1300" i="1" s="1"/>
  <c r="Y1299" i="1" s="1"/>
  <c r="Y1298" i="1" s="1"/>
  <c r="Y1297" i="1" s="1"/>
  <c r="Y1296" i="1" s="1"/>
  <c r="Y1295" i="1" s="1"/>
  <c r="Y1294" i="1" s="1"/>
  <c r="Y1293" i="1" s="1"/>
  <c r="Y1292" i="1" s="1"/>
  <c r="Y1291" i="1" s="1"/>
  <c r="Y1290" i="1" s="1"/>
  <c r="Y1289" i="1" s="1"/>
  <c r="Y1288" i="1" s="1"/>
  <c r="Y1287" i="1" s="1"/>
  <c r="Y1286" i="1" s="1"/>
  <c r="Y1285" i="1" s="1"/>
  <c r="Y1284" i="1" s="1"/>
  <c r="Y1283" i="1" s="1"/>
  <c r="Y1282" i="1" s="1"/>
  <c r="Y1281" i="1" s="1"/>
  <c r="Y1280" i="1" s="1"/>
  <c r="Y1279" i="1" s="1"/>
  <c r="Y1278" i="1" s="1"/>
  <c r="Y1277" i="1" s="1"/>
  <c r="Y1276" i="1" s="1"/>
  <c r="Y1275" i="1" s="1"/>
  <c r="Y1274" i="1" s="1"/>
  <c r="Y1273" i="1" s="1"/>
  <c r="Y1272" i="1" s="1"/>
  <c r="Y1271" i="1" s="1"/>
  <c r="Y1270" i="1" s="1"/>
  <c r="Y1269" i="1" s="1"/>
  <c r="Y1268" i="1" s="1"/>
  <c r="Y1267" i="1" s="1"/>
  <c r="Y1266" i="1" s="1"/>
  <c r="Y1265" i="1" s="1"/>
  <c r="Y1264" i="1" s="1"/>
  <c r="Y1263" i="1" s="1"/>
  <c r="Y1262" i="1" s="1"/>
  <c r="Y1261" i="1" s="1"/>
  <c r="Y1260" i="1" s="1"/>
  <c r="Y1259" i="1" s="1"/>
  <c r="Y1258" i="1" s="1"/>
  <c r="Y1257" i="1" s="1"/>
  <c r="Y1256" i="1" s="1"/>
  <c r="Y1255" i="1" s="1"/>
  <c r="Y1254" i="1" s="1"/>
  <c r="Y1253" i="1" s="1"/>
  <c r="Y1252" i="1" s="1"/>
  <c r="Y1251" i="1" s="1"/>
  <c r="Y1250" i="1" s="1"/>
  <c r="Y1249" i="1" s="1"/>
  <c r="Y1248" i="1" s="1"/>
  <c r="Y1247" i="1" s="1"/>
  <c r="Y1246" i="1" s="1"/>
  <c r="Y1245" i="1" s="1"/>
  <c r="Y1244" i="1" s="1"/>
  <c r="Y1243" i="1" s="1"/>
  <c r="Y1242" i="1" s="1"/>
  <c r="Y1241" i="1" s="1"/>
  <c r="Y1240" i="1" s="1"/>
  <c r="Y1239" i="1" s="1"/>
  <c r="Y1238" i="1" s="1"/>
  <c r="Y1237" i="1" s="1"/>
  <c r="Y1236" i="1" s="1"/>
  <c r="Y1235" i="1" s="1"/>
  <c r="Y1234" i="1" s="1"/>
  <c r="Y1233" i="1" s="1"/>
  <c r="Y1232" i="1" s="1"/>
  <c r="Y1231" i="1" s="1"/>
  <c r="Y1230" i="1" s="1"/>
  <c r="Y1229" i="1" s="1"/>
  <c r="Y1228" i="1" s="1"/>
  <c r="Y1227" i="1" s="1"/>
  <c r="Y1226" i="1" s="1"/>
  <c r="Y1225" i="1" s="1"/>
  <c r="Y1224" i="1" s="1"/>
  <c r="Y1223" i="1" s="1"/>
  <c r="Y1222" i="1" s="1"/>
  <c r="Y1221" i="1" s="1"/>
  <c r="Y1220" i="1" s="1"/>
  <c r="Y1219" i="1" s="1"/>
  <c r="Y1218" i="1" s="1"/>
  <c r="Y1217" i="1" s="1"/>
  <c r="Y1216" i="1" s="1"/>
  <c r="Y1215" i="1" s="1"/>
  <c r="Y1214" i="1" s="1"/>
  <c r="Y1213" i="1" s="1"/>
  <c r="Y1212" i="1" s="1"/>
  <c r="Y1211" i="1" s="1"/>
  <c r="Y1210" i="1" s="1"/>
  <c r="Y1209" i="1" s="1"/>
  <c r="Y1208" i="1" s="1"/>
  <c r="Y1207" i="1" s="1"/>
  <c r="Y1206" i="1" s="1"/>
  <c r="Y1205" i="1" s="1"/>
  <c r="Y1204" i="1" s="1"/>
  <c r="Y1203" i="1" s="1"/>
  <c r="Y1202" i="1" s="1"/>
  <c r="Y1201" i="1" s="1"/>
  <c r="Y1200" i="1" s="1"/>
  <c r="Y1199" i="1" s="1"/>
  <c r="Y1198" i="1" s="1"/>
  <c r="Y1197" i="1" s="1"/>
  <c r="Y1196" i="1" s="1"/>
  <c r="Y1195" i="1" s="1"/>
  <c r="Y1194" i="1" s="1"/>
  <c r="Y1193" i="1" s="1"/>
  <c r="Y1192" i="1" s="1"/>
  <c r="Y1191" i="1" s="1"/>
  <c r="Y1190" i="1" s="1"/>
  <c r="Y1189" i="1" s="1"/>
  <c r="Y1188" i="1" s="1"/>
  <c r="Y1187" i="1" s="1"/>
  <c r="Y1186" i="1" s="1"/>
  <c r="Y1185" i="1" s="1"/>
  <c r="Y1184" i="1" s="1"/>
  <c r="Y1183" i="1" s="1"/>
  <c r="Y1182" i="1" s="1"/>
  <c r="Y1181" i="1" s="1"/>
  <c r="Y1180" i="1" s="1"/>
  <c r="Y1179" i="1" s="1"/>
  <c r="Y1178" i="1" s="1"/>
  <c r="Y1177" i="1" s="1"/>
  <c r="Y1176" i="1" s="1"/>
  <c r="Y1175" i="1" s="1"/>
  <c r="Y1174" i="1" s="1"/>
  <c r="Y1173" i="1" s="1"/>
  <c r="Y1172" i="1" s="1"/>
  <c r="Y1171" i="1" s="1"/>
  <c r="Y1170" i="1" s="1"/>
  <c r="Y1169" i="1" s="1"/>
  <c r="Y1168" i="1" s="1"/>
  <c r="Y1167" i="1" s="1"/>
  <c r="Y1166" i="1" s="1"/>
  <c r="Y1165" i="1" s="1"/>
  <c r="Y1164" i="1" s="1"/>
  <c r="Y1163" i="1" s="1"/>
  <c r="Y1162" i="1" s="1"/>
  <c r="Y1161" i="1" s="1"/>
  <c r="Y1160" i="1" s="1"/>
  <c r="Y1159" i="1" s="1"/>
  <c r="Y1158" i="1" s="1"/>
  <c r="Y1157" i="1" s="1"/>
  <c r="Y1156" i="1" s="1"/>
  <c r="Y1155" i="1" s="1"/>
  <c r="Y1154" i="1" s="1"/>
  <c r="Y1153" i="1" s="1"/>
  <c r="Y1152" i="1" s="1"/>
  <c r="Y1151" i="1" s="1"/>
  <c r="Y1150" i="1" s="1"/>
  <c r="Y1149" i="1" s="1"/>
  <c r="Y1148" i="1" s="1"/>
  <c r="Y1147" i="1" s="1"/>
  <c r="Y1146" i="1" s="1"/>
  <c r="Y1145" i="1" s="1"/>
  <c r="Y1144" i="1" s="1"/>
  <c r="Y1143" i="1" s="1"/>
  <c r="Y1142" i="1" s="1"/>
  <c r="Y1141" i="1" s="1"/>
  <c r="Y1140" i="1" s="1"/>
  <c r="Y1139" i="1" s="1"/>
  <c r="Y1138" i="1" s="1"/>
  <c r="Y1137" i="1" s="1"/>
  <c r="Y1136" i="1" s="1"/>
  <c r="Y1135" i="1" s="1"/>
  <c r="Y1134" i="1" s="1"/>
  <c r="Y1133" i="1" s="1"/>
  <c r="Y1132" i="1" s="1"/>
  <c r="Y1131" i="1" s="1"/>
  <c r="Y1130" i="1" s="1"/>
  <c r="Y1129" i="1" s="1"/>
  <c r="Y1128" i="1" s="1"/>
  <c r="Y1127" i="1" s="1"/>
  <c r="Y1126" i="1" s="1"/>
  <c r="Y1125" i="1" s="1"/>
  <c r="Y1124" i="1" s="1"/>
  <c r="Y1123" i="1" s="1"/>
  <c r="Y1122" i="1" s="1"/>
  <c r="Y1121" i="1" s="1"/>
  <c r="Y1120" i="1" s="1"/>
  <c r="Y1119" i="1" s="1"/>
  <c r="Y1118" i="1" s="1"/>
  <c r="Y1117" i="1" s="1"/>
  <c r="Y1116" i="1" s="1"/>
  <c r="Y1115" i="1" s="1"/>
  <c r="Y1114" i="1" s="1"/>
  <c r="Y1113" i="1" s="1"/>
  <c r="Y1112" i="1" s="1"/>
  <c r="Y1111" i="1" s="1"/>
  <c r="Y1110" i="1" s="1"/>
  <c r="Y1109" i="1" s="1"/>
  <c r="Y1108" i="1" s="1"/>
  <c r="Y1107" i="1" s="1"/>
  <c r="Y1106" i="1" s="1"/>
  <c r="Y1105" i="1" s="1"/>
  <c r="Y1104" i="1" s="1"/>
  <c r="Y1103" i="1" s="1"/>
  <c r="Y1102" i="1" s="1"/>
  <c r="Y1101" i="1" s="1"/>
  <c r="Y1100" i="1" s="1"/>
  <c r="Y1099" i="1" s="1"/>
  <c r="Y1098" i="1" s="1"/>
  <c r="Y1097" i="1" s="1"/>
  <c r="Y1096" i="1" s="1"/>
  <c r="Y1095" i="1" s="1"/>
  <c r="Y1094" i="1" s="1"/>
  <c r="Y1093" i="1" s="1"/>
  <c r="Y1092" i="1" s="1"/>
  <c r="Y1091" i="1" s="1"/>
  <c r="Y1090" i="1" s="1"/>
  <c r="Y1089" i="1" s="1"/>
  <c r="Y1088" i="1" s="1"/>
  <c r="Y1087" i="1" s="1"/>
  <c r="Y1086" i="1" s="1"/>
  <c r="Y1085" i="1" s="1"/>
  <c r="Y1084" i="1" s="1"/>
  <c r="Y1083" i="1" s="1"/>
  <c r="Y1082" i="1" s="1"/>
  <c r="Y1081" i="1" s="1"/>
  <c r="Y1080" i="1" s="1"/>
  <c r="Y1079" i="1" s="1"/>
  <c r="Y1078" i="1" s="1"/>
  <c r="Y1077" i="1" s="1"/>
  <c r="Y1076" i="1" s="1"/>
  <c r="Y1075" i="1" s="1"/>
  <c r="Y1074" i="1" s="1"/>
  <c r="Y1073" i="1" s="1"/>
  <c r="Y1072" i="1" s="1"/>
  <c r="Y1071" i="1" s="1"/>
  <c r="Y1070" i="1" s="1"/>
  <c r="Y1069" i="1" s="1"/>
  <c r="Y1068" i="1" s="1"/>
  <c r="Y1067" i="1" s="1"/>
  <c r="Y1066" i="1" s="1"/>
  <c r="Y1065" i="1" s="1"/>
  <c r="Y1064" i="1" s="1"/>
  <c r="Y1063" i="1" s="1"/>
  <c r="Y1062" i="1" s="1"/>
  <c r="Y1061" i="1" s="1"/>
  <c r="Y1060" i="1" s="1"/>
  <c r="Y1059" i="1" s="1"/>
  <c r="Y1058" i="1" s="1"/>
  <c r="Y1057" i="1" s="1"/>
  <c r="Y1056" i="1" s="1"/>
  <c r="Y1055" i="1" s="1"/>
  <c r="Y1054" i="1" s="1"/>
  <c r="Y1053" i="1" s="1"/>
  <c r="Y1052" i="1" s="1"/>
  <c r="Y1051" i="1" s="1"/>
  <c r="Y1050" i="1" s="1"/>
  <c r="Y1049" i="1" s="1"/>
  <c r="Y1048" i="1" s="1"/>
  <c r="Y1047" i="1" s="1"/>
  <c r="Y1046" i="1" s="1"/>
  <c r="Y1045" i="1" s="1"/>
  <c r="Y1044" i="1" s="1"/>
  <c r="Y1043" i="1" s="1"/>
  <c r="Y1042" i="1" s="1"/>
  <c r="Y1041" i="1" s="1"/>
  <c r="Y1040" i="1" s="1"/>
  <c r="Y1039" i="1" s="1"/>
  <c r="Y1038" i="1" s="1"/>
  <c r="Y1037" i="1" s="1"/>
  <c r="Y1036" i="1" s="1"/>
  <c r="Y1035" i="1" s="1"/>
  <c r="Y1034" i="1" s="1"/>
  <c r="Y1033" i="1" s="1"/>
  <c r="Y1032" i="1" s="1"/>
  <c r="Y1031" i="1" s="1"/>
  <c r="Y1030" i="1" s="1"/>
  <c r="Y1029" i="1" s="1"/>
  <c r="Y1028" i="1" s="1"/>
  <c r="Y1027" i="1" s="1"/>
  <c r="Y1026" i="1" s="1"/>
  <c r="Y1025" i="1" s="1"/>
  <c r="Y1024" i="1" s="1"/>
  <c r="Y1023" i="1" s="1"/>
  <c r="Y1022" i="1" s="1"/>
  <c r="Y1021" i="1" s="1"/>
  <c r="Y1020" i="1" s="1"/>
  <c r="Y1019" i="1" s="1"/>
  <c r="Y1018" i="1" s="1"/>
  <c r="Y1017" i="1" s="1"/>
  <c r="Y1016" i="1" s="1"/>
  <c r="Y1015" i="1" s="1"/>
  <c r="Y1014" i="1" s="1"/>
  <c r="Y1013" i="1" s="1"/>
  <c r="Y1012" i="1" s="1"/>
  <c r="Y1011" i="1" s="1"/>
  <c r="Y1010" i="1" s="1"/>
  <c r="Y1009" i="1" s="1"/>
  <c r="Y1008" i="1" s="1"/>
  <c r="Y1007" i="1" s="1"/>
  <c r="Y1006" i="1" s="1"/>
  <c r="Y1005" i="1" s="1"/>
  <c r="Y1004" i="1" s="1"/>
  <c r="Y1003" i="1" s="1"/>
  <c r="Y1002" i="1" s="1"/>
  <c r="Y1001" i="1" s="1"/>
  <c r="Y1000" i="1" s="1"/>
  <c r="Y999" i="1" s="1"/>
  <c r="Y998" i="1" s="1"/>
  <c r="Y997" i="1" s="1"/>
  <c r="Y996" i="1" s="1"/>
  <c r="Y995" i="1" s="1"/>
  <c r="Y994" i="1" s="1"/>
  <c r="Y993" i="1" s="1"/>
  <c r="Y992" i="1" s="1"/>
  <c r="Y991" i="1" s="1"/>
  <c r="Y990" i="1" s="1"/>
  <c r="Y989" i="1" s="1"/>
  <c r="Y988" i="1" s="1"/>
  <c r="Y987" i="1" s="1"/>
  <c r="Y986" i="1" s="1"/>
  <c r="Y985" i="1" s="1"/>
  <c r="Y984" i="1" s="1"/>
  <c r="Y983" i="1" s="1"/>
  <c r="Y982" i="1" s="1"/>
  <c r="Y981" i="1" s="1"/>
  <c r="Y980" i="1" s="1"/>
  <c r="Y979" i="1" s="1"/>
  <c r="Y978" i="1" s="1"/>
  <c r="Y977" i="1" s="1"/>
  <c r="Y976" i="1" s="1"/>
  <c r="Y975" i="1" s="1"/>
  <c r="Y974" i="1" s="1"/>
  <c r="Y973" i="1" s="1"/>
  <c r="Y972" i="1" s="1"/>
  <c r="Y971" i="1" s="1"/>
  <c r="Y970" i="1" s="1"/>
  <c r="Y969" i="1" s="1"/>
  <c r="Y968" i="1" s="1"/>
  <c r="Y967" i="1" s="1"/>
  <c r="Y966" i="1" s="1"/>
  <c r="Y965" i="1" s="1"/>
  <c r="Y964" i="1" s="1"/>
  <c r="Y963" i="1" s="1"/>
  <c r="Y962" i="1" s="1"/>
  <c r="Y961" i="1" s="1"/>
  <c r="Y960" i="1" s="1"/>
  <c r="Y959" i="1" s="1"/>
  <c r="Y958" i="1" s="1"/>
  <c r="Y957" i="1" s="1"/>
  <c r="Y956" i="1" s="1"/>
  <c r="Y955" i="1" s="1"/>
  <c r="Y954" i="1" s="1"/>
  <c r="Y953" i="1" s="1"/>
  <c r="Y952" i="1" s="1"/>
  <c r="Y951" i="1" s="1"/>
  <c r="Y950" i="1" s="1"/>
  <c r="Y949" i="1" s="1"/>
  <c r="Y948" i="1" s="1"/>
  <c r="Y947" i="1" s="1"/>
  <c r="Y946" i="1" s="1"/>
  <c r="Y945" i="1" s="1"/>
  <c r="Y944" i="1" s="1"/>
  <c r="Y943" i="1" s="1"/>
  <c r="Y942" i="1" s="1"/>
  <c r="Y941" i="1" s="1"/>
  <c r="Y940" i="1" s="1"/>
  <c r="Y939" i="1" s="1"/>
  <c r="Y938" i="1" s="1"/>
  <c r="Y937" i="1" s="1"/>
  <c r="Y936" i="1" s="1"/>
  <c r="Y935" i="1" s="1"/>
  <c r="Y934" i="1" s="1"/>
  <c r="Y933" i="1" s="1"/>
  <c r="Y932" i="1" s="1"/>
  <c r="Y931" i="1" s="1"/>
  <c r="Y930" i="1" s="1"/>
  <c r="Y929" i="1" s="1"/>
  <c r="Y928" i="1" s="1"/>
  <c r="Y927" i="1" s="1"/>
  <c r="Y926" i="1" s="1"/>
  <c r="Y925" i="1" s="1"/>
  <c r="Y924" i="1" s="1"/>
  <c r="Y923" i="1" s="1"/>
  <c r="Y922" i="1" s="1"/>
  <c r="Y921" i="1" s="1"/>
  <c r="Y920" i="1" s="1"/>
  <c r="Y919" i="1" s="1"/>
  <c r="Y918" i="1" s="1"/>
  <c r="Y917" i="1" s="1"/>
  <c r="Y916" i="1" s="1"/>
  <c r="Y915" i="1" s="1"/>
  <c r="Y914" i="1" s="1"/>
  <c r="Y913" i="1" s="1"/>
  <c r="Y912" i="1" s="1"/>
  <c r="Y911" i="1" s="1"/>
  <c r="Y910" i="1" s="1"/>
  <c r="Y909" i="1" s="1"/>
  <c r="Y908" i="1" s="1"/>
  <c r="Y907" i="1" s="1"/>
  <c r="Y906" i="1" s="1"/>
  <c r="Y905" i="1" s="1"/>
  <c r="Y904" i="1" s="1"/>
  <c r="Y903" i="1" s="1"/>
  <c r="Y902" i="1" s="1"/>
  <c r="Y901" i="1" s="1"/>
  <c r="Y900" i="1" s="1"/>
  <c r="Y899" i="1" s="1"/>
  <c r="Y898" i="1" s="1"/>
  <c r="Y897" i="1" s="1"/>
  <c r="Y896" i="1" s="1"/>
  <c r="Y895" i="1" s="1"/>
  <c r="Y894" i="1" s="1"/>
  <c r="Y893" i="1" s="1"/>
  <c r="Y892" i="1" s="1"/>
  <c r="Y891" i="1" s="1"/>
  <c r="Y890" i="1" s="1"/>
  <c r="Y889" i="1" s="1"/>
  <c r="Y888" i="1" s="1"/>
  <c r="Y887" i="1" s="1"/>
  <c r="Y886" i="1" s="1"/>
  <c r="Y885" i="1" s="1"/>
  <c r="Y884" i="1" s="1"/>
  <c r="Y883" i="1" s="1"/>
  <c r="Y882" i="1" s="1"/>
  <c r="Y881" i="1" s="1"/>
  <c r="Y880" i="1" s="1"/>
  <c r="Y879" i="1" s="1"/>
  <c r="Y878" i="1" s="1"/>
  <c r="Y877" i="1" s="1"/>
  <c r="Y876" i="1" s="1"/>
  <c r="Y875" i="1" s="1"/>
  <c r="Y874" i="1" s="1"/>
  <c r="Y873" i="1" s="1"/>
  <c r="Y872" i="1" s="1"/>
  <c r="Y871" i="1" s="1"/>
  <c r="Y870" i="1" s="1"/>
  <c r="Y869" i="1" s="1"/>
  <c r="Y868" i="1" s="1"/>
  <c r="Y867" i="1" s="1"/>
  <c r="Y866" i="1" s="1"/>
  <c r="Y865" i="1" s="1"/>
  <c r="Y864" i="1" s="1"/>
  <c r="Y863" i="1" s="1"/>
  <c r="Y862" i="1" s="1"/>
  <c r="Y861" i="1" s="1"/>
  <c r="Y860" i="1" s="1"/>
  <c r="Y859" i="1" s="1"/>
  <c r="Y858" i="1" s="1"/>
  <c r="Y857" i="1" s="1"/>
  <c r="Y856" i="1" s="1"/>
  <c r="Y855" i="1" s="1"/>
  <c r="Y854" i="1" s="1"/>
  <c r="Y853" i="1" s="1"/>
  <c r="Y852" i="1" s="1"/>
  <c r="Y851" i="1" s="1"/>
  <c r="Y850" i="1" s="1"/>
  <c r="Y849" i="1" s="1"/>
  <c r="Y848" i="1" s="1"/>
  <c r="Y847" i="1" s="1"/>
  <c r="Y846" i="1" s="1"/>
  <c r="Y845" i="1" s="1"/>
  <c r="Y844" i="1" s="1"/>
  <c r="Y843" i="1" s="1"/>
  <c r="Y842" i="1" s="1"/>
  <c r="Y841" i="1" s="1"/>
  <c r="Y840" i="1" s="1"/>
  <c r="Y839" i="1" s="1"/>
  <c r="Y838" i="1" s="1"/>
  <c r="Y837" i="1" s="1"/>
  <c r="Y836" i="1" s="1"/>
  <c r="Y835" i="1" s="1"/>
  <c r="Y834" i="1" s="1"/>
  <c r="Y833" i="1" s="1"/>
  <c r="Y832" i="1" s="1"/>
  <c r="Y831" i="1" s="1"/>
  <c r="Y830" i="1" s="1"/>
  <c r="Y829" i="1" s="1"/>
  <c r="Y828" i="1" s="1"/>
  <c r="Y827" i="1" s="1"/>
  <c r="Y826" i="1" s="1"/>
  <c r="Y825" i="1" s="1"/>
  <c r="Y824" i="1" s="1"/>
  <c r="Y823" i="1" s="1"/>
  <c r="Y822" i="1" s="1"/>
  <c r="Y821" i="1" s="1"/>
  <c r="Y820" i="1" s="1"/>
  <c r="Y819" i="1" s="1"/>
  <c r="Y818" i="1" s="1"/>
  <c r="Y817" i="1" s="1"/>
  <c r="Y816" i="1" s="1"/>
  <c r="Y815" i="1" s="1"/>
  <c r="Y814" i="1" s="1"/>
  <c r="Y813" i="1" s="1"/>
  <c r="Y812" i="1" s="1"/>
  <c r="Y811" i="1" s="1"/>
  <c r="Y810" i="1" s="1"/>
  <c r="Y809" i="1" s="1"/>
  <c r="Y808" i="1" s="1"/>
  <c r="Y807" i="1" s="1"/>
  <c r="Y806" i="1" s="1"/>
  <c r="Y805" i="1" s="1"/>
  <c r="Y804" i="1" s="1"/>
  <c r="Y803" i="1" s="1"/>
  <c r="Y802" i="1" s="1"/>
  <c r="Y801" i="1" s="1"/>
  <c r="Y800" i="1" s="1"/>
  <c r="Y799" i="1" s="1"/>
  <c r="Y798" i="1" s="1"/>
  <c r="Y797" i="1" s="1"/>
  <c r="Y796" i="1" s="1"/>
  <c r="Y795" i="1" s="1"/>
  <c r="Y794" i="1" s="1"/>
  <c r="Y793" i="1" s="1"/>
  <c r="Y792" i="1" s="1"/>
  <c r="Y791" i="1" s="1"/>
  <c r="Y790" i="1" s="1"/>
  <c r="Y789" i="1" s="1"/>
  <c r="Y788" i="1" s="1"/>
  <c r="Y787" i="1" s="1"/>
  <c r="Y786" i="1" s="1"/>
  <c r="Y785" i="1" s="1"/>
  <c r="Y784" i="1" s="1"/>
  <c r="Y783" i="1" s="1"/>
  <c r="Y782" i="1" s="1"/>
  <c r="Y781" i="1" s="1"/>
  <c r="Y780" i="1" s="1"/>
  <c r="Y779" i="1" s="1"/>
  <c r="Y778" i="1" s="1"/>
  <c r="Y777" i="1" s="1"/>
  <c r="Y776" i="1" s="1"/>
  <c r="Y775" i="1" s="1"/>
  <c r="Y774" i="1" s="1"/>
  <c r="Y773" i="1" s="1"/>
  <c r="Y772" i="1" s="1"/>
  <c r="Y771" i="1" s="1"/>
  <c r="Y770" i="1" s="1"/>
  <c r="Y769" i="1" s="1"/>
  <c r="Y768" i="1" s="1"/>
  <c r="Y767" i="1" s="1"/>
  <c r="Y766" i="1" s="1"/>
  <c r="Y765" i="1" s="1"/>
  <c r="Y764" i="1" s="1"/>
  <c r="Y763" i="1" s="1"/>
  <c r="Y762" i="1" s="1"/>
  <c r="Y761" i="1" s="1"/>
  <c r="Y760" i="1" s="1"/>
  <c r="Y759" i="1" s="1"/>
  <c r="Y758" i="1" s="1"/>
  <c r="Y757" i="1" s="1"/>
  <c r="Y756" i="1" s="1"/>
  <c r="Y755" i="1" s="1"/>
  <c r="Y754" i="1" s="1"/>
  <c r="Y753" i="1" s="1"/>
  <c r="Y752" i="1" s="1"/>
  <c r="Y751" i="1" s="1"/>
  <c r="Y750" i="1" s="1"/>
  <c r="Y749" i="1" s="1"/>
  <c r="Y748" i="1" s="1"/>
  <c r="Y747" i="1" s="1"/>
  <c r="Y746" i="1" s="1"/>
  <c r="Y745" i="1" s="1"/>
  <c r="Y744" i="1" s="1"/>
  <c r="Y743" i="1" s="1"/>
  <c r="Y742" i="1" s="1"/>
  <c r="Y741" i="1" s="1"/>
  <c r="Y740" i="1" s="1"/>
  <c r="Y739" i="1" s="1"/>
  <c r="Y738" i="1" s="1"/>
  <c r="Y737" i="1" s="1"/>
  <c r="Y736" i="1" s="1"/>
  <c r="Y735" i="1" s="1"/>
  <c r="Y734" i="1" s="1"/>
  <c r="Y733" i="1" s="1"/>
  <c r="Y732" i="1" s="1"/>
  <c r="Y731" i="1" s="1"/>
  <c r="Y730" i="1" s="1"/>
  <c r="Y729" i="1" s="1"/>
  <c r="Y728" i="1" s="1"/>
  <c r="Y727" i="1" s="1"/>
  <c r="Y726" i="1" s="1"/>
  <c r="Y725" i="1" s="1"/>
  <c r="Y724" i="1" s="1"/>
  <c r="Y723" i="1" s="1"/>
  <c r="Y722" i="1" s="1"/>
  <c r="Y721" i="1" s="1"/>
  <c r="Y720" i="1" s="1"/>
  <c r="Y719" i="1" s="1"/>
  <c r="Y718" i="1" s="1"/>
  <c r="Y717" i="1" s="1"/>
  <c r="Y716" i="1" s="1"/>
  <c r="Y715" i="1" s="1"/>
  <c r="Y714" i="1" s="1"/>
  <c r="Y713" i="1" s="1"/>
  <c r="Y712" i="1" s="1"/>
  <c r="Y711" i="1" s="1"/>
  <c r="Y710" i="1" s="1"/>
  <c r="Y709" i="1" s="1"/>
  <c r="Y708" i="1" s="1"/>
  <c r="Y707" i="1" s="1"/>
  <c r="Y706" i="1" s="1"/>
  <c r="Y705" i="1" s="1"/>
  <c r="Y704" i="1" s="1"/>
  <c r="Y703" i="1" s="1"/>
  <c r="Y702" i="1" s="1"/>
  <c r="Y701" i="1" s="1"/>
  <c r="Y700" i="1" s="1"/>
  <c r="Y699" i="1" s="1"/>
  <c r="Y698" i="1" s="1"/>
  <c r="Y697" i="1" s="1"/>
  <c r="Y696" i="1" s="1"/>
  <c r="Y695" i="1" s="1"/>
  <c r="Y694" i="1" s="1"/>
  <c r="Y693" i="1" s="1"/>
  <c r="Y692" i="1" s="1"/>
  <c r="Y691" i="1" s="1"/>
  <c r="Y690" i="1" s="1"/>
  <c r="Y689" i="1" s="1"/>
  <c r="Y688" i="1" s="1"/>
  <c r="Y687" i="1" s="1"/>
  <c r="Y686" i="1" s="1"/>
  <c r="Y685" i="1" s="1"/>
  <c r="Y684" i="1" s="1"/>
  <c r="Y683" i="1" s="1"/>
  <c r="Y682" i="1" s="1"/>
  <c r="Y681" i="1" s="1"/>
  <c r="Y680" i="1" s="1"/>
  <c r="Y679" i="1" s="1"/>
  <c r="Y678" i="1" s="1"/>
  <c r="Y677" i="1" s="1"/>
  <c r="Y676" i="1" s="1"/>
  <c r="Y675" i="1" s="1"/>
  <c r="Y674" i="1" s="1"/>
  <c r="Y673" i="1" s="1"/>
  <c r="Y672" i="1" s="1"/>
  <c r="Y671" i="1" s="1"/>
  <c r="Y670" i="1" s="1"/>
  <c r="Y669" i="1" s="1"/>
  <c r="Y668" i="1" s="1"/>
  <c r="Y667" i="1" s="1"/>
  <c r="Y666" i="1" s="1"/>
  <c r="Y665" i="1" s="1"/>
  <c r="Y664" i="1" s="1"/>
  <c r="Y663" i="1" s="1"/>
  <c r="Y662" i="1" s="1"/>
  <c r="Y661" i="1" s="1"/>
  <c r="Y660" i="1" s="1"/>
  <c r="Y659" i="1" s="1"/>
  <c r="Y658" i="1" s="1"/>
  <c r="Y657" i="1" s="1"/>
  <c r="Y656" i="1" s="1"/>
  <c r="Y655" i="1" s="1"/>
  <c r="Y654" i="1" s="1"/>
  <c r="Y653" i="1" s="1"/>
  <c r="Y652" i="1" s="1"/>
  <c r="Y651" i="1" s="1"/>
  <c r="Y650" i="1" s="1"/>
  <c r="Y649" i="1" s="1"/>
  <c r="Y648" i="1" s="1"/>
  <c r="Y647" i="1" s="1"/>
  <c r="Y646" i="1" s="1"/>
  <c r="Y645" i="1" s="1"/>
  <c r="Y644" i="1" s="1"/>
  <c r="Y643" i="1" s="1"/>
  <c r="Y642" i="1" s="1"/>
  <c r="Y641" i="1" s="1"/>
  <c r="Y640" i="1" s="1"/>
  <c r="Y639" i="1" s="1"/>
  <c r="Y638" i="1" s="1"/>
  <c r="Y637" i="1" s="1"/>
  <c r="Y636" i="1" s="1"/>
  <c r="Y635" i="1" s="1"/>
  <c r="Y634" i="1" s="1"/>
  <c r="Y633" i="1" s="1"/>
  <c r="Y632" i="1" s="1"/>
  <c r="Y631" i="1" s="1"/>
  <c r="Y630" i="1" s="1"/>
  <c r="Y629" i="1" s="1"/>
  <c r="Y628" i="1" s="1"/>
  <c r="Y627" i="1" s="1"/>
  <c r="Y626" i="1" s="1"/>
  <c r="Y625" i="1" s="1"/>
  <c r="Y624" i="1" s="1"/>
  <c r="Y623" i="1" s="1"/>
  <c r="Y622" i="1" s="1"/>
  <c r="Y621" i="1" s="1"/>
  <c r="Y620" i="1" s="1"/>
  <c r="Y619" i="1" s="1"/>
  <c r="Y618" i="1" s="1"/>
  <c r="Y617" i="1" s="1"/>
  <c r="Y616" i="1" s="1"/>
  <c r="Y615" i="1" s="1"/>
  <c r="Y614" i="1" s="1"/>
  <c r="Y613" i="1" s="1"/>
  <c r="Y612" i="1" s="1"/>
  <c r="Y611" i="1" s="1"/>
  <c r="Y610" i="1" s="1"/>
  <c r="Y609" i="1" s="1"/>
  <c r="Y608" i="1" s="1"/>
  <c r="Y607" i="1" s="1"/>
  <c r="Y606" i="1" s="1"/>
  <c r="Y605" i="1" s="1"/>
  <c r="Y604" i="1" s="1"/>
  <c r="Y603" i="1" s="1"/>
  <c r="Y602" i="1" s="1"/>
  <c r="Y601" i="1" s="1"/>
  <c r="Y600" i="1" s="1"/>
  <c r="Y599" i="1" s="1"/>
  <c r="Y598" i="1" s="1"/>
  <c r="Y597" i="1" s="1"/>
  <c r="Y596" i="1" s="1"/>
  <c r="Y595" i="1" s="1"/>
  <c r="Y594" i="1" s="1"/>
  <c r="Y593" i="1" s="1"/>
  <c r="Y592" i="1" s="1"/>
  <c r="Y591" i="1" s="1"/>
  <c r="Y590" i="1" s="1"/>
  <c r="Y589" i="1" s="1"/>
  <c r="Y588" i="1" s="1"/>
  <c r="Y587" i="1" s="1"/>
  <c r="Y586" i="1" s="1"/>
  <c r="Y585" i="1" s="1"/>
  <c r="Y584" i="1" s="1"/>
  <c r="Y583" i="1" s="1"/>
  <c r="Y582" i="1" s="1"/>
  <c r="Y581" i="1" s="1"/>
  <c r="Y580" i="1" s="1"/>
  <c r="Y579" i="1" s="1"/>
  <c r="Y578" i="1" s="1"/>
  <c r="Y577" i="1" s="1"/>
  <c r="Y576" i="1" s="1"/>
  <c r="Y575" i="1" s="1"/>
  <c r="Y574" i="1" s="1"/>
  <c r="Y573" i="1" s="1"/>
  <c r="Y572" i="1" s="1"/>
  <c r="Y571" i="1" s="1"/>
  <c r="Y570" i="1" s="1"/>
  <c r="Y569" i="1" s="1"/>
  <c r="Y568" i="1" s="1"/>
  <c r="Y567" i="1" s="1"/>
  <c r="Y566" i="1" s="1"/>
  <c r="Y565" i="1" s="1"/>
  <c r="Y564" i="1" s="1"/>
  <c r="Y563" i="1" s="1"/>
  <c r="Y562" i="1" s="1"/>
  <c r="Y561" i="1" s="1"/>
  <c r="Y560" i="1" s="1"/>
  <c r="Y559" i="1" s="1"/>
  <c r="Y558" i="1" s="1"/>
  <c r="Y557" i="1" s="1"/>
  <c r="Y556" i="1" s="1"/>
  <c r="Y555" i="1" s="1"/>
  <c r="Y554" i="1" s="1"/>
  <c r="Y553" i="1" s="1"/>
  <c r="Y552" i="1" s="1"/>
  <c r="Y551" i="1" s="1"/>
  <c r="Y550" i="1" s="1"/>
  <c r="Y549" i="1" s="1"/>
  <c r="Y548" i="1" s="1"/>
  <c r="Y547" i="1" s="1"/>
  <c r="Y546" i="1" s="1"/>
  <c r="Y545" i="1" s="1"/>
  <c r="Y544" i="1" s="1"/>
  <c r="Y543" i="1" s="1"/>
  <c r="Y542" i="1" s="1"/>
  <c r="Y541" i="1" s="1"/>
  <c r="Y540" i="1" s="1"/>
  <c r="Y539" i="1" s="1"/>
  <c r="Y538" i="1" s="1"/>
  <c r="Y537" i="1" s="1"/>
  <c r="Y536" i="1" s="1"/>
  <c r="Y535" i="1" s="1"/>
  <c r="Y534" i="1" s="1"/>
  <c r="Y533" i="1" s="1"/>
  <c r="Y532" i="1" s="1"/>
  <c r="Y531" i="1" s="1"/>
  <c r="Y530" i="1" s="1"/>
  <c r="Y529" i="1" s="1"/>
  <c r="Y528" i="1" s="1"/>
  <c r="Y527" i="1" s="1"/>
  <c r="Y526" i="1" s="1"/>
  <c r="Y525" i="1" s="1"/>
  <c r="Y524" i="1" s="1"/>
  <c r="Y523" i="1" s="1"/>
  <c r="Y522" i="1" s="1"/>
  <c r="Y521" i="1" s="1"/>
  <c r="Y520" i="1" s="1"/>
  <c r="Y519" i="1" s="1"/>
  <c r="Y518" i="1" s="1"/>
  <c r="Y517" i="1" s="1"/>
  <c r="Y516" i="1" s="1"/>
  <c r="Y515" i="1" s="1"/>
  <c r="Y514" i="1" s="1"/>
  <c r="Y513" i="1" s="1"/>
  <c r="Y512" i="1" s="1"/>
  <c r="Y511" i="1" s="1"/>
  <c r="Y510" i="1" s="1"/>
  <c r="Y509" i="1" s="1"/>
  <c r="Y508" i="1" s="1"/>
  <c r="Y507" i="1" s="1"/>
  <c r="Y506" i="1" s="1"/>
  <c r="Y505" i="1" s="1"/>
  <c r="Y504" i="1" s="1"/>
  <c r="Y503" i="1" s="1"/>
  <c r="Y502" i="1" s="1"/>
  <c r="Y501" i="1" s="1"/>
  <c r="Y500" i="1" s="1"/>
  <c r="Y499" i="1" s="1"/>
  <c r="Y498" i="1" s="1"/>
  <c r="Y497" i="1" s="1"/>
  <c r="Y496" i="1" s="1"/>
  <c r="Y495" i="1" s="1"/>
  <c r="Y494" i="1" s="1"/>
  <c r="Y493" i="1" s="1"/>
  <c r="Y492" i="1" s="1"/>
  <c r="Y491" i="1" s="1"/>
  <c r="Y490" i="1" s="1"/>
  <c r="Y489" i="1" s="1"/>
  <c r="Y488" i="1" s="1"/>
  <c r="Y487" i="1" s="1"/>
  <c r="Y486" i="1" s="1"/>
  <c r="Y485" i="1" s="1"/>
  <c r="Y484" i="1" s="1"/>
  <c r="Y483" i="1" s="1"/>
  <c r="Y482" i="1" s="1"/>
  <c r="Y481" i="1" s="1"/>
  <c r="Y480" i="1" s="1"/>
  <c r="Y479" i="1" s="1"/>
  <c r="Y478" i="1" s="1"/>
  <c r="Y477" i="1" s="1"/>
  <c r="Y476" i="1" s="1"/>
  <c r="Y475" i="1" s="1"/>
  <c r="Y474" i="1" s="1"/>
  <c r="Y473" i="1" s="1"/>
  <c r="Y472" i="1" s="1"/>
  <c r="Y471" i="1" s="1"/>
  <c r="Y470" i="1" s="1"/>
  <c r="Y469" i="1" s="1"/>
  <c r="Y468" i="1" s="1"/>
  <c r="Y467" i="1" s="1"/>
  <c r="Y466" i="1" s="1"/>
  <c r="Y465" i="1" s="1"/>
  <c r="Y464" i="1" s="1"/>
  <c r="Y463" i="1" s="1"/>
  <c r="Y462" i="1" s="1"/>
  <c r="Y461" i="1" s="1"/>
  <c r="Y460" i="1" s="1"/>
  <c r="Y459" i="1" s="1"/>
  <c r="Y458" i="1" s="1"/>
  <c r="Y457" i="1" s="1"/>
  <c r="Y456" i="1" s="1"/>
  <c r="Y455" i="1" s="1"/>
  <c r="Y454" i="1" s="1"/>
  <c r="Y453" i="1" s="1"/>
  <c r="Y452" i="1" s="1"/>
  <c r="Y451" i="1" s="1"/>
  <c r="Y450" i="1" s="1"/>
  <c r="Y449" i="1" s="1"/>
  <c r="Y448" i="1" s="1"/>
  <c r="Y447" i="1" s="1"/>
  <c r="Y446" i="1" s="1"/>
  <c r="Y445" i="1" s="1"/>
  <c r="Y444" i="1" s="1"/>
  <c r="Y443" i="1" s="1"/>
  <c r="Y442" i="1" s="1"/>
  <c r="Y441" i="1" s="1"/>
  <c r="Y440" i="1" s="1"/>
  <c r="Y439" i="1" s="1"/>
  <c r="Y438" i="1" s="1"/>
  <c r="Y437" i="1" s="1"/>
  <c r="Y436" i="1" s="1"/>
  <c r="Y435" i="1" s="1"/>
  <c r="Y434" i="1" s="1"/>
  <c r="Y433" i="1" s="1"/>
  <c r="Y432" i="1" s="1"/>
  <c r="Y431" i="1" s="1"/>
  <c r="Y430" i="1" s="1"/>
  <c r="Y429" i="1" s="1"/>
  <c r="Y428" i="1" s="1"/>
  <c r="Y427" i="1" s="1"/>
  <c r="Y426" i="1" s="1"/>
  <c r="Y425" i="1" s="1"/>
  <c r="Y424" i="1" s="1"/>
  <c r="Y423" i="1" s="1"/>
  <c r="Y422" i="1" s="1"/>
  <c r="Y421" i="1" s="1"/>
  <c r="Y420" i="1" s="1"/>
  <c r="Y419" i="1" s="1"/>
  <c r="Y418" i="1" s="1"/>
  <c r="Y417" i="1" s="1"/>
  <c r="Y416" i="1" s="1"/>
  <c r="Y415" i="1" s="1"/>
  <c r="Y414" i="1" s="1"/>
  <c r="Y413" i="1" s="1"/>
  <c r="Y412" i="1" s="1"/>
  <c r="Y411" i="1" s="1"/>
  <c r="Y410" i="1" s="1"/>
  <c r="Y409" i="1" s="1"/>
  <c r="Y408" i="1" s="1"/>
  <c r="Y407" i="1" s="1"/>
  <c r="Y406" i="1" s="1"/>
  <c r="Y405" i="1" s="1"/>
  <c r="Y404" i="1" s="1"/>
  <c r="Y403" i="1" s="1"/>
  <c r="Y402" i="1" s="1"/>
  <c r="Y401" i="1" s="1"/>
  <c r="Y400" i="1" s="1"/>
  <c r="Y399" i="1" s="1"/>
  <c r="Y398" i="1" s="1"/>
  <c r="Y397" i="1" s="1"/>
  <c r="Y396" i="1" s="1"/>
  <c r="Y395" i="1" s="1"/>
  <c r="Y394" i="1" s="1"/>
  <c r="Y393" i="1" s="1"/>
  <c r="Y392" i="1" s="1"/>
  <c r="Y391" i="1" s="1"/>
  <c r="Y390" i="1" s="1"/>
  <c r="Y389" i="1" s="1"/>
  <c r="Y388" i="1" s="1"/>
  <c r="Y387" i="1" s="1"/>
  <c r="Y386" i="1" s="1"/>
  <c r="Y385" i="1" s="1"/>
  <c r="Y384" i="1" s="1"/>
  <c r="Y383" i="1" s="1"/>
  <c r="Y382" i="1" s="1"/>
  <c r="Y381" i="1" s="1"/>
  <c r="Y380" i="1" s="1"/>
  <c r="Y379" i="1" s="1"/>
  <c r="Y378" i="1" s="1"/>
  <c r="Y377" i="1" s="1"/>
  <c r="Y376" i="1" s="1"/>
  <c r="Y375" i="1" s="1"/>
  <c r="Y374" i="1" s="1"/>
  <c r="Y373" i="1" s="1"/>
  <c r="Y372" i="1" s="1"/>
  <c r="Y371" i="1" s="1"/>
  <c r="Y370" i="1" s="1"/>
  <c r="Y369" i="1" s="1"/>
  <c r="Y368" i="1" s="1"/>
  <c r="Y367" i="1" s="1"/>
  <c r="Y366" i="1" s="1"/>
  <c r="Y365" i="1" s="1"/>
  <c r="Y364" i="1" s="1"/>
  <c r="Y363" i="1" s="1"/>
  <c r="Y362" i="1" s="1"/>
  <c r="Y361" i="1" s="1"/>
  <c r="Y360" i="1" s="1"/>
  <c r="Y359" i="1" s="1"/>
  <c r="Y358" i="1" s="1"/>
  <c r="Y357" i="1" s="1"/>
  <c r="Y356" i="1" s="1"/>
  <c r="Y355" i="1" s="1"/>
  <c r="Y354" i="1" s="1"/>
  <c r="Y353" i="1" s="1"/>
  <c r="Y352" i="1" s="1"/>
  <c r="Y351" i="1" s="1"/>
  <c r="Y350" i="1" s="1"/>
  <c r="Y349" i="1" s="1"/>
  <c r="Y348" i="1" s="1"/>
  <c r="Y347" i="1" s="1"/>
  <c r="Y346" i="1" s="1"/>
  <c r="Y345" i="1" s="1"/>
  <c r="Y344" i="1" s="1"/>
  <c r="Y343" i="1" s="1"/>
  <c r="Y342" i="1" s="1"/>
  <c r="Y341" i="1" s="1"/>
  <c r="Y340" i="1" s="1"/>
  <c r="Y339" i="1" s="1"/>
  <c r="Y338" i="1" s="1"/>
  <c r="Y337" i="1" s="1"/>
  <c r="Y336" i="1" s="1"/>
  <c r="Y335" i="1" s="1"/>
  <c r="Y334" i="1" s="1"/>
  <c r="Y333" i="1" s="1"/>
  <c r="Y332" i="1" s="1"/>
  <c r="Y331" i="1" s="1"/>
  <c r="Y330" i="1" s="1"/>
  <c r="Y329" i="1" s="1"/>
  <c r="Y328" i="1" s="1"/>
  <c r="Y327" i="1" s="1"/>
  <c r="Y326" i="1" s="1"/>
  <c r="Y325" i="1" s="1"/>
  <c r="Y324" i="1" s="1"/>
  <c r="Y323" i="1" s="1"/>
  <c r="Y322" i="1" s="1"/>
  <c r="Y321" i="1" s="1"/>
  <c r="Y320" i="1" s="1"/>
  <c r="Y319" i="1" s="1"/>
  <c r="Y318" i="1" s="1"/>
  <c r="Y317" i="1" s="1"/>
  <c r="Y316" i="1" s="1"/>
  <c r="Y315" i="1" s="1"/>
  <c r="Y314" i="1" s="1"/>
  <c r="Y313" i="1" s="1"/>
  <c r="Y312" i="1" s="1"/>
  <c r="Y311" i="1" s="1"/>
  <c r="Y310" i="1" s="1"/>
  <c r="Y309" i="1" s="1"/>
  <c r="Y308" i="1" s="1"/>
  <c r="Y307" i="1" s="1"/>
  <c r="Y306" i="1" s="1"/>
  <c r="Y305" i="1" s="1"/>
  <c r="Y304" i="1" s="1"/>
  <c r="Y303" i="1" s="1"/>
  <c r="Y302" i="1" s="1"/>
  <c r="Y301" i="1" s="1"/>
  <c r="Y300" i="1" s="1"/>
  <c r="Y299" i="1" s="1"/>
  <c r="Y298" i="1" s="1"/>
  <c r="Y297" i="1" s="1"/>
  <c r="Y296" i="1" s="1"/>
  <c r="Y295" i="1" s="1"/>
  <c r="Y294" i="1" s="1"/>
  <c r="Y293" i="1" s="1"/>
  <c r="Y292" i="1" s="1"/>
  <c r="Y291" i="1" s="1"/>
  <c r="Y290" i="1" s="1"/>
  <c r="Y289" i="1" s="1"/>
  <c r="Y288" i="1" s="1"/>
  <c r="Y287" i="1" s="1"/>
  <c r="Y286" i="1" s="1"/>
  <c r="Y285" i="1" s="1"/>
  <c r="Y284" i="1" s="1"/>
  <c r="Y283" i="1" s="1"/>
  <c r="Y282" i="1" s="1"/>
  <c r="Y281" i="1" s="1"/>
  <c r="Y280" i="1" s="1"/>
  <c r="Y279" i="1" s="1"/>
  <c r="Y278" i="1" s="1"/>
  <c r="Y277" i="1" s="1"/>
  <c r="Y276" i="1" s="1"/>
  <c r="Y275" i="1" s="1"/>
  <c r="Y274" i="1" s="1"/>
  <c r="Y273" i="1" s="1"/>
  <c r="Y272" i="1" s="1"/>
  <c r="Y271" i="1" s="1"/>
  <c r="Y270" i="1" s="1"/>
  <c r="Y269" i="1" s="1"/>
  <c r="Y268" i="1" s="1"/>
  <c r="Y267" i="1" s="1"/>
  <c r="Y266" i="1" s="1"/>
  <c r="Y265" i="1" s="1"/>
  <c r="Y264" i="1" s="1"/>
  <c r="Y263" i="1" s="1"/>
  <c r="Y262" i="1" s="1"/>
  <c r="Y261" i="1" s="1"/>
  <c r="Y260" i="1" s="1"/>
  <c r="Y259" i="1" s="1"/>
  <c r="Y258" i="1" s="1"/>
  <c r="Y257" i="1" s="1"/>
  <c r="Y256" i="1" s="1"/>
  <c r="Y255" i="1" s="1"/>
  <c r="Y254" i="1" s="1"/>
  <c r="Y253" i="1" s="1"/>
  <c r="Y252" i="1" s="1"/>
  <c r="Y251" i="1" s="1"/>
  <c r="Y250" i="1" s="1"/>
  <c r="Y249" i="1" s="1"/>
  <c r="Y248" i="1" s="1"/>
  <c r="Y247" i="1" s="1"/>
  <c r="Y246" i="1" s="1"/>
  <c r="Y245" i="1" s="1"/>
  <c r="Y244" i="1" s="1"/>
  <c r="Y243" i="1" s="1"/>
  <c r="Y242" i="1" s="1"/>
  <c r="Y241" i="1" s="1"/>
  <c r="Y240" i="1" s="1"/>
  <c r="Y239" i="1" s="1"/>
  <c r="Y238" i="1" s="1"/>
  <c r="Y237" i="1" s="1"/>
  <c r="Y236" i="1" s="1"/>
  <c r="Y235" i="1" s="1"/>
  <c r="Y234" i="1" s="1"/>
  <c r="Y233" i="1" s="1"/>
  <c r="Y232" i="1" s="1"/>
  <c r="Y231" i="1" s="1"/>
  <c r="Y230" i="1" s="1"/>
  <c r="Y229" i="1" s="1"/>
  <c r="Y228" i="1" s="1"/>
  <c r="Y227" i="1" s="1"/>
  <c r="Y226" i="1" s="1"/>
  <c r="Y225" i="1" s="1"/>
  <c r="Y224" i="1" s="1"/>
  <c r="Y223" i="1" s="1"/>
  <c r="Y222" i="1" s="1"/>
  <c r="Y221" i="1" s="1"/>
  <c r="Y220" i="1" s="1"/>
  <c r="Y219" i="1" s="1"/>
  <c r="Y218" i="1" s="1"/>
  <c r="Y217" i="1" s="1"/>
  <c r="Y216" i="1" s="1"/>
  <c r="Y215" i="1" s="1"/>
  <c r="Y214" i="1" s="1"/>
  <c r="Y213" i="1" s="1"/>
  <c r="Y212" i="1" s="1"/>
  <c r="Y211" i="1" s="1"/>
  <c r="Y210" i="1" s="1"/>
  <c r="Y209" i="1" s="1"/>
  <c r="Y208" i="1" s="1"/>
  <c r="Y207" i="1" s="1"/>
  <c r="Y206" i="1" s="1"/>
  <c r="Y205" i="1" s="1"/>
  <c r="Y204" i="1" s="1"/>
  <c r="Y203" i="1" s="1"/>
  <c r="Y202" i="1" s="1"/>
  <c r="Y201" i="1" s="1"/>
  <c r="Y200" i="1" s="1"/>
  <c r="Y199" i="1" s="1"/>
  <c r="Y198" i="1" s="1"/>
  <c r="Y197" i="1" s="1"/>
  <c r="Y196" i="1" s="1"/>
  <c r="Y195" i="1" s="1"/>
  <c r="Y194" i="1" s="1"/>
  <c r="Y193" i="1" s="1"/>
  <c r="Y192" i="1" s="1"/>
  <c r="Y191" i="1" s="1"/>
  <c r="Y190" i="1" s="1"/>
  <c r="Y189" i="1" s="1"/>
  <c r="Y188" i="1" s="1"/>
  <c r="Y187" i="1" s="1"/>
  <c r="Y186" i="1" s="1"/>
  <c r="Y185" i="1" s="1"/>
  <c r="Y184" i="1" s="1"/>
  <c r="Y183" i="1" s="1"/>
  <c r="Y182" i="1" s="1"/>
  <c r="Y181" i="1" s="1"/>
  <c r="Y180" i="1" s="1"/>
  <c r="Y179" i="1" s="1"/>
  <c r="Y178" i="1" s="1"/>
  <c r="Y177" i="1" s="1"/>
  <c r="Y176" i="1" s="1"/>
  <c r="Y175" i="1" s="1"/>
  <c r="Y174" i="1" s="1"/>
  <c r="Y173" i="1" s="1"/>
  <c r="Y172" i="1" s="1"/>
  <c r="Y171" i="1" s="1"/>
  <c r="Y170" i="1" s="1"/>
  <c r="Y169" i="1" s="1"/>
  <c r="Y168" i="1" s="1"/>
  <c r="Y167" i="1" s="1"/>
  <c r="Y166" i="1" s="1"/>
  <c r="Y165" i="1" s="1"/>
  <c r="Y164" i="1" s="1"/>
  <c r="Y163" i="1" s="1"/>
  <c r="Y162" i="1" s="1"/>
  <c r="Y161" i="1" s="1"/>
  <c r="Y160" i="1" s="1"/>
  <c r="Y159" i="1" s="1"/>
  <c r="Y158" i="1" s="1"/>
  <c r="Y157" i="1" s="1"/>
  <c r="Y156" i="1" s="1"/>
  <c r="Y155" i="1" s="1"/>
  <c r="Y154" i="1" s="1"/>
  <c r="Y153" i="1" s="1"/>
  <c r="Y152" i="1" s="1"/>
  <c r="Y151" i="1" s="1"/>
  <c r="Y150" i="1" s="1"/>
  <c r="Y149" i="1" s="1"/>
  <c r="Y148" i="1" s="1"/>
  <c r="Y147" i="1" s="1"/>
  <c r="Y146" i="1" s="1"/>
  <c r="Y145" i="1" s="1"/>
  <c r="Y144" i="1" s="1"/>
  <c r="Y143" i="1" s="1"/>
  <c r="Y142" i="1" s="1"/>
  <c r="Y141" i="1" s="1"/>
  <c r="Y140" i="1" s="1"/>
  <c r="Y139" i="1" s="1"/>
  <c r="Y138" i="1" s="1"/>
  <c r="Y137" i="1" s="1"/>
  <c r="Y136" i="1" s="1"/>
  <c r="Y135" i="1" s="1"/>
  <c r="Y134" i="1" s="1"/>
  <c r="Y133" i="1" s="1"/>
  <c r="Y132" i="1" s="1"/>
  <c r="Y131" i="1" s="1"/>
  <c r="Y130" i="1" s="1"/>
  <c r="Y129" i="1" s="1"/>
  <c r="Y128" i="1" s="1"/>
  <c r="Y127" i="1" s="1"/>
  <c r="Y126" i="1" s="1"/>
  <c r="Y125" i="1" s="1"/>
  <c r="Y124" i="1" s="1"/>
  <c r="Y123" i="1" s="1"/>
  <c r="Y122" i="1" s="1"/>
  <c r="Y121" i="1" s="1"/>
  <c r="Y120" i="1" s="1"/>
  <c r="Y119" i="1" s="1"/>
  <c r="Y118" i="1" s="1"/>
  <c r="Y117" i="1" s="1"/>
  <c r="Y116" i="1" s="1"/>
  <c r="Y115" i="1" s="1"/>
  <c r="Y114" i="1" s="1"/>
  <c r="Y113" i="1" s="1"/>
  <c r="Y112" i="1" s="1"/>
  <c r="Y111" i="1" s="1"/>
  <c r="Y110" i="1" s="1"/>
  <c r="Y109" i="1" s="1"/>
  <c r="Y108" i="1" s="1"/>
  <c r="Y107" i="1" s="1"/>
  <c r="Y106" i="1" s="1"/>
  <c r="Y105" i="1" s="1"/>
  <c r="Y104" i="1" s="1"/>
  <c r="Y103" i="1" s="1"/>
  <c r="Y102" i="1" s="1"/>
  <c r="Y101" i="1" s="1"/>
  <c r="Y100" i="1" s="1"/>
  <c r="Y99" i="1" s="1"/>
  <c r="Y98" i="1" s="1"/>
  <c r="Y97" i="1" s="1"/>
  <c r="Y96" i="1" s="1"/>
  <c r="Y95" i="1" s="1"/>
  <c r="Y94" i="1" s="1"/>
  <c r="Y93" i="1" s="1"/>
  <c r="Y92" i="1" s="1"/>
  <c r="Y91" i="1" s="1"/>
  <c r="Y90" i="1" s="1"/>
  <c r="Y89" i="1" s="1"/>
  <c r="Y88" i="1" s="1"/>
  <c r="Y87" i="1" s="1"/>
  <c r="Y86" i="1" s="1"/>
  <c r="Y85" i="1" s="1"/>
  <c r="Y84" i="1" s="1"/>
  <c r="Y83" i="1" s="1"/>
  <c r="Y82" i="1" s="1"/>
  <c r="Y81" i="1" s="1"/>
  <c r="Y80" i="1" s="1"/>
  <c r="Y79" i="1" s="1"/>
  <c r="Y78" i="1" s="1"/>
  <c r="Y77" i="1" s="1"/>
  <c r="Y76" i="1" s="1"/>
  <c r="Y75" i="1" s="1"/>
  <c r="Y74" i="1" s="1"/>
  <c r="Y73" i="1" s="1"/>
  <c r="Y72" i="1" s="1"/>
  <c r="Y71" i="1" s="1"/>
  <c r="Y70" i="1" s="1"/>
  <c r="Y69" i="1" s="1"/>
  <c r="Y68" i="1" s="1"/>
  <c r="Y67" i="1" s="1"/>
  <c r="Y66" i="1" s="1"/>
  <c r="Y65" i="1" s="1"/>
  <c r="Y64" i="1" s="1"/>
  <c r="Y63" i="1" s="1"/>
  <c r="Y62" i="1" s="1"/>
  <c r="Y61" i="1" s="1"/>
  <c r="Y60" i="1" s="1"/>
  <c r="Y59" i="1" s="1"/>
  <c r="Y58" i="1" s="1"/>
  <c r="Y57" i="1" s="1"/>
  <c r="Y56" i="1" s="1"/>
  <c r="Y55" i="1" s="1"/>
  <c r="Y54" i="1" s="1"/>
  <c r="Y53" i="1" s="1"/>
  <c r="Y52" i="1" s="1"/>
  <c r="Y51" i="1" s="1"/>
  <c r="Y50" i="1" s="1"/>
  <c r="Y49" i="1" s="1"/>
  <c r="Y48" i="1" s="1"/>
  <c r="Y47" i="1" s="1"/>
  <c r="Y46" i="1" s="1"/>
  <c r="Y45" i="1" s="1"/>
  <c r="Y44" i="1" s="1"/>
  <c r="Y43" i="1" s="1"/>
  <c r="Y42" i="1" s="1"/>
  <c r="Y41" i="1" s="1"/>
  <c r="Y40" i="1" s="1"/>
  <c r="Y39" i="1" s="1"/>
  <c r="Y38" i="1" s="1"/>
  <c r="Y37" i="1" s="1"/>
  <c r="Y36" i="1" s="1"/>
  <c r="Y35" i="1" s="1"/>
  <c r="Y34" i="1" s="1"/>
  <c r="Y33" i="1" s="1"/>
  <c r="Y32" i="1" s="1"/>
  <c r="Y31" i="1" s="1"/>
  <c r="Y30" i="1" s="1"/>
  <c r="Y29" i="1" s="1"/>
  <c r="Y28" i="1" s="1"/>
  <c r="Y27" i="1" s="1"/>
  <c r="Y26" i="1" s="1"/>
  <c r="Y25" i="1" s="1"/>
  <c r="Y24" i="1" s="1"/>
  <c r="Y23" i="1" s="1"/>
  <c r="Y22" i="1" s="1"/>
  <c r="Y21" i="1" s="1"/>
  <c r="Y20" i="1" s="1"/>
  <c r="Y19" i="1" s="1"/>
  <c r="Y18" i="1" s="1"/>
  <c r="Y17" i="1" s="1"/>
  <c r="Y16" i="1" s="1"/>
  <c r="Y15" i="1" s="1"/>
  <c r="Y14" i="1" s="1"/>
  <c r="Y13" i="1" s="1"/>
  <c r="Y12" i="1" s="1"/>
  <c r="Y11" i="1" s="1"/>
  <c r="Y10" i="1" s="1"/>
  <c r="Y9" i="1" s="1"/>
  <c r="Y8" i="1" s="1"/>
  <c r="Y7" i="1" s="1"/>
  <c r="Y6" i="1" s="1"/>
  <c r="Y5" i="1" s="1"/>
  <c r="Y4" i="1" s="1"/>
  <c r="Y3" i="1" s="1"/>
  <c r="Y2" i="1" s="1"/>
  <c r="Y1898" i="1"/>
  <c r="U1899" i="1"/>
  <c r="W1898" i="1"/>
  <c r="AH3268" i="1"/>
  <c r="AH3267" i="1"/>
  <c r="R1686" i="1"/>
  <c r="T1685" i="1"/>
  <c r="F3270" i="1"/>
  <c r="D3271" i="1"/>
  <c r="Q3271" i="1" s="1"/>
  <c r="G3270" i="1"/>
  <c r="J3270" i="1"/>
  <c r="X3270" i="1"/>
  <c r="AI3270" i="1"/>
  <c r="AJ3270" i="1"/>
  <c r="AM3270" i="1" l="1"/>
  <c r="F3271" i="1"/>
  <c r="G3271" i="1" s="1"/>
  <c r="E3272" i="1"/>
  <c r="D3272" i="1"/>
  <c r="J3271" i="1"/>
  <c r="X3271" i="1"/>
  <c r="U1900" i="1"/>
  <c r="W1899" i="1"/>
  <c r="AQ3269" i="1"/>
  <c r="AR3269" i="1"/>
  <c r="Y1899" i="1"/>
  <c r="AA1898" i="1"/>
  <c r="K1224" i="1"/>
  <c r="M1223" i="1"/>
  <c r="R1687" i="1"/>
  <c r="T1686" i="1"/>
  <c r="AV23" i="1"/>
  <c r="AI3271" i="1"/>
  <c r="AJ3271" i="1"/>
  <c r="Q3272" i="1" l="1"/>
  <c r="AH3269" i="1"/>
  <c r="AM3271" i="1"/>
  <c r="AQ3270" i="1"/>
  <c r="AH3270" i="1" s="1"/>
  <c r="AR3270" i="1"/>
  <c r="R1688" i="1"/>
  <c r="T1687" i="1"/>
  <c r="Y1900" i="1"/>
  <c r="AA1899" i="1"/>
  <c r="U1901" i="1"/>
  <c r="W1900" i="1"/>
  <c r="K1225" i="1"/>
  <c r="M1224" i="1"/>
  <c r="F3272" i="1"/>
  <c r="D3273" i="1"/>
  <c r="E3273" i="1"/>
  <c r="Q3273" i="1" s="1"/>
  <c r="G3272" i="1"/>
  <c r="J3272" i="1"/>
  <c r="X3272" i="1"/>
  <c r="AV22" i="1"/>
  <c r="AI3272" i="1"/>
  <c r="AJ3272" i="1"/>
  <c r="AM3272" i="1" l="1"/>
  <c r="F3273" i="1"/>
  <c r="E3274" i="1"/>
  <c r="Q3274" i="1" s="1"/>
  <c r="D3274" i="1"/>
  <c r="J3273" i="1"/>
  <c r="G3273" i="1"/>
  <c r="AR3272" i="1" s="1"/>
  <c r="X3273" i="1"/>
  <c r="AR3271" i="1"/>
  <c r="U1902" i="1"/>
  <c r="W1901" i="1"/>
  <c r="R1689" i="1"/>
  <c r="T1688" i="1"/>
  <c r="K1226" i="1"/>
  <c r="M1225" i="1"/>
  <c r="Y1901" i="1"/>
  <c r="AA1900" i="1"/>
  <c r="AQ3271" i="1"/>
  <c r="AI3273" i="1"/>
  <c r="AJ3273" i="1"/>
  <c r="AH3271" i="1" l="1"/>
  <c r="AQ3272" i="1"/>
  <c r="AM3273" i="1"/>
  <c r="Y1902" i="1"/>
  <c r="AA1901" i="1"/>
  <c r="F3274" i="1"/>
  <c r="D3275" i="1"/>
  <c r="E3275" i="1"/>
  <c r="X3274" i="1"/>
  <c r="G3274" i="1"/>
  <c r="J3274" i="1"/>
  <c r="Q3275" i="1"/>
  <c r="K1227" i="1"/>
  <c r="M1226" i="1"/>
  <c r="U1903" i="1"/>
  <c r="W1902" i="1"/>
  <c r="R1690" i="1"/>
  <c r="T1689" i="1"/>
  <c r="AH3272" i="1"/>
  <c r="AI3274" i="1"/>
  <c r="AJ3274" i="1"/>
  <c r="AM3274" i="1" l="1"/>
  <c r="Y1903" i="1"/>
  <c r="AA1902" i="1"/>
  <c r="AQ3273" i="1"/>
  <c r="AR3273" i="1"/>
  <c r="K1228" i="1"/>
  <c r="M1227" i="1"/>
  <c r="R1691" i="1"/>
  <c r="T1690" i="1"/>
  <c r="U1904" i="1"/>
  <c r="W1903" i="1"/>
  <c r="F3275" i="1"/>
  <c r="G3275" i="1" s="1"/>
  <c r="AR3274" i="1" s="1"/>
  <c r="E3276" i="1"/>
  <c r="Q3276" i="1" s="1"/>
  <c r="D3276" i="1"/>
  <c r="X3275" i="1"/>
  <c r="J3275" i="1"/>
  <c r="AI3275" i="1"/>
  <c r="AJ3275" i="1"/>
  <c r="AH3273" i="1" l="1"/>
  <c r="AM3275" i="1"/>
  <c r="F3276" i="1"/>
  <c r="G3276" i="1" s="1"/>
  <c r="D3277" i="1"/>
  <c r="E3277" i="1"/>
  <c r="J3276" i="1"/>
  <c r="X3276" i="1"/>
  <c r="U1905" i="1"/>
  <c r="W1904" i="1"/>
  <c r="K1229" i="1"/>
  <c r="M1228" i="1"/>
  <c r="R1692" i="1"/>
  <c r="T1691" i="1"/>
  <c r="Y1904" i="1"/>
  <c r="AA1903" i="1"/>
  <c r="AQ3274" i="1"/>
  <c r="AH3274" i="1" s="1"/>
  <c r="AI3276" i="1"/>
  <c r="AJ3276" i="1"/>
  <c r="AM3276" i="1" l="1"/>
  <c r="AQ3275" i="1"/>
  <c r="AR3275" i="1"/>
  <c r="F3277" i="1"/>
  <c r="G3277" i="1" s="1"/>
  <c r="D3278" i="1"/>
  <c r="E3278" i="1"/>
  <c r="X3277" i="1"/>
  <c r="J3277" i="1"/>
  <c r="R1693" i="1"/>
  <c r="T1692" i="1"/>
  <c r="K1230" i="1"/>
  <c r="M1229" i="1"/>
  <c r="Q3277" i="1"/>
  <c r="Y1905" i="1"/>
  <c r="AA1904" i="1"/>
  <c r="U1906" i="1"/>
  <c r="W1905" i="1"/>
  <c r="AI3277" i="1"/>
  <c r="AJ3277" i="1"/>
  <c r="Q3278" i="1" l="1"/>
  <c r="AH3275" i="1"/>
  <c r="AM3277" i="1"/>
  <c r="Y1906" i="1"/>
  <c r="AA1905" i="1"/>
  <c r="U1907" i="1"/>
  <c r="W1906" i="1"/>
  <c r="R1694" i="1"/>
  <c r="T1693" i="1"/>
  <c r="K1231" i="1"/>
  <c r="M1230" i="1"/>
  <c r="F3278" i="1"/>
  <c r="E3279" i="1"/>
  <c r="Q3279" i="1" s="1"/>
  <c r="D3279" i="1"/>
  <c r="X3278" i="1"/>
  <c r="G3278" i="1"/>
  <c r="J3278" i="1"/>
  <c r="AR3276" i="1"/>
  <c r="AQ3276" i="1"/>
  <c r="AH3276" i="1" s="1"/>
  <c r="AI3278" i="1"/>
  <c r="AJ3278" i="1"/>
  <c r="AM3278" i="1" l="1"/>
  <c r="F3279" i="1"/>
  <c r="G3279" i="1" s="1"/>
  <c r="AR3278" i="1" s="1"/>
  <c r="E3280" i="1"/>
  <c r="D3280" i="1"/>
  <c r="X3279" i="1"/>
  <c r="J3279" i="1"/>
  <c r="K1232" i="1"/>
  <c r="M1231" i="1"/>
  <c r="U1908" i="1"/>
  <c r="W1907" i="1"/>
  <c r="Y1907" i="1"/>
  <c r="AA1906" i="1"/>
  <c r="AQ3277" i="1"/>
  <c r="R1695" i="1"/>
  <c r="T1694" i="1"/>
  <c r="AR3277" i="1"/>
  <c r="AI3279" i="1"/>
  <c r="AJ3279" i="1"/>
  <c r="Q3280" i="1" l="1"/>
  <c r="AH3277" i="1"/>
  <c r="AM3279" i="1"/>
  <c r="K1233" i="1"/>
  <c r="M1232" i="1"/>
  <c r="AQ3278" i="1"/>
  <c r="AH3278" i="1" s="1"/>
  <c r="R1696" i="1"/>
  <c r="T1695" i="1"/>
  <c r="Y1908" i="1"/>
  <c r="AA1907" i="1"/>
  <c r="U1909" i="1"/>
  <c r="W1908" i="1"/>
  <c r="F3280" i="1"/>
  <c r="G3280" i="1" s="1"/>
  <c r="E3281" i="1"/>
  <c r="Q3281" i="1" s="1"/>
  <c r="D3281" i="1"/>
  <c r="X3280" i="1"/>
  <c r="J3280" i="1"/>
  <c r="AI3280" i="1"/>
  <c r="AJ3280" i="1"/>
  <c r="AM3280" i="1" l="1"/>
  <c r="AQ3279" i="1"/>
  <c r="AR3279" i="1"/>
  <c r="F3281" i="1"/>
  <c r="G3281" i="1" s="1"/>
  <c r="E3282" i="1"/>
  <c r="D3282" i="1"/>
  <c r="X3281" i="1"/>
  <c r="J3281" i="1"/>
  <c r="R1697" i="1"/>
  <c r="T1696" i="1"/>
  <c r="Y1909" i="1"/>
  <c r="AA1908" i="1"/>
  <c r="K1234" i="1"/>
  <c r="M1233" i="1"/>
  <c r="U1910" i="1"/>
  <c r="W1909" i="1"/>
  <c r="AI3281" i="1"/>
  <c r="AJ3281" i="1"/>
  <c r="Q3282" i="1" l="1"/>
  <c r="AH3279" i="1"/>
  <c r="AM3281" i="1"/>
  <c r="AR3280" i="1"/>
  <c r="AQ3280" i="1"/>
  <c r="U1911" i="1"/>
  <c r="W1910" i="1"/>
  <c r="Y1910" i="1"/>
  <c r="AA1909" i="1"/>
  <c r="K1235" i="1"/>
  <c r="M1234" i="1"/>
  <c r="R1698" i="1"/>
  <c r="T1697" i="1"/>
  <c r="F3282" i="1"/>
  <c r="G3282" i="1" s="1"/>
  <c r="D3283" i="1"/>
  <c r="E3283" i="1"/>
  <c r="J3282" i="1"/>
  <c r="X3282" i="1"/>
  <c r="AI3282" i="1"/>
  <c r="AJ3282" i="1"/>
  <c r="Q3283" i="1" l="1"/>
  <c r="AH3280" i="1"/>
  <c r="AM3282" i="1"/>
  <c r="AR3281" i="1"/>
  <c r="AQ3281" i="1"/>
  <c r="F3283" i="1"/>
  <c r="E3284" i="1"/>
  <c r="Q3284" i="1" s="1"/>
  <c r="D3284" i="1"/>
  <c r="J3283" i="1"/>
  <c r="G3283" i="1"/>
  <c r="X3283" i="1"/>
  <c r="K1236" i="1"/>
  <c r="M1235" i="1"/>
  <c r="U1912" i="1"/>
  <c r="W1911" i="1"/>
  <c r="R1699" i="1"/>
  <c r="T1698" i="1"/>
  <c r="Y1911" i="1"/>
  <c r="AA1910" i="1"/>
  <c r="AI3283" i="1"/>
  <c r="AJ3283" i="1"/>
  <c r="AH3281" i="1" l="1"/>
  <c r="AM3283" i="1"/>
  <c r="R1700" i="1"/>
  <c r="T1699" i="1"/>
  <c r="F3284" i="1"/>
  <c r="G3284" i="1" s="1"/>
  <c r="E3285" i="1"/>
  <c r="D3285" i="1"/>
  <c r="J3284" i="1"/>
  <c r="X3284" i="1"/>
  <c r="AR3282" i="1"/>
  <c r="K1237" i="1"/>
  <c r="M1236" i="1"/>
  <c r="Y1912" i="1"/>
  <c r="AA1911" i="1"/>
  <c r="U1913" i="1"/>
  <c r="W1912" i="1"/>
  <c r="AQ3282" i="1"/>
  <c r="AI3284" i="1"/>
  <c r="AJ3284" i="1"/>
  <c r="Q3285" i="1" l="1"/>
  <c r="AH3282" i="1"/>
  <c r="AM3284" i="1"/>
  <c r="AQ3283" i="1"/>
  <c r="AR3283" i="1"/>
  <c r="Y1913" i="1"/>
  <c r="AA1912" i="1"/>
  <c r="U1914" i="1"/>
  <c r="W1913" i="1"/>
  <c r="K1238" i="1"/>
  <c r="M1237" i="1"/>
  <c r="F3285" i="1"/>
  <c r="G3285" i="1" s="1"/>
  <c r="D3286" i="1"/>
  <c r="E3286" i="1"/>
  <c r="X3285" i="1"/>
  <c r="J3285" i="1"/>
  <c r="R1701" i="1"/>
  <c r="T1700" i="1"/>
  <c r="AI3285" i="1"/>
  <c r="AJ3285" i="1"/>
  <c r="AH3283" i="1" l="1"/>
  <c r="Q3286" i="1"/>
  <c r="AM3285" i="1"/>
  <c r="K1239" i="1"/>
  <c r="M1238" i="1"/>
  <c r="R1702" i="1"/>
  <c r="T1701" i="1"/>
  <c r="AQ3284" i="1"/>
  <c r="F3286" i="1"/>
  <c r="E3287" i="1"/>
  <c r="D3287" i="1"/>
  <c r="X3286" i="1"/>
  <c r="G3286" i="1"/>
  <c r="J3286" i="1"/>
  <c r="Y1914" i="1"/>
  <c r="AA1913" i="1"/>
  <c r="AR3284" i="1"/>
  <c r="U1915" i="1"/>
  <c r="W1914" i="1"/>
  <c r="AI3286" i="1"/>
  <c r="AJ3286" i="1"/>
  <c r="AH3284" i="1" l="1"/>
  <c r="AM3286" i="1"/>
  <c r="Y1915" i="1"/>
  <c r="AA1914" i="1"/>
  <c r="U1916" i="1"/>
  <c r="W1915" i="1"/>
  <c r="F3287" i="1"/>
  <c r="G3287" i="1" s="1"/>
  <c r="D3288" i="1"/>
  <c r="E3288" i="1"/>
  <c r="J3287" i="1"/>
  <c r="X3287" i="1"/>
  <c r="K1240" i="1"/>
  <c r="M1239" i="1"/>
  <c r="Q3287" i="1"/>
  <c r="AQ3285" i="1"/>
  <c r="AR3285" i="1"/>
  <c r="R1703" i="1"/>
  <c r="T1702" i="1"/>
  <c r="AI3287" i="1"/>
  <c r="AJ3287" i="1"/>
  <c r="Q3288" i="1" l="1"/>
  <c r="AH3285" i="1"/>
  <c r="AM3287" i="1"/>
  <c r="AQ3286" i="1"/>
  <c r="AH3286" i="1" s="1"/>
  <c r="AR3286" i="1"/>
  <c r="R1704" i="1"/>
  <c r="T1703" i="1"/>
  <c r="Y1916" i="1"/>
  <c r="AA1915" i="1"/>
  <c r="F3288" i="1"/>
  <c r="G3288" i="1" s="1"/>
  <c r="E3289" i="1"/>
  <c r="D3289" i="1"/>
  <c r="J3288" i="1"/>
  <c r="X3288" i="1"/>
  <c r="K1241" i="1"/>
  <c r="M1240" i="1"/>
  <c r="U1917" i="1"/>
  <c r="W1916" i="1"/>
  <c r="AJ3288" i="1"/>
  <c r="AI3288" i="1"/>
  <c r="Q3289" i="1" l="1"/>
  <c r="AM3288" i="1"/>
  <c r="AR3287" i="1"/>
  <c r="F3289" i="1"/>
  <c r="G3289" i="1" s="1"/>
  <c r="AR3288" i="1" s="1"/>
  <c r="D3290" i="1"/>
  <c r="X3289" i="1"/>
  <c r="J3289" i="1"/>
  <c r="Y1917" i="1"/>
  <c r="AA1916" i="1"/>
  <c r="R1705" i="1"/>
  <c r="T1704" i="1"/>
  <c r="AQ3287" i="1"/>
  <c r="U1918" i="1"/>
  <c r="W1917" i="1"/>
  <c r="K1242" i="1"/>
  <c r="M1241" i="1"/>
  <c r="AJ3289" i="1"/>
  <c r="AI3289" i="1"/>
  <c r="AH3287" i="1" l="1"/>
  <c r="AM3289" i="1"/>
  <c r="R1706" i="1"/>
  <c r="T1705" i="1"/>
  <c r="AQ3288" i="1"/>
  <c r="AH3288" i="1" s="1"/>
  <c r="U1919" i="1"/>
  <c r="W1918" i="1"/>
  <c r="D3291" i="1"/>
  <c r="Q3291" i="1" s="1"/>
  <c r="F3290" i="1"/>
  <c r="G3290" i="1" s="1"/>
  <c r="AQ3289" i="1" s="1"/>
  <c r="E3291" i="1"/>
  <c r="J3290" i="1"/>
  <c r="X3290" i="1"/>
  <c r="Y1918" i="1"/>
  <c r="AA1917" i="1"/>
  <c r="K1243" i="1"/>
  <c r="M1242" i="1"/>
  <c r="Q3290" i="1"/>
  <c r="AJ3290" i="1"/>
  <c r="AI3290" i="1"/>
  <c r="AM3290" i="1" l="1"/>
  <c r="Y1919" i="1"/>
  <c r="AA1918" i="1"/>
  <c r="AR3289" i="1"/>
  <c r="AH3289" i="1" s="1"/>
  <c r="F3291" i="1"/>
  <c r="G3291" i="1" s="1"/>
  <c r="E3292" i="1"/>
  <c r="D3292" i="1"/>
  <c r="J3291" i="1"/>
  <c r="X3291" i="1"/>
  <c r="K1244" i="1"/>
  <c r="M1243" i="1"/>
  <c r="U1920" i="1"/>
  <c r="W1919" i="1"/>
  <c r="R1707" i="1"/>
  <c r="T1706" i="1"/>
  <c r="AJ3291" i="1"/>
  <c r="AI3291" i="1"/>
  <c r="Q3292" i="1" l="1"/>
  <c r="AM3291" i="1"/>
  <c r="AQ3290" i="1"/>
  <c r="AR3290" i="1"/>
  <c r="K1245" i="1"/>
  <c r="M1244" i="1"/>
  <c r="U1921" i="1"/>
  <c r="W1920" i="1"/>
  <c r="F3292" i="1"/>
  <c r="G3292" i="1" s="1"/>
  <c r="D3293" i="1"/>
  <c r="E3293" i="1"/>
  <c r="X3292" i="1"/>
  <c r="J3292" i="1"/>
  <c r="Y1920" i="1"/>
  <c r="AA1919" i="1"/>
  <c r="R1708" i="1"/>
  <c r="T1707" i="1"/>
  <c r="AJ3292" i="1"/>
  <c r="AI3292" i="1"/>
  <c r="AH3290" i="1" l="1"/>
  <c r="Q3293" i="1"/>
  <c r="AM3292" i="1"/>
  <c r="Y1921" i="1"/>
  <c r="AA1920" i="1"/>
  <c r="U1922" i="1"/>
  <c r="W1921" i="1"/>
  <c r="R1709" i="1"/>
  <c r="T1708" i="1"/>
  <c r="F3293" i="1"/>
  <c r="G3293" i="1" s="1"/>
  <c r="AR3292" i="1" s="1"/>
  <c r="E3294" i="1"/>
  <c r="D3294" i="1"/>
  <c r="X3293" i="1"/>
  <c r="J3293" i="1"/>
  <c r="AR3291" i="1"/>
  <c r="K1246" i="1"/>
  <c r="M1245" i="1"/>
  <c r="AQ3291" i="1"/>
  <c r="AJ3293" i="1"/>
  <c r="AI3293" i="1"/>
  <c r="AH3291" i="1" l="1"/>
  <c r="AM3293" i="1"/>
  <c r="K1247" i="1"/>
  <c r="M1246" i="1"/>
  <c r="F3294" i="1"/>
  <c r="D3295" i="1"/>
  <c r="E3295" i="1"/>
  <c r="J3294" i="1"/>
  <c r="G3294" i="1"/>
  <c r="X3294" i="1"/>
  <c r="Q3294" i="1"/>
  <c r="Y1922" i="1"/>
  <c r="AA1921" i="1"/>
  <c r="R1710" i="1"/>
  <c r="T1709" i="1"/>
  <c r="AQ3292" i="1"/>
  <c r="AH3292" i="1" s="1"/>
  <c r="U1923" i="1"/>
  <c r="W1922" i="1"/>
  <c r="AJ3294" i="1"/>
  <c r="AI3294" i="1"/>
  <c r="Q3295" i="1" l="1"/>
  <c r="AM3294" i="1"/>
  <c r="Y1923" i="1"/>
  <c r="AA1922" i="1"/>
  <c r="K1248" i="1"/>
  <c r="M1247" i="1"/>
  <c r="U1924" i="1"/>
  <c r="W1923" i="1"/>
  <c r="AR3293" i="1"/>
  <c r="AQ3293" i="1"/>
  <c r="F3295" i="1"/>
  <c r="G3295" i="1" s="1"/>
  <c r="E3296" i="1"/>
  <c r="D3296" i="1"/>
  <c r="J3295" i="1"/>
  <c r="X3295" i="1"/>
  <c r="R1711" i="1"/>
  <c r="T1710" i="1"/>
  <c r="AJ3295" i="1"/>
  <c r="AI3295" i="1"/>
  <c r="Q3296" i="1" l="1"/>
  <c r="AH3293" i="1"/>
  <c r="AM3295" i="1"/>
  <c r="R1712" i="1"/>
  <c r="T1711" i="1"/>
  <c r="AR3294" i="1"/>
  <c r="K1249" i="1"/>
  <c r="M1248" i="1"/>
  <c r="AQ3294" i="1"/>
  <c r="AH3294" i="1" s="1"/>
  <c r="F3296" i="1"/>
  <c r="G3296" i="1" s="1"/>
  <c r="E3297" i="1"/>
  <c r="D3297" i="1"/>
  <c r="J3296" i="1"/>
  <c r="X3296" i="1"/>
  <c r="U1925" i="1"/>
  <c r="W1924" i="1"/>
  <c r="Y1924" i="1"/>
  <c r="AA1923" i="1"/>
  <c r="AJ3296" i="1"/>
  <c r="AI3296" i="1"/>
  <c r="Q3297" i="1" l="1"/>
  <c r="AM3296" i="1"/>
  <c r="AQ3295" i="1"/>
  <c r="AR3295" i="1"/>
  <c r="R1713" i="1"/>
  <c r="T1712" i="1"/>
  <c r="U1926" i="1"/>
  <c r="W1925" i="1"/>
  <c r="K1250" i="1"/>
  <c r="M1249" i="1"/>
  <c r="Y1925" i="1"/>
  <c r="AA1924" i="1"/>
  <c r="F3297" i="1"/>
  <c r="D3298" i="1"/>
  <c r="E3298" i="1"/>
  <c r="J3297" i="1"/>
  <c r="G3297" i="1"/>
  <c r="AR3296" i="1" s="1"/>
  <c r="X3297" i="1"/>
  <c r="AJ3297" i="1"/>
  <c r="AI3297" i="1"/>
  <c r="AH3295" i="1" l="1"/>
  <c r="Q3298" i="1"/>
  <c r="AM3297" i="1"/>
  <c r="Y1926" i="1"/>
  <c r="AA1925" i="1"/>
  <c r="F3298" i="1"/>
  <c r="G3298" i="1" s="1"/>
  <c r="D3299" i="1"/>
  <c r="E3299" i="1"/>
  <c r="J3298" i="1"/>
  <c r="X3298" i="1"/>
  <c r="K1251" i="1"/>
  <c r="M1250" i="1"/>
  <c r="R1714" i="1"/>
  <c r="T1713" i="1"/>
  <c r="AQ3296" i="1"/>
  <c r="AH3296" i="1" s="1"/>
  <c r="U1927" i="1"/>
  <c r="W1926" i="1"/>
  <c r="AJ3298" i="1"/>
  <c r="AI3298" i="1"/>
  <c r="Q3299" i="1" l="1"/>
  <c r="AM3298" i="1"/>
  <c r="U1928" i="1"/>
  <c r="W1927" i="1"/>
  <c r="R1715" i="1"/>
  <c r="T1714" i="1"/>
  <c r="Y1927" i="1"/>
  <c r="AA1926" i="1"/>
  <c r="K1252" i="1"/>
  <c r="M1251" i="1"/>
  <c r="AQ3297" i="1"/>
  <c r="AR3297" i="1"/>
  <c r="AH3297" i="1" s="1"/>
  <c r="F3299" i="1"/>
  <c r="D3300" i="1"/>
  <c r="E3300" i="1"/>
  <c r="J3299" i="1"/>
  <c r="G3299" i="1"/>
  <c r="X3299" i="1"/>
  <c r="Q3300" i="1"/>
  <c r="AJ3299" i="1"/>
  <c r="AI3299" i="1"/>
  <c r="AM3299" i="1" l="1"/>
  <c r="U1929" i="1"/>
  <c r="W1928" i="1"/>
  <c r="F3300" i="1"/>
  <c r="G3300" i="1" s="1"/>
  <c r="E3301" i="1"/>
  <c r="D3301" i="1"/>
  <c r="Q3301" i="1"/>
  <c r="J3300" i="1"/>
  <c r="X3300" i="1"/>
  <c r="K1253" i="1"/>
  <c r="M1252" i="1"/>
  <c r="R1716" i="1"/>
  <c r="T1715" i="1"/>
  <c r="AQ3298" i="1"/>
  <c r="Y1928" i="1"/>
  <c r="AA1927" i="1"/>
  <c r="AR3298" i="1"/>
  <c r="AH3298" i="1" s="1"/>
  <c r="AJ3300" i="1"/>
  <c r="AI3300" i="1"/>
  <c r="AM3300" i="1" l="1"/>
  <c r="AQ3299" i="1"/>
  <c r="AR3299" i="1"/>
  <c r="AH3299" i="1" s="1"/>
  <c r="Y1929" i="1"/>
  <c r="AA1928" i="1"/>
  <c r="K1254" i="1"/>
  <c r="M1253" i="1"/>
  <c r="R1717" i="1"/>
  <c r="T1716" i="1"/>
  <c r="F3301" i="1"/>
  <c r="G3301" i="1" s="1"/>
  <c r="E3302" i="1"/>
  <c r="D3302" i="1"/>
  <c r="J3301" i="1"/>
  <c r="X3301" i="1"/>
  <c r="U1930" i="1"/>
  <c r="W1929" i="1"/>
  <c r="AJ3301" i="1"/>
  <c r="AI3301" i="1"/>
  <c r="Q3302" i="1" l="1"/>
  <c r="AM3301" i="1"/>
  <c r="AR3300" i="1"/>
  <c r="AQ3300" i="1"/>
  <c r="K1255" i="1"/>
  <c r="M1254" i="1"/>
  <c r="F3302" i="1"/>
  <c r="G3302" i="1" s="1"/>
  <c r="D3303" i="1"/>
  <c r="Q3303" i="1" s="1"/>
  <c r="E3303" i="1"/>
  <c r="J3302" i="1"/>
  <c r="X3302" i="1"/>
  <c r="R1718" i="1"/>
  <c r="T1717" i="1"/>
  <c r="Y1930" i="1"/>
  <c r="AA1929" i="1"/>
  <c r="U1931" i="1"/>
  <c r="W1930" i="1"/>
  <c r="AJ3302" i="1"/>
  <c r="AI3302" i="1"/>
  <c r="AH3300" i="1" l="1"/>
  <c r="AM3302" i="1"/>
  <c r="U1932" i="1"/>
  <c r="W1931" i="1"/>
  <c r="R1719" i="1"/>
  <c r="T1718" i="1"/>
  <c r="AR3301" i="1"/>
  <c r="AQ3301" i="1"/>
  <c r="K1256" i="1"/>
  <c r="M1255" i="1"/>
  <c r="Y1931" i="1"/>
  <c r="AA1930" i="1"/>
  <c r="F3303" i="1"/>
  <c r="G3303" i="1" s="1"/>
  <c r="AQ3302" i="1" s="1"/>
  <c r="E3304" i="1"/>
  <c r="D3304" i="1"/>
  <c r="J3303" i="1"/>
  <c r="X3303" i="1"/>
  <c r="AJ3303" i="1"/>
  <c r="AI3303" i="1"/>
  <c r="AH3301" i="1" l="1"/>
  <c r="Q3304" i="1"/>
  <c r="AR3302" i="1"/>
  <c r="AM3303" i="1"/>
  <c r="R1720" i="1"/>
  <c r="T1719" i="1"/>
  <c r="F3304" i="1"/>
  <c r="D3305" i="1"/>
  <c r="E3305" i="1"/>
  <c r="J3304" i="1"/>
  <c r="G3304" i="1"/>
  <c r="X3304" i="1"/>
  <c r="Y1932" i="1"/>
  <c r="AA1931" i="1"/>
  <c r="K1257" i="1"/>
  <c r="M1256" i="1"/>
  <c r="U1933" i="1"/>
  <c r="W1932" i="1"/>
  <c r="AH3302" i="1"/>
  <c r="AJ3304" i="1"/>
  <c r="AI3304" i="1"/>
  <c r="AM3304" i="1" l="1"/>
  <c r="F3305" i="1"/>
  <c r="G3305" i="1" s="1"/>
  <c r="E3306" i="1"/>
  <c r="D3306" i="1"/>
  <c r="J3305" i="1"/>
  <c r="X3305" i="1"/>
  <c r="U1934" i="1"/>
  <c r="W1933" i="1"/>
  <c r="R1721" i="1"/>
  <c r="T1720" i="1"/>
  <c r="AR3303" i="1"/>
  <c r="AQ3303" i="1"/>
  <c r="K1258" i="1"/>
  <c r="M1257" i="1"/>
  <c r="Y1933" i="1"/>
  <c r="AA1932" i="1"/>
  <c r="Q3305" i="1"/>
  <c r="AJ3305" i="1"/>
  <c r="AI3305" i="1"/>
  <c r="Q3306" i="1" l="1"/>
  <c r="AH3303" i="1"/>
  <c r="AM3305" i="1"/>
  <c r="K1259" i="1"/>
  <c r="M1258" i="1"/>
  <c r="R1722" i="1"/>
  <c r="T1721" i="1"/>
  <c r="AQ3304" i="1"/>
  <c r="AR3304" i="1"/>
  <c r="Y1934" i="1"/>
  <c r="AA1933" i="1"/>
  <c r="U1935" i="1"/>
  <c r="W1934" i="1"/>
  <c r="F3306" i="1"/>
  <c r="E3307" i="1"/>
  <c r="D3307" i="1"/>
  <c r="J3306" i="1"/>
  <c r="G3306" i="1"/>
  <c r="AR3305" i="1" s="1"/>
  <c r="X3306" i="1"/>
  <c r="AJ3306" i="1"/>
  <c r="AI3306" i="1"/>
  <c r="AH3304" i="1" l="1"/>
  <c r="Q3307" i="1"/>
  <c r="AQ3305" i="1"/>
  <c r="AM3306" i="1"/>
  <c r="K1260" i="1"/>
  <c r="M1259" i="1"/>
  <c r="F3307" i="1"/>
  <c r="G3307" i="1" s="1"/>
  <c r="D3308" i="1"/>
  <c r="E3308" i="1"/>
  <c r="X3307" i="1"/>
  <c r="J3307" i="1"/>
  <c r="U1936" i="1"/>
  <c r="W1935" i="1"/>
  <c r="Y1935" i="1"/>
  <c r="AA1934" i="1"/>
  <c r="R1723" i="1"/>
  <c r="T1722" i="1"/>
  <c r="AH3305" i="1"/>
  <c r="AJ3307" i="1"/>
  <c r="AI3307" i="1"/>
  <c r="AM3307" i="1" l="1"/>
  <c r="F3308" i="1"/>
  <c r="G3308" i="1" s="1"/>
  <c r="D3309" i="1"/>
  <c r="E3309" i="1"/>
  <c r="X3308" i="1"/>
  <c r="J3308" i="1"/>
  <c r="K1261" i="1"/>
  <c r="M1260" i="1"/>
  <c r="R1724" i="1"/>
  <c r="T1723" i="1"/>
  <c r="Y1936" i="1"/>
  <c r="AA1935" i="1"/>
  <c r="AQ3306" i="1"/>
  <c r="AR3306" i="1"/>
  <c r="U1937" i="1"/>
  <c r="W1936" i="1"/>
  <c r="Q3308" i="1"/>
  <c r="AJ3308" i="1"/>
  <c r="AI3308" i="1"/>
  <c r="Q3309" i="1" l="1"/>
  <c r="AH3306" i="1"/>
  <c r="AM3308" i="1"/>
  <c r="AQ3307" i="1"/>
  <c r="AR3307" i="1"/>
  <c r="R1725" i="1"/>
  <c r="T1724" i="1"/>
  <c r="F3309" i="1"/>
  <c r="G3309" i="1" s="1"/>
  <c r="AQ3308" i="1" s="1"/>
  <c r="J3309" i="1"/>
  <c r="X3309" i="1"/>
  <c r="U1938" i="1"/>
  <c r="W1937" i="1"/>
  <c r="Y1937" i="1"/>
  <c r="AA1936" i="1"/>
  <c r="K1262" i="1"/>
  <c r="M1261" i="1"/>
  <c r="AJ3309" i="1"/>
  <c r="AI3309" i="1"/>
  <c r="AH3307" i="1" l="1"/>
  <c r="AQ3309" i="1"/>
  <c r="AM3309" i="1"/>
  <c r="Y1938" i="1"/>
  <c r="AA1937" i="1"/>
  <c r="R1726" i="1"/>
  <c r="T1725" i="1"/>
  <c r="AR3308" i="1"/>
  <c r="AH3308" i="1" s="1"/>
  <c r="AR3309" i="1"/>
  <c r="K1263" i="1"/>
  <c r="M1262" i="1"/>
  <c r="U1939" i="1"/>
  <c r="W1938" i="1"/>
  <c r="U1940" i="1" l="1"/>
  <c r="W1939" i="1"/>
  <c r="Y1939" i="1"/>
  <c r="AA1938" i="1"/>
  <c r="K1264" i="1"/>
  <c r="M1263" i="1"/>
  <c r="R1727" i="1"/>
  <c r="T1726" i="1"/>
  <c r="AH3309" i="1"/>
  <c r="R1728" i="1" l="1"/>
  <c r="T1727" i="1"/>
  <c r="Y1940" i="1"/>
  <c r="AA1939" i="1"/>
  <c r="K1265" i="1"/>
  <c r="M1264" i="1"/>
  <c r="U1941" i="1"/>
  <c r="W1940" i="1"/>
  <c r="Y1941" i="1" l="1"/>
  <c r="AA1940" i="1"/>
  <c r="U1942" i="1"/>
  <c r="W1941" i="1"/>
  <c r="K1266" i="1"/>
  <c r="M1265" i="1"/>
  <c r="R1729" i="1"/>
  <c r="T1728" i="1"/>
  <c r="U1943" i="1" l="1"/>
  <c r="W1942" i="1"/>
  <c r="R1730" i="1"/>
  <c r="T1729" i="1"/>
  <c r="K1267" i="1"/>
  <c r="M1266" i="1"/>
  <c r="Y1942" i="1"/>
  <c r="AA1941" i="1"/>
  <c r="Y1943" i="1" l="1"/>
  <c r="AA1942" i="1"/>
  <c r="R1731" i="1"/>
  <c r="T1730" i="1"/>
  <c r="K1268" i="1"/>
  <c r="M1267" i="1"/>
  <c r="U1944" i="1"/>
  <c r="W1943" i="1"/>
  <c r="U1945" i="1" l="1"/>
  <c r="W1944" i="1"/>
  <c r="R1732" i="1"/>
  <c r="T1731" i="1"/>
  <c r="K1269" i="1"/>
  <c r="M1268" i="1"/>
  <c r="Y1944" i="1"/>
  <c r="AA1943" i="1"/>
  <c r="Y1945" i="1" l="1"/>
  <c r="AA1944" i="1"/>
  <c r="R1733" i="1"/>
  <c r="T1732" i="1"/>
  <c r="K1270" i="1"/>
  <c r="M1269" i="1"/>
  <c r="U1946" i="1"/>
  <c r="W1945" i="1"/>
  <c r="R1734" i="1" l="1"/>
  <c r="T1733" i="1"/>
  <c r="U1947" i="1"/>
  <c r="W1946" i="1"/>
  <c r="K1271" i="1"/>
  <c r="M1270" i="1"/>
  <c r="Y1946" i="1"/>
  <c r="AA1945" i="1"/>
  <c r="U1948" i="1" l="1"/>
  <c r="W1947" i="1"/>
  <c r="Y1947" i="1"/>
  <c r="AA1946" i="1"/>
  <c r="K1272" i="1"/>
  <c r="M1271" i="1"/>
  <c r="R1735" i="1"/>
  <c r="T1734" i="1"/>
  <c r="R1736" i="1" l="1"/>
  <c r="T1735" i="1"/>
  <c r="Y1948" i="1"/>
  <c r="AA1947" i="1"/>
  <c r="K1273" i="1"/>
  <c r="M1272" i="1"/>
  <c r="U1949" i="1"/>
  <c r="W1948" i="1"/>
  <c r="U1950" i="1" l="1"/>
  <c r="W1949" i="1"/>
  <c r="Y1949" i="1"/>
  <c r="AA1948" i="1"/>
  <c r="R1737" i="1"/>
  <c r="T1736" i="1"/>
  <c r="K1274" i="1"/>
  <c r="M1273" i="1"/>
  <c r="K1275" i="1" l="1"/>
  <c r="M1274" i="1"/>
  <c r="Y1950" i="1"/>
  <c r="AA1949" i="1"/>
  <c r="R1738" i="1"/>
  <c r="T1737" i="1"/>
  <c r="U1951" i="1"/>
  <c r="W1950" i="1"/>
  <c r="U1952" i="1" l="1"/>
  <c r="W1951" i="1"/>
  <c r="Y1951" i="1"/>
  <c r="AA1950" i="1"/>
  <c r="R1739" i="1"/>
  <c r="T1738" i="1"/>
  <c r="K1276" i="1"/>
  <c r="M1275" i="1"/>
  <c r="K1277" i="1" l="1"/>
  <c r="M1276" i="1"/>
  <c r="Y1952" i="1"/>
  <c r="AA1951" i="1"/>
  <c r="R1740" i="1"/>
  <c r="T1739" i="1"/>
  <c r="U1953" i="1"/>
  <c r="W1952" i="1"/>
  <c r="U1954" i="1" l="1"/>
  <c r="W1953" i="1"/>
  <c r="Y1953" i="1"/>
  <c r="AA1952" i="1"/>
  <c r="R1741" i="1"/>
  <c r="T1740" i="1"/>
  <c r="K1278" i="1"/>
  <c r="M1277" i="1"/>
  <c r="Y1954" i="1" l="1"/>
  <c r="AA1953" i="1"/>
  <c r="K1279" i="1"/>
  <c r="M1278" i="1"/>
  <c r="R1742" i="1"/>
  <c r="T1741" i="1"/>
  <c r="U1955" i="1"/>
  <c r="W1954" i="1"/>
  <c r="K1280" i="1" l="1"/>
  <c r="M1279" i="1"/>
  <c r="U1956" i="1"/>
  <c r="W1955" i="1"/>
  <c r="R1743" i="1"/>
  <c r="T1742" i="1"/>
  <c r="Y1955" i="1"/>
  <c r="AA1954" i="1"/>
  <c r="Y1956" i="1" l="1"/>
  <c r="AA1955" i="1"/>
  <c r="U1957" i="1"/>
  <c r="W1956" i="1"/>
  <c r="R1744" i="1"/>
  <c r="T1743" i="1"/>
  <c r="K1281" i="1"/>
  <c r="M1280" i="1"/>
  <c r="K1282" i="1" l="1"/>
  <c r="M1281" i="1"/>
  <c r="U1958" i="1"/>
  <c r="W1957" i="1"/>
  <c r="R1745" i="1"/>
  <c r="T1744" i="1"/>
  <c r="Y1957" i="1"/>
  <c r="AA1956" i="1"/>
  <c r="Y1958" i="1" l="1"/>
  <c r="AA1957" i="1"/>
  <c r="U1959" i="1"/>
  <c r="W1958" i="1"/>
  <c r="R1746" i="1"/>
  <c r="T1745" i="1"/>
  <c r="K1283" i="1"/>
  <c r="M1282" i="1"/>
  <c r="U1960" i="1" l="1"/>
  <c r="W1959" i="1"/>
  <c r="K1284" i="1"/>
  <c r="M1283" i="1"/>
  <c r="R1747" i="1"/>
  <c r="T1746" i="1"/>
  <c r="Y1959" i="1"/>
  <c r="AA1958" i="1"/>
  <c r="K1285" i="1" l="1"/>
  <c r="M1284" i="1"/>
  <c r="Y1960" i="1"/>
  <c r="AA1959" i="1"/>
  <c r="R1748" i="1"/>
  <c r="T1747" i="1"/>
  <c r="U1961" i="1"/>
  <c r="W1960" i="1"/>
  <c r="Y1961" i="1" l="1"/>
  <c r="AA1960" i="1"/>
  <c r="U1962" i="1"/>
  <c r="W1961" i="1"/>
  <c r="R1749" i="1"/>
  <c r="T1748" i="1"/>
  <c r="K1286" i="1"/>
  <c r="M1285" i="1"/>
  <c r="U1963" i="1" l="1"/>
  <c r="W1962" i="1"/>
  <c r="K1287" i="1"/>
  <c r="M1286" i="1"/>
  <c r="R1750" i="1"/>
  <c r="T1749" i="1"/>
  <c r="Y1962" i="1"/>
  <c r="AA1961" i="1"/>
  <c r="K1288" i="1" l="1"/>
  <c r="M1287" i="1"/>
  <c r="Y1963" i="1"/>
  <c r="AA1962" i="1"/>
  <c r="R1751" i="1"/>
  <c r="T1750" i="1"/>
  <c r="U1964" i="1"/>
  <c r="W1963" i="1"/>
  <c r="U1965" i="1" l="1"/>
  <c r="W1964" i="1"/>
  <c r="Y1964" i="1"/>
  <c r="AA1963" i="1"/>
  <c r="R1752" i="1"/>
  <c r="T1751" i="1"/>
  <c r="K1289" i="1"/>
  <c r="M1288" i="1"/>
  <c r="K1290" i="1" l="1"/>
  <c r="M1289" i="1"/>
  <c r="Y1965" i="1"/>
  <c r="AA1964" i="1"/>
  <c r="R1753" i="1"/>
  <c r="T1752" i="1"/>
  <c r="U1966" i="1"/>
  <c r="W1965" i="1"/>
  <c r="Y1966" i="1" l="1"/>
  <c r="AA1965" i="1"/>
  <c r="U1967" i="1"/>
  <c r="W1966" i="1"/>
  <c r="R1754" i="1"/>
  <c r="T1753" i="1"/>
  <c r="K1291" i="1"/>
  <c r="M1290" i="1"/>
  <c r="U1968" i="1" l="1"/>
  <c r="W1967" i="1"/>
  <c r="K1292" i="1"/>
  <c r="M1291" i="1"/>
  <c r="R1755" i="1"/>
  <c r="T1754" i="1"/>
  <c r="Y1967" i="1"/>
  <c r="AA1966" i="1"/>
  <c r="Y1968" i="1" l="1"/>
  <c r="AA1967" i="1"/>
  <c r="K1293" i="1"/>
  <c r="M1292" i="1"/>
  <c r="R1756" i="1"/>
  <c r="T1755" i="1"/>
  <c r="U1969" i="1"/>
  <c r="W1968" i="1"/>
  <c r="U1970" i="1" l="1"/>
  <c r="W1969" i="1"/>
  <c r="K1294" i="1"/>
  <c r="M1293" i="1"/>
  <c r="R1757" i="1"/>
  <c r="T1756" i="1"/>
  <c r="Y1969" i="1"/>
  <c r="AA1968" i="1"/>
  <c r="Y1970" i="1" l="1"/>
  <c r="AA1969" i="1"/>
  <c r="K1295" i="1"/>
  <c r="M1294" i="1"/>
  <c r="R1758" i="1"/>
  <c r="T1757" i="1"/>
  <c r="U1971" i="1"/>
  <c r="W1970" i="1"/>
  <c r="K1296" i="1" l="1"/>
  <c r="M1295" i="1"/>
  <c r="U1972" i="1"/>
  <c r="W1971" i="1"/>
  <c r="R1759" i="1"/>
  <c r="T1758" i="1"/>
  <c r="Y1971" i="1"/>
  <c r="AA1970" i="1"/>
  <c r="Y1972" i="1" l="1"/>
  <c r="AA1971" i="1"/>
  <c r="U1973" i="1"/>
  <c r="W1972" i="1"/>
  <c r="R1760" i="1"/>
  <c r="T1759" i="1"/>
  <c r="K1297" i="1"/>
  <c r="M1296" i="1"/>
  <c r="K1298" i="1" l="1"/>
  <c r="M1297" i="1"/>
  <c r="U1974" i="1"/>
  <c r="W1973" i="1"/>
  <c r="R1761" i="1"/>
  <c r="T1760" i="1"/>
  <c r="Y1973" i="1"/>
  <c r="AA1972" i="1"/>
  <c r="Y1974" i="1" l="1"/>
  <c r="AA1973" i="1"/>
  <c r="U1975" i="1"/>
  <c r="W1974" i="1"/>
  <c r="R1762" i="1"/>
  <c r="T1761" i="1"/>
  <c r="K1299" i="1"/>
  <c r="M1298" i="1"/>
  <c r="K1300" i="1" l="1"/>
  <c r="M1299" i="1"/>
  <c r="U1976" i="1"/>
  <c r="W1975" i="1"/>
  <c r="R1763" i="1"/>
  <c r="T1762" i="1"/>
  <c r="Y1975" i="1"/>
  <c r="AA1974" i="1"/>
  <c r="U1977" i="1" l="1"/>
  <c r="W1976" i="1"/>
  <c r="Y1976" i="1"/>
  <c r="AA1975" i="1"/>
  <c r="R1764" i="1"/>
  <c r="T1763" i="1"/>
  <c r="K1301" i="1"/>
  <c r="M1300" i="1"/>
  <c r="Y1977" i="1" l="1"/>
  <c r="AA1976" i="1"/>
  <c r="K1302" i="1"/>
  <c r="M1301" i="1"/>
  <c r="R1765" i="1"/>
  <c r="T1764" i="1"/>
  <c r="U1978" i="1"/>
  <c r="W1977" i="1"/>
  <c r="K1303" i="1" l="1"/>
  <c r="M1302" i="1"/>
  <c r="U1979" i="1"/>
  <c r="W1978" i="1"/>
  <c r="R1766" i="1"/>
  <c r="T1765" i="1"/>
  <c r="Y1978" i="1"/>
  <c r="AA1977" i="1"/>
  <c r="U1980" i="1" l="1"/>
  <c r="W1979" i="1"/>
  <c r="Y1979" i="1"/>
  <c r="AA1978" i="1"/>
  <c r="R1767" i="1"/>
  <c r="T1766" i="1"/>
  <c r="K1304" i="1"/>
  <c r="M1303" i="1"/>
  <c r="Y1980" i="1" l="1"/>
  <c r="AA1979" i="1"/>
  <c r="K1305" i="1"/>
  <c r="M1304" i="1"/>
  <c r="R1768" i="1"/>
  <c r="T1767" i="1"/>
  <c r="U1981" i="1"/>
  <c r="W1980" i="1"/>
  <c r="K1306" i="1" l="1"/>
  <c r="M1305" i="1"/>
  <c r="U1982" i="1"/>
  <c r="W1981" i="1"/>
  <c r="R1769" i="1"/>
  <c r="T1768" i="1"/>
  <c r="Y1981" i="1"/>
  <c r="AA1980" i="1"/>
  <c r="U1983" i="1" l="1"/>
  <c r="W1982" i="1"/>
  <c r="Y1982" i="1"/>
  <c r="AA1981" i="1"/>
  <c r="R1770" i="1"/>
  <c r="T1769" i="1"/>
  <c r="K1307" i="1"/>
  <c r="M1306" i="1"/>
  <c r="K1308" i="1" l="1"/>
  <c r="M1307" i="1"/>
  <c r="Y1983" i="1"/>
  <c r="AA1982" i="1"/>
  <c r="R1771" i="1"/>
  <c r="T1770" i="1"/>
  <c r="U1984" i="1"/>
  <c r="W1983" i="1"/>
  <c r="Y1984" i="1" l="1"/>
  <c r="AA1983" i="1"/>
  <c r="U1985" i="1"/>
  <c r="W1984" i="1"/>
  <c r="R1772" i="1"/>
  <c r="T1771" i="1"/>
  <c r="K1309" i="1"/>
  <c r="M1308" i="1"/>
  <c r="U1986" i="1" l="1"/>
  <c r="W1985" i="1"/>
  <c r="K1310" i="1"/>
  <c r="M1309" i="1"/>
  <c r="R1773" i="1"/>
  <c r="T1772" i="1"/>
  <c r="Y1985" i="1"/>
  <c r="AA1984" i="1"/>
  <c r="K1311" i="1" l="1"/>
  <c r="M1310" i="1"/>
  <c r="Y1986" i="1"/>
  <c r="AA1985" i="1"/>
  <c r="R1774" i="1"/>
  <c r="T1773" i="1"/>
  <c r="U1987" i="1"/>
  <c r="W1986" i="1"/>
  <c r="U1988" i="1" l="1"/>
  <c r="W1987" i="1"/>
  <c r="Y1987" i="1"/>
  <c r="AA1986" i="1"/>
  <c r="R1775" i="1"/>
  <c r="T1774" i="1"/>
  <c r="K1312" i="1"/>
  <c r="M1311" i="1"/>
  <c r="Y1988" i="1" l="1"/>
  <c r="AA1987" i="1"/>
  <c r="K1313" i="1"/>
  <c r="M1312" i="1"/>
  <c r="R1776" i="1"/>
  <c r="T1775" i="1"/>
  <c r="U1989" i="1"/>
  <c r="W1988" i="1"/>
  <c r="U1990" i="1" l="1"/>
  <c r="W1989" i="1"/>
  <c r="K1314" i="1"/>
  <c r="M1313" i="1"/>
  <c r="R1777" i="1"/>
  <c r="T1776" i="1"/>
  <c r="Y1989" i="1"/>
  <c r="AA1988" i="1"/>
  <c r="Y1990" i="1" l="1"/>
  <c r="AA1989" i="1"/>
  <c r="K1315" i="1"/>
  <c r="M1314" i="1"/>
  <c r="R1778" i="1"/>
  <c r="T1777" i="1"/>
  <c r="U1991" i="1"/>
  <c r="W1990" i="1"/>
  <c r="U1992" i="1" l="1"/>
  <c r="W1991" i="1"/>
  <c r="K1316" i="1"/>
  <c r="M1315" i="1"/>
  <c r="R1779" i="1"/>
  <c r="T1778" i="1"/>
  <c r="Y1991" i="1"/>
  <c r="AA1990" i="1"/>
  <c r="U1993" i="1" l="1"/>
  <c r="W1992" i="1"/>
  <c r="Y1992" i="1"/>
  <c r="AA1991" i="1"/>
  <c r="K1317" i="1"/>
  <c r="M1316" i="1"/>
  <c r="R1780" i="1"/>
  <c r="T1779" i="1"/>
  <c r="R1781" i="1" l="1"/>
  <c r="T1780" i="1"/>
  <c r="Y1993" i="1"/>
  <c r="AA1992" i="1"/>
  <c r="K1318" i="1"/>
  <c r="M1317" i="1"/>
  <c r="U1994" i="1"/>
  <c r="W1993" i="1"/>
  <c r="U1995" i="1" l="1"/>
  <c r="W1994" i="1"/>
  <c r="Y1994" i="1"/>
  <c r="AA1993" i="1"/>
  <c r="K1319" i="1"/>
  <c r="M1318" i="1"/>
  <c r="R1782" i="1"/>
  <c r="T1781" i="1"/>
  <c r="R1783" i="1" l="1"/>
  <c r="T1782" i="1"/>
  <c r="Y1995" i="1"/>
  <c r="AA1994" i="1"/>
  <c r="K1320" i="1"/>
  <c r="M1319" i="1"/>
  <c r="U1996" i="1"/>
  <c r="W1995" i="1"/>
  <c r="U1997" i="1" l="1"/>
  <c r="W1996" i="1"/>
  <c r="Y1996" i="1"/>
  <c r="AA1995" i="1"/>
  <c r="K1321" i="1"/>
  <c r="M1320" i="1"/>
  <c r="R1784" i="1"/>
  <c r="T1783" i="1"/>
  <c r="R1785" i="1" l="1"/>
  <c r="T1784" i="1"/>
  <c r="Y1997" i="1"/>
  <c r="AA1996" i="1"/>
  <c r="K1322" i="1"/>
  <c r="M1321" i="1"/>
  <c r="U1998" i="1"/>
  <c r="W1997" i="1"/>
  <c r="U1999" i="1" l="1"/>
  <c r="W1998" i="1"/>
  <c r="Y1998" i="1"/>
  <c r="AA1997" i="1"/>
  <c r="K1323" i="1"/>
  <c r="M1322" i="1"/>
  <c r="R1786" i="1"/>
  <c r="T1785" i="1"/>
  <c r="R1787" i="1" l="1"/>
  <c r="T1786" i="1"/>
  <c r="Y1999" i="1"/>
  <c r="AA1998" i="1"/>
  <c r="K1324" i="1"/>
  <c r="M1323" i="1"/>
  <c r="U2000" i="1"/>
  <c r="W1999" i="1"/>
  <c r="U2001" i="1" l="1"/>
  <c r="W2000" i="1"/>
  <c r="Y2000" i="1"/>
  <c r="AA1999" i="1"/>
  <c r="K1325" i="1"/>
  <c r="M1324" i="1"/>
  <c r="R1788" i="1"/>
  <c r="T1787" i="1"/>
  <c r="R1789" i="1" l="1"/>
  <c r="T1788" i="1"/>
  <c r="Y2001" i="1"/>
  <c r="AA2000" i="1"/>
  <c r="K1326" i="1"/>
  <c r="M1325" i="1"/>
  <c r="U2002" i="1"/>
  <c r="W2001" i="1"/>
  <c r="Y2002" i="1" l="1"/>
  <c r="AA2001" i="1"/>
  <c r="U2003" i="1"/>
  <c r="W2002" i="1"/>
  <c r="K1327" i="1"/>
  <c r="M1326" i="1"/>
  <c r="R1790" i="1"/>
  <c r="T1789" i="1"/>
  <c r="U2004" i="1" l="1"/>
  <c r="W2003" i="1"/>
  <c r="R1791" i="1"/>
  <c r="T1790" i="1"/>
  <c r="K1328" i="1"/>
  <c r="M1327" i="1"/>
  <c r="Y2003" i="1"/>
  <c r="AA2002" i="1"/>
  <c r="Y2004" i="1" l="1"/>
  <c r="AA2003" i="1"/>
  <c r="R1792" i="1"/>
  <c r="T1791" i="1"/>
  <c r="K1329" i="1"/>
  <c r="M1328" i="1"/>
  <c r="U2005" i="1"/>
  <c r="W2004" i="1"/>
  <c r="R1793" i="1" l="1"/>
  <c r="T1792" i="1"/>
  <c r="U2006" i="1"/>
  <c r="W2005" i="1"/>
  <c r="K1330" i="1"/>
  <c r="M1329" i="1"/>
  <c r="Y2005" i="1"/>
  <c r="AA2004" i="1"/>
  <c r="U2007" i="1" l="1"/>
  <c r="W2006" i="1"/>
  <c r="Y2006" i="1"/>
  <c r="AA2005" i="1"/>
  <c r="K1331" i="1"/>
  <c r="M1330" i="1"/>
  <c r="R1794" i="1"/>
  <c r="T1793" i="1"/>
  <c r="Y2007" i="1" l="1"/>
  <c r="AA2006" i="1"/>
  <c r="R1795" i="1"/>
  <c r="T1794" i="1"/>
  <c r="K1332" i="1"/>
  <c r="M1331" i="1"/>
  <c r="U2008" i="1"/>
  <c r="W2007" i="1"/>
  <c r="R1796" i="1" l="1"/>
  <c r="T1795" i="1"/>
  <c r="U2009" i="1"/>
  <c r="W2008" i="1"/>
  <c r="K1333" i="1"/>
  <c r="M1332" i="1"/>
  <c r="Y2008" i="1"/>
  <c r="AA2007" i="1"/>
  <c r="Y2009" i="1" l="1"/>
  <c r="AA2008" i="1"/>
  <c r="U2010" i="1"/>
  <c r="W2009" i="1"/>
  <c r="K1334" i="1"/>
  <c r="M1333" i="1"/>
  <c r="R1797" i="1"/>
  <c r="T1796" i="1"/>
  <c r="U2011" i="1" l="1"/>
  <c r="W2010" i="1"/>
  <c r="R1798" i="1"/>
  <c r="T1797" i="1"/>
  <c r="K1335" i="1"/>
  <c r="M1334" i="1"/>
  <c r="Y2010" i="1"/>
  <c r="AA2009" i="1"/>
  <c r="R1799" i="1" l="1"/>
  <c r="T1798" i="1"/>
  <c r="Y2011" i="1"/>
  <c r="AA2010" i="1"/>
  <c r="K1336" i="1"/>
  <c r="M1335" i="1"/>
  <c r="U2012" i="1"/>
  <c r="W2011" i="1"/>
  <c r="Y2012" i="1" l="1"/>
  <c r="AA2011" i="1"/>
  <c r="U2013" i="1"/>
  <c r="W2012" i="1"/>
  <c r="K1337" i="1"/>
  <c r="M1336" i="1"/>
  <c r="R1800" i="1"/>
  <c r="T1799" i="1"/>
  <c r="R1801" i="1" l="1"/>
  <c r="T1800" i="1"/>
  <c r="U2014" i="1"/>
  <c r="W2013" i="1"/>
  <c r="K1338" i="1"/>
  <c r="M1337" i="1"/>
  <c r="Y2013" i="1"/>
  <c r="AA2012" i="1"/>
  <c r="Y2014" i="1" l="1"/>
  <c r="AA2013" i="1"/>
  <c r="U2015" i="1"/>
  <c r="W2014" i="1"/>
  <c r="K1339" i="1"/>
  <c r="M1338" i="1"/>
  <c r="R1802" i="1"/>
  <c r="T1801" i="1"/>
  <c r="U2016" i="1" l="1"/>
  <c r="W2015" i="1"/>
  <c r="K1340" i="1"/>
  <c r="M1339" i="1"/>
  <c r="R1803" i="1"/>
  <c r="T1802" i="1"/>
  <c r="Y2015" i="1"/>
  <c r="AA2014" i="1"/>
  <c r="Y2016" i="1" l="1"/>
  <c r="AA2015" i="1"/>
  <c r="K1341" i="1"/>
  <c r="M1340" i="1"/>
  <c r="R1804" i="1"/>
  <c r="T1803" i="1"/>
  <c r="U2017" i="1"/>
  <c r="W2016" i="1"/>
  <c r="K1342" i="1" l="1"/>
  <c r="M1341" i="1"/>
  <c r="U2018" i="1"/>
  <c r="W2017" i="1"/>
  <c r="R1805" i="1"/>
  <c r="T1804" i="1"/>
  <c r="Y2017" i="1"/>
  <c r="AA2016" i="1"/>
  <c r="Y2018" i="1" l="1"/>
  <c r="AA2017" i="1"/>
  <c r="U2019" i="1"/>
  <c r="W2018" i="1"/>
  <c r="R1806" i="1"/>
  <c r="T1805" i="1"/>
  <c r="K1343" i="1"/>
  <c r="M1342" i="1"/>
  <c r="U2020" i="1" l="1"/>
  <c r="W2019" i="1"/>
  <c r="K1344" i="1"/>
  <c r="M1343" i="1"/>
  <c r="R1807" i="1"/>
  <c r="T1806" i="1"/>
  <c r="Y2019" i="1"/>
  <c r="AA2018" i="1"/>
  <c r="Y2020" i="1" l="1"/>
  <c r="AA2019" i="1"/>
  <c r="K1345" i="1"/>
  <c r="M1344" i="1"/>
  <c r="R1808" i="1"/>
  <c r="T1807" i="1"/>
  <c r="U2021" i="1"/>
  <c r="W2020" i="1"/>
  <c r="K1346" i="1" l="1"/>
  <c r="M1345" i="1"/>
  <c r="U2022" i="1"/>
  <c r="W2021" i="1"/>
  <c r="R1809" i="1"/>
  <c r="T1808" i="1"/>
  <c r="Y2021" i="1"/>
  <c r="AA2020" i="1"/>
  <c r="U2023" i="1" l="1"/>
  <c r="W2022" i="1"/>
  <c r="Y2022" i="1"/>
  <c r="AA2021" i="1"/>
  <c r="R1810" i="1"/>
  <c r="T1809" i="1"/>
  <c r="K1347" i="1"/>
  <c r="M1346" i="1"/>
  <c r="Y2023" i="1" l="1"/>
  <c r="AA2022" i="1"/>
  <c r="K1348" i="1"/>
  <c r="M1347" i="1"/>
  <c r="R1811" i="1"/>
  <c r="T1810" i="1"/>
  <c r="U2024" i="1"/>
  <c r="W2023" i="1"/>
  <c r="K1349" i="1" l="1"/>
  <c r="M1348" i="1"/>
  <c r="U2025" i="1"/>
  <c r="W2024" i="1"/>
  <c r="R1812" i="1"/>
  <c r="T1811" i="1"/>
  <c r="Y2024" i="1"/>
  <c r="AA2023" i="1"/>
  <c r="U2026" i="1" l="1"/>
  <c r="W2025" i="1"/>
  <c r="Y2025" i="1"/>
  <c r="AA2024" i="1"/>
  <c r="R1813" i="1"/>
  <c r="T1812" i="1"/>
  <c r="K1350" i="1"/>
  <c r="M1349" i="1"/>
  <c r="K1351" i="1" l="1"/>
  <c r="M1350" i="1"/>
  <c r="Y2026" i="1"/>
  <c r="AA2025" i="1"/>
  <c r="R1814" i="1"/>
  <c r="T1813" i="1"/>
  <c r="U2027" i="1"/>
  <c r="W2026" i="1"/>
  <c r="Y2027" i="1" l="1"/>
  <c r="AA2026" i="1"/>
  <c r="U2028" i="1"/>
  <c r="W2027" i="1"/>
  <c r="R1815" i="1"/>
  <c r="T1814" i="1"/>
  <c r="K1352" i="1"/>
  <c r="M1351" i="1"/>
  <c r="U2029" i="1" l="1"/>
  <c r="W2028" i="1"/>
  <c r="K1353" i="1"/>
  <c r="M1352" i="1"/>
  <c r="R1816" i="1"/>
  <c r="T1815" i="1"/>
  <c r="Y2028" i="1"/>
  <c r="AA2027" i="1"/>
  <c r="K1354" i="1" l="1"/>
  <c r="M1353" i="1"/>
  <c r="Y2029" i="1"/>
  <c r="AA2028" i="1"/>
  <c r="R1817" i="1"/>
  <c r="T1816" i="1"/>
  <c r="U2030" i="1"/>
  <c r="W2029" i="1"/>
  <c r="Y2030" i="1" l="1"/>
  <c r="AA2029" i="1"/>
  <c r="U2031" i="1"/>
  <c r="W2030" i="1"/>
  <c r="R1818" i="1"/>
  <c r="T1817" i="1"/>
  <c r="K1355" i="1"/>
  <c r="M1354" i="1"/>
  <c r="K1356" i="1" l="1"/>
  <c r="M1355" i="1"/>
  <c r="U2032" i="1"/>
  <c r="W2031" i="1"/>
  <c r="R1819" i="1"/>
  <c r="T1818" i="1"/>
  <c r="Y2031" i="1"/>
  <c r="AA2030" i="1"/>
  <c r="U2033" i="1" l="1"/>
  <c r="W2032" i="1"/>
  <c r="Y2032" i="1"/>
  <c r="AA2031" i="1"/>
  <c r="R1820" i="1"/>
  <c r="T1819" i="1"/>
  <c r="K1357" i="1"/>
  <c r="M1356" i="1"/>
  <c r="K1358" i="1" l="1"/>
  <c r="M1357" i="1"/>
  <c r="Y2033" i="1"/>
  <c r="AA2032" i="1"/>
  <c r="R1821" i="1"/>
  <c r="T1820" i="1"/>
  <c r="U2034" i="1"/>
  <c r="W2033" i="1"/>
  <c r="R1822" i="1" l="1"/>
  <c r="T1821" i="1"/>
  <c r="U2035" i="1"/>
  <c r="W2034" i="1"/>
  <c r="Y2034" i="1"/>
  <c r="AA2033" i="1"/>
  <c r="K1359" i="1"/>
  <c r="M1358" i="1"/>
  <c r="K1360" i="1" l="1"/>
  <c r="M1359" i="1"/>
  <c r="U2036" i="1"/>
  <c r="W2035" i="1"/>
  <c r="Y2035" i="1"/>
  <c r="AA2034" i="1"/>
  <c r="R1823" i="1"/>
  <c r="T1822" i="1"/>
  <c r="R1824" i="1" l="1"/>
  <c r="T1823" i="1"/>
  <c r="U2037" i="1"/>
  <c r="W2036" i="1"/>
  <c r="Y2036" i="1"/>
  <c r="AA2035" i="1"/>
  <c r="K1361" i="1"/>
  <c r="M1360" i="1"/>
  <c r="U2038" i="1" l="1"/>
  <c r="W2037" i="1"/>
  <c r="K1362" i="1"/>
  <c r="M1361" i="1"/>
  <c r="Y2037" i="1"/>
  <c r="AA2036" i="1"/>
  <c r="R1825" i="1"/>
  <c r="T1824" i="1"/>
  <c r="K1363" i="1" l="1"/>
  <c r="M1362" i="1"/>
  <c r="R1826" i="1"/>
  <c r="T1825" i="1"/>
  <c r="Y2038" i="1"/>
  <c r="AA2037" i="1"/>
  <c r="U2039" i="1"/>
  <c r="W2038" i="1"/>
  <c r="R1827" i="1" l="1"/>
  <c r="T1826" i="1"/>
  <c r="U2040" i="1"/>
  <c r="W2039" i="1"/>
  <c r="Y2039" i="1"/>
  <c r="AA2038" i="1"/>
  <c r="K1364" i="1"/>
  <c r="M1363" i="1"/>
  <c r="U2041" i="1" l="1"/>
  <c r="W2040" i="1"/>
  <c r="K1365" i="1"/>
  <c r="M1364" i="1"/>
  <c r="Y2040" i="1"/>
  <c r="AA2039" i="1"/>
  <c r="R1828" i="1"/>
  <c r="T1827" i="1"/>
  <c r="K1366" i="1" l="1"/>
  <c r="M1365" i="1"/>
  <c r="R1829" i="1"/>
  <c r="T1828" i="1"/>
  <c r="Y2041" i="1"/>
  <c r="AA2040" i="1"/>
  <c r="U2042" i="1"/>
  <c r="W2041" i="1"/>
  <c r="U2043" i="1" l="1"/>
  <c r="W2042" i="1"/>
  <c r="R1830" i="1"/>
  <c r="T1829" i="1"/>
  <c r="Y2042" i="1"/>
  <c r="AA2041" i="1"/>
  <c r="K1367" i="1"/>
  <c r="M1366" i="1"/>
  <c r="R1831" i="1" l="1"/>
  <c r="T1830" i="1"/>
  <c r="K1368" i="1"/>
  <c r="M1367" i="1"/>
  <c r="Y2043" i="1"/>
  <c r="AA2042" i="1"/>
  <c r="U2044" i="1"/>
  <c r="W2043" i="1"/>
  <c r="K1369" i="1" l="1"/>
  <c r="M1368" i="1"/>
  <c r="U2045" i="1"/>
  <c r="W2044" i="1"/>
  <c r="Y2044" i="1"/>
  <c r="AA2043" i="1"/>
  <c r="R1832" i="1"/>
  <c r="T1831" i="1"/>
  <c r="U2046" i="1" l="1"/>
  <c r="W2045" i="1"/>
  <c r="R1833" i="1"/>
  <c r="T1832" i="1"/>
  <c r="Y2045" i="1"/>
  <c r="AA2044" i="1"/>
  <c r="K1370" i="1"/>
  <c r="M1369" i="1"/>
  <c r="R1834" i="1" l="1"/>
  <c r="T1833" i="1"/>
  <c r="K1371" i="1"/>
  <c r="M1370" i="1"/>
  <c r="Y2046" i="1"/>
  <c r="AA2045" i="1"/>
  <c r="U2047" i="1"/>
  <c r="W2046" i="1"/>
  <c r="K1372" i="1" l="1"/>
  <c r="M1371" i="1"/>
  <c r="U2048" i="1"/>
  <c r="W2047" i="1"/>
  <c r="Y2047" i="1"/>
  <c r="AA2046" i="1"/>
  <c r="R1835" i="1"/>
  <c r="T1834" i="1"/>
  <c r="U2049" i="1" l="1"/>
  <c r="W2048" i="1"/>
  <c r="R1836" i="1"/>
  <c r="T1835" i="1"/>
  <c r="Y2048" i="1"/>
  <c r="AA2047" i="1"/>
  <c r="K1373" i="1"/>
  <c r="M1372" i="1"/>
  <c r="R1837" i="1" l="1"/>
  <c r="T1836" i="1"/>
  <c r="K1374" i="1"/>
  <c r="M1373" i="1"/>
  <c r="Y2049" i="1"/>
  <c r="AA2048" i="1"/>
  <c r="U2050" i="1"/>
  <c r="W2049" i="1"/>
  <c r="K1375" i="1" l="1"/>
  <c r="M1374" i="1"/>
  <c r="U2051" i="1"/>
  <c r="W2050" i="1"/>
  <c r="Y2050" i="1"/>
  <c r="AA2049" i="1"/>
  <c r="R1838" i="1"/>
  <c r="T1837" i="1"/>
  <c r="R1839" i="1" l="1"/>
  <c r="T1838" i="1"/>
  <c r="U2052" i="1"/>
  <c r="W2051" i="1"/>
  <c r="Y2051" i="1"/>
  <c r="AA2050" i="1"/>
  <c r="K1376" i="1"/>
  <c r="M1375" i="1"/>
  <c r="U2053" i="1" l="1"/>
  <c r="W2052" i="1"/>
  <c r="K1377" i="1"/>
  <c r="M1376" i="1"/>
  <c r="Y2052" i="1"/>
  <c r="AA2051" i="1"/>
  <c r="R1840" i="1"/>
  <c r="T1839" i="1"/>
  <c r="K1378" i="1" l="1"/>
  <c r="M1377" i="1"/>
  <c r="R1841" i="1"/>
  <c r="T1840" i="1"/>
  <c r="Y2053" i="1"/>
  <c r="AA2052" i="1"/>
  <c r="U2054" i="1"/>
  <c r="W2053" i="1"/>
  <c r="U2055" i="1" l="1"/>
  <c r="W2054" i="1"/>
  <c r="R1842" i="1"/>
  <c r="T1841" i="1"/>
  <c r="Y2054" i="1"/>
  <c r="AA2053" i="1"/>
  <c r="K1379" i="1"/>
  <c r="M1378" i="1"/>
  <c r="R1843" i="1" l="1"/>
  <c r="T1842" i="1"/>
  <c r="K1380" i="1"/>
  <c r="M1379" i="1"/>
  <c r="Y2055" i="1"/>
  <c r="AA2054" i="1"/>
  <c r="U2056" i="1"/>
  <c r="W2055" i="1"/>
  <c r="K1381" i="1" l="1"/>
  <c r="M1380" i="1"/>
  <c r="U2057" i="1"/>
  <c r="W2056" i="1"/>
  <c r="Y2056" i="1"/>
  <c r="AA2055" i="1"/>
  <c r="R1844" i="1"/>
  <c r="T1843" i="1"/>
  <c r="R1845" i="1" l="1"/>
  <c r="T1844" i="1"/>
  <c r="U2058" i="1"/>
  <c r="W2057" i="1"/>
  <c r="Y2057" i="1"/>
  <c r="AA2056" i="1"/>
  <c r="K1382" i="1"/>
  <c r="M1381" i="1"/>
  <c r="U2059" i="1" l="1"/>
  <c r="W2058" i="1"/>
  <c r="K1383" i="1"/>
  <c r="M1382" i="1"/>
  <c r="Y2058" i="1"/>
  <c r="AA2057" i="1"/>
  <c r="R1846" i="1"/>
  <c r="T1845" i="1"/>
  <c r="K1384" i="1" l="1"/>
  <c r="M1383" i="1"/>
  <c r="R1847" i="1"/>
  <c r="T1846" i="1"/>
  <c r="Y2059" i="1"/>
  <c r="AA2058" i="1"/>
  <c r="U2060" i="1"/>
  <c r="W2059" i="1"/>
  <c r="R1848" i="1" l="1"/>
  <c r="T1847" i="1"/>
  <c r="U2061" i="1"/>
  <c r="W2060" i="1"/>
  <c r="Y2060" i="1"/>
  <c r="AA2059" i="1"/>
  <c r="K1385" i="1"/>
  <c r="M1384" i="1"/>
  <c r="K1386" i="1" l="1"/>
  <c r="M1385" i="1"/>
  <c r="U2062" i="1"/>
  <c r="W2061" i="1"/>
  <c r="Y2061" i="1"/>
  <c r="AA2060" i="1"/>
  <c r="R1849" i="1"/>
  <c r="T1848" i="1"/>
  <c r="U2063" i="1" l="1"/>
  <c r="W2062" i="1"/>
  <c r="R1850" i="1"/>
  <c r="T1849" i="1"/>
  <c r="Y2062" i="1"/>
  <c r="AA2061" i="1"/>
  <c r="K1387" i="1"/>
  <c r="M1386" i="1"/>
  <c r="R1851" i="1" l="1"/>
  <c r="T1850" i="1"/>
  <c r="K1388" i="1"/>
  <c r="M1387" i="1"/>
  <c r="Y2063" i="1"/>
  <c r="AA2062" i="1"/>
  <c r="U2064" i="1"/>
  <c r="W2063" i="1"/>
  <c r="K1389" i="1" l="1"/>
  <c r="M1388" i="1"/>
  <c r="U2065" i="1"/>
  <c r="W2064" i="1"/>
  <c r="Y2064" i="1"/>
  <c r="AA2063" i="1"/>
  <c r="R1852" i="1"/>
  <c r="T1851" i="1"/>
  <c r="R1853" i="1" l="1"/>
  <c r="T1852" i="1"/>
  <c r="U2066" i="1"/>
  <c r="W2065" i="1"/>
  <c r="Y2065" i="1"/>
  <c r="AA2064" i="1"/>
  <c r="K1390" i="1"/>
  <c r="M1389" i="1"/>
  <c r="K1391" i="1" l="1"/>
  <c r="M1390" i="1"/>
  <c r="U2067" i="1"/>
  <c r="W2066" i="1"/>
  <c r="Y2066" i="1"/>
  <c r="AA2065" i="1"/>
  <c r="R1854" i="1"/>
  <c r="T1853" i="1"/>
  <c r="U2068" i="1" l="1"/>
  <c r="W2067" i="1"/>
  <c r="R1855" i="1"/>
  <c r="T1854" i="1"/>
  <c r="Y2067" i="1"/>
  <c r="AA2066" i="1"/>
  <c r="K1392" i="1"/>
  <c r="M1391" i="1"/>
  <c r="R1856" i="1" l="1"/>
  <c r="T1855" i="1"/>
  <c r="K1393" i="1"/>
  <c r="M1392" i="1"/>
  <c r="Y2068" i="1"/>
  <c r="AA2067" i="1"/>
  <c r="U2069" i="1"/>
  <c r="W2068" i="1"/>
  <c r="U2070" i="1" l="1"/>
  <c r="W2069" i="1"/>
  <c r="K1394" i="1"/>
  <c r="M1393" i="1"/>
  <c r="Y2069" i="1"/>
  <c r="AA2068" i="1"/>
  <c r="R1857" i="1"/>
  <c r="T1856" i="1"/>
  <c r="R1858" i="1" l="1"/>
  <c r="T1857" i="1"/>
  <c r="K1395" i="1"/>
  <c r="M1394" i="1"/>
  <c r="Y2070" i="1"/>
  <c r="AA2069" i="1"/>
  <c r="U2071" i="1"/>
  <c r="W2070" i="1"/>
  <c r="K1396" i="1" l="1"/>
  <c r="M1395" i="1"/>
  <c r="U2072" i="1"/>
  <c r="W2071" i="1"/>
  <c r="Y2071" i="1"/>
  <c r="AA2070" i="1"/>
  <c r="R1859" i="1"/>
  <c r="T1858" i="1"/>
  <c r="U2073" i="1" l="1"/>
  <c r="W2072" i="1"/>
  <c r="R1860" i="1"/>
  <c r="T1859" i="1"/>
  <c r="Y2072" i="1"/>
  <c r="AA2071" i="1"/>
  <c r="K1397" i="1"/>
  <c r="M1396" i="1"/>
  <c r="K1398" i="1" l="1"/>
  <c r="M1397" i="1"/>
  <c r="R1861" i="1"/>
  <c r="T1860" i="1"/>
  <c r="Y2073" i="1"/>
  <c r="AA2072" i="1"/>
  <c r="U2074" i="1"/>
  <c r="W2073" i="1"/>
  <c r="U2075" i="1" l="1"/>
  <c r="W2074" i="1"/>
  <c r="R1862" i="1"/>
  <c r="T1861" i="1"/>
  <c r="Y2074" i="1"/>
  <c r="AA2073" i="1"/>
  <c r="K1399" i="1"/>
  <c r="M1398" i="1"/>
  <c r="R1863" i="1" l="1"/>
  <c r="T1862" i="1"/>
  <c r="K1400" i="1"/>
  <c r="M1399" i="1"/>
  <c r="Y2075" i="1"/>
  <c r="AA2074" i="1"/>
  <c r="U2076" i="1"/>
  <c r="W2075" i="1"/>
  <c r="K1401" i="1" l="1"/>
  <c r="M1400" i="1"/>
  <c r="U2077" i="1"/>
  <c r="W2076" i="1"/>
  <c r="Y2076" i="1"/>
  <c r="AA2075" i="1"/>
  <c r="R1864" i="1"/>
  <c r="T1863" i="1"/>
  <c r="U2078" i="1" l="1"/>
  <c r="W2077" i="1"/>
  <c r="R1865" i="1"/>
  <c r="T1864" i="1"/>
  <c r="Y2077" i="1"/>
  <c r="AA2076" i="1"/>
  <c r="K1402" i="1"/>
  <c r="M1401" i="1"/>
  <c r="R1866" i="1" l="1"/>
  <c r="T1865" i="1"/>
  <c r="K1403" i="1"/>
  <c r="M1402" i="1"/>
  <c r="Y2078" i="1"/>
  <c r="AA2077" i="1"/>
  <c r="U2079" i="1"/>
  <c r="W2078" i="1"/>
  <c r="K1404" i="1" l="1"/>
  <c r="M1403" i="1"/>
  <c r="U2080" i="1"/>
  <c r="W2079" i="1"/>
  <c r="Y2079" i="1"/>
  <c r="AA2078" i="1"/>
  <c r="R1867" i="1"/>
  <c r="T1866" i="1"/>
  <c r="U2081" i="1" l="1"/>
  <c r="W2080" i="1"/>
  <c r="R1868" i="1"/>
  <c r="T1867" i="1"/>
  <c r="Y2080" i="1"/>
  <c r="AA2079" i="1"/>
  <c r="K1405" i="1"/>
  <c r="M1404" i="1"/>
  <c r="K1406" i="1" l="1"/>
  <c r="M1405" i="1"/>
  <c r="R1869" i="1"/>
  <c r="T1868" i="1"/>
  <c r="Y2081" i="1"/>
  <c r="AA2080" i="1"/>
  <c r="U2082" i="1"/>
  <c r="W2081" i="1"/>
  <c r="U2083" i="1" l="1"/>
  <c r="W2082" i="1"/>
  <c r="R1870" i="1"/>
  <c r="T1869" i="1"/>
  <c r="Y2082" i="1"/>
  <c r="AA2081" i="1"/>
  <c r="K1407" i="1"/>
  <c r="M1406" i="1"/>
  <c r="K1408" i="1" l="1"/>
  <c r="M1407" i="1"/>
  <c r="R1871" i="1"/>
  <c r="T1870" i="1"/>
  <c r="Y2083" i="1"/>
  <c r="AA2082" i="1"/>
  <c r="U2084" i="1"/>
  <c r="W2083" i="1"/>
  <c r="R1872" i="1" l="1"/>
  <c r="T1871" i="1"/>
  <c r="U2085" i="1"/>
  <c r="W2084" i="1"/>
  <c r="Y2084" i="1"/>
  <c r="AA2083" i="1"/>
  <c r="K1409" i="1"/>
  <c r="M1408" i="1"/>
  <c r="U2086" i="1" l="1"/>
  <c r="W2085" i="1"/>
  <c r="K1410" i="1"/>
  <c r="M1409" i="1"/>
  <c r="Y2085" i="1"/>
  <c r="AA2084" i="1"/>
  <c r="R1873" i="1"/>
  <c r="T1872" i="1"/>
  <c r="R1874" i="1" l="1"/>
  <c r="T1873" i="1"/>
  <c r="K1411" i="1"/>
  <c r="M1410" i="1"/>
  <c r="Y2086" i="1"/>
  <c r="AA2085" i="1"/>
  <c r="U2087" i="1"/>
  <c r="W2086" i="1"/>
  <c r="K1412" i="1" l="1"/>
  <c r="M1411" i="1"/>
  <c r="U2088" i="1"/>
  <c r="W2087" i="1"/>
  <c r="Y2087" i="1"/>
  <c r="AA2086" i="1"/>
  <c r="R1875" i="1"/>
  <c r="T1874" i="1"/>
  <c r="U2089" i="1" l="1"/>
  <c r="W2088" i="1"/>
  <c r="R1876" i="1"/>
  <c r="T1875" i="1"/>
  <c r="Y2088" i="1"/>
  <c r="AA2087" i="1"/>
  <c r="K1413" i="1"/>
  <c r="M1412" i="1"/>
  <c r="R1877" i="1" l="1"/>
  <c r="T1876" i="1"/>
  <c r="K1414" i="1"/>
  <c r="M1413" i="1"/>
  <c r="Y2089" i="1"/>
  <c r="AA2088" i="1"/>
  <c r="U2090" i="1"/>
  <c r="W2089" i="1"/>
  <c r="U2091" i="1" l="1"/>
  <c r="W2090" i="1"/>
  <c r="K1415" i="1"/>
  <c r="M1414" i="1"/>
  <c r="Y2090" i="1"/>
  <c r="AA2089" i="1"/>
  <c r="R1878" i="1"/>
  <c r="T1877" i="1"/>
  <c r="R1879" i="1" l="1"/>
  <c r="T1878" i="1"/>
  <c r="K1416" i="1"/>
  <c r="M1415" i="1"/>
  <c r="Y2091" i="1"/>
  <c r="AA2090" i="1"/>
  <c r="U2092" i="1"/>
  <c r="W2091" i="1"/>
  <c r="U2093" i="1" l="1"/>
  <c r="W2092" i="1"/>
  <c r="K1417" i="1"/>
  <c r="M1416" i="1"/>
  <c r="Y2092" i="1"/>
  <c r="AA2091" i="1"/>
  <c r="R1880" i="1"/>
  <c r="T1879" i="1"/>
  <c r="R1881" i="1" l="1"/>
  <c r="T1880" i="1"/>
  <c r="K1418" i="1"/>
  <c r="M1417" i="1"/>
  <c r="Y2093" i="1"/>
  <c r="AA2092" i="1"/>
  <c r="U2094" i="1"/>
  <c r="W2093" i="1"/>
  <c r="K1419" i="1" l="1"/>
  <c r="M1418" i="1"/>
  <c r="U2095" i="1"/>
  <c r="W2094" i="1"/>
  <c r="Y2094" i="1"/>
  <c r="AA2093" i="1"/>
  <c r="R1882" i="1"/>
  <c r="T1881" i="1"/>
  <c r="U2096" i="1" l="1"/>
  <c r="W2095" i="1"/>
  <c r="R1883" i="1"/>
  <c r="T1882" i="1"/>
  <c r="Y2095" i="1"/>
  <c r="AA2094" i="1"/>
  <c r="K1420" i="1"/>
  <c r="M1419" i="1"/>
  <c r="R1884" i="1" l="1"/>
  <c r="T1883" i="1"/>
  <c r="K1421" i="1"/>
  <c r="M1420" i="1"/>
  <c r="Y2096" i="1"/>
  <c r="AA2095" i="1"/>
  <c r="U2097" i="1"/>
  <c r="W2096" i="1"/>
  <c r="K1422" i="1" l="1"/>
  <c r="M1421" i="1"/>
  <c r="U2098" i="1"/>
  <c r="W2097" i="1"/>
  <c r="Y2097" i="1"/>
  <c r="AA2096" i="1"/>
  <c r="R1885" i="1"/>
  <c r="T1884" i="1"/>
  <c r="U2099" i="1" l="1"/>
  <c r="W2098" i="1"/>
  <c r="R1886" i="1"/>
  <c r="T1885" i="1"/>
  <c r="Y2098" i="1"/>
  <c r="AA2097" i="1"/>
  <c r="K1423" i="1"/>
  <c r="M1422" i="1"/>
  <c r="R1887" i="1" l="1"/>
  <c r="T1886" i="1"/>
  <c r="K1424" i="1"/>
  <c r="M1423" i="1"/>
  <c r="Y2099" i="1"/>
  <c r="AA2098" i="1"/>
  <c r="U2100" i="1"/>
  <c r="W2099" i="1"/>
  <c r="K1425" i="1" l="1"/>
  <c r="M1424" i="1"/>
  <c r="U2101" i="1"/>
  <c r="W2100" i="1"/>
  <c r="Y2100" i="1"/>
  <c r="AA2099" i="1"/>
  <c r="R1888" i="1"/>
  <c r="T1887" i="1"/>
  <c r="R1889" i="1" l="1"/>
  <c r="T1888" i="1"/>
  <c r="U2102" i="1"/>
  <c r="W2101" i="1"/>
  <c r="Y2101" i="1"/>
  <c r="AA2100" i="1"/>
  <c r="K1426" i="1"/>
  <c r="M1425" i="1"/>
  <c r="U2103" i="1" l="1"/>
  <c r="W2102" i="1"/>
  <c r="K1427" i="1"/>
  <c r="M1426" i="1"/>
  <c r="Y2102" i="1"/>
  <c r="AA2101" i="1"/>
  <c r="R1890" i="1"/>
  <c r="T1889" i="1"/>
  <c r="K1428" i="1" l="1"/>
  <c r="M1427" i="1"/>
  <c r="R1891" i="1"/>
  <c r="T1890" i="1"/>
  <c r="Y2103" i="1"/>
  <c r="AA2102" i="1"/>
  <c r="U2104" i="1"/>
  <c r="W2103" i="1"/>
  <c r="U2105" i="1" l="1"/>
  <c r="W2104" i="1"/>
  <c r="R1892" i="1"/>
  <c r="T1891" i="1"/>
  <c r="Y2104" i="1"/>
  <c r="AA2103" i="1"/>
  <c r="K1429" i="1"/>
  <c r="M1428" i="1"/>
  <c r="K1430" i="1" l="1"/>
  <c r="M1429" i="1"/>
  <c r="R1893" i="1"/>
  <c r="T1892" i="1"/>
  <c r="Y2105" i="1"/>
  <c r="AA2104" i="1"/>
  <c r="U2106" i="1"/>
  <c r="W2105" i="1"/>
  <c r="R1894" i="1" l="1"/>
  <c r="T1893" i="1"/>
  <c r="U2107" i="1"/>
  <c r="W2106" i="1"/>
  <c r="Y2106" i="1"/>
  <c r="AA2105" i="1"/>
  <c r="K1431" i="1"/>
  <c r="M1430" i="1"/>
  <c r="U2108" i="1" l="1"/>
  <c r="W2107" i="1"/>
  <c r="K1432" i="1"/>
  <c r="M1431" i="1"/>
  <c r="Y2107" i="1"/>
  <c r="AA2106" i="1"/>
  <c r="R1895" i="1"/>
  <c r="T1894" i="1"/>
  <c r="K1433" i="1" l="1"/>
  <c r="M1432" i="1"/>
  <c r="R1896" i="1"/>
  <c r="T1895" i="1"/>
  <c r="Y2108" i="1"/>
  <c r="AA2107" i="1"/>
  <c r="U2109" i="1"/>
  <c r="W2108" i="1"/>
  <c r="U2110" i="1" l="1"/>
  <c r="W2109" i="1"/>
  <c r="R1897" i="1"/>
  <c r="T1896" i="1"/>
  <c r="Y2109" i="1"/>
  <c r="AA2108" i="1"/>
  <c r="K1434" i="1"/>
  <c r="M1433" i="1"/>
  <c r="K1435" i="1" l="1"/>
  <c r="M1434" i="1"/>
  <c r="R1898" i="1"/>
  <c r="T1897" i="1"/>
  <c r="Y2110" i="1"/>
  <c r="AA2109" i="1"/>
  <c r="U2111" i="1"/>
  <c r="W2110" i="1"/>
  <c r="U2112" i="1" l="1"/>
  <c r="W2111" i="1"/>
  <c r="R1899" i="1"/>
  <c r="T1898" i="1"/>
  <c r="Y2111" i="1"/>
  <c r="AA2110" i="1"/>
  <c r="K1436" i="1"/>
  <c r="M1435" i="1"/>
  <c r="R1900" i="1" l="1"/>
  <c r="T1899" i="1"/>
  <c r="K1437" i="1"/>
  <c r="M1436" i="1"/>
  <c r="Y2112" i="1"/>
  <c r="AA2111" i="1"/>
  <c r="U2113" i="1"/>
  <c r="W2112" i="1"/>
  <c r="U2114" i="1" l="1"/>
  <c r="W2113" i="1"/>
  <c r="K1438" i="1"/>
  <c r="M1437" i="1"/>
  <c r="Y2113" i="1"/>
  <c r="AA2112" i="1"/>
  <c r="R1901" i="1"/>
  <c r="T1900" i="1"/>
  <c r="R1902" i="1" l="1"/>
  <c r="T1901" i="1"/>
  <c r="K1439" i="1"/>
  <c r="M1438" i="1"/>
  <c r="Y2114" i="1"/>
  <c r="AA2113" i="1"/>
  <c r="U2115" i="1"/>
  <c r="W2114" i="1"/>
  <c r="K1440" i="1" l="1"/>
  <c r="M1439" i="1"/>
  <c r="U2116" i="1"/>
  <c r="W2115" i="1"/>
  <c r="Y2115" i="1"/>
  <c r="AA2114" i="1"/>
  <c r="R1903" i="1"/>
  <c r="T1902" i="1"/>
  <c r="R1904" i="1" l="1"/>
  <c r="T1903" i="1"/>
  <c r="U2117" i="1"/>
  <c r="W2116" i="1"/>
  <c r="Y2116" i="1"/>
  <c r="AA2115" i="1"/>
  <c r="K1441" i="1"/>
  <c r="M1440" i="1"/>
  <c r="U2118" i="1" l="1"/>
  <c r="W2117" i="1"/>
  <c r="K1442" i="1"/>
  <c r="M1441" i="1"/>
  <c r="Y2117" i="1"/>
  <c r="AA2116" i="1"/>
  <c r="R1905" i="1"/>
  <c r="T1904" i="1"/>
  <c r="K1443" i="1" l="1"/>
  <c r="M1442" i="1"/>
  <c r="R1906" i="1"/>
  <c r="T1905" i="1"/>
  <c r="Y2118" i="1"/>
  <c r="AA2117" i="1"/>
  <c r="U2119" i="1"/>
  <c r="W2118" i="1"/>
  <c r="U2120" i="1" l="1"/>
  <c r="W2119" i="1"/>
  <c r="R1907" i="1"/>
  <c r="T1906" i="1"/>
  <c r="Y2119" i="1"/>
  <c r="AA2118" i="1"/>
  <c r="K1444" i="1"/>
  <c r="M1443" i="1"/>
  <c r="K1445" i="1" l="1"/>
  <c r="M1444" i="1"/>
  <c r="R1908" i="1"/>
  <c r="T1907" i="1"/>
  <c r="Y2120" i="1"/>
  <c r="AA2119" i="1"/>
  <c r="U2121" i="1"/>
  <c r="W2120" i="1"/>
  <c r="U2122" i="1" l="1"/>
  <c r="W2121" i="1"/>
  <c r="R1909" i="1"/>
  <c r="T1908" i="1"/>
  <c r="Y2121" i="1"/>
  <c r="AA2120" i="1"/>
  <c r="K1446" i="1"/>
  <c r="M1445" i="1"/>
  <c r="K1447" i="1" l="1"/>
  <c r="M1446" i="1"/>
  <c r="R1910" i="1"/>
  <c r="T1909" i="1"/>
  <c r="Y2122" i="1"/>
  <c r="AA2121" i="1"/>
  <c r="U2123" i="1"/>
  <c r="W2122" i="1"/>
  <c r="R1911" i="1" l="1"/>
  <c r="T1910" i="1"/>
  <c r="U2124" i="1"/>
  <c r="W2123" i="1"/>
  <c r="Y2123" i="1"/>
  <c r="AA2122" i="1"/>
  <c r="K1448" i="1"/>
  <c r="M1447" i="1"/>
  <c r="K1449" i="1" l="1"/>
  <c r="M1448" i="1"/>
  <c r="U2125" i="1"/>
  <c r="W2124" i="1"/>
  <c r="Y2124" i="1"/>
  <c r="AA2123" i="1"/>
  <c r="R1912" i="1"/>
  <c r="T1911" i="1"/>
  <c r="U2126" i="1" l="1"/>
  <c r="W2125" i="1"/>
  <c r="R1913" i="1"/>
  <c r="T1912" i="1"/>
  <c r="Y2125" i="1"/>
  <c r="AA2124" i="1"/>
  <c r="K1450" i="1"/>
  <c r="M1449" i="1"/>
  <c r="R1914" i="1" l="1"/>
  <c r="T1913" i="1"/>
  <c r="K1451" i="1"/>
  <c r="M1450" i="1"/>
  <c r="Y2126" i="1"/>
  <c r="AA2125" i="1"/>
  <c r="U2127" i="1"/>
  <c r="W2126" i="1"/>
  <c r="K1452" i="1" l="1"/>
  <c r="M1451" i="1"/>
  <c r="U2128" i="1"/>
  <c r="W2127" i="1"/>
  <c r="Y2127" i="1"/>
  <c r="AA2126" i="1"/>
  <c r="R1915" i="1"/>
  <c r="T1914" i="1"/>
  <c r="U2129" i="1" l="1"/>
  <c r="W2128" i="1"/>
  <c r="R1916" i="1"/>
  <c r="T1915" i="1"/>
  <c r="Y2128" i="1"/>
  <c r="AA2127" i="1"/>
  <c r="K1453" i="1"/>
  <c r="M1452" i="1"/>
  <c r="R1917" i="1" l="1"/>
  <c r="T1916" i="1"/>
  <c r="K1454" i="1"/>
  <c r="M1453" i="1"/>
  <c r="Y2129" i="1"/>
  <c r="AA2128" i="1"/>
  <c r="U2130" i="1"/>
  <c r="W2129" i="1"/>
  <c r="K1455" i="1" l="1"/>
  <c r="M1454" i="1"/>
  <c r="U2131" i="1"/>
  <c r="W2130" i="1"/>
  <c r="Y2130" i="1"/>
  <c r="AA2129" i="1"/>
  <c r="R1918" i="1"/>
  <c r="T1917" i="1"/>
  <c r="U2132" i="1" l="1"/>
  <c r="W2131" i="1"/>
  <c r="R1919" i="1"/>
  <c r="T1918" i="1"/>
  <c r="Y2131" i="1"/>
  <c r="AA2130" i="1"/>
  <c r="K1456" i="1"/>
  <c r="M1455" i="1"/>
  <c r="K1457" i="1" l="1"/>
  <c r="M1456" i="1"/>
  <c r="R1920" i="1"/>
  <c r="T1919" i="1"/>
  <c r="Y2132" i="1"/>
  <c r="AA2131" i="1"/>
  <c r="U2133" i="1"/>
  <c r="W2132" i="1"/>
  <c r="R1921" i="1" l="1"/>
  <c r="T1920" i="1"/>
  <c r="U2134" i="1"/>
  <c r="W2133" i="1"/>
  <c r="Y2133" i="1"/>
  <c r="AA2132" i="1"/>
  <c r="K1458" i="1"/>
  <c r="M1457" i="1"/>
  <c r="K1459" i="1" l="1"/>
  <c r="M1458" i="1"/>
  <c r="U2135" i="1"/>
  <c r="W2134" i="1"/>
  <c r="Y2134" i="1"/>
  <c r="AA2133" i="1"/>
  <c r="R1922" i="1"/>
  <c r="T1921" i="1"/>
  <c r="R1923" i="1" l="1"/>
  <c r="T1922" i="1"/>
  <c r="U2136" i="1"/>
  <c r="W2135" i="1"/>
  <c r="Y2135" i="1"/>
  <c r="AA2134" i="1"/>
  <c r="K1460" i="1"/>
  <c r="M1459" i="1"/>
  <c r="K1461" i="1" l="1"/>
  <c r="M1460" i="1"/>
  <c r="U2137" i="1"/>
  <c r="W2136" i="1"/>
  <c r="Y2136" i="1"/>
  <c r="AA2135" i="1"/>
  <c r="R1924" i="1"/>
  <c r="T1923" i="1"/>
  <c r="U2138" i="1" l="1"/>
  <c r="W2137" i="1"/>
  <c r="R1925" i="1"/>
  <c r="T1924" i="1"/>
  <c r="Y2137" i="1"/>
  <c r="AA2136" i="1"/>
  <c r="K1462" i="1"/>
  <c r="M1461" i="1"/>
  <c r="K1463" i="1" l="1"/>
  <c r="M1462" i="1"/>
  <c r="R1926" i="1"/>
  <c r="T1925" i="1"/>
  <c r="Y2138" i="1"/>
  <c r="AA2137" i="1"/>
  <c r="U2139" i="1"/>
  <c r="W2138" i="1"/>
  <c r="R1927" i="1" l="1"/>
  <c r="T1926" i="1"/>
  <c r="U2140" i="1"/>
  <c r="W2139" i="1"/>
  <c r="Y2139" i="1"/>
  <c r="AA2138" i="1"/>
  <c r="K1464" i="1"/>
  <c r="M1463" i="1"/>
  <c r="U2141" i="1" l="1"/>
  <c r="W2140" i="1"/>
  <c r="K1465" i="1"/>
  <c r="M1464" i="1"/>
  <c r="Y2140" i="1"/>
  <c r="AA2139" i="1"/>
  <c r="R1928" i="1"/>
  <c r="T1927" i="1"/>
  <c r="K1466" i="1" l="1"/>
  <c r="M1465" i="1"/>
  <c r="R1929" i="1"/>
  <c r="T1928" i="1"/>
  <c r="Y2141" i="1"/>
  <c r="AA2140" i="1"/>
  <c r="U2142" i="1"/>
  <c r="W2141" i="1"/>
  <c r="R1930" i="1" l="1"/>
  <c r="T1929" i="1"/>
  <c r="U2143" i="1"/>
  <c r="W2142" i="1"/>
  <c r="Y2142" i="1"/>
  <c r="AA2141" i="1"/>
  <c r="K1467" i="1"/>
  <c r="M1466" i="1"/>
  <c r="U2144" i="1" l="1"/>
  <c r="W2143" i="1"/>
  <c r="K1468" i="1"/>
  <c r="M1467" i="1"/>
  <c r="Y2143" i="1"/>
  <c r="AA2142" i="1"/>
  <c r="R1931" i="1"/>
  <c r="T1930" i="1"/>
  <c r="K1469" i="1" l="1"/>
  <c r="M1468" i="1"/>
  <c r="R1932" i="1"/>
  <c r="T1931" i="1"/>
  <c r="Y2144" i="1"/>
  <c r="AA2143" i="1"/>
  <c r="U2145" i="1"/>
  <c r="W2144" i="1"/>
  <c r="R1933" i="1" l="1"/>
  <c r="T1932" i="1"/>
  <c r="U2146" i="1"/>
  <c r="W2145" i="1"/>
  <c r="Y2145" i="1"/>
  <c r="AA2144" i="1"/>
  <c r="K1470" i="1"/>
  <c r="M1469" i="1"/>
  <c r="U2147" i="1" l="1"/>
  <c r="W2146" i="1"/>
  <c r="K1471" i="1"/>
  <c r="M1470" i="1"/>
  <c r="Y2146" i="1"/>
  <c r="AA2145" i="1"/>
  <c r="R1934" i="1"/>
  <c r="T1933" i="1"/>
  <c r="K1472" i="1" l="1"/>
  <c r="M1471" i="1"/>
  <c r="R1935" i="1"/>
  <c r="T1934" i="1"/>
  <c r="Y2147" i="1"/>
  <c r="AA2146" i="1"/>
  <c r="U2148" i="1"/>
  <c r="W2147" i="1"/>
  <c r="R1936" i="1" l="1"/>
  <c r="T1935" i="1"/>
  <c r="U2149" i="1"/>
  <c r="W2148" i="1"/>
  <c r="Y2148" i="1"/>
  <c r="AA2147" i="1"/>
  <c r="K1473" i="1"/>
  <c r="M1472" i="1"/>
  <c r="U2150" i="1" l="1"/>
  <c r="W2149" i="1"/>
  <c r="K1474" i="1"/>
  <c r="M1473" i="1"/>
  <c r="Y2149" i="1"/>
  <c r="AA2148" i="1"/>
  <c r="R1937" i="1"/>
  <c r="T1936" i="1"/>
  <c r="K1475" i="1" l="1"/>
  <c r="M1474" i="1"/>
  <c r="R1938" i="1"/>
  <c r="T1937" i="1"/>
  <c r="Y2150" i="1"/>
  <c r="AA2149" i="1"/>
  <c r="U2151" i="1"/>
  <c r="W2150" i="1"/>
  <c r="U2152" i="1" l="1"/>
  <c r="W2151" i="1"/>
  <c r="R1939" i="1"/>
  <c r="T1938" i="1"/>
  <c r="Y2151" i="1"/>
  <c r="AA2150" i="1"/>
  <c r="K1476" i="1"/>
  <c r="M1475" i="1"/>
  <c r="R1940" i="1" l="1"/>
  <c r="T1939" i="1"/>
  <c r="K1477" i="1"/>
  <c r="M1476" i="1"/>
  <c r="Y2152" i="1"/>
  <c r="AA2151" i="1"/>
  <c r="U2153" i="1"/>
  <c r="W2152" i="1"/>
  <c r="U2154" i="1" l="1"/>
  <c r="W2153" i="1"/>
  <c r="K1478" i="1"/>
  <c r="M1477" i="1"/>
  <c r="Y2153" i="1"/>
  <c r="AA2152" i="1"/>
  <c r="R1941" i="1"/>
  <c r="T1940" i="1"/>
  <c r="K1479" i="1" l="1"/>
  <c r="M1478" i="1"/>
  <c r="R1942" i="1"/>
  <c r="T1941" i="1"/>
  <c r="Y2154" i="1"/>
  <c r="AA2153" i="1"/>
  <c r="U2155" i="1"/>
  <c r="W2154" i="1"/>
  <c r="U2156" i="1" l="1"/>
  <c r="W2155" i="1"/>
  <c r="R1943" i="1"/>
  <c r="T1942" i="1"/>
  <c r="Y2155" i="1"/>
  <c r="AA2154" i="1"/>
  <c r="K1480" i="1"/>
  <c r="M1479" i="1"/>
  <c r="R1944" i="1" l="1"/>
  <c r="T1943" i="1"/>
  <c r="K1481" i="1"/>
  <c r="M1480" i="1"/>
  <c r="Y2156" i="1"/>
  <c r="AA2155" i="1"/>
  <c r="U2157" i="1"/>
  <c r="W2156" i="1"/>
  <c r="K1482" i="1" l="1"/>
  <c r="M1481" i="1"/>
  <c r="U2158" i="1"/>
  <c r="W2157" i="1"/>
  <c r="Y2157" i="1"/>
  <c r="AA2156" i="1"/>
  <c r="R1945" i="1"/>
  <c r="T1944" i="1"/>
  <c r="R1946" i="1" l="1"/>
  <c r="T1945" i="1"/>
  <c r="U2159" i="1"/>
  <c r="W2158" i="1"/>
  <c r="Y2158" i="1"/>
  <c r="AA2157" i="1"/>
  <c r="K1483" i="1"/>
  <c r="M1482" i="1"/>
  <c r="K1484" i="1" l="1"/>
  <c r="M1483" i="1"/>
  <c r="U2160" i="1"/>
  <c r="W2159" i="1"/>
  <c r="Y2159" i="1"/>
  <c r="AA2158" i="1"/>
  <c r="R1947" i="1"/>
  <c r="T1946" i="1"/>
  <c r="U2161" i="1" l="1"/>
  <c r="W2160" i="1"/>
  <c r="R1948" i="1"/>
  <c r="T1947" i="1"/>
  <c r="Y2160" i="1"/>
  <c r="AA2159" i="1"/>
  <c r="K1485" i="1"/>
  <c r="M1484" i="1"/>
  <c r="R1949" i="1" l="1"/>
  <c r="T1948" i="1"/>
  <c r="K1486" i="1"/>
  <c r="M1485" i="1"/>
  <c r="Y2161" i="1"/>
  <c r="AA2160" i="1"/>
  <c r="U2162" i="1"/>
  <c r="W2161" i="1"/>
  <c r="K1487" i="1" l="1"/>
  <c r="M1486" i="1"/>
  <c r="U2163" i="1"/>
  <c r="W2162" i="1"/>
  <c r="Y2162" i="1"/>
  <c r="AA2161" i="1"/>
  <c r="R1950" i="1"/>
  <c r="T1949" i="1"/>
  <c r="U2164" i="1" l="1"/>
  <c r="W2163" i="1"/>
  <c r="R1951" i="1"/>
  <c r="T1950" i="1"/>
  <c r="Y2163" i="1"/>
  <c r="AA2162" i="1"/>
  <c r="K1488" i="1"/>
  <c r="M1487" i="1"/>
  <c r="R1952" i="1" l="1"/>
  <c r="T1951" i="1"/>
  <c r="K1489" i="1"/>
  <c r="M1488" i="1"/>
  <c r="Y2164" i="1"/>
  <c r="AA2163" i="1"/>
  <c r="U2165" i="1"/>
  <c r="W2164" i="1"/>
  <c r="K1490" i="1" l="1"/>
  <c r="M1489" i="1"/>
  <c r="U2166" i="1"/>
  <c r="W2165" i="1"/>
  <c r="Y2165" i="1"/>
  <c r="AA2164" i="1"/>
  <c r="R1953" i="1"/>
  <c r="T1952" i="1"/>
  <c r="R1954" i="1" l="1"/>
  <c r="T1953" i="1"/>
  <c r="U2167" i="1"/>
  <c r="W2166" i="1"/>
  <c r="Y2166" i="1"/>
  <c r="AA2165" i="1"/>
  <c r="K1491" i="1"/>
  <c r="M1490" i="1"/>
  <c r="U2168" i="1" l="1"/>
  <c r="W2167" i="1"/>
  <c r="K1492" i="1"/>
  <c r="M1491" i="1"/>
  <c r="Y2167" i="1"/>
  <c r="AA2166" i="1"/>
  <c r="R1955" i="1"/>
  <c r="T1954" i="1"/>
  <c r="R1956" i="1" l="1"/>
  <c r="T1955" i="1"/>
  <c r="K1493" i="1"/>
  <c r="M1492" i="1"/>
  <c r="Y2168" i="1"/>
  <c r="AA2167" i="1"/>
  <c r="U2169" i="1"/>
  <c r="W2168" i="1"/>
  <c r="K1494" i="1" l="1"/>
  <c r="M1493" i="1"/>
  <c r="U2170" i="1"/>
  <c r="W2169" i="1"/>
  <c r="Y2169" i="1"/>
  <c r="AA2168" i="1"/>
  <c r="R1957" i="1"/>
  <c r="T1956" i="1"/>
  <c r="R1958" i="1" l="1"/>
  <c r="T1957" i="1"/>
  <c r="U2171" i="1"/>
  <c r="W2170" i="1"/>
  <c r="Y2170" i="1"/>
  <c r="AA2169" i="1"/>
  <c r="K1495" i="1"/>
  <c r="M1494" i="1"/>
  <c r="K1496" i="1" l="1"/>
  <c r="M1495" i="1"/>
  <c r="U2172" i="1"/>
  <c r="W2171" i="1"/>
  <c r="Y2171" i="1"/>
  <c r="AA2170" i="1"/>
  <c r="R1959" i="1"/>
  <c r="T1958" i="1"/>
  <c r="U2173" i="1" l="1"/>
  <c r="W2172" i="1"/>
  <c r="R1960" i="1"/>
  <c r="T1959" i="1"/>
  <c r="Y2172" i="1"/>
  <c r="AA2171" i="1"/>
  <c r="K1497" i="1"/>
  <c r="M1496" i="1"/>
  <c r="K1498" i="1" l="1"/>
  <c r="M1497" i="1"/>
  <c r="R1961" i="1"/>
  <c r="T1960" i="1"/>
  <c r="Y2173" i="1"/>
  <c r="AA2172" i="1"/>
  <c r="U2174" i="1"/>
  <c r="W2173" i="1"/>
  <c r="U2175" i="1" l="1"/>
  <c r="W2174" i="1"/>
  <c r="R1962" i="1"/>
  <c r="T1961" i="1"/>
  <c r="Y2174" i="1"/>
  <c r="AA2173" i="1"/>
  <c r="K1499" i="1"/>
  <c r="M1498" i="1"/>
  <c r="R1963" i="1" l="1"/>
  <c r="T1962" i="1"/>
  <c r="K1500" i="1"/>
  <c r="M1499" i="1"/>
  <c r="Y2175" i="1"/>
  <c r="AA2174" i="1"/>
  <c r="U2176" i="1"/>
  <c r="W2175" i="1"/>
  <c r="U2177" i="1" l="1"/>
  <c r="W2176" i="1"/>
  <c r="K1501" i="1"/>
  <c r="M1500" i="1"/>
  <c r="Y2176" i="1"/>
  <c r="AA2175" i="1"/>
  <c r="R1964" i="1"/>
  <c r="T1963" i="1"/>
  <c r="K1502" i="1" l="1"/>
  <c r="M1501" i="1"/>
  <c r="R1965" i="1"/>
  <c r="T1964" i="1"/>
  <c r="Y2177" i="1"/>
  <c r="AA2176" i="1"/>
  <c r="U2178" i="1"/>
  <c r="W2177" i="1"/>
  <c r="R1966" i="1" l="1"/>
  <c r="T1965" i="1"/>
  <c r="U2179" i="1"/>
  <c r="W2178" i="1"/>
  <c r="Y2178" i="1"/>
  <c r="AA2177" i="1"/>
  <c r="K1503" i="1"/>
  <c r="M1502" i="1"/>
  <c r="K1504" i="1" l="1"/>
  <c r="M1503" i="1"/>
  <c r="U2180" i="1"/>
  <c r="W2179" i="1"/>
  <c r="Y2179" i="1"/>
  <c r="AA2178" i="1"/>
  <c r="R1967" i="1"/>
  <c r="T1966" i="1"/>
  <c r="R1968" i="1" l="1"/>
  <c r="T1967" i="1"/>
  <c r="U2181" i="1"/>
  <c r="W2180" i="1"/>
  <c r="Y2180" i="1"/>
  <c r="AA2179" i="1"/>
  <c r="K1505" i="1"/>
  <c r="M1504" i="1"/>
  <c r="K1506" i="1" l="1"/>
  <c r="M1505" i="1"/>
  <c r="U2182" i="1"/>
  <c r="W2181" i="1"/>
  <c r="Y2181" i="1"/>
  <c r="AA2180" i="1"/>
  <c r="R1969" i="1"/>
  <c r="T1968" i="1"/>
  <c r="U2183" i="1" l="1"/>
  <c r="W2182" i="1"/>
  <c r="R1970" i="1"/>
  <c r="T1969" i="1"/>
  <c r="Y2182" i="1"/>
  <c r="AA2181" i="1"/>
  <c r="K1507" i="1"/>
  <c r="M1506" i="1"/>
  <c r="K1508" i="1" l="1"/>
  <c r="M1507" i="1"/>
  <c r="R1971" i="1"/>
  <c r="T1970" i="1"/>
  <c r="Y2183" i="1"/>
  <c r="AA2182" i="1"/>
  <c r="U2184" i="1"/>
  <c r="W2183" i="1"/>
  <c r="R1972" i="1" l="1"/>
  <c r="T1971" i="1"/>
  <c r="U2185" i="1"/>
  <c r="W2184" i="1"/>
  <c r="Y2184" i="1"/>
  <c r="AA2183" i="1"/>
  <c r="K1509" i="1"/>
  <c r="M1508" i="1"/>
  <c r="K1510" i="1" l="1"/>
  <c r="M1509" i="1"/>
  <c r="U2186" i="1"/>
  <c r="W2185" i="1"/>
  <c r="Y2185" i="1"/>
  <c r="AA2184" i="1"/>
  <c r="R1973" i="1"/>
  <c r="T1972" i="1"/>
  <c r="R1974" i="1" l="1"/>
  <c r="T1973" i="1"/>
  <c r="U2187" i="1"/>
  <c r="W2186" i="1"/>
  <c r="Y2186" i="1"/>
  <c r="AA2185" i="1"/>
  <c r="K1511" i="1"/>
  <c r="M1510" i="1"/>
  <c r="U2188" i="1" l="1"/>
  <c r="W2187" i="1"/>
  <c r="K1512" i="1"/>
  <c r="M1511" i="1"/>
  <c r="Y2187" i="1"/>
  <c r="AA2186" i="1"/>
  <c r="R1975" i="1"/>
  <c r="T1974" i="1"/>
  <c r="K1513" i="1" l="1"/>
  <c r="M1512" i="1"/>
  <c r="R1976" i="1"/>
  <c r="T1975" i="1"/>
  <c r="Y2188" i="1"/>
  <c r="AA2187" i="1"/>
  <c r="U2189" i="1"/>
  <c r="W2188" i="1"/>
  <c r="R1977" i="1" l="1"/>
  <c r="T1976" i="1"/>
  <c r="U2190" i="1"/>
  <c r="W2189" i="1"/>
  <c r="Y2189" i="1"/>
  <c r="AA2188" i="1"/>
  <c r="K1514" i="1"/>
  <c r="M1513" i="1"/>
  <c r="U2191" i="1" l="1"/>
  <c r="W2190" i="1"/>
  <c r="K1515" i="1"/>
  <c r="M1514" i="1"/>
  <c r="Y2190" i="1"/>
  <c r="AA2189" i="1"/>
  <c r="R1978" i="1"/>
  <c r="T1977" i="1"/>
  <c r="R1979" i="1" l="1"/>
  <c r="T1978" i="1"/>
  <c r="K1516" i="1"/>
  <c r="M1515" i="1"/>
  <c r="Y2191" i="1"/>
  <c r="AA2190" i="1"/>
  <c r="U2192" i="1"/>
  <c r="W2191" i="1"/>
  <c r="U2193" i="1" l="1"/>
  <c r="W2192" i="1"/>
  <c r="K1517" i="1"/>
  <c r="M1516" i="1"/>
  <c r="Y2192" i="1"/>
  <c r="AA2191" i="1"/>
  <c r="R1980" i="1"/>
  <c r="T1979" i="1"/>
  <c r="R1981" i="1" l="1"/>
  <c r="T1980" i="1"/>
  <c r="K1518" i="1"/>
  <c r="M1517" i="1"/>
  <c r="Y2193" i="1"/>
  <c r="AA2192" i="1"/>
  <c r="U2194" i="1"/>
  <c r="W2193" i="1"/>
  <c r="U2195" i="1" l="1"/>
  <c r="W2194" i="1"/>
  <c r="K1519" i="1"/>
  <c r="M1518" i="1"/>
  <c r="Y2194" i="1"/>
  <c r="AA2193" i="1"/>
  <c r="R1982" i="1"/>
  <c r="T1981" i="1"/>
  <c r="R1983" i="1" l="1"/>
  <c r="T1982" i="1"/>
  <c r="K1520" i="1"/>
  <c r="M1519" i="1"/>
  <c r="Y2195" i="1"/>
  <c r="AA2194" i="1"/>
  <c r="U2196" i="1"/>
  <c r="W2195" i="1"/>
  <c r="U2197" i="1" l="1"/>
  <c r="W2196" i="1"/>
  <c r="K1521" i="1"/>
  <c r="M1520" i="1"/>
  <c r="Y2196" i="1"/>
  <c r="AA2195" i="1"/>
  <c r="R1984" i="1"/>
  <c r="T1983" i="1"/>
  <c r="R1985" i="1" l="1"/>
  <c r="T1984" i="1"/>
  <c r="K1522" i="1"/>
  <c r="M1521" i="1"/>
  <c r="Y2197" i="1"/>
  <c r="AA2196" i="1"/>
  <c r="U2198" i="1"/>
  <c r="W2197" i="1"/>
  <c r="U2199" i="1" l="1"/>
  <c r="W2198" i="1"/>
  <c r="K1523" i="1"/>
  <c r="M1522" i="1"/>
  <c r="Y2198" i="1"/>
  <c r="AA2197" i="1"/>
  <c r="R1986" i="1"/>
  <c r="T1985" i="1"/>
  <c r="R1987" i="1" l="1"/>
  <c r="T1986" i="1"/>
  <c r="K1524" i="1"/>
  <c r="M1523" i="1"/>
  <c r="Y2199" i="1"/>
  <c r="AA2198" i="1"/>
  <c r="U2200" i="1"/>
  <c r="W2199" i="1"/>
  <c r="U2201" i="1" l="1"/>
  <c r="W2200" i="1"/>
  <c r="K1525" i="1"/>
  <c r="M1524" i="1"/>
  <c r="Y2200" i="1"/>
  <c r="AA2199" i="1"/>
  <c r="R1988" i="1"/>
  <c r="T1987" i="1"/>
  <c r="R1989" i="1" l="1"/>
  <c r="T1988" i="1"/>
  <c r="K1526" i="1"/>
  <c r="M1525" i="1"/>
  <c r="Y2201" i="1"/>
  <c r="AA2200" i="1"/>
  <c r="U2202" i="1"/>
  <c r="W2201" i="1"/>
  <c r="U2203" i="1" l="1"/>
  <c r="W2202" i="1"/>
  <c r="K1527" i="1"/>
  <c r="M1526" i="1"/>
  <c r="Y2202" i="1"/>
  <c r="AA2201" i="1"/>
  <c r="R1990" i="1"/>
  <c r="T1989" i="1"/>
  <c r="R1991" i="1" l="1"/>
  <c r="T1990" i="1"/>
  <c r="K1528" i="1"/>
  <c r="M1527" i="1"/>
  <c r="Y2203" i="1"/>
  <c r="AA2202" i="1"/>
  <c r="U2204" i="1"/>
  <c r="W2203" i="1"/>
  <c r="U2205" i="1" l="1"/>
  <c r="W2204" i="1"/>
  <c r="K1529" i="1"/>
  <c r="M1528" i="1"/>
  <c r="Y2204" i="1"/>
  <c r="AA2203" i="1"/>
  <c r="R1992" i="1"/>
  <c r="T1991" i="1"/>
  <c r="R1993" i="1" l="1"/>
  <c r="T1992" i="1"/>
  <c r="K1530" i="1"/>
  <c r="M1529" i="1"/>
  <c r="Y2205" i="1"/>
  <c r="AA2204" i="1"/>
  <c r="U2206" i="1"/>
  <c r="W2205" i="1"/>
  <c r="U2207" i="1" l="1"/>
  <c r="W2206" i="1"/>
  <c r="K1531" i="1"/>
  <c r="M1530" i="1"/>
  <c r="Y2206" i="1"/>
  <c r="AA2205" i="1"/>
  <c r="R1994" i="1"/>
  <c r="T1993" i="1"/>
  <c r="R1995" i="1" l="1"/>
  <c r="T1994" i="1"/>
  <c r="K1532" i="1"/>
  <c r="M1531" i="1"/>
  <c r="Y2207" i="1"/>
  <c r="AA2206" i="1"/>
  <c r="U2208" i="1"/>
  <c r="W2207" i="1"/>
  <c r="K1533" i="1" l="1"/>
  <c r="M1532" i="1"/>
  <c r="U2209" i="1"/>
  <c r="W2208" i="1"/>
  <c r="Y2208" i="1"/>
  <c r="AA2207" i="1"/>
  <c r="R1996" i="1"/>
  <c r="T1995" i="1"/>
  <c r="R1997" i="1" l="1"/>
  <c r="T1996" i="1"/>
  <c r="U2210" i="1"/>
  <c r="W2209" i="1"/>
  <c r="Y2209" i="1"/>
  <c r="AA2208" i="1"/>
  <c r="K1534" i="1"/>
  <c r="M1533" i="1"/>
  <c r="U2211" i="1" l="1"/>
  <c r="W2210" i="1"/>
  <c r="K1535" i="1"/>
  <c r="M1534" i="1"/>
  <c r="Y2210" i="1"/>
  <c r="AA2209" i="1"/>
  <c r="R1998" i="1"/>
  <c r="T1997" i="1"/>
  <c r="R1999" i="1" l="1"/>
  <c r="T1998" i="1"/>
  <c r="K1536" i="1"/>
  <c r="M1535" i="1"/>
  <c r="Y2211" i="1"/>
  <c r="AA2210" i="1"/>
  <c r="U2212" i="1"/>
  <c r="W2211" i="1"/>
  <c r="K1537" i="1" l="1"/>
  <c r="M1536" i="1"/>
  <c r="U2213" i="1"/>
  <c r="W2212" i="1"/>
  <c r="Y2212" i="1"/>
  <c r="AA2211" i="1"/>
  <c r="R2000" i="1"/>
  <c r="T1999" i="1"/>
  <c r="R2001" i="1" l="1"/>
  <c r="T2000" i="1"/>
  <c r="U2214" i="1"/>
  <c r="W2213" i="1"/>
  <c r="Y2213" i="1"/>
  <c r="AA2212" i="1"/>
  <c r="K1538" i="1"/>
  <c r="M1537" i="1"/>
  <c r="K1539" i="1" l="1"/>
  <c r="M1538" i="1"/>
  <c r="U2215" i="1"/>
  <c r="W2214" i="1"/>
  <c r="Y2214" i="1"/>
  <c r="AA2213" i="1"/>
  <c r="R2002" i="1"/>
  <c r="T2001" i="1"/>
  <c r="R2003" i="1" l="1"/>
  <c r="T2002" i="1"/>
  <c r="U2216" i="1"/>
  <c r="W2215" i="1"/>
  <c r="Y2215" i="1"/>
  <c r="AA2214" i="1"/>
  <c r="K1540" i="1"/>
  <c r="M1539" i="1"/>
  <c r="K1541" i="1" l="1"/>
  <c r="M1540" i="1"/>
  <c r="U2217" i="1"/>
  <c r="W2216" i="1"/>
  <c r="Y2216" i="1"/>
  <c r="AA2215" i="1"/>
  <c r="R2004" i="1"/>
  <c r="T2003" i="1"/>
  <c r="R2005" i="1" l="1"/>
  <c r="T2004" i="1"/>
  <c r="U2218" i="1"/>
  <c r="W2217" i="1"/>
  <c r="Y2217" i="1"/>
  <c r="AA2216" i="1"/>
  <c r="K1542" i="1"/>
  <c r="M1541" i="1"/>
  <c r="K1543" i="1" l="1"/>
  <c r="M1542" i="1"/>
  <c r="U2219" i="1"/>
  <c r="W2218" i="1"/>
  <c r="Y2218" i="1"/>
  <c r="AA2217" i="1"/>
  <c r="R2006" i="1"/>
  <c r="T2005" i="1"/>
  <c r="R2007" i="1" l="1"/>
  <c r="T2006" i="1"/>
  <c r="U2220" i="1"/>
  <c r="W2219" i="1"/>
  <c r="Y2219" i="1"/>
  <c r="AA2218" i="1"/>
  <c r="K1544" i="1"/>
  <c r="M1543" i="1"/>
  <c r="Y2220" i="1" l="1"/>
  <c r="AA2219" i="1"/>
  <c r="R2008" i="1"/>
  <c r="T2007" i="1"/>
  <c r="K1545" i="1"/>
  <c r="M1544" i="1"/>
  <c r="U2221" i="1"/>
  <c r="W2220" i="1"/>
  <c r="U2222" i="1" l="1"/>
  <c r="W2221" i="1"/>
  <c r="R2009" i="1"/>
  <c r="T2008" i="1"/>
  <c r="K1546" i="1"/>
  <c r="M1545" i="1"/>
  <c r="Y2221" i="1"/>
  <c r="AA2220" i="1"/>
  <c r="Y2222" i="1" l="1"/>
  <c r="AA2221" i="1"/>
  <c r="R2010" i="1"/>
  <c r="T2009" i="1"/>
  <c r="K1547" i="1"/>
  <c r="M1546" i="1"/>
  <c r="U2223" i="1"/>
  <c r="W2222" i="1"/>
  <c r="U2224" i="1" l="1"/>
  <c r="W2223" i="1"/>
  <c r="R2011" i="1"/>
  <c r="T2010" i="1"/>
  <c r="K1548" i="1"/>
  <c r="M1547" i="1"/>
  <c r="Y2223" i="1"/>
  <c r="AA2222" i="1"/>
  <c r="Y2224" i="1" l="1"/>
  <c r="AA2223" i="1"/>
  <c r="R2012" i="1"/>
  <c r="T2011" i="1"/>
  <c r="K1549" i="1"/>
  <c r="M1548" i="1"/>
  <c r="U2225" i="1"/>
  <c r="W2224" i="1"/>
  <c r="U2226" i="1" l="1"/>
  <c r="W2225" i="1"/>
  <c r="R2013" i="1"/>
  <c r="T2012" i="1"/>
  <c r="K1550" i="1"/>
  <c r="M1549" i="1"/>
  <c r="Y2225" i="1"/>
  <c r="AA2224" i="1"/>
  <c r="Y2226" i="1" l="1"/>
  <c r="AA2225" i="1"/>
  <c r="R2014" i="1"/>
  <c r="T2013" i="1"/>
  <c r="K1551" i="1"/>
  <c r="M1550" i="1"/>
  <c r="U2227" i="1"/>
  <c r="W2226" i="1"/>
  <c r="R2015" i="1" l="1"/>
  <c r="T2014" i="1"/>
  <c r="U2228" i="1"/>
  <c r="W2227" i="1"/>
  <c r="K1552" i="1"/>
  <c r="M1551" i="1"/>
  <c r="Y2227" i="1"/>
  <c r="AA2226" i="1"/>
  <c r="Y2228" i="1" l="1"/>
  <c r="AA2227" i="1"/>
  <c r="U2229" i="1"/>
  <c r="W2228" i="1"/>
  <c r="K1553" i="1"/>
  <c r="M1552" i="1"/>
  <c r="R2016" i="1"/>
  <c r="T2015" i="1"/>
  <c r="U2230" i="1" l="1"/>
  <c r="W2229" i="1"/>
  <c r="R2017" i="1"/>
  <c r="T2016" i="1"/>
  <c r="K1554" i="1"/>
  <c r="M1553" i="1"/>
  <c r="Y2229" i="1"/>
  <c r="AA2228" i="1"/>
  <c r="R2018" i="1" l="1"/>
  <c r="T2017" i="1"/>
  <c r="Y2230" i="1"/>
  <c r="AA2229" i="1"/>
  <c r="K1555" i="1"/>
  <c r="M1554" i="1"/>
  <c r="U2231" i="1"/>
  <c r="W2230" i="1"/>
  <c r="U2232" i="1" l="1"/>
  <c r="W2231" i="1"/>
  <c r="Y2231" i="1"/>
  <c r="AA2230" i="1"/>
  <c r="K1556" i="1"/>
  <c r="M1555" i="1"/>
  <c r="R2019" i="1"/>
  <c r="T2018" i="1"/>
  <c r="K1557" i="1" l="1"/>
  <c r="M1556" i="1"/>
  <c r="R2020" i="1"/>
  <c r="T2019" i="1"/>
  <c r="Y2232" i="1"/>
  <c r="AA2231" i="1"/>
  <c r="U2233" i="1"/>
  <c r="W2232" i="1"/>
  <c r="U2234" i="1" l="1"/>
  <c r="W2233" i="1"/>
  <c r="R2021" i="1"/>
  <c r="T2020" i="1"/>
  <c r="Y2233" i="1"/>
  <c r="AA2232" i="1"/>
  <c r="K1558" i="1"/>
  <c r="M1557" i="1"/>
  <c r="K1559" i="1" l="1"/>
  <c r="M1558" i="1"/>
  <c r="R2022" i="1"/>
  <c r="T2021" i="1"/>
  <c r="Y2234" i="1"/>
  <c r="AA2233" i="1"/>
  <c r="U2235" i="1"/>
  <c r="W2234" i="1"/>
  <c r="U2236" i="1" l="1"/>
  <c r="W2235" i="1"/>
  <c r="R2023" i="1"/>
  <c r="T2022" i="1"/>
  <c r="Y2235" i="1"/>
  <c r="AA2234" i="1"/>
  <c r="K1560" i="1"/>
  <c r="M1559" i="1"/>
  <c r="K1561" i="1" l="1"/>
  <c r="M1560" i="1"/>
  <c r="R2024" i="1"/>
  <c r="T2023" i="1"/>
  <c r="Y2236" i="1"/>
  <c r="AA2235" i="1"/>
  <c r="U2237" i="1"/>
  <c r="W2236" i="1"/>
  <c r="U2238" i="1" l="1"/>
  <c r="W2237" i="1"/>
  <c r="R2025" i="1"/>
  <c r="T2024" i="1"/>
  <c r="Y2237" i="1"/>
  <c r="AA2236" i="1"/>
  <c r="K1562" i="1"/>
  <c r="M1561" i="1"/>
  <c r="K1563" i="1" l="1"/>
  <c r="M1562" i="1"/>
  <c r="R2026" i="1"/>
  <c r="T2025" i="1"/>
  <c r="Y2238" i="1"/>
  <c r="AA2237" i="1"/>
  <c r="U2239" i="1"/>
  <c r="W2238" i="1"/>
  <c r="U2240" i="1" l="1"/>
  <c r="W2239" i="1"/>
  <c r="R2027" i="1"/>
  <c r="T2026" i="1"/>
  <c r="Y2239" i="1"/>
  <c r="AA2238" i="1"/>
  <c r="K1564" i="1"/>
  <c r="M1563" i="1"/>
  <c r="K1565" i="1" l="1"/>
  <c r="M1564" i="1"/>
  <c r="R2028" i="1"/>
  <c r="T2027" i="1"/>
  <c r="Y2240" i="1"/>
  <c r="AA2239" i="1"/>
  <c r="U2241" i="1"/>
  <c r="W2240" i="1"/>
  <c r="U2242" i="1" l="1"/>
  <c r="W2241" i="1"/>
  <c r="R2029" i="1"/>
  <c r="T2028" i="1"/>
  <c r="Y2241" i="1"/>
  <c r="AA2240" i="1"/>
  <c r="K1566" i="1"/>
  <c r="M1565" i="1"/>
  <c r="K1567" i="1" l="1"/>
  <c r="M1566" i="1"/>
  <c r="R2030" i="1"/>
  <c r="T2029" i="1"/>
  <c r="Y2242" i="1"/>
  <c r="AA2241" i="1"/>
  <c r="U2243" i="1"/>
  <c r="W2242" i="1"/>
  <c r="U2244" i="1" l="1"/>
  <c r="W2243" i="1"/>
  <c r="R2031" i="1"/>
  <c r="T2030" i="1"/>
  <c r="Y2243" i="1"/>
  <c r="AA2242" i="1"/>
  <c r="K1568" i="1"/>
  <c r="M1567" i="1"/>
  <c r="K1569" i="1" l="1"/>
  <c r="M1568" i="1"/>
  <c r="R2032" i="1"/>
  <c r="T2031" i="1"/>
  <c r="Y2244" i="1"/>
  <c r="AA2243" i="1"/>
  <c r="U2245" i="1"/>
  <c r="W2244" i="1"/>
  <c r="U2246" i="1" l="1"/>
  <c r="W2245" i="1"/>
  <c r="R2033" i="1"/>
  <c r="T2032" i="1"/>
  <c r="Y2245" i="1"/>
  <c r="AA2244" i="1"/>
  <c r="K1570" i="1"/>
  <c r="M1569" i="1"/>
  <c r="K1571" i="1" l="1"/>
  <c r="M1570" i="1"/>
  <c r="R2034" i="1"/>
  <c r="T2033" i="1"/>
  <c r="Y2246" i="1"/>
  <c r="AA2245" i="1"/>
  <c r="U2247" i="1"/>
  <c r="W2246" i="1"/>
  <c r="U2248" i="1" l="1"/>
  <c r="W2247" i="1"/>
  <c r="R2035" i="1"/>
  <c r="T2034" i="1"/>
  <c r="Y2247" i="1"/>
  <c r="AA2246" i="1"/>
  <c r="K1572" i="1"/>
  <c r="M1571" i="1"/>
  <c r="K1573" i="1" l="1"/>
  <c r="M1572" i="1"/>
  <c r="R2036" i="1"/>
  <c r="T2035" i="1"/>
  <c r="Y2248" i="1"/>
  <c r="AA2247" i="1"/>
  <c r="U2249" i="1"/>
  <c r="W2248" i="1"/>
  <c r="U2250" i="1" l="1"/>
  <c r="W2249" i="1"/>
  <c r="R2037" i="1"/>
  <c r="T2036" i="1"/>
  <c r="Y2249" i="1"/>
  <c r="AA2248" i="1"/>
  <c r="K1574" i="1"/>
  <c r="M1573" i="1"/>
  <c r="K1575" i="1" l="1"/>
  <c r="M1574" i="1"/>
  <c r="R2038" i="1"/>
  <c r="T2037" i="1"/>
  <c r="Y2250" i="1"/>
  <c r="AA2249" i="1"/>
  <c r="U2251" i="1"/>
  <c r="W2250" i="1"/>
  <c r="U2252" i="1" l="1"/>
  <c r="W2251" i="1"/>
  <c r="R2039" i="1"/>
  <c r="T2038" i="1"/>
  <c r="Y2251" i="1"/>
  <c r="AA2250" i="1"/>
  <c r="K1576" i="1"/>
  <c r="M1575" i="1"/>
  <c r="K1577" i="1" l="1"/>
  <c r="M1576" i="1"/>
  <c r="R2040" i="1"/>
  <c r="T2039" i="1"/>
  <c r="Y2252" i="1"/>
  <c r="AA2251" i="1"/>
  <c r="U2253" i="1"/>
  <c r="W2252" i="1"/>
  <c r="U2254" i="1" l="1"/>
  <c r="W2253" i="1"/>
  <c r="R2041" i="1"/>
  <c r="T2040" i="1"/>
  <c r="Y2253" i="1"/>
  <c r="AA2252" i="1"/>
  <c r="K1578" i="1"/>
  <c r="M1577" i="1"/>
  <c r="R2042" i="1" l="1"/>
  <c r="T2041" i="1"/>
  <c r="K1579" i="1"/>
  <c r="M1578" i="1"/>
  <c r="Y2254" i="1"/>
  <c r="AA2253" i="1"/>
  <c r="U2255" i="1"/>
  <c r="W2254" i="1"/>
  <c r="U2256" i="1" l="1"/>
  <c r="W2255" i="1"/>
  <c r="K1580" i="1"/>
  <c r="M1579" i="1"/>
  <c r="Y2255" i="1"/>
  <c r="AA2254" i="1"/>
  <c r="R2043" i="1"/>
  <c r="T2042" i="1"/>
  <c r="R2044" i="1" l="1"/>
  <c r="T2043" i="1"/>
  <c r="K1581" i="1"/>
  <c r="M1580" i="1"/>
  <c r="Y2256" i="1"/>
  <c r="AA2255" i="1"/>
  <c r="U2257" i="1"/>
  <c r="W2256" i="1"/>
  <c r="U2258" i="1" l="1"/>
  <c r="W2257" i="1"/>
  <c r="K1582" i="1"/>
  <c r="M1581" i="1"/>
  <c r="Y2257" i="1"/>
  <c r="AA2256" i="1"/>
  <c r="R2045" i="1"/>
  <c r="T2044" i="1"/>
  <c r="R2046" i="1" l="1"/>
  <c r="T2045" i="1"/>
  <c r="K1583" i="1"/>
  <c r="M1582" i="1"/>
  <c r="Y2258" i="1"/>
  <c r="AA2257" i="1"/>
  <c r="U2259" i="1"/>
  <c r="W2258" i="1"/>
  <c r="U2260" i="1" l="1"/>
  <c r="W2259" i="1"/>
  <c r="K1584" i="1"/>
  <c r="M1583" i="1"/>
  <c r="Y2259" i="1"/>
  <c r="AA2258" i="1"/>
  <c r="R2047" i="1"/>
  <c r="T2046" i="1"/>
  <c r="R2048" i="1" l="1"/>
  <c r="T2047" i="1"/>
  <c r="K1585" i="1"/>
  <c r="M1584" i="1"/>
  <c r="Y2260" i="1"/>
  <c r="AA2259" i="1"/>
  <c r="U2261" i="1"/>
  <c r="W2260" i="1"/>
  <c r="U2262" i="1" l="1"/>
  <c r="W2261" i="1"/>
  <c r="K1586" i="1"/>
  <c r="M1585" i="1"/>
  <c r="Y2261" i="1"/>
  <c r="AA2260" i="1"/>
  <c r="R2049" i="1"/>
  <c r="T2048" i="1"/>
  <c r="R2050" i="1" l="1"/>
  <c r="T2049" i="1"/>
  <c r="K1587" i="1"/>
  <c r="M1586" i="1"/>
  <c r="Y2262" i="1"/>
  <c r="AA2261" i="1"/>
  <c r="U2263" i="1"/>
  <c r="W2262" i="1"/>
  <c r="U2264" i="1" l="1"/>
  <c r="W2263" i="1"/>
  <c r="K1588" i="1"/>
  <c r="M1587" i="1"/>
  <c r="Y2263" i="1"/>
  <c r="AA2262" i="1"/>
  <c r="R2051" i="1"/>
  <c r="T2050" i="1"/>
  <c r="R2052" i="1" l="1"/>
  <c r="T2051" i="1"/>
  <c r="K1589" i="1"/>
  <c r="M1588" i="1"/>
  <c r="Y2264" i="1"/>
  <c r="AA2263" i="1"/>
  <c r="U2265" i="1"/>
  <c r="W2264" i="1"/>
  <c r="U2266" i="1" l="1"/>
  <c r="W2265" i="1"/>
  <c r="K1590" i="1"/>
  <c r="M1589" i="1"/>
  <c r="Y2265" i="1"/>
  <c r="AA2264" i="1"/>
  <c r="R2053" i="1"/>
  <c r="T2052" i="1"/>
  <c r="R2054" i="1" l="1"/>
  <c r="T2053" i="1"/>
  <c r="K1591" i="1"/>
  <c r="M1590" i="1"/>
  <c r="Y2266" i="1"/>
  <c r="AA2265" i="1"/>
  <c r="U2267" i="1"/>
  <c r="W2266" i="1"/>
  <c r="K1592" i="1" l="1"/>
  <c r="M1591" i="1"/>
  <c r="U2268" i="1"/>
  <c r="W2267" i="1"/>
  <c r="Y2267" i="1"/>
  <c r="AA2266" i="1"/>
  <c r="R2055" i="1"/>
  <c r="T2054" i="1"/>
  <c r="R2056" i="1" l="1"/>
  <c r="T2055" i="1"/>
  <c r="U2269" i="1"/>
  <c r="W2268" i="1"/>
  <c r="Y2268" i="1"/>
  <c r="AA2267" i="1"/>
  <c r="K1593" i="1"/>
  <c r="M1592" i="1"/>
  <c r="K1594" i="1" l="1"/>
  <c r="M1593" i="1"/>
  <c r="U2270" i="1"/>
  <c r="W2269" i="1"/>
  <c r="Y2269" i="1"/>
  <c r="AA2268" i="1"/>
  <c r="R2057" i="1"/>
  <c r="T2056" i="1"/>
  <c r="U2271" i="1" l="1"/>
  <c r="W2270" i="1"/>
  <c r="R2058" i="1"/>
  <c r="T2057" i="1"/>
  <c r="Y2270" i="1"/>
  <c r="AA2269" i="1"/>
  <c r="K1595" i="1"/>
  <c r="M1594" i="1"/>
  <c r="K1596" i="1" l="1"/>
  <c r="M1595" i="1"/>
  <c r="R2059" i="1"/>
  <c r="T2058" i="1"/>
  <c r="Y2271" i="1"/>
  <c r="AA2270" i="1"/>
  <c r="U2272" i="1"/>
  <c r="W2271" i="1"/>
  <c r="U2273" i="1" l="1"/>
  <c r="W2272" i="1"/>
  <c r="R2060" i="1"/>
  <c r="T2059" i="1"/>
  <c r="Y2272" i="1"/>
  <c r="AA2271" i="1"/>
  <c r="K1597" i="1"/>
  <c r="M1596" i="1"/>
  <c r="K1598" i="1" l="1"/>
  <c r="M1597" i="1"/>
  <c r="R2061" i="1"/>
  <c r="T2060" i="1"/>
  <c r="Y2273" i="1"/>
  <c r="AA2272" i="1"/>
  <c r="U2274" i="1"/>
  <c r="W2273" i="1"/>
  <c r="R2062" i="1" l="1"/>
  <c r="T2061" i="1"/>
  <c r="U2275" i="1"/>
  <c r="W2274" i="1"/>
  <c r="Y2274" i="1"/>
  <c r="AA2273" i="1"/>
  <c r="K1599" i="1"/>
  <c r="M1598" i="1"/>
  <c r="K1600" i="1" l="1"/>
  <c r="M1599" i="1"/>
  <c r="U2276" i="1"/>
  <c r="W2275" i="1"/>
  <c r="Y2275" i="1"/>
  <c r="AA2274" i="1"/>
  <c r="R2063" i="1"/>
  <c r="T2062" i="1"/>
  <c r="R2064" i="1" l="1"/>
  <c r="T2063" i="1"/>
  <c r="U2277" i="1"/>
  <c r="W2276" i="1"/>
  <c r="Y2276" i="1"/>
  <c r="AA2275" i="1"/>
  <c r="K1601" i="1"/>
  <c r="M1600" i="1"/>
  <c r="K1602" i="1" l="1"/>
  <c r="M1601" i="1"/>
  <c r="U2278" i="1"/>
  <c r="W2277" i="1"/>
  <c r="Y2277" i="1"/>
  <c r="AA2276" i="1"/>
  <c r="R2065" i="1"/>
  <c r="T2064" i="1"/>
  <c r="R2066" i="1" l="1"/>
  <c r="T2065" i="1"/>
  <c r="U2279" i="1"/>
  <c r="W2278" i="1"/>
  <c r="Y2278" i="1"/>
  <c r="AA2277" i="1"/>
  <c r="K1603" i="1"/>
  <c r="M1602" i="1"/>
  <c r="K1604" i="1" l="1"/>
  <c r="M1603" i="1"/>
  <c r="U2280" i="1"/>
  <c r="W2279" i="1"/>
  <c r="Y2279" i="1"/>
  <c r="AA2278" i="1"/>
  <c r="R2067" i="1"/>
  <c r="T2066" i="1"/>
  <c r="R2068" i="1" l="1"/>
  <c r="T2067" i="1"/>
  <c r="U2281" i="1"/>
  <c r="W2280" i="1"/>
  <c r="Y2280" i="1"/>
  <c r="AA2279" i="1"/>
  <c r="K1605" i="1"/>
  <c r="M1604" i="1"/>
  <c r="K1606" i="1" l="1"/>
  <c r="M1605" i="1"/>
  <c r="U2282" i="1"/>
  <c r="W2281" i="1"/>
  <c r="Y2281" i="1"/>
  <c r="AA2280" i="1"/>
  <c r="R2069" i="1"/>
  <c r="T2068" i="1"/>
  <c r="R2070" i="1" l="1"/>
  <c r="T2069" i="1"/>
  <c r="U2283" i="1"/>
  <c r="W2282" i="1"/>
  <c r="Y2282" i="1"/>
  <c r="AA2281" i="1"/>
  <c r="K1607" i="1"/>
  <c r="M1606" i="1"/>
  <c r="K1608" i="1" l="1"/>
  <c r="M1607" i="1"/>
  <c r="U2284" i="1"/>
  <c r="W2283" i="1"/>
  <c r="Y2283" i="1"/>
  <c r="AA2282" i="1"/>
  <c r="R2071" i="1"/>
  <c r="T2070" i="1"/>
  <c r="R2072" i="1" l="1"/>
  <c r="T2071" i="1"/>
  <c r="U2285" i="1"/>
  <c r="W2284" i="1"/>
  <c r="Y2284" i="1"/>
  <c r="AA2283" i="1"/>
  <c r="K1609" i="1"/>
  <c r="M1608" i="1"/>
  <c r="U2286" i="1" l="1"/>
  <c r="W2285" i="1"/>
  <c r="K1610" i="1"/>
  <c r="M1609" i="1"/>
  <c r="Y2285" i="1"/>
  <c r="AA2284" i="1"/>
  <c r="R2073" i="1"/>
  <c r="T2072" i="1"/>
  <c r="R2074" i="1" l="1"/>
  <c r="T2073" i="1"/>
  <c r="K1611" i="1"/>
  <c r="M1610" i="1"/>
  <c r="Y2286" i="1"/>
  <c r="AA2285" i="1"/>
  <c r="U2287" i="1"/>
  <c r="W2286" i="1"/>
  <c r="K1612" i="1" l="1"/>
  <c r="M1611" i="1"/>
  <c r="U2288" i="1"/>
  <c r="W2287" i="1"/>
  <c r="Y2287" i="1"/>
  <c r="AA2286" i="1"/>
  <c r="R2075" i="1"/>
  <c r="T2074" i="1"/>
  <c r="R2076" i="1" l="1"/>
  <c r="T2075" i="1"/>
  <c r="U2289" i="1"/>
  <c r="W2288" i="1"/>
  <c r="Y2288" i="1"/>
  <c r="AA2287" i="1"/>
  <c r="K1613" i="1"/>
  <c r="M1612" i="1"/>
  <c r="K1614" i="1" l="1"/>
  <c r="M1613" i="1"/>
  <c r="U2290" i="1"/>
  <c r="W2289" i="1"/>
  <c r="Y2289" i="1"/>
  <c r="AA2288" i="1"/>
  <c r="R2077" i="1"/>
  <c r="T2076" i="1"/>
  <c r="R2078" i="1" l="1"/>
  <c r="T2077" i="1"/>
  <c r="U2291" i="1"/>
  <c r="W2290" i="1"/>
  <c r="Y2290" i="1"/>
  <c r="AA2289" i="1"/>
  <c r="K1615" i="1"/>
  <c r="M1614" i="1"/>
  <c r="K1616" i="1" l="1"/>
  <c r="M1615" i="1"/>
  <c r="U2292" i="1"/>
  <c r="W2291" i="1"/>
  <c r="Y2291" i="1"/>
  <c r="AA2290" i="1"/>
  <c r="R2079" i="1"/>
  <c r="T2078" i="1"/>
  <c r="R2080" i="1" l="1"/>
  <c r="T2079" i="1"/>
  <c r="U2293" i="1"/>
  <c r="W2292" i="1"/>
  <c r="Y2292" i="1"/>
  <c r="AA2291" i="1"/>
  <c r="K1617" i="1"/>
  <c r="M1616" i="1"/>
  <c r="K1618" i="1" l="1"/>
  <c r="M1617" i="1"/>
  <c r="U2294" i="1"/>
  <c r="W2293" i="1"/>
  <c r="Y2293" i="1"/>
  <c r="AA2292" i="1"/>
  <c r="R2081" i="1"/>
  <c r="T2080" i="1"/>
  <c r="U2295" i="1" l="1"/>
  <c r="W2294" i="1"/>
  <c r="R2082" i="1"/>
  <c r="T2081" i="1"/>
  <c r="Y2294" i="1"/>
  <c r="AA2293" i="1"/>
  <c r="K1619" i="1"/>
  <c r="M1618" i="1"/>
  <c r="K1620" i="1" l="1"/>
  <c r="M1619" i="1"/>
  <c r="R2083" i="1"/>
  <c r="T2082" i="1"/>
  <c r="Y2295" i="1"/>
  <c r="AA2294" i="1"/>
  <c r="U2296" i="1"/>
  <c r="W2295" i="1"/>
  <c r="U2297" i="1" l="1"/>
  <c r="W2296" i="1"/>
  <c r="R2084" i="1"/>
  <c r="T2083" i="1"/>
  <c r="Y2296" i="1"/>
  <c r="AA2295" i="1"/>
  <c r="K1621" i="1"/>
  <c r="M1620" i="1"/>
  <c r="K1622" i="1" l="1"/>
  <c r="M1621" i="1"/>
  <c r="R2085" i="1"/>
  <c r="T2084" i="1"/>
  <c r="Y2297" i="1"/>
  <c r="AA2296" i="1"/>
  <c r="U2298" i="1"/>
  <c r="W2297" i="1"/>
  <c r="U2299" i="1" l="1"/>
  <c r="W2298" i="1"/>
  <c r="R2086" i="1"/>
  <c r="T2085" i="1"/>
  <c r="Y2298" i="1"/>
  <c r="AA2297" i="1"/>
  <c r="K1623" i="1"/>
  <c r="M1622" i="1"/>
  <c r="R2087" i="1" l="1"/>
  <c r="T2086" i="1"/>
  <c r="K1624" i="1"/>
  <c r="M1623" i="1"/>
  <c r="Y2299" i="1"/>
  <c r="AA2298" i="1"/>
  <c r="U2300" i="1"/>
  <c r="W2299" i="1"/>
  <c r="U2301" i="1" l="1"/>
  <c r="W2300" i="1"/>
  <c r="K1625" i="1"/>
  <c r="M1624" i="1"/>
  <c r="Y2300" i="1"/>
  <c r="AA2299" i="1"/>
  <c r="R2088" i="1"/>
  <c r="T2087" i="1"/>
  <c r="K1626" i="1" l="1"/>
  <c r="M1625" i="1"/>
  <c r="R2089" i="1"/>
  <c r="T2088" i="1"/>
  <c r="Y2301" i="1"/>
  <c r="AA2300" i="1"/>
  <c r="U2302" i="1"/>
  <c r="W2301" i="1"/>
  <c r="U2303" i="1" l="1"/>
  <c r="W2302" i="1"/>
  <c r="R2090" i="1"/>
  <c r="T2089" i="1"/>
  <c r="Y2302" i="1"/>
  <c r="AA2301" i="1"/>
  <c r="K1627" i="1"/>
  <c r="M1626" i="1"/>
  <c r="K1628" i="1" l="1"/>
  <c r="M1627" i="1"/>
  <c r="R2091" i="1"/>
  <c r="T2090" i="1"/>
  <c r="Y2303" i="1"/>
  <c r="AA2302" i="1"/>
  <c r="U2304" i="1"/>
  <c r="W2303" i="1"/>
  <c r="U2305" i="1" l="1"/>
  <c r="W2304" i="1"/>
  <c r="R2092" i="1"/>
  <c r="T2091" i="1"/>
  <c r="Y2304" i="1"/>
  <c r="AA2303" i="1"/>
  <c r="K1629" i="1"/>
  <c r="M1628" i="1"/>
  <c r="K1630" i="1" l="1"/>
  <c r="M1629" i="1"/>
  <c r="R2093" i="1"/>
  <c r="T2092" i="1"/>
  <c r="Y2305" i="1"/>
  <c r="AA2304" i="1"/>
  <c r="U2306" i="1"/>
  <c r="W2305" i="1"/>
  <c r="R2094" i="1" l="1"/>
  <c r="T2093" i="1"/>
  <c r="U2307" i="1"/>
  <c r="W2306" i="1"/>
  <c r="Y2306" i="1"/>
  <c r="AA2305" i="1"/>
  <c r="K1631" i="1"/>
  <c r="M1630" i="1"/>
  <c r="K1632" i="1" l="1"/>
  <c r="M1631" i="1"/>
  <c r="U2308" i="1"/>
  <c r="W2307" i="1"/>
  <c r="Y2307" i="1"/>
  <c r="AA2306" i="1"/>
  <c r="R2095" i="1"/>
  <c r="T2094" i="1"/>
  <c r="R2096" i="1" l="1"/>
  <c r="T2095" i="1"/>
  <c r="U2309" i="1"/>
  <c r="W2308" i="1"/>
  <c r="Y2308" i="1"/>
  <c r="AA2307" i="1"/>
  <c r="K1633" i="1"/>
  <c r="M1632" i="1"/>
  <c r="K1634" i="1" l="1"/>
  <c r="M1633" i="1"/>
  <c r="U2310" i="1"/>
  <c r="W2309" i="1"/>
  <c r="Y2309" i="1"/>
  <c r="AA2308" i="1"/>
  <c r="R2097" i="1"/>
  <c r="T2096" i="1"/>
  <c r="R2098" i="1" l="1"/>
  <c r="T2097" i="1"/>
  <c r="U2311" i="1"/>
  <c r="W2310" i="1"/>
  <c r="Y2310" i="1"/>
  <c r="AA2309" i="1"/>
  <c r="K1635" i="1"/>
  <c r="M1634" i="1"/>
  <c r="K1636" i="1" l="1"/>
  <c r="M1635" i="1"/>
  <c r="U2312" i="1"/>
  <c r="W2311" i="1"/>
  <c r="Y2311" i="1"/>
  <c r="AA2310" i="1"/>
  <c r="R2099" i="1"/>
  <c r="T2098" i="1"/>
  <c r="R2100" i="1" l="1"/>
  <c r="T2099" i="1"/>
  <c r="U2313" i="1"/>
  <c r="W2312" i="1"/>
  <c r="Y2312" i="1"/>
  <c r="AA2311" i="1"/>
  <c r="K1637" i="1"/>
  <c r="M1636" i="1"/>
  <c r="K1638" i="1" l="1"/>
  <c r="M1637" i="1"/>
  <c r="U2314" i="1"/>
  <c r="W2313" i="1"/>
  <c r="Y2313" i="1"/>
  <c r="AA2312" i="1"/>
  <c r="R2101" i="1"/>
  <c r="T2100" i="1"/>
  <c r="U2315" i="1" l="1"/>
  <c r="W2314" i="1"/>
  <c r="R2102" i="1"/>
  <c r="T2101" i="1"/>
  <c r="Y2314" i="1"/>
  <c r="AA2313" i="1"/>
  <c r="K1639" i="1"/>
  <c r="M1638" i="1"/>
  <c r="R2103" i="1" l="1"/>
  <c r="T2102" i="1"/>
  <c r="K1640" i="1"/>
  <c r="M1639" i="1"/>
  <c r="Y2315" i="1"/>
  <c r="AA2314" i="1"/>
  <c r="U2316" i="1"/>
  <c r="W2315" i="1"/>
  <c r="U2317" i="1" l="1"/>
  <c r="W2316" i="1"/>
  <c r="K1641" i="1"/>
  <c r="M1640" i="1"/>
  <c r="Y2316" i="1"/>
  <c r="AA2315" i="1"/>
  <c r="R2104" i="1"/>
  <c r="T2103" i="1"/>
  <c r="R2105" i="1" l="1"/>
  <c r="T2104" i="1"/>
  <c r="K1642" i="1"/>
  <c r="M1641" i="1"/>
  <c r="Y2317" i="1"/>
  <c r="AA2316" i="1"/>
  <c r="U2318" i="1"/>
  <c r="W2317" i="1"/>
  <c r="U2319" i="1" l="1"/>
  <c r="W2318" i="1"/>
  <c r="K1643" i="1"/>
  <c r="M1642" i="1"/>
  <c r="Y2318" i="1"/>
  <c r="AA2317" i="1"/>
  <c r="R2106" i="1"/>
  <c r="T2105" i="1"/>
  <c r="K1644" i="1" l="1"/>
  <c r="M1643" i="1"/>
  <c r="R2107" i="1"/>
  <c r="T2106" i="1"/>
  <c r="Y2319" i="1"/>
  <c r="AA2318" i="1"/>
  <c r="U2320" i="1"/>
  <c r="W2319" i="1"/>
  <c r="R2108" i="1" l="1"/>
  <c r="T2107" i="1"/>
  <c r="U2321" i="1"/>
  <c r="W2320" i="1"/>
  <c r="Y2320" i="1"/>
  <c r="AA2319" i="1"/>
  <c r="K1645" i="1"/>
  <c r="M1644" i="1"/>
  <c r="K1646" i="1" l="1"/>
  <c r="M1645" i="1"/>
  <c r="U2322" i="1"/>
  <c r="W2321" i="1"/>
  <c r="Y2321" i="1"/>
  <c r="AA2320" i="1"/>
  <c r="R2109" i="1"/>
  <c r="T2108" i="1"/>
  <c r="R2110" i="1" l="1"/>
  <c r="T2109" i="1"/>
  <c r="U2323" i="1"/>
  <c r="W2322" i="1"/>
  <c r="Y2322" i="1"/>
  <c r="AA2321" i="1"/>
  <c r="K1647" i="1"/>
  <c r="M1646" i="1"/>
  <c r="K1648" i="1" l="1"/>
  <c r="M1647" i="1"/>
  <c r="U2324" i="1"/>
  <c r="W2323" i="1"/>
  <c r="Y2323" i="1"/>
  <c r="AA2322" i="1"/>
  <c r="R2111" i="1"/>
  <c r="T2110" i="1"/>
  <c r="U2325" i="1" l="1"/>
  <c r="W2324" i="1"/>
  <c r="R2112" i="1"/>
  <c r="T2111" i="1"/>
  <c r="Y2324" i="1"/>
  <c r="AA2323" i="1"/>
  <c r="K1649" i="1"/>
  <c r="M1648" i="1"/>
  <c r="R2113" i="1" l="1"/>
  <c r="T2112" i="1"/>
  <c r="K1650" i="1"/>
  <c r="M1649" i="1"/>
  <c r="Y2325" i="1"/>
  <c r="AA2324" i="1"/>
  <c r="U2326" i="1"/>
  <c r="W2325" i="1"/>
  <c r="K1651" i="1" l="1"/>
  <c r="M1650" i="1"/>
  <c r="U2327" i="1"/>
  <c r="W2326" i="1"/>
  <c r="Y2326" i="1"/>
  <c r="AA2325" i="1"/>
  <c r="R2114" i="1"/>
  <c r="T2113" i="1"/>
  <c r="U2328" i="1" l="1"/>
  <c r="W2327" i="1"/>
  <c r="R2115" i="1"/>
  <c r="T2114" i="1"/>
  <c r="Y2327" i="1"/>
  <c r="AA2326" i="1"/>
  <c r="K1652" i="1"/>
  <c r="M1651" i="1"/>
  <c r="K1653" i="1" l="1"/>
  <c r="M1652" i="1"/>
  <c r="R2116" i="1"/>
  <c r="T2115" i="1"/>
  <c r="Y2328" i="1"/>
  <c r="AA2327" i="1"/>
  <c r="U2329" i="1"/>
  <c r="W2328" i="1"/>
  <c r="U2330" i="1" l="1"/>
  <c r="W2329" i="1"/>
  <c r="R2117" i="1"/>
  <c r="T2116" i="1"/>
  <c r="Y2329" i="1"/>
  <c r="AA2328" i="1"/>
  <c r="K1654" i="1"/>
  <c r="M1653" i="1"/>
  <c r="K1655" i="1" l="1"/>
  <c r="M1654" i="1"/>
  <c r="R2118" i="1"/>
  <c r="T2117" i="1"/>
  <c r="Y2330" i="1"/>
  <c r="AA2329" i="1"/>
  <c r="U2331" i="1"/>
  <c r="W2330" i="1"/>
  <c r="R2119" i="1" l="1"/>
  <c r="T2118" i="1"/>
  <c r="U2332" i="1"/>
  <c r="W2331" i="1"/>
  <c r="Y2331" i="1"/>
  <c r="AA2330" i="1"/>
  <c r="K1656" i="1"/>
  <c r="M1655" i="1"/>
  <c r="U2333" i="1" l="1"/>
  <c r="W2332" i="1"/>
  <c r="K1657" i="1"/>
  <c r="M1656" i="1"/>
  <c r="Y2332" i="1"/>
  <c r="AA2331" i="1"/>
  <c r="R2120" i="1"/>
  <c r="T2119" i="1"/>
  <c r="R2121" i="1" l="1"/>
  <c r="T2120" i="1"/>
  <c r="K1658" i="1"/>
  <c r="M1657" i="1"/>
  <c r="Y2333" i="1"/>
  <c r="AA2332" i="1"/>
  <c r="U2334" i="1"/>
  <c r="W2333" i="1"/>
  <c r="U2335" i="1" l="1"/>
  <c r="W2334" i="1"/>
  <c r="K1659" i="1"/>
  <c r="M1658" i="1"/>
  <c r="Y2334" i="1"/>
  <c r="AA2333" i="1"/>
  <c r="R2122" i="1"/>
  <c r="T2121" i="1"/>
  <c r="R2123" i="1" l="1"/>
  <c r="T2122" i="1"/>
  <c r="K1660" i="1"/>
  <c r="M1659" i="1"/>
  <c r="Y2335" i="1"/>
  <c r="AA2334" i="1"/>
  <c r="U2336" i="1"/>
  <c r="W2335" i="1"/>
  <c r="K1661" i="1" l="1"/>
  <c r="M1660" i="1"/>
  <c r="U2337" i="1"/>
  <c r="W2336" i="1"/>
  <c r="Y2336" i="1"/>
  <c r="AA2335" i="1"/>
  <c r="R2124" i="1"/>
  <c r="T2123" i="1"/>
  <c r="Y2337" i="1" l="1"/>
  <c r="AA2336" i="1"/>
  <c r="K1662" i="1"/>
  <c r="M1661" i="1"/>
  <c r="R2125" i="1"/>
  <c r="T2124" i="1"/>
  <c r="U2338" i="1"/>
  <c r="W2337" i="1"/>
  <c r="K1663" i="1" l="1"/>
  <c r="M1662" i="1"/>
  <c r="U2339" i="1"/>
  <c r="W2338" i="1"/>
  <c r="R2126" i="1"/>
  <c r="T2125" i="1"/>
  <c r="Y2338" i="1"/>
  <c r="AA2337" i="1"/>
  <c r="Y2339" i="1" l="1"/>
  <c r="AA2338" i="1"/>
  <c r="U2340" i="1"/>
  <c r="W2339" i="1"/>
  <c r="R2127" i="1"/>
  <c r="T2126" i="1"/>
  <c r="K1664" i="1"/>
  <c r="M1663" i="1"/>
  <c r="K1665" i="1" l="1"/>
  <c r="M1664" i="1"/>
  <c r="U2341" i="1"/>
  <c r="W2340" i="1"/>
  <c r="R2128" i="1"/>
  <c r="T2127" i="1"/>
  <c r="Y2340" i="1"/>
  <c r="AA2339" i="1"/>
  <c r="U2342" i="1" l="1"/>
  <c r="W2341" i="1"/>
  <c r="Y2341" i="1"/>
  <c r="AA2340" i="1"/>
  <c r="R2129" i="1"/>
  <c r="T2128" i="1"/>
  <c r="K1666" i="1"/>
  <c r="M1665" i="1"/>
  <c r="Y2342" i="1" l="1"/>
  <c r="AA2341" i="1"/>
  <c r="K1667" i="1"/>
  <c r="M1666" i="1"/>
  <c r="R2130" i="1"/>
  <c r="T2129" i="1"/>
  <c r="U2343" i="1"/>
  <c r="W2342" i="1"/>
  <c r="U2344" i="1" l="1"/>
  <c r="W2343" i="1"/>
  <c r="K1668" i="1"/>
  <c r="M1667" i="1"/>
  <c r="R2131" i="1"/>
  <c r="T2130" i="1"/>
  <c r="Y2343" i="1"/>
  <c r="AA2342" i="1"/>
  <c r="Y2344" i="1" l="1"/>
  <c r="AA2343" i="1"/>
  <c r="K1669" i="1"/>
  <c r="M1668" i="1"/>
  <c r="R2132" i="1"/>
  <c r="T2131" i="1"/>
  <c r="U2345" i="1"/>
  <c r="W2344" i="1"/>
  <c r="K1670" i="1" l="1"/>
  <c r="M1669" i="1"/>
  <c r="U2346" i="1"/>
  <c r="W2345" i="1"/>
  <c r="R2133" i="1"/>
  <c r="T2132" i="1"/>
  <c r="Y2345" i="1"/>
  <c r="AA2344" i="1"/>
  <c r="Y2346" i="1" l="1"/>
  <c r="AA2345" i="1"/>
  <c r="U2347" i="1"/>
  <c r="W2346" i="1"/>
  <c r="R2134" i="1"/>
  <c r="T2133" i="1"/>
  <c r="K1671" i="1"/>
  <c r="M1670" i="1"/>
  <c r="U2348" i="1" l="1"/>
  <c r="W2347" i="1"/>
  <c r="K1672" i="1"/>
  <c r="M1671" i="1"/>
  <c r="R2135" i="1"/>
  <c r="T2134" i="1"/>
  <c r="Y2347" i="1"/>
  <c r="AA2346" i="1"/>
  <c r="Y2348" i="1" l="1"/>
  <c r="AA2347" i="1"/>
  <c r="K1673" i="1"/>
  <c r="M1672" i="1"/>
  <c r="R2136" i="1"/>
  <c r="T2135" i="1"/>
  <c r="U2349" i="1"/>
  <c r="W2348" i="1"/>
  <c r="U2350" i="1" l="1"/>
  <c r="W2349" i="1"/>
  <c r="K1674" i="1"/>
  <c r="M1673" i="1"/>
  <c r="R2137" i="1"/>
  <c r="T2136" i="1"/>
  <c r="Y2349" i="1"/>
  <c r="AA2348" i="1"/>
  <c r="K1675" i="1" l="1"/>
  <c r="M1674" i="1"/>
  <c r="Y2350" i="1"/>
  <c r="AA2349" i="1"/>
  <c r="R2138" i="1"/>
  <c r="T2137" i="1"/>
  <c r="U2351" i="1"/>
  <c r="W2350" i="1"/>
  <c r="Y2351" i="1" l="1"/>
  <c r="AA2350" i="1"/>
  <c r="U2352" i="1"/>
  <c r="W2351" i="1"/>
  <c r="R2139" i="1"/>
  <c r="T2138" i="1"/>
  <c r="K1676" i="1"/>
  <c r="M1675" i="1"/>
  <c r="K1677" i="1" l="1"/>
  <c r="M1676" i="1"/>
  <c r="U2353" i="1"/>
  <c r="W2352" i="1"/>
  <c r="R2140" i="1"/>
  <c r="T2139" i="1"/>
  <c r="Y2352" i="1"/>
  <c r="AA2351" i="1"/>
  <c r="Y2353" i="1" l="1"/>
  <c r="AA2352" i="1"/>
  <c r="U2354" i="1"/>
  <c r="W2353" i="1"/>
  <c r="R2141" i="1"/>
  <c r="T2140" i="1"/>
  <c r="K1678" i="1"/>
  <c r="M1677" i="1"/>
  <c r="K1679" i="1" l="1"/>
  <c r="M1678" i="1"/>
  <c r="U2355" i="1"/>
  <c r="W2354" i="1"/>
  <c r="R2142" i="1"/>
  <c r="T2141" i="1"/>
  <c r="Y2354" i="1"/>
  <c r="AA2353" i="1"/>
  <c r="Y2355" i="1" l="1"/>
  <c r="AA2354" i="1"/>
  <c r="U2356" i="1"/>
  <c r="W2355" i="1"/>
  <c r="R2143" i="1"/>
  <c r="T2142" i="1"/>
  <c r="K1680" i="1"/>
  <c r="M1679" i="1"/>
  <c r="K1681" i="1" l="1"/>
  <c r="M1680" i="1"/>
  <c r="U2357" i="1"/>
  <c r="W2356" i="1"/>
  <c r="R2144" i="1"/>
  <c r="T2143" i="1"/>
  <c r="Y2356" i="1"/>
  <c r="AA2355" i="1"/>
  <c r="Y2357" i="1" l="1"/>
  <c r="AA2356" i="1"/>
  <c r="U2358" i="1"/>
  <c r="W2357" i="1"/>
  <c r="R2145" i="1"/>
  <c r="T2144" i="1"/>
  <c r="K1682" i="1"/>
  <c r="M1681" i="1"/>
  <c r="K1683" i="1" l="1"/>
  <c r="M1682" i="1"/>
  <c r="U2359" i="1"/>
  <c r="W2358" i="1"/>
  <c r="R2146" i="1"/>
  <c r="T2145" i="1"/>
  <c r="Y2358" i="1"/>
  <c r="AA2357" i="1"/>
  <c r="Y2359" i="1" l="1"/>
  <c r="AA2358" i="1"/>
  <c r="U2360" i="1"/>
  <c r="W2359" i="1"/>
  <c r="R2147" i="1"/>
  <c r="T2146" i="1"/>
  <c r="K1684" i="1"/>
  <c r="M1683" i="1"/>
  <c r="K1685" i="1" l="1"/>
  <c r="M1684" i="1"/>
  <c r="U2361" i="1"/>
  <c r="W2360" i="1"/>
  <c r="R2148" i="1"/>
  <c r="T2147" i="1"/>
  <c r="Y2360" i="1"/>
  <c r="AA2359" i="1"/>
  <c r="U2362" i="1" l="1"/>
  <c r="W2361" i="1"/>
  <c r="Y2361" i="1"/>
  <c r="AA2360" i="1"/>
  <c r="R2149" i="1"/>
  <c r="T2148" i="1"/>
  <c r="K1686" i="1"/>
  <c r="M1685" i="1"/>
  <c r="K1687" i="1" l="1"/>
  <c r="M1686" i="1"/>
  <c r="Y2362" i="1"/>
  <c r="AA2361" i="1"/>
  <c r="R2150" i="1"/>
  <c r="T2149" i="1"/>
  <c r="U2363" i="1"/>
  <c r="W2362" i="1"/>
  <c r="U2364" i="1" l="1"/>
  <c r="W2363" i="1"/>
  <c r="Y2363" i="1"/>
  <c r="AA2362" i="1"/>
  <c r="R2151" i="1"/>
  <c r="T2150" i="1"/>
  <c r="K1688" i="1"/>
  <c r="M1687" i="1"/>
  <c r="K1689" i="1" l="1"/>
  <c r="M1688" i="1"/>
  <c r="Y2364" i="1"/>
  <c r="AA2363" i="1"/>
  <c r="R2152" i="1"/>
  <c r="T2151" i="1"/>
  <c r="U2365" i="1"/>
  <c r="W2364" i="1"/>
  <c r="U2366" i="1" l="1"/>
  <c r="W2365" i="1"/>
  <c r="Y2365" i="1"/>
  <c r="AA2364" i="1"/>
  <c r="R2153" i="1"/>
  <c r="T2152" i="1"/>
  <c r="K1690" i="1"/>
  <c r="M1689" i="1"/>
  <c r="K1691" i="1" l="1"/>
  <c r="M1690" i="1"/>
  <c r="Y2366" i="1"/>
  <c r="AA2365" i="1"/>
  <c r="R2154" i="1"/>
  <c r="T2153" i="1"/>
  <c r="U2367" i="1"/>
  <c r="W2366" i="1"/>
  <c r="U2368" i="1" l="1"/>
  <c r="W2367" i="1"/>
  <c r="Y2367" i="1"/>
  <c r="AA2366" i="1"/>
  <c r="R2155" i="1"/>
  <c r="T2154" i="1"/>
  <c r="K1692" i="1"/>
  <c r="M1691" i="1"/>
  <c r="K1693" i="1" l="1"/>
  <c r="M1692" i="1"/>
  <c r="Y2368" i="1"/>
  <c r="AA2367" i="1"/>
  <c r="R2156" i="1"/>
  <c r="T2155" i="1"/>
  <c r="U2369" i="1"/>
  <c r="W2368" i="1"/>
  <c r="U2370" i="1" l="1"/>
  <c r="W2369" i="1"/>
  <c r="Y2369" i="1"/>
  <c r="AA2368" i="1"/>
  <c r="R2157" i="1"/>
  <c r="T2156" i="1"/>
  <c r="K1694" i="1"/>
  <c r="M1693" i="1"/>
  <c r="K1695" i="1" l="1"/>
  <c r="M1694" i="1"/>
  <c r="Y2370" i="1"/>
  <c r="AA2369" i="1"/>
  <c r="R2158" i="1"/>
  <c r="T2157" i="1"/>
  <c r="U2371" i="1"/>
  <c r="W2370" i="1"/>
  <c r="R2159" i="1" l="1"/>
  <c r="T2158" i="1"/>
  <c r="K1696" i="1"/>
  <c r="M1695" i="1"/>
  <c r="U2372" i="1"/>
  <c r="W2371" i="1"/>
  <c r="Y2371" i="1"/>
  <c r="AA2370" i="1"/>
  <c r="Y2372" i="1" l="1"/>
  <c r="AA2371" i="1"/>
  <c r="K1697" i="1"/>
  <c r="M1696" i="1"/>
  <c r="U2373" i="1"/>
  <c r="W2372" i="1"/>
  <c r="R2160" i="1"/>
  <c r="T2159" i="1"/>
  <c r="K1698" i="1" l="1"/>
  <c r="M1697" i="1"/>
  <c r="R2161" i="1"/>
  <c r="T2160" i="1"/>
  <c r="U2374" i="1"/>
  <c r="W2373" i="1"/>
  <c r="Y2373" i="1"/>
  <c r="AA2372" i="1"/>
  <c r="Y2374" i="1" l="1"/>
  <c r="AA2373" i="1"/>
  <c r="R2162" i="1"/>
  <c r="T2161" i="1"/>
  <c r="U2375" i="1"/>
  <c r="W2374" i="1"/>
  <c r="K1699" i="1"/>
  <c r="M1698" i="1"/>
  <c r="R2163" i="1" l="1"/>
  <c r="T2162" i="1"/>
  <c r="K1700" i="1"/>
  <c r="M1699" i="1"/>
  <c r="U2376" i="1"/>
  <c r="W2375" i="1"/>
  <c r="Y2375" i="1"/>
  <c r="AA2374" i="1"/>
  <c r="Y2376" i="1" l="1"/>
  <c r="AA2375" i="1"/>
  <c r="K1701" i="1"/>
  <c r="M1700" i="1"/>
  <c r="U2377" i="1"/>
  <c r="W2376" i="1"/>
  <c r="R2164" i="1"/>
  <c r="T2163" i="1"/>
  <c r="R2165" i="1" l="1"/>
  <c r="T2164" i="1"/>
  <c r="K1702" i="1"/>
  <c r="M1701" i="1"/>
  <c r="U2378" i="1"/>
  <c r="W2377" i="1"/>
  <c r="Y2377" i="1"/>
  <c r="AA2376" i="1"/>
  <c r="Y2378" i="1" l="1"/>
  <c r="AA2377" i="1"/>
  <c r="K1703" i="1"/>
  <c r="M1702" i="1"/>
  <c r="U2379" i="1"/>
  <c r="W2378" i="1"/>
  <c r="R2166" i="1"/>
  <c r="T2165" i="1"/>
  <c r="R2167" i="1" l="1"/>
  <c r="T2166" i="1"/>
  <c r="K1704" i="1"/>
  <c r="M1703" i="1"/>
  <c r="U2380" i="1"/>
  <c r="W2379" i="1"/>
  <c r="Y2379" i="1"/>
  <c r="AA2378" i="1"/>
  <c r="R2168" i="1" l="1"/>
  <c r="T2167" i="1"/>
  <c r="U2381" i="1"/>
  <c r="W2380" i="1"/>
  <c r="Y2380" i="1"/>
  <c r="AA2379" i="1"/>
  <c r="K1705" i="1"/>
  <c r="M1704" i="1"/>
  <c r="K1706" i="1" l="1"/>
  <c r="M1705" i="1"/>
  <c r="U2382" i="1"/>
  <c r="W2381" i="1"/>
  <c r="Y2381" i="1"/>
  <c r="AA2380" i="1"/>
  <c r="R2169" i="1"/>
  <c r="T2168" i="1"/>
  <c r="U2383" i="1" l="1"/>
  <c r="W2382" i="1"/>
  <c r="R2170" i="1"/>
  <c r="T2169" i="1"/>
  <c r="Y2382" i="1"/>
  <c r="AA2381" i="1"/>
  <c r="K1707" i="1"/>
  <c r="M1706" i="1"/>
  <c r="R2171" i="1" l="1"/>
  <c r="T2170" i="1"/>
  <c r="K1708" i="1"/>
  <c r="M1707" i="1"/>
  <c r="Y2383" i="1"/>
  <c r="AA2382" i="1"/>
  <c r="U2384" i="1"/>
  <c r="W2383" i="1"/>
  <c r="U2385" i="1" l="1"/>
  <c r="W2384" i="1"/>
  <c r="K1709" i="1"/>
  <c r="M1708" i="1"/>
  <c r="Y2384" i="1"/>
  <c r="AA2383" i="1"/>
  <c r="R2172" i="1"/>
  <c r="T2171" i="1"/>
  <c r="K1710" i="1" l="1"/>
  <c r="M1709" i="1"/>
  <c r="R2173" i="1"/>
  <c r="T2172" i="1"/>
  <c r="Y2385" i="1"/>
  <c r="AA2384" i="1"/>
  <c r="U2386" i="1"/>
  <c r="W2385" i="1"/>
  <c r="R2174" i="1" l="1"/>
  <c r="T2173" i="1"/>
  <c r="U2387" i="1"/>
  <c r="W2386" i="1"/>
  <c r="Y2386" i="1"/>
  <c r="AA2385" i="1"/>
  <c r="K1711" i="1"/>
  <c r="M1710" i="1"/>
  <c r="K1712" i="1" l="1"/>
  <c r="M1711" i="1"/>
  <c r="U2388" i="1"/>
  <c r="W2387" i="1"/>
  <c r="Y2387" i="1"/>
  <c r="AA2386" i="1"/>
  <c r="R2175" i="1"/>
  <c r="T2174" i="1"/>
  <c r="R2176" i="1" l="1"/>
  <c r="T2175" i="1"/>
  <c r="U2389" i="1"/>
  <c r="W2388" i="1"/>
  <c r="Y2388" i="1"/>
  <c r="AA2387" i="1"/>
  <c r="K1713" i="1"/>
  <c r="M1712" i="1"/>
  <c r="K1714" i="1" l="1"/>
  <c r="M1713" i="1"/>
  <c r="U2390" i="1"/>
  <c r="W2389" i="1"/>
  <c r="Y2389" i="1"/>
  <c r="AA2388" i="1"/>
  <c r="R2177" i="1"/>
  <c r="T2176" i="1"/>
  <c r="U2391" i="1" l="1"/>
  <c r="W2390" i="1"/>
  <c r="R2178" i="1"/>
  <c r="T2177" i="1"/>
  <c r="Y2390" i="1"/>
  <c r="AA2389" i="1"/>
  <c r="K1715" i="1"/>
  <c r="M1714" i="1"/>
  <c r="R2179" i="1" l="1"/>
  <c r="T2178" i="1"/>
  <c r="K1716" i="1"/>
  <c r="M1715" i="1"/>
  <c r="Y2391" i="1"/>
  <c r="AA2390" i="1"/>
  <c r="U2392" i="1"/>
  <c r="W2391" i="1"/>
  <c r="U2393" i="1" l="1"/>
  <c r="W2392" i="1"/>
  <c r="K1717" i="1"/>
  <c r="M1716" i="1"/>
  <c r="Y2392" i="1"/>
  <c r="AA2391" i="1"/>
  <c r="R2180" i="1"/>
  <c r="T2179" i="1"/>
  <c r="R2181" i="1" l="1"/>
  <c r="T2180" i="1"/>
  <c r="K1718" i="1"/>
  <c r="M1717" i="1"/>
  <c r="Y2393" i="1"/>
  <c r="AA2392" i="1"/>
  <c r="U2394" i="1"/>
  <c r="W2393" i="1"/>
  <c r="U2395" i="1" l="1"/>
  <c r="W2394" i="1"/>
  <c r="K1719" i="1"/>
  <c r="M1718" i="1"/>
  <c r="Y2394" i="1"/>
  <c r="AA2393" i="1"/>
  <c r="R2182" i="1"/>
  <c r="T2181" i="1"/>
  <c r="K1720" i="1" l="1"/>
  <c r="M1719" i="1"/>
  <c r="R2183" i="1"/>
  <c r="T2182" i="1"/>
  <c r="Y2395" i="1"/>
  <c r="AA2394" i="1"/>
  <c r="U2396" i="1"/>
  <c r="W2395" i="1"/>
  <c r="R2184" i="1" l="1"/>
  <c r="T2183" i="1"/>
  <c r="U2397" i="1"/>
  <c r="W2396" i="1"/>
  <c r="Y2396" i="1"/>
  <c r="AA2395" i="1"/>
  <c r="K1721" i="1"/>
  <c r="M1720" i="1"/>
  <c r="U2398" i="1" l="1"/>
  <c r="W2397" i="1"/>
  <c r="K1722" i="1"/>
  <c r="M1721" i="1"/>
  <c r="Y2397" i="1"/>
  <c r="AA2396" i="1"/>
  <c r="R2185" i="1"/>
  <c r="T2184" i="1"/>
  <c r="R2186" i="1" l="1"/>
  <c r="T2185" i="1"/>
  <c r="K1723" i="1"/>
  <c r="M1722" i="1"/>
  <c r="Y2398" i="1"/>
  <c r="AA2397" i="1"/>
  <c r="U2399" i="1"/>
  <c r="W2398" i="1"/>
  <c r="K1724" i="1" l="1"/>
  <c r="M1723" i="1"/>
  <c r="U2400" i="1"/>
  <c r="W2399" i="1"/>
  <c r="Y2399" i="1"/>
  <c r="AA2398" i="1"/>
  <c r="R2187" i="1"/>
  <c r="T2186" i="1"/>
  <c r="U2401" i="1" l="1"/>
  <c r="W2400" i="1"/>
  <c r="R2188" i="1"/>
  <c r="T2187" i="1"/>
  <c r="Y2400" i="1"/>
  <c r="AA2399" i="1"/>
  <c r="K1725" i="1"/>
  <c r="M1724" i="1"/>
  <c r="R2189" i="1" l="1"/>
  <c r="T2188" i="1"/>
  <c r="K1726" i="1"/>
  <c r="M1725" i="1"/>
  <c r="Y2401" i="1"/>
  <c r="AA2400" i="1"/>
  <c r="U2402" i="1"/>
  <c r="W2401" i="1"/>
  <c r="K1727" i="1" l="1"/>
  <c r="M1726" i="1"/>
  <c r="U2403" i="1"/>
  <c r="W2402" i="1"/>
  <c r="Y2402" i="1"/>
  <c r="AA2401" i="1"/>
  <c r="R2190" i="1"/>
  <c r="T2189" i="1"/>
  <c r="R2191" i="1" l="1"/>
  <c r="T2190" i="1"/>
  <c r="U2404" i="1"/>
  <c r="W2403" i="1"/>
  <c r="Y2403" i="1"/>
  <c r="AA2402" i="1"/>
  <c r="K1728" i="1"/>
  <c r="M1727" i="1"/>
  <c r="U2405" i="1" l="1"/>
  <c r="W2404" i="1"/>
  <c r="K1729" i="1"/>
  <c r="M1728" i="1"/>
  <c r="Y2404" i="1"/>
  <c r="AA2403" i="1"/>
  <c r="R2192" i="1"/>
  <c r="T2191" i="1"/>
  <c r="K1730" i="1" l="1"/>
  <c r="M1729" i="1"/>
  <c r="R2193" i="1"/>
  <c r="T2192" i="1"/>
  <c r="Y2405" i="1"/>
  <c r="AA2404" i="1"/>
  <c r="U2406" i="1"/>
  <c r="W2405" i="1"/>
  <c r="R2194" i="1" l="1"/>
  <c r="T2193" i="1"/>
  <c r="U2407" i="1"/>
  <c r="W2406" i="1"/>
  <c r="Y2406" i="1"/>
  <c r="AA2405" i="1"/>
  <c r="K1731" i="1"/>
  <c r="M1730" i="1"/>
  <c r="U2408" i="1" l="1"/>
  <c r="W2407" i="1"/>
  <c r="K1732" i="1"/>
  <c r="M1731" i="1"/>
  <c r="Y2407" i="1"/>
  <c r="AA2406" i="1"/>
  <c r="R2195" i="1"/>
  <c r="T2194" i="1"/>
  <c r="K1733" i="1" l="1"/>
  <c r="M1732" i="1"/>
  <c r="R2196" i="1"/>
  <c r="T2195" i="1"/>
  <c r="Y2408" i="1"/>
  <c r="AA2407" i="1"/>
  <c r="U2409" i="1"/>
  <c r="W2408" i="1"/>
  <c r="U2410" i="1" l="1"/>
  <c r="W2409" i="1"/>
  <c r="R2197" i="1"/>
  <c r="T2196" i="1"/>
  <c r="Y2409" i="1"/>
  <c r="AA2408" i="1"/>
  <c r="K1734" i="1"/>
  <c r="M1733" i="1"/>
  <c r="K1735" i="1" l="1"/>
  <c r="M1734" i="1"/>
  <c r="R2198" i="1"/>
  <c r="T2197" i="1"/>
  <c r="Y2410" i="1"/>
  <c r="AA2409" i="1"/>
  <c r="U2411" i="1"/>
  <c r="W2410" i="1"/>
  <c r="R2199" i="1" l="1"/>
  <c r="T2198" i="1"/>
  <c r="U2412" i="1"/>
  <c r="W2411" i="1"/>
  <c r="Y2411" i="1"/>
  <c r="AA2410" i="1"/>
  <c r="K1736" i="1"/>
  <c r="M1735" i="1"/>
  <c r="K1737" i="1" l="1"/>
  <c r="M1736" i="1"/>
  <c r="U2413" i="1"/>
  <c r="W2412" i="1"/>
  <c r="Y2412" i="1"/>
  <c r="AA2411" i="1"/>
  <c r="R2200" i="1"/>
  <c r="T2199" i="1"/>
  <c r="R2201" i="1" l="1"/>
  <c r="T2200" i="1"/>
  <c r="U2414" i="1"/>
  <c r="W2413" i="1"/>
  <c r="Y2413" i="1"/>
  <c r="AA2412" i="1"/>
  <c r="K1738" i="1"/>
  <c r="M1737" i="1"/>
  <c r="K1739" i="1" l="1"/>
  <c r="M1738" i="1"/>
  <c r="U2415" i="1"/>
  <c r="W2414" i="1"/>
  <c r="Y2414" i="1"/>
  <c r="AA2413" i="1"/>
  <c r="R2202" i="1"/>
  <c r="T2201" i="1"/>
  <c r="U2416" i="1" l="1"/>
  <c r="W2415" i="1"/>
  <c r="R2203" i="1"/>
  <c r="T2202" i="1"/>
  <c r="Y2415" i="1"/>
  <c r="AA2414" i="1"/>
  <c r="K1740" i="1"/>
  <c r="M1739" i="1"/>
  <c r="R2204" i="1" l="1"/>
  <c r="T2203" i="1"/>
  <c r="K1741" i="1"/>
  <c r="M1740" i="1"/>
  <c r="Y2416" i="1"/>
  <c r="AA2415" i="1"/>
  <c r="U2417" i="1"/>
  <c r="W2416" i="1"/>
  <c r="K1742" i="1" l="1"/>
  <c r="M1741" i="1"/>
  <c r="U2418" i="1"/>
  <c r="W2417" i="1"/>
  <c r="Y2417" i="1"/>
  <c r="AA2416" i="1"/>
  <c r="R2205" i="1"/>
  <c r="T2204" i="1"/>
  <c r="U2419" i="1" l="1"/>
  <c r="W2418" i="1"/>
  <c r="R2206" i="1"/>
  <c r="T2205" i="1"/>
  <c r="Y2418" i="1"/>
  <c r="AA2417" i="1"/>
  <c r="K1743" i="1"/>
  <c r="M1742" i="1"/>
  <c r="R2207" i="1" l="1"/>
  <c r="T2206" i="1"/>
  <c r="K1744" i="1"/>
  <c r="M1743" i="1"/>
  <c r="Y2419" i="1"/>
  <c r="AA2418" i="1"/>
  <c r="U2420" i="1"/>
  <c r="W2419" i="1"/>
  <c r="U2421" i="1" l="1"/>
  <c r="W2420" i="1"/>
  <c r="K1745" i="1"/>
  <c r="M1744" i="1"/>
  <c r="Y2420" i="1"/>
  <c r="AA2419" i="1"/>
  <c r="R2208" i="1"/>
  <c r="T2207" i="1"/>
  <c r="R2209" i="1" l="1"/>
  <c r="T2208" i="1"/>
  <c r="K1746" i="1"/>
  <c r="M1745" i="1"/>
  <c r="Y2421" i="1"/>
  <c r="AA2420" i="1"/>
  <c r="U2422" i="1"/>
  <c r="W2421" i="1"/>
  <c r="K1747" i="1" l="1"/>
  <c r="M1746" i="1"/>
  <c r="U2423" i="1"/>
  <c r="W2422" i="1"/>
  <c r="Y2422" i="1"/>
  <c r="AA2421" i="1"/>
  <c r="R2210" i="1"/>
  <c r="T2209" i="1"/>
  <c r="U2424" i="1" l="1"/>
  <c r="W2423" i="1"/>
  <c r="R2211" i="1"/>
  <c r="T2210" i="1"/>
  <c r="Y2423" i="1"/>
  <c r="AA2422" i="1"/>
  <c r="K1748" i="1"/>
  <c r="M1747" i="1"/>
  <c r="K1749" i="1" l="1"/>
  <c r="M1748" i="1"/>
  <c r="R2212" i="1"/>
  <c r="T2211" i="1"/>
  <c r="Y2424" i="1"/>
  <c r="AA2423" i="1"/>
  <c r="U2425" i="1"/>
  <c r="W2424" i="1"/>
  <c r="U2426" i="1" l="1"/>
  <c r="W2425" i="1"/>
  <c r="R2213" i="1"/>
  <c r="T2212" i="1"/>
  <c r="Y2425" i="1"/>
  <c r="AA2424" i="1"/>
  <c r="K1750" i="1"/>
  <c r="M1749" i="1"/>
  <c r="R2214" i="1" l="1"/>
  <c r="T2213" i="1"/>
  <c r="K1751" i="1"/>
  <c r="M1750" i="1"/>
  <c r="Y2426" i="1"/>
  <c r="AA2425" i="1"/>
  <c r="U2427" i="1"/>
  <c r="W2426" i="1"/>
  <c r="U2428" i="1" l="1"/>
  <c r="W2427" i="1"/>
  <c r="K1752" i="1"/>
  <c r="M1751" i="1"/>
  <c r="Y2427" i="1"/>
  <c r="AA2426" i="1"/>
  <c r="R2215" i="1"/>
  <c r="T2214" i="1"/>
  <c r="K1753" i="1" l="1"/>
  <c r="M1752" i="1"/>
  <c r="R2216" i="1"/>
  <c r="T2215" i="1"/>
  <c r="Y2428" i="1"/>
  <c r="AA2427" i="1"/>
  <c r="U2429" i="1"/>
  <c r="W2428" i="1"/>
  <c r="U2430" i="1" l="1"/>
  <c r="W2429" i="1"/>
  <c r="R2217" i="1"/>
  <c r="T2216" i="1"/>
  <c r="Y2429" i="1"/>
  <c r="AA2428" i="1"/>
  <c r="K1754" i="1"/>
  <c r="M1753" i="1"/>
  <c r="K1755" i="1" l="1"/>
  <c r="M1754" i="1"/>
  <c r="R2218" i="1"/>
  <c r="T2217" i="1"/>
  <c r="Y2430" i="1"/>
  <c r="AA2429" i="1"/>
  <c r="U2431" i="1"/>
  <c r="W2430" i="1"/>
  <c r="R2219" i="1" l="1"/>
  <c r="T2218" i="1"/>
  <c r="U2432" i="1"/>
  <c r="W2431" i="1"/>
  <c r="Y2431" i="1"/>
  <c r="AA2430" i="1"/>
  <c r="K1756" i="1"/>
  <c r="M1755" i="1"/>
  <c r="K1757" i="1" l="1"/>
  <c r="M1756" i="1"/>
  <c r="U2433" i="1"/>
  <c r="W2432" i="1"/>
  <c r="Y2432" i="1"/>
  <c r="AA2431" i="1"/>
  <c r="R2220" i="1"/>
  <c r="T2219" i="1"/>
  <c r="U2434" i="1" l="1"/>
  <c r="W2433" i="1"/>
  <c r="R2221" i="1"/>
  <c r="T2220" i="1"/>
  <c r="Y2433" i="1"/>
  <c r="AA2432" i="1"/>
  <c r="K1758" i="1"/>
  <c r="M1757" i="1"/>
  <c r="K1759" i="1" l="1"/>
  <c r="M1758" i="1"/>
  <c r="R2222" i="1"/>
  <c r="T2221" i="1"/>
  <c r="Y2434" i="1"/>
  <c r="AA2433" i="1"/>
  <c r="U2435" i="1"/>
  <c r="W2434" i="1"/>
  <c r="R2223" i="1" l="1"/>
  <c r="T2222" i="1"/>
  <c r="U2436" i="1"/>
  <c r="W2435" i="1"/>
  <c r="Y2435" i="1"/>
  <c r="AA2434" i="1"/>
  <c r="K1760" i="1"/>
  <c r="M1759" i="1"/>
  <c r="U2437" i="1" l="1"/>
  <c r="W2436" i="1"/>
  <c r="K1761" i="1"/>
  <c r="M1760" i="1"/>
  <c r="Y2436" i="1"/>
  <c r="AA2435" i="1"/>
  <c r="R2224" i="1"/>
  <c r="T2223" i="1"/>
  <c r="K1762" i="1" l="1"/>
  <c r="M1761" i="1"/>
  <c r="R2225" i="1"/>
  <c r="T2224" i="1"/>
  <c r="Y2437" i="1"/>
  <c r="AA2436" i="1"/>
  <c r="U2438" i="1"/>
  <c r="W2437" i="1"/>
  <c r="R2226" i="1" l="1"/>
  <c r="T2225" i="1"/>
  <c r="U2439" i="1"/>
  <c r="W2438" i="1"/>
  <c r="Y2438" i="1"/>
  <c r="AA2437" i="1"/>
  <c r="K1763" i="1"/>
  <c r="M1762" i="1"/>
  <c r="K1764" i="1" l="1"/>
  <c r="M1763" i="1"/>
  <c r="U2440" i="1"/>
  <c r="W2439" i="1"/>
  <c r="Y2439" i="1"/>
  <c r="AA2438" i="1"/>
  <c r="R2227" i="1"/>
  <c r="T2226" i="1"/>
  <c r="U2441" i="1" l="1"/>
  <c r="W2440" i="1"/>
  <c r="R2228" i="1"/>
  <c r="T2227" i="1"/>
  <c r="Y2440" i="1"/>
  <c r="AA2439" i="1"/>
  <c r="K1765" i="1"/>
  <c r="M1764" i="1"/>
  <c r="R2229" i="1" l="1"/>
  <c r="T2228" i="1"/>
  <c r="K1766" i="1"/>
  <c r="M1765" i="1"/>
  <c r="Y2441" i="1"/>
  <c r="AA2440" i="1"/>
  <c r="U2442" i="1"/>
  <c r="W2441" i="1"/>
  <c r="K1767" i="1" l="1"/>
  <c r="M1766" i="1"/>
  <c r="U2443" i="1"/>
  <c r="W2442" i="1"/>
  <c r="Y2442" i="1"/>
  <c r="AA2441" i="1"/>
  <c r="R2230" i="1"/>
  <c r="T2229" i="1"/>
  <c r="U2444" i="1" l="1"/>
  <c r="W2443" i="1"/>
  <c r="R2231" i="1"/>
  <c r="T2230" i="1"/>
  <c r="Y2443" i="1"/>
  <c r="AA2442" i="1"/>
  <c r="K1768" i="1"/>
  <c r="M1767" i="1"/>
  <c r="R2232" i="1" l="1"/>
  <c r="T2231" i="1"/>
  <c r="K1769" i="1"/>
  <c r="M1768" i="1"/>
  <c r="Y2444" i="1"/>
  <c r="AA2443" i="1"/>
  <c r="U2445" i="1"/>
  <c r="W2444" i="1"/>
  <c r="U2446" i="1" l="1"/>
  <c r="W2445" i="1"/>
  <c r="K1770" i="1"/>
  <c r="M1769" i="1"/>
  <c r="Y2445" i="1"/>
  <c r="AA2444" i="1"/>
  <c r="R2233" i="1"/>
  <c r="T2232" i="1"/>
  <c r="K1771" i="1" l="1"/>
  <c r="M1770" i="1"/>
  <c r="R2234" i="1"/>
  <c r="T2233" i="1"/>
  <c r="Y2446" i="1"/>
  <c r="AA2445" i="1"/>
  <c r="U2447" i="1"/>
  <c r="W2446" i="1"/>
  <c r="Y2447" i="1" l="1"/>
  <c r="AA2446" i="1"/>
  <c r="K1772" i="1"/>
  <c r="M1771" i="1"/>
  <c r="U2448" i="1"/>
  <c r="W2447" i="1"/>
  <c r="R2235" i="1"/>
  <c r="T2234" i="1"/>
  <c r="R2236" i="1" l="1"/>
  <c r="T2235" i="1"/>
  <c r="K1773" i="1"/>
  <c r="M1772" i="1"/>
  <c r="U2449" i="1"/>
  <c r="W2448" i="1"/>
  <c r="Y2448" i="1"/>
  <c r="AA2447" i="1"/>
  <c r="Y2449" i="1" l="1"/>
  <c r="AA2448" i="1"/>
  <c r="K1774" i="1"/>
  <c r="M1773" i="1"/>
  <c r="U2450" i="1"/>
  <c r="W2449" i="1"/>
  <c r="R2237" i="1"/>
  <c r="T2236" i="1"/>
  <c r="R2238" i="1" l="1"/>
  <c r="T2237" i="1"/>
  <c r="K1775" i="1"/>
  <c r="M1774" i="1"/>
  <c r="U2451" i="1"/>
  <c r="W2450" i="1"/>
  <c r="Y2450" i="1"/>
  <c r="AA2449" i="1"/>
  <c r="Y2451" i="1" l="1"/>
  <c r="AA2450" i="1"/>
  <c r="K1776" i="1"/>
  <c r="M1775" i="1"/>
  <c r="U2452" i="1"/>
  <c r="W2451" i="1"/>
  <c r="R2239" i="1"/>
  <c r="T2238" i="1"/>
  <c r="R2240" i="1" l="1"/>
  <c r="T2239" i="1"/>
  <c r="K1777" i="1"/>
  <c r="M1776" i="1"/>
  <c r="U2453" i="1"/>
  <c r="W2452" i="1"/>
  <c r="Y2452" i="1"/>
  <c r="AA2451" i="1"/>
  <c r="Y2453" i="1" l="1"/>
  <c r="AA2452" i="1"/>
  <c r="K1778" i="1"/>
  <c r="M1777" i="1"/>
  <c r="U2454" i="1"/>
  <c r="W2453" i="1"/>
  <c r="R2241" i="1"/>
  <c r="T2240" i="1"/>
  <c r="R2242" i="1" l="1"/>
  <c r="T2241" i="1"/>
  <c r="K1779" i="1"/>
  <c r="M1778" i="1"/>
  <c r="U2455" i="1"/>
  <c r="W2454" i="1"/>
  <c r="Y2454" i="1"/>
  <c r="AA2453" i="1"/>
  <c r="Y2455" i="1" l="1"/>
  <c r="AA2454" i="1"/>
  <c r="K1780" i="1"/>
  <c r="M1779" i="1"/>
  <c r="U2456" i="1"/>
  <c r="W2455" i="1"/>
  <c r="R2243" i="1"/>
  <c r="T2242" i="1"/>
  <c r="R2244" i="1" l="1"/>
  <c r="T2243" i="1"/>
  <c r="K1781" i="1"/>
  <c r="M1780" i="1"/>
  <c r="U2457" i="1"/>
  <c r="W2456" i="1"/>
  <c r="Y2456" i="1"/>
  <c r="AA2455" i="1"/>
  <c r="Y2457" i="1" l="1"/>
  <c r="AA2456" i="1"/>
  <c r="K1782" i="1"/>
  <c r="M1781" i="1"/>
  <c r="U2458" i="1"/>
  <c r="W2457" i="1"/>
  <c r="R2245" i="1"/>
  <c r="T2244" i="1"/>
  <c r="R2246" i="1" l="1"/>
  <c r="T2245" i="1"/>
  <c r="K1783" i="1"/>
  <c r="M1782" i="1"/>
  <c r="U2459" i="1"/>
  <c r="W2458" i="1"/>
  <c r="Y2458" i="1"/>
  <c r="AA2457" i="1"/>
  <c r="Y2459" i="1" l="1"/>
  <c r="AA2458" i="1"/>
  <c r="K1784" i="1"/>
  <c r="M1783" i="1"/>
  <c r="U2460" i="1"/>
  <c r="W2459" i="1"/>
  <c r="R2247" i="1"/>
  <c r="T2246" i="1"/>
  <c r="R2248" i="1" l="1"/>
  <c r="T2247" i="1"/>
  <c r="K1785" i="1"/>
  <c r="M1784" i="1"/>
  <c r="U2461" i="1"/>
  <c r="W2460" i="1"/>
  <c r="Y2460" i="1"/>
  <c r="AA2459" i="1"/>
  <c r="Y2461" i="1" l="1"/>
  <c r="AA2460" i="1"/>
  <c r="K1786" i="1"/>
  <c r="M1785" i="1"/>
  <c r="U2462" i="1"/>
  <c r="W2461" i="1"/>
  <c r="R2249" i="1"/>
  <c r="T2248" i="1"/>
  <c r="R2250" i="1" l="1"/>
  <c r="T2249" i="1"/>
  <c r="K1787" i="1"/>
  <c r="M1786" i="1"/>
  <c r="U2463" i="1"/>
  <c r="W2462" i="1"/>
  <c r="Y2462" i="1"/>
  <c r="AA2461" i="1"/>
  <c r="Y2463" i="1" l="1"/>
  <c r="AA2462" i="1"/>
  <c r="K1788" i="1"/>
  <c r="M1787" i="1"/>
  <c r="U2464" i="1"/>
  <c r="W2463" i="1"/>
  <c r="R2251" i="1"/>
  <c r="T2250" i="1"/>
  <c r="U2465" i="1" l="1"/>
  <c r="W2464" i="1"/>
  <c r="R2252" i="1"/>
  <c r="T2251" i="1"/>
  <c r="K1789" i="1"/>
  <c r="M1788" i="1"/>
  <c r="Y2464" i="1"/>
  <c r="AA2463" i="1"/>
  <c r="Y2465" i="1" l="1"/>
  <c r="AA2464" i="1"/>
  <c r="R2253" i="1"/>
  <c r="T2252" i="1"/>
  <c r="K1790" i="1"/>
  <c r="M1789" i="1"/>
  <c r="U2466" i="1"/>
  <c r="W2465" i="1"/>
  <c r="U2467" i="1" l="1"/>
  <c r="W2466" i="1"/>
  <c r="R2254" i="1"/>
  <c r="T2253" i="1"/>
  <c r="K1791" i="1"/>
  <c r="M1790" i="1"/>
  <c r="Y2466" i="1"/>
  <c r="AA2465" i="1"/>
  <c r="Y2467" i="1" l="1"/>
  <c r="AA2466" i="1"/>
  <c r="R2255" i="1"/>
  <c r="T2254" i="1"/>
  <c r="K1792" i="1"/>
  <c r="M1791" i="1"/>
  <c r="U2468" i="1"/>
  <c r="W2467" i="1"/>
  <c r="U2469" i="1" l="1"/>
  <c r="W2468" i="1"/>
  <c r="R2256" i="1"/>
  <c r="T2255" i="1"/>
  <c r="K1793" i="1"/>
  <c r="M1792" i="1"/>
  <c r="Y2468" i="1"/>
  <c r="AA2467" i="1"/>
  <c r="Y2469" i="1" l="1"/>
  <c r="AA2468" i="1"/>
  <c r="R2257" i="1"/>
  <c r="T2256" i="1"/>
  <c r="K1794" i="1"/>
  <c r="M1793" i="1"/>
  <c r="U2470" i="1"/>
  <c r="W2469" i="1"/>
  <c r="K1795" i="1" l="1"/>
  <c r="M1794" i="1"/>
  <c r="U2471" i="1"/>
  <c r="W2470" i="1"/>
  <c r="R2258" i="1"/>
  <c r="T2257" i="1"/>
  <c r="Y2470" i="1"/>
  <c r="AA2469" i="1"/>
  <c r="Y2471" i="1" l="1"/>
  <c r="AA2470" i="1"/>
  <c r="U2472" i="1"/>
  <c r="W2471" i="1"/>
  <c r="R2259" i="1"/>
  <c r="T2258" i="1"/>
  <c r="K1796" i="1"/>
  <c r="M1795" i="1"/>
  <c r="K1797" i="1" l="1"/>
  <c r="M1796" i="1"/>
  <c r="U2473" i="1"/>
  <c r="W2472" i="1"/>
  <c r="R2260" i="1"/>
  <c r="T2259" i="1"/>
  <c r="Y2472" i="1"/>
  <c r="AA2471" i="1"/>
  <c r="Y2473" i="1" l="1"/>
  <c r="AA2472" i="1"/>
  <c r="U2474" i="1"/>
  <c r="W2473" i="1"/>
  <c r="R2261" i="1"/>
  <c r="T2260" i="1"/>
  <c r="K1798" i="1"/>
  <c r="M1797" i="1"/>
  <c r="K1799" i="1" l="1"/>
  <c r="M1798" i="1"/>
  <c r="U2475" i="1"/>
  <c r="W2474" i="1"/>
  <c r="R2262" i="1"/>
  <c r="T2261" i="1"/>
  <c r="Y2474" i="1"/>
  <c r="AA2473" i="1"/>
  <c r="Y2475" i="1" l="1"/>
  <c r="AA2474" i="1"/>
  <c r="U2476" i="1"/>
  <c r="W2475" i="1"/>
  <c r="R2263" i="1"/>
  <c r="T2262" i="1"/>
  <c r="K1800" i="1"/>
  <c r="M1799" i="1"/>
  <c r="K1801" i="1" l="1"/>
  <c r="M1800" i="1"/>
  <c r="U2477" i="1"/>
  <c r="W2476" i="1"/>
  <c r="R2264" i="1"/>
  <c r="T2263" i="1"/>
  <c r="Y2476" i="1"/>
  <c r="AA2475" i="1"/>
  <c r="Y2477" i="1" l="1"/>
  <c r="AA2476" i="1"/>
  <c r="U2478" i="1"/>
  <c r="W2477" i="1"/>
  <c r="R2265" i="1"/>
  <c r="T2264" i="1"/>
  <c r="K1802" i="1"/>
  <c r="M1801" i="1"/>
  <c r="K1803" i="1" l="1"/>
  <c r="M1802" i="1"/>
  <c r="U2479" i="1"/>
  <c r="W2478" i="1"/>
  <c r="R2266" i="1"/>
  <c r="T2265" i="1"/>
  <c r="Y2478" i="1"/>
  <c r="AA2477" i="1"/>
  <c r="Y2479" i="1" l="1"/>
  <c r="AA2478" i="1"/>
  <c r="U2480" i="1"/>
  <c r="W2479" i="1"/>
  <c r="R2267" i="1"/>
  <c r="T2266" i="1"/>
  <c r="K1804" i="1"/>
  <c r="M1803" i="1"/>
  <c r="Y2480" i="1" l="1"/>
  <c r="AA2479" i="1"/>
  <c r="K1805" i="1"/>
  <c r="M1804" i="1"/>
  <c r="U2481" i="1"/>
  <c r="W2480" i="1"/>
  <c r="R2268" i="1"/>
  <c r="T2267" i="1"/>
  <c r="R2269" i="1" l="1"/>
  <c r="T2268" i="1"/>
  <c r="K1806" i="1"/>
  <c r="M1805" i="1"/>
  <c r="U2482" i="1"/>
  <c r="W2481" i="1"/>
  <c r="Y2481" i="1"/>
  <c r="AA2480" i="1"/>
  <c r="Y2482" i="1" l="1"/>
  <c r="AA2481" i="1"/>
  <c r="K1807" i="1"/>
  <c r="M1806" i="1"/>
  <c r="U2483" i="1"/>
  <c r="W2482" i="1"/>
  <c r="R2270" i="1"/>
  <c r="T2269" i="1"/>
  <c r="R2271" i="1" l="1"/>
  <c r="T2270" i="1"/>
  <c r="K1808" i="1"/>
  <c r="M1807" i="1"/>
  <c r="U2484" i="1"/>
  <c r="W2483" i="1"/>
  <c r="Y2483" i="1"/>
  <c r="AA2482" i="1"/>
  <c r="Y2484" i="1" l="1"/>
  <c r="AA2483" i="1"/>
  <c r="K1809" i="1"/>
  <c r="M1808" i="1"/>
  <c r="U2485" i="1"/>
  <c r="W2484" i="1"/>
  <c r="R2272" i="1"/>
  <c r="T2271" i="1"/>
  <c r="R2273" i="1" l="1"/>
  <c r="T2272" i="1"/>
  <c r="K1810" i="1"/>
  <c r="M1809" i="1"/>
  <c r="U2486" i="1"/>
  <c r="W2485" i="1"/>
  <c r="Y2485" i="1"/>
  <c r="AA2484" i="1"/>
  <c r="Y2486" i="1" l="1"/>
  <c r="AA2485" i="1"/>
  <c r="K1811" i="1"/>
  <c r="M1810" i="1"/>
  <c r="U2487" i="1"/>
  <c r="W2486" i="1"/>
  <c r="R2274" i="1"/>
  <c r="T2273" i="1"/>
  <c r="R2275" i="1" l="1"/>
  <c r="T2274" i="1"/>
  <c r="K1812" i="1"/>
  <c r="M1811" i="1"/>
  <c r="U2488" i="1"/>
  <c r="W2487" i="1"/>
  <c r="Y2487" i="1"/>
  <c r="AA2486" i="1"/>
  <c r="Y2488" i="1" l="1"/>
  <c r="AA2487" i="1"/>
  <c r="K1813" i="1"/>
  <c r="M1812" i="1"/>
  <c r="U2489" i="1"/>
  <c r="W2488" i="1"/>
  <c r="R2276" i="1"/>
  <c r="T2275" i="1"/>
  <c r="U2490" i="1" l="1"/>
  <c r="W2489" i="1"/>
  <c r="Y2489" i="1"/>
  <c r="AA2488" i="1"/>
  <c r="R2277" i="1"/>
  <c r="T2276" i="1"/>
  <c r="K1814" i="1"/>
  <c r="M1813" i="1"/>
  <c r="R2278" i="1" l="1"/>
  <c r="T2277" i="1"/>
  <c r="K1815" i="1"/>
  <c r="M1814" i="1"/>
  <c r="Y2490" i="1"/>
  <c r="AA2489" i="1"/>
  <c r="U2491" i="1"/>
  <c r="W2490" i="1"/>
  <c r="R2279" i="1" l="1"/>
  <c r="T2278" i="1"/>
  <c r="U2492" i="1"/>
  <c r="W2491" i="1"/>
  <c r="K1816" i="1"/>
  <c r="M1815" i="1"/>
  <c r="Y2491" i="1"/>
  <c r="AA2490" i="1"/>
  <c r="Y2492" i="1" l="1"/>
  <c r="AA2491" i="1"/>
  <c r="U2493" i="1"/>
  <c r="W2492" i="1"/>
  <c r="K1817" i="1"/>
  <c r="M1816" i="1"/>
  <c r="R2280" i="1"/>
  <c r="T2279" i="1"/>
  <c r="R2281" i="1" l="1"/>
  <c r="T2280" i="1"/>
  <c r="U2494" i="1"/>
  <c r="W2493" i="1"/>
  <c r="K1818" i="1"/>
  <c r="M1817" i="1"/>
  <c r="Y2493" i="1"/>
  <c r="AA2492" i="1"/>
  <c r="Y2494" i="1" l="1"/>
  <c r="AA2493" i="1"/>
  <c r="U2495" i="1"/>
  <c r="W2494" i="1"/>
  <c r="K1819" i="1"/>
  <c r="M1818" i="1"/>
  <c r="R2282" i="1"/>
  <c r="T2281" i="1"/>
  <c r="R2283" i="1" l="1"/>
  <c r="T2282" i="1"/>
  <c r="U2496" i="1"/>
  <c r="W2495" i="1"/>
  <c r="K1820" i="1"/>
  <c r="M1819" i="1"/>
  <c r="Y2495" i="1"/>
  <c r="AA2494" i="1"/>
  <c r="Y2496" i="1" l="1"/>
  <c r="AA2495" i="1"/>
  <c r="U2497" i="1"/>
  <c r="W2496" i="1"/>
  <c r="K1821" i="1"/>
  <c r="M1820" i="1"/>
  <c r="R2284" i="1"/>
  <c r="T2283" i="1"/>
  <c r="R2285" i="1" l="1"/>
  <c r="T2284" i="1"/>
  <c r="U2498" i="1"/>
  <c r="W2497" i="1"/>
  <c r="K1822" i="1"/>
  <c r="M1821" i="1"/>
  <c r="Y2497" i="1"/>
  <c r="AA2496" i="1"/>
  <c r="Y2498" i="1" l="1"/>
  <c r="AA2497" i="1"/>
  <c r="U2499" i="1"/>
  <c r="W2498" i="1"/>
  <c r="K1823" i="1"/>
  <c r="M1822" i="1"/>
  <c r="R2286" i="1"/>
  <c r="T2285" i="1"/>
  <c r="K1824" i="1" l="1"/>
  <c r="M1823" i="1"/>
  <c r="R2287" i="1"/>
  <c r="T2286" i="1"/>
  <c r="U2500" i="1"/>
  <c r="W2499" i="1"/>
  <c r="Y2499" i="1"/>
  <c r="AA2498" i="1"/>
  <c r="Y2500" i="1" l="1"/>
  <c r="AA2499" i="1"/>
  <c r="R2288" i="1"/>
  <c r="T2287" i="1"/>
  <c r="U2501" i="1"/>
  <c r="W2500" i="1"/>
  <c r="K1825" i="1"/>
  <c r="M1824" i="1"/>
  <c r="K1826" i="1" l="1"/>
  <c r="M1825" i="1"/>
  <c r="R2289" i="1"/>
  <c r="T2288" i="1"/>
  <c r="U2502" i="1"/>
  <c r="W2501" i="1"/>
  <c r="Y2501" i="1"/>
  <c r="AA2500" i="1"/>
  <c r="Y2502" i="1" l="1"/>
  <c r="AA2501" i="1"/>
  <c r="R2290" i="1"/>
  <c r="T2289" i="1"/>
  <c r="U2503" i="1"/>
  <c r="W2502" i="1"/>
  <c r="K1827" i="1"/>
  <c r="M1826" i="1"/>
  <c r="K1828" i="1" l="1"/>
  <c r="M1827" i="1"/>
  <c r="R2291" i="1"/>
  <c r="T2290" i="1"/>
  <c r="U2504" i="1"/>
  <c r="W2503" i="1"/>
  <c r="Y2503" i="1"/>
  <c r="AA2502" i="1"/>
  <c r="Y2504" i="1" l="1"/>
  <c r="AA2503" i="1"/>
  <c r="R2292" i="1"/>
  <c r="T2291" i="1"/>
  <c r="U2505" i="1"/>
  <c r="W2504" i="1"/>
  <c r="K1829" i="1"/>
  <c r="M1828" i="1"/>
  <c r="K1830" i="1" l="1"/>
  <c r="M1829" i="1"/>
  <c r="R2293" i="1"/>
  <c r="T2292" i="1"/>
  <c r="U2506" i="1"/>
  <c r="W2505" i="1"/>
  <c r="Y2505" i="1"/>
  <c r="AA2504" i="1"/>
  <c r="Y2506" i="1" l="1"/>
  <c r="AA2505" i="1"/>
  <c r="R2294" i="1"/>
  <c r="T2293" i="1"/>
  <c r="U2507" i="1"/>
  <c r="W2506" i="1"/>
  <c r="K1831" i="1"/>
  <c r="M1830" i="1"/>
  <c r="K1832" i="1" l="1"/>
  <c r="M1831" i="1"/>
  <c r="R2295" i="1"/>
  <c r="T2294" i="1"/>
  <c r="U2508" i="1"/>
  <c r="W2507" i="1"/>
  <c r="Y2507" i="1"/>
  <c r="AA2506" i="1"/>
  <c r="Y2508" i="1" l="1"/>
  <c r="AA2507" i="1"/>
  <c r="R2296" i="1"/>
  <c r="T2295" i="1"/>
  <c r="U2509" i="1"/>
  <c r="W2508" i="1"/>
  <c r="K1833" i="1"/>
  <c r="M1832" i="1"/>
  <c r="K1834" i="1" l="1"/>
  <c r="M1833" i="1"/>
  <c r="R2297" i="1"/>
  <c r="T2296" i="1"/>
  <c r="U2510" i="1"/>
  <c r="W2509" i="1"/>
  <c r="Y2509" i="1"/>
  <c r="AA2508" i="1"/>
  <c r="Y2510" i="1" l="1"/>
  <c r="AA2509" i="1"/>
  <c r="R2298" i="1"/>
  <c r="T2297" i="1"/>
  <c r="U2511" i="1"/>
  <c r="W2510" i="1"/>
  <c r="K1835" i="1"/>
  <c r="M1834" i="1"/>
  <c r="K1836" i="1" l="1"/>
  <c r="M1835" i="1"/>
  <c r="R2299" i="1"/>
  <c r="T2298" i="1"/>
  <c r="U2512" i="1"/>
  <c r="W2511" i="1"/>
  <c r="Y2511" i="1"/>
  <c r="AA2510" i="1"/>
  <c r="Y2512" i="1" l="1"/>
  <c r="AA2511" i="1"/>
  <c r="R2300" i="1"/>
  <c r="T2299" i="1"/>
  <c r="U2513" i="1"/>
  <c r="W2512" i="1"/>
  <c r="K1837" i="1"/>
  <c r="M1836" i="1"/>
  <c r="K1838" i="1" l="1"/>
  <c r="M1837" i="1"/>
  <c r="R2301" i="1"/>
  <c r="T2300" i="1"/>
  <c r="U2514" i="1"/>
  <c r="W2513" i="1"/>
  <c r="Y2513" i="1"/>
  <c r="AA2512" i="1"/>
  <c r="Y2514" i="1" l="1"/>
  <c r="AA2513" i="1"/>
  <c r="R2302" i="1"/>
  <c r="T2301" i="1"/>
  <c r="U2515" i="1"/>
  <c r="W2514" i="1"/>
  <c r="K1839" i="1"/>
  <c r="M1838" i="1"/>
  <c r="K1840" i="1" l="1"/>
  <c r="M1839" i="1"/>
  <c r="R2303" i="1"/>
  <c r="T2302" i="1"/>
  <c r="U2516" i="1"/>
  <c r="W2515" i="1"/>
  <c r="Y2515" i="1"/>
  <c r="AA2514" i="1"/>
  <c r="Y2516" i="1" l="1"/>
  <c r="AA2515" i="1"/>
  <c r="R2304" i="1"/>
  <c r="T2303" i="1"/>
  <c r="U2517" i="1"/>
  <c r="W2516" i="1"/>
  <c r="K1841" i="1"/>
  <c r="M1840" i="1"/>
  <c r="K1842" i="1" l="1"/>
  <c r="M1841" i="1"/>
  <c r="R2305" i="1"/>
  <c r="T2304" i="1"/>
  <c r="U2518" i="1"/>
  <c r="W2517" i="1"/>
  <c r="Y2517" i="1"/>
  <c r="AA2516" i="1"/>
  <c r="Y2518" i="1" l="1"/>
  <c r="AA2517" i="1"/>
  <c r="R2306" i="1"/>
  <c r="T2305" i="1"/>
  <c r="U2519" i="1"/>
  <c r="W2518" i="1"/>
  <c r="K1843" i="1"/>
  <c r="M1842" i="1"/>
  <c r="K1844" i="1" l="1"/>
  <c r="M1843" i="1"/>
  <c r="R2307" i="1"/>
  <c r="T2306" i="1"/>
  <c r="U2520" i="1"/>
  <c r="W2519" i="1"/>
  <c r="Y2519" i="1"/>
  <c r="AA2518" i="1"/>
  <c r="Y2520" i="1" l="1"/>
  <c r="AA2519" i="1"/>
  <c r="R2308" i="1"/>
  <c r="T2307" i="1"/>
  <c r="U2521" i="1"/>
  <c r="W2520" i="1"/>
  <c r="K1845" i="1"/>
  <c r="M1844" i="1"/>
  <c r="K1846" i="1" l="1"/>
  <c r="M1845" i="1"/>
  <c r="R2309" i="1"/>
  <c r="T2308" i="1"/>
  <c r="U2522" i="1"/>
  <c r="W2521" i="1"/>
  <c r="Y2521" i="1"/>
  <c r="AA2520" i="1"/>
  <c r="Y2522" i="1" l="1"/>
  <c r="AA2521" i="1"/>
  <c r="R2310" i="1"/>
  <c r="T2309" i="1"/>
  <c r="U2523" i="1"/>
  <c r="W2522" i="1"/>
  <c r="K1847" i="1"/>
  <c r="M1846" i="1"/>
  <c r="K1848" i="1" l="1"/>
  <c r="M1847" i="1"/>
  <c r="R2311" i="1"/>
  <c r="T2310" i="1"/>
  <c r="U2524" i="1"/>
  <c r="W2523" i="1"/>
  <c r="Y2523" i="1"/>
  <c r="AA2522" i="1"/>
  <c r="Y2524" i="1" l="1"/>
  <c r="AA2523" i="1"/>
  <c r="R2312" i="1"/>
  <c r="T2311" i="1"/>
  <c r="U2525" i="1"/>
  <c r="W2524" i="1"/>
  <c r="K1849" i="1"/>
  <c r="M1848" i="1"/>
  <c r="K1850" i="1" l="1"/>
  <c r="M1849" i="1"/>
  <c r="R2313" i="1"/>
  <c r="T2312" i="1"/>
  <c r="U2526" i="1"/>
  <c r="W2525" i="1"/>
  <c r="Y2525" i="1"/>
  <c r="AA2524" i="1"/>
  <c r="Y2526" i="1" l="1"/>
  <c r="AA2525" i="1"/>
  <c r="R2314" i="1"/>
  <c r="T2313" i="1"/>
  <c r="U2527" i="1"/>
  <c r="W2526" i="1"/>
  <c r="K1851" i="1"/>
  <c r="M1850" i="1"/>
  <c r="K1852" i="1" l="1"/>
  <c r="M1851" i="1"/>
  <c r="R2315" i="1"/>
  <c r="T2314" i="1"/>
  <c r="U2528" i="1"/>
  <c r="W2527" i="1"/>
  <c r="Y2527" i="1"/>
  <c r="AA2526" i="1"/>
  <c r="K1853" i="1" l="1"/>
  <c r="M1852" i="1"/>
  <c r="U2529" i="1"/>
  <c r="W2528" i="1"/>
  <c r="Y2528" i="1"/>
  <c r="AA2527" i="1"/>
  <c r="R2316" i="1"/>
  <c r="T2315" i="1"/>
  <c r="R2317" i="1" l="1"/>
  <c r="T2316" i="1"/>
  <c r="U2530" i="1"/>
  <c r="W2529" i="1"/>
  <c r="Y2529" i="1"/>
  <c r="AA2528" i="1"/>
  <c r="K1854" i="1"/>
  <c r="M1853" i="1"/>
  <c r="K1855" i="1" l="1"/>
  <c r="M1854" i="1"/>
  <c r="U2531" i="1"/>
  <c r="W2530" i="1"/>
  <c r="Y2530" i="1"/>
  <c r="AA2529" i="1"/>
  <c r="R2318" i="1"/>
  <c r="T2317" i="1"/>
  <c r="R2319" i="1" l="1"/>
  <c r="T2318" i="1"/>
  <c r="U2532" i="1"/>
  <c r="W2531" i="1"/>
  <c r="Y2531" i="1"/>
  <c r="AA2530" i="1"/>
  <c r="K1856" i="1"/>
  <c r="M1855" i="1"/>
  <c r="K1857" i="1" l="1"/>
  <c r="M1856" i="1"/>
  <c r="U2533" i="1"/>
  <c r="W2532" i="1"/>
  <c r="Y2532" i="1"/>
  <c r="AA2531" i="1"/>
  <c r="R2320" i="1"/>
  <c r="T2319" i="1"/>
  <c r="R2321" i="1" l="1"/>
  <c r="T2320" i="1"/>
  <c r="U2534" i="1"/>
  <c r="W2533" i="1"/>
  <c r="Y2533" i="1"/>
  <c r="AA2532" i="1"/>
  <c r="K1858" i="1"/>
  <c r="M1857" i="1"/>
  <c r="K1859" i="1" l="1"/>
  <c r="M1858" i="1"/>
  <c r="U2535" i="1"/>
  <c r="W2534" i="1"/>
  <c r="Y2534" i="1"/>
  <c r="AA2533" i="1"/>
  <c r="R2322" i="1"/>
  <c r="T2321" i="1"/>
  <c r="R2323" i="1" l="1"/>
  <c r="T2322" i="1"/>
  <c r="U2536" i="1"/>
  <c r="W2535" i="1"/>
  <c r="Y2535" i="1"/>
  <c r="AA2534" i="1"/>
  <c r="K1860" i="1"/>
  <c r="M1859" i="1"/>
  <c r="K1861" i="1" l="1"/>
  <c r="M1860" i="1"/>
  <c r="U2537" i="1"/>
  <c r="W2536" i="1"/>
  <c r="Y2536" i="1"/>
  <c r="AA2535" i="1"/>
  <c r="R2324" i="1"/>
  <c r="T2323" i="1"/>
  <c r="R2325" i="1" l="1"/>
  <c r="T2324" i="1"/>
  <c r="U2538" i="1"/>
  <c r="W2537" i="1"/>
  <c r="Y2537" i="1"/>
  <c r="AA2536" i="1"/>
  <c r="K1862" i="1"/>
  <c r="M1861" i="1"/>
  <c r="K1863" i="1" l="1"/>
  <c r="M1862" i="1"/>
  <c r="U2539" i="1"/>
  <c r="W2538" i="1"/>
  <c r="Y2538" i="1"/>
  <c r="AA2537" i="1"/>
  <c r="R2326" i="1"/>
  <c r="T2325" i="1"/>
  <c r="Y2539" i="1" l="1"/>
  <c r="AA2538" i="1"/>
  <c r="K1864" i="1"/>
  <c r="M1863" i="1"/>
  <c r="R2327" i="1"/>
  <c r="T2326" i="1"/>
  <c r="U2540" i="1"/>
  <c r="W2539" i="1"/>
  <c r="U2541" i="1" l="1"/>
  <c r="W2540" i="1"/>
  <c r="K1865" i="1"/>
  <c r="M1864" i="1"/>
  <c r="R2328" i="1"/>
  <c r="T2327" i="1"/>
  <c r="Y2540" i="1"/>
  <c r="AA2539" i="1"/>
  <c r="Y2541" i="1" l="1"/>
  <c r="AA2540" i="1"/>
  <c r="K1866" i="1"/>
  <c r="M1865" i="1"/>
  <c r="R2329" i="1"/>
  <c r="T2328" i="1"/>
  <c r="U2542" i="1"/>
  <c r="W2541" i="1"/>
  <c r="U2543" i="1" l="1"/>
  <c r="W2542" i="1"/>
  <c r="K1867" i="1"/>
  <c r="M1866" i="1"/>
  <c r="R2330" i="1"/>
  <c r="T2329" i="1"/>
  <c r="Y2542" i="1"/>
  <c r="AA2541" i="1"/>
  <c r="Y2543" i="1" l="1"/>
  <c r="AA2542" i="1"/>
  <c r="K1868" i="1"/>
  <c r="M1867" i="1"/>
  <c r="R2331" i="1"/>
  <c r="T2330" i="1"/>
  <c r="U2544" i="1"/>
  <c r="W2543" i="1"/>
  <c r="U2545" i="1" l="1"/>
  <c r="W2544" i="1"/>
  <c r="K1869" i="1"/>
  <c r="M1868" i="1"/>
  <c r="R2332" i="1"/>
  <c r="T2331" i="1"/>
  <c r="Y2544" i="1"/>
  <c r="AA2543" i="1"/>
  <c r="Y2545" i="1" l="1"/>
  <c r="AA2544" i="1"/>
  <c r="K1870" i="1"/>
  <c r="M1869" i="1"/>
  <c r="R2333" i="1"/>
  <c r="T2332" i="1"/>
  <c r="U2546" i="1"/>
  <c r="W2545" i="1"/>
  <c r="R2334" i="1" l="1"/>
  <c r="T2333" i="1"/>
  <c r="Y2546" i="1"/>
  <c r="AA2545" i="1"/>
  <c r="U2547" i="1"/>
  <c r="W2546" i="1"/>
  <c r="K1871" i="1"/>
  <c r="M1870" i="1"/>
  <c r="K1872" i="1" l="1"/>
  <c r="M1871" i="1"/>
  <c r="Y2547" i="1"/>
  <c r="AA2546" i="1"/>
  <c r="U2548" i="1"/>
  <c r="W2547" i="1"/>
  <c r="R2335" i="1"/>
  <c r="T2334" i="1"/>
  <c r="R2336" i="1" l="1"/>
  <c r="T2335" i="1"/>
  <c r="Y2548" i="1"/>
  <c r="AA2547" i="1"/>
  <c r="U2549" i="1"/>
  <c r="W2548" i="1"/>
  <c r="K1873" i="1"/>
  <c r="M1872" i="1"/>
  <c r="K1874" i="1" l="1"/>
  <c r="M1873" i="1"/>
  <c r="Y2549" i="1"/>
  <c r="AA2548" i="1"/>
  <c r="U2550" i="1"/>
  <c r="W2549" i="1"/>
  <c r="R2337" i="1"/>
  <c r="T2336" i="1"/>
  <c r="R2338" i="1" l="1"/>
  <c r="T2337" i="1"/>
  <c r="Y2550" i="1"/>
  <c r="AA2549" i="1"/>
  <c r="U2551" i="1"/>
  <c r="W2550" i="1"/>
  <c r="K1875" i="1"/>
  <c r="M1874" i="1"/>
  <c r="K1876" i="1" l="1"/>
  <c r="M1875" i="1"/>
  <c r="Y2551" i="1"/>
  <c r="AA2550" i="1"/>
  <c r="U2552" i="1"/>
  <c r="W2551" i="1"/>
  <c r="R2339" i="1"/>
  <c r="T2338" i="1"/>
  <c r="R2340" i="1" l="1"/>
  <c r="T2339" i="1"/>
  <c r="Y2552" i="1"/>
  <c r="AA2551" i="1"/>
  <c r="U2553" i="1"/>
  <c r="W2552" i="1"/>
  <c r="K1877" i="1"/>
  <c r="M1876" i="1"/>
  <c r="K1878" i="1" l="1"/>
  <c r="M1877" i="1"/>
  <c r="Y2553" i="1"/>
  <c r="AA2552" i="1"/>
  <c r="U2554" i="1"/>
  <c r="W2553" i="1"/>
  <c r="R2341" i="1"/>
  <c r="T2340" i="1"/>
  <c r="R2342" i="1" l="1"/>
  <c r="T2341" i="1"/>
  <c r="Y2554" i="1"/>
  <c r="AA2553" i="1"/>
  <c r="U2555" i="1"/>
  <c r="W2554" i="1"/>
  <c r="K1879" i="1"/>
  <c r="M1878" i="1"/>
  <c r="K1880" i="1" l="1"/>
  <c r="M1879" i="1"/>
  <c r="Y2555" i="1"/>
  <c r="AA2554" i="1"/>
  <c r="U2556" i="1"/>
  <c r="W2555" i="1"/>
  <c r="R2343" i="1"/>
  <c r="T2342" i="1"/>
  <c r="R2344" i="1" l="1"/>
  <c r="T2343" i="1"/>
  <c r="Y2556" i="1"/>
  <c r="AA2555" i="1"/>
  <c r="U2557" i="1"/>
  <c r="W2556" i="1"/>
  <c r="K1881" i="1"/>
  <c r="M1880" i="1"/>
  <c r="K1882" i="1" l="1"/>
  <c r="M1881" i="1"/>
  <c r="Y2557" i="1"/>
  <c r="AA2556" i="1"/>
  <c r="U2558" i="1"/>
  <c r="W2557" i="1"/>
  <c r="R2345" i="1"/>
  <c r="T2344" i="1"/>
  <c r="R2346" i="1" l="1"/>
  <c r="T2345" i="1"/>
  <c r="Y2558" i="1"/>
  <c r="AA2557" i="1"/>
  <c r="U2559" i="1"/>
  <c r="W2558" i="1"/>
  <c r="K1883" i="1"/>
  <c r="M1882" i="1"/>
  <c r="K1884" i="1" l="1"/>
  <c r="M1883" i="1"/>
  <c r="Y2559" i="1"/>
  <c r="AA2558" i="1"/>
  <c r="U2560" i="1"/>
  <c r="W2559" i="1"/>
  <c r="R2347" i="1"/>
  <c r="T2346" i="1"/>
  <c r="R2348" i="1" l="1"/>
  <c r="T2347" i="1"/>
  <c r="Y2560" i="1"/>
  <c r="AA2559" i="1"/>
  <c r="U2561" i="1"/>
  <c r="W2560" i="1"/>
  <c r="K1885" i="1"/>
  <c r="M1884" i="1"/>
  <c r="K1886" i="1" l="1"/>
  <c r="M1885" i="1"/>
  <c r="Y2561" i="1"/>
  <c r="AA2560" i="1"/>
  <c r="U2562" i="1"/>
  <c r="W2561" i="1"/>
  <c r="R2349" i="1"/>
  <c r="T2348" i="1"/>
  <c r="R2350" i="1" l="1"/>
  <c r="T2349" i="1"/>
  <c r="Y2562" i="1"/>
  <c r="AA2561" i="1"/>
  <c r="U2563" i="1"/>
  <c r="W2562" i="1"/>
  <c r="K1887" i="1"/>
  <c r="M1886" i="1"/>
  <c r="K1888" i="1" l="1"/>
  <c r="M1887" i="1"/>
  <c r="Y2563" i="1"/>
  <c r="AA2562" i="1"/>
  <c r="U2564" i="1"/>
  <c r="W2563" i="1"/>
  <c r="R2351" i="1"/>
  <c r="T2350" i="1"/>
  <c r="R2352" i="1" l="1"/>
  <c r="T2351" i="1"/>
  <c r="Y2564" i="1"/>
  <c r="AA2563" i="1"/>
  <c r="U2565" i="1"/>
  <c r="W2564" i="1"/>
  <c r="K1889" i="1"/>
  <c r="M1888" i="1"/>
  <c r="K1890" i="1" l="1"/>
  <c r="M1889" i="1"/>
  <c r="Y2565" i="1"/>
  <c r="AA2564" i="1"/>
  <c r="U2566" i="1"/>
  <c r="W2565" i="1"/>
  <c r="R2353" i="1"/>
  <c r="T2352" i="1"/>
  <c r="R2354" i="1" l="1"/>
  <c r="T2353" i="1"/>
  <c r="Y2566" i="1"/>
  <c r="AA2565" i="1"/>
  <c r="U2567" i="1"/>
  <c r="W2566" i="1"/>
  <c r="K1891" i="1"/>
  <c r="M1890" i="1"/>
  <c r="K1892" i="1" l="1"/>
  <c r="M1891" i="1"/>
  <c r="Y2567" i="1"/>
  <c r="AA2566" i="1"/>
  <c r="U2568" i="1"/>
  <c r="W2567" i="1"/>
  <c r="R2355" i="1"/>
  <c r="T2354" i="1"/>
  <c r="R2356" i="1" l="1"/>
  <c r="T2355" i="1"/>
  <c r="Y2568" i="1"/>
  <c r="AA2567" i="1"/>
  <c r="U2569" i="1"/>
  <c r="W2568" i="1"/>
  <c r="K1893" i="1"/>
  <c r="M1892" i="1"/>
  <c r="K1894" i="1" l="1"/>
  <c r="M1893" i="1"/>
  <c r="Y2569" i="1"/>
  <c r="AA2568" i="1"/>
  <c r="U2570" i="1"/>
  <c r="W2569" i="1"/>
  <c r="R2357" i="1"/>
  <c r="T2356" i="1"/>
  <c r="R2358" i="1" l="1"/>
  <c r="T2357" i="1"/>
  <c r="Y2570" i="1"/>
  <c r="AA2569" i="1"/>
  <c r="U2571" i="1"/>
  <c r="W2570" i="1"/>
  <c r="K1895" i="1"/>
  <c r="M1894" i="1"/>
  <c r="K1896" i="1" l="1"/>
  <c r="M1895" i="1"/>
  <c r="Y2571" i="1"/>
  <c r="AA2570" i="1"/>
  <c r="U2572" i="1"/>
  <c r="W2571" i="1"/>
  <c r="R2359" i="1"/>
  <c r="T2358" i="1"/>
  <c r="R2360" i="1" l="1"/>
  <c r="T2359" i="1"/>
  <c r="Y2572" i="1"/>
  <c r="AA2571" i="1"/>
  <c r="U2573" i="1"/>
  <c r="W2572" i="1"/>
  <c r="K1897" i="1"/>
  <c r="M1896" i="1"/>
  <c r="K1898" i="1" l="1"/>
  <c r="M1897" i="1"/>
  <c r="Y2573" i="1"/>
  <c r="AA2572" i="1"/>
  <c r="U2574" i="1"/>
  <c r="W2573" i="1"/>
  <c r="R2361" i="1"/>
  <c r="T2360" i="1"/>
  <c r="R2362" i="1" l="1"/>
  <c r="T2361" i="1"/>
  <c r="Y2574" i="1"/>
  <c r="AA2573" i="1"/>
  <c r="U2575" i="1"/>
  <c r="W2574" i="1"/>
  <c r="K1899" i="1"/>
  <c r="M1898" i="1"/>
  <c r="K1900" i="1" l="1"/>
  <c r="M1899" i="1"/>
  <c r="Y2575" i="1"/>
  <c r="AA2574" i="1"/>
  <c r="U2576" i="1"/>
  <c r="W2575" i="1"/>
  <c r="R2363" i="1"/>
  <c r="T2362" i="1"/>
  <c r="R2364" i="1" l="1"/>
  <c r="T2363" i="1"/>
  <c r="Y2576" i="1"/>
  <c r="AA2575" i="1"/>
  <c r="U2577" i="1"/>
  <c r="W2576" i="1"/>
  <c r="K1901" i="1"/>
  <c r="M1900" i="1"/>
  <c r="K1902" i="1" l="1"/>
  <c r="M1901" i="1"/>
  <c r="Y2577" i="1"/>
  <c r="AA2576" i="1"/>
  <c r="U2578" i="1"/>
  <c r="W2577" i="1"/>
  <c r="R2365" i="1"/>
  <c r="T2364" i="1"/>
  <c r="R2366" i="1" l="1"/>
  <c r="T2365" i="1"/>
  <c r="Y2578" i="1"/>
  <c r="AA2577" i="1"/>
  <c r="U2579" i="1"/>
  <c r="W2578" i="1"/>
  <c r="K1903" i="1"/>
  <c r="M1902" i="1"/>
  <c r="K1904" i="1" l="1"/>
  <c r="M1903" i="1"/>
  <c r="Y2579" i="1"/>
  <c r="AA2578" i="1"/>
  <c r="U2580" i="1"/>
  <c r="W2579" i="1"/>
  <c r="R2367" i="1"/>
  <c r="T2366" i="1"/>
  <c r="R2368" i="1" l="1"/>
  <c r="T2367" i="1"/>
  <c r="Y2580" i="1"/>
  <c r="AA2579" i="1"/>
  <c r="U2581" i="1"/>
  <c r="W2580" i="1"/>
  <c r="K1905" i="1"/>
  <c r="M1904" i="1"/>
  <c r="U2582" i="1" l="1"/>
  <c r="W2581" i="1"/>
  <c r="K1906" i="1"/>
  <c r="M1905" i="1"/>
  <c r="Y2581" i="1"/>
  <c r="AA2580" i="1"/>
  <c r="R2369" i="1"/>
  <c r="T2368" i="1"/>
  <c r="R2370" i="1" l="1"/>
  <c r="T2369" i="1"/>
  <c r="K1907" i="1"/>
  <c r="M1906" i="1"/>
  <c r="Y2582" i="1"/>
  <c r="AA2581" i="1"/>
  <c r="U2583" i="1"/>
  <c r="W2582" i="1"/>
  <c r="U2584" i="1" l="1"/>
  <c r="W2583" i="1"/>
  <c r="K1908" i="1"/>
  <c r="M1907" i="1"/>
  <c r="Y2583" i="1"/>
  <c r="AA2582" i="1"/>
  <c r="R2371" i="1"/>
  <c r="T2370" i="1"/>
  <c r="R2372" i="1" l="1"/>
  <c r="T2371" i="1"/>
  <c r="K1909" i="1"/>
  <c r="M1908" i="1"/>
  <c r="Y2584" i="1"/>
  <c r="AA2583" i="1"/>
  <c r="U2585" i="1"/>
  <c r="W2584" i="1"/>
  <c r="U2586" i="1" l="1"/>
  <c r="W2585" i="1"/>
  <c r="K1910" i="1"/>
  <c r="M1909" i="1"/>
  <c r="Y2585" i="1"/>
  <c r="AA2584" i="1"/>
  <c r="R2373" i="1"/>
  <c r="T2372" i="1"/>
  <c r="R2374" i="1" l="1"/>
  <c r="T2373" i="1"/>
  <c r="K1911" i="1"/>
  <c r="M1910" i="1"/>
  <c r="Y2586" i="1"/>
  <c r="AA2585" i="1"/>
  <c r="U2587" i="1"/>
  <c r="W2586" i="1"/>
  <c r="U2588" i="1" l="1"/>
  <c r="W2587" i="1"/>
  <c r="K1912" i="1"/>
  <c r="M1911" i="1"/>
  <c r="Y2587" i="1"/>
  <c r="AA2586" i="1"/>
  <c r="R2375" i="1"/>
  <c r="T2374" i="1"/>
  <c r="R2376" i="1" l="1"/>
  <c r="T2375" i="1"/>
  <c r="K1913" i="1"/>
  <c r="M1912" i="1"/>
  <c r="Y2588" i="1"/>
  <c r="AA2587" i="1"/>
  <c r="U2589" i="1"/>
  <c r="W2588" i="1"/>
  <c r="U2590" i="1" l="1"/>
  <c r="W2589" i="1"/>
  <c r="K1914" i="1"/>
  <c r="M1913" i="1"/>
  <c r="Y2589" i="1"/>
  <c r="AA2588" i="1"/>
  <c r="R2377" i="1"/>
  <c r="T2376" i="1"/>
  <c r="R2378" i="1" l="1"/>
  <c r="T2377" i="1"/>
  <c r="K1915" i="1"/>
  <c r="M1914" i="1"/>
  <c r="Y2590" i="1"/>
  <c r="AA2589" i="1"/>
  <c r="U2591" i="1"/>
  <c r="W2590" i="1"/>
  <c r="R2379" i="1" l="1"/>
  <c r="T2378" i="1"/>
  <c r="U2592" i="1"/>
  <c r="W2591" i="1"/>
  <c r="K1916" i="1"/>
  <c r="M1915" i="1"/>
  <c r="Y2591" i="1"/>
  <c r="AA2590" i="1"/>
  <c r="Y2592" i="1" l="1"/>
  <c r="AA2591" i="1"/>
  <c r="U2593" i="1"/>
  <c r="W2592" i="1"/>
  <c r="K1917" i="1"/>
  <c r="M1916" i="1"/>
  <c r="R2380" i="1"/>
  <c r="T2379" i="1"/>
  <c r="R2381" i="1" l="1"/>
  <c r="T2380" i="1"/>
  <c r="U2594" i="1"/>
  <c r="W2593" i="1"/>
  <c r="K1918" i="1"/>
  <c r="M1917" i="1"/>
  <c r="Y2593" i="1"/>
  <c r="AA2592" i="1"/>
  <c r="Y2594" i="1" l="1"/>
  <c r="AA2593" i="1"/>
  <c r="U2595" i="1"/>
  <c r="W2594" i="1"/>
  <c r="K1919" i="1"/>
  <c r="M1918" i="1"/>
  <c r="R2382" i="1"/>
  <c r="T2381" i="1"/>
  <c r="R2383" i="1" l="1"/>
  <c r="T2382" i="1"/>
  <c r="U2596" i="1"/>
  <c r="W2595" i="1"/>
  <c r="K1920" i="1"/>
  <c r="M1919" i="1"/>
  <c r="Y2595" i="1"/>
  <c r="AA2594" i="1"/>
  <c r="Y2596" i="1" l="1"/>
  <c r="AA2595" i="1"/>
  <c r="U2597" i="1"/>
  <c r="W2596" i="1"/>
  <c r="K1921" i="1"/>
  <c r="M1920" i="1"/>
  <c r="R2384" i="1"/>
  <c r="T2383" i="1"/>
  <c r="R2385" i="1" l="1"/>
  <c r="T2384" i="1"/>
  <c r="U2598" i="1"/>
  <c r="W2597" i="1"/>
  <c r="K1922" i="1"/>
  <c r="M1921" i="1"/>
  <c r="Y2597" i="1"/>
  <c r="AA2596" i="1"/>
  <c r="Y2598" i="1" l="1"/>
  <c r="AA2597" i="1"/>
  <c r="U2599" i="1"/>
  <c r="W2598" i="1"/>
  <c r="K1923" i="1"/>
  <c r="M1922" i="1"/>
  <c r="R2386" i="1"/>
  <c r="T2385" i="1"/>
  <c r="R2387" i="1" l="1"/>
  <c r="T2386" i="1"/>
  <c r="U2600" i="1"/>
  <c r="W2599" i="1"/>
  <c r="K1924" i="1"/>
  <c r="M1923" i="1"/>
  <c r="Y2599" i="1"/>
  <c r="AA2598" i="1"/>
  <c r="Y2600" i="1" l="1"/>
  <c r="AA2599" i="1"/>
  <c r="U2601" i="1"/>
  <c r="W2600" i="1"/>
  <c r="K1925" i="1"/>
  <c r="M1924" i="1"/>
  <c r="R2388" i="1"/>
  <c r="T2387" i="1"/>
  <c r="R2389" i="1" l="1"/>
  <c r="T2388" i="1"/>
  <c r="U2602" i="1"/>
  <c r="W2601" i="1"/>
  <c r="K1926" i="1"/>
  <c r="M1925" i="1"/>
  <c r="Y2601" i="1"/>
  <c r="AA2600" i="1"/>
  <c r="Y2602" i="1" l="1"/>
  <c r="AA2601" i="1"/>
  <c r="U2603" i="1"/>
  <c r="W2602" i="1"/>
  <c r="K1927" i="1"/>
  <c r="M1926" i="1"/>
  <c r="R2390" i="1"/>
  <c r="T2389" i="1"/>
  <c r="R2391" i="1" l="1"/>
  <c r="T2390" i="1"/>
  <c r="U2604" i="1"/>
  <c r="W2603" i="1"/>
  <c r="K1928" i="1"/>
  <c r="M1927" i="1"/>
  <c r="Y2603" i="1"/>
  <c r="AA2602" i="1"/>
  <c r="Y2604" i="1" l="1"/>
  <c r="AA2603" i="1"/>
  <c r="U2605" i="1"/>
  <c r="W2604" i="1"/>
  <c r="K1929" i="1"/>
  <c r="M1928" i="1"/>
  <c r="R2392" i="1"/>
  <c r="T2391" i="1"/>
  <c r="R2393" i="1" l="1"/>
  <c r="T2392" i="1"/>
  <c r="U2606" i="1"/>
  <c r="W2605" i="1"/>
  <c r="K1930" i="1"/>
  <c r="M1929" i="1"/>
  <c r="Y2605" i="1"/>
  <c r="AA2604" i="1"/>
  <c r="Y2606" i="1" l="1"/>
  <c r="AA2605" i="1"/>
  <c r="U2607" i="1"/>
  <c r="W2606" i="1"/>
  <c r="K1931" i="1"/>
  <c r="M1930" i="1"/>
  <c r="R2394" i="1"/>
  <c r="T2393" i="1"/>
  <c r="R2395" i="1" l="1"/>
  <c r="T2394" i="1"/>
  <c r="U2608" i="1"/>
  <c r="W2607" i="1"/>
  <c r="K1932" i="1"/>
  <c r="M1931" i="1"/>
  <c r="Y2607" i="1"/>
  <c r="AA2606" i="1"/>
  <c r="Y2608" i="1" l="1"/>
  <c r="AA2607" i="1"/>
  <c r="U2609" i="1"/>
  <c r="W2608" i="1"/>
  <c r="K1933" i="1"/>
  <c r="M1932" i="1"/>
  <c r="R2396" i="1"/>
  <c r="T2395" i="1"/>
  <c r="K1934" i="1" l="1"/>
  <c r="M1933" i="1"/>
  <c r="R2397" i="1"/>
  <c r="T2396" i="1"/>
  <c r="U2610" i="1"/>
  <c r="W2609" i="1"/>
  <c r="Y2609" i="1"/>
  <c r="AA2608" i="1"/>
  <c r="Y2610" i="1" l="1"/>
  <c r="AA2609" i="1"/>
  <c r="R2398" i="1"/>
  <c r="T2397" i="1"/>
  <c r="U2611" i="1"/>
  <c r="W2610" i="1"/>
  <c r="K1935" i="1"/>
  <c r="M1934" i="1"/>
  <c r="U2612" i="1" l="1"/>
  <c r="W2611" i="1"/>
  <c r="K1936" i="1"/>
  <c r="M1935" i="1"/>
  <c r="R2399" i="1"/>
  <c r="T2398" i="1"/>
  <c r="Y2611" i="1"/>
  <c r="AA2610" i="1"/>
  <c r="Y2612" i="1" l="1"/>
  <c r="AA2611" i="1"/>
  <c r="K1937" i="1"/>
  <c r="M1936" i="1"/>
  <c r="R2400" i="1"/>
  <c r="T2399" i="1"/>
  <c r="U2613" i="1"/>
  <c r="W2612" i="1"/>
  <c r="U2614" i="1" l="1"/>
  <c r="W2613" i="1"/>
  <c r="K1938" i="1"/>
  <c r="M1937" i="1"/>
  <c r="R2401" i="1"/>
  <c r="T2400" i="1"/>
  <c r="Y2613" i="1"/>
  <c r="AA2612" i="1"/>
  <c r="Y2614" i="1" l="1"/>
  <c r="AA2613" i="1"/>
  <c r="K1939" i="1"/>
  <c r="M1938" i="1"/>
  <c r="R2402" i="1"/>
  <c r="T2401" i="1"/>
  <c r="U2615" i="1"/>
  <c r="W2614" i="1"/>
  <c r="U2616" i="1" l="1"/>
  <c r="W2615" i="1"/>
  <c r="K1940" i="1"/>
  <c r="M1939" i="1"/>
  <c r="R2403" i="1"/>
  <c r="T2402" i="1"/>
  <c r="Y2615" i="1"/>
  <c r="AA2614" i="1"/>
  <c r="Y2616" i="1" l="1"/>
  <c r="AA2615" i="1"/>
  <c r="K1941" i="1"/>
  <c r="M1940" i="1"/>
  <c r="R2404" i="1"/>
  <c r="T2403" i="1"/>
  <c r="U2617" i="1"/>
  <c r="W2616" i="1"/>
  <c r="U2618" i="1" l="1"/>
  <c r="W2617" i="1"/>
  <c r="K1942" i="1"/>
  <c r="M1941" i="1"/>
  <c r="R2405" i="1"/>
  <c r="T2404" i="1"/>
  <c r="Y2617" i="1"/>
  <c r="AA2616" i="1"/>
  <c r="Y2618" i="1" l="1"/>
  <c r="AA2617" i="1"/>
  <c r="K1943" i="1"/>
  <c r="M1942" i="1"/>
  <c r="R2406" i="1"/>
  <c r="T2405" i="1"/>
  <c r="U2619" i="1"/>
  <c r="W2618" i="1"/>
  <c r="U2620" i="1" l="1"/>
  <c r="W2619" i="1"/>
  <c r="K1944" i="1"/>
  <c r="M1943" i="1"/>
  <c r="R2407" i="1"/>
  <c r="T2406" i="1"/>
  <c r="Y2619" i="1"/>
  <c r="AA2618" i="1"/>
  <c r="Y2620" i="1" l="1"/>
  <c r="AA2619" i="1"/>
  <c r="K1945" i="1"/>
  <c r="M1944" i="1"/>
  <c r="R2408" i="1"/>
  <c r="T2407" i="1"/>
  <c r="U2621" i="1"/>
  <c r="W2620" i="1"/>
  <c r="U2622" i="1" l="1"/>
  <c r="W2621" i="1"/>
  <c r="K1946" i="1"/>
  <c r="M1945" i="1"/>
  <c r="R2409" i="1"/>
  <c r="T2408" i="1"/>
  <c r="Y2621" i="1"/>
  <c r="AA2620" i="1"/>
  <c r="Y2622" i="1" l="1"/>
  <c r="AA2621" i="1"/>
  <c r="K1947" i="1"/>
  <c r="M1946" i="1"/>
  <c r="R2410" i="1"/>
  <c r="T2409" i="1"/>
  <c r="U2623" i="1"/>
  <c r="W2622" i="1"/>
  <c r="U2624" i="1" l="1"/>
  <c r="W2623" i="1"/>
  <c r="K1948" i="1"/>
  <c r="M1947" i="1"/>
  <c r="R2411" i="1"/>
  <c r="T2410" i="1"/>
  <c r="Y2623" i="1"/>
  <c r="AA2622" i="1"/>
  <c r="Y2624" i="1" l="1"/>
  <c r="AA2623" i="1"/>
  <c r="K1949" i="1"/>
  <c r="M1948" i="1"/>
  <c r="R2412" i="1"/>
  <c r="T2411" i="1"/>
  <c r="U2625" i="1"/>
  <c r="W2624" i="1"/>
  <c r="U2626" i="1" l="1"/>
  <c r="W2625" i="1"/>
  <c r="K1950" i="1"/>
  <c r="M1949" i="1"/>
  <c r="R2413" i="1"/>
  <c r="T2412" i="1"/>
  <c r="Y2625" i="1"/>
  <c r="AA2624" i="1"/>
  <c r="U2627" i="1" l="1"/>
  <c r="W2626" i="1"/>
  <c r="Y2626" i="1"/>
  <c r="AA2625" i="1"/>
  <c r="K1951" i="1"/>
  <c r="M1950" i="1"/>
  <c r="R2414" i="1"/>
  <c r="T2413" i="1"/>
  <c r="R2415" i="1" l="1"/>
  <c r="T2414" i="1"/>
  <c r="Y2627" i="1"/>
  <c r="AA2626" i="1"/>
  <c r="K1952" i="1"/>
  <c r="M1951" i="1"/>
  <c r="U2628" i="1"/>
  <c r="W2627" i="1"/>
  <c r="U2629" i="1" l="1"/>
  <c r="W2628" i="1"/>
  <c r="Y2628" i="1"/>
  <c r="AA2627" i="1"/>
  <c r="K1953" i="1"/>
  <c r="M1952" i="1"/>
  <c r="R2416" i="1"/>
  <c r="T2415" i="1"/>
  <c r="R2417" i="1" l="1"/>
  <c r="T2416" i="1"/>
  <c r="Y2629" i="1"/>
  <c r="AA2628" i="1"/>
  <c r="K1954" i="1"/>
  <c r="M1953" i="1"/>
  <c r="U2630" i="1"/>
  <c r="W2629" i="1"/>
  <c r="U2631" i="1" l="1"/>
  <c r="W2630" i="1"/>
  <c r="Y2630" i="1"/>
  <c r="AA2629" i="1"/>
  <c r="K1955" i="1"/>
  <c r="M1954" i="1"/>
  <c r="R2418" i="1"/>
  <c r="T2417" i="1"/>
  <c r="R2419" i="1" l="1"/>
  <c r="T2418" i="1"/>
  <c r="Y2631" i="1"/>
  <c r="AA2630" i="1"/>
  <c r="K1956" i="1"/>
  <c r="M1955" i="1"/>
  <c r="U2632" i="1"/>
  <c r="W2631" i="1"/>
  <c r="U2633" i="1" l="1"/>
  <c r="W2632" i="1"/>
  <c r="Y2632" i="1"/>
  <c r="AA2631" i="1"/>
  <c r="K1957" i="1"/>
  <c r="M1956" i="1"/>
  <c r="R2420" i="1"/>
  <c r="T2419" i="1"/>
  <c r="R2421" i="1" l="1"/>
  <c r="T2420" i="1"/>
  <c r="Y2633" i="1"/>
  <c r="AA2632" i="1"/>
  <c r="K1958" i="1"/>
  <c r="M1957" i="1"/>
  <c r="U2634" i="1"/>
  <c r="W2633" i="1"/>
  <c r="U2635" i="1" l="1"/>
  <c r="W2634" i="1"/>
  <c r="Y2634" i="1"/>
  <c r="AA2633" i="1"/>
  <c r="K1959" i="1"/>
  <c r="M1958" i="1"/>
  <c r="R2422" i="1"/>
  <c r="T2421" i="1"/>
  <c r="R2423" i="1" l="1"/>
  <c r="T2422" i="1"/>
  <c r="Y2635" i="1"/>
  <c r="AA2634" i="1"/>
  <c r="K1960" i="1"/>
  <c r="M1959" i="1"/>
  <c r="U2636" i="1"/>
  <c r="W2635" i="1"/>
  <c r="U2637" i="1" l="1"/>
  <c r="W2636" i="1"/>
  <c r="Y2636" i="1"/>
  <c r="AA2635" i="1"/>
  <c r="K1961" i="1"/>
  <c r="M1960" i="1"/>
  <c r="R2424" i="1"/>
  <c r="T2423" i="1"/>
  <c r="R2425" i="1" l="1"/>
  <c r="T2424" i="1"/>
  <c r="Y2637" i="1"/>
  <c r="AA2636" i="1"/>
  <c r="K1962" i="1"/>
  <c r="M1961" i="1"/>
  <c r="U2638" i="1"/>
  <c r="W2637" i="1"/>
  <c r="U2639" i="1" l="1"/>
  <c r="W2638" i="1"/>
  <c r="Y2638" i="1"/>
  <c r="AA2637" i="1"/>
  <c r="K1963" i="1"/>
  <c r="M1962" i="1"/>
  <c r="R2426" i="1"/>
  <c r="T2425" i="1"/>
  <c r="R2427" i="1" l="1"/>
  <c r="T2426" i="1"/>
  <c r="Y2639" i="1"/>
  <c r="AA2638" i="1"/>
  <c r="K1964" i="1"/>
  <c r="M1963" i="1"/>
  <c r="U2640" i="1"/>
  <c r="W2639" i="1"/>
  <c r="U2641" i="1" l="1"/>
  <c r="W2640" i="1"/>
  <c r="Y2640" i="1"/>
  <c r="AA2639" i="1"/>
  <c r="K1965" i="1"/>
  <c r="M1964" i="1"/>
  <c r="R2428" i="1"/>
  <c r="T2427" i="1"/>
  <c r="R2429" i="1" l="1"/>
  <c r="T2428" i="1"/>
  <c r="Y2641" i="1"/>
  <c r="AA2640" i="1"/>
  <c r="K1966" i="1"/>
  <c r="M1965" i="1"/>
  <c r="U2642" i="1"/>
  <c r="W2641" i="1"/>
  <c r="U2643" i="1" l="1"/>
  <c r="W2642" i="1"/>
  <c r="Y2642" i="1"/>
  <c r="AA2641" i="1"/>
  <c r="K1967" i="1"/>
  <c r="M1966" i="1"/>
  <c r="R2430" i="1"/>
  <c r="T2429" i="1"/>
  <c r="R2431" i="1" l="1"/>
  <c r="T2430" i="1"/>
  <c r="Y2643" i="1"/>
  <c r="AA2642" i="1"/>
  <c r="K1968" i="1"/>
  <c r="M1967" i="1"/>
  <c r="U2644" i="1"/>
  <c r="W2643" i="1"/>
  <c r="U2645" i="1" l="1"/>
  <c r="W2644" i="1"/>
  <c r="Y2644" i="1"/>
  <c r="AA2643" i="1"/>
  <c r="K1969" i="1"/>
  <c r="M1968" i="1"/>
  <c r="R2432" i="1"/>
  <c r="T2431" i="1"/>
  <c r="R2433" i="1" l="1"/>
  <c r="T2432" i="1"/>
  <c r="Y2645" i="1"/>
  <c r="AA2644" i="1"/>
  <c r="K1970" i="1"/>
  <c r="M1969" i="1"/>
  <c r="U2646" i="1"/>
  <c r="W2645" i="1"/>
  <c r="U2647" i="1" l="1"/>
  <c r="W2646" i="1"/>
  <c r="Y2646" i="1"/>
  <c r="AA2645" i="1"/>
  <c r="K1971" i="1"/>
  <c r="M1970" i="1"/>
  <c r="R2434" i="1"/>
  <c r="T2433" i="1"/>
  <c r="R2435" i="1" l="1"/>
  <c r="T2434" i="1"/>
  <c r="Y2647" i="1"/>
  <c r="AA2646" i="1"/>
  <c r="K1972" i="1"/>
  <c r="M1971" i="1"/>
  <c r="U2648" i="1"/>
  <c r="W2647" i="1"/>
  <c r="U2649" i="1" l="1"/>
  <c r="W2648" i="1"/>
  <c r="Y2648" i="1"/>
  <c r="AA2647" i="1"/>
  <c r="K1973" i="1"/>
  <c r="M1972" i="1"/>
  <c r="R2436" i="1"/>
  <c r="T2435" i="1"/>
  <c r="R2437" i="1" l="1"/>
  <c r="T2436" i="1"/>
  <c r="Y2649" i="1"/>
  <c r="AA2648" i="1"/>
  <c r="K1974" i="1"/>
  <c r="M1973" i="1"/>
  <c r="U2650" i="1"/>
  <c r="W2649" i="1"/>
  <c r="U2651" i="1" l="1"/>
  <c r="W2650" i="1"/>
  <c r="Y2650" i="1"/>
  <c r="AA2649" i="1"/>
  <c r="K1975" i="1"/>
  <c r="M1974" i="1"/>
  <c r="R2438" i="1"/>
  <c r="T2437" i="1"/>
  <c r="R2439" i="1" l="1"/>
  <c r="T2438" i="1"/>
  <c r="Y2651" i="1"/>
  <c r="AA2650" i="1"/>
  <c r="K1976" i="1"/>
  <c r="M1975" i="1"/>
  <c r="U2652" i="1"/>
  <c r="W2651" i="1"/>
  <c r="U2653" i="1" l="1"/>
  <c r="W2652" i="1"/>
  <c r="Y2652" i="1"/>
  <c r="AA2651" i="1"/>
  <c r="K1977" i="1"/>
  <c r="M1976" i="1"/>
  <c r="R2440" i="1"/>
  <c r="T2439" i="1"/>
  <c r="R2441" i="1" l="1"/>
  <c r="T2440" i="1"/>
  <c r="Y2653" i="1"/>
  <c r="AA2652" i="1"/>
  <c r="K1978" i="1"/>
  <c r="M1977" i="1"/>
  <c r="U2654" i="1"/>
  <c r="W2653" i="1"/>
  <c r="U2655" i="1" l="1"/>
  <c r="W2654" i="1"/>
  <c r="Y2654" i="1"/>
  <c r="AA2653" i="1"/>
  <c r="K1979" i="1"/>
  <c r="M1978" i="1"/>
  <c r="R2442" i="1"/>
  <c r="T2441" i="1"/>
  <c r="K1980" i="1" l="1"/>
  <c r="M1979" i="1"/>
  <c r="R2443" i="1"/>
  <c r="T2442" i="1"/>
  <c r="Y2655" i="1"/>
  <c r="AA2654" i="1"/>
  <c r="U2656" i="1"/>
  <c r="W2655" i="1"/>
  <c r="U2657" i="1" l="1"/>
  <c r="W2656" i="1"/>
  <c r="R2444" i="1"/>
  <c r="T2443" i="1"/>
  <c r="Y2656" i="1"/>
  <c r="AA2655" i="1"/>
  <c r="K1981" i="1"/>
  <c r="M1980" i="1"/>
  <c r="K1982" i="1" l="1"/>
  <c r="M1981" i="1"/>
  <c r="R2445" i="1"/>
  <c r="T2444" i="1"/>
  <c r="Y2657" i="1"/>
  <c r="AA2656" i="1"/>
  <c r="U2658" i="1"/>
  <c r="W2657" i="1"/>
  <c r="U2659" i="1" l="1"/>
  <c r="W2658" i="1"/>
  <c r="R2446" i="1"/>
  <c r="T2445" i="1"/>
  <c r="Y2658" i="1"/>
  <c r="AA2657" i="1"/>
  <c r="K1983" i="1"/>
  <c r="M1982" i="1"/>
  <c r="K1984" i="1" l="1"/>
  <c r="M1983" i="1"/>
  <c r="R2447" i="1"/>
  <c r="T2446" i="1"/>
  <c r="Y2659" i="1"/>
  <c r="AA2658" i="1"/>
  <c r="U2660" i="1"/>
  <c r="W2659" i="1"/>
  <c r="U2661" i="1" l="1"/>
  <c r="W2660" i="1"/>
  <c r="R2448" i="1"/>
  <c r="T2447" i="1"/>
  <c r="Y2660" i="1"/>
  <c r="AA2659" i="1"/>
  <c r="K1985" i="1"/>
  <c r="M1984" i="1"/>
  <c r="K1986" i="1" l="1"/>
  <c r="M1985" i="1"/>
  <c r="R2449" i="1"/>
  <c r="T2448" i="1"/>
  <c r="Y2661" i="1"/>
  <c r="AA2660" i="1"/>
  <c r="U2662" i="1"/>
  <c r="W2661" i="1"/>
  <c r="K1987" i="1" l="1"/>
  <c r="M1986" i="1"/>
  <c r="Y2662" i="1"/>
  <c r="AA2661" i="1"/>
  <c r="U2663" i="1"/>
  <c r="W2662" i="1"/>
  <c r="R2450" i="1"/>
  <c r="T2449" i="1"/>
  <c r="R2451" i="1" l="1"/>
  <c r="T2450" i="1"/>
  <c r="Y2663" i="1"/>
  <c r="AA2662" i="1"/>
  <c r="U2664" i="1"/>
  <c r="W2663" i="1"/>
  <c r="K1988" i="1"/>
  <c r="M1987" i="1"/>
  <c r="K1989" i="1" l="1"/>
  <c r="M1988" i="1"/>
  <c r="Y2664" i="1"/>
  <c r="AA2663" i="1"/>
  <c r="U2665" i="1"/>
  <c r="W2664" i="1"/>
  <c r="R2452" i="1"/>
  <c r="T2451" i="1"/>
  <c r="R2453" i="1" l="1"/>
  <c r="T2452" i="1"/>
  <c r="Y2665" i="1"/>
  <c r="AA2664" i="1"/>
  <c r="U2666" i="1"/>
  <c r="W2665" i="1"/>
  <c r="K1990" i="1"/>
  <c r="M1989" i="1"/>
  <c r="K1991" i="1" l="1"/>
  <c r="M1990" i="1"/>
  <c r="Y2666" i="1"/>
  <c r="AA2665" i="1"/>
  <c r="U2667" i="1"/>
  <c r="W2666" i="1"/>
  <c r="R2454" i="1"/>
  <c r="T2453" i="1"/>
  <c r="R2455" i="1" l="1"/>
  <c r="T2454" i="1"/>
  <c r="Y2667" i="1"/>
  <c r="AA2666" i="1"/>
  <c r="U2668" i="1"/>
  <c r="W2667" i="1"/>
  <c r="K1992" i="1"/>
  <c r="M1991" i="1"/>
  <c r="K1993" i="1" l="1"/>
  <c r="M1992" i="1"/>
  <c r="Y2668" i="1"/>
  <c r="AA2667" i="1"/>
  <c r="U2669" i="1"/>
  <c r="W2668" i="1"/>
  <c r="R2456" i="1"/>
  <c r="T2455" i="1"/>
  <c r="R2457" i="1" l="1"/>
  <c r="T2456" i="1"/>
  <c r="Y2669" i="1"/>
  <c r="AA2668" i="1"/>
  <c r="U2670" i="1"/>
  <c r="W2669" i="1"/>
  <c r="K1994" i="1"/>
  <c r="M1993" i="1"/>
  <c r="K1995" i="1" l="1"/>
  <c r="M1994" i="1"/>
  <c r="Y2670" i="1"/>
  <c r="AA2669" i="1"/>
  <c r="U2671" i="1"/>
  <c r="W2670" i="1"/>
  <c r="R2458" i="1"/>
  <c r="T2457" i="1"/>
  <c r="R2459" i="1" l="1"/>
  <c r="T2458" i="1"/>
  <c r="Y2671" i="1"/>
  <c r="AA2670" i="1"/>
  <c r="U2672" i="1"/>
  <c r="W2671" i="1"/>
  <c r="K1996" i="1"/>
  <c r="M1995" i="1"/>
  <c r="K1997" i="1" l="1"/>
  <c r="M1996" i="1"/>
  <c r="Y2672" i="1"/>
  <c r="AA2671" i="1"/>
  <c r="U2673" i="1"/>
  <c r="W2672" i="1"/>
  <c r="R2460" i="1"/>
  <c r="T2459" i="1"/>
  <c r="R2461" i="1" l="1"/>
  <c r="T2460" i="1"/>
  <c r="Y2673" i="1"/>
  <c r="AA2672" i="1"/>
  <c r="U2674" i="1"/>
  <c r="W2673" i="1"/>
  <c r="K1998" i="1"/>
  <c r="M1997" i="1"/>
  <c r="K1999" i="1" l="1"/>
  <c r="M1998" i="1"/>
  <c r="Y2674" i="1"/>
  <c r="AA2673" i="1"/>
  <c r="U2675" i="1"/>
  <c r="W2674" i="1"/>
  <c r="R2462" i="1"/>
  <c r="T2461" i="1"/>
  <c r="R2463" i="1" l="1"/>
  <c r="T2462" i="1"/>
  <c r="Y2675" i="1"/>
  <c r="AA2674" i="1"/>
  <c r="U2676" i="1"/>
  <c r="W2675" i="1"/>
  <c r="K2000" i="1"/>
  <c r="M1999" i="1"/>
  <c r="K2001" i="1" l="1"/>
  <c r="M2000" i="1"/>
  <c r="Y2676" i="1"/>
  <c r="AA2675" i="1"/>
  <c r="U2677" i="1"/>
  <c r="W2676" i="1"/>
  <c r="R2464" i="1"/>
  <c r="T2463" i="1"/>
  <c r="R2465" i="1" l="1"/>
  <c r="T2464" i="1"/>
  <c r="Y2677" i="1"/>
  <c r="AA2676" i="1"/>
  <c r="U2678" i="1"/>
  <c r="W2677" i="1"/>
  <c r="K2002" i="1"/>
  <c r="M2001" i="1"/>
  <c r="K2003" i="1" l="1"/>
  <c r="M2002" i="1"/>
  <c r="Y2678" i="1"/>
  <c r="AA2677" i="1"/>
  <c r="U2679" i="1"/>
  <c r="W2678" i="1"/>
  <c r="R2466" i="1"/>
  <c r="T2465" i="1"/>
  <c r="R2467" i="1" l="1"/>
  <c r="T2466" i="1"/>
  <c r="Y2679" i="1"/>
  <c r="AA2678" i="1"/>
  <c r="U2680" i="1"/>
  <c r="W2679" i="1"/>
  <c r="K2004" i="1"/>
  <c r="M2003" i="1"/>
  <c r="K2005" i="1" l="1"/>
  <c r="M2004" i="1"/>
  <c r="Y2680" i="1"/>
  <c r="AA2679" i="1"/>
  <c r="U2681" i="1"/>
  <c r="W2680" i="1"/>
  <c r="R2468" i="1"/>
  <c r="T2467" i="1"/>
  <c r="R2469" i="1" l="1"/>
  <c r="T2468" i="1"/>
  <c r="Y2681" i="1"/>
  <c r="AA2680" i="1"/>
  <c r="U2682" i="1"/>
  <c r="W2681" i="1"/>
  <c r="K2006" i="1"/>
  <c r="M2005" i="1"/>
  <c r="K2007" i="1" l="1"/>
  <c r="M2006" i="1"/>
  <c r="Y2682" i="1"/>
  <c r="AA2681" i="1"/>
  <c r="U2683" i="1"/>
  <c r="W2682" i="1"/>
  <c r="R2470" i="1"/>
  <c r="T2469" i="1"/>
  <c r="R2471" i="1" l="1"/>
  <c r="T2470" i="1"/>
  <c r="Y2683" i="1"/>
  <c r="AA2682" i="1"/>
  <c r="U2684" i="1"/>
  <c r="W2683" i="1"/>
  <c r="K2008" i="1"/>
  <c r="M2007" i="1"/>
  <c r="K2009" i="1" l="1"/>
  <c r="M2008" i="1"/>
  <c r="Y2684" i="1"/>
  <c r="AA2683" i="1"/>
  <c r="U2685" i="1"/>
  <c r="W2684" i="1"/>
  <c r="R2472" i="1"/>
  <c r="T2471" i="1"/>
  <c r="R2473" i="1" l="1"/>
  <c r="T2472" i="1"/>
  <c r="Y2685" i="1"/>
  <c r="AA2684" i="1"/>
  <c r="U2686" i="1"/>
  <c r="W2685" i="1"/>
  <c r="K2010" i="1"/>
  <c r="M2009" i="1"/>
  <c r="K2011" i="1" l="1"/>
  <c r="M2010" i="1"/>
  <c r="Y2686" i="1"/>
  <c r="AA2685" i="1"/>
  <c r="U2687" i="1"/>
  <c r="W2686" i="1"/>
  <c r="R2474" i="1"/>
  <c r="T2473" i="1"/>
  <c r="R2475" i="1" l="1"/>
  <c r="T2474" i="1"/>
  <c r="Y2687" i="1"/>
  <c r="AA2686" i="1"/>
  <c r="U2688" i="1"/>
  <c r="W2687" i="1"/>
  <c r="K2012" i="1"/>
  <c r="M2011" i="1"/>
  <c r="K2013" i="1" l="1"/>
  <c r="M2012" i="1"/>
  <c r="Y2688" i="1"/>
  <c r="AA2687" i="1"/>
  <c r="U2689" i="1"/>
  <c r="W2688" i="1"/>
  <c r="R2476" i="1"/>
  <c r="T2475" i="1"/>
  <c r="R2477" i="1" l="1"/>
  <c r="T2476" i="1"/>
  <c r="Y2689" i="1"/>
  <c r="AA2688" i="1"/>
  <c r="U2690" i="1"/>
  <c r="W2689" i="1"/>
  <c r="K2014" i="1"/>
  <c r="M2013" i="1"/>
  <c r="K2015" i="1" l="1"/>
  <c r="M2014" i="1"/>
  <c r="Y2690" i="1"/>
  <c r="AA2689" i="1"/>
  <c r="U2691" i="1"/>
  <c r="W2690" i="1"/>
  <c r="R2478" i="1"/>
  <c r="T2477" i="1"/>
  <c r="R2479" i="1" l="1"/>
  <c r="T2478" i="1"/>
  <c r="Y2691" i="1"/>
  <c r="AA2690" i="1"/>
  <c r="U2692" i="1"/>
  <c r="W2691" i="1"/>
  <c r="K2016" i="1"/>
  <c r="M2015" i="1"/>
  <c r="K2017" i="1" l="1"/>
  <c r="M2016" i="1"/>
  <c r="Y2692" i="1"/>
  <c r="AA2691" i="1"/>
  <c r="U2693" i="1"/>
  <c r="W2692" i="1"/>
  <c r="R2480" i="1"/>
  <c r="T2479" i="1"/>
  <c r="R2481" i="1" l="1"/>
  <c r="T2480" i="1"/>
  <c r="Y2693" i="1"/>
  <c r="AA2692" i="1"/>
  <c r="U2694" i="1"/>
  <c r="W2693" i="1"/>
  <c r="K2018" i="1"/>
  <c r="M2017" i="1"/>
  <c r="K2019" i="1" l="1"/>
  <c r="M2018" i="1"/>
  <c r="Y2694" i="1"/>
  <c r="AA2693" i="1"/>
  <c r="U2695" i="1"/>
  <c r="W2694" i="1"/>
  <c r="R2482" i="1"/>
  <c r="T2481" i="1"/>
  <c r="R2483" i="1" l="1"/>
  <c r="T2482" i="1"/>
  <c r="Y2695" i="1"/>
  <c r="AA2694" i="1"/>
  <c r="U2696" i="1"/>
  <c r="W2695" i="1"/>
  <c r="K2020" i="1"/>
  <c r="M2019" i="1"/>
  <c r="K2021" i="1" l="1"/>
  <c r="M2020" i="1"/>
  <c r="Y2696" i="1"/>
  <c r="AA2695" i="1"/>
  <c r="U2697" i="1"/>
  <c r="W2696" i="1"/>
  <c r="R2484" i="1"/>
  <c r="T2483" i="1"/>
  <c r="R2485" i="1" l="1"/>
  <c r="T2484" i="1"/>
  <c r="Y2697" i="1"/>
  <c r="AA2696" i="1"/>
  <c r="U2698" i="1"/>
  <c r="W2697" i="1"/>
  <c r="K2022" i="1"/>
  <c r="M2021" i="1"/>
  <c r="K2023" i="1" l="1"/>
  <c r="M2022" i="1"/>
  <c r="Y2698" i="1"/>
  <c r="AA2697" i="1"/>
  <c r="U2699" i="1"/>
  <c r="W2698" i="1"/>
  <c r="R2486" i="1"/>
  <c r="T2485" i="1"/>
  <c r="R2487" i="1" l="1"/>
  <c r="T2486" i="1"/>
  <c r="Y2699" i="1"/>
  <c r="AA2698" i="1"/>
  <c r="U2700" i="1"/>
  <c r="W2699" i="1"/>
  <c r="K2024" i="1"/>
  <c r="M2023" i="1"/>
  <c r="K2025" i="1" l="1"/>
  <c r="M2024" i="1"/>
  <c r="Y2700" i="1"/>
  <c r="AA2699" i="1"/>
  <c r="U2701" i="1"/>
  <c r="W2700" i="1"/>
  <c r="R2488" i="1"/>
  <c r="T2487" i="1"/>
  <c r="R2489" i="1" l="1"/>
  <c r="T2488" i="1"/>
  <c r="Y2701" i="1"/>
  <c r="AA2700" i="1"/>
  <c r="U2702" i="1"/>
  <c r="W2701" i="1"/>
  <c r="K2026" i="1"/>
  <c r="M2025" i="1"/>
  <c r="K2027" i="1" l="1"/>
  <c r="M2026" i="1"/>
  <c r="Y2702" i="1"/>
  <c r="AA2701" i="1"/>
  <c r="U2703" i="1"/>
  <c r="W2702" i="1"/>
  <c r="R2490" i="1"/>
  <c r="T2489" i="1"/>
  <c r="R2491" i="1" l="1"/>
  <c r="T2490" i="1"/>
  <c r="Y2703" i="1"/>
  <c r="AA2702" i="1"/>
  <c r="U2704" i="1"/>
  <c r="W2703" i="1"/>
  <c r="K2028" i="1"/>
  <c r="M2027" i="1"/>
  <c r="K2029" i="1" l="1"/>
  <c r="M2028" i="1"/>
  <c r="Y2704" i="1"/>
  <c r="AA2703" i="1"/>
  <c r="U2705" i="1"/>
  <c r="W2704" i="1"/>
  <c r="R2492" i="1"/>
  <c r="T2491" i="1"/>
  <c r="R2493" i="1" l="1"/>
  <c r="T2492" i="1"/>
  <c r="Y2705" i="1"/>
  <c r="AA2704" i="1"/>
  <c r="U2706" i="1"/>
  <c r="W2705" i="1"/>
  <c r="K2030" i="1"/>
  <c r="M2029" i="1"/>
  <c r="K2031" i="1" l="1"/>
  <c r="M2030" i="1"/>
  <c r="Y2706" i="1"/>
  <c r="AA2705" i="1"/>
  <c r="U2707" i="1"/>
  <c r="W2706" i="1"/>
  <c r="R2494" i="1"/>
  <c r="T2493" i="1"/>
  <c r="R2495" i="1" l="1"/>
  <c r="T2494" i="1"/>
  <c r="Y2707" i="1"/>
  <c r="AA2706" i="1"/>
  <c r="U2708" i="1"/>
  <c r="W2707" i="1"/>
  <c r="K2032" i="1"/>
  <c r="M2031" i="1"/>
  <c r="K2033" i="1" l="1"/>
  <c r="M2032" i="1"/>
  <c r="Y2708" i="1"/>
  <c r="AA2707" i="1"/>
  <c r="U2709" i="1"/>
  <c r="W2708" i="1"/>
  <c r="R2496" i="1"/>
  <c r="T2495" i="1"/>
  <c r="R2497" i="1" l="1"/>
  <c r="T2496" i="1"/>
  <c r="Y2709" i="1"/>
  <c r="AA2708" i="1"/>
  <c r="U2710" i="1"/>
  <c r="W2709" i="1"/>
  <c r="K2034" i="1"/>
  <c r="M2033" i="1"/>
  <c r="R2498" i="1" l="1"/>
  <c r="T2497" i="1"/>
  <c r="K2035" i="1"/>
  <c r="M2034" i="1"/>
  <c r="Y2710" i="1"/>
  <c r="AA2709" i="1"/>
  <c r="U2711" i="1"/>
  <c r="W2710" i="1"/>
  <c r="R2499" i="1" l="1"/>
  <c r="T2498" i="1"/>
  <c r="U2712" i="1"/>
  <c r="W2711" i="1"/>
  <c r="K2036" i="1"/>
  <c r="M2035" i="1"/>
  <c r="Y2711" i="1"/>
  <c r="AA2710" i="1"/>
  <c r="R2500" i="1" l="1"/>
  <c r="T2499" i="1"/>
  <c r="K2037" i="1"/>
  <c r="M2036" i="1"/>
  <c r="Y2712" i="1"/>
  <c r="AA2711" i="1"/>
  <c r="U2713" i="1"/>
  <c r="W2712" i="1"/>
  <c r="U2714" i="1" l="1"/>
  <c r="W2713" i="1"/>
  <c r="K2038" i="1"/>
  <c r="M2037" i="1"/>
  <c r="Y2713" i="1"/>
  <c r="AA2712" i="1"/>
  <c r="R2501" i="1"/>
  <c r="T2500" i="1"/>
  <c r="R2502" i="1" l="1"/>
  <c r="T2501" i="1"/>
  <c r="K2039" i="1"/>
  <c r="M2038" i="1"/>
  <c r="Y2714" i="1"/>
  <c r="AA2713" i="1"/>
  <c r="U2715" i="1"/>
  <c r="W2714" i="1"/>
  <c r="U2716" i="1" l="1"/>
  <c r="W2715" i="1"/>
  <c r="K2040" i="1"/>
  <c r="M2039" i="1"/>
  <c r="Y2715" i="1"/>
  <c r="AA2714" i="1"/>
  <c r="R2503" i="1"/>
  <c r="T2502" i="1"/>
  <c r="R2504" i="1" l="1"/>
  <c r="T2503" i="1"/>
  <c r="K2041" i="1"/>
  <c r="M2040" i="1"/>
  <c r="Y2716" i="1"/>
  <c r="AA2715" i="1"/>
  <c r="U2717" i="1"/>
  <c r="W2716" i="1"/>
  <c r="U2718" i="1" l="1"/>
  <c r="W2717" i="1"/>
  <c r="K2042" i="1"/>
  <c r="M2041" i="1"/>
  <c r="Y2717" i="1"/>
  <c r="AA2716" i="1"/>
  <c r="R2505" i="1"/>
  <c r="T2504" i="1"/>
  <c r="R2506" i="1" l="1"/>
  <c r="T2505" i="1"/>
  <c r="K2043" i="1"/>
  <c r="M2042" i="1"/>
  <c r="Y2718" i="1"/>
  <c r="AA2717" i="1"/>
  <c r="U2719" i="1"/>
  <c r="W2718" i="1"/>
  <c r="U2720" i="1" l="1"/>
  <c r="W2719" i="1"/>
  <c r="K2044" i="1"/>
  <c r="M2043" i="1"/>
  <c r="Y2719" i="1"/>
  <c r="AA2718" i="1"/>
  <c r="R2507" i="1"/>
  <c r="T2506" i="1"/>
  <c r="Y2720" i="1" l="1"/>
  <c r="AA2719" i="1"/>
  <c r="R2508" i="1"/>
  <c r="T2507" i="1"/>
  <c r="K2045" i="1"/>
  <c r="M2044" i="1"/>
  <c r="U2721" i="1"/>
  <c r="W2720" i="1"/>
  <c r="K2046" i="1" l="1"/>
  <c r="M2045" i="1"/>
  <c r="U2722" i="1"/>
  <c r="W2721" i="1"/>
  <c r="R2509" i="1"/>
  <c r="T2508" i="1"/>
  <c r="Y2721" i="1"/>
  <c r="AA2720" i="1"/>
  <c r="K2047" i="1" l="1"/>
  <c r="M2046" i="1"/>
  <c r="R2510" i="1"/>
  <c r="T2509" i="1"/>
  <c r="Y2722" i="1"/>
  <c r="AA2721" i="1"/>
  <c r="U2723" i="1"/>
  <c r="W2722" i="1"/>
  <c r="U2724" i="1" l="1"/>
  <c r="W2723" i="1"/>
  <c r="R2511" i="1"/>
  <c r="T2510" i="1"/>
  <c r="Y2723" i="1"/>
  <c r="AA2722" i="1"/>
  <c r="K2048" i="1"/>
  <c r="M2047" i="1"/>
  <c r="K2049" i="1" l="1"/>
  <c r="M2048" i="1"/>
  <c r="R2512" i="1"/>
  <c r="T2511" i="1"/>
  <c r="Y2724" i="1"/>
  <c r="AA2723" i="1"/>
  <c r="U2725" i="1"/>
  <c r="W2724" i="1"/>
  <c r="U2726" i="1" l="1"/>
  <c r="W2725" i="1"/>
  <c r="R2513" i="1"/>
  <c r="T2512" i="1"/>
  <c r="Y2725" i="1"/>
  <c r="AA2724" i="1"/>
  <c r="K2050" i="1"/>
  <c r="M2049" i="1"/>
  <c r="K2051" i="1" l="1"/>
  <c r="M2050" i="1"/>
  <c r="R2514" i="1"/>
  <c r="T2513" i="1"/>
  <c r="Y2726" i="1"/>
  <c r="AA2725" i="1"/>
  <c r="U2727" i="1"/>
  <c r="W2726" i="1"/>
  <c r="U2728" i="1" l="1"/>
  <c r="W2727" i="1"/>
  <c r="R2515" i="1"/>
  <c r="T2514" i="1"/>
  <c r="Y2727" i="1"/>
  <c r="AA2726" i="1"/>
  <c r="K2052" i="1"/>
  <c r="M2051" i="1"/>
  <c r="K2053" i="1" l="1"/>
  <c r="M2052" i="1"/>
  <c r="R2516" i="1"/>
  <c r="T2515" i="1"/>
  <c r="Y2728" i="1"/>
  <c r="AA2727" i="1"/>
  <c r="U2729" i="1"/>
  <c r="W2728" i="1"/>
  <c r="U2730" i="1" l="1"/>
  <c r="W2729" i="1"/>
  <c r="R2517" i="1"/>
  <c r="T2516" i="1"/>
  <c r="Y2729" i="1"/>
  <c r="AA2728" i="1"/>
  <c r="K2054" i="1"/>
  <c r="M2053" i="1"/>
  <c r="K2055" i="1" l="1"/>
  <c r="M2054" i="1"/>
  <c r="R2518" i="1"/>
  <c r="T2517" i="1"/>
  <c r="Y2730" i="1"/>
  <c r="AA2729" i="1"/>
  <c r="U2731" i="1"/>
  <c r="W2730" i="1"/>
  <c r="U2732" i="1" l="1"/>
  <c r="W2731" i="1"/>
  <c r="R2519" i="1"/>
  <c r="T2518" i="1"/>
  <c r="Y2731" i="1"/>
  <c r="AA2730" i="1"/>
  <c r="K2056" i="1"/>
  <c r="M2055" i="1"/>
  <c r="K2057" i="1" l="1"/>
  <c r="M2056" i="1"/>
  <c r="R2520" i="1"/>
  <c r="T2519" i="1"/>
  <c r="Y2732" i="1"/>
  <c r="AA2731" i="1"/>
  <c r="U2733" i="1"/>
  <c r="W2732" i="1"/>
  <c r="U2734" i="1" l="1"/>
  <c r="W2733" i="1"/>
  <c r="R2521" i="1"/>
  <c r="T2520" i="1"/>
  <c r="Y2733" i="1"/>
  <c r="AA2732" i="1"/>
  <c r="K2058" i="1"/>
  <c r="M2057" i="1"/>
  <c r="K2059" i="1" l="1"/>
  <c r="M2058" i="1"/>
  <c r="R2522" i="1"/>
  <c r="T2521" i="1"/>
  <c r="Y2734" i="1"/>
  <c r="AA2733" i="1"/>
  <c r="U2735" i="1"/>
  <c r="W2734" i="1"/>
  <c r="K2060" i="1" l="1"/>
  <c r="M2059" i="1"/>
  <c r="Y2735" i="1"/>
  <c r="AA2734" i="1"/>
  <c r="U2736" i="1"/>
  <c r="W2735" i="1"/>
  <c r="R2523" i="1"/>
  <c r="T2522" i="1"/>
  <c r="R2524" i="1" l="1"/>
  <c r="T2523" i="1"/>
  <c r="Y2736" i="1"/>
  <c r="AA2735" i="1"/>
  <c r="U2737" i="1"/>
  <c r="W2736" i="1"/>
  <c r="K2061" i="1"/>
  <c r="M2060" i="1"/>
  <c r="K2062" i="1" l="1"/>
  <c r="M2061" i="1"/>
  <c r="Y2737" i="1"/>
  <c r="AA2736" i="1"/>
  <c r="U2738" i="1"/>
  <c r="W2737" i="1"/>
  <c r="R2525" i="1"/>
  <c r="T2524" i="1"/>
  <c r="K2063" i="1" l="1"/>
  <c r="M2062" i="1"/>
  <c r="U2739" i="1"/>
  <c r="W2738" i="1"/>
  <c r="R2526" i="1"/>
  <c r="T2525" i="1"/>
  <c r="Y2738" i="1"/>
  <c r="AA2737" i="1"/>
  <c r="Y2739" i="1" l="1"/>
  <c r="AA2738" i="1"/>
  <c r="U2740" i="1"/>
  <c r="W2739" i="1"/>
  <c r="R2527" i="1"/>
  <c r="T2526" i="1"/>
  <c r="K2064" i="1"/>
  <c r="M2063" i="1"/>
  <c r="K2065" i="1" l="1"/>
  <c r="M2064" i="1"/>
  <c r="U2741" i="1"/>
  <c r="W2740" i="1"/>
  <c r="R2528" i="1"/>
  <c r="T2527" i="1"/>
  <c r="Y2740" i="1"/>
  <c r="AA2739" i="1"/>
  <c r="Y2741" i="1" l="1"/>
  <c r="AA2740" i="1"/>
  <c r="U2742" i="1"/>
  <c r="W2741" i="1"/>
  <c r="R2529" i="1"/>
  <c r="T2528" i="1"/>
  <c r="K2066" i="1"/>
  <c r="M2065" i="1"/>
  <c r="K2067" i="1" l="1"/>
  <c r="M2066" i="1"/>
  <c r="U2743" i="1"/>
  <c r="W2742" i="1"/>
  <c r="R2530" i="1"/>
  <c r="T2529" i="1"/>
  <c r="Y2742" i="1"/>
  <c r="AA2741" i="1"/>
  <c r="Y2743" i="1" l="1"/>
  <c r="AA2742" i="1"/>
  <c r="U2744" i="1"/>
  <c r="W2743" i="1"/>
  <c r="R2531" i="1"/>
  <c r="T2530" i="1"/>
  <c r="K2068" i="1"/>
  <c r="M2067" i="1"/>
  <c r="K2069" i="1" l="1"/>
  <c r="M2068" i="1"/>
  <c r="U2745" i="1"/>
  <c r="W2744" i="1"/>
  <c r="R2532" i="1"/>
  <c r="T2531" i="1"/>
  <c r="Y2744" i="1"/>
  <c r="AA2743" i="1"/>
  <c r="Y2745" i="1" l="1"/>
  <c r="AA2744" i="1"/>
  <c r="U2746" i="1"/>
  <c r="W2745" i="1"/>
  <c r="R2533" i="1"/>
  <c r="T2532" i="1"/>
  <c r="K2070" i="1"/>
  <c r="M2069" i="1"/>
  <c r="K2071" i="1" l="1"/>
  <c r="M2070" i="1"/>
  <c r="U2747" i="1"/>
  <c r="W2746" i="1"/>
  <c r="R2534" i="1"/>
  <c r="T2533" i="1"/>
  <c r="Y2746" i="1"/>
  <c r="AA2745" i="1"/>
  <c r="Y2747" i="1" l="1"/>
  <c r="AA2746" i="1"/>
  <c r="U2748" i="1"/>
  <c r="W2747" i="1"/>
  <c r="R2535" i="1"/>
  <c r="T2534" i="1"/>
  <c r="K2072" i="1"/>
  <c r="M2071" i="1"/>
  <c r="K2073" i="1" l="1"/>
  <c r="M2072" i="1"/>
  <c r="U2749" i="1"/>
  <c r="W2748" i="1"/>
  <c r="R2536" i="1"/>
  <c r="T2535" i="1"/>
  <c r="Y2748" i="1"/>
  <c r="AA2747" i="1"/>
  <c r="Y2749" i="1" l="1"/>
  <c r="AA2748" i="1"/>
  <c r="U2750" i="1"/>
  <c r="W2749" i="1"/>
  <c r="R2537" i="1"/>
  <c r="T2536" i="1"/>
  <c r="K2074" i="1"/>
  <c r="M2073" i="1"/>
  <c r="R2538" i="1" l="1"/>
  <c r="T2537" i="1"/>
  <c r="K2075" i="1"/>
  <c r="M2074" i="1"/>
  <c r="U2751" i="1"/>
  <c r="W2750" i="1"/>
  <c r="Y2750" i="1"/>
  <c r="AA2749" i="1"/>
  <c r="R2539" i="1" l="1"/>
  <c r="T2538" i="1"/>
  <c r="U2752" i="1"/>
  <c r="W2751" i="1"/>
  <c r="Y2751" i="1"/>
  <c r="AA2750" i="1"/>
  <c r="K2076" i="1"/>
  <c r="M2075" i="1"/>
  <c r="K2077" i="1" l="1"/>
  <c r="M2076" i="1"/>
  <c r="U2753" i="1"/>
  <c r="W2752" i="1"/>
  <c r="Y2752" i="1"/>
  <c r="AA2751" i="1"/>
  <c r="R2540" i="1"/>
  <c r="T2539" i="1"/>
  <c r="R2541" i="1" l="1"/>
  <c r="T2540" i="1"/>
  <c r="U2754" i="1"/>
  <c r="W2753" i="1"/>
  <c r="Y2753" i="1"/>
  <c r="AA2752" i="1"/>
  <c r="K2078" i="1"/>
  <c r="M2077" i="1"/>
  <c r="K2079" i="1" l="1"/>
  <c r="M2078" i="1"/>
  <c r="U2755" i="1"/>
  <c r="W2754" i="1"/>
  <c r="Y2754" i="1"/>
  <c r="AA2753" i="1"/>
  <c r="R2542" i="1"/>
  <c r="T2541" i="1"/>
  <c r="R2543" i="1" l="1"/>
  <c r="T2542" i="1"/>
  <c r="U2756" i="1"/>
  <c r="W2755" i="1"/>
  <c r="Y2755" i="1"/>
  <c r="AA2754" i="1"/>
  <c r="K2080" i="1"/>
  <c r="M2079" i="1"/>
  <c r="K2081" i="1" l="1"/>
  <c r="M2080" i="1"/>
  <c r="U2757" i="1"/>
  <c r="W2756" i="1"/>
  <c r="Y2756" i="1"/>
  <c r="AA2755" i="1"/>
  <c r="R2544" i="1"/>
  <c r="T2543" i="1"/>
  <c r="R2545" i="1" l="1"/>
  <c r="T2544" i="1"/>
  <c r="U2758" i="1"/>
  <c r="W2757" i="1"/>
  <c r="Y2757" i="1"/>
  <c r="AA2756" i="1"/>
  <c r="K2082" i="1"/>
  <c r="M2081" i="1"/>
  <c r="K2083" i="1" l="1"/>
  <c r="M2082" i="1"/>
  <c r="U2759" i="1"/>
  <c r="W2758" i="1"/>
  <c r="Y2758" i="1"/>
  <c r="AA2757" i="1"/>
  <c r="R2546" i="1"/>
  <c r="T2545" i="1"/>
  <c r="R2547" i="1" l="1"/>
  <c r="T2546" i="1"/>
  <c r="U2760" i="1"/>
  <c r="W2759" i="1"/>
  <c r="Y2759" i="1"/>
  <c r="AA2758" i="1"/>
  <c r="K2084" i="1"/>
  <c r="M2083" i="1"/>
  <c r="K2085" i="1" l="1"/>
  <c r="M2084" i="1"/>
  <c r="U2761" i="1"/>
  <c r="W2760" i="1"/>
  <c r="Y2760" i="1"/>
  <c r="AA2759" i="1"/>
  <c r="R2548" i="1"/>
  <c r="T2547" i="1"/>
  <c r="R2549" i="1" l="1"/>
  <c r="T2548" i="1"/>
  <c r="U2762" i="1"/>
  <c r="W2761" i="1"/>
  <c r="Y2761" i="1"/>
  <c r="AA2760" i="1"/>
  <c r="K2086" i="1"/>
  <c r="M2085" i="1"/>
  <c r="K2087" i="1" l="1"/>
  <c r="M2086" i="1"/>
  <c r="U2763" i="1"/>
  <c r="W2762" i="1"/>
  <c r="Y2762" i="1"/>
  <c r="AA2761" i="1"/>
  <c r="R2550" i="1"/>
  <c r="T2549" i="1"/>
  <c r="R2551" i="1" l="1"/>
  <c r="T2550" i="1"/>
  <c r="U2764" i="1"/>
  <c r="W2763" i="1"/>
  <c r="Y2763" i="1"/>
  <c r="AA2762" i="1"/>
  <c r="K2088" i="1"/>
  <c r="M2087" i="1"/>
  <c r="K2089" i="1" l="1"/>
  <c r="M2088" i="1"/>
  <c r="U2765" i="1"/>
  <c r="W2764" i="1"/>
  <c r="Y2764" i="1"/>
  <c r="AA2763" i="1"/>
  <c r="R2552" i="1"/>
  <c r="T2551" i="1"/>
  <c r="R2553" i="1" l="1"/>
  <c r="T2552" i="1"/>
  <c r="U2766" i="1"/>
  <c r="W2765" i="1"/>
  <c r="Y2765" i="1"/>
  <c r="AA2764" i="1"/>
  <c r="K2090" i="1"/>
  <c r="M2089" i="1"/>
  <c r="K2091" i="1" l="1"/>
  <c r="M2090" i="1"/>
  <c r="U2767" i="1"/>
  <c r="W2766" i="1"/>
  <c r="Y2766" i="1"/>
  <c r="AA2765" i="1"/>
  <c r="R2554" i="1"/>
  <c r="T2553" i="1"/>
  <c r="R2555" i="1" l="1"/>
  <c r="T2554" i="1"/>
  <c r="U2768" i="1"/>
  <c r="W2767" i="1"/>
  <c r="Y2767" i="1"/>
  <c r="AA2766" i="1"/>
  <c r="K2092" i="1"/>
  <c r="M2091" i="1"/>
  <c r="K2093" i="1" l="1"/>
  <c r="M2092" i="1"/>
  <c r="U2769" i="1"/>
  <c r="W2768" i="1"/>
  <c r="Y2768" i="1"/>
  <c r="AA2767" i="1"/>
  <c r="R2556" i="1"/>
  <c r="T2555" i="1"/>
  <c r="U2770" i="1" l="1"/>
  <c r="W2769" i="1"/>
  <c r="R2557" i="1"/>
  <c r="T2556" i="1"/>
  <c r="Y2769" i="1"/>
  <c r="AA2768" i="1"/>
  <c r="K2094" i="1"/>
  <c r="M2093" i="1"/>
  <c r="K2095" i="1" l="1"/>
  <c r="M2094" i="1"/>
  <c r="R2558" i="1"/>
  <c r="T2557" i="1"/>
  <c r="Y2770" i="1"/>
  <c r="AA2769" i="1"/>
  <c r="U2771" i="1"/>
  <c r="W2770" i="1"/>
  <c r="U2772" i="1" l="1"/>
  <c r="W2771" i="1"/>
  <c r="R2559" i="1"/>
  <c r="T2558" i="1"/>
  <c r="Y2771" i="1"/>
  <c r="AA2770" i="1"/>
  <c r="K2096" i="1"/>
  <c r="M2095" i="1"/>
  <c r="K2097" i="1" l="1"/>
  <c r="M2096" i="1"/>
  <c r="R2560" i="1"/>
  <c r="T2559" i="1"/>
  <c r="Y2772" i="1"/>
  <c r="AA2771" i="1"/>
  <c r="U2773" i="1"/>
  <c r="W2772" i="1"/>
  <c r="U2774" i="1" l="1"/>
  <c r="W2773" i="1"/>
  <c r="R2561" i="1"/>
  <c r="T2560" i="1"/>
  <c r="Y2773" i="1"/>
  <c r="AA2772" i="1"/>
  <c r="K2098" i="1"/>
  <c r="M2097" i="1"/>
  <c r="K2099" i="1" l="1"/>
  <c r="M2098" i="1"/>
  <c r="R2562" i="1"/>
  <c r="T2561" i="1"/>
  <c r="Y2774" i="1"/>
  <c r="AA2773" i="1"/>
  <c r="U2775" i="1"/>
  <c r="W2774" i="1"/>
  <c r="U2776" i="1" l="1"/>
  <c r="W2775" i="1"/>
  <c r="R2563" i="1"/>
  <c r="T2562" i="1"/>
  <c r="Y2775" i="1"/>
  <c r="AA2774" i="1"/>
  <c r="K2100" i="1"/>
  <c r="M2099" i="1"/>
  <c r="K2101" i="1" l="1"/>
  <c r="M2100" i="1"/>
  <c r="R2564" i="1"/>
  <c r="T2563" i="1"/>
  <c r="Y2776" i="1"/>
  <c r="AA2775" i="1"/>
  <c r="U2777" i="1"/>
  <c r="W2776" i="1"/>
  <c r="U2778" i="1" l="1"/>
  <c r="W2777" i="1"/>
  <c r="R2565" i="1"/>
  <c r="T2564" i="1"/>
  <c r="Y2777" i="1"/>
  <c r="AA2776" i="1"/>
  <c r="K2102" i="1"/>
  <c r="M2101" i="1"/>
  <c r="K2103" i="1" l="1"/>
  <c r="M2102" i="1"/>
  <c r="R2566" i="1"/>
  <c r="T2565" i="1"/>
  <c r="Y2778" i="1"/>
  <c r="AA2777" i="1"/>
  <c r="U2779" i="1"/>
  <c r="W2778" i="1"/>
  <c r="U2780" i="1" l="1"/>
  <c r="W2779" i="1"/>
  <c r="R2567" i="1"/>
  <c r="T2566" i="1"/>
  <c r="Y2779" i="1"/>
  <c r="AA2778" i="1"/>
  <c r="K2104" i="1"/>
  <c r="M2103" i="1"/>
  <c r="K2105" i="1" l="1"/>
  <c r="M2104" i="1"/>
  <c r="R2568" i="1"/>
  <c r="T2567" i="1"/>
  <c r="Y2780" i="1"/>
  <c r="AA2779" i="1"/>
  <c r="U2781" i="1"/>
  <c r="W2780" i="1"/>
  <c r="U2782" i="1" l="1"/>
  <c r="W2781" i="1"/>
  <c r="R2569" i="1"/>
  <c r="T2568" i="1"/>
  <c r="Y2781" i="1"/>
  <c r="AA2780" i="1"/>
  <c r="K2106" i="1"/>
  <c r="M2105" i="1"/>
  <c r="K2107" i="1" l="1"/>
  <c r="M2106" i="1"/>
  <c r="R2570" i="1"/>
  <c r="T2569" i="1"/>
  <c r="Y2782" i="1"/>
  <c r="AA2781" i="1"/>
  <c r="U2783" i="1"/>
  <c r="W2782" i="1"/>
  <c r="U2784" i="1" l="1"/>
  <c r="W2783" i="1"/>
  <c r="R2571" i="1"/>
  <c r="T2570" i="1"/>
  <c r="Y2783" i="1"/>
  <c r="AA2782" i="1"/>
  <c r="K2108" i="1"/>
  <c r="M2107" i="1"/>
  <c r="K2109" i="1" l="1"/>
  <c r="M2108" i="1"/>
  <c r="R2572" i="1"/>
  <c r="T2571" i="1"/>
  <c r="Y2784" i="1"/>
  <c r="AA2783" i="1"/>
  <c r="U2785" i="1"/>
  <c r="W2784" i="1"/>
  <c r="U2786" i="1" l="1"/>
  <c r="W2785" i="1"/>
  <c r="R2573" i="1"/>
  <c r="T2572" i="1"/>
  <c r="Y2785" i="1"/>
  <c r="AA2784" i="1"/>
  <c r="K2110" i="1"/>
  <c r="M2109" i="1"/>
  <c r="K2111" i="1" l="1"/>
  <c r="M2110" i="1"/>
  <c r="R2574" i="1"/>
  <c r="T2573" i="1"/>
  <c r="Y2786" i="1"/>
  <c r="AA2785" i="1"/>
  <c r="U2787" i="1"/>
  <c r="W2786" i="1"/>
  <c r="U2788" i="1" l="1"/>
  <c r="W2787" i="1"/>
  <c r="R2575" i="1"/>
  <c r="T2574" i="1"/>
  <c r="Y2787" i="1"/>
  <c r="AA2786" i="1"/>
  <c r="K2112" i="1"/>
  <c r="M2111" i="1"/>
  <c r="K2113" i="1" l="1"/>
  <c r="M2112" i="1"/>
  <c r="R2576" i="1"/>
  <c r="T2575" i="1"/>
  <c r="Y2788" i="1"/>
  <c r="AA2787" i="1"/>
  <c r="U2789" i="1"/>
  <c r="W2788" i="1"/>
  <c r="U2790" i="1" l="1"/>
  <c r="W2789" i="1"/>
  <c r="R2577" i="1"/>
  <c r="T2576" i="1"/>
  <c r="Y2789" i="1"/>
  <c r="AA2788" i="1"/>
  <c r="K2114" i="1"/>
  <c r="M2113" i="1"/>
  <c r="K2115" i="1" l="1"/>
  <c r="M2114" i="1"/>
  <c r="R2578" i="1"/>
  <c r="T2577" i="1"/>
  <c r="Y2790" i="1"/>
  <c r="AA2789" i="1"/>
  <c r="U2791" i="1"/>
  <c r="W2790" i="1"/>
  <c r="U2792" i="1" l="1"/>
  <c r="W2791" i="1"/>
  <c r="R2579" i="1"/>
  <c r="T2578" i="1"/>
  <c r="Y2791" i="1"/>
  <c r="AA2790" i="1"/>
  <c r="K2116" i="1"/>
  <c r="M2115" i="1"/>
  <c r="K2117" i="1" l="1"/>
  <c r="M2116" i="1"/>
  <c r="R2580" i="1"/>
  <c r="T2579" i="1"/>
  <c r="Y2792" i="1"/>
  <c r="AA2791" i="1"/>
  <c r="U2793" i="1"/>
  <c r="W2792" i="1"/>
  <c r="U2794" i="1" l="1"/>
  <c r="W2793" i="1"/>
  <c r="R2581" i="1"/>
  <c r="T2580" i="1"/>
  <c r="Y2793" i="1"/>
  <c r="AA2792" i="1"/>
  <c r="K2118" i="1"/>
  <c r="M2117" i="1"/>
  <c r="K2119" i="1" l="1"/>
  <c r="M2118" i="1"/>
  <c r="R2582" i="1"/>
  <c r="T2581" i="1"/>
  <c r="Y2794" i="1"/>
  <c r="AA2793" i="1"/>
  <c r="U2795" i="1"/>
  <c r="W2794" i="1"/>
  <c r="U2796" i="1" l="1"/>
  <c r="W2795" i="1"/>
  <c r="R2583" i="1"/>
  <c r="T2582" i="1"/>
  <c r="Y2795" i="1"/>
  <c r="AA2794" i="1"/>
  <c r="K2120" i="1"/>
  <c r="M2119" i="1"/>
  <c r="K2121" i="1" l="1"/>
  <c r="M2120" i="1"/>
  <c r="R2584" i="1"/>
  <c r="T2583" i="1"/>
  <c r="Y2796" i="1"/>
  <c r="AA2795" i="1"/>
  <c r="U2797" i="1"/>
  <c r="W2796" i="1"/>
  <c r="U2798" i="1" l="1"/>
  <c r="W2797" i="1"/>
  <c r="R2585" i="1"/>
  <c r="T2584" i="1"/>
  <c r="Y2797" i="1"/>
  <c r="AA2796" i="1"/>
  <c r="K2122" i="1"/>
  <c r="M2121" i="1"/>
  <c r="K2123" i="1" l="1"/>
  <c r="M2122" i="1"/>
  <c r="R2586" i="1"/>
  <c r="T2585" i="1"/>
  <c r="Y2798" i="1"/>
  <c r="AA2797" i="1"/>
  <c r="U2799" i="1"/>
  <c r="W2798" i="1"/>
  <c r="U2800" i="1" l="1"/>
  <c r="W2799" i="1"/>
  <c r="R2587" i="1"/>
  <c r="T2586" i="1"/>
  <c r="Y2799" i="1"/>
  <c r="AA2798" i="1"/>
  <c r="K2124" i="1"/>
  <c r="M2123" i="1"/>
  <c r="K2125" i="1" l="1"/>
  <c r="M2124" i="1"/>
  <c r="R2588" i="1"/>
  <c r="T2587" i="1"/>
  <c r="Y2800" i="1"/>
  <c r="AA2799" i="1"/>
  <c r="U2801" i="1"/>
  <c r="W2800" i="1"/>
  <c r="U2802" i="1" l="1"/>
  <c r="W2801" i="1"/>
  <c r="R2589" i="1"/>
  <c r="T2588" i="1"/>
  <c r="Y2801" i="1"/>
  <c r="AA2800" i="1"/>
  <c r="K2126" i="1"/>
  <c r="M2125" i="1"/>
  <c r="K2127" i="1" l="1"/>
  <c r="M2126" i="1"/>
  <c r="R2590" i="1"/>
  <c r="T2589" i="1"/>
  <c r="Y2802" i="1"/>
  <c r="AA2801" i="1"/>
  <c r="U2803" i="1"/>
  <c r="W2802" i="1"/>
  <c r="U2804" i="1" l="1"/>
  <c r="W2803" i="1"/>
  <c r="R2591" i="1"/>
  <c r="T2590" i="1"/>
  <c r="Y2803" i="1"/>
  <c r="AA2802" i="1"/>
  <c r="K2128" i="1"/>
  <c r="M2127" i="1"/>
  <c r="K2129" i="1" l="1"/>
  <c r="M2128" i="1"/>
  <c r="R2592" i="1"/>
  <c r="T2591" i="1"/>
  <c r="Y2804" i="1"/>
  <c r="AA2803" i="1"/>
  <c r="U2805" i="1"/>
  <c r="W2804" i="1"/>
  <c r="U2806" i="1" l="1"/>
  <c r="W2805" i="1"/>
  <c r="R2593" i="1"/>
  <c r="T2592" i="1"/>
  <c r="Y2805" i="1"/>
  <c r="AA2804" i="1"/>
  <c r="K2130" i="1"/>
  <c r="M2129" i="1"/>
  <c r="K2131" i="1" l="1"/>
  <c r="M2130" i="1"/>
  <c r="R2594" i="1"/>
  <c r="T2593" i="1"/>
  <c r="Y2806" i="1"/>
  <c r="AA2805" i="1"/>
  <c r="U2807" i="1"/>
  <c r="W2806" i="1"/>
  <c r="U2808" i="1" l="1"/>
  <c r="W2807" i="1"/>
  <c r="R2595" i="1"/>
  <c r="T2594" i="1"/>
  <c r="Y2807" i="1"/>
  <c r="AA2806" i="1"/>
  <c r="K2132" i="1"/>
  <c r="M2131" i="1"/>
  <c r="K2133" i="1" l="1"/>
  <c r="M2132" i="1"/>
  <c r="R2596" i="1"/>
  <c r="T2595" i="1"/>
  <c r="Y2808" i="1"/>
  <c r="AA2807" i="1"/>
  <c r="U2809" i="1"/>
  <c r="W2808" i="1"/>
  <c r="U2810" i="1" l="1"/>
  <c r="W2809" i="1"/>
  <c r="R2597" i="1"/>
  <c r="T2596" i="1"/>
  <c r="Y2809" i="1"/>
  <c r="AA2808" i="1"/>
  <c r="K2134" i="1"/>
  <c r="M2133" i="1"/>
  <c r="K2135" i="1" l="1"/>
  <c r="M2134" i="1"/>
  <c r="R2598" i="1"/>
  <c r="T2597" i="1"/>
  <c r="Y2810" i="1"/>
  <c r="AA2809" i="1"/>
  <c r="U2811" i="1"/>
  <c r="W2810" i="1"/>
  <c r="U2812" i="1" l="1"/>
  <c r="W2811" i="1"/>
  <c r="R2599" i="1"/>
  <c r="T2598" i="1"/>
  <c r="Y2811" i="1"/>
  <c r="AA2810" i="1"/>
  <c r="K2136" i="1"/>
  <c r="M2135" i="1"/>
  <c r="K2137" i="1" l="1"/>
  <c r="M2136" i="1"/>
  <c r="R2600" i="1"/>
  <c r="T2599" i="1"/>
  <c r="Y2812" i="1"/>
  <c r="AA2811" i="1"/>
  <c r="U2813" i="1"/>
  <c r="W2812" i="1"/>
  <c r="U2814" i="1" l="1"/>
  <c r="W2813" i="1"/>
  <c r="R2601" i="1"/>
  <c r="T2600" i="1"/>
  <c r="Y2813" i="1"/>
  <c r="AA2812" i="1"/>
  <c r="K2138" i="1"/>
  <c r="M2137" i="1"/>
  <c r="Y2814" i="1" l="1"/>
  <c r="AA2813" i="1"/>
  <c r="U2815" i="1"/>
  <c r="W2814" i="1"/>
  <c r="K2139" i="1"/>
  <c r="M2138" i="1"/>
  <c r="R2602" i="1"/>
  <c r="T2601" i="1"/>
  <c r="R2603" i="1" l="1"/>
  <c r="T2602" i="1"/>
  <c r="U2816" i="1"/>
  <c r="W2815" i="1"/>
  <c r="K2140" i="1"/>
  <c r="M2139" i="1"/>
  <c r="Y2815" i="1"/>
  <c r="AA2814" i="1"/>
  <c r="Y2816" i="1" l="1"/>
  <c r="AA2815" i="1"/>
  <c r="U2817" i="1"/>
  <c r="W2816" i="1"/>
  <c r="K2141" i="1"/>
  <c r="M2140" i="1"/>
  <c r="R2604" i="1"/>
  <c r="T2603" i="1"/>
  <c r="U2818" i="1" l="1"/>
  <c r="W2817" i="1"/>
  <c r="R2605" i="1"/>
  <c r="T2604" i="1"/>
  <c r="K2142" i="1"/>
  <c r="M2141" i="1"/>
  <c r="Y2817" i="1"/>
  <c r="AA2816" i="1"/>
  <c r="Y2818" i="1" l="1"/>
  <c r="AA2817" i="1"/>
  <c r="R2606" i="1"/>
  <c r="T2605" i="1"/>
  <c r="K2143" i="1"/>
  <c r="M2142" i="1"/>
  <c r="U2819" i="1"/>
  <c r="W2818" i="1"/>
  <c r="U2820" i="1" l="1"/>
  <c r="W2819" i="1"/>
  <c r="R2607" i="1"/>
  <c r="T2606" i="1"/>
  <c r="K2144" i="1"/>
  <c r="M2143" i="1"/>
  <c r="Y2819" i="1"/>
  <c r="AA2818" i="1"/>
  <c r="Y2820" i="1" l="1"/>
  <c r="AA2819" i="1"/>
  <c r="R2608" i="1"/>
  <c r="T2607" i="1"/>
  <c r="K2145" i="1"/>
  <c r="M2144" i="1"/>
  <c r="U2821" i="1"/>
  <c r="W2820" i="1"/>
  <c r="U2822" i="1" l="1"/>
  <c r="W2821" i="1"/>
  <c r="R2609" i="1"/>
  <c r="T2608" i="1"/>
  <c r="K2146" i="1"/>
  <c r="M2145" i="1"/>
  <c r="Y2821" i="1"/>
  <c r="AA2820" i="1"/>
  <c r="U2823" i="1" l="1"/>
  <c r="W2822" i="1"/>
  <c r="K2147" i="1"/>
  <c r="M2146" i="1"/>
  <c r="Y2822" i="1"/>
  <c r="AA2821" i="1"/>
  <c r="R2610" i="1"/>
  <c r="T2609" i="1"/>
  <c r="R2611" i="1" l="1"/>
  <c r="T2610" i="1"/>
  <c r="K2148" i="1"/>
  <c r="M2147" i="1"/>
  <c r="Y2823" i="1"/>
  <c r="AA2822" i="1"/>
  <c r="U2824" i="1"/>
  <c r="W2823" i="1"/>
  <c r="U2825" i="1" l="1"/>
  <c r="W2824" i="1"/>
  <c r="K2149" i="1"/>
  <c r="M2148" i="1"/>
  <c r="Y2824" i="1"/>
  <c r="AA2823" i="1"/>
  <c r="R2612" i="1"/>
  <c r="T2611" i="1"/>
  <c r="R2613" i="1" l="1"/>
  <c r="T2612" i="1"/>
  <c r="K2150" i="1"/>
  <c r="M2149" i="1"/>
  <c r="Y2825" i="1"/>
  <c r="AA2824" i="1"/>
  <c r="U2826" i="1"/>
  <c r="W2825" i="1"/>
  <c r="U2827" i="1" l="1"/>
  <c r="W2826" i="1"/>
  <c r="K2151" i="1"/>
  <c r="M2150" i="1"/>
  <c r="Y2826" i="1"/>
  <c r="AA2825" i="1"/>
  <c r="R2614" i="1"/>
  <c r="T2613" i="1"/>
  <c r="K2152" i="1" l="1"/>
  <c r="M2151" i="1"/>
  <c r="R2615" i="1"/>
  <c r="T2614" i="1"/>
  <c r="Y2827" i="1"/>
  <c r="AA2826" i="1"/>
  <c r="U2828" i="1"/>
  <c r="W2827" i="1"/>
  <c r="R2616" i="1" l="1"/>
  <c r="T2615" i="1"/>
  <c r="U2829" i="1"/>
  <c r="W2828" i="1"/>
  <c r="Y2828" i="1"/>
  <c r="AA2827" i="1"/>
  <c r="K2153" i="1"/>
  <c r="M2152" i="1"/>
  <c r="K2154" i="1" l="1"/>
  <c r="M2153" i="1"/>
  <c r="U2830" i="1"/>
  <c r="W2829" i="1"/>
  <c r="Y2829" i="1"/>
  <c r="AA2828" i="1"/>
  <c r="R2617" i="1"/>
  <c r="T2616" i="1"/>
  <c r="U2831" i="1" l="1"/>
  <c r="W2830" i="1"/>
  <c r="R2618" i="1"/>
  <c r="T2617" i="1"/>
  <c r="Y2830" i="1"/>
  <c r="AA2829" i="1"/>
  <c r="K2155" i="1"/>
  <c r="M2154" i="1"/>
  <c r="K2156" i="1" l="1"/>
  <c r="M2155" i="1"/>
  <c r="R2619" i="1"/>
  <c r="T2618" i="1"/>
  <c r="Y2831" i="1"/>
  <c r="AA2830" i="1"/>
  <c r="U2832" i="1"/>
  <c r="W2831" i="1"/>
  <c r="U2833" i="1" l="1"/>
  <c r="W2832" i="1"/>
  <c r="R2620" i="1"/>
  <c r="T2619" i="1"/>
  <c r="Y2832" i="1"/>
  <c r="AA2831" i="1"/>
  <c r="K2157" i="1"/>
  <c r="M2156" i="1"/>
  <c r="K2158" i="1" l="1"/>
  <c r="M2157" i="1"/>
  <c r="R2621" i="1"/>
  <c r="T2620" i="1"/>
  <c r="Y2833" i="1"/>
  <c r="AA2832" i="1"/>
  <c r="U2834" i="1"/>
  <c r="W2833" i="1"/>
  <c r="U2835" i="1" l="1"/>
  <c r="W2834" i="1"/>
  <c r="R2622" i="1"/>
  <c r="T2621" i="1"/>
  <c r="Y2834" i="1"/>
  <c r="AA2833" i="1"/>
  <c r="K2159" i="1"/>
  <c r="M2158" i="1"/>
  <c r="K2160" i="1" l="1"/>
  <c r="M2159" i="1"/>
  <c r="R2623" i="1"/>
  <c r="T2622" i="1"/>
  <c r="Y2835" i="1"/>
  <c r="AA2834" i="1"/>
  <c r="U2836" i="1"/>
  <c r="W2835" i="1"/>
  <c r="R2624" i="1" l="1"/>
  <c r="T2623" i="1"/>
  <c r="U2837" i="1"/>
  <c r="W2836" i="1"/>
  <c r="Y2836" i="1"/>
  <c r="AA2835" i="1"/>
  <c r="K2161" i="1"/>
  <c r="M2160" i="1"/>
  <c r="K2162" i="1" l="1"/>
  <c r="M2161" i="1"/>
  <c r="U2838" i="1"/>
  <c r="W2837" i="1"/>
  <c r="Y2837" i="1"/>
  <c r="AA2836" i="1"/>
  <c r="R2625" i="1"/>
  <c r="T2624" i="1"/>
  <c r="R2626" i="1" l="1"/>
  <c r="T2625" i="1"/>
  <c r="U2839" i="1"/>
  <c r="W2838" i="1"/>
  <c r="Y2838" i="1"/>
  <c r="AA2837" i="1"/>
  <c r="K2163" i="1"/>
  <c r="M2162" i="1"/>
  <c r="U2840" i="1" l="1"/>
  <c r="W2839" i="1"/>
  <c r="K2164" i="1"/>
  <c r="M2163" i="1"/>
  <c r="Y2839" i="1"/>
  <c r="AA2838" i="1"/>
  <c r="R2627" i="1"/>
  <c r="T2626" i="1"/>
  <c r="R2628" i="1" l="1"/>
  <c r="T2627" i="1"/>
  <c r="K2165" i="1"/>
  <c r="M2164" i="1"/>
  <c r="Y2840" i="1"/>
  <c r="AA2839" i="1"/>
  <c r="U2841" i="1"/>
  <c r="W2840" i="1"/>
  <c r="K2166" i="1" l="1"/>
  <c r="M2165" i="1"/>
  <c r="U2842" i="1"/>
  <c r="W2841" i="1"/>
  <c r="Y2841" i="1"/>
  <c r="AA2840" i="1"/>
  <c r="R2629" i="1"/>
  <c r="T2628" i="1"/>
  <c r="U2843" i="1" l="1"/>
  <c r="W2842" i="1"/>
  <c r="R2630" i="1"/>
  <c r="T2629" i="1"/>
  <c r="Y2842" i="1"/>
  <c r="AA2841" i="1"/>
  <c r="K2167" i="1"/>
  <c r="M2166" i="1"/>
  <c r="R2631" i="1" l="1"/>
  <c r="T2630" i="1"/>
  <c r="K2168" i="1"/>
  <c r="M2167" i="1"/>
  <c r="Y2843" i="1"/>
  <c r="AA2842" i="1"/>
  <c r="U2844" i="1"/>
  <c r="W2843" i="1"/>
  <c r="K2169" i="1" l="1"/>
  <c r="M2168" i="1"/>
  <c r="U2845" i="1"/>
  <c r="W2844" i="1"/>
  <c r="Y2844" i="1"/>
  <c r="AA2843" i="1"/>
  <c r="R2632" i="1"/>
  <c r="T2631" i="1"/>
  <c r="R2633" i="1" l="1"/>
  <c r="T2632" i="1"/>
  <c r="U2846" i="1"/>
  <c r="W2845" i="1"/>
  <c r="Y2845" i="1"/>
  <c r="AA2844" i="1"/>
  <c r="K2170" i="1"/>
  <c r="M2169" i="1"/>
  <c r="K2171" i="1" l="1"/>
  <c r="M2170" i="1"/>
  <c r="U2847" i="1"/>
  <c r="W2846" i="1"/>
  <c r="Y2846" i="1"/>
  <c r="AA2845" i="1"/>
  <c r="R2634" i="1"/>
  <c r="T2633" i="1"/>
  <c r="U2848" i="1" l="1"/>
  <c r="W2847" i="1"/>
  <c r="R2635" i="1"/>
  <c r="T2634" i="1"/>
  <c r="Y2847" i="1"/>
  <c r="AA2846" i="1"/>
  <c r="K2172" i="1"/>
  <c r="M2171" i="1"/>
  <c r="K2173" i="1" l="1"/>
  <c r="M2172" i="1"/>
  <c r="R2636" i="1"/>
  <c r="T2635" i="1"/>
  <c r="Y2848" i="1"/>
  <c r="AA2847" i="1"/>
  <c r="U2849" i="1"/>
  <c r="W2848" i="1"/>
  <c r="U2850" i="1" l="1"/>
  <c r="W2849" i="1"/>
  <c r="R2637" i="1"/>
  <c r="T2636" i="1"/>
  <c r="Y2849" i="1"/>
  <c r="AA2848" i="1"/>
  <c r="K2174" i="1"/>
  <c r="M2173" i="1"/>
  <c r="K2175" i="1" l="1"/>
  <c r="M2174" i="1"/>
  <c r="R2638" i="1"/>
  <c r="T2637" i="1"/>
  <c r="Y2850" i="1"/>
  <c r="AA2849" i="1"/>
  <c r="U2851" i="1"/>
  <c r="W2850" i="1"/>
  <c r="R2639" i="1" l="1"/>
  <c r="T2638" i="1"/>
  <c r="U2852" i="1"/>
  <c r="W2851" i="1"/>
  <c r="Y2851" i="1"/>
  <c r="AA2850" i="1"/>
  <c r="K2176" i="1"/>
  <c r="M2175" i="1"/>
  <c r="U2853" i="1" l="1"/>
  <c r="W2852" i="1"/>
  <c r="K2177" i="1"/>
  <c r="M2176" i="1"/>
  <c r="Y2852" i="1"/>
  <c r="AA2851" i="1"/>
  <c r="R2640" i="1"/>
  <c r="T2639" i="1"/>
  <c r="K2178" i="1" l="1"/>
  <c r="M2177" i="1"/>
  <c r="R2641" i="1"/>
  <c r="T2640" i="1"/>
  <c r="Y2853" i="1"/>
  <c r="AA2852" i="1"/>
  <c r="U2854" i="1"/>
  <c r="W2853" i="1"/>
  <c r="U2855" i="1" l="1"/>
  <c r="W2854" i="1"/>
  <c r="R2642" i="1"/>
  <c r="T2641" i="1"/>
  <c r="Y2854" i="1"/>
  <c r="AA2853" i="1"/>
  <c r="K2179" i="1"/>
  <c r="M2178" i="1"/>
  <c r="K2180" i="1" l="1"/>
  <c r="M2179" i="1"/>
  <c r="R2643" i="1"/>
  <c r="T2642" i="1"/>
  <c r="Y2855" i="1"/>
  <c r="AA2854" i="1"/>
  <c r="U2856" i="1"/>
  <c r="W2855" i="1"/>
  <c r="U2857" i="1" l="1"/>
  <c r="W2856" i="1"/>
  <c r="R2644" i="1"/>
  <c r="T2643" i="1"/>
  <c r="Y2856" i="1"/>
  <c r="AA2855" i="1"/>
  <c r="K2181" i="1"/>
  <c r="M2180" i="1"/>
  <c r="K2182" i="1" l="1"/>
  <c r="M2181" i="1"/>
  <c r="R2645" i="1"/>
  <c r="T2644" i="1"/>
  <c r="Y2857" i="1"/>
  <c r="AA2856" i="1"/>
  <c r="U2858" i="1"/>
  <c r="W2857" i="1"/>
  <c r="R2646" i="1" l="1"/>
  <c r="T2645" i="1"/>
  <c r="U2859" i="1"/>
  <c r="W2858" i="1"/>
  <c r="Y2858" i="1"/>
  <c r="AA2857" i="1"/>
  <c r="K2183" i="1"/>
  <c r="M2182" i="1"/>
  <c r="U2860" i="1" l="1"/>
  <c r="W2859" i="1"/>
  <c r="K2184" i="1"/>
  <c r="M2183" i="1"/>
  <c r="Y2859" i="1"/>
  <c r="AA2858" i="1"/>
  <c r="R2647" i="1"/>
  <c r="T2646" i="1"/>
  <c r="R2648" i="1" l="1"/>
  <c r="T2647" i="1"/>
  <c r="K2185" i="1"/>
  <c r="M2184" i="1"/>
  <c r="Y2860" i="1"/>
  <c r="AA2859" i="1"/>
  <c r="U2861" i="1"/>
  <c r="W2860" i="1"/>
  <c r="K2186" i="1" l="1"/>
  <c r="M2185" i="1"/>
  <c r="U2862" i="1"/>
  <c r="W2861" i="1"/>
  <c r="Y2861" i="1"/>
  <c r="AA2860" i="1"/>
  <c r="R2649" i="1"/>
  <c r="T2648" i="1"/>
  <c r="R2650" i="1" l="1"/>
  <c r="T2649" i="1"/>
  <c r="U2863" i="1"/>
  <c r="W2862" i="1"/>
  <c r="Y2862" i="1"/>
  <c r="AA2861" i="1"/>
  <c r="K2187" i="1"/>
  <c r="M2186" i="1"/>
  <c r="K2188" i="1" l="1"/>
  <c r="M2187" i="1"/>
  <c r="U2864" i="1"/>
  <c r="W2863" i="1"/>
  <c r="Y2863" i="1"/>
  <c r="AA2862" i="1"/>
  <c r="R2651" i="1"/>
  <c r="T2650" i="1"/>
  <c r="Y2864" i="1" l="1"/>
  <c r="AA2863" i="1"/>
  <c r="K2189" i="1"/>
  <c r="M2188" i="1"/>
  <c r="R2652" i="1"/>
  <c r="T2651" i="1"/>
  <c r="U2865" i="1"/>
  <c r="W2864" i="1"/>
  <c r="R2653" i="1" l="1"/>
  <c r="T2652" i="1"/>
  <c r="Y2865" i="1"/>
  <c r="AA2864" i="1"/>
  <c r="U2866" i="1"/>
  <c r="W2865" i="1"/>
  <c r="K2190" i="1"/>
  <c r="M2189" i="1"/>
  <c r="R2654" i="1" l="1"/>
  <c r="T2653" i="1"/>
  <c r="U2867" i="1"/>
  <c r="W2866" i="1"/>
  <c r="K2191" i="1"/>
  <c r="M2190" i="1"/>
  <c r="Y2866" i="1"/>
  <c r="AA2865" i="1"/>
  <c r="K2192" i="1" l="1"/>
  <c r="M2191" i="1"/>
  <c r="R2655" i="1"/>
  <c r="T2654" i="1"/>
  <c r="Y2867" i="1"/>
  <c r="AA2866" i="1"/>
  <c r="U2868" i="1"/>
  <c r="W2867" i="1"/>
  <c r="U2869" i="1" l="1"/>
  <c r="W2868" i="1"/>
  <c r="R2656" i="1"/>
  <c r="T2655" i="1"/>
  <c r="Y2868" i="1"/>
  <c r="AA2867" i="1"/>
  <c r="K2193" i="1"/>
  <c r="M2192" i="1"/>
  <c r="K2194" i="1" l="1"/>
  <c r="M2193" i="1"/>
  <c r="R2657" i="1"/>
  <c r="T2656" i="1"/>
  <c r="Y2869" i="1"/>
  <c r="AA2868" i="1"/>
  <c r="U2870" i="1"/>
  <c r="W2869" i="1"/>
  <c r="U2871" i="1" l="1"/>
  <c r="W2870" i="1"/>
  <c r="R2658" i="1"/>
  <c r="T2657" i="1"/>
  <c r="Y2870" i="1"/>
  <c r="AA2869" i="1"/>
  <c r="K2195" i="1"/>
  <c r="M2194" i="1"/>
  <c r="R2659" i="1" l="1"/>
  <c r="T2658" i="1"/>
  <c r="K2196" i="1"/>
  <c r="M2195" i="1"/>
  <c r="Y2871" i="1"/>
  <c r="AA2870" i="1"/>
  <c r="U2872" i="1"/>
  <c r="W2871" i="1"/>
  <c r="U2873" i="1" l="1"/>
  <c r="W2872" i="1"/>
  <c r="K2197" i="1"/>
  <c r="M2196" i="1"/>
  <c r="Y2872" i="1"/>
  <c r="AA2871" i="1"/>
  <c r="R2660" i="1"/>
  <c r="T2659" i="1"/>
  <c r="R2661" i="1" l="1"/>
  <c r="T2660" i="1"/>
  <c r="K2198" i="1"/>
  <c r="M2197" i="1"/>
  <c r="Y2873" i="1"/>
  <c r="AA2872" i="1"/>
  <c r="U2874" i="1"/>
  <c r="W2873" i="1"/>
  <c r="K2199" i="1" l="1"/>
  <c r="M2198" i="1"/>
  <c r="U2875" i="1"/>
  <c r="W2874" i="1"/>
  <c r="Y2874" i="1"/>
  <c r="AA2873" i="1"/>
  <c r="R2662" i="1"/>
  <c r="T2661" i="1"/>
  <c r="R2663" i="1" l="1"/>
  <c r="T2662" i="1"/>
  <c r="U2876" i="1"/>
  <c r="W2875" i="1"/>
  <c r="Y2875" i="1"/>
  <c r="AA2874" i="1"/>
  <c r="K2200" i="1"/>
  <c r="M2199" i="1"/>
  <c r="K2201" i="1" l="1"/>
  <c r="M2200" i="1"/>
  <c r="U2877" i="1"/>
  <c r="W2876" i="1"/>
  <c r="Y2876" i="1"/>
  <c r="AA2875" i="1"/>
  <c r="R2664" i="1"/>
  <c r="T2663" i="1"/>
  <c r="U2878" i="1" l="1"/>
  <c r="W2877" i="1"/>
  <c r="R2665" i="1"/>
  <c r="T2664" i="1"/>
  <c r="Y2877" i="1"/>
  <c r="AA2876" i="1"/>
  <c r="K2202" i="1"/>
  <c r="M2201" i="1"/>
  <c r="R2666" i="1" l="1"/>
  <c r="T2665" i="1"/>
  <c r="K2203" i="1"/>
  <c r="M2202" i="1"/>
  <c r="Y2878" i="1"/>
  <c r="AA2877" i="1"/>
  <c r="U2879" i="1"/>
  <c r="W2878" i="1"/>
  <c r="K2204" i="1" l="1"/>
  <c r="M2203" i="1"/>
  <c r="U2880" i="1"/>
  <c r="W2879" i="1"/>
  <c r="Y2879" i="1"/>
  <c r="AA2878" i="1"/>
  <c r="R2667" i="1"/>
  <c r="T2666" i="1"/>
  <c r="U2881" i="1" l="1"/>
  <c r="W2880" i="1"/>
  <c r="R2668" i="1"/>
  <c r="T2667" i="1"/>
  <c r="Y2880" i="1"/>
  <c r="AA2879" i="1"/>
  <c r="K2205" i="1"/>
  <c r="M2204" i="1"/>
  <c r="R2669" i="1" l="1"/>
  <c r="T2668" i="1"/>
  <c r="K2206" i="1"/>
  <c r="M2205" i="1"/>
  <c r="Y2881" i="1"/>
  <c r="AA2880" i="1"/>
  <c r="U2882" i="1"/>
  <c r="W2881" i="1"/>
  <c r="K2207" i="1" l="1"/>
  <c r="M2206" i="1"/>
  <c r="U2883" i="1"/>
  <c r="W2882" i="1"/>
  <c r="Y2882" i="1"/>
  <c r="AA2881" i="1"/>
  <c r="R2670" i="1"/>
  <c r="T2669" i="1"/>
  <c r="U2884" i="1" l="1"/>
  <c r="W2883" i="1"/>
  <c r="R2671" i="1"/>
  <c r="T2670" i="1"/>
  <c r="Y2883" i="1"/>
  <c r="AA2882" i="1"/>
  <c r="K2208" i="1"/>
  <c r="M2207" i="1"/>
  <c r="K2209" i="1" l="1"/>
  <c r="M2208" i="1"/>
  <c r="R2672" i="1"/>
  <c r="T2671" i="1"/>
  <c r="Y2884" i="1"/>
  <c r="AA2883" i="1"/>
  <c r="U2885" i="1"/>
  <c r="W2884" i="1"/>
  <c r="R2673" i="1" l="1"/>
  <c r="T2672" i="1"/>
  <c r="U2886" i="1"/>
  <c r="W2885" i="1"/>
  <c r="Y2885" i="1"/>
  <c r="AA2884" i="1"/>
  <c r="K2210" i="1"/>
  <c r="M2209" i="1"/>
  <c r="U2887" i="1" l="1"/>
  <c r="W2886" i="1"/>
  <c r="K2211" i="1"/>
  <c r="M2210" i="1"/>
  <c r="Y2886" i="1"/>
  <c r="AA2885" i="1"/>
  <c r="R2674" i="1"/>
  <c r="T2673" i="1"/>
  <c r="R2675" i="1" l="1"/>
  <c r="T2674" i="1"/>
  <c r="K2212" i="1"/>
  <c r="M2211" i="1"/>
  <c r="Y2887" i="1"/>
  <c r="AA2886" i="1"/>
  <c r="U2888" i="1"/>
  <c r="W2887" i="1"/>
  <c r="U2889" i="1" l="1"/>
  <c r="W2888" i="1"/>
  <c r="K2213" i="1"/>
  <c r="M2212" i="1"/>
  <c r="Y2888" i="1"/>
  <c r="AA2887" i="1"/>
  <c r="R2676" i="1"/>
  <c r="T2675" i="1"/>
  <c r="R2677" i="1" l="1"/>
  <c r="T2676" i="1"/>
  <c r="K2214" i="1"/>
  <c r="M2213" i="1"/>
  <c r="Y2889" i="1"/>
  <c r="AA2888" i="1"/>
  <c r="U2890" i="1"/>
  <c r="W2889" i="1"/>
  <c r="K2215" i="1" l="1"/>
  <c r="M2214" i="1"/>
  <c r="U2891" i="1"/>
  <c r="W2890" i="1"/>
  <c r="Y2890" i="1"/>
  <c r="AA2889" i="1"/>
  <c r="R2678" i="1"/>
  <c r="T2677" i="1"/>
  <c r="U2892" i="1" l="1"/>
  <c r="W2891" i="1"/>
  <c r="R2679" i="1"/>
  <c r="T2678" i="1"/>
  <c r="Y2891" i="1"/>
  <c r="AA2890" i="1"/>
  <c r="K2216" i="1"/>
  <c r="M2215" i="1"/>
  <c r="R2680" i="1" l="1"/>
  <c r="T2679" i="1"/>
  <c r="K2217" i="1"/>
  <c r="M2216" i="1"/>
  <c r="Y2892" i="1"/>
  <c r="AA2891" i="1"/>
  <c r="U2893" i="1"/>
  <c r="W2892" i="1"/>
  <c r="U2894" i="1" l="1"/>
  <c r="W2893" i="1"/>
  <c r="K2218" i="1"/>
  <c r="M2217" i="1"/>
  <c r="Y2893" i="1"/>
  <c r="AA2892" i="1"/>
  <c r="R2681" i="1"/>
  <c r="T2680" i="1"/>
  <c r="R2682" i="1" l="1"/>
  <c r="T2681" i="1"/>
  <c r="K2219" i="1"/>
  <c r="M2218" i="1"/>
  <c r="Y2894" i="1"/>
  <c r="AA2893" i="1"/>
  <c r="U2895" i="1"/>
  <c r="W2894" i="1"/>
  <c r="K2220" i="1" l="1"/>
  <c r="M2219" i="1"/>
  <c r="U2896" i="1"/>
  <c r="W2895" i="1"/>
  <c r="Y2895" i="1"/>
  <c r="AA2894" i="1"/>
  <c r="R2683" i="1"/>
  <c r="T2682" i="1"/>
  <c r="U2897" i="1" l="1"/>
  <c r="W2896" i="1"/>
  <c r="R2684" i="1"/>
  <c r="T2683" i="1"/>
  <c r="Y2896" i="1"/>
  <c r="AA2895" i="1"/>
  <c r="K2221" i="1"/>
  <c r="M2220" i="1"/>
  <c r="R2685" i="1" l="1"/>
  <c r="T2684" i="1"/>
  <c r="K2222" i="1"/>
  <c r="M2221" i="1"/>
  <c r="Y2897" i="1"/>
  <c r="AA2896" i="1"/>
  <c r="U2898" i="1"/>
  <c r="W2897" i="1"/>
  <c r="K2223" i="1" l="1"/>
  <c r="M2222" i="1"/>
  <c r="U2899" i="1"/>
  <c r="W2898" i="1"/>
  <c r="Y2898" i="1"/>
  <c r="AA2897" i="1"/>
  <c r="R2686" i="1"/>
  <c r="T2685" i="1"/>
  <c r="U2900" i="1" l="1"/>
  <c r="W2899" i="1"/>
  <c r="R2687" i="1"/>
  <c r="T2686" i="1"/>
  <c r="Y2899" i="1"/>
  <c r="AA2898" i="1"/>
  <c r="K2224" i="1"/>
  <c r="M2223" i="1"/>
  <c r="R2688" i="1" l="1"/>
  <c r="T2687" i="1"/>
  <c r="K2225" i="1"/>
  <c r="M2224" i="1"/>
  <c r="Y2900" i="1"/>
  <c r="AA2899" i="1"/>
  <c r="U2901" i="1"/>
  <c r="W2900" i="1"/>
  <c r="K2226" i="1" l="1"/>
  <c r="M2225" i="1"/>
  <c r="U2902" i="1"/>
  <c r="W2901" i="1"/>
  <c r="Y2901" i="1"/>
  <c r="AA2900" i="1"/>
  <c r="R2689" i="1"/>
  <c r="T2688" i="1"/>
  <c r="U2903" i="1" l="1"/>
  <c r="W2902" i="1"/>
  <c r="R2690" i="1"/>
  <c r="T2689" i="1"/>
  <c r="Y2902" i="1"/>
  <c r="AA2901" i="1"/>
  <c r="K2227" i="1"/>
  <c r="M2226" i="1"/>
  <c r="R2691" i="1" l="1"/>
  <c r="T2690" i="1"/>
  <c r="K2228" i="1"/>
  <c r="M2227" i="1"/>
  <c r="Y2903" i="1"/>
  <c r="AA2902" i="1"/>
  <c r="U2904" i="1"/>
  <c r="W2903" i="1"/>
  <c r="K2229" i="1" l="1"/>
  <c r="M2228" i="1"/>
  <c r="U2905" i="1"/>
  <c r="W2904" i="1"/>
  <c r="Y2904" i="1"/>
  <c r="AA2903" i="1"/>
  <c r="R2692" i="1"/>
  <c r="T2691" i="1"/>
  <c r="R2693" i="1" l="1"/>
  <c r="T2692" i="1"/>
  <c r="U2906" i="1"/>
  <c r="W2905" i="1"/>
  <c r="Y2905" i="1"/>
  <c r="AA2904" i="1"/>
  <c r="K2230" i="1"/>
  <c r="M2229" i="1"/>
  <c r="U2907" i="1" l="1"/>
  <c r="W2906" i="1"/>
  <c r="K2231" i="1"/>
  <c r="M2230" i="1"/>
  <c r="Y2906" i="1"/>
  <c r="AA2905" i="1"/>
  <c r="R2694" i="1"/>
  <c r="T2693" i="1"/>
  <c r="K2232" i="1" l="1"/>
  <c r="M2231" i="1"/>
  <c r="R2695" i="1"/>
  <c r="T2694" i="1"/>
  <c r="Y2907" i="1"/>
  <c r="AA2906" i="1"/>
  <c r="U2908" i="1"/>
  <c r="W2907" i="1"/>
  <c r="U2909" i="1" l="1"/>
  <c r="W2908" i="1"/>
  <c r="R2696" i="1"/>
  <c r="T2695" i="1"/>
  <c r="Y2908" i="1"/>
  <c r="AA2907" i="1"/>
  <c r="K2233" i="1"/>
  <c r="M2232" i="1"/>
  <c r="K2234" i="1" l="1"/>
  <c r="M2233" i="1"/>
  <c r="R2697" i="1"/>
  <c r="T2696" i="1"/>
  <c r="Y2909" i="1"/>
  <c r="AA2908" i="1"/>
  <c r="U2910" i="1"/>
  <c r="W2909" i="1"/>
  <c r="R2698" i="1" l="1"/>
  <c r="T2697" i="1"/>
  <c r="U2911" i="1"/>
  <c r="W2910" i="1"/>
  <c r="Y2910" i="1"/>
  <c r="AA2909" i="1"/>
  <c r="K2235" i="1"/>
  <c r="M2234" i="1"/>
  <c r="U2912" i="1" l="1"/>
  <c r="W2911" i="1"/>
  <c r="K2236" i="1"/>
  <c r="M2235" i="1"/>
  <c r="Y2911" i="1"/>
  <c r="AA2910" i="1"/>
  <c r="R2699" i="1"/>
  <c r="T2698" i="1"/>
  <c r="R2700" i="1" l="1"/>
  <c r="T2699" i="1"/>
  <c r="K2237" i="1"/>
  <c r="M2236" i="1"/>
  <c r="Y2912" i="1"/>
  <c r="AA2911" i="1"/>
  <c r="U2913" i="1"/>
  <c r="W2912" i="1"/>
  <c r="U2914" i="1" l="1"/>
  <c r="W2913" i="1"/>
  <c r="K2238" i="1"/>
  <c r="M2237" i="1"/>
  <c r="Y2913" i="1"/>
  <c r="AA2912" i="1"/>
  <c r="R2701" i="1"/>
  <c r="T2700" i="1"/>
  <c r="K2239" i="1" l="1"/>
  <c r="M2238" i="1"/>
  <c r="R2702" i="1"/>
  <c r="T2701" i="1"/>
  <c r="Y2914" i="1"/>
  <c r="AA2913" i="1"/>
  <c r="U2915" i="1"/>
  <c r="W2914" i="1"/>
  <c r="U2916" i="1" l="1"/>
  <c r="W2915" i="1"/>
  <c r="R2703" i="1"/>
  <c r="T2702" i="1"/>
  <c r="Y2915" i="1"/>
  <c r="AA2914" i="1"/>
  <c r="K2240" i="1"/>
  <c r="M2239" i="1"/>
  <c r="R2704" i="1" l="1"/>
  <c r="T2703" i="1"/>
  <c r="K2241" i="1"/>
  <c r="M2240" i="1"/>
  <c r="Y2916" i="1"/>
  <c r="AA2915" i="1"/>
  <c r="U2917" i="1"/>
  <c r="W2916" i="1"/>
  <c r="K2242" i="1" l="1"/>
  <c r="M2241" i="1"/>
  <c r="U2918" i="1"/>
  <c r="W2917" i="1"/>
  <c r="Y2917" i="1"/>
  <c r="AA2916" i="1"/>
  <c r="R2705" i="1"/>
  <c r="T2704" i="1"/>
  <c r="U2919" i="1" l="1"/>
  <c r="W2918" i="1"/>
  <c r="R2706" i="1"/>
  <c r="T2705" i="1"/>
  <c r="Y2918" i="1"/>
  <c r="AA2917" i="1"/>
  <c r="K2243" i="1"/>
  <c r="M2242" i="1"/>
  <c r="K2244" i="1" l="1"/>
  <c r="M2243" i="1"/>
  <c r="R2707" i="1"/>
  <c r="T2706" i="1"/>
  <c r="Y2919" i="1"/>
  <c r="AA2918" i="1"/>
  <c r="U2920" i="1"/>
  <c r="W2919" i="1"/>
  <c r="R2708" i="1" l="1"/>
  <c r="T2707" i="1"/>
  <c r="U2921" i="1"/>
  <c r="W2920" i="1"/>
  <c r="Y2920" i="1"/>
  <c r="AA2919" i="1"/>
  <c r="K2245" i="1"/>
  <c r="M2244" i="1"/>
  <c r="U2922" i="1" l="1"/>
  <c r="W2921" i="1"/>
  <c r="K2246" i="1"/>
  <c r="M2245" i="1"/>
  <c r="Y2921" i="1"/>
  <c r="AA2920" i="1"/>
  <c r="R2709" i="1"/>
  <c r="T2708" i="1"/>
  <c r="R2710" i="1" l="1"/>
  <c r="T2709" i="1"/>
  <c r="K2247" i="1"/>
  <c r="M2246" i="1"/>
  <c r="Y2922" i="1"/>
  <c r="AA2921" i="1"/>
  <c r="U2923" i="1"/>
  <c r="W2922" i="1"/>
  <c r="K2248" i="1" l="1"/>
  <c r="M2247" i="1"/>
  <c r="U2924" i="1"/>
  <c r="W2923" i="1"/>
  <c r="Y2923" i="1"/>
  <c r="AA2922" i="1"/>
  <c r="R2711" i="1"/>
  <c r="T2710" i="1"/>
  <c r="U2925" i="1" l="1"/>
  <c r="W2924" i="1"/>
  <c r="R2712" i="1"/>
  <c r="T2711" i="1"/>
  <c r="Y2924" i="1"/>
  <c r="AA2923" i="1"/>
  <c r="K2249" i="1"/>
  <c r="M2248" i="1"/>
  <c r="R2713" i="1" l="1"/>
  <c r="T2712" i="1"/>
  <c r="K2250" i="1"/>
  <c r="M2249" i="1"/>
  <c r="Y2925" i="1"/>
  <c r="AA2924" i="1"/>
  <c r="U2926" i="1"/>
  <c r="W2925" i="1"/>
  <c r="U2927" i="1" l="1"/>
  <c r="W2926" i="1"/>
  <c r="K2251" i="1"/>
  <c r="M2250" i="1"/>
  <c r="Y2926" i="1"/>
  <c r="AA2925" i="1"/>
  <c r="R2714" i="1"/>
  <c r="T2713" i="1"/>
  <c r="K2252" i="1" l="1"/>
  <c r="M2251" i="1"/>
  <c r="R2715" i="1"/>
  <c r="T2714" i="1"/>
  <c r="Y2927" i="1"/>
  <c r="AA2926" i="1"/>
  <c r="U2928" i="1"/>
  <c r="W2927" i="1"/>
  <c r="R2716" i="1" l="1"/>
  <c r="T2715" i="1"/>
  <c r="U2929" i="1"/>
  <c r="W2928" i="1"/>
  <c r="Y2928" i="1"/>
  <c r="AA2927" i="1"/>
  <c r="K2253" i="1"/>
  <c r="M2252" i="1"/>
  <c r="K2254" i="1" l="1"/>
  <c r="M2253" i="1"/>
  <c r="U2930" i="1"/>
  <c r="W2929" i="1"/>
  <c r="Y2929" i="1"/>
  <c r="AA2928" i="1"/>
  <c r="R2717" i="1"/>
  <c r="T2716" i="1"/>
  <c r="U2931" i="1" l="1"/>
  <c r="W2930" i="1"/>
  <c r="R2718" i="1"/>
  <c r="T2717" i="1"/>
  <c r="Y2930" i="1"/>
  <c r="AA2929" i="1"/>
  <c r="K2255" i="1"/>
  <c r="M2254" i="1"/>
  <c r="R2719" i="1" l="1"/>
  <c r="T2718" i="1"/>
  <c r="K2256" i="1"/>
  <c r="M2255" i="1"/>
  <c r="Y2931" i="1"/>
  <c r="AA2930" i="1"/>
  <c r="U2932" i="1"/>
  <c r="W2931" i="1"/>
  <c r="K2257" i="1" l="1"/>
  <c r="M2256" i="1"/>
  <c r="U2933" i="1"/>
  <c r="W2932" i="1"/>
  <c r="Y2932" i="1"/>
  <c r="AA2931" i="1"/>
  <c r="R2720" i="1"/>
  <c r="T2719" i="1"/>
  <c r="U2934" i="1" l="1"/>
  <c r="W2933" i="1"/>
  <c r="R2721" i="1"/>
  <c r="T2720" i="1"/>
  <c r="Y2933" i="1"/>
  <c r="AA2932" i="1"/>
  <c r="K2258" i="1"/>
  <c r="M2257" i="1"/>
  <c r="R2722" i="1" l="1"/>
  <c r="T2721" i="1"/>
  <c r="K2259" i="1"/>
  <c r="M2258" i="1"/>
  <c r="Y2934" i="1"/>
  <c r="AA2933" i="1"/>
  <c r="U2935" i="1"/>
  <c r="W2934" i="1"/>
  <c r="U2936" i="1" l="1"/>
  <c r="W2935" i="1"/>
  <c r="K2260" i="1"/>
  <c r="M2259" i="1"/>
  <c r="Y2935" i="1"/>
  <c r="AA2934" i="1"/>
  <c r="R2723" i="1"/>
  <c r="T2722" i="1"/>
  <c r="R2724" i="1" l="1"/>
  <c r="T2723" i="1"/>
  <c r="K2261" i="1"/>
  <c r="M2260" i="1"/>
  <c r="Y2936" i="1"/>
  <c r="AA2935" i="1"/>
  <c r="U2937" i="1"/>
  <c r="W2936" i="1"/>
  <c r="U2938" i="1" l="1"/>
  <c r="W2937" i="1"/>
  <c r="K2262" i="1"/>
  <c r="M2261" i="1"/>
  <c r="Y2937" i="1"/>
  <c r="AA2936" i="1"/>
  <c r="R2725" i="1"/>
  <c r="T2724" i="1"/>
  <c r="R2726" i="1" l="1"/>
  <c r="T2725" i="1"/>
  <c r="K2263" i="1"/>
  <c r="M2262" i="1"/>
  <c r="Y2938" i="1"/>
  <c r="AA2937" i="1"/>
  <c r="U2939" i="1"/>
  <c r="W2938" i="1"/>
  <c r="U2940" i="1" l="1"/>
  <c r="W2939" i="1"/>
  <c r="K2264" i="1"/>
  <c r="M2263" i="1"/>
  <c r="Y2939" i="1"/>
  <c r="AA2938" i="1"/>
  <c r="R2727" i="1"/>
  <c r="T2726" i="1"/>
  <c r="R2728" i="1" l="1"/>
  <c r="T2727" i="1"/>
  <c r="K2265" i="1"/>
  <c r="M2264" i="1"/>
  <c r="Y2940" i="1"/>
  <c r="AA2939" i="1"/>
  <c r="U2941" i="1"/>
  <c r="W2940" i="1"/>
  <c r="U2942" i="1" l="1"/>
  <c r="W2941" i="1"/>
  <c r="K2266" i="1"/>
  <c r="M2265" i="1"/>
  <c r="Y2941" i="1"/>
  <c r="AA2940" i="1"/>
  <c r="R2729" i="1"/>
  <c r="T2728" i="1"/>
  <c r="R2730" i="1" l="1"/>
  <c r="T2729" i="1"/>
  <c r="K2267" i="1"/>
  <c r="M2266" i="1"/>
  <c r="Y2942" i="1"/>
  <c r="AA2941" i="1"/>
  <c r="U2943" i="1"/>
  <c r="W2942" i="1"/>
  <c r="U2944" i="1" l="1"/>
  <c r="W2943" i="1"/>
  <c r="K2268" i="1"/>
  <c r="M2267" i="1"/>
  <c r="Y2943" i="1"/>
  <c r="AA2942" i="1"/>
  <c r="R2731" i="1"/>
  <c r="T2730" i="1"/>
  <c r="R2732" i="1" l="1"/>
  <c r="T2731" i="1"/>
  <c r="K2269" i="1"/>
  <c r="M2268" i="1"/>
  <c r="Y2944" i="1"/>
  <c r="AA2943" i="1"/>
  <c r="U2945" i="1"/>
  <c r="W2944" i="1"/>
  <c r="U2946" i="1" l="1"/>
  <c r="W2945" i="1"/>
  <c r="K2270" i="1"/>
  <c r="M2269" i="1"/>
  <c r="Y2945" i="1"/>
  <c r="AA2944" i="1"/>
  <c r="R2733" i="1"/>
  <c r="T2732" i="1"/>
  <c r="R2734" i="1" l="1"/>
  <c r="T2733" i="1"/>
  <c r="K2271" i="1"/>
  <c r="M2270" i="1"/>
  <c r="Y2946" i="1"/>
  <c r="AA2945" i="1"/>
  <c r="U2947" i="1"/>
  <c r="W2946" i="1"/>
  <c r="K2272" i="1" l="1"/>
  <c r="M2271" i="1"/>
  <c r="U2948" i="1"/>
  <c r="W2947" i="1"/>
  <c r="Y2947" i="1"/>
  <c r="AA2946" i="1"/>
  <c r="R2735" i="1"/>
  <c r="T2734" i="1"/>
  <c r="U2949" i="1" l="1"/>
  <c r="W2948" i="1"/>
  <c r="R2736" i="1"/>
  <c r="T2735" i="1"/>
  <c r="Y2948" i="1"/>
  <c r="AA2947" i="1"/>
  <c r="K2273" i="1"/>
  <c r="M2272" i="1"/>
  <c r="R2737" i="1" l="1"/>
  <c r="T2736" i="1"/>
  <c r="K2274" i="1"/>
  <c r="M2273" i="1"/>
  <c r="Y2949" i="1"/>
  <c r="AA2948" i="1"/>
  <c r="U2950" i="1"/>
  <c r="W2949" i="1"/>
  <c r="K2275" i="1" l="1"/>
  <c r="M2274" i="1"/>
  <c r="U2951" i="1"/>
  <c r="W2950" i="1"/>
  <c r="Y2950" i="1"/>
  <c r="AA2949" i="1"/>
  <c r="R2738" i="1"/>
  <c r="T2737" i="1"/>
  <c r="R2739" i="1" l="1"/>
  <c r="T2738" i="1"/>
  <c r="U2952" i="1"/>
  <c r="W2951" i="1"/>
  <c r="Y2951" i="1"/>
  <c r="AA2950" i="1"/>
  <c r="K2276" i="1"/>
  <c r="M2275" i="1"/>
  <c r="K2277" i="1" l="1"/>
  <c r="M2276" i="1"/>
  <c r="U2953" i="1"/>
  <c r="W2952" i="1"/>
  <c r="Y2952" i="1"/>
  <c r="AA2951" i="1"/>
  <c r="R2740" i="1"/>
  <c r="T2739" i="1"/>
  <c r="U2954" i="1" l="1"/>
  <c r="W2953" i="1"/>
  <c r="R2741" i="1"/>
  <c r="T2740" i="1"/>
  <c r="Y2953" i="1"/>
  <c r="AA2952" i="1"/>
  <c r="K2278" i="1"/>
  <c r="M2277" i="1"/>
  <c r="K2279" i="1" l="1"/>
  <c r="M2278" i="1"/>
  <c r="R2742" i="1"/>
  <c r="T2741" i="1"/>
  <c r="Y2954" i="1"/>
  <c r="AA2953" i="1"/>
  <c r="U2955" i="1"/>
  <c r="W2954" i="1"/>
  <c r="R2743" i="1" l="1"/>
  <c r="T2742" i="1"/>
  <c r="U2956" i="1"/>
  <c r="W2955" i="1"/>
  <c r="Y2955" i="1"/>
  <c r="AA2954" i="1"/>
  <c r="K2280" i="1"/>
  <c r="M2279" i="1"/>
  <c r="U2957" i="1" l="1"/>
  <c r="W2956" i="1"/>
  <c r="K2281" i="1"/>
  <c r="M2280" i="1"/>
  <c r="Y2956" i="1"/>
  <c r="AA2955" i="1"/>
  <c r="R2744" i="1"/>
  <c r="T2743" i="1"/>
  <c r="K2282" i="1" l="1"/>
  <c r="M2281" i="1"/>
  <c r="R2745" i="1"/>
  <c r="T2744" i="1"/>
  <c r="Y2957" i="1"/>
  <c r="AA2956" i="1"/>
  <c r="U2958" i="1"/>
  <c r="W2957" i="1"/>
  <c r="U2959" i="1" l="1"/>
  <c r="W2958" i="1"/>
  <c r="R2746" i="1"/>
  <c r="T2745" i="1"/>
  <c r="Y2958" i="1"/>
  <c r="AA2957" i="1"/>
  <c r="K2283" i="1"/>
  <c r="M2282" i="1"/>
  <c r="R2747" i="1" l="1"/>
  <c r="T2746" i="1"/>
  <c r="K2284" i="1"/>
  <c r="M2283" i="1"/>
  <c r="Y2959" i="1"/>
  <c r="AA2958" i="1"/>
  <c r="U2960" i="1"/>
  <c r="W2959" i="1"/>
  <c r="U2961" i="1" l="1"/>
  <c r="W2960" i="1"/>
  <c r="K2285" i="1"/>
  <c r="M2284" i="1"/>
  <c r="Y2960" i="1"/>
  <c r="AA2959" i="1"/>
  <c r="R2748" i="1"/>
  <c r="T2747" i="1"/>
  <c r="R2749" i="1" l="1"/>
  <c r="T2748" i="1"/>
  <c r="K2286" i="1"/>
  <c r="M2285" i="1"/>
  <c r="Y2961" i="1"/>
  <c r="AA2960" i="1"/>
  <c r="U2962" i="1"/>
  <c r="W2961" i="1"/>
  <c r="U2963" i="1" l="1"/>
  <c r="W2962" i="1"/>
  <c r="K2287" i="1"/>
  <c r="M2286" i="1"/>
  <c r="Y2962" i="1"/>
  <c r="AA2961" i="1"/>
  <c r="R2750" i="1"/>
  <c r="T2749" i="1"/>
  <c r="R2751" i="1" l="1"/>
  <c r="T2750" i="1"/>
  <c r="K2288" i="1"/>
  <c r="M2287" i="1"/>
  <c r="Y2963" i="1"/>
  <c r="AA2962" i="1"/>
  <c r="U2964" i="1"/>
  <c r="W2963" i="1"/>
  <c r="U2965" i="1" l="1"/>
  <c r="W2964" i="1"/>
  <c r="K2289" i="1"/>
  <c r="M2288" i="1"/>
  <c r="Y2964" i="1"/>
  <c r="AA2963" i="1"/>
  <c r="R2752" i="1"/>
  <c r="T2751" i="1"/>
  <c r="K2290" i="1" l="1"/>
  <c r="M2289" i="1"/>
  <c r="R2753" i="1"/>
  <c r="T2752" i="1"/>
  <c r="Y2965" i="1"/>
  <c r="AA2964" i="1"/>
  <c r="U2966" i="1"/>
  <c r="W2965" i="1"/>
  <c r="U2967" i="1" l="1"/>
  <c r="W2966" i="1"/>
  <c r="R2754" i="1"/>
  <c r="T2753" i="1"/>
  <c r="Y2966" i="1"/>
  <c r="AA2965" i="1"/>
  <c r="K2291" i="1"/>
  <c r="M2290" i="1"/>
  <c r="K2292" i="1" l="1"/>
  <c r="M2291" i="1"/>
  <c r="R2755" i="1"/>
  <c r="T2754" i="1"/>
  <c r="Y2967" i="1"/>
  <c r="AA2966" i="1"/>
  <c r="U2968" i="1"/>
  <c r="W2967" i="1"/>
  <c r="U2969" i="1" l="1"/>
  <c r="W2968" i="1"/>
  <c r="R2756" i="1"/>
  <c r="T2755" i="1"/>
  <c r="Y2968" i="1"/>
  <c r="AA2967" i="1"/>
  <c r="K2293" i="1"/>
  <c r="M2292" i="1"/>
  <c r="Y2969" i="1" l="1"/>
  <c r="AA2968" i="1"/>
  <c r="K2294" i="1"/>
  <c r="M2293" i="1"/>
  <c r="R2757" i="1"/>
  <c r="T2756" i="1"/>
  <c r="U2970" i="1"/>
  <c r="W2969" i="1"/>
  <c r="U2971" i="1" l="1"/>
  <c r="W2970" i="1"/>
  <c r="K2295" i="1"/>
  <c r="M2294" i="1"/>
  <c r="R2758" i="1"/>
  <c r="T2757" i="1"/>
  <c r="Y2970" i="1"/>
  <c r="AA2969" i="1"/>
  <c r="Y2971" i="1" l="1"/>
  <c r="AA2970" i="1"/>
  <c r="K2296" i="1"/>
  <c r="M2295" i="1"/>
  <c r="R2759" i="1"/>
  <c r="T2758" i="1"/>
  <c r="U2972" i="1"/>
  <c r="W2971" i="1"/>
  <c r="K2297" i="1" l="1"/>
  <c r="M2296" i="1"/>
  <c r="U2973" i="1"/>
  <c r="W2972" i="1"/>
  <c r="R2760" i="1"/>
  <c r="T2759" i="1"/>
  <c r="Y2972" i="1"/>
  <c r="AA2971" i="1"/>
  <c r="Y2973" i="1" l="1"/>
  <c r="AA2972" i="1"/>
  <c r="U2974" i="1"/>
  <c r="W2973" i="1"/>
  <c r="R2761" i="1"/>
  <c r="T2760" i="1"/>
  <c r="K2298" i="1"/>
  <c r="M2297" i="1"/>
  <c r="K2299" i="1" l="1"/>
  <c r="M2298" i="1"/>
  <c r="U2975" i="1"/>
  <c r="W2974" i="1"/>
  <c r="R2762" i="1"/>
  <c r="T2761" i="1"/>
  <c r="Y2974" i="1"/>
  <c r="AA2973" i="1"/>
  <c r="U2976" i="1" l="1"/>
  <c r="W2975" i="1"/>
  <c r="Y2975" i="1"/>
  <c r="AA2974" i="1"/>
  <c r="R2763" i="1"/>
  <c r="T2762" i="1"/>
  <c r="K2300" i="1"/>
  <c r="M2299" i="1"/>
  <c r="Y2976" i="1" l="1"/>
  <c r="AA2975" i="1"/>
  <c r="K2301" i="1"/>
  <c r="M2300" i="1"/>
  <c r="R2764" i="1"/>
  <c r="T2763" i="1"/>
  <c r="U2977" i="1"/>
  <c r="W2976" i="1"/>
  <c r="U2978" i="1" l="1"/>
  <c r="W2977" i="1"/>
  <c r="K2302" i="1"/>
  <c r="M2301" i="1"/>
  <c r="R2765" i="1"/>
  <c r="T2764" i="1"/>
  <c r="Y2977" i="1"/>
  <c r="AA2976" i="1"/>
  <c r="K2303" i="1" l="1"/>
  <c r="M2302" i="1"/>
  <c r="Y2978" i="1"/>
  <c r="AA2977" i="1"/>
  <c r="R2766" i="1"/>
  <c r="T2765" i="1"/>
  <c r="U2979" i="1"/>
  <c r="W2978" i="1"/>
  <c r="U2980" i="1" l="1"/>
  <c r="W2979" i="1"/>
  <c r="Y2979" i="1"/>
  <c r="AA2978" i="1"/>
  <c r="R2767" i="1"/>
  <c r="T2766" i="1"/>
  <c r="K2304" i="1"/>
  <c r="M2303" i="1"/>
  <c r="K2305" i="1" l="1"/>
  <c r="M2304" i="1"/>
  <c r="Y2980" i="1"/>
  <c r="AA2979" i="1"/>
  <c r="R2768" i="1"/>
  <c r="T2767" i="1"/>
  <c r="U2981" i="1"/>
  <c r="W2980" i="1"/>
  <c r="U2982" i="1" l="1"/>
  <c r="W2981" i="1"/>
  <c r="Y2981" i="1"/>
  <c r="AA2980" i="1"/>
  <c r="R2769" i="1"/>
  <c r="T2768" i="1"/>
  <c r="K2306" i="1"/>
  <c r="M2305" i="1"/>
  <c r="Y2982" i="1" l="1"/>
  <c r="AA2981" i="1"/>
  <c r="K2307" i="1"/>
  <c r="M2306" i="1"/>
  <c r="R2770" i="1"/>
  <c r="T2769" i="1"/>
  <c r="U2983" i="1"/>
  <c r="W2982" i="1"/>
  <c r="U2984" i="1" l="1"/>
  <c r="W2983" i="1"/>
  <c r="K2308" i="1"/>
  <c r="M2307" i="1"/>
  <c r="R2771" i="1"/>
  <c r="T2770" i="1"/>
  <c r="Y2983" i="1"/>
  <c r="AA2982" i="1"/>
  <c r="K2309" i="1" l="1"/>
  <c r="M2308" i="1"/>
  <c r="Y2984" i="1"/>
  <c r="AA2983" i="1"/>
  <c r="R2772" i="1"/>
  <c r="T2771" i="1"/>
  <c r="U2985" i="1"/>
  <c r="W2984" i="1"/>
  <c r="U2986" i="1" l="1"/>
  <c r="W2985" i="1"/>
  <c r="Y2985" i="1"/>
  <c r="AA2984" i="1"/>
  <c r="R2773" i="1"/>
  <c r="T2772" i="1"/>
  <c r="K2310" i="1"/>
  <c r="M2309" i="1"/>
  <c r="Y2986" i="1" l="1"/>
  <c r="AA2985" i="1"/>
  <c r="K2311" i="1"/>
  <c r="M2310" i="1"/>
  <c r="R2774" i="1"/>
  <c r="T2773" i="1"/>
  <c r="U2987" i="1"/>
  <c r="W2986" i="1"/>
  <c r="K2312" i="1" l="1"/>
  <c r="M2311" i="1"/>
  <c r="U2988" i="1"/>
  <c r="W2987" i="1"/>
  <c r="R2775" i="1"/>
  <c r="T2774" i="1"/>
  <c r="Y2987" i="1"/>
  <c r="AA2986" i="1"/>
  <c r="Y2988" i="1" l="1"/>
  <c r="AA2987" i="1"/>
  <c r="U2989" i="1"/>
  <c r="W2988" i="1"/>
  <c r="R2776" i="1"/>
  <c r="T2775" i="1"/>
  <c r="K2313" i="1"/>
  <c r="M2312" i="1"/>
  <c r="U2990" i="1" l="1"/>
  <c r="W2989" i="1"/>
  <c r="K2314" i="1"/>
  <c r="M2313" i="1"/>
  <c r="R2777" i="1"/>
  <c r="T2776" i="1"/>
  <c r="Y2989" i="1"/>
  <c r="AA2988" i="1"/>
  <c r="Y2990" i="1" l="1"/>
  <c r="AA2989" i="1"/>
  <c r="K2315" i="1"/>
  <c r="M2314" i="1"/>
  <c r="R2778" i="1"/>
  <c r="T2777" i="1"/>
  <c r="U2991" i="1"/>
  <c r="W2990" i="1"/>
  <c r="U2992" i="1" l="1"/>
  <c r="W2991" i="1"/>
  <c r="K2316" i="1"/>
  <c r="M2315" i="1"/>
  <c r="R2779" i="1"/>
  <c r="T2778" i="1"/>
  <c r="Y2991" i="1"/>
  <c r="AA2990" i="1"/>
  <c r="K2317" i="1" l="1"/>
  <c r="M2316" i="1"/>
  <c r="Y2992" i="1"/>
  <c r="AA2991" i="1"/>
  <c r="R2780" i="1"/>
  <c r="T2779" i="1"/>
  <c r="U2993" i="1"/>
  <c r="W2992" i="1"/>
  <c r="U2994" i="1" l="1"/>
  <c r="W2993" i="1"/>
  <c r="Y2993" i="1"/>
  <c r="AA2992" i="1"/>
  <c r="R2781" i="1"/>
  <c r="T2780" i="1"/>
  <c r="K2318" i="1"/>
  <c r="M2317" i="1"/>
  <c r="Y2994" i="1" l="1"/>
  <c r="AA2993" i="1"/>
  <c r="K2319" i="1"/>
  <c r="M2318" i="1"/>
  <c r="R2782" i="1"/>
  <c r="T2781" i="1"/>
  <c r="U2995" i="1"/>
  <c r="W2994" i="1"/>
  <c r="K2320" i="1" l="1"/>
  <c r="M2319" i="1"/>
  <c r="U2996" i="1"/>
  <c r="W2995" i="1"/>
  <c r="R2783" i="1"/>
  <c r="T2782" i="1"/>
  <c r="Y2995" i="1"/>
  <c r="AA2994" i="1"/>
  <c r="Y2996" i="1" l="1"/>
  <c r="AA2995" i="1"/>
  <c r="U2997" i="1"/>
  <c r="W2996" i="1"/>
  <c r="R2784" i="1"/>
  <c r="T2783" i="1"/>
  <c r="K2321" i="1"/>
  <c r="M2320" i="1"/>
  <c r="K2322" i="1" l="1"/>
  <c r="M2321" i="1"/>
  <c r="U2998" i="1"/>
  <c r="W2997" i="1"/>
  <c r="R2785" i="1"/>
  <c r="T2784" i="1"/>
  <c r="Y2997" i="1"/>
  <c r="AA2996" i="1"/>
  <c r="U2999" i="1" l="1"/>
  <c r="W2998" i="1"/>
  <c r="Y2998" i="1"/>
  <c r="AA2997" i="1"/>
  <c r="R2786" i="1"/>
  <c r="T2785" i="1"/>
  <c r="K2323" i="1"/>
  <c r="M2322" i="1"/>
  <c r="Y2999" i="1" l="1"/>
  <c r="AA2998" i="1"/>
  <c r="K2324" i="1"/>
  <c r="M2323" i="1"/>
  <c r="R2787" i="1"/>
  <c r="T2786" i="1"/>
  <c r="U3000" i="1"/>
  <c r="W2999" i="1"/>
  <c r="K2325" i="1" l="1"/>
  <c r="M2324" i="1"/>
  <c r="U3001" i="1"/>
  <c r="W3000" i="1"/>
  <c r="R2788" i="1"/>
  <c r="T2787" i="1"/>
  <c r="Y3000" i="1"/>
  <c r="AA2999" i="1"/>
  <c r="Y3001" i="1" l="1"/>
  <c r="AA3000" i="1"/>
  <c r="U3002" i="1"/>
  <c r="W3001" i="1"/>
  <c r="R2789" i="1"/>
  <c r="T2788" i="1"/>
  <c r="K2326" i="1"/>
  <c r="M2325" i="1"/>
  <c r="U3003" i="1" l="1"/>
  <c r="W3002" i="1"/>
  <c r="K2327" i="1"/>
  <c r="M2326" i="1"/>
  <c r="R2790" i="1"/>
  <c r="T2789" i="1"/>
  <c r="Y3002" i="1"/>
  <c r="AA3001" i="1"/>
  <c r="Y3003" i="1" l="1"/>
  <c r="AA3002" i="1"/>
  <c r="K2328" i="1"/>
  <c r="M2327" i="1"/>
  <c r="R2791" i="1"/>
  <c r="T2790" i="1"/>
  <c r="U3004" i="1"/>
  <c r="W3003" i="1"/>
  <c r="U3005" i="1" l="1"/>
  <c r="W3004" i="1"/>
  <c r="K2329" i="1"/>
  <c r="M2328" i="1"/>
  <c r="R2792" i="1"/>
  <c r="T2791" i="1"/>
  <c r="Y3004" i="1"/>
  <c r="AA3003" i="1"/>
  <c r="Y3005" i="1" l="1"/>
  <c r="AA3004" i="1"/>
  <c r="K2330" i="1"/>
  <c r="M2329" i="1"/>
  <c r="R2793" i="1"/>
  <c r="T2792" i="1"/>
  <c r="U3006" i="1"/>
  <c r="W3005" i="1"/>
  <c r="U3007" i="1" l="1"/>
  <c r="W3006" i="1"/>
  <c r="K2331" i="1"/>
  <c r="M2330" i="1"/>
  <c r="R2794" i="1"/>
  <c r="T2793" i="1"/>
  <c r="Y3006" i="1"/>
  <c r="AA3005" i="1"/>
  <c r="Y3007" i="1" l="1"/>
  <c r="AA3006" i="1"/>
  <c r="K2332" i="1"/>
  <c r="M2331" i="1"/>
  <c r="R2795" i="1"/>
  <c r="T2794" i="1"/>
  <c r="U3008" i="1"/>
  <c r="W3007" i="1"/>
  <c r="U3009" i="1" l="1"/>
  <c r="W3008" i="1"/>
  <c r="K2333" i="1"/>
  <c r="M2332" i="1"/>
  <c r="R2796" i="1"/>
  <c r="T2795" i="1"/>
  <c r="Y3008" i="1"/>
  <c r="AA3007" i="1"/>
  <c r="Y3009" i="1" l="1"/>
  <c r="AA3008" i="1"/>
  <c r="K2334" i="1"/>
  <c r="M2333" i="1"/>
  <c r="R2797" i="1"/>
  <c r="T2796" i="1"/>
  <c r="U3010" i="1"/>
  <c r="W3009" i="1"/>
  <c r="U3011" i="1" l="1"/>
  <c r="W3010" i="1"/>
  <c r="K2335" i="1"/>
  <c r="M2334" i="1"/>
  <c r="R2798" i="1"/>
  <c r="T2797" i="1"/>
  <c r="Y3010" i="1"/>
  <c r="AA3009" i="1"/>
  <c r="Y3011" i="1" l="1"/>
  <c r="AA3010" i="1"/>
  <c r="K2336" i="1"/>
  <c r="M2335" i="1"/>
  <c r="R2799" i="1"/>
  <c r="T2798" i="1"/>
  <c r="U3012" i="1"/>
  <c r="W3011" i="1"/>
  <c r="U3013" i="1" l="1"/>
  <c r="W3012" i="1"/>
  <c r="K2337" i="1"/>
  <c r="M2336" i="1"/>
  <c r="R2800" i="1"/>
  <c r="T2799" i="1"/>
  <c r="Y3012" i="1"/>
  <c r="AA3011" i="1"/>
  <c r="Y3013" i="1" l="1"/>
  <c r="AA3012" i="1"/>
  <c r="K2338" i="1"/>
  <c r="M2337" i="1"/>
  <c r="R2801" i="1"/>
  <c r="T2800" i="1"/>
  <c r="U3014" i="1"/>
  <c r="W3013" i="1"/>
  <c r="U3015" i="1" l="1"/>
  <c r="W3014" i="1"/>
  <c r="K2339" i="1"/>
  <c r="M2338" i="1"/>
  <c r="R2802" i="1"/>
  <c r="T2801" i="1"/>
  <c r="Y3014" i="1"/>
  <c r="AA3013" i="1"/>
  <c r="Y3015" i="1" l="1"/>
  <c r="AA3014" i="1"/>
  <c r="K2340" i="1"/>
  <c r="M2339" i="1"/>
  <c r="R2803" i="1"/>
  <c r="T2802" i="1"/>
  <c r="U3016" i="1"/>
  <c r="W3015" i="1"/>
  <c r="U3017" i="1" l="1"/>
  <c r="W3016" i="1"/>
  <c r="K2341" i="1"/>
  <c r="M2340" i="1"/>
  <c r="R2804" i="1"/>
  <c r="T2803" i="1"/>
  <c r="Y3016" i="1"/>
  <c r="AA3015" i="1"/>
  <c r="Y3017" i="1" l="1"/>
  <c r="AA3016" i="1"/>
  <c r="K2342" i="1"/>
  <c r="M2341" i="1"/>
  <c r="R2805" i="1"/>
  <c r="T2804" i="1"/>
  <c r="U3018" i="1"/>
  <c r="W3017" i="1"/>
  <c r="U3019" i="1" l="1"/>
  <c r="W3018" i="1"/>
  <c r="K2343" i="1"/>
  <c r="M2342" i="1"/>
  <c r="R2806" i="1"/>
  <c r="T2805" i="1"/>
  <c r="Y3018" i="1"/>
  <c r="AA3017" i="1"/>
  <c r="Y3019" i="1" l="1"/>
  <c r="AA3018" i="1"/>
  <c r="K2344" i="1"/>
  <c r="M2343" i="1"/>
  <c r="R2807" i="1"/>
  <c r="T2806" i="1"/>
  <c r="U3020" i="1"/>
  <c r="W3019" i="1"/>
  <c r="U3021" i="1" l="1"/>
  <c r="W3020" i="1"/>
  <c r="K2345" i="1"/>
  <c r="M2344" i="1"/>
  <c r="R2808" i="1"/>
  <c r="T2807" i="1"/>
  <c r="Y3020" i="1"/>
  <c r="AA3019" i="1"/>
  <c r="Y3021" i="1" l="1"/>
  <c r="AA3020" i="1"/>
  <c r="K2346" i="1"/>
  <c r="M2345" i="1"/>
  <c r="R2809" i="1"/>
  <c r="T2808" i="1"/>
  <c r="U3022" i="1"/>
  <c r="W3021" i="1"/>
  <c r="U3023" i="1" l="1"/>
  <c r="W3022" i="1"/>
  <c r="K2347" i="1"/>
  <c r="M2346" i="1"/>
  <c r="R2810" i="1"/>
  <c r="T2809" i="1"/>
  <c r="Y3022" i="1"/>
  <c r="AA3021" i="1"/>
  <c r="Y3023" i="1" l="1"/>
  <c r="AA3022" i="1"/>
  <c r="K2348" i="1"/>
  <c r="M2347" i="1"/>
  <c r="R2811" i="1"/>
  <c r="T2810" i="1"/>
  <c r="U3024" i="1"/>
  <c r="W3023" i="1"/>
  <c r="U3025" i="1" l="1"/>
  <c r="W3024" i="1"/>
  <c r="K2349" i="1"/>
  <c r="M2348" i="1"/>
  <c r="R2812" i="1"/>
  <c r="T2811" i="1"/>
  <c r="Y3024" i="1"/>
  <c r="AA3023" i="1"/>
  <c r="Y3025" i="1" l="1"/>
  <c r="AA3024" i="1"/>
  <c r="K2350" i="1"/>
  <c r="M2349" i="1"/>
  <c r="R2813" i="1"/>
  <c r="T2812" i="1"/>
  <c r="U3026" i="1"/>
  <c r="W3025" i="1"/>
  <c r="U3027" i="1" l="1"/>
  <c r="W3026" i="1"/>
  <c r="K2351" i="1"/>
  <c r="M2350" i="1"/>
  <c r="R2814" i="1"/>
  <c r="T2813" i="1"/>
  <c r="Y3026" i="1"/>
  <c r="AA3025" i="1"/>
  <c r="Y3027" i="1" l="1"/>
  <c r="AA3026" i="1"/>
  <c r="K2352" i="1"/>
  <c r="M2351" i="1"/>
  <c r="R2815" i="1"/>
  <c r="T2814" i="1"/>
  <c r="U3028" i="1"/>
  <c r="W3027" i="1"/>
  <c r="U3029" i="1" l="1"/>
  <c r="W3028" i="1"/>
  <c r="K2353" i="1"/>
  <c r="M2352" i="1"/>
  <c r="R2816" i="1"/>
  <c r="T2815" i="1"/>
  <c r="Y3028" i="1"/>
  <c r="AA3027" i="1"/>
  <c r="Y3029" i="1" l="1"/>
  <c r="AA3028" i="1"/>
  <c r="K2354" i="1"/>
  <c r="M2353" i="1"/>
  <c r="R2817" i="1"/>
  <c r="T2816" i="1"/>
  <c r="U3030" i="1"/>
  <c r="W3029" i="1"/>
  <c r="U3031" i="1" l="1"/>
  <c r="W3030" i="1"/>
  <c r="K2355" i="1"/>
  <c r="M2354" i="1"/>
  <c r="R2818" i="1"/>
  <c r="T2817" i="1"/>
  <c r="Y3030" i="1"/>
  <c r="AA3029" i="1"/>
  <c r="Y3031" i="1" l="1"/>
  <c r="AA3030" i="1"/>
  <c r="K2356" i="1"/>
  <c r="M2355" i="1"/>
  <c r="R2819" i="1"/>
  <c r="T2818" i="1"/>
  <c r="U3032" i="1"/>
  <c r="W3031" i="1"/>
  <c r="U3033" i="1" l="1"/>
  <c r="W3032" i="1"/>
  <c r="K2357" i="1"/>
  <c r="M2356" i="1"/>
  <c r="R2820" i="1"/>
  <c r="T2819" i="1"/>
  <c r="Y3032" i="1"/>
  <c r="AA3031" i="1"/>
  <c r="Y3033" i="1" l="1"/>
  <c r="AA3032" i="1"/>
  <c r="K2358" i="1"/>
  <c r="M2357" i="1"/>
  <c r="R2821" i="1"/>
  <c r="T2820" i="1"/>
  <c r="U3034" i="1"/>
  <c r="W3033" i="1"/>
  <c r="U3035" i="1" l="1"/>
  <c r="W3034" i="1"/>
  <c r="K2359" i="1"/>
  <c r="M2358" i="1"/>
  <c r="R2822" i="1"/>
  <c r="T2821" i="1"/>
  <c r="Y3034" i="1"/>
  <c r="AA3033" i="1"/>
  <c r="Y3035" i="1" l="1"/>
  <c r="AA3034" i="1"/>
  <c r="K2360" i="1"/>
  <c r="M2359" i="1"/>
  <c r="R2823" i="1"/>
  <c r="T2822" i="1"/>
  <c r="U3036" i="1"/>
  <c r="W3035" i="1"/>
  <c r="U3037" i="1" l="1"/>
  <c r="W3036" i="1"/>
  <c r="K2361" i="1"/>
  <c r="M2360" i="1"/>
  <c r="R2824" i="1"/>
  <c r="T2823" i="1"/>
  <c r="Y3036" i="1"/>
  <c r="AA3035" i="1"/>
  <c r="Y3037" i="1" l="1"/>
  <c r="AA3036" i="1"/>
  <c r="K2362" i="1"/>
  <c r="M2361" i="1"/>
  <c r="R2825" i="1"/>
  <c r="T2824" i="1"/>
  <c r="U3038" i="1"/>
  <c r="W3037" i="1"/>
  <c r="U3039" i="1" l="1"/>
  <c r="W3038" i="1"/>
  <c r="K2363" i="1"/>
  <c r="M2362" i="1"/>
  <c r="R2826" i="1"/>
  <c r="T2825" i="1"/>
  <c r="Y3038" i="1"/>
  <c r="AA3037" i="1"/>
  <c r="Y3039" i="1" l="1"/>
  <c r="AA3038" i="1"/>
  <c r="K2364" i="1"/>
  <c r="M2363" i="1"/>
  <c r="R2827" i="1"/>
  <c r="T2826" i="1"/>
  <c r="U3040" i="1"/>
  <c r="W3039" i="1"/>
  <c r="U3041" i="1" l="1"/>
  <c r="W3040" i="1"/>
  <c r="K2365" i="1"/>
  <c r="M2364" i="1"/>
  <c r="R2828" i="1"/>
  <c r="T2827" i="1"/>
  <c r="Y3040" i="1"/>
  <c r="AA3039" i="1"/>
  <c r="Y3041" i="1" l="1"/>
  <c r="AA3040" i="1"/>
  <c r="K2366" i="1"/>
  <c r="M2365" i="1"/>
  <c r="R2829" i="1"/>
  <c r="T2828" i="1"/>
  <c r="U3042" i="1"/>
  <c r="W3041" i="1"/>
  <c r="U3043" i="1" l="1"/>
  <c r="W3042" i="1"/>
  <c r="K2367" i="1"/>
  <c r="M2366" i="1"/>
  <c r="R2830" i="1"/>
  <c r="T2829" i="1"/>
  <c r="Y3042" i="1"/>
  <c r="AA3041" i="1"/>
  <c r="Y3043" i="1" l="1"/>
  <c r="AA3042" i="1"/>
  <c r="K2368" i="1"/>
  <c r="M2367" i="1"/>
  <c r="R2831" i="1"/>
  <c r="T2830" i="1"/>
  <c r="U3044" i="1"/>
  <c r="W3043" i="1"/>
  <c r="U3045" i="1" l="1"/>
  <c r="W3044" i="1"/>
  <c r="K2369" i="1"/>
  <c r="M2368" i="1"/>
  <c r="R2832" i="1"/>
  <c r="T2831" i="1"/>
  <c r="Y3044" i="1"/>
  <c r="AA3043" i="1"/>
  <c r="Y3045" i="1" l="1"/>
  <c r="AA3044" i="1"/>
  <c r="K2370" i="1"/>
  <c r="M2369" i="1"/>
  <c r="R2833" i="1"/>
  <c r="T2832" i="1"/>
  <c r="U3046" i="1"/>
  <c r="W3045" i="1"/>
  <c r="U3047" i="1" l="1"/>
  <c r="W3046" i="1"/>
  <c r="K2371" i="1"/>
  <c r="M2370" i="1"/>
  <c r="R2834" i="1"/>
  <c r="T2833" i="1"/>
  <c r="Y3046" i="1"/>
  <c r="AA3045" i="1"/>
  <c r="Y3047" i="1" l="1"/>
  <c r="AA3046" i="1"/>
  <c r="K2372" i="1"/>
  <c r="M2371" i="1"/>
  <c r="R2835" i="1"/>
  <c r="T2834" i="1"/>
  <c r="U3048" i="1"/>
  <c r="W3047" i="1"/>
  <c r="U3049" i="1" l="1"/>
  <c r="W3048" i="1"/>
  <c r="K2373" i="1"/>
  <c r="M2372" i="1"/>
  <c r="R2836" i="1"/>
  <c r="T2835" i="1"/>
  <c r="Y3048" i="1"/>
  <c r="AA3047" i="1"/>
  <c r="Y3049" i="1" l="1"/>
  <c r="AA3048" i="1"/>
  <c r="K2374" i="1"/>
  <c r="M2373" i="1"/>
  <c r="R2837" i="1"/>
  <c r="T2836" i="1"/>
  <c r="U3050" i="1"/>
  <c r="W3049" i="1"/>
  <c r="U3051" i="1" l="1"/>
  <c r="W3050" i="1"/>
  <c r="K2375" i="1"/>
  <c r="M2374" i="1"/>
  <c r="R2838" i="1"/>
  <c r="T2837" i="1"/>
  <c r="Y3050" i="1"/>
  <c r="AA3049" i="1"/>
  <c r="Y3051" i="1" l="1"/>
  <c r="AA3050" i="1"/>
  <c r="K2376" i="1"/>
  <c r="M2375" i="1"/>
  <c r="R2839" i="1"/>
  <c r="T2838" i="1"/>
  <c r="U3052" i="1"/>
  <c r="W3051" i="1"/>
  <c r="U3053" i="1" l="1"/>
  <c r="W3052" i="1"/>
  <c r="K2377" i="1"/>
  <c r="M2376" i="1"/>
  <c r="R2840" i="1"/>
  <c r="T2839" i="1"/>
  <c r="Y3052" i="1"/>
  <c r="AA3051" i="1"/>
  <c r="Y3053" i="1" l="1"/>
  <c r="AA3052" i="1"/>
  <c r="K2378" i="1"/>
  <c r="M2377" i="1"/>
  <c r="R2841" i="1"/>
  <c r="T2840" i="1"/>
  <c r="U3054" i="1"/>
  <c r="W3053" i="1"/>
  <c r="U3055" i="1" l="1"/>
  <c r="W3054" i="1"/>
  <c r="K2379" i="1"/>
  <c r="M2378" i="1"/>
  <c r="R2842" i="1"/>
  <c r="T2841" i="1"/>
  <c r="Y3054" i="1"/>
  <c r="AA3053" i="1"/>
  <c r="Y3055" i="1" l="1"/>
  <c r="AA3054" i="1"/>
  <c r="K2380" i="1"/>
  <c r="M2379" i="1"/>
  <c r="R2843" i="1"/>
  <c r="T2842" i="1"/>
  <c r="U3056" i="1"/>
  <c r="W3055" i="1"/>
  <c r="U3057" i="1" l="1"/>
  <c r="W3056" i="1"/>
  <c r="K2381" i="1"/>
  <c r="M2380" i="1"/>
  <c r="R2844" i="1"/>
  <c r="T2843" i="1"/>
  <c r="Y3056" i="1"/>
  <c r="AA3055" i="1"/>
  <c r="Y3057" i="1" l="1"/>
  <c r="AA3056" i="1"/>
  <c r="K2382" i="1"/>
  <c r="M2381" i="1"/>
  <c r="R2845" i="1"/>
  <c r="T2844" i="1"/>
  <c r="U3058" i="1"/>
  <c r="W3057" i="1"/>
  <c r="U3059" i="1" l="1"/>
  <c r="W3058" i="1"/>
  <c r="K2383" i="1"/>
  <c r="M2382" i="1"/>
  <c r="R2846" i="1"/>
  <c r="T2845" i="1"/>
  <c r="Y3058" i="1"/>
  <c r="AA3057" i="1"/>
  <c r="Y3059" i="1" l="1"/>
  <c r="AA3058" i="1"/>
  <c r="K2384" i="1"/>
  <c r="M2383" i="1"/>
  <c r="R2847" i="1"/>
  <c r="T2846" i="1"/>
  <c r="U3060" i="1"/>
  <c r="W3059" i="1"/>
  <c r="U3061" i="1" l="1"/>
  <c r="W3060" i="1"/>
  <c r="K2385" i="1"/>
  <c r="M2384" i="1"/>
  <c r="R2848" i="1"/>
  <c r="T2847" i="1"/>
  <c r="Y3060" i="1"/>
  <c r="AA3059" i="1"/>
  <c r="Y3061" i="1" l="1"/>
  <c r="AA3060" i="1"/>
  <c r="K2386" i="1"/>
  <c r="M2385" i="1"/>
  <c r="R2849" i="1"/>
  <c r="T2848" i="1"/>
  <c r="U3062" i="1"/>
  <c r="W3061" i="1"/>
  <c r="U3063" i="1" l="1"/>
  <c r="W3062" i="1"/>
  <c r="K2387" i="1"/>
  <c r="M2386" i="1"/>
  <c r="R2850" i="1"/>
  <c r="T2849" i="1"/>
  <c r="Y3062" i="1"/>
  <c r="AA3061" i="1"/>
  <c r="Y3063" i="1" l="1"/>
  <c r="AA3062" i="1"/>
  <c r="K2388" i="1"/>
  <c r="M2387" i="1"/>
  <c r="R2851" i="1"/>
  <c r="T2850" i="1"/>
  <c r="U3064" i="1"/>
  <c r="W3063" i="1"/>
  <c r="U3065" i="1" l="1"/>
  <c r="W3064" i="1"/>
  <c r="K2389" i="1"/>
  <c r="M2388" i="1"/>
  <c r="R2852" i="1"/>
  <c r="T2851" i="1"/>
  <c r="Y3064" i="1"/>
  <c r="AA3063" i="1"/>
  <c r="Y3065" i="1" l="1"/>
  <c r="AA3064" i="1"/>
  <c r="K2390" i="1"/>
  <c r="M2389" i="1"/>
  <c r="R2853" i="1"/>
  <c r="T2852" i="1"/>
  <c r="U3066" i="1"/>
  <c r="W3065" i="1"/>
  <c r="U3067" i="1" l="1"/>
  <c r="W3066" i="1"/>
  <c r="K2391" i="1"/>
  <c r="M2390" i="1"/>
  <c r="R2854" i="1"/>
  <c r="T2853" i="1"/>
  <c r="Y3066" i="1"/>
  <c r="AA3065" i="1"/>
  <c r="R2855" i="1" l="1"/>
  <c r="T2854" i="1"/>
  <c r="U3068" i="1"/>
  <c r="W3067" i="1"/>
  <c r="Y3067" i="1"/>
  <c r="AA3066" i="1"/>
  <c r="K2392" i="1"/>
  <c r="M2391" i="1"/>
  <c r="K2393" i="1" l="1"/>
  <c r="M2392" i="1"/>
  <c r="U3069" i="1"/>
  <c r="W3068" i="1"/>
  <c r="Y3068" i="1"/>
  <c r="AA3067" i="1"/>
  <c r="R2856" i="1"/>
  <c r="T2855" i="1"/>
  <c r="R2857" i="1" l="1"/>
  <c r="T2856" i="1"/>
  <c r="U3070" i="1"/>
  <c r="W3069" i="1"/>
  <c r="Y3069" i="1"/>
  <c r="AA3068" i="1"/>
  <c r="K2394" i="1"/>
  <c r="M2393" i="1"/>
  <c r="K2395" i="1" l="1"/>
  <c r="M2394" i="1"/>
  <c r="U3071" i="1"/>
  <c r="W3070" i="1"/>
  <c r="Y3070" i="1"/>
  <c r="AA3069" i="1"/>
  <c r="R2858" i="1"/>
  <c r="T2857" i="1"/>
  <c r="R2859" i="1" l="1"/>
  <c r="T2858" i="1"/>
  <c r="U3072" i="1"/>
  <c r="W3071" i="1"/>
  <c r="Y3071" i="1"/>
  <c r="AA3070" i="1"/>
  <c r="K2396" i="1"/>
  <c r="M2395" i="1"/>
  <c r="K2397" i="1" l="1"/>
  <c r="M2396" i="1"/>
  <c r="U3073" i="1"/>
  <c r="W3072" i="1"/>
  <c r="Y3072" i="1"/>
  <c r="AA3071" i="1"/>
  <c r="R2860" i="1"/>
  <c r="T2859" i="1"/>
  <c r="R2861" i="1" l="1"/>
  <c r="T2860" i="1"/>
  <c r="U3074" i="1"/>
  <c r="W3073" i="1"/>
  <c r="Y3073" i="1"/>
  <c r="AA3072" i="1"/>
  <c r="K2398" i="1"/>
  <c r="M2397" i="1"/>
  <c r="K2399" i="1" l="1"/>
  <c r="M2398" i="1"/>
  <c r="U3075" i="1"/>
  <c r="W3074" i="1"/>
  <c r="Y3074" i="1"/>
  <c r="AA3073" i="1"/>
  <c r="R2862" i="1"/>
  <c r="T2861" i="1"/>
  <c r="R2863" i="1" l="1"/>
  <c r="T2862" i="1"/>
  <c r="U3076" i="1"/>
  <c r="W3075" i="1"/>
  <c r="Y3075" i="1"/>
  <c r="AA3074" i="1"/>
  <c r="K2400" i="1"/>
  <c r="M2399" i="1"/>
  <c r="K2401" i="1" l="1"/>
  <c r="M2400" i="1"/>
  <c r="U3077" i="1"/>
  <c r="W3076" i="1"/>
  <c r="Y3076" i="1"/>
  <c r="AA3075" i="1"/>
  <c r="R2864" i="1"/>
  <c r="T2863" i="1"/>
  <c r="R2865" i="1" l="1"/>
  <c r="T2864" i="1"/>
  <c r="U3078" i="1"/>
  <c r="W3077" i="1"/>
  <c r="Y3077" i="1"/>
  <c r="AA3076" i="1"/>
  <c r="K2402" i="1"/>
  <c r="M2401" i="1"/>
  <c r="K2403" i="1" l="1"/>
  <c r="M2402" i="1"/>
  <c r="U3079" i="1"/>
  <c r="W3078" i="1"/>
  <c r="Y3078" i="1"/>
  <c r="AA3077" i="1"/>
  <c r="R2866" i="1"/>
  <c r="T2865" i="1"/>
  <c r="R2867" i="1" l="1"/>
  <c r="T2866" i="1"/>
  <c r="U3080" i="1"/>
  <c r="W3079" i="1"/>
  <c r="Y3079" i="1"/>
  <c r="AA3078" i="1"/>
  <c r="K2404" i="1"/>
  <c r="M2403" i="1"/>
  <c r="K2405" i="1" l="1"/>
  <c r="M2404" i="1"/>
  <c r="U3081" i="1"/>
  <c r="W3080" i="1"/>
  <c r="Y3080" i="1"/>
  <c r="AA3079" i="1"/>
  <c r="R2868" i="1"/>
  <c r="T2867" i="1"/>
  <c r="R2869" i="1" l="1"/>
  <c r="T2868" i="1"/>
  <c r="U3082" i="1"/>
  <c r="W3081" i="1"/>
  <c r="Y3081" i="1"/>
  <c r="AA3080" i="1"/>
  <c r="K2406" i="1"/>
  <c r="M2405" i="1"/>
  <c r="K2407" i="1" l="1"/>
  <c r="M2406" i="1"/>
  <c r="U3083" i="1"/>
  <c r="W3082" i="1"/>
  <c r="Y3082" i="1"/>
  <c r="AA3081" i="1"/>
  <c r="R2870" i="1"/>
  <c r="T2869" i="1"/>
  <c r="R2871" i="1" l="1"/>
  <c r="T2870" i="1"/>
  <c r="U3084" i="1"/>
  <c r="W3083" i="1"/>
  <c r="Y3083" i="1"/>
  <c r="AA3082" i="1"/>
  <c r="K2408" i="1"/>
  <c r="M2407" i="1"/>
  <c r="K2409" i="1" l="1"/>
  <c r="M2408" i="1"/>
  <c r="U3085" i="1"/>
  <c r="W3084" i="1"/>
  <c r="Y3084" i="1"/>
  <c r="AA3083" i="1"/>
  <c r="R2872" i="1"/>
  <c r="T2871" i="1"/>
  <c r="R2873" i="1" l="1"/>
  <c r="T2872" i="1"/>
  <c r="U3086" i="1"/>
  <c r="W3085" i="1"/>
  <c r="Y3085" i="1"/>
  <c r="AA3084" i="1"/>
  <c r="K2410" i="1"/>
  <c r="M2409" i="1"/>
  <c r="K2411" i="1" l="1"/>
  <c r="M2410" i="1"/>
  <c r="U3087" i="1"/>
  <c r="W3086" i="1"/>
  <c r="Y3086" i="1"/>
  <c r="AA3085" i="1"/>
  <c r="R2874" i="1"/>
  <c r="T2873" i="1"/>
  <c r="R2875" i="1" l="1"/>
  <c r="T2874" i="1"/>
  <c r="U3088" i="1"/>
  <c r="W3087" i="1"/>
  <c r="Y3087" i="1"/>
  <c r="AA3086" i="1"/>
  <c r="K2412" i="1"/>
  <c r="M2411" i="1"/>
  <c r="K2413" i="1" l="1"/>
  <c r="M2412" i="1"/>
  <c r="U3089" i="1"/>
  <c r="W3088" i="1"/>
  <c r="Y3088" i="1"/>
  <c r="AA3087" i="1"/>
  <c r="R2876" i="1"/>
  <c r="T2875" i="1"/>
  <c r="R2877" i="1" l="1"/>
  <c r="T2876" i="1"/>
  <c r="U3090" i="1"/>
  <c r="W3089" i="1"/>
  <c r="Y3089" i="1"/>
  <c r="AA3088" i="1"/>
  <c r="K2414" i="1"/>
  <c r="M2413" i="1"/>
  <c r="K2415" i="1" l="1"/>
  <c r="M2414" i="1"/>
  <c r="U3091" i="1"/>
  <c r="W3090" i="1"/>
  <c r="Y3090" i="1"/>
  <c r="AA3089" i="1"/>
  <c r="R2878" i="1"/>
  <c r="T2877" i="1"/>
  <c r="R2879" i="1" l="1"/>
  <c r="T2878" i="1"/>
  <c r="U3092" i="1"/>
  <c r="W3091" i="1"/>
  <c r="Y3091" i="1"/>
  <c r="AA3090" i="1"/>
  <c r="K2416" i="1"/>
  <c r="M2415" i="1"/>
  <c r="K2417" i="1" l="1"/>
  <c r="M2416" i="1"/>
  <c r="U3093" i="1"/>
  <c r="W3092" i="1"/>
  <c r="Y3092" i="1"/>
  <c r="AA3091" i="1"/>
  <c r="R2880" i="1"/>
  <c r="T2879" i="1"/>
  <c r="R2881" i="1" l="1"/>
  <c r="T2880" i="1"/>
  <c r="U3094" i="1"/>
  <c r="W3093" i="1"/>
  <c r="Y3093" i="1"/>
  <c r="AA3092" i="1"/>
  <c r="K2418" i="1"/>
  <c r="M2417" i="1"/>
  <c r="K2419" i="1" l="1"/>
  <c r="M2418" i="1"/>
  <c r="U3095" i="1"/>
  <c r="W3094" i="1"/>
  <c r="Y3094" i="1"/>
  <c r="AA3093" i="1"/>
  <c r="R2882" i="1"/>
  <c r="T2881" i="1"/>
  <c r="R2883" i="1" l="1"/>
  <c r="T2882" i="1"/>
  <c r="U3096" i="1"/>
  <c r="W3095" i="1"/>
  <c r="Y3095" i="1"/>
  <c r="AA3094" i="1"/>
  <c r="K2420" i="1"/>
  <c r="M2419" i="1"/>
  <c r="K2421" i="1" l="1"/>
  <c r="M2420" i="1"/>
  <c r="U3097" i="1"/>
  <c r="W3096" i="1"/>
  <c r="Y3096" i="1"/>
  <c r="AA3095" i="1"/>
  <c r="R2884" i="1"/>
  <c r="T2883" i="1"/>
  <c r="R2885" i="1" l="1"/>
  <c r="T2884" i="1"/>
  <c r="U3098" i="1"/>
  <c r="W3097" i="1"/>
  <c r="Y3097" i="1"/>
  <c r="AA3096" i="1"/>
  <c r="K2422" i="1"/>
  <c r="M2421" i="1"/>
  <c r="K2423" i="1" l="1"/>
  <c r="M2422" i="1"/>
  <c r="U3099" i="1"/>
  <c r="W3098" i="1"/>
  <c r="Y3098" i="1"/>
  <c r="AA3097" i="1"/>
  <c r="R2886" i="1"/>
  <c r="T2885" i="1"/>
  <c r="R2887" i="1" l="1"/>
  <c r="T2886" i="1"/>
  <c r="U3100" i="1"/>
  <c r="W3099" i="1"/>
  <c r="Y3099" i="1"/>
  <c r="AA3098" i="1"/>
  <c r="K2424" i="1"/>
  <c r="M2423" i="1"/>
  <c r="K2425" i="1" l="1"/>
  <c r="M2424" i="1"/>
  <c r="U3101" i="1"/>
  <c r="W3100" i="1"/>
  <c r="Y3100" i="1"/>
  <c r="AA3099" i="1"/>
  <c r="R2888" i="1"/>
  <c r="T2887" i="1"/>
  <c r="R2889" i="1" l="1"/>
  <c r="T2888" i="1"/>
  <c r="U3102" i="1"/>
  <c r="W3101" i="1"/>
  <c r="Y3101" i="1"/>
  <c r="AA3100" i="1"/>
  <c r="K2426" i="1"/>
  <c r="M2425" i="1"/>
  <c r="K2427" i="1" l="1"/>
  <c r="M2426" i="1"/>
  <c r="U3103" i="1"/>
  <c r="W3102" i="1"/>
  <c r="Y3102" i="1"/>
  <c r="AA3101" i="1"/>
  <c r="R2890" i="1"/>
  <c r="T2889" i="1"/>
  <c r="R2891" i="1" l="1"/>
  <c r="T2890" i="1"/>
  <c r="U3104" i="1"/>
  <c r="W3103" i="1"/>
  <c r="Y3103" i="1"/>
  <c r="AA3102" i="1"/>
  <c r="K2428" i="1"/>
  <c r="M2427" i="1"/>
  <c r="K2429" i="1" l="1"/>
  <c r="M2428" i="1"/>
  <c r="U3105" i="1"/>
  <c r="W3104" i="1"/>
  <c r="Y3104" i="1"/>
  <c r="AA3103" i="1"/>
  <c r="R2892" i="1"/>
  <c r="T2891" i="1"/>
  <c r="R2893" i="1" l="1"/>
  <c r="T2892" i="1"/>
  <c r="U3106" i="1"/>
  <c r="W3105" i="1"/>
  <c r="Y3105" i="1"/>
  <c r="AA3104" i="1"/>
  <c r="K2430" i="1"/>
  <c r="M2429" i="1"/>
  <c r="K2431" i="1" l="1"/>
  <c r="M2430" i="1"/>
  <c r="U3107" i="1"/>
  <c r="W3106" i="1"/>
  <c r="Y3106" i="1"/>
  <c r="AA3105" i="1"/>
  <c r="R2894" i="1"/>
  <c r="T2893" i="1"/>
  <c r="R2895" i="1" l="1"/>
  <c r="T2894" i="1"/>
  <c r="U3108" i="1"/>
  <c r="W3107" i="1"/>
  <c r="Y3107" i="1"/>
  <c r="AA3106" i="1"/>
  <c r="K2432" i="1"/>
  <c r="M2431" i="1"/>
  <c r="K2433" i="1" l="1"/>
  <c r="M2432" i="1"/>
  <c r="U3109" i="1"/>
  <c r="W3108" i="1"/>
  <c r="Y3108" i="1"/>
  <c r="AA3107" i="1"/>
  <c r="R2896" i="1"/>
  <c r="T2895" i="1"/>
  <c r="R2897" i="1" l="1"/>
  <c r="T2896" i="1"/>
  <c r="U3110" i="1"/>
  <c r="W3109" i="1"/>
  <c r="Y3109" i="1"/>
  <c r="AA3108" i="1"/>
  <c r="K2434" i="1"/>
  <c r="M2433" i="1"/>
  <c r="K2435" i="1" l="1"/>
  <c r="M2434" i="1"/>
  <c r="U3111" i="1"/>
  <c r="W3110" i="1"/>
  <c r="Y3110" i="1"/>
  <c r="AA3109" i="1"/>
  <c r="R2898" i="1"/>
  <c r="T2897" i="1"/>
  <c r="U3112" i="1" l="1"/>
  <c r="W3111" i="1"/>
  <c r="R2899" i="1"/>
  <c r="T2898" i="1"/>
  <c r="Y3111" i="1"/>
  <c r="AA3110" i="1"/>
  <c r="K2436" i="1"/>
  <c r="M2435" i="1"/>
  <c r="K2437" i="1" l="1"/>
  <c r="M2436" i="1"/>
  <c r="R2900" i="1"/>
  <c r="T2899" i="1"/>
  <c r="Y3112" i="1"/>
  <c r="AA3111" i="1"/>
  <c r="U3113" i="1"/>
  <c r="W3112" i="1"/>
  <c r="U3114" i="1" l="1"/>
  <c r="W3113" i="1"/>
  <c r="R2901" i="1"/>
  <c r="T2900" i="1"/>
  <c r="Y3113" i="1"/>
  <c r="AA3112" i="1"/>
  <c r="K2438" i="1"/>
  <c r="M2437" i="1"/>
  <c r="K2439" i="1" l="1"/>
  <c r="M2438" i="1"/>
  <c r="R2902" i="1"/>
  <c r="T2901" i="1"/>
  <c r="Y3114" i="1"/>
  <c r="AA3113" i="1"/>
  <c r="U3115" i="1"/>
  <c r="W3114" i="1"/>
  <c r="U3116" i="1" l="1"/>
  <c r="W3115" i="1"/>
  <c r="R2903" i="1"/>
  <c r="T2902" i="1"/>
  <c r="Y3115" i="1"/>
  <c r="AA3114" i="1"/>
  <c r="K2440" i="1"/>
  <c r="M2439" i="1"/>
  <c r="K2441" i="1" l="1"/>
  <c r="M2440" i="1"/>
  <c r="R2904" i="1"/>
  <c r="T2903" i="1"/>
  <c r="Y3116" i="1"/>
  <c r="AA3115" i="1"/>
  <c r="U3117" i="1"/>
  <c r="W3116" i="1"/>
  <c r="U3118" i="1" l="1"/>
  <c r="W3117" i="1"/>
  <c r="R2905" i="1"/>
  <c r="T2904" i="1"/>
  <c r="Y3117" i="1"/>
  <c r="AA3116" i="1"/>
  <c r="K2442" i="1"/>
  <c r="M2441" i="1"/>
  <c r="K2443" i="1" l="1"/>
  <c r="M2442" i="1"/>
  <c r="R2906" i="1"/>
  <c r="T2905" i="1"/>
  <c r="Y3118" i="1"/>
  <c r="AA3117" i="1"/>
  <c r="U3119" i="1"/>
  <c r="W3118" i="1"/>
  <c r="U3120" i="1" l="1"/>
  <c r="W3119" i="1"/>
  <c r="R2907" i="1"/>
  <c r="T2906" i="1"/>
  <c r="Y3119" i="1"/>
  <c r="AA3118" i="1"/>
  <c r="K2444" i="1"/>
  <c r="M2443" i="1"/>
  <c r="K2445" i="1" l="1"/>
  <c r="M2444" i="1"/>
  <c r="R2908" i="1"/>
  <c r="T2907" i="1"/>
  <c r="Y3120" i="1"/>
  <c r="AA3119" i="1"/>
  <c r="U3121" i="1"/>
  <c r="W3120" i="1"/>
  <c r="U3122" i="1" l="1"/>
  <c r="W3121" i="1"/>
  <c r="R2909" i="1"/>
  <c r="T2908" i="1"/>
  <c r="Y3121" i="1"/>
  <c r="AA3120" i="1"/>
  <c r="K2446" i="1"/>
  <c r="M2445" i="1"/>
  <c r="K2447" i="1" l="1"/>
  <c r="M2446" i="1"/>
  <c r="R2910" i="1"/>
  <c r="T2909" i="1"/>
  <c r="Y3122" i="1"/>
  <c r="AA3121" i="1"/>
  <c r="U3123" i="1"/>
  <c r="W3122" i="1"/>
  <c r="U3124" i="1" l="1"/>
  <c r="W3123" i="1"/>
  <c r="R2911" i="1"/>
  <c r="T2910" i="1"/>
  <c r="Y3123" i="1"/>
  <c r="AA3122" i="1"/>
  <c r="K2448" i="1"/>
  <c r="M2447" i="1"/>
  <c r="K2449" i="1" l="1"/>
  <c r="M2448" i="1"/>
  <c r="R2912" i="1"/>
  <c r="T2911" i="1"/>
  <c r="Y3124" i="1"/>
  <c r="AA3123" i="1"/>
  <c r="U3125" i="1"/>
  <c r="W3124" i="1"/>
  <c r="U3126" i="1" l="1"/>
  <c r="W3125" i="1"/>
  <c r="R2913" i="1"/>
  <c r="T2912" i="1"/>
  <c r="Y3125" i="1"/>
  <c r="AA3124" i="1"/>
  <c r="K2450" i="1"/>
  <c r="M2449" i="1"/>
  <c r="K2451" i="1" l="1"/>
  <c r="M2450" i="1"/>
  <c r="R2914" i="1"/>
  <c r="T2913" i="1"/>
  <c r="Y3126" i="1"/>
  <c r="AA3125" i="1"/>
  <c r="U3127" i="1"/>
  <c r="W3126" i="1"/>
  <c r="U3128" i="1" l="1"/>
  <c r="W3127" i="1"/>
  <c r="R2915" i="1"/>
  <c r="T2914" i="1"/>
  <c r="Y3127" i="1"/>
  <c r="AA3126" i="1"/>
  <c r="K2452" i="1"/>
  <c r="M2451" i="1"/>
  <c r="K2453" i="1" l="1"/>
  <c r="M2452" i="1"/>
  <c r="R2916" i="1"/>
  <c r="T2915" i="1"/>
  <c r="Y3128" i="1"/>
  <c r="AA3127" i="1"/>
  <c r="U3129" i="1"/>
  <c r="W3128" i="1"/>
  <c r="U3130" i="1" l="1"/>
  <c r="W3129" i="1"/>
  <c r="R2917" i="1"/>
  <c r="T2916" i="1"/>
  <c r="Y3129" i="1"/>
  <c r="AA3128" i="1"/>
  <c r="K2454" i="1"/>
  <c r="M2453" i="1"/>
  <c r="K2455" i="1" l="1"/>
  <c r="M2454" i="1"/>
  <c r="R2918" i="1"/>
  <c r="T2917" i="1"/>
  <c r="Y3130" i="1"/>
  <c r="AA3129" i="1"/>
  <c r="U3131" i="1"/>
  <c r="W3130" i="1"/>
  <c r="U3132" i="1" l="1"/>
  <c r="W3131" i="1"/>
  <c r="R2919" i="1"/>
  <c r="T2918" i="1"/>
  <c r="Y3131" i="1"/>
  <c r="AA3130" i="1"/>
  <c r="K2456" i="1"/>
  <c r="M2455" i="1"/>
  <c r="K2457" i="1" l="1"/>
  <c r="M2456" i="1"/>
  <c r="R2920" i="1"/>
  <c r="T2919" i="1"/>
  <c r="Y3132" i="1"/>
  <c r="AA3131" i="1"/>
  <c r="U3133" i="1"/>
  <c r="W3132" i="1"/>
  <c r="U3134" i="1" l="1"/>
  <c r="W3133" i="1"/>
  <c r="R2921" i="1"/>
  <c r="T2920" i="1"/>
  <c r="Y3133" i="1"/>
  <c r="AA3132" i="1"/>
  <c r="K2458" i="1"/>
  <c r="M2457" i="1"/>
  <c r="K2459" i="1" l="1"/>
  <c r="M2458" i="1"/>
  <c r="R2922" i="1"/>
  <c r="T2921" i="1"/>
  <c r="Y3134" i="1"/>
  <c r="AA3133" i="1"/>
  <c r="U3135" i="1"/>
  <c r="W3134" i="1"/>
  <c r="U3136" i="1" l="1"/>
  <c r="W3135" i="1"/>
  <c r="R2923" i="1"/>
  <c r="T2922" i="1"/>
  <c r="Y3135" i="1"/>
  <c r="AA3134" i="1"/>
  <c r="K2460" i="1"/>
  <c r="M2459" i="1"/>
  <c r="K2461" i="1" l="1"/>
  <c r="M2460" i="1"/>
  <c r="R2924" i="1"/>
  <c r="T2923" i="1"/>
  <c r="Y3136" i="1"/>
  <c r="AA3135" i="1"/>
  <c r="U3137" i="1"/>
  <c r="W3136" i="1"/>
  <c r="U3138" i="1" l="1"/>
  <c r="W3137" i="1"/>
  <c r="R2925" i="1"/>
  <c r="T2924" i="1"/>
  <c r="Y3137" i="1"/>
  <c r="AA3136" i="1"/>
  <c r="K2462" i="1"/>
  <c r="M2461" i="1"/>
  <c r="K2463" i="1" l="1"/>
  <c r="M2462" i="1"/>
  <c r="R2926" i="1"/>
  <c r="T2925" i="1"/>
  <c r="Y3138" i="1"/>
  <c r="AA3137" i="1"/>
  <c r="U3139" i="1"/>
  <c r="W3138" i="1"/>
  <c r="U3140" i="1" l="1"/>
  <c r="W3139" i="1"/>
  <c r="R2927" i="1"/>
  <c r="T2926" i="1"/>
  <c r="Y3139" i="1"/>
  <c r="AA3138" i="1"/>
  <c r="K2464" i="1"/>
  <c r="M2463" i="1"/>
  <c r="K2465" i="1" l="1"/>
  <c r="M2464" i="1"/>
  <c r="R2928" i="1"/>
  <c r="T2927" i="1"/>
  <c r="Y3140" i="1"/>
  <c r="AA3139" i="1"/>
  <c r="U3141" i="1"/>
  <c r="W3140" i="1"/>
  <c r="U3142" i="1" l="1"/>
  <c r="W3141" i="1"/>
  <c r="R2929" i="1"/>
  <c r="T2928" i="1"/>
  <c r="Y3141" i="1"/>
  <c r="AA3140" i="1"/>
  <c r="K2466" i="1"/>
  <c r="M2465" i="1"/>
  <c r="K2467" i="1" l="1"/>
  <c r="M2466" i="1"/>
  <c r="R2930" i="1"/>
  <c r="T2929" i="1"/>
  <c r="Y3142" i="1"/>
  <c r="AA3141" i="1"/>
  <c r="U3143" i="1"/>
  <c r="W3142" i="1"/>
  <c r="U3144" i="1" l="1"/>
  <c r="W3143" i="1"/>
  <c r="R2931" i="1"/>
  <c r="T2930" i="1"/>
  <c r="Y3143" i="1"/>
  <c r="AA3142" i="1"/>
  <c r="K2468" i="1"/>
  <c r="M2467" i="1"/>
  <c r="K2469" i="1" l="1"/>
  <c r="M2468" i="1"/>
  <c r="R2932" i="1"/>
  <c r="T2931" i="1"/>
  <c r="Y3144" i="1"/>
  <c r="AA3143" i="1"/>
  <c r="U3145" i="1"/>
  <c r="W3144" i="1"/>
  <c r="U3146" i="1" l="1"/>
  <c r="W3145" i="1"/>
  <c r="R2933" i="1"/>
  <c r="T2932" i="1"/>
  <c r="Y3145" i="1"/>
  <c r="AA3144" i="1"/>
  <c r="K2470" i="1"/>
  <c r="M2469" i="1"/>
  <c r="K2471" i="1" l="1"/>
  <c r="M2470" i="1"/>
  <c r="R2934" i="1"/>
  <c r="T2933" i="1"/>
  <c r="Y3146" i="1"/>
  <c r="AA3145" i="1"/>
  <c r="U3147" i="1"/>
  <c r="W3146" i="1"/>
  <c r="U3148" i="1" l="1"/>
  <c r="W3147" i="1"/>
  <c r="R2935" i="1"/>
  <c r="T2934" i="1"/>
  <c r="Y3147" i="1"/>
  <c r="AA3146" i="1"/>
  <c r="K2472" i="1"/>
  <c r="M2471" i="1"/>
  <c r="K2473" i="1" l="1"/>
  <c r="M2472" i="1"/>
  <c r="R2936" i="1"/>
  <c r="T2935" i="1"/>
  <c r="Y3148" i="1"/>
  <c r="AA3147" i="1"/>
  <c r="U3149" i="1"/>
  <c r="W3148" i="1"/>
  <c r="U3150" i="1" l="1"/>
  <c r="W3149" i="1"/>
  <c r="R2937" i="1"/>
  <c r="T2936" i="1"/>
  <c r="Y3149" i="1"/>
  <c r="AA3148" i="1"/>
  <c r="K2474" i="1"/>
  <c r="M2473" i="1"/>
  <c r="Y3150" i="1" l="1"/>
  <c r="AA3149" i="1"/>
  <c r="U3151" i="1"/>
  <c r="W3150" i="1"/>
  <c r="K2475" i="1"/>
  <c r="M2474" i="1"/>
  <c r="R2938" i="1"/>
  <c r="T2937" i="1"/>
  <c r="R2939" i="1" l="1"/>
  <c r="T2938" i="1"/>
  <c r="U3152" i="1"/>
  <c r="W3151" i="1"/>
  <c r="K2476" i="1"/>
  <c r="M2475" i="1"/>
  <c r="Y3151" i="1"/>
  <c r="AA3150" i="1"/>
  <c r="Y3152" i="1" l="1"/>
  <c r="AA3151" i="1"/>
  <c r="U3153" i="1"/>
  <c r="W3152" i="1"/>
  <c r="K2477" i="1"/>
  <c r="M2476" i="1"/>
  <c r="R2940" i="1"/>
  <c r="T2939" i="1"/>
  <c r="R2941" i="1" l="1"/>
  <c r="T2940" i="1"/>
  <c r="U3154" i="1"/>
  <c r="W3153" i="1"/>
  <c r="K2478" i="1"/>
  <c r="M2477" i="1"/>
  <c r="Y3153" i="1"/>
  <c r="AA3152" i="1"/>
  <c r="Y3154" i="1" l="1"/>
  <c r="AA3153" i="1"/>
  <c r="U3155" i="1"/>
  <c r="W3154" i="1"/>
  <c r="K2479" i="1"/>
  <c r="M2478" i="1"/>
  <c r="R2942" i="1"/>
  <c r="T2941" i="1"/>
  <c r="R2943" i="1" l="1"/>
  <c r="T2942" i="1"/>
  <c r="U3156" i="1"/>
  <c r="W3155" i="1"/>
  <c r="K2480" i="1"/>
  <c r="M2479" i="1"/>
  <c r="Y3155" i="1"/>
  <c r="AA3154" i="1"/>
  <c r="K2481" i="1" l="1"/>
  <c r="M2480" i="1"/>
  <c r="Y3156" i="1"/>
  <c r="AA3155" i="1"/>
  <c r="U3157" i="1"/>
  <c r="W3156" i="1"/>
  <c r="R2944" i="1"/>
  <c r="T2943" i="1"/>
  <c r="R2945" i="1" l="1"/>
  <c r="T2944" i="1"/>
  <c r="Y3157" i="1"/>
  <c r="AA3156" i="1"/>
  <c r="U3158" i="1"/>
  <c r="W3157" i="1"/>
  <c r="K2482" i="1"/>
  <c r="M2481" i="1"/>
  <c r="K2483" i="1" l="1"/>
  <c r="M2482" i="1"/>
  <c r="Y3158" i="1"/>
  <c r="AA3157" i="1"/>
  <c r="U3159" i="1"/>
  <c r="W3158" i="1"/>
  <c r="R2946" i="1"/>
  <c r="T2945" i="1"/>
  <c r="R2947" i="1" l="1"/>
  <c r="T2946" i="1"/>
  <c r="Y3159" i="1"/>
  <c r="AA3158" i="1"/>
  <c r="U3160" i="1"/>
  <c r="W3159" i="1"/>
  <c r="K2484" i="1"/>
  <c r="M2483" i="1"/>
  <c r="K2485" i="1" l="1"/>
  <c r="M2484" i="1"/>
  <c r="Y3160" i="1"/>
  <c r="AA3159" i="1"/>
  <c r="U3161" i="1"/>
  <c r="W3160" i="1"/>
  <c r="R2948" i="1"/>
  <c r="T2947" i="1"/>
  <c r="R2949" i="1" l="1"/>
  <c r="T2948" i="1"/>
  <c r="Y3161" i="1"/>
  <c r="AA3160" i="1"/>
  <c r="U3162" i="1"/>
  <c r="W3161" i="1"/>
  <c r="K2486" i="1"/>
  <c r="M2485" i="1"/>
  <c r="K2487" i="1" l="1"/>
  <c r="M2486" i="1"/>
  <c r="Y3162" i="1"/>
  <c r="AA3161" i="1"/>
  <c r="U3163" i="1"/>
  <c r="W3162" i="1"/>
  <c r="R2950" i="1"/>
  <c r="T2949" i="1"/>
  <c r="R2951" i="1" l="1"/>
  <c r="T2950" i="1"/>
  <c r="Y3163" i="1"/>
  <c r="AA3162" i="1"/>
  <c r="U3164" i="1"/>
  <c r="W3163" i="1"/>
  <c r="K2488" i="1"/>
  <c r="M2487" i="1"/>
  <c r="K2489" i="1" l="1"/>
  <c r="M2488" i="1"/>
  <c r="Y3164" i="1"/>
  <c r="AA3163" i="1"/>
  <c r="U3165" i="1"/>
  <c r="W3164" i="1"/>
  <c r="R2952" i="1"/>
  <c r="T2951" i="1"/>
  <c r="R2953" i="1" l="1"/>
  <c r="T2952" i="1"/>
  <c r="Y3165" i="1"/>
  <c r="AA3164" i="1"/>
  <c r="U3166" i="1"/>
  <c r="W3165" i="1"/>
  <c r="K2490" i="1"/>
  <c r="M2489" i="1"/>
  <c r="K2491" i="1" l="1"/>
  <c r="M2490" i="1"/>
  <c r="Y3166" i="1"/>
  <c r="AA3165" i="1"/>
  <c r="U3167" i="1"/>
  <c r="W3166" i="1"/>
  <c r="R2954" i="1"/>
  <c r="T2953" i="1"/>
  <c r="R2955" i="1" l="1"/>
  <c r="T2954" i="1"/>
  <c r="Y3167" i="1"/>
  <c r="AA3166" i="1"/>
  <c r="U3168" i="1"/>
  <c r="W3167" i="1"/>
  <c r="K2492" i="1"/>
  <c r="M2491" i="1"/>
  <c r="K2493" i="1" l="1"/>
  <c r="M2492" i="1"/>
  <c r="Y3168" i="1"/>
  <c r="AA3167" i="1"/>
  <c r="U3169" i="1"/>
  <c r="W3168" i="1"/>
  <c r="R2956" i="1"/>
  <c r="T2955" i="1"/>
  <c r="R2957" i="1" l="1"/>
  <c r="T2956" i="1"/>
  <c r="Y3169" i="1"/>
  <c r="AA3168" i="1"/>
  <c r="U3170" i="1"/>
  <c r="W3169" i="1"/>
  <c r="K2494" i="1"/>
  <c r="M2493" i="1"/>
  <c r="K2495" i="1" l="1"/>
  <c r="M2494" i="1"/>
  <c r="Y3170" i="1"/>
  <c r="AA3169" i="1"/>
  <c r="U3171" i="1"/>
  <c r="W3170" i="1"/>
  <c r="R2958" i="1"/>
  <c r="T2957" i="1"/>
  <c r="R2959" i="1" l="1"/>
  <c r="T2958" i="1"/>
  <c r="Y3171" i="1"/>
  <c r="AA3170" i="1"/>
  <c r="U3172" i="1"/>
  <c r="W3171" i="1"/>
  <c r="K2496" i="1"/>
  <c r="M2495" i="1"/>
  <c r="K2497" i="1" l="1"/>
  <c r="M2496" i="1"/>
  <c r="Y3172" i="1"/>
  <c r="AA3171" i="1"/>
  <c r="U3173" i="1"/>
  <c r="W3172" i="1"/>
  <c r="R2960" i="1"/>
  <c r="T2959" i="1"/>
  <c r="R2961" i="1" l="1"/>
  <c r="T2960" i="1"/>
  <c r="Y3173" i="1"/>
  <c r="AA3172" i="1"/>
  <c r="U3174" i="1"/>
  <c r="W3173" i="1"/>
  <c r="K2498" i="1"/>
  <c r="M2497" i="1"/>
  <c r="K2499" i="1" l="1"/>
  <c r="M2498" i="1"/>
  <c r="Y3174" i="1"/>
  <c r="AA3173" i="1"/>
  <c r="U3175" i="1"/>
  <c r="W3174" i="1"/>
  <c r="R2962" i="1"/>
  <c r="T2961" i="1"/>
  <c r="R2963" i="1" l="1"/>
  <c r="T2962" i="1"/>
  <c r="Y3175" i="1"/>
  <c r="AA3174" i="1"/>
  <c r="U3176" i="1"/>
  <c r="W3175" i="1"/>
  <c r="K2500" i="1"/>
  <c r="M2499" i="1"/>
  <c r="K2501" i="1" l="1"/>
  <c r="M2500" i="1"/>
  <c r="Y3176" i="1"/>
  <c r="AA3175" i="1"/>
  <c r="U3177" i="1"/>
  <c r="W3176" i="1"/>
  <c r="R2964" i="1"/>
  <c r="T2963" i="1"/>
  <c r="R2965" i="1" l="1"/>
  <c r="T2964" i="1"/>
  <c r="Y3177" i="1"/>
  <c r="AA3176" i="1"/>
  <c r="U3178" i="1"/>
  <c r="W3177" i="1"/>
  <c r="K2502" i="1"/>
  <c r="M2501" i="1"/>
  <c r="K2503" i="1" l="1"/>
  <c r="M2502" i="1"/>
  <c r="Y3178" i="1"/>
  <c r="AA3177" i="1"/>
  <c r="U3179" i="1"/>
  <c r="W3178" i="1"/>
  <c r="R2966" i="1"/>
  <c r="T2965" i="1"/>
  <c r="R2967" i="1" l="1"/>
  <c r="T2966" i="1"/>
  <c r="Y3179" i="1"/>
  <c r="AA3178" i="1"/>
  <c r="U3180" i="1"/>
  <c r="W3179" i="1"/>
  <c r="K2504" i="1"/>
  <c r="M2503" i="1"/>
  <c r="K2505" i="1" l="1"/>
  <c r="M2504" i="1"/>
  <c r="Y3180" i="1"/>
  <c r="AA3179" i="1"/>
  <c r="U3181" i="1"/>
  <c r="W3180" i="1"/>
  <c r="R2968" i="1"/>
  <c r="T2967" i="1"/>
  <c r="U3182" i="1" l="1"/>
  <c r="W3181" i="1"/>
  <c r="K2506" i="1"/>
  <c r="M2505" i="1"/>
  <c r="R2969" i="1"/>
  <c r="T2968" i="1"/>
  <c r="Y3181" i="1"/>
  <c r="AA3180" i="1"/>
  <c r="Y3182" i="1" l="1"/>
  <c r="AA3181" i="1"/>
  <c r="K2507" i="1"/>
  <c r="M2506" i="1"/>
  <c r="R2970" i="1"/>
  <c r="T2969" i="1"/>
  <c r="U3183" i="1"/>
  <c r="W3182" i="1"/>
  <c r="U3184" i="1" l="1"/>
  <c r="W3183" i="1"/>
  <c r="K2508" i="1"/>
  <c r="M2507" i="1"/>
  <c r="R2971" i="1"/>
  <c r="T2970" i="1"/>
  <c r="Y3183" i="1"/>
  <c r="AA3182" i="1"/>
  <c r="Y3184" i="1" l="1"/>
  <c r="AA3183" i="1"/>
  <c r="K2509" i="1"/>
  <c r="M2508" i="1"/>
  <c r="R2972" i="1"/>
  <c r="T2971" i="1"/>
  <c r="U3185" i="1"/>
  <c r="W3184" i="1"/>
  <c r="U3186" i="1" l="1"/>
  <c r="W3185" i="1"/>
  <c r="K2510" i="1"/>
  <c r="M2509" i="1"/>
  <c r="R2973" i="1"/>
  <c r="T2972" i="1"/>
  <c r="Y3185" i="1"/>
  <c r="AA3184" i="1"/>
  <c r="Y3186" i="1" l="1"/>
  <c r="AA3185" i="1"/>
  <c r="K2511" i="1"/>
  <c r="M2510" i="1"/>
  <c r="R2974" i="1"/>
  <c r="T2973" i="1"/>
  <c r="U3187" i="1"/>
  <c r="W3186" i="1"/>
  <c r="U3188" i="1" l="1"/>
  <c r="W3187" i="1"/>
  <c r="K2512" i="1"/>
  <c r="M2511" i="1"/>
  <c r="R2975" i="1"/>
  <c r="T2974" i="1"/>
  <c r="Y3187" i="1"/>
  <c r="AA3186" i="1"/>
  <c r="Y3188" i="1" l="1"/>
  <c r="AA3187" i="1"/>
  <c r="K2513" i="1"/>
  <c r="M2512" i="1"/>
  <c r="R2976" i="1"/>
  <c r="T2975" i="1"/>
  <c r="U3189" i="1"/>
  <c r="W3188" i="1"/>
  <c r="U3190" i="1" l="1"/>
  <c r="W3189" i="1"/>
  <c r="K2514" i="1"/>
  <c r="M2513" i="1"/>
  <c r="R2977" i="1"/>
  <c r="T2976" i="1"/>
  <c r="Y3189" i="1"/>
  <c r="AA3188" i="1"/>
  <c r="Y3190" i="1" l="1"/>
  <c r="AA3189" i="1"/>
  <c r="K2515" i="1"/>
  <c r="M2514" i="1"/>
  <c r="R2978" i="1"/>
  <c r="T2977" i="1"/>
  <c r="U3191" i="1"/>
  <c r="W3190" i="1"/>
  <c r="U3192" i="1" l="1"/>
  <c r="W3191" i="1"/>
  <c r="K2516" i="1"/>
  <c r="M2515" i="1"/>
  <c r="R2979" i="1"/>
  <c r="T2978" i="1"/>
  <c r="Y3191" i="1"/>
  <c r="AA3190" i="1"/>
  <c r="Y3192" i="1" l="1"/>
  <c r="AA3191" i="1"/>
  <c r="K2517" i="1"/>
  <c r="M2516" i="1"/>
  <c r="R2980" i="1"/>
  <c r="T2979" i="1"/>
  <c r="U3193" i="1"/>
  <c r="W3192" i="1"/>
  <c r="U3194" i="1" l="1"/>
  <c r="W3193" i="1"/>
  <c r="K2518" i="1"/>
  <c r="M2517" i="1"/>
  <c r="R2981" i="1"/>
  <c r="T2980" i="1"/>
  <c r="Y3193" i="1"/>
  <c r="AA3192" i="1"/>
  <c r="Y3194" i="1" l="1"/>
  <c r="AA3193" i="1"/>
  <c r="K2519" i="1"/>
  <c r="M2518" i="1"/>
  <c r="R2982" i="1"/>
  <c r="T2981" i="1"/>
  <c r="U3195" i="1"/>
  <c r="W3194" i="1"/>
  <c r="U3196" i="1" l="1"/>
  <c r="W3195" i="1"/>
  <c r="K2520" i="1"/>
  <c r="M2519" i="1"/>
  <c r="R2983" i="1"/>
  <c r="T2982" i="1"/>
  <c r="Y3195" i="1"/>
  <c r="AA3194" i="1"/>
  <c r="Y3196" i="1" l="1"/>
  <c r="AA3195" i="1"/>
  <c r="K2521" i="1"/>
  <c r="M2520" i="1"/>
  <c r="R2984" i="1"/>
  <c r="T2983" i="1"/>
  <c r="U3197" i="1"/>
  <c r="W3196" i="1"/>
  <c r="U3198" i="1" l="1"/>
  <c r="W3197" i="1"/>
  <c r="K2522" i="1"/>
  <c r="M2521" i="1"/>
  <c r="R2985" i="1"/>
  <c r="T2984" i="1"/>
  <c r="Y3197" i="1"/>
  <c r="AA3196" i="1"/>
  <c r="Y3198" i="1" l="1"/>
  <c r="AA3197" i="1"/>
  <c r="K2523" i="1"/>
  <c r="M2522" i="1"/>
  <c r="R2986" i="1"/>
  <c r="T2985" i="1"/>
  <c r="U3199" i="1"/>
  <c r="W3198" i="1"/>
  <c r="U3200" i="1" l="1"/>
  <c r="W3199" i="1"/>
  <c r="K2524" i="1"/>
  <c r="M2523" i="1"/>
  <c r="R2987" i="1"/>
  <c r="T2986" i="1"/>
  <c r="Y3199" i="1"/>
  <c r="AA3198" i="1"/>
  <c r="Y3200" i="1" l="1"/>
  <c r="AA3199" i="1"/>
  <c r="K2525" i="1"/>
  <c r="M2524" i="1"/>
  <c r="R2988" i="1"/>
  <c r="T2987" i="1"/>
  <c r="U3201" i="1"/>
  <c r="W3200" i="1"/>
  <c r="R2989" i="1" l="1"/>
  <c r="T2988" i="1"/>
  <c r="U3202" i="1"/>
  <c r="W3201" i="1"/>
  <c r="K2526" i="1"/>
  <c r="M2525" i="1"/>
  <c r="Y3201" i="1"/>
  <c r="AA3200" i="1"/>
  <c r="Y3202" i="1" l="1"/>
  <c r="AA3201" i="1"/>
  <c r="U3203" i="1"/>
  <c r="W3202" i="1"/>
  <c r="K2527" i="1"/>
  <c r="M2526" i="1"/>
  <c r="R2990" i="1"/>
  <c r="T2989" i="1"/>
  <c r="R2991" i="1" l="1"/>
  <c r="T2990" i="1"/>
  <c r="U3204" i="1"/>
  <c r="W3203" i="1"/>
  <c r="K2528" i="1"/>
  <c r="M2527" i="1"/>
  <c r="Y3203" i="1"/>
  <c r="AA3202" i="1"/>
  <c r="Y3204" i="1" l="1"/>
  <c r="AA3203" i="1"/>
  <c r="U3205" i="1"/>
  <c r="W3204" i="1"/>
  <c r="K2529" i="1"/>
  <c r="M2528" i="1"/>
  <c r="R2992" i="1"/>
  <c r="T2991" i="1"/>
  <c r="R2993" i="1" l="1"/>
  <c r="T2992" i="1"/>
  <c r="U3206" i="1"/>
  <c r="W3205" i="1"/>
  <c r="K2530" i="1"/>
  <c r="M2529" i="1"/>
  <c r="Y3205" i="1"/>
  <c r="AA3204" i="1"/>
  <c r="Y3206" i="1" l="1"/>
  <c r="AA3205" i="1"/>
  <c r="U3207" i="1"/>
  <c r="W3206" i="1"/>
  <c r="K2531" i="1"/>
  <c r="M2530" i="1"/>
  <c r="R2994" i="1"/>
  <c r="T2993" i="1"/>
  <c r="R2995" i="1" l="1"/>
  <c r="T2994" i="1"/>
  <c r="U3208" i="1"/>
  <c r="W3207" i="1"/>
  <c r="K2532" i="1"/>
  <c r="M2531" i="1"/>
  <c r="Y3207" i="1"/>
  <c r="AA3206" i="1"/>
  <c r="Y3208" i="1" l="1"/>
  <c r="AA3207" i="1"/>
  <c r="U3209" i="1"/>
  <c r="W3208" i="1"/>
  <c r="K2533" i="1"/>
  <c r="M2532" i="1"/>
  <c r="R2996" i="1"/>
  <c r="T2995" i="1"/>
  <c r="R2997" i="1" l="1"/>
  <c r="T2996" i="1"/>
  <c r="U3210" i="1"/>
  <c r="W3209" i="1"/>
  <c r="K2534" i="1"/>
  <c r="M2533" i="1"/>
  <c r="Y3209" i="1"/>
  <c r="AA3208" i="1"/>
  <c r="Y3210" i="1" l="1"/>
  <c r="AA3209" i="1"/>
  <c r="U3211" i="1"/>
  <c r="W3210" i="1"/>
  <c r="K2535" i="1"/>
  <c r="M2534" i="1"/>
  <c r="R2998" i="1"/>
  <c r="T2997" i="1"/>
  <c r="R2999" i="1" l="1"/>
  <c r="T2998" i="1"/>
  <c r="U3212" i="1"/>
  <c r="W3211" i="1"/>
  <c r="K2536" i="1"/>
  <c r="M2535" i="1"/>
  <c r="Y3211" i="1"/>
  <c r="AA3210" i="1"/>
  <c r="Y3212" i="1" l="1"/>
  <c r="AA3211" i="1"/>
  <c r="U3213" i="1"/>
  <c r="W3212" i="1"/>
  <c r="K2537" i="1"/>
  <c r="M2536" i="1"/>
  <c r="R3000" i="1"/>
  <c r="T2999" i="1"/>
  <c r="R3001" i="1" l="1"/>
  <c r="T3000" i="1"/>
  <c r="U3214" i="1"/>
  <c r="W3213" i="1"/>
  <c r="K2538" i="1"/>
  <c r="M2537" i="1"/>
  <c r="Y3213" i="1"/>
  <c r="AA3212" i="1"/>
  <c r="Y3214" i="1" l="1"/>
  <c r="AA3213" i="1"/>
  <c r="U3215" i="1"/>
  <c r="W3214" i="1"/>
  <c r="K2539" i="1"/>
  <c r="M2538" i="1"/>
  <c r="R3002" i="1"/>
  <c r="T3001" i="1"/>
  <c r="R3003" i="1" l="1"/>
  <c r="T3002" i="1"/>
  <c r="U3216" i="1"/>
  <c r="W3215" i="1"/>
  <c r="K2540" i="1"/>
  <c r="M2539" i="1"/>
  <c r="Y3215" i="1"/>
  <c r="AA3214" i="1"/>
  <c r="Y3216" i="1" l="1"/>
  <c r="AA3215" i="1"/>
  <c r="U3217" i="1"/>
  <c r="W3216" i="1"/>
  <c r="K2541" i="1"/>
  <c r="M2540" i="1"/>
  <c r="R3004" i="1"/>
  <c r="T3003" i="1"/>
  <c r="R3005" i="1" l="1"/>
  <c r="T3004" i="1"/>
  <c r="U3218" i="1"/>
  <c r="W3217" i="1"/>
  <c r="K2542" i="1"/>
  <c r="M2541" i="1"/>
  <c r="Y3217" i="1"/>
  <c r="AA3216" i="1"/>
  <c r="Y3218" i="1" l="1"/>
  <c r="AA3217" i="1"/>
  <c r="U3219" i="1"/>
  <c r="W3218" i="1"/>
  <c r="K2543" i="1"/>
  <c r="M2542" i="1"/>
  <c r="R3006" i="1"/>
  <c r="T3005" i="1"/>
  <c r="R3007" i="1" l="1"/>
  <c r="T3006" i="1"/>
  <c r="U3220" i="1"/>
  <c r="W3219" i="1"/>
  <c r="K2544" i="1"/>
  <c r="M2543" i="1"/>
  <c r="Y3219" i="1"/>
  <c r="AA3218" i="1"/>
  <c r="Y3220" i="1" l="1"/>
  <c r="AA3219" i="1"/>
  <c r="U3221" i="1"/>
  <c r="W3220" i="1"/>
  <c r="K2545" i="1"/>
  <c r="M2544" i="1"/>
  <c r="R3008" i="1"/>
  <c r="T3007" i="1"/>
  <c r="R3009" i="1" l="1"/>
  <c r="T3008" i="1"/>
  <c r="U3222" i="1"/>
  <c r="W3221" i="1"/>
  <c r="K2546" i="1"/>
  <c r="M2545" i="1"/>
  <c r="Y3221" i="1"/>
  <c r="AA3220" i="1"/>
  <c r="Y3222" i="1" l="1"/>
  <c r="AA3221" i="1"/>
  <c r="U3223" i="1"/>
  <c r="W3222" i="1"/>
  <c r="K2547" i="1"/>
  <c r="M2546" i="1"/>
  <c r="R3010" i="1"/>
  <c r="T3009" i="1"/>
  <c r="R3011" i="1" l="1"/>
  <c r="T3010" i="1"/>
  <c r="U3224" i="1"/>
  <c r="W3223" i="1"/>
  <c r="K2548" i="1"/>
  <c r="M2547" i="1"/>
  <c r="Y3223" i="1"/>
  <c r="AA3222" i="1"/>
  <c r="Y3224" i="1" l="1"/>
  <c r="AA3223" i="1"/>
  <c r="U3225" i="1"/>
  <c r="W3224" i="1"/>
  <c r="K2549" i="1"/>
  <c r="M2548" i="1"/>
  <c r="R3012" i="1"/>
  <c r="T3011" i="1"/>
  <c r="K2550" i="1" l="1"/>
  <c r="M2549" i="1"/>
  <c r="Y3225" i="1"/>
  <c r="AA3224" i="1"/>
  <c r="R3013" i="1"/>
  <c r="T3012" i="1"/>
  <c r="U3226" i="1"/>
  <c r="W3225" i="1"/>
  <c r="U3227" i="1" l="1"/>
  <c r="W3226" i="1"/>
  <c r="Y3226" i="1"/>
  <c r="AA3225" i="1"/>
  <c r="R3014" i="1"/>
  <c r="T3013" i="1"/>
  <c r="K2551" i="1"/>
  <c r="M2550" i="1"/>
  <c r="K2552" i="1" l="1"/>
  <c r="M2551" i="1"/>
  <c r="Y3227" i="1"/>
  <c r="AA3226" i="1"/>
  <c r="R3015" i="1"/>
  <c r="T3014" i="1"/>
  <c r="U3228" i="1"/>
  <c r="W3227" i="1"/>
  <c r="U3229" i="1" l="1"/>
  <c r="W3228" i="1"/>
  <c r="Y3228" i="1"/>
  <c r="AA3227" i="1"/>
  <c r="R3016" i="1"/>
  <c r="T3015" i="1"/>
  <c r="K2553" i="1"/>
  <c r="M2552" i="1"/>
  <c r="K2554" i="1" l="1"/>
  <c r="M2553" i="1"/>
  <c r="Y3229" i="1"/>
  <c r="AA3228" i="1"/>
  <c r="R3017" i="1"/>
  <c r="T3016" i="1"/>
  <c r="U3230" i="1"/>
  <c r="W3229" i="1"/>
  <c r="U3231" i="1" l="1"/>
  <c r="W3230" i="1"/>
  <c r="Y3230" i="1"/>
  <c r="AA3229" i="1"/>
  <c r="R3018" i="1"/>
  <c r="T3017" i="1"/>
  <c r="K2555" i="1"/>
  <c r="M2554" i="1"/>
  <c r="K2556" i="1" l="1"/>
  <c r="M2555" i="1"/>
  <c r="Y3231" i="1"/>
  <c r="AA3230" i="1"/>
  <c r="R3019" i="1"/>
  <c r="T3018" i="1"/>
  <c r="U3232" i="1"/>
  <c r="W3231" i="1"/>
  <c r="U3233" i="1" l="1"/>
  <c r="W3232" i="1"/>
  <c r="Y3232" i="1"/>
  <c r="AA3231" i="1"/>
  <c r="R3020" i="1"/>
  <c r="T3019" i="1"/>
  <c r="K2557" i="1"/>
  <c r="M2556" i="1"/>
  <c r="K2558" i="1" l="1"/>
  <c r="M2557" i="1"/>
  <c r="Y3233" i="1"/>
  <c r="AA3232" i="1"/>
  <c r="R3021" i="1"/>
  <c r="T3020" i="1"/>
  <c r="U3234" i="1"/>
  <c r="W3233" i="1"/>
  <c r="U3235" i="1" l="1"/>
  <c r="W3234" i="1"/>
  <c r="Y3234" i="1"/>
  <c r="AA3233" i="1"/>
  <c r="R3022" i="1"/>
  <c r="T3021" i="1"/>
  <c r="K2559" i="1"/>
  <c r="M2558" i="1"/>
  <c r="K2560" i="1" l="1"/>
  <c r="M2559" i="1"/>
  <c r="Y3235" i="1"/>
  <c r="AA3234" i="1"/>
  <c r="R3023" i="1"/>
  <c r="T3022" i="1"/>
  <c r="U3236" i="1"/>
  <c r="W3235" i="1"/>
  <c r="U3237" i="1" l="1"/>
  <c r="W3236" i="1"/>
  <c r="Y3236" i="1"/>
  <c r="AA3235" i="1"/>
  <c r="R3024" i="1"/>
  <c r="T3023" i="1"/>
  <c r="K2561" i="1"/>
  <c r="M2560" i="1"/>
  <c r="K2562" i="1" l="1"/>
  <c r="M2561" i="1"/>
  <c r="Y3237" i="1"/>
  <c r="AA3236" i="1"/>
  <c r="R3025" i="1"/>
  <c r="T3024" i="1"/>
  <c r="U3238" i="1"/>
  <c r="W3237" i="1"/>
  <c r="U3239" i="1" l="1"/>
  <c r="W3238" i="1"/>
  <c r="Y3238" i="1"/>
  <c r="AA3237" i="1"/>
  <c r="R3026" i="1"/>
  <c r="T3025" i="1"/>
  <c r="K2563" i="1"/>
  <c r="M2562" i="1"/>
  <c r="K2564" i="1" l="1"/>
  <c r="M2563" i="1"/>
  <c r="Y3239" i="1"/>
  <c r="AA3238" i="1"/>
  <c r="R3027" i="1"/>
  <c r="T3026" i="1"/>
  <c r="U3240" i="1"/>
  <c r="W3239" i="1"/>
  <c r="U3241" i="1" l="1"/>
  <c r="W3240" i="1"/>
  <c r="Y3240" i="1"/>
  <c r="AA3239" i="1"/>
  <c r="R3028" i="1"/>
  <c r="T3027" i="1"/>
  <c r="K2565" i="1"/>
  <c r="M2564" i="1"/>
  <c r="K2566" i="1" l="1"/>
  <c r="M2565" i="1"/>
  <c r="Y3241" i="1"/>
  <c r="AA3240" i="1"/>
  <c r="R3029" i="1"/>
  <c r="T3028" i="1"/>
  <c r="U3242" i="1"/>
  <c r="W3241" i="1"/>
  <c r="U3243" i="1" l="1"/>
  <c r="W3242" i="1"/>
  <c r="Y3242" i="1"/>
  <c r="AA3241" i="1"/>
  <c r="R3030" i="1"/>
  <c r="T3029" i="1"/>
  <c r="K2567" i="1"/>
  <c r="M2566" i="1"/>
  <c r="K2568" i="1" l="1"/>
  <c r="M2567" i="1"/>
  <c r="Y3243" i="1"/>
  <c r="AA3242" i="1"/>
  <c r="R3031" i="1"/>
  <c r="T3030" i="1"/>
  <c r="U3244" i="1"/>
  <c r="W3243" i="1"/>
  <c r="U3245" i="1" l="1"/>
  <c r="W3244" i="1"/>
  <c r="Y3244" i="1"/>
  <c r="AA3243" i="1"/>
  <c r="R3032" i="1"/>
  <c r="T3031" i="1"/>
  <c r="K2569" i="1"/>
  <c r="M2568" i="1"/>
  <c r="K2570" i="1" l="1"/>
  <c r="M2569" i="1"/>
  <c r="Y3245" i="1"/>
  <c r="AA3244" i="1"/>
  <c r="R3033" i="1"/>
  <c r="T3032" i="1"/>
  <c r="U3246" i="1"/>
  <c r="W3245" i="1"/>
  <c r="U3247" i="1" l="1"/>
  <c r="W3246" i="1"/>
  <c r="Y3246" i="1"/>
  <c r="AA3245" i="1"/>
  <c r="R3034" i="1"/>
  <c r="T3033" i="1"/>
  <c r="K2571" i="1"/>
  <c r="M2570" i="1"/>
  <c r="K2572" i="1" l="1"/>
  <c r="M2571" i="1"/>
  <c r="Y3247" i="1"/>
  <c r="AA3246" i="1"/>
  <c r="R3035" i="1"/>
  <c r="T3034" i="1"/>
  <c r="U3248" i="1"/>
  <c r="W3247" i="1"/>
  <c r="U3249" i="1" l="1"/>
  <c r="W3248" i="1"/>
  <c r="Y3248" i="1"/>
  <c r="AA3247" i="1"/>
  <c r="R3036" i="1"/>
  <c r="T3035" i="1"/>
  <c r="K2573" i="1"/>
  <c r="M2572" i="1"/>
  <c r="K2574" i="1" l="1"/>
  <c r="M2573" i="1"/>
  <c r="Y3249" i="1"/>
  <c r="AA3248" i="1"/>
  <c r="R3037" i="1"/>
  <c r="T3036" i="1"/>
  <c r="U3250" i="1"/>
  <c r="W3249" i="1"/>
  <c r="U3251" i="1" l="1"/>
  <c r="W3250" i="1"/>
  <c r="Y3250" i="1"/>
  <c r="AA3249" i="1"/>
  <c r="R3038" i="1"/>
  <c r="T3037" i="1"/>
  <c r="K2575" i="1"/>
  <c r="M2574" i="1"/>
  <c r="K2576" i="1" l="1"/>
  <c r="M2575" i="1"/>
  <c r="Y3251" i="1"/>
  <c r="AA3250" i="1"/>
  <c r="R3039" i="1"/>
  <c r="T3038" i="1"/>
  <c r="U3252" i="1"/>
  <c r="W3251" i="1"/>
  <c r="U3253" i="1" l="1"/>
  <c r="W3252" i="1"/>
  <c r="Y3252" i="1"/>
  <c r="AA3251" i="1"/>
  <c r="R3040" i="1"/>
  <c r="T3039" i="1"/>
  <c r="K2577" i="1"/>
  <c r="M2576" i="1"/>
  <c r="K2578" i="1" l="1"/>
  <c r="M2577" i="1"/>
  <c r="Y3253" i="1"/>
  <c r="AA3252" i="1"/>
  <c r="R3041" i="1"/>
  <c r="T3040" i="1"/>
  <c r="U3254" i="1"/>
  <c r="W3253" i="1"/>
  <c r="U3255" i="1" l="1"/>
  <c r="W3254" i="1"/>
  <c r="Y3254" i="1"/>
  <c r="AA3253" i="1"/>
  <c r="R3042" i="1"/>
  <c r="T3041" i="1"/>
  <c r="K2579" i="1"/>
  <c r="M2578" i="1"/>
  <c r="K2580" i="1" l="1"/>
  <c r="M2579" i="1"/>
  <c r="Y3255" i="1"/>
  <c r="AA3254" i="1"/>
  <c r="R3043" i="1"/>
  <c r="T3042" i="1"/>
  <c r="U3256" i="1"/>
  <c r="W3255" i="1"/>
  <c r="U3257" i="1" l="1"/>
  <c r="W3256" i="1"/>
  <c r="Y3256" i="1"/>
  <c r="AA3255" i="1"/>
  <c r="R3044" i="1"/>
  <c r="T3043" i="1"/>
  <c r="K2581" i="1"/>
  <c r="M2580" i="1"/>
  <c r="K2582" i="1" l="1"/>
  <c r="M2581" i="1"/>
  <c r="Y3257" i="1"/>
  <c r="AA3256" i="1"/>
  <c r="R3045" i="1"/>
  <c r="T3044" i="1"/>
  <c r="U3258" i="1"/>
  <c r="W3257" i="1"/>
  <c r="U3259" i="1" l="1"/>
  <c r="W3258" i="1"/>
  <c r="Y3258" i="1"/>
  <c r="AA3257" i="1"/>
  <c r="R3046" i="1"/>
  <c r="T3045" i="1"/>
  <c r="K2583" i="1"/>
  <c r="M2582" i="1"/>
  <c r="K2584" i="1" l="1"/>
  <c r="M2583" i="1"/>
  <c r="Y3259" i="1"/>
  <c r="AA3258" i="1"/>
  <c r="R3047" i="1"/>
  <c r="T3046" i="1"/>
  <c r="U3260" i="1"/>
  <c r="W3259" i="1"/>
  <c r="U3261" i="1" l="1"/>
  <c r="W3260" i="1"/>
  <c r="Y3260" i="1"/>
  <c r="AA3259" i="1"/>
  <c r="R3048" i="1"/>
  <c r="T3047" i="1"/>
  <c r="K2585" i="1"/>
  <c r="M2584" i="1"/>
  <c r="K2586" i="1" l="1"/>
  <c r="M2585" i="1"/>
  <c r="Y3261" i="1"/>
  <c r="AA3260" i="1"/>
  <c r="R3049" i="1"/>
  <c r="T3048" i="1"/>
  <c r="U3262" i="1"/>
  <c r="W3261" i="1"/>
  <c r="U3263" i="1" l="1"/>
  <c r="W3262" i="1"/>
  <c r="Y3262" i="1"/>
  <c r="AA3261" i="1"/>
  <c r="R3050" i="1"/>
  <c r="T3049" i="1"/>
  <c r="K2587" i="1"/>
  <c r="M2586" i="1"/>
  <c r="K2588" i="1" l="1"/>
  <c r="M2587" i="1"/>
  <c r="Y3263" i="1"/>
  <c r="AA3262" i="1"/>
  <c r="R3051" i="1"/>
  <c r="T3050" i="1"/>
  <c r="U3264" i="1"/>
  <c r="W3263" i="1"/>
  <c r="U3265" i="1" l="1"/>
  <c r="W3264" i="1"/>
  <c r="Y3264" i="1"/>
  <c r="AA3263" i="1"/>
  <c r="R3052" i="1"/>
  <c r="T3051" i="1"/>
  <c r="K2589" i="1"/>
  <c r="M2588" i="1"/>
  <c r="K2590" i="1" l="1"/>
  <c r="M2589" i="1"/>
  <c r="Y3265" i="1"/>
  <c r="AA3264" i="1"/>
  <c r="R3053" i="1"/>
  <c r="T3052" i="1"/>
  <c r="U3266" i="1"/>
  <c r="W3265" i="1"/>
  <c r="U3267" i="1" l="1"/>
  <c r="W3266" i="1"/>
  <c r="Y3266" i="1"/>
  <c r="AA3265" i="1"/>
  <c r="R3054" i="1"/>
  <c r="T3053" i="1"/>
  <c r="K2591" i="1"/>
  <c r="M2590" i="1"/>
  <c r="K2592" i="1" l="1"/>
  <c r="M2591" i="1"/>
  <c r="Y3267" i="1"/>
  <c r="AA3266" i="1"/>
  <c r="R3055" i="1"/>
  <c r="T3054" i="1"/>
  <c r="U3268" i="1"/>
  <c r="W3267" i="1"/>
  <c r="U3269" i="1" l="1"/>
  <c r="W3268" i="1"/>
  <c r="Y3268" i="1"/>
  <c r="AA3267" i="1"/>
  <c r="R3056" i="1"/>
  <c r="T3055" i="1"/>
  <c r="K2593" i="1"/>
  <c r="M2592" i="1"/>
  <c r="AY28" i="1"/>
  <c r="K2594" i="1" l="1"/>
  <c r="M2593" i="1"/>
  <c r="Y3269" i="1"/>
  <c r="AA3268" i="1"/>
  <c r="R3057" i="1"/>
  <c r="T3056" i="1"/>
  <c r="U3270" i="1"/>
  <c r="U3271" i="1" s="1"/>
  <c r="U3272" i="1" s="1"/>
  <c r="U3273" i="1" s="1"/>
  <c r="U3274" i="1" s="1"/>
  <c r="U3275" i="1" s="1"/>
  <c r="U3276" i="1" s="1"/>
  <c r="U3277" i="1" s="1"/>
  <c r="U3278" i="1" s="1"/>
  <c r="U3279" i="1" s="1"/>
  <c r="U3280" i="1" s="1"/>
  <c r="U3281" i="1" s="1"/>
  <c r="U3282" i="1" s="1"/>
  <c r="U3283" i="1" s="1"/>
  <c r="U3284" i="1" s="1"/>
  <c r="U3285" i="1" s="1"/>
  <c r="U3286" i="1" s="1"/>
  <c r="U3287" i="1" s="1"/>
  <c r="U3288" i="1" s="1"/>
  <c r="U3289" i="1" s="1"/>
  <c r="U3290" i="1" s="1"/>
  <c r="U3291" i="1" s="1"/>
  <c r="U3292" i="1" s="1"/>
  <c r="U3293" i="1" s="1"/>
  <c r="U3294" i="1" s="1"/>
  <c r="U3295" i="1" s="1"/>
  <c r="U3296" i="1" s="1"/>
  <c r="U3297" i="1" s="1"/>
  <c r="U3298" i="1" s="1"/>
  <c r="U3299" i="1" s="1"/>
  <c r="U3300" i="1" s="1"/>
  <c r="U3301" i="1" s="1"/>
  <c r="U3302" i="1" s="1"/>
  <c r="U3303" i="1" s="1"/>
  <c r="U3304" i="1" s="1"/>
  <c r="U3305" i="1" s="1"/>
  <c r="U3306" i="1" s="1"/>
  <c r="U3307" i="1" s="1"/>
  <c r="U3308" i="1" s="1"/>
  <c r="U3309" i="1" s="1"/>
  <c r="W3269" i="1"/>
  <c r="AY35" i="1"/>
  <c r="Y3270" i="1" l="1"/>
  <c r="Y3271" i="1" s="1"/>
  <c r="Y3272" i="1" s="1"/>
  <c r="Y3273" i="1" s="1"/>
  <c r="Y3274" i="1" s="1"/>
  <c r="Y3275" i="1" s="1"/>
  <c r="Y3276" i="1" s="1"/>
  <c r="Y3277" i="1" s="1"/>
  <c r="Y3278" i="1" s="1"/>
  <c r="Y3279" i="1" s="1"/>
  <c r="Y3280" i="1" s="1"/>
  <c r="Y3281" i="1" s="1"/>
  <c r="Y3282" i="1" s="1"/>
  <c r="Y3283" i="1" s="1"/>
  <c r="Y3284" i="1" s="1"/>
  <c r="Y3285" i="1" s="1"/>
  <c r="Y3286" i="1" s="1"/>
  <c r="Y3287" i="1" s="1"/>
  <c r="Y3288" i="1" s="1"/>
  <c r="Y3289" i="1" s="1"/>
  <c r="Y3290" i="1" s="1"/>
  <c r="Y3291" i="1" s="1"/>
  <c r="Y3292" i="1" s="1"/>
  <c r="Y3293" i="1" s="1"/>
  <c r="Y3294" i="1" s="1"/>
  <c r="Y3295" i="1" s="1"/>
  <c r="Y3296" i="1" s="1"/>
  <c r="Y3297" i="1" s="1"/>
  <c r="Y3298" i="1" s="1"/>
  <c r="Y3299" i="1" s="1"/>
  <c r="Y3300" i="1" s="1"/>
  <c r="Y3301" i="1" s="1"/>
  <c r="Y3302" i="1" s="1"/>
  <c r="Y3303" i="1" s="1"/>
  <c r="Y3304" i="1" s="1"/>
  <c r="Y3305" i="1" s="1"/>
  <c r="Y3306" i="1" s="1"/>
  <c r="Y3307" i="1" s="1"/>
  <c r="Y3308" i="1" s="1"/>
  <c r="Y3309" i="1" s="1"/>
  <c r="AA3269" i="1"/>
  <c r="R3058" i="1"/>
  <c r="T3057" i="1"/>
  <c r="K2595" i="1"/>
  <c r="M2594" i="1"/>
  <c r="K2596" i="1" l="1"/>
  <c r="M2595" i="1"/>
  <c r="R3059" i="1"/>
  <c r="T3058" i="1"/>
  <c r="R3060" i="1" l="1"/>
  <c r="T3059" i="1"/>
  <c r="K2597" i="1"/>
  <c r="M2596" i="1"/>
  <c r="R3061" i="1" l="1"/>
  <c r="T3060" i="1"/>
  <c r="K2598" i="1"/>
  <c r="M2597" i="1"/>
  <c r="K2599" i="1" l="1"/>
  <c r="M2598" i="1"/>
  <c r="R3062" i="1"/>
  <c r="T3061" i="1"/>
  <c r="R3063" i="1" l="1"/>
  <c r="T3062" i="1"/>
  <c r="K2600" i="1"/>
  <c r="M2599" i="1"/>
  <c r="K2601" i="1" l="1"/>
  <c r="M2600" i="1"/>
  <c r="R3064" i="1"/>
  <c r="T3063" i="1"/>
  <c r="R3065" i="1" l="1"/>
  <c r="T3064" i="1"/>
  <c r="K2602" i="1"/>
  <c r="M2601" i="1"/>
  <c r="K2603" i="1" l="1"/>
  <c r="M2602" i="1"/>
  <c r="R3066" i="1"/>
  <c r="T3065" i="1"/>
  <c r="R3067" i="1" l="1"/>
  <c r="T3066" i="1"/>
  <c r="K2604" i="1"/>
  <c r="M2603" i="1"/>
  <c r="K2605" i="1" l="1"/>
  <c r="M2604" i="1"/>
  <c r="R3068" i="1"/>
  <c r="T3067" i="1"/>
  <c r="R3069" i="1" l="1"/>
  <c r="T3068" i="1"/>
  <c r="K2606" i="1"/>
  <c r="M2605" i="1"/>
  <c r="K2607" i="1" l="1"/>
  <c r="M2606" i="1"/>
  <c r="R3070" i="1"/>
  <c r="T3069" i="1"/>
  <c r="R3071" i="1" l="1"/>
  <c r="T3070" i="1"/>
  <c r="K2608" i="1"/>
  <c r="M2607" i="1"/>
  <c r="K2609" i="1" l="1"/>
  <c r="M2608" i="1"/>
  <c r="R3072" i="1"/>
  <c r="T3071" i="1"/>
  <c r="R3073" i="1" l="1"/>
  <c r="T3072" i="1"/>
  <c r="K2610" i="1"/>
  <c r="M2609" i="1"/>
  <c r="K2611" i="1" l="1"/>
  <c r="M2610" i="1"/>
  <c r="R3074" i="1"/>
  <c r="T3073" i="1"/>
  <c r="R3075" i="1" l="1"/>
  <c r="T3074" i="1"/>
  <c r="K2612" i="1"/>
  <c r="M2611" i="1"/>
  <c r="K2613" i="1" l="1"/>
  <c r="M2612" i="1"/>
  <c r="R3076" i="1"/>
  <c r="T3075" i="1"/>
  <c r="R3077" i="1" l="1"/>
  <c r="T3076" i="1"/>
  <c r="K2614" i="1"/>
  <c r="M2613" i="1"/>
  <c r="K2615" i="1" l="1"/>
  <c r="M2614" i="1"/>
  <c r="R3078" i="1"/>
  <c r="T3077" i="1"/>
  <c r="R3079" i="1" l="1"/>
  <c r="T3078" i="1"/>
  <c r="K2616" i="1"/>
  <c r="M2615" i="1"/>
  <c r="R3080" i="1" l="1"/>
  <c r="T3079" i="1"/>
  <c r="K2617" i="1"/>
  <c r="M2616" i="1"/>
  <c r="K2618" i="1" l="1"/>
  <c r="M2617" i="1"/>
  <c r="R3081" i="1"/>
  <c r="T3080" i="1"/>
  <c r="R3082" i="1" l="1"/>
  <c r="T3081" i="1"/>
  <c r="K2619" i="1"/>
  <c r="M2618" i="1"/>
  <c r="K2620" i="1" l="1"/>
  <c r="M2619" i="1"/>
  <c r="R3083" i="1"/>
  <c r="T3082" i="1"/>
  <c r="R3084" i="1" l="1"/>
  <c r="T3083" i="1"/>
  <c r="K2621" i="1"/>
  <c r="M2620" i="1"/>
  <c r="K2622" i="1" l="1"/>
  <c r="M2621" i="1"/>
  <c r="R3085" i="1"/>
  <c r="T3084" i="1"/>
  <c r="R3086" i="1" l="1"/>
  <c r="T3085" i="1"/>
  <c r="K2623" i="1"/>
  <c r="M2622" i="1"/>
  <c r="K2624" i="1" l="1"/>
  <c r="M2623" i="1"/>
  <c r="R3087" i="1"/>
  <c r="T3086" i="1"/>
  <c r="R3088" i="1" l="1"/>
  <c r="T3087" i="1"/>
  <c r="K2625" i="1"/>
  <c r="M2624" i="1"/>
  <c r="R3089" i="1" l="1"/>
  <c r="T3088" i="1"/>
  <c r="K2626" i="1"/>
  <c r="M2625" i="1"/>
  <c r="K2627" i="1" l="1"/>
  <c r="M2626" i="1"/>
  <c r="R3090" i="1"/>
  <c r="T3089" i="1"/>
  <c r="R3091" i="1" l="1"/>
  <c r="T3090" i="1"/>
  <c r="K2628" i="1"/>
  <c r="M2627" i="1"/>
  <c r="K2629" i="1" l="1"/>
  <c r="M2628" i="1"/>
  <c r="R3092" i="1"/>
  <c r="T3091" i="1"/>
  <c r="R3093" i="1" l="1"/>
  <c r="T3092" i="1"/>
  <c r="K2630" i="1"/>
  <c r="M2629" i="1"/>
  <c r="K2631" i="1" l="1"/>
  <c r="M2630" i="1"/>
  <c r="R3094" i="1"/>
  <c r="T3093" i="1"/>
  <c r="R3095" i="1" l="1"/>
  <c r="T3094" i="1"/>
  <c r="K2632" i="1"/>
  <c r="M2631" i="1"/>
  <c r="K2633" i="1" l="1"/>
  <c r="M2632" i="1"/>
  <c r="R3096" i="1"/>
  <c r="T3095" i="1"/>
  <c r="R3097" i="1" l="1"/>
  <c r="T3096" i="1"/>
  <c r="K2634" i="1"/>
  <c r="M2633" i="1"/>
  <c r="K2635" i="1" l="1"/>
  <c r="M2634" i="1"/>
  <c r="R3098" i="1"/>
  <c r="T3097" i="1"/>
  <c r="K2636" i="1" l="1"/>
  <c r="M2635" i="1"/>
  <c r="R3099" i="1"/>
  <c r="T3098" i="1"/>
  <c r="R3100" i="1" l="1"/>
  <c r="T3099" i="1"/>
  <c r="K2637" i="1"/>
  <c r="M2636" i="1"/>
  <c r="K2638" i="1" l="1"/>
  <c r="M2637" i="1"/>
  <c r="R3101" i="1"/>
  <c r="T3100" i="1"/>
  <c r="R3102" i="1" l="1"/>
  <c r="T3101" i="1"/>
  <c r="K2639" i="1"/>
  <c r="M2638" i="1"/>
  <c r="K2640" i="1" l="1"/>
  <c r="M2639" i="1"/>
  <c r="R3103" i="1"/>
  <c r="T3102" i="1"/>
  <c r="R3104" i="1" l="1"/>
  <c r="T3103" i="1"/>
  <c r="K2641" i="1"/>
  <c r="M2640" i="1"/>
  <c r="K2642" i="1" l="1"/>
  <c r="M2641" i="1"/>
  <c r="R3105" i="1"/>
  <c r="T3104" i="1"/>
  <c r="R3106" i="1" l="1"/>
  <c r="T3105" i="1"/>
  <c r="K2643" i="1"/>
  <c r="M2642" i="1"/>
  <c r="K2644" i="1" l="1"/>
  <c r="M2643" i="1"/>
  <c r="R3107" i="1"/>
  <c r="T3106" i="1"/>
  <c r="K2645" i="1" l="1"/>
  <c r="M2644" i="1"/>
  <c r="R3108" i="1"/>
  <c r="T3107" i="1"/>
  <c r="K2646" i="1" l="1"/>
  <c r="M2645" i="1"/>
  <c r="R3109" i="1"/>
  <c r="T3108" i="1"/>
  <c r="K2647" i="1" l="1"/>
  <c r="M2646" i="1"/>
  <c r="R3110" i="1"/>
  <c r="T3109" i="1"/>
  <c r="R3111" i="1" l="1"/>
  <c r="T3110" i="1"/>
  <c r="K2648" i="1"/>
  <c r="M2647" i="1"/>
  <c r="K2649" i="1" l="1"/>
  <c r="M2648" i="1"/>
  <c r="R3112" i="1"/>
  <c r="T3111" i="1"/>
  <c r="R3113" i="1" l="1"/>
  <c r="T3112" i="1"/>
  <c r="K2650" i="1"/>
  <c r="M2649" i="1"/>
  <c r="K2651" i="1" l="1"/>
  <c r="M2650" i="1"/>
  <c r="R3114" i="1"/>
  <c r="T3113" i="1"/>
  <c r="R3115" i="1" l="1"/>
  <c r="T3114" i="1"/>
  <c r="K2652" i="1"/>
  <c r="M2651" i="1"/>
  <c r="K2653" i="1" l="1"/>
  <c r="M2652" i="1"/>
  <c r="R3116" i="1"/>
  <c r="T3115" i="1"/>
  <c r="R3117" i="1" l="1"/>
  <c r="T3116" i="1"/>
  <c r="K2654" i="1"/>
  <c r="M2653" i="1"/>
  <c r="K2655" i="1" l="1"/>
  <c r="M2654" i="1"/>
  <c r="R3118" i="1"/>
  <c r="T3117" i="1"/>
  <c r="R3119" i="1" l="1"/>
  <c r="T3118" i="1"/>
  <c r="K2656" i="1"/>
  <c r="M2655" i="1"/>
  <c r="R3120" i="1" l="1"/>
  <c r="T3119" i="1"/>
  <c r="K2657" i="1"/>
  <c r="M2656" i="1"/>
  <c r="K2658" i="1" l="1"/>
  <c r="M2657" i="1"/>
  <c r="R3121" i="1"/>
  <c r="T3120" i="1"/>
  <c r="R3122" i="1" l="1"/>
  <c r="T3121" i="1"/>
  <c r="K2659" i="1"/>
  <c r="M2658" i="1"/>
  <c r="K2660" i="1" l="1"/>
  <c r="M2659" i="1"/>
  <c r="R3123" i="1"/>
  <c r="T3122" i="1"/>
  <c r="R3124" i="1" l="1"/>
  <c r="T3123" i="1"/>
  <c r="K2661" i="1"/>
  <c r="M2660" i="1"/>
  <c r="K2662" i="1" l="1"/>
  <c r="M2661" i="1"/>
  <c r="R3125" i="1"/>
  <c r="T3124" i="1"/>
  <c r="R3126" i="1" l="1"/>
  <c r="T3125" i="1"/>
  <c r="K2663" i="1"/>
  <c r="M2662" i="1"/>
  <c r="K2664" i="1" l="1"/>
  <c r="M2663" i="1"/>
  <c r="R3127" i="1"/>
  <c r="T3126" i="1"/>
  <c r="R3128" i="1" l="1"/>
  <c r="T3127" i="1"/>
  <c r="K2665" i="1"/>
  <c r="M2664" i="1"/>
  <c r="K2666" i="1" l="1"/>
  <c r="M2665" i="1"/>
  <c r="R3129" i="1"/>
  <c r="T3128" i="1"/>
  <c r="R3130" i="1" l="1"/>
  <c r="T3129" i="1"/>
  <c r="K2667" i="1"/>
  <c r="M2666" i="1"/>
  <c r="R3131" i="1" l="1"/>
  <c r="T3130" i="1"/>
  <c r="K2668" i="1"/>
  <c r="M2667" i="1"/>
  <c r="K2669" i="1" l="1"/>
  <c r="M2668" i="1"/>
  <c r="R3132" i="1"/>
  <c r="T3131" i="1"/>
  <c r="R3133" i="1" l="1"/>
  <c r="T3132" i="1"/>
  <c r="K2670" i="1"/>
  <c r="M2669" i="1"/>
  <c r="K2671" i="1" l="1"/>
  <c r="M2670" i="1"/>
  <c r="R3134" i="1"/>
  <c r="T3133" i="1"/>
  <c r="R3135" i="1" l="1"/>
  <c r="T3134" i="1"/>
  <c r="K2672" i="1"/>
  <c r="M2671" i="1"/>
  <c r="K2673" i="1" l="1"/>
  <c r="M2672" i="1"/>
  <c r="R3136" i="1"/>
  <c r="T3135" i="1"/>
  <c r="R3137" i="1" l="1"/>
  <c r="T3136" i="1"/>
  <c r="K2674" i="1"/>
  <c r="M2673" i="1"/>
  <c r="K2675" i="1" l="1"/>
  <c r="M2674" i="1"/>
  <c r="R3138" i="1"/>
  <c r="T3137" i="1"/>
  <c r="R3139" i="1" l="1"/>
  <c r="T3138" i="1"/>
  <c r="K2676" i="1"/>
  <c r="M2675" i="1"/>
  <c r="K2677" i="1" l="1"/>
  <c r="M2676" i="1"/>
  <c r="R3140" i="1"/>
  <c r="T3139" i="1"/>
  <c r="R3141" i="1" l="1"/>
  <c r="T3140" i="1"/>
  <c r="K2678" i="1"/>
  <c r="M2677" i="1"/>
  <c r="K2679" i="1" l="1"/>
  <c r="M2678" i="1"/>
  <c r="R3142" i="1"/>
  <c r="T3141" i="1"/>
  <c r="R3143" i="1" l="1"/>
  <c r="T3142" i="1"/>
  <c r="K2680" i="1"/>
  <c r="M2679" i="1"/>
  <c r="K2681" i="1" l="1"/>
  <c r="M2680" i="1"/>
  <c r="R3144" i="1"/>
  <c r="T3143" i="1"/>
  <c r="R3145" i="1" l="1"/>
  <c r="T3144" i="1"/>
  <c r="K2682" i="1"/>
  <c r="M2681" i="1"/>
  <c r="R3146" i="1" l="1"/>
  <c r="T3145" i="1"/>
  <c r="K2683" i="1"/>
  <c r="M2682" i="1"/>
  <c r="K2684" i="1" l="1"/>
  <c r="M2683" i="1"/>
  <c r="R3147" i="1"/>
  <c r="T3146" i="1"/>
  <c r="R3148" i="1" l="1"/>
  <c r="T3147" i="1"/>
  <c r="K2685" i="1"/>
  <c r="M2684" i="1"/>
  <c r="K2686" i="1" l="1"/>
  <c r="M2685" i="1"/>
  <c r="R3149" i="1"/>
  <c r="T3148" i="1"/>
  <c r="R3150" i="1" l="1"/>
  <c r="T3149" i="1"/>
  <c r="K2687" i="1"/>
  <c r="M2686" i="1"/>
  <c r="K2688" i="1" l="1"/>
  <c r="M2687" i="1"/>
  <c r="R3151" i="1"/>
  <c r="T3150" i="1"/>
  <c r="R3152" i="1" l="1"/>
  <c r="T3151" i="1"/>
  <c r="K2689" i="1"/>
  <c r="M2688" i="1"/>
  <c r="R3153" i="1" l="1"/>
  <c r="T3152" i="1"/>
  <c r="K2690" i="1"/>
  <c r="M2689" i="1"/>
  <c r="K2691" i="1" l="1"/>
  <c r="M2690" i="1"/>
  <c r="R3154" i="1"/>
  <c r="T3153" i="1"/>
  <c r="R3155" i="1" l="1"/>
  <c r="T3154" i="1"/>
  <c r="K2692" i="1"/>
  <c r="M2691" i="1"/>
  <c r="K2693" i="1" l="1"/>
  <c r="M2692" i="1"/>
  <c r="R3156" i="1"/>
  <c r="T3155" i="1"/>
  <c r="R3157" i="1" l="1"/>
  <c r="T3156" i="1"/>
  <c r="K2694" i="1"/>
  <c r="M2693" i="1"/>
  <c r="K2695" i="1" l="1"/>
  <c r="M2694" i="1"/>
  <c r="R3158" i="1"/>
  <c r="T3157" i="1"/>
  <c r="R3159" i="1" l="1"/>
  <c r="T3158" i="1"/>
  <c r="K2696" i="1"/>
  <c r="M2695" i="1"/>
  <c r="K2697" i="1" l="1"/>
  <c r="M2696" i="1"/>
  <c r="R3160" i="1"/>
  <c r="T3159" i="1"/>
  <c r="R3161" i="1" l="1"/>
  <c r="T3160" i="1"/>
  <c r="K2698" i="1"/>
  <c r="M2697" i="1"/>
  <c r="K2699" i="1" l="1"/>
  <c r="M2698" i="1"/>
  <c r="R3162" i="1"/>
  <c r="T3161" i="1"/>
  <c r="R3163" i="1" l="1"/>
  <c r="T3162" i="1"/>
  <c r="K2700" i="1"/>
  <c r="M2699" i="1"/>
  <c r="K2701" i="1" l="1"/>
  <c r="M2700" i="1"/>
  <c r="R3164" i="1"/>
  <c r="T3163" i="1"/>
  <c r="R3165" i="1" l="1"/>
  <c r="T3164" i="1"/>
  <c r="K2702" i="1"/>
  <c r="M2701" i="1"/>
  <c r="K2703" i="1" l="1"/>
  <c r="M2702" i="1"/>
  <c r="R3166" i="1"/>
  <c r="T3165" i="1"/>
  <c r="R3167" i="1" l="1"/>
  <c r="T3166" i="1"/>
  <c r="K2704" i="1"/>
  <c r="M2703" i="1"/>
  <c r="K2705" i="1" l="1"/>
  <c r="M2704" i="1"/>
  <c r="R3168" i="1"/>
  <c r="T3167" i="1"/>
  <c r="R3169" i="1" l="1"/>
  <c r="T3168" i="1"/>
  <c r="K2706" i="1"/>
  <c r="M2705" i="1"/>
  <c r="K2707" i="1" l="1"/>
  <c r="M2706" i="1"/>
  <c r="R3170" i="1"/>
  <c r="T3169" i="1"/>
  <c r="R3171" i="1" l="1"/>
  <c r="T3170" i="1"/>
  <c r="K2708" i="1"/>
  <c r="M2707" i="1"/>
  <c r="K2709" i="1" l="1"/>
  <c r="M2708" i="1"/>
  <c r="R3172" i="1"/>
  <c r="T3171" i="1"/>
  <c r="R3173" i="1" l="1"/>
  <c r="T3172" i="1"/>
  <c r="K2710" i="1"/>
  <c r="M2709" i="1"/>
  <c r="K2711" i="1" l="1"/>
  <c r="M2710" i="1"/>
  <c r="R3174" i="1"/>
  <c r="T3173" i="1"/>
  <c r="R3175" i="1" l="1"/>
  <c r="T3174" i="1"/>
  <c r="K2712" i="1"/>
  <c r="M2711" i="1"/>
  <c r="K2713" i="1" l="1"/>
  <c r="M2712" i="1"/>
  <c r="R3176" i="1"/>
  <c r="T3175" i="1"/>
  <c r="R3177" i="1" l="1"/>
  <c r="T3176" i="1"/>
  <c r="K2714" i="1"/>
  <c r="M2713" i="1"/>
  <c r="K2715" i="1" l="1"/>
  <c r="M2714" i="1"/>
  <c r="R3178" i="1"/>
  <c r="T3177" i="1"/>
  <c r="R3179" i="1" l="1"/>
  <c r="T3178" i="1"/>
  <c r="K2716" i="1"/>
  <c r="M2715" i="1"/>
  <c r="K2717" i="1" l="1"/>
  <c r="M2716" i="1"/>
  <c r="R3180" i="1"/>
  <c r="T3179" i="1"/>
  <c r="R3181" i="1" l="1"/>
  <c r="T3180" i="1"/>
  <c r="K2718" i="1"/>
  <c r="M2717" i="1"/>
  <c r="K2719" i="1" l="1"/>
  <c r="M2718" i="1"/>
  <c r="R3182" i="1"/>
  <c r="T3181" i="1"/>
  <c r="R3183" i="1" l="1"/>
  <c r="T3182" i="1"/>
  <c r="K2720" i="1"/>
  <c r="M2719" i="1"/>
  <c r="K2721" i="1" l="1"/>
  <c r="M2720" i="1"/>
  <c r="R3184" i="1"/>
  <c r="T3183" i="1"/>
  <c r="R3185" i="1" l="1"/>
  <c r="T3184" i="1"/>
  <c r="K2722" i="1"/>
  <c r="M2721" i="1"/>
  <c r="K2723" i="1" l="1"/>
  <c r="M2722" i="1"/>
  <c r="R3186" i="1"/>
  <c r="T3185" i="1"/>
  <c r="R3187" i="1" l="1"/>
  <c r="T3186" i="1"/>
  <c r="K2724" i="1"/>
  <c r="M2723" i="1"/>
  <c r="K2725" i="1" l="1"/>
  <c r="M2724" i="1"/>
  <c r="R3188" i="1"/>
  <c r="T3187" i="1"/>
  <c r="R3189" i="1" l="1"/>
  <c r="T3188" i="1"/>
  <c r="K2726" i="1"/>
  <c r="M2725" i="1"/>
  <c r="K2727" i="1" l="1"/>
  <c r="M2726" i="1"/>
  <c r="R3190" i="1"/>
  <c r="T3189" i="1"/>
  <c r="R3191" i="1" l="1"/>
  <c r="T3190" i="1"/>
  <c r="K2728" i="1"/>
  <c r="M2727" i="1"/>
  <c r="K2729" i="1" l="1"/>
  <c r="M2728" i="1"/>
  <c r="R3192" i="1"/>
  <c r="T3191" i="1"/>
  <c r="R3193" i="1" l="1"/>
  <c r="T3192" i="1"/>
  <c r="K2730" i="1"/>
  <c r="M2729" i="1"/>
  <c r="K2731" i="1" l="1"/>
  <c r="M2730" i="1"/>
  <c r="R3194" i="1"/>
  <c r="T3193" i="1"/>
  <c r="R3195" i="1" l="1"/>
  <c r="T3194" i="1"/>
  <c r="K2732" i="1"/>
  <c r="M2731" i="1"/>
  <c r="K2733" i="1" l="1"/>
  <c r="M2732" i="1"/>
  <c r="R3196" i="1"/>
  <c r="T3195" i="1"/>
  <c r="R3197" i="1" l="1"/>
  <c r="T3196" i="1"/>
  <c r="K2734" i="1"/>
  <c r="M2733" i="1"/>
  <c r="K2735" i="1" l="1"/>
  <c r="M2734" i="1"/>
  <c r="R3198" i="1"/>
  <c r="T3197" i="1"/>
  <c r="R3199" i="1" l="1"/>
  <c r="T3198" i="1"/>
  <c r="K2736" i="1"/>
  <c r="M2735" i="1"/>
  <c r="K2737" i="1" l="1"/>
  <c r="M2736" i="1"/>
  <c r="R3200" i="1"/>
  <c r="T3199" i="1"/>
  <c r="R3201" i="1" l="1"/>
  <c r="T3200" i="1"/>
  <c r="K2738" i="1"/>
  <c r="M2737" i="1"/>
  <c r="K2739" i="1" l="1"/>
  <c r="M2738" i="1"/>
  <c r="R3202" i="1"/>
  <c r="T3201" i="1"/>
  <c r="R3203" i="1" l="1"/>
  <c r="T3202" i="1"/>
  <c r="K2740" i="1"/>
  <c r="M2739" i="1"/>
  <c r="K2741" i="1" l="1"/>
  <c r="M2740" i="1"/>
  <c r="R3204" i="1"/>
  <c r="T3203" i="1"/>
  <c r="R3205" i="1" l="1"/>
  <c r="T3204" i="1"/>
  <c r="K2742" i="1"/>
  <c r="M2741" i="1"/>
  <c r="K2743" i="1" l="1"/>
  <c r="M2742" i="1"/>
  <c r="R3206" i="1"/>
  <c r="T3205" i="1"/>
  <c r="R3207" i="1" l="1"/>
  <c r="T3206" i="1"/>
  <c r="K2744" i="1"/>
  <c r="M2743" i="1"/>
  <c r="K2745" i="1" l="1"/>
  <c r="M2744" i="1"/>
  <c r="R3208" i="1"/>
  <c r="T3207" i="1"/>
  <c r="R3209" i="1" l="1"/>
  <c r="T3208" i="1"/>
  <c r="K2746" i="1"/>
  <c r="M2745" i="1"/>
  <c r="K2747" i="1" l="1"/>
  <c r="M2746" i="1"/>
  <c r="R3210" i="1"/>
  <c r="T3209" i="1"/>
  <c r="R3211" i="1" l="1"/>
  <c r="T3210" i="1"/>
  <c r="K2748" i="1"/>
  <c r="M2747" i="1"/>
  <c r="K2749" i="1" l="1"/>
  <c r="M2748" i="1"/>
  <c r="R3212" i="1"/>
  <c r="T3211" i="1"/>
  <c r="R3213" i="1" l="1"/>
  <c r="T3212" i="1"/>
  <c r="K2750" i="1"/>
  <c r="M2749" i="1"/>
  <c r="K2751" i="1" l="1"/>
  <c r="M2750" i="1"/>
  <c r="R3214" i="1"/>
  <c r="T3213" i="1"/>
  <c r="R3215" i="1" l="1"/>
  <c r="T3214" i="1"/>
  <c r="K2752" i="1"/>
  <c r="M2751" i="1"/>
  <c r="K2753" i="1" l="1"/>
  <c r="M2752" i="1"/>
  <c r="R3216" i="1"/>
  <c r="T3215" i="1"/>
  <c r="R3217" i="1" l="1"/>
  <c r="T3216" i="1"/>
  <c r="K2754" i="1"/>
  <c r="M2753" i="1"/>
  <c r="K2755" i="1" l="1"/>
  <c r="M2754" i="1"/>
  <c r="R3218" i="1"/>
  <c r="T3217" i="1"/>
  <c r="R3219" i="1" l="1"/>
  <c r="T3218" i="1"/>
  <c r="K2756" i="1"/>
  <c r="M2755" i="1"/>
  <c r="K2757" i="1" l="1"/>
  <c r="M2756" i="1"/>
  <c r="R3220" i="1"/>
  <c r="T3219" i="1"/>
  <c r="R3221" i="1" l="1"/>
  <c r="T3220" i="1"/>
  <c r="K2758" i="1"/>
  <c r="M2757" i="1"/>
  <c r="K2759" i="1" l="1"/>
  <c r="M2758" i="1"/>
  <c r="R3222" i="1"/>
  <c r="T3221" i="1"/>
  <c r="R3223" i="1" l="1"/>
  <c r="T3222" i="1"/>
  <c r="K2760" i="1"/>
  <c r="M2759" i="1"/>
  <c r="K2761" i="1" l="1"/>
  <c r="M2760" i="1"/>
  <c r="R3224" i="1"/>
  <c r="T3223" i="1"/>
  <c r="R3225" i="1" l="1"/>
  <c r="T3224" i="1"/>
  <c r="K2762" i="1"/>
  <c r="M2761" i="1"/>
  <c r="K2763" i="1" l="1"/>
  <c r="M2762" i="1"/>
  <c r="R3226" i="1"/>
  <c r="T3225" i="1"/>
  <c r="R3227" i="1" l="1"/>
  <c r="T3226" i="1"/>
  <c r="K2764" i="1"/>
  <c r="M2763" i="1"/>
  <c r="K2765" i="1" l="1"/>
  <c r="M2764" i="1"/>
  <c r="R3228" i="1"/>
  <c r="T3227" i="1"/>
  <c r="R3229" i="1" l="1"/>
  <c r="T3228" i="1"/>
  <c r="K2766" i="1"/>
  <c r="M2765" i="1"/>
  <c r="K2767" i="1" l="1"/>
  <c r="M2766" i="1"/>
  <c r="R3230" i="1"/>
  <c r="T3229" i="1"/>
  <c r="R3231" i="1" l="1"/>
  <c r="T3230" i="1"/>
  <c r="K2768" i="1"/>
  <c r="M2767" i="1"/>
  <c r="K2769" i="1" l="1"/>
  <c r="M2768" i="1"/>
  <c r="R3232" i="1"/>
  <c r="T3231" i="1"/>
  <c r="R3233" i="1" l="1"/>
  <c r="T3232" i="1"/>
  <c r="K2770" i="1"/>
  <c r="M2769" i="1"/>
  <c r="K2771" i="1" l="1"/>
  <c r="M2770" i="1"/>
  <c r="R3234" i="1"/>
  <c r="T3233" i="1"/>
  <c r="R3235" i="1" l="1"/>
  <c r="T3234" i="1"/>
  <c r="K2772" i="1"/>
  <c r="M2771" i="1"/>
  <c r="K2773" i="1" l="1"/>
  <c r="M2772" i="1"/>
  <c r="R3236" i="1"/>
  <c r="T3235" i="1"/>
  <c r="R3237" i="1" l="1"/>
  <c r="T3236" i="1"/>
  <c r="K2774" i="1"/>
  <c r="M2773" i="1"/>
  <c r="K2775" i="1" l="1"/>
  <c r="M2774" i="1"/>
  <c r="R3238" i="1"/>
  <c r="T3237" i="1"/>
  <c r="R3239" i="1" l="1"/>
  <c r="T3238" i="1"/>
  <c r="K2776" i="1"/>
  <c r="M2775" i="1"/>
  <c r="K2777" i="1" l="1"/>
  <c r="M2776" i="1"/>
  <c r="R3240" i="1"/>
  <c r="T3239" i="1"/>
  <c r="R3241" i="1" l="1"/>
  <c r="T3240" i="1"/>
  <c r="K2778" i="1"/>
  <c r="M2777" i="1"/>
  <c r="K2779" i="1" l="1"/>
  <c r="M2778" i="1"/>
  <c r="R3242" i="1"/>
  <c r="T3241" i="1"/>
  <c r="R3243" i="1" l="1"/>
  <c r="T3242" i="1"/>
  <c r="K2780" i="1"/>
  <c r="M2779" i="1"/>
  <c r="K2781" i="1" l="1"/>
  <c r="M2780" i="1"/>
  <c r="R3244" i="1"/>
  <c r="T3243" i="1"/>
  <c r="R3245" i="1" l="1"/>
  <c r="T3244" i="1"/>
  <c r="K2782" i="1"/>
  <c r="M2781" i="1"/>
  <c r="K2783" i="1" l="1"/>
  <c r="M2782" i="1"/>
  <c r="R3246" i="1"/>
  <c r="T3245" i="1"/>
  <c r="R3247" i="1" l="1"/>
  <c r="T3246" i="1"/>
  <c r="K2784" i="1"/>
  <c r="M2783" i="1"/>
  <c r="K2785" i="1" l="1"/>
  <c r="M2784" i="1"/>
  <c r="R3248" i="1"/>
  <c r="T3247" i="1"/>
  <c r="R3249" i="1" l="1"/>
  <c r="T3248" i="1"/>
  <c r="K2786" i="1"/>
  <c r="M2785" i="1"/>
  <c r="K2787" i="1" l="1"/>
  <c r="M2786" i="1"/>
  <c r="R3250" i="1"/>
  <c r="T3249" i="1"/>
  <c r="R3251" i="1" l="1"/>
  <c r="T3250" i="1"/>
  <c r="K2788" i="1"/>
  <c r="M2787" i="1"/>
  <c r="K2789" i="1" l="1"/>
  <c r="M2788" i="1"/>
  <c r="R3252" i="1"/>
  <c r="T3251" i="1"/>
  <c r="R3253" i="1" l="1"/>
  <c r="T3252" i="1"/>
  <c r="K2790" i="1"/>
  <c r="M2789" i="1"/>
  <c r="K2791" i="1" l="1"/>
  <c r="M2790" i="1"/>
  <c r="R3254" i="1"/>
  <c r="T3253" i="1"/>
  <c r="R3255" i="1" l="1"/>
  <c r="T3254" i="1"/>
  <c r="K2792" i="1"/>
  <c r="M2791" i="1"/>
  <c r="R3256" i="1" l="1"/>
  <c r="T3255" i="1"/>
  <c r="K2793" i="1"/>
  <c r="M2792" i="1"/>
  <c r="K2794" i="1" l="1"/>
  <c r="M2793" i="1"/>
  <c r="R3257" i="1"/>
  <c r="T3256" i="1"/>
  <c r="R3258" i="1" l="1"/>
  <c r="T3257" i="1"/>
  <c r="K2795" i="1"/>
  <c r="M2794" i="1"/>
  <c r="K2796" i="1" l="1"/>
  <c r="M2795" i="1"/>
  <c r="R3259" i="1"/>
  <c r="T3258" i="1"/>
  <c r="R3260" i="1" l="1"/>
  <c r="T3259" i="1"/>
  <c r="K2797" i="1"/>
  <c r="M2796" i="1"/>
  <c r="K2798" i="1" l="1"/>
  <c r="M2797" i="1"/>
  <c r="R3261" i="1"/>
  <c r="T3260" i="1"/>
  <c r="K2799" i="1" l="1"/>
  <c r="M2798" i="1"/>
  <c r="R3262" i="1"/>
  <c r="T3261" i="1"/>
  <c r="R3263" i="1" l="1"/>
  <c r="T3262" i="1"/>
  <c r="K2800" i="1"/>
  <c r="M2799" i="1"/>
  <c r="K2801" i="1" l="1"/>
  <c r="M2800" i="1"/>
  <c r="R3264" i="1"/>
  <c r="T3263" i="1"/>
  <c r="R3265" i="1" l="1"/>
  <c r="T3264" i="1"/>
  <c r="K2802" i="1"/>
  <c r="M2801" i="1"/>
  <c r="K2803" i="1" l="1"/>
  <c r="M2802" i="1"/>
  <c r="R3266" i="1"/>
  <c r="T3265" i="1"/>
  <c r="R3267" i="1" l="1"/>
  <c r="T3266" i="1"/>
  <c r="K2804" i="1"/>
  <c r="M2803" i="1"/>
  <c r="K2805" i="1" l="1"/>
  <c r="M2804" i="1"/>
  <c r="R3268" i="1"/>
  <c r="T3267" i="1"/>
  <c r="R3269" i="1" l="1"/>
  <c r="T3268" i="1"/>
  <c r="K2806" i="1"/>
  <c r="M2805" i="1"/>
  <c r="AY21" i="1"/>
  <c r="K2807" i="1" l="1"/>
  <c r="M2806" i="1"/>
  <c r="R3270" i="1"/>
  <c r="R3271" i="1" s="1"/>
  <c r="R3272" i="1" s="1"/>
  <c r="R3273" i="1" s="1"/>
  <c r="R3274" i="1" s="1"/>
  <c r="R3275" i="1" s="1"/>
  <c r="R3276" i="1" s="1"/>
  <c r="R3277" i="1" s="1"/>
  <c r="R3278" i="1" s="1"/>
  <c r="R3279" i="1" s="1"/>
  <c r="R3280" i="1" s="1"/>
  <c r="R3281" i="1" s="1"/>
  <c r="R3282" i="1" s="1"/>
  <c r="R3283" i="1" s="1"/>
  <c r="R3284" i="1" s="1"/>
  <c r="R3285" i="1" s="1"/>
  <c r="R3286" i="1" s="1"/>
  <c r="R3287" i="1" s="1"/>
  <c r="R3288" i="1" s="1"/>
  <c r="R3289" i="1" s="1"/>
  <c r="R3290" i="1" s="1"/>
  <c r="R3291" i="1" s="1"/>
  <c r="R3292" i="1" s="1"/>
  <c r="R3293" i="1" s="1"/>
  <c r="R3294" i="1" s="1"/>
  <c r="R3295" i="1" s="1"/>
  <c r="R3296" i="1" s="1"/>
  <c r="R3297" i="1" s="1"/>
  <c r="R3298" i="1" s="1"/>
  <c r="R3299" i="1" s="1"/>
  <c r="R3300" i="1" s="1"/>
  <c r="R3301" i="1" s="1"/>
  <c r="R3302" i="1" s="1"/>
  <c r="R3303" i="1" s="1"/>
  <c r="R3304" i="1" s="1"/>
  <c r="R3305" i="1" s="1"/>
  <c r="R3306" i="1" s="1"/>
  <c r="R3307" i="1" s="1"/>
  <c r="R3308" i="1" s="1"/>
  <c r="R3309" i="1" s="1"/>
  <c r="T3269" i="1"/>
  <c r="K2808" i="1" l="1"/>
  <c r="M2807" i="1"/>
  <c r="K2809" i="1" l="1"/>
  <c r="M2808" i="1"/>
  <c r="K2810" i="1" l="1"/>
  <c r="M2809" i="1"/>
  <c r="K2811" i="1" l="1"/>
  <c r="M2810" i="1"/>
  <c r="K2812" i="1" l="1"/>
  <c r="M2811" i="1"/>
  <c r="K2813" i="1" l="1"/>
  <c r="M2812" i="1"/>
  <c r="K2814" i="1" l="1"/>
  <c r="M2813" i="1"/>
  <c r="K2815" i="1" l="1"/>
  <c r="M2814" i="1"/>
  <c r="K2816" i="1" l="1"/>
  <c r="M2815" i="1"/>
  <c r="K2817" i="1" l="1"/>
  <c r="M2816" i="1"/>
  <c r="K2818" i="1" l="1"/>
  <c r="M2817" i="1"/>
  <c r="K2819" i="1" l="1"/>
  <c r="M2818" i="1"/>
  <c r="K2820" i="1" l="1"/>
  <c r="M2819" i="1"/>
  <c r="K2821" i="1" l="1"/>
  <c r="M2820" i="1"/>
  <c r="K2822" i="1" l="1"/>
  <c r="M2821" i="1"/>
  <c r="K2823" i="1" l="1"/>
  <c r="M2822" i="1"/>
  <c r="K2824" i="1" l="1"/>
  <c r="M2823" i="1"/>
  <c r="K2825" i="1" l="1"/>
  <c r="M2824" i="1"/>
  <c r="K2826" i="1" l="1"/>
  <c r="M2825" i="1"/>
  <c r="K2827" i="1" l="1"/>
  <c r="M2826" i="1"/>
  <c r="K2828" i="1" l="1"/>
  <c r="M2827" i="1"/>
  <c r="K2829" i="1" l="1"/>
  <c r="M2828" i="1"/>
  <c r="K2830" i="1" l="1"/>
  <c r="M2829" i="1"/>
  <c r="K2831" i="1" l="1"/>
  <c r="M2830" i="1"/>
  <c r="K2832" i="1" l="1"/>
  <c r="M2831" i="1"/>
  <c r="K2833" i="1" l="1"/>
  <c r="M2832" i="1"/>
  <c r="K2834" i="1" l="1"/>
  <c r="M2833" i="1"/>
  <c r="K2835" i="1" l="1"/>
  <c r="M2834" i="1"/>
  <c r="K2836" i="1" l="1"/>
  <c r="M2835" i="1"/>
  <c r="K2837" i="1" l="1"/>
  <c r="M2836" i="1"/>
  <c r="K2838" i="1" l="1"/>
  <c r="M2837" i="1"/>
  <c r="K2839" i="1" l="1"/>
  <c r="M2838" i="1"/>
  <c r="K2840" i="1" l="1"/>
  <c r="M2839" i="1"/>
  <c r="K2841" i="1" l="1"/>
  <c r="M2840" i="1"/>
  <c r="K2842" i="1" l="1"/>
  <c r="M2841" i="1"/>
  <c r="K2843" i="1" l="1"/>
  <c r="M2842" i="1"/>
  <c r="K2844" i="1" l="1"/>
  <c r="M2843" i="1"/>
  <c r="K2845" i="1" l="1"/>
  <c r="M2844" i="1"/>
  <c r="K2846" i="1" l="1"/>
  <c r="M2845" i="1"/>
  <c r="K2847" i="1" l="1"/>
  <c r="M2846" i="1"/>
  <c r="K2848" i="1" l="1"/>
  <c r="M2847" i="1"/>
  <c r="K2849" i="1" l="1"/>
  <c r="M2848" i="1"/>
  <c r="K2850" i="1" l="1"/>
  <c r="M2849" i="1"/>
  <c r="K2851" i="1" l="1"/>
  <c r="M2850" i="1"/>
  <c r="K2852" i="1" l="1"/>
  <c r="M2851" i="1"/>
  <c r="K2853" i="1" l="1"/>
  <c r="M2852" i="1"/>
  <c r="K2854" i="1" l="1"/>
  <c r="M2853" i="1"/>
  <c r="K2855" i="1" l="1"/>
  <c r="M2854" i="1"/>
  <c r="K2856" i="1" l="1"/>
  <c r="M2855" i="1"/>
  <c r="K2857" i="1" l="1"/>
  <c r="M2856" i="1"/>
  <c r="K2858" i="1" l="1"/>
  <c r="M2857" i="1"/>
  <c r="K2859" i="1" l="1"/>
  <c r="M2858" i="1"/>
  <c r="K2860" i="1" l="1"/>
  <c r="M2859" i="1"/>
  <c r="K2861" i="1" l="1"/>
  <c r="M2860" i="1"/>
  <c r="K2862" i="1" l="1"/>
  <c r="M2861" i="1"/>
  <c r="K2863" i="1" l="1"/>
  <c r="M2862" i="1"/>
  <c r="K2864" i="1" l="1"/>
  <c r="M2863" i="1"/>
  <c r="K2865" i="1" l="1"/>
  <c r="M2864" i="1"/>
  <c r="K2866" i="1" l="1"/>
  <c r="M2865" i="1"/>
  <c r="K2867" i="1" l="1"/>
  <c r="M2866" i="1"/>
  <c r="K2868" i="1" l="1"/>
  <c r="M2867" i="1"/>
  <c r="K2869" i="1" l="1"/>
  <c r="M2868" i="1"/>
  <c r="K2870" i="1" l="1"/>
  <c r="M2869" i="1"/>
  <c r="K2871" i="1" l="1"/>
  <c r="M2870" i="1"/>
  <c r="K2872" i="1" l="1"/>
  <c r="M2871" i="1"/>
  <c r="K2873" i="1" l="1"/>
  <c r="M2872" i="1"/>
  <c r="K2874" i="1" l="1"/>
  <c r="M2873" i="1"/>
  <c r="K2875" i="1" l="1"/>
  <c r="M2874" i="1"/>
  <c r="K2876" i="1" l="1"/>
  <c r="M2875" i="1"/>
  <c r="K2877" i="1" l="1"/>
  <c r="M2876" i="1"/>
  <c r="K2878" i="1" l="1"/>
  <c r="M2877" i="1"/>
  <c r="K2879" i="1" l="1"/>
  <c r="M2878" i="1"/>
  <c r="K2880" i="1" l="1"/>
  <c r="M2879" i="1"/>
  <c r="K2881" i="1" l="1"/>
  <c r="M2880" i="1"/>
  <c r="K2882" i="1" l="1"/>
  <c r="M2881" i="1"/>
  <c r="K2883" i="1" l="1"/>
  <c r="M2882" i="1"/>
  <c r="K2884" i="1" l="1"/>
  <c r="M2883" i="1"/>
  <c r="K2885" i="1" l="1"/>
  <c r="M2884" i="1"/>
  <c r="K2886" i="1" l="1"/>
  <c r="M2885" i="1"/>
  <c r="K2887" i="1" l="1"/>
  <c r="M2886" i="1"/>
  <c r="K2888" i="1" l="1"/>
  <c r="M2887" i="1"/>
  <c r="K2889" i="1" l="1"/>
  <c r="M2888" i="1"/>
  <c r="K2890" i="1" l="1"/>
  <c r="M2889" i="1"/>
  <c r="K2891" i="1" l="1"/>
  <c r="M2890" i="1"/>
  <c r="K2892" i="1" l="1"/>
  <c r="M2891" i="1"/>
  <c r="K2893" i="1" l="1"/>
  <c r="M2892" i="1"/>
  <c r="K2894" i="1" l="1"/>
  <c r="M2893" i="1"/>
  <c r="K2895" i="1" l="1"/>
  <c r="M2894" i="1"/>
  <c r="K2896" i="1" l="1"/>
  <c r="M2895" i="1"/>
  <c r="K2897" i="1" l="1"/>
  <c r="M2896" i="1"/>
  <c r="K2898" i="1" l="1"/>
  <c r="M2897" i="1"/>
  <c r="K2899" i="1" l="1"/>
  <c r="M2898" i="1"/>
  <c r="K2900" i="1" l="1"/>
  <c r="M2899" i="1"/>
  <c r="K2901" i="1" l="1"/>
  <c r="M2900" i="1"/>
  <c r="K2902" i="1" l="1"/>
  <c r="M2901" i="1"/>
  <c r="K2903" i="1" l="1"/>
  <c r="M2902" i="1"/>
  <c r="K2904" i="1" l="1"/>
  <c r="M2903" i="1"/>
  <c r="K2905" i="1" l="1"/>
  <c r="M2904" i="1"/>
  <c r="K2906" i="1" l="1"/>
  <c r="M2905" i="1"/>
  <c r="K2907" i="1" l="1"/>
  <c r="M2906" i="1"/>
  <c r="K2908" i="1" l="1"/>
  <c r="M2907" i="1"/>
  <c r="K2909" i="1" l="1"/>
  <c r="M2908" i="1"/>
  <c r="K2910" i="1" l="1"/>
  <c r="M2909" i="1"/>
  <c r="K2911" i="1" l="1"/>
  <c r="M2910" i="1"/>
  <c r="K2912" i="1" l="1"/>
  <c r="M2911" i="1"/>
  <c r="K2913" i="1" l="1"/>
  <c r="M2912" i="1"/>
  <c r="K2914" i="1" l="1"/>
  <c r="M2913" i="1"/>
  <c r="K2915" i="1" l="1"/>
  <c r="M2914" i="1"/>
  <c r="K2916" i="1" l="1"/>
  <c r="M2915" i="1"/>
  <c r="K2917" i="1" l="1"/>
  <c r="M2916" i="1"/>
  <c r="K2918" i="1" l="1"/>
  <c r="M2917" i="1"/>
  <c r="K2919" i="1" l="1"/>
  <c r="M2918" i="1"/>
  <c r="K2920" i="1" l="1"/>
  <c r="M2919" i="1"/>
  <c r="K2921" i="1" l="1"/>
  <c r="M2920" i="1"/>
  <c r="K2922" i="1" l="1"/>
  <c r="M2921" i="1"/>
  <c r="K2923" i="1" l="1"/>
  <c r="M2922" i="1"/>
  <c r="K2924" i="1" l="1"/>
  <c r="M2923" i="1"/>
  <c r="K2925" i="1" l="1"/>
  <c r="M2924" i="1"/>
  <c r="K2926" i="1" l="1"/>
  <c r="M2925" i="1"/>
  <c r="K2927" i="1" l="1"/>
  <c r="M2926" i="1"/>
  <c r="K2928" i="1" l="1"/>
  <c r="M2927" i="1"/>
  <c r="K2929" i="1" l="1"/>
  <c r="M2928" i="1"/>
  <c r="K2930" i="1" l="1"/>
  <c r="M2929" i="1"/>
  <c r="K2931" i="1" l="1"/>
  <c r="M2930" i="1"/>
  <c r="K2932" i="1" l="1"/>
  <c r="M2931" i="1"/>
  <c r="K2933" i="1" l="1"/>
  <c r="M2932" i="1"/>
  <c r="K2934" i="1" l="1"/>
  <c r="M2933" i="1"/>
  <c r="K2935" i="1" l="1"/>
  <c r="M2934" i="1"/>
  <c r="K2936" i="1" l="1"/>
  <c r="M2935" i="1"/>
  <c r="K2937" i="1" l="1"/>
  <c r="M2936" i="1"/>
  <c r="K2938" i="1" l="1"/>
  <c r="M2937" i="1"/>
  <c r="K2939" i="1" l="1"/>
  <c r="M2938" i="1"/>
  <c r="K2940" i="1" l="1"/>
  <c r="M2939" i="1"/>
  <c r="K2941" i="1" l="1"/>
  <c r="M2940" i="1"/>
  <c r="K2942" i="1" l="1"/>
  <c r="M2941" i="1"/>
  <c r="K2943" i="1" l="1"/>
  <c r="M2942" i="1"/>
  <c r="K2944" i="1" l="1"/>
  <c r="M2943" i="1"/>
  <c r="K2945" i="1" l="1"/>
  <c r="M2944" i="1"/>
  <c r="K2946" i="1" l="1"/>
  <c r="M2945" i="1"/>
  <c r="K2947" i="1" l="1"/>
  <c r="M2946" i="1"/>
  <c r="K2948" i="1" l="1"/>
  <c r="M2947" i="1"/>
  <c r="K2949" i="1" l="1"/>
  <c r="M2948" i="1"/>
  <c r="K2950" i="1" l="1"/>
  <c r="M2949" i="1"/>
  <c r="K2951" i="1" l="1"/>
  <c r="M2950" i="1"/>
  <c r="K2952" i="1" l="1"/>
  <c r="M2951" i="1"/>
  <c r="K2953" i="1" l="1"/>
  <c r="M2952" i="1"/>
  <c r="K2954" i="1" l="1"/>
  <c r="M2953" i="1"/>
  <c r="K2955" i="1" l="1"/>
  <c r="M2954" i="1"/>
  <c r="K2956" i="1" l="1"/>
  <c r="M2955" i="1"/>
  <c r="K2957" i="1" l="1"/>
  <c r="M2956" i="1"/>
  <c r="K2958" i="1" l="1"/>
  <c r="M2957" i="1"/>
  <c r="K2959" i="1" l="1"/>
  <c r="M2958" i="1"/>
  <c r="K2960" i="1" l="1"/>
  <c r="M2959" i="1"/>
  <c r="K2961" i="1" l="1"/>
  <c r="M2960" i="1"/>
  <c r="K2962" i="1" l="1"/>
  <c r="M2961" i="1"/>
  <c r="K2963" i="1" l="1"/>
  <c r="M2962" i="1"/>
  <c r="K2964" i="1" l="1"/>
  <c r="M2963" i="1"/>
  <c r="K2965" i="1" l="1"/>
  <c r="M2964" i="1"/>
  <c r="K2966" i="1" l="1"/>
  <c r="M2965" i="1"/>
  <c r="K2967" i="1" l="1"/>
  <c r="M2966" i="1"/>
  <c r="K2968" i="1" l="1"/>
  <c r="M2967" i="1"/>
  <c r="K2969" i="1" l="1"/>
  <c r="M2968" i="1"/>
  <c r="K2970" i="1" l="1"/>
  <c r="M2969" i="1"/>
  <c r="K2971" i="1" l="1"/>
  <c r="M2970" i="1"/>
  <c r="K2972" i="1" l="1"/>
  <c r="M2971" i="1"/>
  <c r="K2973" i="1" l="1"/>
  <c r="M2972" i="1"/>
  <c r="K2974" i="1" l="1"/>
  <c r="M2973" i="1"/>
  <c r="K2975" i="1" l="1"/>
  <c r="M2974" i="1"/>
  <c r="K2976" i="1" l="1"/>
  <c r="M2975" i="1"/>
  <c r="K2977" i="1" l="1"/>
  <c r="M2976" i="1"/>
  <c r="K2978" i="1" l="1"/>
  <c r="M2977" i="1"/>
  <c r="K2979" i="1" l="1"/>
  <c r="M2978" i="1"/>
  <c r="K2980" i="1" l="1"/>
  <c r="M2979" i="1"/>
  <c r="K2981" i="1" l="1"/>
  <c r="M2980" i="1"/>
  <c r="K2982" i="1" l="1"/>
  <c r="M2981" i="1"/>
  <c r="K2983" i="1" l="1"/>
  <c r="M2982" i="1"/>
  <c r="K2984" i="1" l="1"/>
  <c r="M2983" i="1"/>
  <c r="K2985" i="1" l="1"/>
  <c r="M2984" i="1"/>
  <c r="K2986" i="1" l="1"/>
  <c r="M2985" i="1"/>
  <c r="K2987" i="1" l="1"/>
  <c r="M2986" i="1"/>
  <c r="K2988" i="1" l="1"/>
  <c r="M2987" i="1"/>
  <c r="K2989" i="1" l="1"/>
  <c r="M2988" i="1"/>
  <c r="K2990" i="1" l="1"/>
  <c r="M2989" i="1"/>
  <c r="K2991" i="1" l="1"/>
  <c r="M2990" i="1"/>
  <c r="K2992" i="1" l="1"/>
  <c r="M2991" i="1"/>
  <c r="K2993" i="1" l="1"/>
  <c r="M2992" i="1"/>
  <c r="K2994" i="1" l="1"/>
  <c r="M2993" i="1"/>
  <c r="K2995" i="1" l="1"/>
  <c r="M2994" i="1"/>
  <c r="K2996" i="1" l="1"/>
  <c r="M2995" i="1"/>
  <c r="K2997" i="1" l="1"/>
  <c r="M2996" i="1"/>
  <c r="K2998" i="1" l="1"/>
  <c r="M2997" i="1"/>
  <c r="K2999" i="1" l="1"/>
  <c r="M2998" i="1"/>
  <c r="K3000" i="1" l="1"/>
  <c r="M2999" i="1"/>
  <c r="K3001" i="1" l="1"/>
  <c r="M3000" i="1"/>
  <c r="K3002" i="1" l="1"/>
  <c r="M3001" i="1"/>
  <c r="K3003" i="1" l="1"/>
  <c r="M3002" i="1"/>
  <c r="K3004" i="1" l="1"/>
  <c r="M3003" i="1"/>
  <c r="K3005" i="1" l="1"/>
  <c r="M3004" i="1"/>
  <c r="K3006" i="1" l="1"/>
  <c r="M3005" i="1"/>
  <c r="K3007" i="1" l="1"/>
  <c r="M3006" i="1"/>
  <c r="K3008" i="1" l="1"/>
  <c r="M3007" i="1"/>
  <c r="K3009" i="1" l="1"/>
  <c r="M3008" i="1"/>
  <c r="K3010" i="1" l="1"/>
  <c r="M3009" i="1"/>
  <c r="K3011" i="1" l="1"/>
  <c r="M3010" i="1"/>
  <c r="K3012" i="1" l="1"/>
  <c r="M3011" i="1"/>
  <c r="K3013" i="1" l="1"/>
  <c r="M3012" i="1"/>
  <c r="K3014" i="1" l="1"/>
  <c r="M3013" i="1"/>
  <c r="K3015" i="1" l="1"/>
  <c r="M3014" i="1"/>
  <c r="K3016" i="1" l="1"/>
  <c r="M3015" i="1"/>
  <c r="K3017" i="1" l="1"/>
  <c r="M3016" i="1"/>
  <c r="K3018" i="1" l="1"/>
  <c r="M3017" i="1"/>
  <c r="K3019" i="1" l="1"/>
  <c r="M3018" i="1"/>
  <c r="K3020" i="1" l="1"/>
  <c r="M3019" i="1"/>
  <c r="K3021" i="1" l="1"/>
  <c r="M3020" i="1"/>
  <c r="K3022" i="1" l="1"/>
  <c r="M3021" i="1"/>
  <c r="K3023" i="1" l="1"/>
  <c r="M3022" i="1"/>
  <c r="K3024" i="1" l="1"/>
  <c r="M3023" i="1"/>
  <c r="K3025" i="1" l="1"/>
  <c r="M3024" i="1"/>
  <c r="K3026" i="1" l="1"/>
  <c r="M3025" i="1"/>
  <c r="K3027" i="1" l="1"/>
  <c r="M3026" i="1"/>
  <c r="K3028" i="1" l="1"/>
  <c r="M3027" i="1"/>
  <c r="K3029" i="1" l="1"/>
  <c r="M3028" i="1"/>
  <c r="K3030" i="1" l="1"/>
  <c r="M3029" i="1"/>
  <c r="K3031" i="1" l="1"/>
  <c r="M3030" i="1"/>
  <c r="K3032" i="1" l="1"/>
  <c r="M3031" i="1"/>
  <c r="K3033" i="1" l="1"/>
  <c r="M3032" i="1"/>
  <c r="K3034" i="1" l="1"/>
  <c r="M3033" i="1"/>
  <c r="K3035" i="1" l="1"/>
  <c r="M3034" i="1"/>
  <c r="K3036" i="1" l="1"/>
  <c r="M3035" i="1"/>
  <c r="K3037" i="1" l="1"/>
  <c r="M3036" i="1"/>
  <c r="K3038" i="1" l="1"/>
  <c r="M3037" i="1"/>
  <c r="K3039" i="1" l="1"/>
  <c r="M3038" i="1"/>
  <c r="K3040" i="1" l="1"/>
  <c r="M3039" i="1"/>
  <c r="K3041" i="1" l="1"/>
  <c r="M3040" i="1"/>
  <c r="K3042" i="1" l="1"/>
  <c r="M3041" i="1"/>
  <c r="K3043" i="1" l="1"/>
  <c r="M3042" i="1"/>
  <c r="K3044" i="1" l="1"/>
  <c r="M3043" i="1"/>
  <c r="K3045" i="1" l="1"/>
  <c r="M3044" i="1"/>
  <c r="K3046" i="1" l="1"/>
  <c r="M3045" i="1"/>
  <c r="K3047" i="1" l="1"/>
  <c r="M3046" i="1"/>
  <c r="K3048" i="1" l="1"/>
  <c r="M3047" i="1"/>
  <c r="K3049" i="1" l="1"/>
  <c r="M3048" i="1"/>
  <c r="K3050" i="1" l="1"/>
  <c r="M3049" i="1"/>
  <c r="K3051" i="1" l="1"/>
  <c r="M3050" i="1"/>
  <c r="K3052" i="1" l="1"/>
  <c r="M3051" i="1"/>
  <c r="K3053" i="1" l="1"/>
  <c r="M3052" i="1"/>
  <c r="K3054" i="1" l="1"/>
  <c r="M3053" i="1"/>
  <c r="K3055" i="1" l="1"/>
  <c r="M3054" i="1"/>
  <c r="K3056" i="1" l="1"/>
  <c r="M3055" i="1"/>
  <c r="K3057" i="1" l="1"/>
  <c r="M3056" i="1"/>
  <c r="K3058" i="1" l="1"/>
  <c r="M3057" i="1"/>
  <c r="K3059" i="1" l="1"/>
  <c r="M3058" i="1"/>
  <c r="K3060" i="1" l="1"/>
  <c r="M3059" i="1"/>
  <c r="K3061" i="1" l="1"/>
  <c r="M3060" i="1"/>
  <c r="K3062" i="1" l="1"/>
  <c r="M3061" i="1"/>
  <c r="K3063" i="1" l="1"/>
  <c r="M3062" i="1"/>
  <c r="K3064" i="1" l="1"/>
  <c r="M3063" i="1"/>
  <c r="K3065" i="1" l="1"/>
  <c r="M3064" i="1"/>
  <c r="K3066" i="1" l="1"/>
  <c r="M3065" i="1"/>
  <c r="K3067" i="1" l="1"/>
  <c r="M3066" i="1"/>
  <c r="K3068" i="1" l="1"/>
  <c r="M3067" i="1"/>
  <c r="K3069" i="1" l="1"/>
  <c r="M3068" i="1"/>
  <c r="K3070" i="1" l="1"/>
  <c r="M3069" i="1"/>
  <c r="K3071" i="1" l="1"/>
  <c r="M3070" i="1"/>
  <c r="K3072" i="1" l="1"/>
  <c r="M3071" i="1"/>
  <c r="K3073" i="1" l="1"/>
  <c r="M3072" i="1"/>
  <c r="K3074" i="1" l="1"/>
  <c r="M3073" i="1"/>
  <c r="K3075" i="1" l="1"/>
  <c r="M3074" i="1"/>
  <c r="K3076" i="1" l="1"/>
  <c r="M3075" i="1"/>
  <c r="K3077" i="1" l="1"/>
  <c r="M3076" i="1"/>
  <c r="K3078" i="1" l="1"/>
  <c r="M3077" i="1"/>
  <c r="K3079" i="1" l="1"/>
  <c r="M3078" i="1"/>
  <c r="K3080" i="1" l="1"/>
  <c r="M3079" i="1"/>
  <c r="K3081" i="1" l="1"/>
  <c r="M3080" i="1"/>
  <c r="K3082" i="1" l="1"/>
  <c r="M3081" i="1"/>
  <c r="K3083" i="1" l="1"/>
  <c r="M3082" i="1"/>
  <c r="K3084" i="1" l="1"/>
  <c r="M3083" i="1"/>
  <c r="K3085" i="1" l="1"/>
  <c r="M3084" i="1"/>
  <c r="K3086" i="1" l="1"/>
  <c r="M3085" i="1"/>
  <c r="K3087" i="1" l="1"/>
  <c r="M3086" i="1"/>
  <c r="K3088" i="1" l="1"/>
  <c r="M3087" i="1"/>
  <c r="K3089" i="1" l="1"/>
  <c r="M3088" i="1"/>
  <c r="K3090" i="1" l="1"/>
  <c r="M3089" i="1"/>
  <c r="K3091" i="1" l="1"/>
  <c r="M3090" i="1"/>
  <c r="K3092" i="1" l="1"/>
  <c r="M3091" i="1"/>
  <c r="K3093" i="1" l="1"/>
  <c r="M3092" i="1"/>
  <c r="K3094" i="1" l="1"/>
  <c r="M3093" i="1"/>
  <c r="K3095" i="1" l="1"/>
  <c r="M3094" i="1"/>
  <c r="K3096" i="1" l="1"/>
  <c r="M3095" i="1"/>
  <c r="K3097" i="1" l="1"/>
  <c r="M3096" i="1"/>
  <c r="K3098" i="1" l="1"/>
  <c r="M3097" i="1"/>
  <c r="K3099" i="1" l="1"/>
  <c r="M3098" i="1"/>
  <c r="K3100" i="1" l="1"/>
  <c r="M3099" i="1"/>
  <c r="K3101" i="1" l="1"/>
  <c r="M3100" i="1"/>
  <c r="K3102" i="1" l="1"/>
  <c r="M3101" i="1"/>
  <c r="K3103" i="1" l="1"/>
  <c r="M3102" i="1"/>
  <c r="K3104" i="1" l="1"/>
  <c r="M3103" i="1"/>
  <c r="K3105" i="1" l="1"/>
  <c r="M3104" i="1"/>
  <c r="K3106" i="1" l="1"/>
  <c r="M3105" i="1"/>
  <c r="K3107" i="1" l="1"/>
  <c r="M3106" i="1"/>
  <c r="K3108" i="1" l="1"/>
  <c r="M3107" i="1"/>
  <c r="K3109" i="1" l="1"/>
  <c r="M3108" i="1"/>
  <c r="K3110" i="1" l="1"/>
  <c r="M3109" i="1"/>
  <c r="K3111" i="1" l="1"/>
  <c r="M3110" i="1"/>
  <c r="K3112" i="1" l="1"/>
  <c r="M3111" i="1"/>
  <c r="K3113" i="1" l="1"/>
  <c r="M3112" i="1"/>
  <c r="K3114" i="1" l="1"/>
  <c r="M3113" i="1"/>
  <c r="K3115" i="1" l="1"/>
  <c r="M3114" i="1"/>
  <c r="K3116" i="1" l="1"/>
  <c r="M3115" i="1"/>
  <c r="K3117" i="1" l="1"/>
  <c r="M3116" i="1"/>
  <c r="K3118" i="1" l="1"/>
  <c r="M3117" i="1"/>
  <c r="K3119" i="1" l="1"/>
  <c r="M3118" i="1"/>
  <c r="K3120" i="1" l="1"/>
  <c r="M3119" i="1"/>
  <c r="K3121" i="1" l="1"/>
  <c r="M3120" i="1"/>
  <c r="K3122" i="1" l="1"/>
  <c r="M3121" i="1"/>
  <c r="K3123" i="1" l="1"/>
  <c r="M3122" i="1"/>
  <c r="K3124" i="1" l="1"/>
  <c r="M3123" i="1"/>
  <c r="K3125" i="1" l="1"/>
  <c r="M3124" i="1"/>
  <c r="K3126" i="1" l="1"/>
  <c r="M3125" i="1"/>
  <c r="K3127" i="1" l="1"/>
  <c r="M3126" i="1"/>
  <c r="K3128" i="1" l="1"/>
  <c r="M3127" i="1"/>
  <c r="K3129" i="1" l="1"/>
  <c r="M3128" i="1"/>
  <c r="K3130" i="1" l="1"/>
  <c r="M3129" i="1"/>
  <c r="K3131" i="1" l="1"/>
  <c r="M3130" i="1"/>
  <c r="K3132" i="1" l="1"/>
  <c r="M3131" i="1"/>
  <c r="K3133" i="1" l="1"/>
  <c r="M3132" i="1"/>
  <c r="K3134" i="1" l="1"/>
  <c r="M3133" i="1"/>
  <c r="K3135" i="1" l="1"/>
  <c r="M3134" i="1"/>
  <c r="K3136" i="1" l="1"/>
  <c r="M3135" i="1"/>
  <c r="K3137" i="1" l="1"/>
  <c r="M3136" i="1"/>
  <c r="K3138" i="1" l="1"/>
  <c r="M3137" i="1"/>
  <c r="K3139" i="1" l="1"/>
  <c r="M3138" i="1"/>
  <c r="K3140" i="1" l="1"/>
  <c r="M3139" i="1"/>
  <c r="K3141" i="1" l="1"/>
  <c r="M3140" i="1"/>
  <c r="K3142" i="1" l="1"/>
  <c r="M3141" i="1"/>
  <c r="K3143" i="1" l="1"/>
  <c r="M3142" i="1"/>
  <c r="K3144" i="1" l="1"/>
  <c r="M3143" i="1"/>
  <c r="K3145" i="1" l="1"/>
  <c r="M3144" i="1"/>
  <c r="K3146" i="1" l="1"/>
  <c r="M3145" i="1"/>
  <c r="K3147" i="1" l="1"/>
  <c r="M3146" i="1"/>
  <c r="K3148" i="1" l="1"/>
  <c r="M3147" i="1"/>
  <c r="K3149" i="1" l="1"/>
  <c r="M3148" i="1"/>
  <c r="K3150" i="1" l="1"/>
  <c r="M3149" i="1"/>
  <c r="K3151" i="1" l="1"/>
  <c r="M3150" i="1"/>
  <c r="K3152" i="1" l="1"/>
  <c r="M3151" i="1"/>
  <c r="K3153" i="1" l="1"/>
  <c r="M3152" i="1"/>
  <c r="K3154" i="1" l="1"/>
  <c r="M3153" i="1"/>
  <c r="K3155" i="1" l="1"/>
  <c r="M3154" i="1"/>
  <c r="K3156" i="1" l="1"/>
  <c r="M3155" i="1"/>
  <c r="K3157" i="1" l="1"/>
  <c r="M3156" i="1"/>
  <c r="K3158" i="1" l="1"/>
  <c r="M3157" i="1"/>
  <c r="K3159" i="1" l="1"/>
  <c r="M3158" i="1"/>
  <c r="K3160" i="1" l="1"/>
  <c r="M3159" i="1"/>
  <c r="K3161" i="1" l="1"/>
  <c r="M3160" i="1"/>
  <c r="K3162" i="1" l="1"/>
  <c r="M3161" i="1"/>
  <c r="K3163" i="1" l="1"/>
  <c r="M3162" i="1"/>
  <c r="K3164" i="1" l="1"/>
  <c r="M3163" i="1"/>
  <c r="K3165" i="1" l="1"/>
  <c r="M3164" i="1"/>
  <c r="K3166" i="1" l="1"/>
  <c r="M3165" i="1"/>
  <c r="K3167" i="1" l="1"/>
  <c r="M3166" i="1"/>
  <c r="K3168" i="1" l="1"/>
  <c r="M3167" i="1"/>
  <c r="K3169" i="1" l="1"/>
  <c r="M3168" i="1"/>
  <c r="K3170" i="1" l="1"/>
  <c r="M3169" i="1"/>
  <c r="K3171" i="1" l="1"/>
  <c r="M3170" i="1"/>
  <c r="K3172" i="1" l="1"/>
  <c r="M3171" i="1"/>
  <c r="K3173" i="1" l="1"/>
  <c r="M3172" i="1"/>
  <c r="K3174" i="1" l="1"/>
  <c r="M3173" i="1"/>
  <c r="K3175" i="1" l="1"/>
  <c r="M3174" i="1"/>
  <c r="K3176" i="1" l="1"/>
  <c r="M3175" i="1"/>
  <c r="K3177" i="1" l="1"/>
  <c r="M3176" i="1"/>
  <c r="K3178" i="1" l="1"/>
  <c r="M3177" i="1"/>
  <c r="K3179" i="1" l="1"/>
  <c r="M3178" i="1"/>
  <c r="K3180" i="1" l="1"/>
  <c r="M3179" i="1"/>
  <c r="K3181" i="1" l="1"/>
  <c r="M3180" i="1"/>
  <c r="K3182" i="1" l="1"/>
  <c r="M3181" i="1"/>
  <c r="K3183" i="1" l="1"/>
  <c r="M3182" i="1"/>
  <c r="K3184" i="1" l="1"/>
  <c r="M3183" i="1"/>
  <c r="K3185" i="1" l="1"/>
  <c r="M3184" i="1"/>
  <c r="K3186" i="1" l="1"/>
  <c r="M3185" i="1"/>
  <c r="K3187" i="1" l="1"/>
  <c r="M3186" i="1"/>
  <c r="K3188" i="1" l="1"/>
  <c r="M3187" i="1"/>
  <c r="K3189" i="1" l="1"/>
  <c r="M3188" i="1"/>
  <c r="K3190" i="1" l="1"/>
  <c r="M3189" i="1"/>
  <c r="K3191" i="1" l="1"/>
  <c r="M3190" i="1"/>
  <c r="K3192" i="1" l="1"/>
  <c r="M3191" i="1"/>
  <c r="K3193" i="1" l="1"/>
  <c r="M3192" i="1"/>
  <c r="K3194" i="1" l="1"/>
  <c r="M3193" i="1"/>
  <c r="K3195" i="1" l="1"/>
  <c r="M3194" i="1"/>
  <c r="K3196" i="1" l="1"/>
  <c r="M3195" i="1"/>
  <c r="K3197" i="1" l="1"/>
  <c r="M3196" i="1"/>
  <c r="K3198" i="1" l="1"/>
  <c r="M3197" i="1"/>
  <c r="K3199" i="1" l="1"/>
  <c r="M3198" i="1"/>
  <c r="K3200" i="1" l="1"/>
  <c r="M3199" i="1"/>
  <c r="K3201" i="1" l="1"/>
  <c r="M3200" i="1"/>
  <c r="K3202" i="1" l="1"/>
  <c r="M3201" i="1"/>
  <c r="K3203" i="1" l="1"/>
  <c r="M3202" i="1"/>
  <c r="K3204" i="1" l="1"/>
  <c r="M3203" i="1"/>
  <c r="K3205" i="1" l="1"/>
  <c r="M3204" i="1"/>
  <c r="K3206" i="1" l="1"/>
  <c r="M3205" i="1"/>
  <c r="K3207" i="1" l="1"/>
  <c r="M3206" i="1"/>
  <c r="K3208" i="1" l="1"/>
  <c r="M3207" i="1"/>
  <c r="K3209" i="1" l="1"/>
  <c r="M3208" i="1"/>
  <c r="K3210" i="1" l="1"/>
  <c r="M3209" i="1"/>
  <c r="K3211" i="1" l="1"/>
  <c r="M3210" i="1"/>
  <c r="K3212" i="1" l="1"/>
  <c r="M3211" i="1"/>
  <c r="K3213" i="1" l="1"/>
  <c r="M3212" i="1"/>
  <c r="K3214" i="1" l="1"/>
  <c r="M3213" i="1"/>
  <c r="K3215" i="1" l="1"/>
  <c r="M3214" i="1"/>
  <c r="K3216" i="1" l="1"/>
  <c r="M3215" i="1"/>
  <c r="K3217" i="1" l="1"/>
  <c r="M3216" i="1"/>
  <c r="K3218" i="1" l="1"/>
  <c r="M3217" i="1"/>
  <c r="K3219" i="1" l="1"/>
  <c r="M3218" i="1"/>
  <c r="K3220" i="1" l="1"/>
  <c r="M3219" i="1"/>
  <c r="K3221" i="1" l="1"/>
  <c r="M3220" i="1"/>
  <c r="K3222" i="1" l="1"/>
  <c r="M3221" i="1"/>
  <c r="K3223" i="1" l="1"/>
  <c r="M3222" i="1"/>
  <c r="K3224" i="1" l="1"/>
  <c r="M3223" i="1"/>
  <c r="K3225" i="1" l="1"/>
  <c r="M3224" i="1"/>
  <c r="K3226" i="1" l="1"/>
  <c r="M3225" i="1"/>
  <c r="K3227" i="1" l="1"/>
  <c r="M3226" i="1"/>
  <c r="K3228" i="1" l="1"/>
  <c r="M3227" i="1"/>
  <c r="K3229" i="1" l="1"/>
  <c r="M3228" i="1"/>
  <c r="K3230" i="1" l="1"/>
  <c r="M3229" i="1"/>
  <c r="K3231" i="1" l="1"/>
  <c r="M3230" i="1"/>
  <c r="K3232" i="1" l="1"/>
  <c r="M3231" i="1"/>
  <c r="K3233" i="1" l="1"/>
  <c r="M3232" i="1"/>
  <c r="K3234" i="1" l="1"/>
  <c r="M3233" i="1"/>
  <c r="K3235" i="1" l="1"/>
  <c r="M3234" i="1"/>
  <c r="K3236" i="1" l="1"/>
  <c r="M3235" i="1"/>
  <c r="K3237" i="1" l="1"/>
  <c r="M3236" i="1"/>
  <c r="K3238" i="1" l="1"/>
  <c r="M3237" i="1"/>
  <c r="K3239" i="1" l="1"/>
  <c r="M3238" i="1"/>
  <c r="K3240" i="1" l="1"/>
  <c r="M3239" i="1"/>
  <c r="K3241" i="1" l="1"/>
  <c r="M3240" i="1"/>
  <c r="K3242" i="1" l="1"/>
  <c r="M3241" i="1"/>
  <c r="K3243" i="1" l="1"/>
  <c r="M3242" i="1"/>
  <c r="K3244" i="1" l="1"/>
  <c r="M3243" i="1"/>
  <c r="K3245" i="1" l="1"/>
  <c r="M3244" i="1"/>
  <c r="K3246" i="1" l="1"/>
  <c r="M3245" i="1"/>
  <c r="K3247" i="1" l="1"/>
  <c r="M3246" i="1"/>
  <c r="K3248" i="1" l="1"/>
  <c r="M3247" i="1"/>
  <c r="K3249" i="1" l="1"/>
  <c r="M3248" i="1"/>
  <c r="K3250" i="1" l="1"/>
  <c r="M3249" i="1"/>
  <c r="K3251" i="1" l="1"/>
  <c r="M3250" i="1"/>
  <c r="K3252" i="1" l="1"/>
  <c r="M3251" i="1"/>
  <c r="K3253" i="1" l="1"/>
  <c r="M3252" i="1"/>
  <c r="K3254" i="1" l="1"/>
  <c r="M3253" i="1"/>
  <c r="K3255" i="1" l="1"/>
  <c r="M3254" i="1"/>
  <c r="K3256" i="1" l="1"/>
  <c r="M3255" i="1"/>
  <c r="K3257" i="1" l="1"/>
  <c r="M3256" i="1"/>
  <c r="K3258" i="1" l="1"/>
  <c r="M3257" i="1"/>
  <c r="K3259" i="1" l="1"/>
  <c r="M3258" i="1"/>
  <c r="K3260" i="1" l="1"/>
  <c r="M3259" i="1"/>
  <c r="K3261" i="1" l="1"/>
  <c r="M3260" i="1"/>
  <c r="K3262" i="1" l="1"/>
  <c r="M3261" i="1"/>
  <c r="K3263" i="1" l="1"/>
  <c r="M3262" i="1"/>
  <c r="K3264" i="1" l="1"/>
  <c r="M3263" i="1"/>
  <c r="K3265" i="1" l="1"/>
  <c r="M3264" i="1"/>
  <c r="K3266" i="1" l="1"/>
  <c r="M3265" i="1"/>
  <c r="K3267" i="1" l="1"/>
  <c r="M3266" i="1"/>
  <c r="K3268" i="1" l="1"/>
  <c r="M3267" i="1"/>
  <c r="K3269" i="1" l="1"/>
  <c r="M3268" i="1"/>
  <c r="K3270" i="1" l="1"/>
  <c r="M3269" i="1"/>
  <c r="AY7" i="1"/>
  <c r="K3271" i="1" l="1"/>
  <c r="K3272" i="1" s="1"/>
  <c r="K3273" i="1" s="1"/>
  <c r="K3274" i="1" s="1"/>
  <c r="K3275" i="1" s="1"/>
  <c r="K3276" i="1" s="1"/>
  <c r="K3277" i="1" s="1"/>
  <c r="K3278" i="1" s="1"/>
  <c r="K3279" i="1" s="1"/>
  <c r="K3280" i="1" s="1"/>
  <c r="K3281" i="1" s="1"/>
  <c r="K3282" i="1" s="1"/>
  <c r="K3283" i="1" s="1"/>
  <c r="K3284" i="1" s="1"/>
  <c r="K3285" i="1" s="1"/>
  <c r="K3286" i="1" s="1"/>
  <c r="K3287" i="1" s="1"/>
  <c r="K3288" i="1" s="1"/>
  <c r="K3289" i="1" s="1"/>
  <c r="K3290" i="1" s="1"/>
  <c r="K3291" i="1" s="1"/>
  <c r="K3292" i="1" s="1"/>
  <c r="K3293" i="1" s="1"/>
  <c r="K3294" i="1" s="1"/>
  <c r="K3295" i="1" s="1"/>
  <c r="K3296" i="1" s="1"/>
  <c r="K3297" i="1" s="1"/>
  <c r="K3298" i="1" s="1"/>
  <c r="K3299" i="1" s="1"/>
  <c r="K3300" i="1" s="1"/>
  <c r="K3301" i="1" s="1"/>
  <c r="K3302" i="1" s="1"/>
  <c r="K3303" i="1" s="1"/>
  <c r="K3304" i="1" s="1"/>
  <c r="K3305" i="1" s="1"/>
  <c r="K3306" i="1" s="1"/>
  <c r="K3307" i="1" s="1"/>
  <c r="K3308" i="1" s="1"/>
  <c r="K3309" i="1" s="1"/>
  <c r="M3270" i="1"/>
</calcChain>
</file>

<file path=xl/sharedStrings.xml><?xml version="1.0" encoding="utf-8"?>
<sst xmlns="http://schemas.openxmlformats.org/spreadsheetml/2006/main" count="298" uniqueCount="178">
  <si>
    <t>Date</t>
  </si>
  <si>
    <t>1st mth</t>
  </si>
  <si>
    <t>2nd mth</t>
  </si>
  <si>
    <t>#Contr 1m</t>
  </si>
  <si>
    <t>#Contr 2m</t>
  </si>
  <si>
    <t>Tot contracts</t>
  </si>
  <si>
    <t>Weighted VIX futures (by the % of contracts, equivalent: to a 30 days VIX future)</t>
  </si>
  <si>
    <t>Cont/Backw</t>
  </si>
  <si>
    <t>VIX</t>
  </si>
  <si>
    <t>VIX ST chg</t>
  </si>
  <si>
    <t>VXX calc</t>
  </si>
  <si>
    <t>VXX market</t>
  </si>
  <si>
    <t>Diff</t>
  </si>
  <si>
    <t xml:space="preserve">Inv VIX ST chg </t>
  </si>
  <si>
    <t>XIV calc</t>
  </si>
  <si>
    <t>XIV market</t>
  </si>
  <si>
    <t>SVXY calc</t>
  </si>
  <si>
    <t>SVXY market</t>
  </si>
  <si>
    <t>2x VIX ST chg</t>
  </si>
  <si>
    <t>UVXY calc</t>
  </si>
  <si>
    <t>UVXY market</t>
  </si>
  <si>
    <t>Days Left until 1st vix future expiry</t>
  </si>
  <si>
    <r>
      <rPr>
        <sz val="10"/>
        <rFont val="Arial"/>
        <family val="2"/>
      </rPr>
      <t>1</t>
    </r>
    <r>
      <rPr>
        <vertAlign val="superscript"/>
        <sz val="10"/>
        <rFont val="Arial"/>
        <family val="2"/>
      </rPr>
      <t>st</t>
    </r>
    <r>
      <rPr>
        <sz val="10"/>
        <rFont val="Arial"/>
        <family val="2"/>
      </rPr>
      <t xml:space="preserve"> fut Vix forecast &amp; Other</t>
    </r>
  </si>
  <si>
    <r>
      <rPr>
        <sz val="10"/>
        <rFont val="Arial"/>
        <family val="2"/>
      </rPr>
      <t>2</t>
    </r>
    <r>
      <rPr>
        <vertAlign val="superscript"/>
        <sz val="10"/>
        <rFont val="Arial"/>
        <family val="2"/>
      </rPr>
      <t>nd</t>
    </r>
    <r>
      <rPr>
        <sz val="10"/>
        <rFont val="Arial"/>
        <family val="2"/>
      </rPr>
      <t xml:space="preserve"> fut Vix forecast &amp; Other</t>
    </r>
  </si>
  <si>
    <t>VXX Sell signal</t>
  </si>
  <si>
    <t>Fast moving average VIX futures</t>
  </si>
  <si>
    <t>Slow moving average VIX futures</t>
  </si>
  <si>
    <t>Fast moving average Cont/Backw</t>
  </si>
  <si>
    <t>Slow moving average Cont/Backw</t>
  </si>
  <si>
    <t>VIX Futures increasing</t>
  </si>
  <si>
    <t>Cont/Backw increasing</t>
  </si>
  <si>
    <t>High contango threshold crossed</t>
  </si>
  <si>
    <t>High backwardation threshold crossed</t>
  </si>
  <si>
    <t>High VIX futures</t>
  </si>
  <si>
    <t>Low VIX futures</t>
  </si>
  <si>
    <t>N/A</t>
  </si>
  <si>
    <t>Sell signal</t>
  </si>
  <si>
    <t>Num days for Fast moving average Weighted 30d fut</t>
  </si>
  <si>
    <t>model</t>
  </si>
  <si>
    <t>VXX model params (better not touch)</t>
  </si>
  <si>
    <t>parameters:</t>
  </si>
  <si>
    <t>Num days for Slow moving average Weighted 30d fut</t>
  </si>
  <si>
    <t>Pre-fund Days simulated</t>
  </si>
  <si>
    <t>Traded days:</t>
  </si>
  <si>
    <t>Mgmt fee factor + tracking error:</t>
  </si>
  <si>
    <t>Accounts for the funds' management costs + tracking error.</t>
  </si>
  <si>
    <t>Avg Diff to NAV</t>
  </si>
  <si>
    <t>Yearly tracking error</t>
  </si>
  <si>
    <t>Annual divergence with respect to the index it tracks</t>
  </si>
  <si>
    <t>Contango threshold</t>
  </si>
  <si>
    <t>VIXY model params (better not touch)</t>
  </si>
  <si>
    <t>Backwardation threshold</t>
  </si>
  <si>
    <t>High contract Weighted 30d VIX future</t>
  </si>
  <si>
    <t>Low contract Weighted 30d VIX future</t>
  </si>
  <si>
    <t>XIV model params  (better not touch)</t>
  </si>
  <si>
    <t>Sell Signal Indicators:</t>
  </si>
  <si>
    <t>Num Days:</t>
  </si>
  <si>
    <t>Num Sell Signals</t>
  </si>
  <si>
    <t>Vix Futures Increasing:</t>
  </si>
  <si>
    <t>SVXY model params  (better not touch)</t>
  </si>
  <si>
    <t>UVXY model params  (better not touch)</t>
  </si>
  <si>
    <t>TVIX model params  (better not touch)</t>
  </si>
  <si>
    <t>1=yes, 0=no</t>
  </si>
  <si>
    <t>Multi model params</t>
  </si>
  <si>
    <t>Use Absolute Difference</t>
  </si>
  <si>
    <t>GOOD</t>
  </si>
  <si>
    <t>SHORTING</t>
  </si>
  <si>
    <t>PERIOD</t>
  </si>
  <si>
    <t>BACKWARDATION RECEDING</t>
  </si>
  <si>
    <t>STILL PRESENT BUT CLEARLY FALLING</t>
  </si>
  <si>
    <t xml:space="preserve">AND SHOULD DROP MORE DUE </t>
  </si>
  <si>
    <t>TO AN UNSUSTAINABLE HIGH</t>
  </si>
  <si>
    <t xml:space="preserve">VIX AND </t>
  </si>
  <si>
    <t>VIX FUTURES</t>
  </si>
  <si>
    <t>DROP SHOULD BE</t>
  </si>
  <si>
    <t xml:space="preserve">BIGGER THAN </t>
  </si>
  <si>
    <t>BACWARDATION TAILWIND</t>
  </si>
  <si>
    <t>BOTH FUTURES ARE HIGH</t>
  </si>
  <si>
    <t>VIX IS HIGH</t>
  </si>
  <si>
    <t>AND BACKWARDATION IS CLEARLY ENDING</t>
  </si>
  <si>
    <t>VXX Birth</t>
  </si>
  <si>
    <t>XIV and TVIX Birth</t>
  </si>
  <si>
    <t>VIXY Birth</t>
  </si>
  <si>
    <t>UVXY and SVXY Birth</t>
  </si>
  <si>
    <t>Noise: add random noise (between 0 and 10%) to test forecasting  different outcomes</t>
  </si>
  <si>
    <t xml:space="preserve">Adjust to the value on the right to bring to 100 the current contracts </t>
  </si>
  <si>
    <t>Start month simulation</t>
  </si>
  <si>
    <r>
      <rPr>
        <sz val="10"/>
        <rFont val="Arial"/>
        <family val="2"/>
      </rPr>
      <t>1</t>
    </r>
    <r>
      <rPr>
        <vertAlign val="superscript"/>
        <sz val="10"/>
        <rFont val="Arial"/>
        <family val="2"/>
      </rPr>
      <t>st</t>
    </r>
    <r>
      <rPr>
        <sz val="10"/>
        <rFont val="Arial"/>
        <family val="2"/>
      </rPr>
      <t xml:space="preserve"> </t>
    </r>
  </si>
  <si>
    <r>
      <rPr>
        <sz val="10"/>
        <rFont val="Arial"/>
        <family val="2"/>
      </rPr>
      <t>2</t>
    </r>
    <r>
      <rPr>
        <vertAlign val="superscript"/>
        <sz val="10"/>
        <rFont val="Arial"/>
        <family val="2"/>
      </rPr>
      <t>nd</t>
    </r>
  </si>
  <si>
    <t>For updates and forecasts feel free to contact me as much as you need: jvelasco@gmail.com:</t>
  </si>
  <si>
    <t>Mandatory to keep up to date:</t>
  </si>
  <si>
    <t>1) Fill the VIX futures data values: the 1st, column b) and 2nd, column c) month futures can be found on the website: http://cfe.cboe.com/Products/historicalVIX.aspx Use the files corresponding to the 1st and 2nd vix futures and use the settlement price to fill the values. You can also find intra day delayed quotes here: http://www.cboe.com/delayedquote/</t>
  </si>
  <si>
    <t>You may also find the vix futures data in a much easier format from the link here: http://vixcentral.com/historical/?days=3000 but be careful to take the duplicated holiday info.</t>
  </si>
  <si>
    <t>2) Fill the latest market value for the VXX, XIV or other funds, the closing data con be found on yahoo finance: http://finance.yahoo.com/q/hp?s=VXX+Historical+Prices and http://finance.yahoo.com/q/hp?s=XIV+Historical+Prices</t>
  </si>
  <si>
    <t>Voluntary:</t>
  </si>
  <si>
    <r>
      <rPr>
        <sz val="10"/>
        <rFont val="Arial"/>
        <family val="2"/>
      </rPr>
      <t>1) Scale the contract base: Increase the number on the cell on column “1</t>
    </r>
    <r>
      <rPr>
        <vertAlign val="superscript"/>
        <sz val="10"/>
        <color indexed="8"/>
        <rFont val="Arial"/>
        <family val="2"/>
      </rPr>
      <t>st</t>
    </r>
    <r>
      <rPr>
        <sz val="10"/>
        <color indexed="8"/>
        <rFont val="Arial"/>
        <family val="2"/>
      </rPr>
      <t xml:space="preserve"> fut Vix forecast &amp; Other”</t>
    </r>
    <r>
      <rPr>
        <sz val="10"/>
        <rFont val="Arial"/>
        <family val="2"/>
      </rPr>
      <t xml:space="preserve"> just under where it says “Update if you want to have 100 contracts”. For that you need to modify the value up or down until the total number of contracts as of today is something you like, for example 100. This shows how the contract number is modified by comparing to a value of 100 as of today. It illustrates the devastating effects of contango on contract erosion and the terrible backwardation effects on the increase in number of contracts. That helps understand why the VXX is mostly down (contracts eroding most of the time) but some times in periods of fear it jumps like hell (backwardation makes the number of contracts peak)!</t>
    </r>
  </si>
  <si>
    <t>2) Fill the latest VIX prices, the data is available on yahoo finance: http://finance.yahoo.com/q/hp?s=%5EVIX+Historical+Prices It helps to compare it with the VXX and the contango and backwardation values in order to gain trading insight.</t>
  </si>
  <si>
    <t>FORECASTING: You can play with the values in the red cells and with market randomness to make forecasts.</t>
  </si>
  <si>
    <t>1) Change the values on the red cells (on columns 1st and 2nd fut Vix forecast) and add noise on the yellow cell (recommended: between 0% and 2%)  to see how the VXX,XIV,SVXY,TVIZ,UVXY prices would behave in the future depending on how the VIX futures end up at the end of the month (when the futures expire).</t>
  </si>
  <si>
    <t>2) When you update a forecast for a given month, the formula on the columns where the vix futures are need to be updated. The red cells in the columns 1st and 2nd fut Vix forecast contain the expected end month value of the VIX futures, you can change the vales to what you think the futures will close. This allows you to make sensitivity analysis and to forecasts how it will affect the VXX,XIV,SVXY,TVIZ,UVXY prices. 
The logic behind the formula is linear convergence of the vix future to the value that you expect it to be at the close of the month. You therefore need to add a fraction of the necessary increase to the previous day. That fraction is a fixed value which is the difference between the close of the month expected value minus the last market value divided by the ramaining number of days from the last market date until the close of the month. For example if the last market day is on row 2622 the fraction will be (AD$2638-B$2622)/$AC$2623 where $AC$2623 is the remaining number of days and AD$2638-B$2622 is the difference between the close of the month expected value minus the last market value. Therefore the next vix future value (B2623) will be the previous one B2622 plus the above fraction. And so on up until the close of the month. The rest of the formula is market noise. You can test the formula is correct by setting the market noise to 0 and verifying that at the end of the month the vix futures ahve linearly converged to the values on the red cells.</t>
  </si>
  <si>
    <t>SELLING SIGNALS: Just change the model parameters if you want more or less selling signals.</t>
  </si>
  <si>
    <t>Might look hard when you read it but its easier to do it. If you are unsure let me know and I will send you the latest updated version.</t>
  </si>
  <si>
    <t>so that you can compare it with what you did, just ask for it as much as you want until you know how to do it.</t>
  </si>
  <si>
    <t>Feel free to ask forecasting tips using this tool, I'll gladly support you on explaining how I use it for my own trading..</t>
  </si>
  <si>
    <t>Cheers!</t>
  </si>
  <si>
    <t>jrv</t>
  </si>
  <si>
    <t>Tips on using the random values and future VIX closing prices to estimate VXX outcomes</t>
  </si>
  <si>
    <r>
      <rPr>
        <sz val="10"/>
        <rFont val="Arial"/>
        <family val="2"/>
      </rPr>
      <t>You can play with the noise below the yellow cell on column “1</t>
    </r>
    <r>
      <rPr>
        <vertAlign val="superscript"/>
        <sz val="10"/>
        <color indexed="8"/>
        <rFont val="Arial"/>
        <family val="2"/>
      </rPr>
      <t>st</t>
    </r>
    <r>
      <rPr>
        <sz val="10"/>
        <color indexed="8"/>
        <rFont val="Arial"/>
        <family val="2"/>
      </rPr>
      <t xml:space="preserve"> fut Vix forecast &amp; Other</t>
    </r>
    <r>
      <rPr>
        <sz val="10"/>
        <rFont val="Arial"/>
        <family val="2"/>
      </rPr>
      <t xml:space="preserve">” to have different outcomes of the VXX in the future depending on different levels of market randomness, 1 or 2% noise is Ok. </t>
    </r>
  </si>
  <si>
    <r>
      <rPr>
        <sz val="10"/>
        <rFont val="Arial"/>
        <family val="2"/>
      </rPr>
      <t>But you can also leave the market noise at 0 or near 0. What matters more is what you think the VIX futures will be at the end of the month (so the red cells on columns “1st fut Vix forecast &amp; Other” and “2</t>
    </r>
    <r>
      <rPr>
        <vertAlign val="superscript"/>
        <sz val="10"/>
        <color indexed="8"/>
        <rFont val="Arial"/>
        <family val="2"/>
      </rPr>
      <t>nd</t>
    </r>
    <r>
      <rPr>
        <sz val="10"/>
        <color indexed="8"/>
        <rFont val="Arial"/>
        <family val="2"/>
      </rPr>
      <t xml:space="preserve"> fut Vix forecast &amp; Other</t>
    </r>
    <r>
      <rPr>
        <sz val="10"/>
        <rFont val="Arial"/>
        <family val="2"/>
      </rPr>
      <t>”).</t>
    </r>
  </si>
  <si>
    <t xml:space="preserve">You can play with the red cells values to see how the VXX price would evolve under different scenarios depending on different VIX futures closing prices. What would be the VXX price at the closing date of the VIX futures ? To answer that question you can then simply put 22 and 24 to see what the VXX would be in such scenario, or whatever value you like. </t>
  </si>
  <si>
    <t>You can also manually change the VIX future prices (keeping a copy of the original spreadsheet) to see what the VXX will be if the VIX prices go up or down next week or month etc...</t>
  </si>
  <si>
    <t>See http://en.wikipedia.org/wiki/Box%E2%80%93Muller_transform to understand the random formula applied to the forecasting of vix futures.</t>
  </si>
  <si>
    <t>Tips on using the shorting model to get short signals</t>
  </si>
  <si>
    <t>I only give sell signals (TRUE on column “Sell signal”) if columns AJ=TRUE, AK=TRUE, AL=FALSE AM=FALSE, AN=TRUE, AO=FALSE</t>
  </si>
  <si>
    <t>The meaning of each column is in the column header and the model parameters are on the top right side. If you play with the model parameters you can get more or less signals. But the parameters are set so that you only get signals if its really very safe to short (otherwise it could be dangerous).</t>
  </si>
  <si>
    <t>So basically it means that you can short if AJ=VIX Futures increasing is TRUE and if AK=Cont/Backw increasing is TRUE and if AL=High contango is FALSE (so if the contango average in the last days is below 20%) and so on ....</t>
  </si>
  <si>
    <t>That's how you should read the short model. So as you see several conditions have to be met to get a sell signal.</t>
  </si>
  <si>
    <t>But actually you will only get sell signals if you modify the model parameters or if the volatility is quite high and close to or falling. As of now it is parametrized to give sell signals very conservatively while also having highly volatile market conditions.</t>
  </si>
  <si>
    <t>W_VIX_Fut</t>
  </si>
  <si>
    <t>Count</t>
  </si>
  <si>
    <t>Num days:</t>
  </si>
  <si>
    <t>of time the weighted average is over:</t>
  </si>
  <si>
    <t>First Month</t>
  </si>
  <si>
    <t>F1</t>
  </si>
  <si>
    <t>F2</t>
  </si>
  <si>
    <t>F3</t>
  </si>
  <si>
    <t>F4</t>
  </si>
  <si>
    <t>F5</t>
  </si>
  <si>
    <t>F6</t>
  </si>
  <si>
    <t>F7</t>
  </si>
  <si>
    <t>F8</t>
  </si>
  <si>
    <t>F9</t>
  </si>
  <si>
    <t>Contango 2/1</t>
  </si>
  <si>
    <t>Contango 7/4</t>
  </si>
  <si>
    <t>Con 7/4 div 3</t>
  </si>
  <si>
    <t>2017-03-02</t>
  </si>
  <si>
    <t>13.18%</t>
  </si>
  <si>
    <t>8.52%</t>
  </si>
  <si>
    <t>2.84%</t>
  </si>
  <si>
    <t>2017-03-03</t>
  </si>
  <si>
    <t>13.65%</t>
  </si>
  <si>
    <t>9.33%</t>
  </si>
  <si>
    <t>3.11%</t>
  </si>
  <si>
    <t>2017-03-06</t>
  </si>
  <si>
    <t>13.81%</t>
  </si>
  <si>
    <t>9.08%</t>
  </si>
  <si>
    <t>3.03%</t>
  </si>
  <si>
    <t>2017-03-07</t>
  </si>
  <si>
    <t>14.65%</t>
  </si>
  <si>
    <t>9.36%</t>
  </si>
  <si>
    <t>3.12%</t>
  </si>
  <si>
    <t>2017-03-08</t>
  </si>
  <si>
    <t>9.55%</t>
  </si>
  <si>
    <t>3.18%</t>
  </si>
  <si>
    <t>2017-03-09</t>
  </si>
  <si>
    <t>12.92%</t>
  </si>
  <si>
    <t>9.73%</t>
  </si>
  <si>
    <t>3.24%</t>
  </si>
  <si>
    <t>2017-03-10</t>
  </si>
  <si>
    <t>13.37%</t>
  </si>
  <si>
    <t>10.14%</t>
  </si>
  <si>
    <t>3.38%</t>
  </si>
  <si>
    <t>2017-03-13</t>
  </si>
  <si>
    <t>14.43%</t>
  </si>
  <si>
    <t>10.38%</t>
  </si>
  <si>
    <t>3.46%</t>
  </si>
  <si>
    <t>2017-03-14</t>
  </si>
  <si>
    <t>11.49%</t>
  </si>
  <si>
    <t>10.78%</t>
  </si>
  <si>
    <t>3.59%</t>
  </si>
  <si>
    <t>2017-03-15</t>
  </si>
  <si>
    <t>11.81%</t>
  </si>
  <si>
    <t>10.95%</t>
  </si>
  <si>
    <t>3.65%</t>
  </si>
  <si>
    <t>Average</t>
  </si>
  <si>
    <t>13.31%</t>
  </si>
  <si>
    <t>9.78%</t>
  </si>
  <si>
    <t>3.26%</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</si>
</sst>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dddd&quot;, &quot;mmmm\ dd&quot;, &quot;yyyy"/>
    <numFmt numFmtId="165" formatCode="&quot;TRUE&quot;;&quot;TRUE&quot;;&quot;FALSE&quot;"/>
    <numFmt numFmtId="166" formatCode="0.000"/>
    <numFmt numFmtId="167" formatCode="0.0000%"/>
    <numFmt numFmtId="168" formatCode="0.0"/>
  </numFmts>
  <fonts count="10" x14ac:knownFonts="1">
    <font>
      <sz val="10"/>
      <name val="Arial"/>
      <family val="2"/>
    </font>
    <font>
      <vertAlign val="superscript"/>
      <sz val="10"/>
      <name val="Arial"/>
      <family val="2"/>
    </font>
    <font>
      <sz val="10"/>
      <color indexed="17"/>
      <name val="Arial"/>
      <family val="2"/>
    </font>
    <font>
      <sz val="10"/>
      <color indexed="18"/>
      <name val="Arial"/>
      <family val="2"/>
    </font>
    <font>
      <b/>
      <sz val="10"/>
      <name val="Arial"/>
      <family val="2"/>
    </font>
    <font>
      <u/>
      <sz val="10"/>
      <name val="Arial"/>
      <family val="2"/>
    </font>
    <font>
      <b/>
      <u/>
      <sz val="10"/>
      <name val="Arial"/>
      <family val="2"/>
    </font>
    <font>
      <sz val="10"/>
      <color indexed="8"/>
      <name val="Arial"/>
      <family val="2"/>
    </font>
    <font>
      <sz val="10"/>
      <color indexed="12"/>
      <name val="Arial"/>
      <family val="2"/>
    </font>
    <font>
      <vertAlign val="superscript"/>
      <sz val="10"/>
      <color indexed="8"/>
      <name val="Arial"/>
      <family val="2"/>
    </font>
  </fonts>
  <fills count="10">
    <fill>
      <patternFill patternType="none"/>
    </fill>
    <fill>
      <patternFill patternType="gray125"/>
    </fill>
    <fill>
      <patternFill patternType="solid">
        <fgColor indexed="55"/>
        <bgColor indexed="22"/>
      </patternFill>
    </fill>
    <fill>
      <patternFill patternType="solid">
        <fgColor indexed="11"/>
        <bgColor indexed="49"/>
      </patternFill>
    </fill>
    <fill>
      <patternFill patternType="solid">
        <fgColor indexed="22"/>
        <bgColor indexed="55"/>
      </patternFill>
    </fill>
    <fill>
      <patternFill patternType="solid">
        <fgColor indexed="51"/>
        <bgColor indexed="13"/>
      </patternFill>
    </fill>
    <fill>
      <patternFill patternType="solid">
        <fgColor indexed="13"/>
        <bgColor indexed="34"/>
      </patternFill>
    </fill>
    <fill>
      <patternFill patternType="solid">
        <fgColor indexed="15"/>
        <bgColor indexed="35"/>
      </patternFill>
    </fill>
    <fill>
      <patternFill patternType="solid">
        <fgColor indexed="24"/>
        <bgColor indexed="46"/>
      </patternFill>
    </fill>
    <fill>
      <patternFill patternType="solid">
        <fgColor indexed="10"/>
        <bgColor indexed="60"/>
      </patternFill>
    </fill>
  </fills>
  <borders count="1">
    <border>
      <left/>
      <right/>
      <top/>
      <bottom/>
      <diagonal/>
    </border>
  </borders>
  <cellStyleXfs count="1">
    <xf numFmtId="0" fontId="0" fillId="0" borderId="0"/>
  </cellStyleXfs>
  <cellXfs count="127">
    <xf numFmtId="0" fontId="0" fillId="0" borderId="0" xfId="0"/>
    <xf numFmtId="0" fontId="0" fillId="0" borderId="0" xfId="0" applyFill="1"/>
    <xf numFmtId="49" fontId="0" fillId="2" borderId="0" xfId="0" applyNumberFormat="1" applyFont="1" applyFill="1"/>
    <xf numFmtId="0" fontId="0" fillId="2" borderId="0" xfId="0" applyFont="1" applyFill="1"/>
    <xf numFmtId="2" fontId="0" fillId="2" borderId="0" xfId="0" applyNumberFormat="1" applyFont="1" applyFill="1"/>
    <xf numFmtId="2" fontId="0" fillId="2" borderId="0" xfId="0" applyNumberFormat="1" applyFont="1" applyFill="1" applyAlignment="1">
      <alignment horizontal="center"/>
    </xf>
    <xf numFmtId="2" fontId="0" fillId="2" borderId="0" xfId="0" applyNumberFormat="1" applyFont="1" applyFill="1" applyAlignment="1">
      <alignment horizontal="left"/>
    </xf>
    <xf numFmtId="0" fontId="0" fillId="2" borderId="0" xfId="0" applyNumberFormat="1" applyFont="1" applyFill="1" applyAlignment="1">
      <alignment horizontal="left"/>
    </xf>
    <xf numFmtId="2" fontId="0" fillId="2" borderId="0" xfId="0" applyNumberFormat="1" applyFont="1" applyFill="1" applyAlignment="1"/>
    <xf numFmtId="0" fontId="0" fillId="2" borderId="0" xfId="0" applyNumberFormat="1" applyFont="1" applyFill="1"/>
    <xf numFmtId="0" fontId="0" fillId="3" borderId="0" xfId="0" applyFont="1" applyFill="1"/>
    <xf numFmtId="0" fontId="0" fillId="4" borderId="0" xfId="0" applyFont="1" applyFill="1"/>
    <xf numFmtId="164" fontId="0" fillId="0" borderId="0" xfId="0" applyNumberFormat="1" applyFont="1"/>
    <xf numFmtId="2" fontId="2" fillId="0" borderId="0" xfId="0" applyNumberFormat="1" applyFont="1"/>
    <xf numFmtId="2" fontId="3" fillId="0" borderId="0" xfId="0" applyNumberFormat="1" applyFont="1"/>
    <xf numFmtId="2" fontId="0" fillId="0" borderId="0" xfId="0" applyNumberFormat="1" applyFont="1"/>
    <xf numFmtId="2" fontId="0" fillId="0" borderId="0" xfId="0" applyNumberFormat="1"/>
    <xf numFmtId="10" fontId="0" fillId="0" borderId="0" xfId="0" applyNumberFormat="1" applyFont="1"/>
    <xf numFmtId="3" fontId="0" fillId="2" borderId="0" xfId="0" applyNumberFormat="1" applyFont="1" applyFill="1" applyAlignment="1">
      <alignment horizontal="right"/>
    </xf>
    <xf numFmtId="2" fontId="0" fillId="0" borderId="0" xfId="0" applyNumberFormat="1" applyFont="1" applyAlignment="1">
      <alignment horizontal="right"/>
    </xf>
    <xf numFmtId="1" fontId="0" fillId="0" borderId="0" xfId="0" applyNumberFormat="1" applyFont="1" applyAlignment="1">
      <alignment horizontal="right"/>
    </xf>
    <xf numFmtId="10" fontId="0" fillId="0" borderId="0" xfId="0" applyNumberFormat="1" applyFont="1" applyFill="1" applyAlignment="1">
      <alignment horizontal="right"/>
    </xf>
    <xf numFmtId="2" fontId="0" fillId="0" borderId="0" xfId="0" applyNumberFormat="1" applyFont="1" applyAlignment="1">
      <alignment horizontal="center"/>
    </xf>
    <xf numFmtId="0" fontId="0" fillId="0" borderId="0" xfId="0" applyNumberFormat="1" applyFont="1" applyAlignment="1">
      <alignment horizontal="right"/>
    </xf>
    <xf numFmtId="0" fontId="0" fillId="0" borderId="0" xfId="0" applyNumberFormat="1" applyFont="1"/>
    <xf numFmtId="165" fontId="0" fillId="0" borderId="0" xfId="0" applyNumberFormat="1" applyAlignment="1">
      <alignment horizontal="center"/>
    </xf>
    <xf numFmtId="165" fontId="0" fillId="0" borderId="0" xfId="0" applyNumberFormat="1" applyFont="1" applyAlignment="1">
      <alignment horizontal="center"/>
    </xf>
    <xf numFmtId="0" fontId="0" fillId="0" borderId="0" xfId="0" applyFont="1" applyAlignment="1">
      <alignment horizontal="center"/>
    </xf>
    <xf numFmtId="0" fontId="4" fillId="0" borderId="0" xfId="0" applyFont="1"/>
    <xf numFmtId="0" fontId="5" fillId="0" borderId="0" xfId="0" applyFont="1"/>
    <xf numFmtId="0" fontId="0" fillId="0" borderId="0" xfId="0" applyFont="1" applyFill="1"/>
    <xf numFmtId="2" fontId="0" fillId="0" borderId="0" xfId="0" applyNumberFormat="1" applyFill="1"/>
    <xf numFmtId="166" fontId="0" fillId="0" borderId="0" xfId="0" applyNumberFormat="1" applyFont="1"/>
    <xf numFmtId="166" fontId="0" fillId="0" borderId="0" xfId="0" applyNumberFormat="1" applyFont="1" applyAlignment="1">
      <alignment horizontal="center"/>
    </xf>
    <xf numFmtId="0" fontId="0" fillId="0" borderId="0" xfId="0" applyNumberFormat="1"/>
    <xf numFmtId="167" fontId="0" fillId="0" borderId="0" xfId="0" applyNumberFormat="1" applyFont="1"/>
    <xf numFmtId="10" fontId="0" fillId="0" borderId="0" xfId="0" applyNumberFormat="1"/>
    <xf numFmtId="0" fontId="6" fillId="0" borderId="0" xfId="0" applyFont="1"/>
    <xf numFmtId="164" fontId="4" fillId="0" borderId="0" xfId="0" applyNumberFormat="1" applyFont="1"/>
    <xf numFmtId="0" fontId="0" fillId="0" borderId="0" xfId="0" applyFont="1"/>
    <xf numFmtId="164" fontId="0" fillId="0" borderId="0" xfId="0" applyNumberFormat="1" applyFont="1" applyAlignment="1">
      <alignment horizontal="right"/>
    </xf>
    <xf numFmtId="164" fontId="4" fillId="0" borderId="0" xfId="0" applyNumberFormat="1" applyFont="1" applyAlignment="1">
      <alignment horizontal="right"/>
    </xf>
    <xf numFmtId="2" fontId="2" fillId="5" borderId="0" xfId="0" applyNumberFormat="1" applyFont="1" applyFill="1"/>
    <xf numFmtId="2" fontId="0" fillId="5" borderId="0" xfId="0" applyNumberFormat="1" applyFill="1"/>
    <xf numFmtId="164" fontId="0" fillId="0" borderId="0" xfId="0" applyNumberFormat="1" applyFont="1" applyFill="1" applyAlignment="1">
      <alignment horizontal="right"/>
    </xf>
    <xf numFmtId="2" fontId="2" fillId="0" borderId="0" xfId="0" applyNumberFormat="1" applyFont="1" applyFill="1"/>
    <xf numFmtId="2" fontId="0" fillId="6" borderId="0" xfId="0" applyNumberFormat="1" applyFill="1"/>
    <xf numFmtId="164" fontId="4" fillId="0" borderId="0" xfId="0" applyNumberFormat="1" applyFont="1" applyFill="1" applyAlignment="1">
      <alignment horizontal="right"/>
    </xf>
    <xf numFmtId="2" fontId="2" fillId="7" borderId="0" xfId="0" applyNumberFormat="1" applyFont="1" applyFill="1"/>
    <xf numFmtId="2" fontId="3" fillId="7" borderId="0" xfId="0" applyNumberFormat="1" applyFont="1" applyFill="1"/>
    <xf numFmtId="2" fontId="0" fillId="7" borderId="0" xfId="0" applyNumberFormat="1" applyFill="1"/>
    <xf numFmtId="10" fontId="0" fillId="7" borderId="0" xfId="0" applyNumberFormat="1" applyFont="1" applyFill="1"/>
    <xf numFmtId="2" fontId="0" fillId="7" borderId="0" xfId="0" applyNumberFormat="1" applyFont="1" applyFill="1" applyAlignment="1">
      <alignment horizontal="right"/>
    </xf>
    <xf numFmtId="0" fontId="0" fillId="7" borderId="0" xfId="0" applyNumberFormat="1" applyFont="1" applyFill="1"/>
    <xf numFmtId="2" fontId="3" fillId="0" borderId="0" xfId="0" applyNumberFormat="1" applyFont="1" applyFill="1"/>
    <xf numFmtId="10" fontId="0" fillId="0" borderId="0" xfId="0" applyNumberFormat="1" applyFont="1" applyFill="1"/>
    <xf numFmtId="2" fontId="0" fillId="0" borderId="0" xfId="0" applyNumberFormat="1" applyFont="1" applyFill="1" applyAlignment="1">
      <alignment horizontal="right"/>
    </xf>
    <xf numFmtId="0" fontId="0" fillId="0" borderId="0" xfId="0" applyNumberFormat="1" applyFont="1" applyFill="1"/>
    <xf numFmtId="2" fontId="2" fillId="8" borderId="0" xfId="0" applyNumberFormat="1" applyFont="1" applyFill="1"/>
    <xf numFmtId="2" fontId="3" fillId="8" borderId="0" xfId="0" applyNumberFormat="1" applyFont="1" applyFill="1"/>
    <xf numFmtId="2" fontId="0" fillId="8" borderId="0" xfId="0" applyNumberFormat="1" applyFill="1"/>
    <xf numFmtId="10" fontId="0" fillId="8" borderId="0" xfId="0" applyNumberFormat="1" applyFont="1" applyFill="1"/>
    <xf numFmtId="2" fontId="0" fillId="8" borderId="0" xfId="0" applyNumberFormat="1" applyFont="1" applyFill="1" applyAlignment="1">
      <alignment horizontal="right"/>
    </xf>
    <xf numFmtId="0" fontId="0" fillId="8" borderId="0" xfId="0" applyNumberFormat="1" applyFont="1" applyFill="1"/>
    <xf numFmtId="2" fontId="2" fillId="2" borderId="0" xfId="0" applyNumberFormat="1" applyFont="1" applyFill="1"/>
    <xf numFmtId="2" fontId="3" fillId="2" borderId="0" xfId="0" applyNumberFormat="1" applyFont="1" applyFill="1"/>
    <xf numFmtId="10" fontId="0" fillId="2" borderId="0" xfId="0" applyNumberFormat="1" applyFont="1" applyFill="1"/>
    <xf numFmtId="166" fontId="0" fillId="2" borderId="0" xfId="0" applyNumberFormat="1" applyFont="1" applyFill="1"/>
    <xf numFmtId="10" fontId="0" fillId="2" borderId="0" xfId="0" applyNumberFormat="1" applyFont="1" applyFill="1" applyAlignment="1">
      <alignment horizontal="right"/>
    </xf>
    <xf numFmtId="166" fontId="0" fillId="2" borderId="0" xfId="0" applyNumberFormat="1" applyFont="1" applyFill="1" applyAlignment="1">
      <alignment horizontal="center"/>
    </xf>
    <xf numFmtId="1" fontId="0" fillId="2" borderId="0" xfId="0" applyNumberFormat="1" applyFont="1" applyFill="1" applyAlignment="1">
      <alignment horizontal="right"/>
    </xf>
    <xf numFmtId="0" fontId="0" fillId="2" borderId="0" xfId="0" applyNumberFormat="1" applyFont="1" applyFill="1" applyAlignment="1">
      <alignment horizontal="right"/>
    </xf>
    <xf numFmtId="2" fontId="0" fillId="2" borderId="0" xfId="0" applyNumberFormat="1" applyFont="1" applyFill="1" applyAlignment="1">
      <alignment horizontal="right"/>
    </xf>
    <xf numFmtId="1" fontId="0" fillId="0" borderId="0" xfId="0" applyNumberFormat="1"/>
    <xf numFmtId="49" fontId="0" fillId="0" borderId="0" xfId="0" applyNumberFormat="1" applyFont="1"/>
    <xf numFmtId="10" fontId="0" fillId="0" borderId="0" xfId="0" applyNumberFormat="1" applyAlignment="1">
      <alignment horizontal="right"/>
    </xf>
    <xf numFmtId="0" fontId="0" fillId="0" borderId="0" xfId="0" applyNumberFormat="1" applyAlignment="1">
      <alignment horizontal="right"/>
    </xf>
    <xf numFmtId="10" fontId="0" fillId="2" borderId="0" xfId="0" applyNumberFormat="1" applyFill="1" applyAlignment="1">
      <alignment horizontal="right"/>
    </xf>
    <xf numFmtId="0" fontId="0" fillId="2" borderId="0" xfId="0" applyNumberFormat="1" applyFill="1" applyAlignment="1">
      <alignment horizontal="right"/>
    </xf>
    <xf numFmtId="10" fontId="0" fillId="2" borderId="0" xfId="0" applyNumberFormat="1" applyFill="1"/>
    <xf numFmtId="2" fontId="0" fillId="0" borderId="0" xfId="0" applyNumberFormat="1" applyFont="1" applyAlignment="1">
      <alignment wrapText="1"/>
    </xf>
    <xf numFmtId="0" fontId="0" fillId="0" borderId="0" xfId="0" applyNumberFormat="1" applyFill="1"/>
    <xf numFmtId="2" fontId="0" fillId="0" borderId="0" xfId="0" applyNumberFormat="1" applyFont="1" applyFill="1"/>
    <xf numFmtId="2" fontId="0" fillId="2" borderId="0" xfId="0" applyNumberFormat="1" applyFill="1" applyAlignment="1">
      <alignment horizontal="right"/>
    </xf>
    <xf numFmtId="2" fontId="0" fillId="2" borderId="0" xfId="0" applyNumberFormat="1" applyFill="1"/>
    <xf numFmtId="2" fontId="0" fillId="0" borderId="0" xfId="0" applyNumberFormat="1" applyAlignment="1">
      <alignment horizontal="right"/>
    </xf>
    <xf numFmtId="0" fontId="0" fillId="0" borderId="0" xfId="0" applyFont="1" applyAlignment="1">
      <alignment horizontal="left"/>
    </xf>
    <xf numFmtId="10" fontId="0" fillId="0" borderId="0" xfId="0" applyNumberFormat="1" applyFill="1"/>
    <xf numFmtId="2" fontId="7" fillId="0" borderId="0" xfId="0" applyNumberFormat="1" applyFont="1" applyFill="1"/>
    <xf numFmtId="10" fontId="0" fillId="0" borderId="0" xfId="0" applyNumberFormat="1" applyFill="1" applyAlignment="1">
      <alignment horizontal="right"/>
    </xf>
    <xf numFmtId="2" fontId="0" fillId="0" borderId="0" xfId="0" applyNumberFormat="1" applyFill="1" applyAlignment="1">
      <alignment horizontal="right"/>
    </xf>
    <xf numFmtId="166" fontId="0" fillId="0" borderId="0" xfId="0" applyNumberFormat="1" applyFont="1" applyFill="1"/>
    <xf numFmtId="166" fontId="0" fillId="0" borderId="0" xfId="0" applyNumberFormat="1" applyFont="1" applyFill="1" applyAlignment="1">
      <alignment horizontal="center"/>
    </xf>
    <xf numFmtId="2" fontId="7" fillId="0" borderId="0" xfId="0" applyNumberFormat="1" applyFont="1"/>
    <xf numFmtId="168" fontId="0" fillId="0" borderId="0" xfId="0" applyNumberFormat="1" applyFill="1"/>
    <xf numFmtId="164" fontId="0" fillId="0" borderId="0" xfId="0" applyNumberFormat="1" applyFont="1" applyFill="1"/>
    <xf numFmtId="164" fontId="0" fillId="0" borderId="0" xfId="0" applyNumberFormat="1" applyFill="1"/>
    <xf numFmtId="164" fontId="4" fillId="0" borderId="0" xfId="0" applyNumberFormat="1" applyFont="1" applyFill="1"/>
    <xf numFmtId="0" fontId="0" fillId="0" borderId="0" xfId="0" applyNumberFormat="1" applyFill="1" applyAlignment="1">
      <alignment horizontal="right"/>
    </xf>
    <xf numFmtId="166" fontId="2" fillId="0" borderId="0" xfId="0" applyNumberFormat="1" applyFont="1"/>
    <xf numFmtId="166" fontId="3" fillId="0" borderId="0" xfId="0" applyNumberFormat="1" applyFont="1"/>
    <xf numFmtId="166" fontId="2" fillId="0" borderId="0" xfId="0" applyNumberFormat="1" applyFont="1" applyFill="1"/>
    <xf numFmtId="166" fontId="3" fillId="0" borderId="0" xfId="0" applyNumberFormat="1" applyFont="1" applyFill="1"/>
    <xf numFmtId="166" fontId="0" fillId="4" borderId="0" xfId="0" applyNumberFormat="1" applyFont="1" applyFill="1" applyAlignment="1">
      <alignment horizontal="center"/>
    </xf>
    <xf numFmtId="166" fontId="0" fillId="4" borderId="0" xfId="0" applyNumberFormat="1" applyFont="1" applyFill="1"/>
    <xf numFmtId="164" fontId="7" fillId="0" borderId="0" xfId="0" applyNumberFormat="1" applyFont="1" applyFill="1"/>
    <xf numFmtId="10" fontId="7" fillId="0" borderId="0" xfId="0" applyNumberFormat="1" applyFont="1" applyFill="1"/>
    <xf numFmtId="0" fontId="7" fillId="0" borderId="0" xfId="0" applyFont="1" applyFill="1"/>
    <xf numFmtId="166" fontId="7" fillId="2" borderId="0" xfId="0" applyNumberFormat="1" applyFont="1" applyFill="1"/>
    <xf numFmtId="2" fontId="7" fillId="2" borderId="0" xfId="0" applyNumberFormat="1" applyFont="1" applyFill="1" applyAlignment="1">
      <alignment horizontal="right"/>
    </xf>
    <xf numFmtId="10" fontId="7" fillId="0" borderId="0" xfId="0" applyNumberFormat="1" applyFont="1" applyFill="1" applyAlignment="1">
      <alignment horizontal="right"/>
    </xf>
    <xf numFmtId="2" fontId="7" fillId="0" borderId="0" xfId="0" applyNumberFormat="1" applyFont="1" applyFill="1" applyAlignment="1">
      <alignment horizontal="right"/>
    </xf>
    <xf numFmtId="166" fontId="7" fillId="2" borderId="0" xfId="0" applyNumberFormat="1" applyFont="1" applyFill="1" applyAlignment="1">
      <alignment horizontal="center"/>
    </xf>
    <xf numFmtId="2" fontId="7" fillId="2" borderId="0" xfId="0" applyNumberFormat="1" applyFont="1" applyFill="1" applyAlignment="1">
      <alignment horizontal="center"/>
    </xf>
    <xf numFmtId="0" fontId="7" fillId="0" borderId="0" xfId="0" applyNumberFormat="1" applyFont="1" applyFill="1" applyAlignment="1">
      <alignment horizontal="right"/>
    </xf>
    <xf numFmtId="164" fontId="0" fillId="2" borderId="0" xfId="0" applyNumberFormat="1" applyFill="1"/>
    <xf numFmtId="10" fontId="0" fillId="6" borderId="0" xfId="0" applyNumberFormat="1" applyFill="1"/>
    <xf numFmtId="166" fontId="0" fillId="0" borderId="0" xfId="0" applyNumberFormat="1"/>
    <xf numFmtId="166" fontId="2" fillId="2" borderId="0" xfId="0" applyNumberFormat="1" applyFont="1" applyFill="1"/>
    <xf numFmtId="166" fontId="3" fillId="2" borderId="0" xfId="0" applyNumberFormat="1" applyFont="1" applyFill="1"/>
    <xf numFmtId="0" fontId="0" fillId="2" borderId="0" xfId="0" applyFill="1"/>
    <xf numFmtId="2" fontId="0" fillId="9" borderId="0" xfId="0" applyNumberFormat="1" applyFill="1"/>
    <xf numFmtId="0" fontId="8" fillId="0" borderId="0" xfId="0" applyFont="1" applyAlignment="1">
      <alignment wrapText="1"/>
    </xf>
    <xf numFmtId="0" fontId="0" fillId="0" borderId="0" xfId="0" applyFont="1" applyAlignment="1">
      <alignment wrapText="1"/>
    </xf>
    <xf numFmtId="0" fontId="8" fillId="0" borderId="0" xfId="0" applyFont="1"/>
    <xf numFmtId="0" fontId="0" fillId="0" borderId="0" xfId="0" applyFont="1" applyAlignment="1">
      <alignment horizontal="right"/>
    </xf>
    <xf numFmtId="49" fontId="0" fillId="0" borderId="0" xfId="0" applyNumberFormat="1" applyFont="1" applyAlignment="1">
      <alignment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B2B2B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vixcentral.com/historical/?days=3000" TargetMode="External"/><Relationship Id="rId2" Type="http://schemas.openxmlformats.org/officeDocument/2006/relationships/hyperlink" Target="http://www.cboe.com/delayedquote/" TargetMode="External"/><Relationship Id="rId1" Type="http://schemas.openxmlformats.org/officeDocument/2006/relationships/hyperlink" Target="mailto:jvelasco@gmail.com" TargetMode="External"/><Relationship Id="rId4" Type="http://schemas.openxmlformats.org/officeDocument/2006/relationships/hyperlink" Target="http://finance.yahoo.com/q/hp?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en.wikipedia.org/wiki/Box&#8211;Muller_transfor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3309"/>
  <sheetViews>
    <sheetView tabSelected="1" workbookViewId="0">
      <pane xSplit="1" ySplit="1" topLeftCell="B3257" activePane="bottomRight" state="frozen"/>
      <selection pane="topRight" activeCell="B1" sqref="B1"/>
      <selection pane="bottomLeft" activeCell="A3260" sqref="A3260"/>
      <selection pane="bottomRight" activeCell="A3270" sqref="A3270"/>
    </sheetView>
  </sheetViews>
  <sheetFormatPr defaultColWidth="11.5703125" defaultRowHeight="12.75" x14ac:dyDescent="0.2"/>
  <cols>
    <col min="1" max="1" width="31.140625" customWidth="1"/>
    <col min="2" max="2" width="13.85546875" customWidth="1"/>
    <col min="3" max="3" width="7" customWidth="1"/>
    <col min="4" max="4" width="11.7109375" customWidth="1"/>
    <col min="5" max="5" width="11.140625" customWidth="1"/>
    <col min="6" max="6" width="11" customWidth="1"/>
    <col min="7" max="8" width="7.5703125" customWidth="1"/>
    <col min="9" max="9" width="8.42578125" customWidth="1"/>
    <col min="10" max="10" width="0" hidden="1" customWidth="1"/>
    <col min="11" max="11" width="10" customWidth="1"/>
    <col min="12" max="12" width="10.85546875" customWidth="1"/>
    <col min="13" max="13" width="8" customWidth="1"/>
    <col min="14" max="17" width="0" hidden="1" customWidth="1"/>
    <col min="18" max="18" width="6.5703125" customWidth="1"/>
    <col min="19" max="19" width="7.5703125" customWidth="1"/>
    <col min="20" max="20" width="8" customWidth="1"/>
    <col min="21" max="21" width="7.42578125" customWidth="1"/>
    <col min="22" max="22" width="6.28515625" customWidth="1"/>
    <col min="23" max="23" width="8" customWidth="1"/>
    <col min="24" max="24" width="0" hidden="1" customWidth="1"/>
    <col min="25" max="25" width="8.5703125" style="1" customWidth="1"/>
    <col min="26" max="26" width="8.85546875" customWidth="1"/>
    <col min="27" max="27" width="7.5703125" customWidth="1"/>
    <col min="28" max="30" width="0" hidden="1" customWidth="1"/>
    <col min="31" max="31" width="5.140625" customWidth="1"/>
    <col min="32" max="32" width="12.5703125" customWidth="1"/>
    <col min="33" max="34" width="10" customWidth="1"/>
    <col min="35" max="35" width="11" customWidth="1"/>
    <col min="36" max="36" width="8.28515625" customWidth="1"/>
    <col min="37" max="37" width="7.140625" customWidth="1"/>
    <col min="38" max="39" width="8" customWidth="1"/>
    <col min="40" max="41" width="8.5703125" customWidth="1"/>
    <col min="42" max="42" width="12.5703125" customWidth="1"/>
    <col min="43" max="43" width="7.85546875" customWidth="1"/>
    <col min="44" max="44" width="9" customWidth="1"/>
    <col min="45" max="45" width="18.42578125" customWidth="1"/>
    <col min="46" max="46" width="16" customWidth="1"/>
    <col min="47" max="47" width="11.28515625" customWidth="1"/>
    <col min="48" max="48" width="12.85546875" customWidth="1"/>
    <col min="49" max="49" width="17.7109375" customWidth="1"/>
    <col min="58" max="58" width="12.5703125" customWidth="1"/>
  </cols>
  <sheetData>
    <row r="1" spans="1:58" ht="14.25" x14ac:dyDescent="0.2">
      <c r="A1" s="2" t="s">
        <v>0</v>
      </c>
      <c r="B1" s="3" t="s">
        <v>1</v>
      </c>
      <c r="C1" s="3" t="s">
        <v>2</v>
      </c>
      <c r="D1" s="3" t="s">
        <v>3</v>
      </c>
      <c r="E1" s="3" t="s">
        <v>4</v>
      </c>
      <c r="F1" s="3" t="s">
        <v>5</v>
      </c>
      <c r="G1" s="3" t="s">
        <v>6</v>
      </c>
      <c r="H1" s="3" t="s">
        <v>7</v>
      </c>
      <c r="I1" s="3" t="s">
        <v>8</v>
      </c>
      <c r="J1" s="4" t="s">
        <v>9</v>
      </c>
      <c r="K1" s="3" t="s">
        <v>10</v>
      </c>
      <c r="L1" s="4" t="s">
        <v>11</v>
      </c>
      <c r="M1" s="5" t="s">
        <v>12</v>
      </c>
      <c r="N1" s="3"/>
      <c r="O1" s="4"/>
      <c r="P1" s="5"/>
      <c r="Q1" s="4" t="s">
        <v>13</v>
      </c>
      <c r="R1" s="4" t="s">
        <v>14</v>
      </c>
      <c r="S1" s="4" t="s">
        <v>15</v>
      </c>
      <c r="T1" s="5" t="s">
        <v>12</v>
      </c>
      <c r="U1" s="6" t="s">
        <v>16</v>
      </c>
      <c r="V1" s="7" t="s">
        <v>17</v>
      </c>
      <c r="W1" s="5" t="s">
        <v>12</v>
      </c>
      <c r="X1" s="4" t="s">
        <v>18</v>
      </c>
      <c r="Y1" s="3" t="s">
        <v>19</v>
      </c>
      <c r="Z1" s="4" t="s">
        <v>20</v>
      </c>
      <c r="AA1" s="5" t="s">
        <v>12</v>
      </c>
      <c r="AB1" s="6"/>
      <c r="AC1" s="8"/>
      <c r="AD1" s="5"/>
      <c r="AE1" s="9" t="s">
        <v>21</v>
      </c>
      <c r="AF1" s="10" t="s">
        <v>22</v>
      </c>
      <c r="AG1" s="10" t="s">
        <v>23</v>
      </c>
      <c r="AH1" s="10" t="s">
        <v>24</v>
      </c>
      <c r="AI1" s="11" t="s">
        <v>25</v>
      </c>
      <c r="AJ1" s="11" t="s">
        <v>26</v>
      </c>
      <c r="AK1" s="11" t="s">
        <v>27</v>
      </c>
      <c r="AL1" s="11" t="s">
        <v>28</v>
      </c>
      <c r="AM1" s="11" t="s">
        <v>29</v>
      </c>
      <c r="AN1" s="11" t="s">
        <v>30</v>
      </c>
      <c r="AO1" s="11" t="s">
        <v>31</v>
      </c>
      <c r="AP1" s="11" t="s">
        <v>32</v>
      </c>
      <c r="AQ1" s="11" t="s">
        <v>33</v>
      </c>
      <c r="AR1" s="11" t="s">
        <v>34</v>
      </c>
      <c r="BD1" s="1"/>
      <c r="BE1" s="1"/>
      <c r="BF1" s="1"/>
    </row>
    <row r="2" spans="1:58" x14ac:dyDescent="0.2">
      <c r="A2" s="12">
        <v>38072</v>
      </c>
      <c r="B2" s="13">
        <v>20.32</v>
      </c>
      <c r="C2" s="14">
        <v>20.16</v>
      </c>
      <c r="D2" s="15">
        <f>10000000/AF$3267</f>
        <v>412167.17500618252</v>
      </c>
      <c r="E2">
        <v>0</v>
      </c>
      <c r="F2" s="16">
        <f t="shared" ref="F2:F3309" si="0">D2+E2</f>
        <v>412167.17500618252</v>
      </c>
      <c r="G2" s="16">
        <f t="shared" ref="G2:G3309" si="1">(B2*D2+C2*E2)/F2</f>
        <v>20.32</v>
      </c>
      <c r="H2" s="17">
        <f t="shared" ref="H2:H3309" si="2">(1-B2/C2)</f>
        <v>-7.9365079365079083E-3</v>
      </c>
      <c r="I2" s="16">
        <v>17.329999999999998</v>
      </c>
      <c r="J2" s="16"/>
      <c r="K2" s="18">
        <f t="shared" ref="K2:K1221" ca="1" si="3">K3/(J3*$AY$6)</f>
        <v>115170.80616123544</v>
      </c>
      <c r="L2" s="19"/>
      <c r="M2" s="20"/>
      <c r="N2" s="18"/>
      <c r="O2" s="20"/>
      <c r="P2" s="21"/>
      <c r="Q2" s="22"/>
      <c r="R2" s="5">
        <f t="shared" ref="R2:R1683" ca="1" si="4">R3/(Q3*$AY$20)</f>
        <v>1.9040989534579806</v>
      </c>
      <c r="S2" s="20"/>
      <c r="T2" s="20"/>
      <c r="U2" s="5">
        <f t="shared" ref="U2:U1896" ca="1" si="5">U3/(Q3*$AY$27)</f>
        <v>3.5483382311523446</v>
      </c>
      <c r="V2" s="23"/>
      <c r="W2" s="20"/>
      <c r="X2" s="20"/>
      <c r="Y2" s="18">
        <f t="shared" ref="Y2:Y1896" ca="1" si="6">Y3/(X3*$AY$34)</f>
        <v>101844393527.04144</v>
      </c>
      <c r="Z2" s="20"/>
      <c r="AA2" s="20"/>
      <c r="AB2" s="18"/>
      <c r="AC2" s="20"/>
      <c r="AD2" s="20"/>
      <c r="AE2" s="24">
        <v>17</v>
      </c>
      <c r="AH2" s="25" t="str">
        <f t="shared" ref="AH2:AH3309" ca="1" si="7">IF(AND(AM2=1,AN2=1,NOT(AO2=1),NOT(AP2=1),AQ2=1,NOT(AR2=1)),1,"-")</f>
        <v>-</v>
      </c>
      <c r="AI2" s="15">
        <f t="shared" ref="AI2:AI3309" ca="1" si="8">AVERAGE(INDIRECT("g"&amp;(ROW(AI2))&amp;":g"&amp;(MAX(2,ROW(AI2)-$AT$3))))</f>
        <v>20.32</v>
      </c>
      <c r="AJ2" s="15">
        <f t="shared" ref="AJ2:AJ3309" ca="1" si="9">AVERAGE(INDIRECT("g"&amp;(ROW(AJ2))&amp;":g"&amp;(MAX(2,ROW(AJ2)-$AT$5))))</f>
        <v>20.32</v>
      </c>
      <c r="AK2" s="17">
        <f t="shared" ref="AK2:AK3309" ca="1" si="10">AVERAGE(INDIRECT("h"&amp;(ROW(AK2))&amp;":h"&amp;(MAX(2,ROW(AK2)-$AT$7))))</f>
        <v>-7.9365079365079083E-3</v>
      </c>
      <c r="AL2" s="17">
        <f t="shared" ref="AL2:AL3309" ca="1" si="11">AVERAGE(INDIRECT("h"&amp;(ROW(AK2))&amp;":h"&amp;(MAX(2,ROW(AK2)-$AT$9))))</f>
        <v>-7.9365079365079083E-3</v>
      </c>
      <c r="AM2" s="26">
        <f t="shared" ref="AM2:AM3309" ca="1" si="12">IF(AI2&gt;AJ2,1,0)</f>
        <v>0</v>
      </c>
      <c r="AN2" s="26">
        <f t="shared" ref="AN2:AN3309" ca="1" si="13">IF(AK2&gt;AL2,1,0)</f>
        <v>0</v>
      </c>
      <c r="AO2" s="27" t="s">
        <v>35</v>
      </c>
      <c r="AP2" s="27" t="s">
        <v>35</v>
      </c>
      <c r="AQ2" s="27" t="s">
        <v>35</v>
      </c>
      <c r="AR2" s="27" t="s">
        <v>35</v>
      </c>
      <c r="AS2" s="28" t="s">
        <v>36</v>
      </c>
      <c r="AT2" s="29" t="s">
        <v>37</v>
      </c>
      <c r="BD2" s="30"/>
      <c r="BE2" s="30"/>
      <c r="BF2" s="30"/>
    </row>
    <row r="3" spans="1:58" x14ac:dyDescent="0.2">
      <c r="A3" s="12">
        <v>38075</v>
      </c>
      <c r="B3" s="13">
        <v>19.8</v>
      </c>
      <c r="C3" s="14">
        <v>19.77</v>
      </c>
      <c r="D3" s="31">
        <f t="shared" ref="D3:D3309" si="14">IF(AE2&lt;&gt;1,(D2-D2/(AE2)),(D2*B2/C2+E2))</f>
        <v>387922.04706464236</v>
      </c>
      <c r="E3" s="31">
        <f t="shared" ref="E3:E3309" si="15">IF(AE2&lt;&gt;1,D2/(AE2)*B2/C2+E2,0)</f>
        <v>24437.549591869833</v>
      </c>
      <c r="F3" s="16">
        <f t="shared" si="0"/>
        <v>412359.59665651218</v>
      </c>
      <c r="G3" s="16">
        <f t="shared" si="1"/>
        <v>19.79822211852543</v>
      </c>
      <c r="H3" s="17">
        <f t="shared" si="2"/>
        <v>-1.5174506828528056E-3</v>
      </c>
      <c r="I3" s="16">
        <v>16.5</v>
      </c>
      <c r="J3" s="32">
        <f t="shared" ref="J3:J3309" si="16">1+((B3*D3+C3*E3)-(B2*D2+C2*E2))/(B2*D2+C2*E2)</f>
        <v>0.97477682017688949</v>
      </c>
      <c r="K3" s="18">
        <f t="shared" ca="1" si="3"/>
        <v>112261.25535403429</v>
      </c>
      <c r="L3" s="19"/>
      <c r="M3" s="20"/>
      <c r="N3" s="18"/>
      <c r="O3" s="20"/>
      <c r="P3" s="21"/>
      <c r="Q3" s="33">
        <f t="shared" ref="Q3:Q3309" si="17">1+((B2*D2+C2*E2)-(B3*D3+C3*E3))/(B2*D2+C2*E2)</f>
        <v>1.0252231798231104</v>
      </c>
      <c r="R3" s="5">
        <f t="shared" ca="1" si="4"/>
        <v>1.952045060744358</v>
      </c>
      <c r="S3" s="20"/>
      <c r="T3" s="20"/>
      <c r="U3" s="5">
        <f t="shared" ca="1" si="5"/>
        <v>3.6377140614489183</v>
      </c>
      <c r="V3" s="23"/>
      <c r="W3" s="20"/>
      <c r="X3" s="32">
        <f t="shared" ref="X3:X3309" si="18">1+2*((B3*D3+C3*E3)-(B2*D2+C2*E2))/(B2*D2+C2*E2)</f>
        <v>0.94955364035377898</v>
      </c>
      <c r="Y3" s="18">
        <f t="shared" ca="1" si="6"/>
        <v>96700350051.645477</v>
      </c>
      <c r="Z3" s="20"/>
      <c r="AA3" s="20"/>
      <c r="AB3" s="18"/>
      <c r="AC3" s="20"/>
      <c r="AD3" s="20"/>
      <c r="AE3" s="24">
        <f t="shared" ref="AE3:AE18" si="19">AE2-1</f>
        <v>16</v>
      </c>
      <c r="AH3" s="25" t="str">
        <f t="shared" ca="1" si="7"/>
        <v>-</v>
      </c>
      <c r="AI3" s="15">
        <f t="shared" ca="1" si="8"/>
        <v>20.059111059262715</v>
      </c>
      <c r="AJ3" s="15">
        <f t="shared" ca="1" si="9"/>
        <v>20.059111059262715</v>
      </c>
      <c r="AK3" s="17">
        <f t="shared" ca="1" si="10"/>
        <v>-4.726979309680357E-3</v>
      </c>
      <c r="AL3" s="17">
        <f t="shared" ca="1" si="11"/>
        <v>-4.726979309680357E-3</v>
      </c>
      <c r="AM3" s="26">
        <f t="shared" ca="1" si="12"/>
        <v>0</v>
      </c>
      <c r="AN3" s="26">
        <f t="shared" ca="1" si="13"/>
        <v>0</v>
      </c>
      <c r="AO3" s="27" t="s">
        <v>35</v>
      </c>
      <c r="AP3" s="27" t="s">
        <v>35</v>
      </c>
      <c r="AQ3" s="27" t="s">
        <v>35</v>
      </c>
      <c r="AR3" s="27" t="s">
        <v>35</v>
      </c>
      <c r="AS3" s="28" t="s">
        <v>38</v>
      </c>
      <c r="AT3">
        <v>20</v>
      </c>
      <c r="AX3" s="29" t="s">
        <v>39</v>
      </c>
      <c r="BD3" s="30"/>
      <c r="BE3" s="30"/>
      <c r="BF3" s="30"/>
    </row>
    <row r="4" spans="1:58" x14ac:dyDescent="0.2">
      <c r="A4" s="12">
        <v>38076</v>
      </c>
      <c r="B4" s="13">
        <v>19.62</v>
      </c>
      <c r="C4" s="14">
        <v>19.79</v>
      </c>
      <c r="D4" s="31">
        <f t="shared" si="14"/>
        <v>363676.91912310221</v>
      </c>
      <c r="E4" s="31">
        <f t="shared" si="15"/>
        <v>48719.46831936072</v>
      </c>
      <c r="F4" s="16">
        <f t="shared" si="0"/>
        <v>412396.38744246296</v>
      </c>
      <c r="G4" s="16">
        <f t="shared" si="1"/>
        <v>19.640083370918099</v>
      </c>
      <c r="H4" s="17">
        <f t="shared" si="2"/>
        <v>8.5901970692268126E-3</v>
      </c>
      <c r="I4" s="16">
        <v>16.28</v>
      </c>
      <c r="J4" s="32">
        <f t="shared" si="16"/>
        <v>0.99210098485385856</v>
      </c>
      <c r="K4" s="18">
        <f t="shared" ca="1" si="3"/>
        <v>111369.96148239085</v>
      </c>
      <c r="L4" s="19"/>
      <c r="M4" s="20"/>
      <c r="N4" s="18"/>
      <c r="O4" s="20"/>
      <c r="P4" s="21"/>
      <c r="Q4" s="33">
        <f t="shared" si="17"/>
        <v>1.0078990151461413</v>
      </c>
      <c r="R4" s="5">
        <f t="shared" ca="1" si="4"/>
        <v>1.9673823322702604</v>
      </c>
      <c r="S4" s="20"/>
      <c r="T4" s="20"/>
      <c r="U4" s="5">
        <f t="shared" ca="1" si="5"/>
        <v>3.6663228974672051</v>
      </c>
      <c r="V4" s="23"/>
      <c r="W4" s="20"/>
      <c r="X4" s="32">
        <f t="shared" si="18"/>
        <v>0.98420196970771723</v>
      </c>
      <c r="Y4" s="18">
        <f t="shared" ca="1" si="6"/>
        <v>95166411380.62529</v>
      </c>
      <c r="Z4" s="20"/>
      <c r="AA4" s="20"/>
      <c r="AB4" s="18"/>
      <c r="AC4" s="20"/>
      <c r="AD4" s="20"/>
      <c r="AE4" s="24">
        <f t="shared" si="19"/>
        <v>15</v>
      </c>
      <c r="AH4" s="25" t="str">
        <f t="shared" ca="1" si="7"/>
        <v>-</v>
      </c>
      <c r="AI4" s="15">
        <f t="shared" ca="1" si="8"/>
        <v>19.919435163147842</v>
      </c>
      <c r="AJ4" s="15">
        <f t="shared" ca="1" si="9"/>
        <v>19.919435163147842</v>
      </c>
      <c r="AK4" s="17">
        <f t="shared" ca="1" si="10"/>
        <v>-2.8792051671130042E-4</v>
      </c>
      <c r="AL4" s="17">
        <f t="shared" ca="1" si="11"/>
        <v>-2.8792051671130042E-4</v>
      </c>
      <c r="AM4" s="26">
        <f t="shared" ca="1" si="12"/>
        <v>0</v>
      </c>
      <c r="AN4" s="26">
        <f t="shared" ca="1" si="13"/>
        <v>0</v>
      </c>
      <c r="AO4" s="27" t="s">
        <v>35</v>
      </c>
      <c r="AP4" s="27" t="s">
        <v>35</v>
      </c>
      <c r="AQ4" s="27" t="s">
        <v>35</v>
      </c>
      <c r="AR4" s="27" t="s">
        <v>35</v>
      </c>
      <c r="AS4" s="28" t="s">
        <v>40</v>
      </c>
      <c r="AT4" s="29" t="s">
        <v>41</v>
      </c>
      <c r="AX4" t="s">
        <v>42</v>
      </c>
      <c r="AY4" s="34">
        <v>1220</v>
      </c>
      <c r="BD4" s="30"/>
      <c r="BE4" s="30"/>
      <c r="BF4" s="30"/>
    </row>
    <row r="5" spans="1:58" x14ac:dyDescent="0.2">
      <c r="A5" s="12">
        <v>38077</v>
      </c>
      <c r="B5" s="13">
        <v>19.75</v>
      </c>
      <c r="C5" s="14">
        <v>19.850000000000001</v>
      </c>
      <c r="D5" s="31">
        <f t="shared" si="14"/>
        <v>339431.79118156206</v>
      </c>
      <c r="E5" s="31">
        <f t="shared" si="15"/>
        <v>72756.325833914423</v>
      </c>
      <c r="F5" s="16">
        <f t="shared" si="0"/>
        <v>412188.11701547645</v>
      </c>
      <c r="G5" s="16">
        <f t="shared" si="1"/>
        <v>19.767651242922948</v>
      </c>
      <c r="H5" s="17">
        <f t="shared" si="2"/>
        <v>5.0377833753149082E-3</v>
      </c>
      <c r="I5" s="16">
        <v>16.739999999999998</v>
      </c>
      <c r="J5" s="32">
        <f t="shared" si="16"/>
        <v>1.0059869764564255</v>
      </c>
      <c r="K5" s="18">
        <f t="shared" ca="1" si="3"/>
        <v>112032.16330671975</v>
      </c>
      <c r="L5" s="19"/>
      <c r="M5" s="20"/>
      <c r="N5" s="18"/>
      <c r="O5" s="20"/>
      <c r="P5" s="21"/>
      <c r="Q5" s="33">
        <f t="shared" si="17"/>
        <v>0.99401302354357446</v>
      </c>
      <c r="R5" s="5">
        <f t="shared" ca="1" si="4"/>
        <v>1.9555221926897026</v>
      </c>
      <c r="S5" s="20"/>
      <c r="T5" s="20"/>
      <c r="U5" s="5">
        <f t="shared" ca="1" si="5"/>
        <v>3.6442479419195282</v>
      </c>
      <c r="V5" s="23"/>
      <c r="W5" s="20"/>
      <c r="X5" s="32">
        <f t="shared" si="18"/>
        <v>1.0119739529128511</v>
      </c>
      <c r="Y5" s="18">
        <f t="shared" ca="1" si="6"/>
        <v>96299591314.725128</v>
      </c>
      <c r="Z5" s="20"/>
      <c r="AA5" s="20"/>
      <c r="AB5" s="18"/>
      <c r="AC5" s="20"/>
      <c r="AD5" s="20"/>
      <c r="AE5" s="24">
        <f t="shared" si="19"/>
        <v>14</v>
      </c>
      <c r="AH5" s="25" t="str">
        <f t="shared" ca="1" si="7"/>
        <v>-</v>
      </c>
      <c r="AI5" s="15">
        <f t="shared" ca="1" si="8"/>
        <v>19.88148918309162</v>
      </c>
      <c r="AJ5" s="15">
        <f t="shared" ca="1" si="9"/>
        <v>19.88148918309162</v>
      </c>
      <c r="AK5" s="17">
        <f t="shared" ca="1" si="10"/>
        <v>1.0435054562952517E-3</v>
      </c>
      <c r="AL5" s="17">
        <f t="shared" ca="1" si="11"/>
        <v>1.0435054562952517E-3</v>
      </c>
      <c r="AM5" s="26">
        <f t="shared" ca="1" si="12"/>
        <v>0</v>
      </c>
      <c r="AN5" s="26">
        <f t="shared" ca="1" si="13"/>
        <v>0</v>
      </c>
      <c r="AO5" s="27" t="s">
        <v>35</v>
      </c>
      <c r="AP5" s="27" t="s">
        <v>35</v>
      </c>
      <c r="AQ5" s="27" t="s">
        <v>35</v>
      </c>
      <c r="AR5" s="27" t="s">
        <v>35</v>
      </c>
      <c r="AT5">
        <v>40</v>
      </c>
      <c r="AX5" t="s">
        <v>43</v>
      </c>
      <c r="AY5" s="24">
        <f ca="1">10000-COUNTBLANK(INDIRECT("L"&amp;(AY4+2)):L$9999)-(AY4+2)</f>
        <v>2049</v>
      </c>
      <c r="AZ5" s="34"/>
      <c r="BD5" s="30"/>
      <c r="BE5" s="30"/>
      <c r="BF5" s="30"/>
    </row>
    <row r="6" spans="1:58" x14ac:dyDescent="0.2">
      <c r="A6" s="12">
        <v>38078</v>
      </c>
      <c r="B6" s="13">
        <v>19.62</v>
      </c>
      <c r="C6" s="14">
        <v>19.61</v>
      </c>
      <c r="D6" s="31">
        <f t="shared" si="14"/>
        <v>315186.66324002191</v>
      </c>
      <c r="E6" s="31">
        <f t="shared" si="15"/>
        <v>96879.312072978297</v>
      </c>
      <c r="F6" s="16">
        <f t="shared" si="0"/>
        <v>412065.97531300021</v>
      </c>
      <c r="G6" s="16">
        <f t="shared" si="1"/>
        <v>19.617648936872321</v>
      </c>
      <c r="H6" s="17">
        <f t="shared" si="2"/>
        <v>-5.0994390617042917E-4</v>
      </c>
      <c r="I6" s="16">
        <v>16.649999999999999</v>
      </c>
      <c r="J6" s="32">
        <f t="shared" si="16"/>
        <v>0.99211765187725731</v>
      </c>
      <c r="K6" s="18">
        <f t="shared" ca="1" si="3"/>
        <v>111144.55546904128</v>
      </c>
      <c r="L6" s="19"/>
      <c r="M6" s="20"/>
      <c r="N6" s="18"/>
      <c r="O6" s="20"/>
      <c r="P6" s="21"/>
      <c r="Q6" s="33">
        <f t="shared" si="17"/>
        <v>1.0078823481227426</v>
      </c>
      <c r="R6" s="5">
        <f t="shared" ca="1" si="4"/>
        <v>1.9708541927601966</v>
      </c>
      <c r="S6" s="20"/>
      <c r="T6" s="20"/>
      <c r="U6" s="5">
        <f t="shared" ca="1" si="5"/>
        <v>3.6728474270151521</v>
      </c>
      <c r="V6" s="23"/>
      <c r="W6" s="20"/>
      <c r="X6" s="32">
        <f t="shared" si="18"/>
        <v>0.98423530375451462</v>
      </c>
      <c r="Y6" s="18">
        <f t="shared" ca="1" si="6"/>
        <v>94775219644.701248</v>
      </c>
      <c r="Z6" s="20"/>
      <c r="AA6" s="20"/>
      <c r="AB6" s="18"/>
      <c r="AC6" s="20"/>
      <c r="AD6" s="20"/>
      <c r="AE6" s="24">
        <f t="shared" si="19"/>
        <v>13</v>
      </c>
      <c r="AH6" s="25" t="str">
        <f t="shared" ca="1" si="7"/>
        <v>-</v>
      </c>
      <c r="AI6" s="15">
        <f t="shared" ca="1" si="8"/>
        <v>19.828721133847761</v>
      </c>
      <c r="AJ6" s="15">
        <f t="shared" ca="1" si="9"/>
        <v>19.828721133847761</v>
      </c>
      <c r="AK6" s="17">
        <f t="shared" ca="1" si="10"/>
        <v>7.3281558380211553E-4</v>
      </c>
      <c r="AL6" s="17">
        <f t="shared" ca="1" si="11"/>
        <v>7.3281558380211553E-4</v>
      </c>
      <c r="AM6" s="26">
        <f t="shared" ca="1" si="12"/>
        <v>0</v>
      </c>
      <c r="AN6" s="26">
        <f t="shared" ca="1" si="13"/>
        <v>0</v>
      </c>
      <c r="AO6" s="27" t="s">
        <v>35</v>
      </c>
      <c r="AP6" s="27" t="s">
        <v>35</v>
      </c>
      <c r="AQ6" s="27" t="s">
        <v>35</v>
      </c>
      <c r="AR6" s="27" t="s">
        <v>35</v>
      </c>
      <c r="AT6" s="29" t="s">
        <v>27</v>
      </c>
      <c r="AX6" t="s">
        <v>44</v>
      </c>
      <c r="AY6" s="35">
        <f ca="1">EXP(LN(INDIRECT("L"&amp;(AY4+AY5+1))/INDIRECT("L"&amp;(AY4+2))/PRODUCT(INDIRECT("J"&amp;(AY4+3)):INDIRECT("J"&amp;(AY4+AY5+1))))/(AY5-1))</f>
        <v>0.99995923200377423</v>
      </c>
      <c r="AZ6" t="s">
        <v>45</v>
      </c>
      <c r="BD6" s="30"/>
      <c r="BE6" s="30"/>
      <c r="BF6" s="30"/>
    </row>
    <row r="7" spans="1:58" x14ac:dyDescent="0.2">
      <c r="A7" s="12">
        <v>38079</v>
      </c>
      <c r="B7" s="13">
        <v>18.89</v>
      </c>
      <c r="C7" s="14">
        <v>19.16</v>
      </c>
      <c r="D7" s="31">
        <f t="shared" si="14"/>
        <v>290941.53529848176</v>
      </c>
      <c r="E7" s="31">
        <f t="shared" si="15"/>
        <v>121136.80366976655</v>
      </c>
      <c r="F7" s="16">
        <f t="shared" si="0"/>
        <v>412078.33896824834</v>
      </c>
      <c r="G7" s="16">
        <f t="shared" si="1"/>
        <v>18.969370677606417</v>
      </c>
      <c r="H7" s="17">
        <f t="shared" si="2"/>
        <v>1.4091858037578286E-2</v>
      </c>
      <c r="I7" s="16">
        <v>15.64</v>
      </c>
      <c r="J7" s="32">
        <f t="shared" si="16"/>
        <v>0.9669833473381011</v>
      </c>
      <c r="K7" s="18">
        <f t="shared" ca="1" si="3"/>
        <v>107470.55274814347</v>
      </c>
      <c r="L7" s="19"/>
      <c r="M7" s="20"/>
      <c r="N7" s="18"/>
      <c r="O7" s="20"/>
      <c r="P7" s="21"/>
      <c r="Q7" s="33">
        <f t="shared" si="17"/>
        <v>1.0330166526618989</v>
      </c>
      <c r="R7" s="5">
        <f t="shared" ca="1" si="4"/>
        <v>2.0358403871236006</v>
      </c>
      <c r="S7" s="20"/>
      <c r="T7" s="20"/>
      <c r="U7" s="5">
        <f t="shared" ca="1" si="5"/>
        <v>3.7939826617056527</v>
      </c>
      <c r="V7" s="23"/>
      <c r="W7" s="20"/>
      <c r="X7" s="32">
        <f t="shared" si="18"/>
        <v>0.93396669467620208</v>
      </c>
      <c r="Y7" s="18">
        <f t="shared" ca="1" si="6"/>
        <v>88511073054.617676</v>
      </c>
      <c r="Z7" s="20"/>
      <c r="AA7" s="20"/>
      <c r="AB7" s="18"/>
      <c r="AC7" s="20"/>
      <c r="AD7" s="20"/>
      <c r="AE7" s="24">
        <f t="shared" si="19"/>
        <v>12</v>
      </c>
      <c r="AH7" s="25" t="str">
        <f t="shared" ca="1" si="7"/>
        <v>-</v>
      </c>
      <c r="AI7" s="15">
        <f t="shared" ca="1" si="8"/>
        <v>19.685496057807537</v>
      </c>
      <c r="AJ7" s="15">
        <f t="shared" ca="1" si="9"/>
        <v>19.685496057807537</v>
      </c>
      <c r="AK7" s="17">
        <f t="shared" ca="1" si="10"/>
        <v>2.9593226594314772E-3</v>
      </c>
      <c r="AL7" s="17">
        <f t="shared" ca="1" si="11"/>
        <v>2.9593226594314772E-3</v>
      </c>
      <c r="AM7" s="26">
        <f t="shared" ca="1" si="12"/>
        <v>0</v>
      </c>
      <c r="AN7" s="26">
        <f t="shared" ca="1" si="13"/>
        <v>0</v>
      </c>
      <c r="AO7" s="27" t="s">
        <v>35</v>
      </c>
      <c r="AP7" s="27" t="s">
        <v>35</v>
      </c>
      <c r="AQ7" s="27" t="s">
        <v>35</v>
      </c>
      <c r="AR7" s="27" t="s">
        <v>35</v>
      </c>
      <c r="AT7">
        <v>5</v>
      </c>
      <c r="AX7" t="s">
        <v>46</v>
      </c>
      <c r="AY7" s="17">
        <f ca="1">AVERAGE(INDIRECT("M"&amp;(AY4+3)):INDIRECT("M"&amp;(AY4+AY5)))</f>
        <v>-3.8727760845113279E-4</v>
      </c>
      <c r="BD7" s="30"/>
      <c r="BE7" s="30"/>
      <c r="BF7" s="30"/>
    </row>
    <row r="8" spans="1:58" x14ac:dyDescent="0.2">
      <c r="A8" s="12">
        <v>38082</v>
      </c>
      <c r="B8" s="13">
        <v>18.53</v>
      </c>
      <c r="C8" s="14">
        <v>18.62</v>
      </c>
      <c r="D8" s="31">
        <f t="shared" si="14"/>
        <v>266696.40735694161</v>
      </c>
      <c r="E8" s="31">
        <f t="shared" si="15"/>
        <v>145040.27271025159</v>
      </c>
      <c r="F8" s="16">
        <f t="shared" si="0"/>
        <v>411736.68006719323</v>
      </c>
      <c r="G8" s="16">
        <f t="shared" si="1"/>
        <v>18.561703817453896</v>
      </c>
      <c r="H8" s="17">
        <f t="shared" si="2"/>
        <v>4.8335123523093326E-3</v>
      </c>
      <c r="I8" s="16">
        <v>14.97</v>
      </c>
      <c r="J8" s="32">
        <f t="shared" si="16"/>
        <v>0.97769791154662322</v>
      </c>
      <c r="K8" s="18">
        <f t="shared" ca="1" si="3"/>
        <v>105069.45132899021</v>
      </c>
      <c r="L8" s="19"/>
      <c r="M8" s="20"/>
      <c r="N8" s="18"/>
      <c r="O8" s="20"/>
      <c r="P8" s="21"/>
      <c r="Q8" s="33">
        <f t="shared" si="17"/>
        <v>1.0223020884533769</v>
      </c>
      <c r="R8" s="5">
        <f t="shared" ca="1" si="4"/>
        <v>2.0811571776314421</v>
      </c>
      <c r="S8" s="20"/>
      <c r="T8" s="20"/>
      <c r="U8" s="5">
        <f t="shared" ca="1" si="5"/>
        <v>3.8784636131891799</v>
      </c>
      <c r="V8" s="23"/>
      <c r="W8" s="20"/>
      <c r="X8" s="32">
        <f t="shared" si="18"/>
        <v>0.95539582309324633</v>
      </c>
      <c r="Y8" s="18">
        <f t="shared" ca="1" si="6"/>
        <v>84557544130.966171</v>
      </c>
      <c r="Z8" s="20"/>
      <c r="AA8" s="20"/>
      <c r="AB8" s="18"/>
      <c r="AC8" s="20"/>
      <c r="AD8" s="20"/>
      <c r="AE8" s="24">
        <f t="shared" si="19"/>
        <v>11</v>
      </c>
      <c r="AH8" s="25" t="str">
        <f t="shared" ca="1" si="7"/>
        <v>-</v>
      </c>
      <c r="AI8" s="15">
        <f t="shared" ca="1" si="8"/>
        <v>19.524954309185592</v>
      </c>
      <c r="AJ8" s="15">
        <f t="shared" ca="1" si="9"/>
        <v>19.524954309185592</v>
      </c>
      <c r="AK8" s="17">
        <f t="shared" ca="1" si="10"/>
        <v>5.0876593742343506E-3</v>
      </c>
      <c r="AL8" s="17">
        <f t="shared" ca="1" si="11"/>
        <v>3.2270640441283138E-3</v>
      </c>
      <c r="AM8" s="26">
        <f t="shared" ca="1" si="12"/>
        <v>0</v>
      </c>
      <c r="AN8" s="26">
        <f t="shared" ca="1" si="13"/>
        <v>1</v>
      </c>
      <c r="AO8" s="25">
        <f t="shared" ref="AO8:AO2836" si="20">IF(AVERAGE(H2:H8)&gt;$AT$11,1,0)</f>
        <v>0</v>
      </c>
      <c r="AP8" s="26">
        <f t="shared" ref="AP8:AP2836" si="21">IF(AVERAGE(H2:H8)&lt;$AT$13,1,0)</f>
        <v>0</v>
      </c>
      <c r="AQ8" s="25">
        <f t="shared" ref="AQ8:AQ2836" si="22">IF(AVERAGE(G2:G8)&gt;$AT$15,1,0)</f>
        <v>1</v>
      </c>
      <c r="AR8" s="26">
        <f t="shared" ref="AR8:AR2836" si="23">IF(AVERAGE(G2:G8)&lt;$AT$17,1,0)</f>
        <v>0</v>
      </c>
      <c r="AT8" s="29" t="s">
        <v>28</v>
      </c>
      <c r="AX8" t="s">
        <v>47</v>
      </c>
      <c r="AY8" s="36">
        <f ca="1">1-POWER(AY6,250)</f>
        <v>1.014044229007649E-2</v>
      </c>
      <c r="AZ8" t="s">
        <v>48</v>
      </c>
      <c r="BD8" s="30"/>
      <c r="BE8" s="30"/>
      <c r="BF8" s="30"/>
    </row>
    <row r="9" spans="1:58" x14ac:dyDescent="0.2">
      <c r="A9" s="12">
        <v>38083</v>
      </c>
      <c r="B9" s="13">
        <v>18.79</v>
      </c>
      <c r="C9" s="14">
        <v>18.79</v>
      </c>
      <c r="D9" s="31">
        <f t="shared" si="14"/>
        <v>242451.27941540146</v>
      </c>
      <c r="E9" s="31">
        <f t="shared" si="15"/>
        <v>169168.21152640297</v>
      </c>
      <c r="F9" s="16">
        <f t="shared" si="0"/>
        <v>411619.49094180443</v>
      </c>
      <c r="G9" s="16">
        <f t="shared" si="1"/>
        <v>18.79</v>
      </c>
      <c r="H9" s="17">
        <f t="shared" si="2"/>
        <v>0</v>
      </c>
      <c r="I9" s="16">
        <v>15.32</v>
      </c>
      <c r="J9" s="32">
        <f t="shared" si="16"/>
        <v>1.0120111896041022</v>
      </c>
      <c r="K9" s="18">
        <f t="shared" ca="1" si="3"/>
        <v>106327.1255099242</v>
      </c>
      <c r="L9" s="19"/>
      <c r="M9" s="20"/>
      <c r="N9" s="18"/>
      <c r="O9" s="20"/>
      <c r="P9" s="21"/>
      <c r="Q9" s="33">
        <f t="shared" si="17"/>
        <v>0.98798881039589781</v>
      </c>
      <c r="R9" s="5">
        <f t="shared" ca="1" si="4"/>
        <v>2.056074347253483</v>
      </c>
      <c r="S9" s="20"/>
      <c r="T9" s="20"/>
      <c r="U9" s="5">
        <f t="shared" ca="1" si="5"/>
        <v>3.8317474653324646</v>
      </c>
      <c r="V9" s="23"/>
      <c r="W9" s="20"/>
      <c r="X9" s="32">
        <f t="shared" si="18"/>
        <v>1.0240223792082044</v>
      </c>
      <c r="Y9" s="18">
        <f t="shared" ca="1" si="6"/>
        <v>86583118839.892288</v>
      </c>
      <c r="Z9" s="20"/>
      <c r="AA9" s="20"/>
      <c r="AB9" s="18"/>
      <c r="AC9" s="20"/>
      <c r="AD9" s="20"/>
      <c r="AE9" s="24">
        <f t="shared" si="19"/>
        <v>10</v>
      </c>
      <c r="AH9" s="25" t="str">
        <f t="shared" ca="1" si="7"/>
        <v>-</v>
      </c>
      <c r="AI9" s="15">
        <f t="shared" ca="1" si="8"/>
        <v>19.433085020537391</v>
      </c>
      <c r="AJ9" s="15">
        <f t="shared" ca="1" si="9"/>
        <v>19.433085020537391</v>
      </c>
      <c r="AK9" s="17">
        <f t="shared" ca="1" si="10"/>
        <v>5.3405678213764851E-3</v>
      </c>
      <c r="AL9" s="17">
        <f t="shared" ca="1" si="11"/>
        <v>2.8236810386122746E-3</v>
      </c>
      <c r="AM9" s="26">
        <f t="shared" ca="1" si="12"/>
        <v>0</v>
      </c>
      <c r="AN9" s="26">
        <f t="shared" ca="1" si="13"/>
        <v>1</v>
      </c>
      <c r="AO9" s="25">
        <f t="shared" si="20"/>
        <v>0</v>
      </c>
      <c r="AP9" s="26">
        <f t="shared" si="21"/>
        <v>0</v>
      </c>
      <c r="AQ9" s="25">
        <f t="shared" si="22"/>
        <v>1</v>
      </c>
      <c r="AR9" s="26">
        <f t="shared" si="23"/>
        <v>0</v>
      </c>
      <c r="AT9">
        <v>15</v>
      </c>
      <c r="BD9" s="30"/>
      <c r="BE9" s="30"/>
      <c r="BF9" s="30"/>
    </row>
    <row r="10" spans="1:58" x14ac:dyDescent="0.2">
      <c r="A10" s="12">
        <v>38084</v>
      </c>
      <c r="B10" s="13">
        <v>19.09</v>
      </c>
      <c r="C10" s="14">
        <v>19.12</v>
      </c>
      <c r="D10" s="31">
        <f t="shared" si="14"/>
        <v>218206.1514738613</v>
      </c>
      <c r="E10" s="31">
        <f t="shared" si="15"/>
        <v>193413.33946794312</v>
      </c>
      <c r="F10" s="16">
        <f t="shared" si="0"/>
        <v>411619.49094180443</v>
      </c>
      <c r="G10" s="16">
        <f t="shared" si="1"/>
        <v>19.104096514649395</v>
      </c>
      <c r="H10" s="17">
        <f t="shared" si="2"/>
        <v>1.56903765690386E-3</v>
      </c>
      <c r="I10" s="16">
        <v>15.76</v>
      </c>
      <c r="J10" s="32">
        <f t="shared" si="16"/>
        <v>1.0167161529882596</v>
      </c>
      <c r="K10" s="18">
        <f t="shared" ca="1" si="3"/>
        <v>108100.0988026571</v>
      </c>
      <c r="L10" s="19"/>
      <c r="M10" s="20"/>
      <c r="N10" s="18"/>
      <c r="O10" s="20"/>
      <c r="P10" s="21"/>
      <c r="Q10" s="33">
        <f t="shared" si="17"/>
        <v>0.98328384701174054</v>
      </c>
      <c r="R10" s="5">
        <f t="shared" ca="1" si="4"/>
        <v>2.0216204723509779</v>
      </c>
      <c r="S10" s="20"/>
      <c r="T10" s="20"/>
      <c r="U10" s="5">
        <f t="shared" ca="1" si="5"/>
        <v>3.7675663998053195</v>
      </c>
      <c r="V10" s="23"/>
      <c r="W10" s="20"/>
      <c r="X10" s="32">
        <f t="shared" si="18"/>
        <v>1.0334323059765189</v>
      </c>
      <c r="Y10" s="18">
        <f t="shared" ca="1" si="6"/>
        <v>89471903347.782898</v>
      </c>
      <c r="Z10" s="20"/>
      <c r="AA10" s="20"/>
      <c r="AB10" s="18"/>
      <c r="AC10" s="20"/>
      <c r="AD10" s="20"/>
      <c r="AE10" s="24">
        <f t="shared" si="19"/>
        <v>9</v>
      </c>
      <c r="AH10" s="25" t="str">
        <f t="shared" ca="1" si="7"/>
        <v>-</v>
      </c>
      <c r="AI10" s="15">
        <f t="shared" ca="1" si="8"/>
        <v>19.396530742105391</v>
      </c>
      <c r="AJ10" s="15">
        <f t="shared" ca="1" si="9"/>
        <v>19.396530742105391</v>
      </c>
      <c r="AK10" s="17">
        <f t="shared" ca="1" si="10"/>
        <v>4.1703745859893266E-3</v>
      </c>
      <c r="AL10" s="17">
        <f t="shared" ca="1" si="11"/>
        <v>2.6842762184224509E-3</v>
      </c>
      <c r="AM10" s="26">
        <f t="shared" ca="1" si="12"/>
        <v>0</v>
      </c>
      <c r="AN10" s="26">
        <f t="shared" ca="1" si="13"/>
        <v>1</v>
      </c>
      <c r="AO10" s="25">
        <f t="shared" si="20"/>
        <v>0</v>
      </c>
      <c r="AP10" s="26">
        <f t="shared" si="21"/>
        <v>0</v>
      </c>
      <c r="AQ10" s="25">
        <f t="shared" si="22"/>
        <v>1</v>
      </c>
      <c r="AR10" s="26">
        <f t="shared" si="23"/>
        <v>0</v>
      </c>
      <c r="AT10" s="29" t="s">
        <v>49</v>
      </c>
      <c r="AX10" s="29" t="s">
        <v>50</v>
      </c>
      <c r="BD10" s="30"/>
      <c r="BE10" s="30"/>
      <c r="BF10" s="30"/>
    </row>
    <row r="11" spans="1:58" x14ac:dyDescent="0.2">
      <c r="A11" s="12">
        <v>38085</v>
      </c>
      <c r="B11" s="13">
        <v>19.05</v>
      </c>
      <c r="C11" s="14">
        <v>19</v>
      </c>
      <c r="D11" s="31">
        <f t="shared" si="14"/>
        <v>193961.02353232115</v>
      </c>
      <c r="E11" s="31">
        <f t="shared" si="15"/>
        <v>217620.42589074653</v>
      </c>
      <c r="F11" s="16">
        <f t="shared" si="0"/>
        <v>411581.44942306768</v>
      </c>
      <c r="G11" s="16">
        <f t="shared" si="1"/>
        <v>19.023562896700547</v>
      </c>
      <c r="H11" s="17">
        <f t="shared" si="2"/>
        <v>-2.6315789473685403E-3</v>
      </c>
      <c r="I11" s="16">
        <v>16.260000000000002</v>
      </c>
      <c r="J11" s="32">
        <f t="shared" si="16"/>
        <v>0.9956924547999646</v>
      </c>
      <c r="K11" s="18">
        <f t="shared" ca="1" si="3"/>
        <v>107630.06469997326</v>
      </c>
      <c r="L11" s="19"/>
      <c r="M11" s="20"/>
      <c r="N11" s="18"/>
      <c r="O11" s="20"/>
      <c r="P11" s="21"/>
      <c r="Q11" s="33">
        <f t="shared" si="17"/>
        <v>1.0043075452000354</v>
      </c>
      <c r="R11" s="5">
        <f t="shared" ca="1" si="4"/>
        <v>2.0302441130898683</v>
      </c>
      <c r="S11" s="20"/>
      <c r="T11" s="20"/>
      <c r="U11" s="5">
        <f t="shared" ca="1" si="5"/>
        <v>3.7836658224927611</v>
      </c>
      <c r="V11" s="23"/>
      <c r="W11" s="20"/>
      <c r="X11" s="32">
        <f t="shared" si="18"/>
        <v>0.9913849095999292</v>
      </c>
      <c r="Y11" s="18">
        <f t="shared" ca="1" si="6"/>
        <v>88695257115.492996</v>
      </c>
      <c r="Z11" s="20"/>
      <c r="AA11" s="20"/>
      <c r="AB11" s="18"/>
      <c r="AC11" s="20"/>
      <c r="AD11" s="20"/>
      <c r="AE11" s="24">
        <f t="shared" si="19"/>
        <v>8</v>
      </c>
      <c r="AH11" s="25" t="str">
        <f t="shared" ca="1" si="7"/>
        <v>-</v>
      </c>
      <c r="AI11" s="15">
        <f t="shared" ca="1" si="8"/>
        <v>19.359233957564907</v>
      </c>
      <c r="AJ11" s="15">
        <f t="shared" ca="1" si="9"/>
        <v>19.359233957564907</v>
      </c>
      <c r="AK11" s="17">
        <f t="shared" ca="1" si="10"/>
        <v>2.8921475322087518E-3</v>
      </c>
      <c r="AL11" s="17">
        <f t="shared" ca="1" si="11"/>
        <v>2.1526907018433517E-3</v>
      </c>
      <c r="AM11" s="26">
        <f t="shared" ca="1" si="12"/>
        <v>0</v>
      </c>
      <c r="AN11" s="26">
        <f t="shared" ca="1" si="13"/>
        <v>1</v>
      </c>
      <c r="AO11" s="25">
        <f t="shared" si="20"/>
        <v>0</v>
      </c>
      <c r="AP11" s="26">
        <f t="shared" si="21"/>
        <v>0</v>
      </c>
      <c r="AQ11" s="25">
        <f t="shared" si="22"/>
        <v>1</v>
      </c>
      <c r="AR11" s="26">
        <f t="shared" si="23"/>
        <v>0</v>
      </c>
      <c r="AT11" s="36">
        <v>0.2</v>
      </c>
      <c r="AX11" t="s">
        <v>42</v>
      </c>
      <c r="AY11" s="34">
        <v>1706</v>
      </c>
      <c r="BD11" s="30"/>
      <c r="BE11" s="30"/>
      <c r="BF11" s="30"/>
    </row>
    <row r="12" spans="1:58" x14ac:dyDescent="0.2">
      <c r="A12" s="12">
        <v>38089</v>
      </c>
      <c r="B12" s="13">
        <v>18.670000000000002</v>
      </c>
      <c r="C12" s="14">
        <v>18.899999999999999</v>
      </c>
      <c r="D12" s="31">
        <f t="shared" si="14"/>
        <v>169715.895590781</v>
      </c>
      <c r="E12" s="31">
        <f t="shared" si="15"/>
        <v>241929.35680055388</v>
      </c>
      <c r="F12" s="16">
        <f t="shared" si="0"/>
        <v>411645.25239133486</v>
      </c>
      <c r="G12" s="16">
        <f t="shared" si="1"/>
        <v>18.805174040611135</v>
      </c>
      <c r="H12" s="17">
        <f t="shared" si="2"/>
        <v>1.2169312169312052E-2</v>
      </c>
      <c r="I12" s="16">
        <v>15.28</v>
      </c>
      <c r="J12" s="32">
        <f t="shared" si="16"/>
        <v>0.98867332597429658</v>
      </c>
      <c r="K12" s="18">
        <f t="shared" ca="1" si="3"/>
        <v>106406.63587956318</v>
      </c>
      <c r="L12" s="19"/>
      <c r="M12" s="20"/>
      <c r="N12" s="18"/>
      <c r="O12" s="20"/>
      <c r="P12" s="21"/>
      <c r="Q12" s="33">
        <f t="shared" si="17"/>
        <v>1.0113266740257034</v>
      </c>
      <c r="R12" s="5">
        <f t="shared" ca="1" si="4"/>
        <v>2.0531544910723865</v>
      </c>
      <c r="S12" s="20"/>
      <c r="T12" s="20"/>
      <c r="U12" s="5">
        <f t="shared" ca="1" si="5"/>
        <v>3.8263911692416386</v>
      </c>
      <c r="V12" s="23"/>
      <c r="W12" s="20"/>
      <c r="X12" s="32">
        <f t="shared" si="18"/>
        <v>0.97734665194859316</v>
      </c>
      <c r="Y12" s="18">
        <f t="shared" ca="1" si="6"/>
        <v>86680307507.732864</v>
      </c>
      <c r="Z12" s="20"/>
      <c r="AA12" s="20"/>
      <c r="AB12" s="18"/>
      <c r="AC12" s="20"/>
      <c r="AD12" s="20"/>
      <c r="AE12" s="24">
        <f t="shared" si="19"/>
        <v>7</v>
      </c>
      <c r="AH12" s="25" t="str">
        <f t="shared" ca="1" si="7"/>
        <v>-</v>
      </c>
      <c r="AI12" s="15">
        <f t="shared" ca="1" si="8"/>
        <v>19.308864874205472</v>
      </c>
      <c r="AJ12" s="15">
        <f t="shared" ca="1" si="9"/>
        <v>19.308864874205472</v>
      </c>
      <c r="AK12" s="17">
        <f t="shared" ca="1" si="10"/>
        <v>5.0053568781224982E-3</v>
      </c>
      <c r="AL12" s="17">
        <f t="shared" ca="1" si="11"/>
        <v>3.0632926534314153E-3</v>
      </c>
      <c r="AM12" s="26">
        <f t="shared" ca="1" si="12"/>
        <v>0</v>
      </c>
      <c r="AN12" s="26">
        <f t="shared" ca="1" si="13"/>
        <v>1</v>
      </c>
      <c r="AO12" s="25">
        <f t="shared" si="20"/>
        <v>0</v>
      </c>
      <c r="AP12" s="26">
        <f t="shared" si="21"/>
        <v>0</v>
      </c>
      <c r="AQ12" s="25">
        <f t="shared" si="22"/>
        <v>1</v>
      </c>
      <c r="AR12" s="26">
        <f t="shared" si="23"/>
        <v>0</v>
      </c>
      <c r="AT12" s="29" t="s">
        <v>51</v>
      </c>
      <c r="AX12" t="s">
        <v>43</v>
      </c>
      <c r="AY12" s="24">
        <f ca="1">10000-COUNTBLANK(INDIRECT("O"&amp;(AY11+2)):O$9999)-(AY11+2)</f>
        <v>0</v>
      </c>
      <c r="BD12" s="30"/>
      <c r="BE12" s="30"/>
      <c r="BF12" s="30"/>
    </row>
    <row r="13" spans="1:58" x14ac:dyDescent="0.2">
      <c r="A13" s="12">
        <v>38090</v>
      </c>
      <c r="B13" s="13">
        <v>19.3</v>
      </c>
      <c r="C13" s="14">
        <v>19.29</v>
      </c>
      <c r="D13" s="31">
        <f t="shared" si="14"/>
        <v>145470.76764924085</v>
      </c>
      <c r="E13" s="31">
        <f t="shared" si="15"/>
        <v>265879.43821158854</v>
      </c>
      <c r="F13" s="16">
        <f t="shared" si="0"/>
        <v>411350.20586082939</v>
      </c>
      <c r="G13" s="16">
        <f t="shared" si="1"/>
        <v>19.293536421413595</v>
      </c>
      <c r="H13" s="17">
        <f t="shared" si="2"/>
        <v>-5.1840331778141291E-4</v>
      </c>
      <c r="I13" s="16">
        <v>17.260000000000002</v>
      </c>
      <c r="J13" s="32">
        <f t="shared" si="16"/>
        <v>1.0252342119842022</v>
      </c>
      <c r="K13" s="18">
        <f t="shared" ca="1" si="3"/>
        <v>109087.27603490255</v>
      </c>
      <c r="L13" s="19"/>
      <c r="M13" s="20"/>
      <c r="N13" s="18"/>
      <c r="O13" s="20"/>
      <c r="P13" s="21"/>
      <c r="Q13" s="33">
        <f t="shared" si="17"/>
        <v>0.97476578801579783</v>
      </c>
      <c r="R13" s="5">
        <f t="shared" ca="1" si="4"/>
        <v>2.0012613820180292</v>
      </c>
      <c r="S13" s="20"/>
      <c r="T13" s="20"/>
      <c r="U13" s="5">
        <f t="shared" ca="1" si="5"/>
        <v>3.7297075108180882</v>
      </c>
      <c r="V13" s="23"/>
      <c r="W13" s="20"/>
      <c r="X13" s="32">
        <f t="shared" si="18"/>
        <v>1.0504684239684043</v>
      </c>
      <c r="Y13" s="18">
        <f t="shared" ca="1" si="6"/>
        <v>91048933407.0634</v>
      </c>
      <c r="Z13" s="20"/>
      <c r="AA13" s="20"/>
      <c r="AB13" s="18"/>
      <c r="AC13" s="20"/>
      <c r="AD13" s="20"/>
      <c r="AE13" s="24">
        <f t="shared" si="19"/>
        <v>6</v>
      </c>
      <c r="AH13" s="25" t="str">
        <f t="shared" ca="1" si="7"/>
        <v>-</v>
      </c>
      <c r="AI13" s="15">
        <f t="shared" ca="1" si="8"/>
        <v>19.307587503139484</v>
      </c>
      <c r="AJ13" s="15">
        <f t="shared" ca="1" si="9"/>
        <v>19.307587503139484</v>
      </c>
      <c r="AK13" s="17">
        <f t="shared" ca="1" si="10"/>
        <v>2.5703133188958818E-3</v>
      </c>
      <c r="AL13" s="17">
        <f t="shared" ca="1" si="11"/>
        <v>2.7648179891636795E-3</v>
      </c>
      <c r="AM13" s="26">
        <f t="shared" ca="1" si="12"/>
        <v>0</v>
      </c>
      <c r="AN13" s="26">
        <f t="shared" ca="1" si="13"/>
        <v>0</v>
      </c>
      <c r="AO13" s="25">
        <f t="shared" si="20"/>
        <v>0</v>
      </c>
      <c r="AP13" s="26">
        <f t="shared" si="21"/>
        <v>0</v>
      </c>
      <c r="AQ13" s="25">
        <f t="shared" si="22"/>
        <v>1</v>
      </c>
      <c r="AR13" s="26">
        <f t="shared" si="23"/>
        <v>0</v>
      </c>
      <c r="AT13" s="36">
        <v>-0.05</v>
      </c>
      <c r="AX13" t="s">
        <v>44</v>
      </c>
      <c r="AY13" s="35" t="e">
        <f ca="1">EXP(LN(INDIRECT("o"&amp;(AY11+AY12+1))/INDIRECT("o"&amp;(AY11+2))/PRODUCT(INDIRECT("J"&amp;(AY11+3)):INDIRECT("J"&amp;(AY11+AY12+1))))/(AY12-1))</f>
        <v>#DIV/0!</v>
      </c>
      <c r="BD13" s="30"/>
      <c r="BE13" s="30"/>
      <c r="BF13" s="30"/>
    </row>
    <row r="14" spans="1:58" x14ac:dyDescent="0.2">
      <c r="A14" s="12">
        <v>38091</v>
      </c>
      <c r="B14" s="13">
        <v>19.46</v>
      </c>
      <c r="C14" s="14">
        <v>19.47</v>
      </c>
      <c r="D14" s="31">
        <f t="shared" si="14"/>
        <v>121225.63970770071</v>
      </c>
      <c r="E14" s="31">
        <f t="shared" si="15"/>
        <v>290137.1349078936</v>
      </c>
      <c r="F14" s="16">
        <f t="shared" si="0"/>
        <v>411362.7746155943</v>
      </c>
      <c r="G14" s="16">
        <f t="shared" si="1"/>
        <v>19.467053072198354</v>
      </c>
      <c r="H14" s="17">
        <f t="shared" si="2"/>
        <v>5.1361068310207258E-4</v>
      </c>
      <c r="I14" s="16">
        <v>15.62</v>
      </c>
      <c r="J14" s="32">
        <f t="shared" si="16"/>
        <v>1.0090243416440345</v>
      </c>
      <c r="K14" s="18">
        <f t="shared" ca="1" si="3"/>
        <v>110067.22947952016</v>
      </c>
      <c r="L14" s="19"/>
      <c r="M14" s="20"/>
      <c r="N14" s="18"/>
      <c r="O14" s="20"/>
      <c r="P14" s="21"/>
      <c r="Q14" s="33">
        <f t="shared" si="17"/>
        <v>0.99097565835596546</v>
      </c>
      <c r="R14" s="5">
        <f t="shared" ca="1" si="4"/>
        <v>1.9831186980292062</v>
      </c>
      <c r="S14" s="20"/>
      <c r="T14" s="20"/>
      <c r="U14" s="5">
        <f t="shared" ca="1" si="5"/>
        <v>3.6959228201568401</v>
      </c>
      <c r="V14" s="23"/>
      <c r="W14" s="20"/>
      <c r="X14" s="32">
        <f t="shared" si="18"/>
        <v>1.0180486832880691</v>
      </c>
      <c r="Y14" s="18">
        <f t="shared" ca="1" si="6"/>
        <v>92686146402.959061</v>
      </c>
      <c r="Z14" s="20"/>
      <c r="AA14" s="20"/>
      <c r="AB14" s="18"/>
      <c r="AC14" s="20"/>
      <c r="AD14" s="20"/>
      <c r="AE14" s="24">
        <f t="shared" si="19"/>
        <v>5</v>
      </c>
      <c r="AH14" s="25" t="str">
        <f t="shared" ca="1" si="7"/>
        <v>-</v>
      </c>
      <c r="AI14" s="15">
        <f t="shared" ca="1" si="8"/>
        <v>19.319854085374779</v>
      </c>
      <c r="AJ14" s="15">
        <f t="shared" ca="1" si="9"/>
        <v>19.319854085374779</v>
      </c>
      <c r="AK14" s="17">
        <f t="shared" ca="1" si="10"/>
        <v>1.8503297073613385E-3</v>
      </c>
      <c r="AL14" s="17">
        <f t="shared" ca="1" si="11"/>
        <v>2.5916481963897098E-3</v>
      </c>
      <c r="AM14" s="26">
        <f t="shared" ca="1" si="12"/>
        <v>0</v>
      </c>
      <c r="AN14" s="26">
        <f t="shared" ca="1" si="13"/>
        <v>0</v>
      </c>
      <c r="AO14" s="25">
        <f t="shared" si="20"/>
        <v>0</v>
      </c>
      <c r="AP14" s="26">
        <f t="shared" si="21"/>
        <v>0</v>
      </c>
      <c r="AQ14" s="25">
        <f t="shared" si="22"/>
        <v>1</v>
      </c>
      <c r="AR14" s="26">
        <f t="shared" si="23"/>
        <v>0</v>
      </c>
      <c r="AT14" s="29" t="s">
        <v>52</v>
      </c>
      <c r="AX14" t="s">
        <v>46</v>
      </c>
      <c r="AY14" s="17" t="e">
        <f ca="1">AVERAGE(INDIRECT("P"&amp;(AY11+3)):INDIRECT("P"&amp;(AY11+AY12)))</f>
        <v>#DIV/0!</v>
      </c>
      <c r="BD14" s="30"/>
      <c r="BE14" s="30"/>
      <c r="BF14" s="30"/>
    </row>
    <row r="15" spans="1:58" x14ac:dyDescent="0.2">
      <c r="A15" s="12">
        <v>38092</v>
      </c>
      <c r="B15" s="13">
        <v>19.350000000000001</v>
      </c>
      <c r="C15" s="14">
        <v>19.47</v>
      </c>
      <c r="D15" s="31">
        <f t="shared" si="14"/>
        <v>96980.511766160576</v>
      </c>
      <c r="E15" s="31">
        <f t="shared" si="15"/>
        <v>314369.81029270979</v>
      </c>
      <c r="F15" s="16">
        <f t="shared" si="0"/>
        <v>411350.32205887034</v>
      </c>
      <c r="G15" s="16">
        <f t="shared" si="1"/>
        <v>19.441708636682986</v>
      </c>
      <c r="H15" s="17">
        <f t="shared" si="2"/>
        <v>6.1633281972264253E-3</v>
      </c>
      <c r="I15" s="16">
        <v>15.74</v>
      </c>
      <c r="J15" s="32">
        <f t="shared" si="16"/>
        <v>0.99866785360073207</v>
      </c>
      <c r="K15" s="18">
        <f t="shared" ca="1" si="3"/>
        <v>109916.12257333011</v>
      </c>
      <c r="L15" s="19"/>
      <c r="M15" s="20"/>
      <c r="N15" s="18"/>
      <c r="O15" s="20"/>
      <c r="P15" s="21"/>
      <c r="Q15" s="33">
        <f t="shared" si="17"/>
        <v>1.0013321463992679</v>
      </c>
      <c r="R15" s="5">
        <f t="shared" ca="1" si="4"/>
        <v>1.985677778291268</v>
      </c>
      <c r="S15" s="20"/>
      <c r="T15" s="20"/>
      <c r="U15" s="5">
        <f t="shared" ca="1" si="5"/>
        <v>3.7007196303558825</v>
      </c>
      <c r="V15" s="23"/>
      <c r="W15" s="20"/>
      <c r="X15" s="32">
        <f t="shared" si="18"/>
        <v>0.99733570720146403</v>
      </c>
      <c r="Y15" s="18">
        <f t="shared" ca="1" si="6"/>
        <v>92433119657.266815</v>
      </c>
      <c r="Z15" s="20"/>
      <c r="AA15" s="20"/>
      <c r="AB15" s="18"/>
      <c r="AC15" s="20"/>
      <c r="AD15" s="20"/>
      <c r="AE15" s="24">
        <f t="shared" si="19"/>
        <v>4</v>
      </c>
      <c r="AH15" s="25" t="str">
        <f t="shared" ca="1" si="7"/>
        <v>-</v>
      </c>
      <c r="AI15" s="15">
        <f t="shared" ca="1" si="8"/>
        <v>19.328557981896797</v>
      </c>
      <c r="AJ15" s="15">
        <f t="shared" ca="1" si="9"/>
        <v>19.328557981896797</v>
      </c>
      <c r="AK15" s="17">
        <f t="shared" ca="1" si="10"/>
        <v>2.8775510735657428E-3</v>
      </c>
      <c r="AL15" s="17">
        <f t="shared" ca="1" si="11"/>
        <v>2.8467681964494751E-3</v>
      </c>
      <c r="AM15" s="26">
        <f t="shared" ca="1" si="12"/>
        <v>0</v>
      </c>
      <c r="AN15" s="26">
        <f t="shared" ca="1" si="13"/>
        <v>1</v>
      </c>
      <c r="AO15" s="25">
        <f t="shared" si="20"/>
        <v>0</v>
      </c>
      <c r="AP15" s="26">
        <f t="shared" si="21"/>
        <v>0</v>
      </c>
      <c r="AQ15" s="25">
        <f t="shared" si="22"/>
        <v>1</v>
      </c>
      <c r="AR15" s="26">
        <f t="shared" si="23"/>
        <v>0</v>
      </c>
      <c r="AT15">
        <v>16</v>
      </c>
      <c r="AX15" t="s">
        <v>47</v>
      </c>
      <c r="AY15" s="36" t="e">
        <f ca="1">1-POWER(AY13,250)</f>
        <v>#DIV/0!</v>
      </c>
      <c r="BD15" s="30"/>
      <c r="BE15" s="30"/>
      <c r="BF15" s="30"/>
    </row>
    <row r="16" spans="1:58" x14ac:dyDescent="0.2">
      <c r="A16" s="12">
        <v>38093</v>
      </c>
      <c r="B16" s="13">
        <v>19</v>
      </c>
      <c r="C16" s="14">
        <v>19.43</v>
      </c>
      <c r="D16" s="31">
        <f t="shared" si="14"/>
        <v>72735.383824620425</v>
      </c>
      <c r="E16" s="31">
        <f t="shared" si="15"/>
        <v>338465.50755356246</v>
      </c>
      <c r="F16" s="16">
        <f t="shared" si="0"/>
        <v>411200.89137818292</v>
      </c>
      <c r="G16" s="16">
        <f t="shared" si="1"/>
        <v>19.353939330628002</v>
      </c>
      <c r="H16" s="17">
        <f t="shared" si="2"/>
        <v>2.2130725681935193E-2</v>
      </c>
      <c r="I16" s="16">
        <v>14.94</v>
      </c>
      <c r="J16" s="32">
        <f t="shared" si="16"/>
        <v>0.99512388610220137</v>
      </c>
      <c r="K16" s="18">
        <f t="shared" ca="1" si="3"/>
        <v>109375.69983054722</v>
      </c>
      <c r="L16" s="19"/>
      <c r="M16" s="20"/>
      <c r="N16" s="18"/>
      <c r="O16" s="20"/>
      <c r="P16" s="21"/>
      <c r="Q16" s="33">
        <f t="shared" si="17"/>
        <v>1.0048761138977986</v>
      </c>
      <c r="R16" s="5">
        <f t="shared" ca="1" si="4"/>
        <v>1.9952770452222102</v>
      </c>
      <c r="S16" s="20"/>
      <c r="T16" s="20"/>
      <c r="U16" s="5">
        <f t="shared" ca="1" si="5"/>
        <v>3.7186374472542876</v>
      </c>
      <c r="V16" s="23"/>
      <c r="W16" s="20"/>
      <c r="X16" s="32">
        <f t="shared" si="18"/>
        <v>0.99024777220440274</v>
      </c>
      <c r="Y16" s="18">
        <f t="shared" ca="1" si="6"/>
        <v>91525666831.446198</v>
      </c>
      <c r="Z16" s="20"/>
      <c r="AA16" s="20"/>
      <c r="AB16" s="18"/>
      <c r="AC16" s="20"/>
      <c r="AD16" s="20"/>
      <c r="AE16" s="24">
        <f t="shared" si="19"/>
        <v>3</v>
      </c>
      <c r="AH16" s="25" t="str">
        <f t="shared" ca="1" si="7"/>
        <v>-</v>
      </c>
      <c r="AI16" s="15">
        <f t="shared" ca="1" si="8"/>
        <v>19.330250071812209</v>
      </c>
      <c r="AJ16" s="15">
        <f t="shared" ca="1" si="9"/>
        <v>19.330250071812209</v>
      </c>
      <c r="AK16" s="17">
        <f t="shared" ca="1" si="10"/>
        <v>6.3044990777376313E-3</v>
      </c>
      <c r="AL16" s="17">
        <f t="shared" ca="1" si="11"/>
        <v>4.1323653621485228E-3</v>
      </c>
      <c r="AM16" s="26">
        <f t="shared" ca="1" si="12"/>
        <v>0</v>
      </c>
      <c r="AN16" s="26">
        <f t="shared" ca="1" si="13"/>
        <v>1</v>
      </c>
      <c r="AO16" s="25">
        <f t="shared" si="20"/>
        <v>0</v>
      </c>
      <c r="AP16" s="26">
        <f t="shared" si="21"/>
        <v>0</v>
      </c>
      <c r="AQ16" s="25">
        <f t="shared" si="22"/>
        <v>1</v>
      </c>
      <c r="AR16" s="26">
        <f t="shared" si="23"/>
        <v>0</v>
      </c>
      <c r="AT16" s="29" t="s">
        <v>53</v>
      </c>
      <c r="BD16" s="30"/>
      <c r="BE16" s="30"/>
      <c r="BF16" s="30"/>
    </row>
    <row r="17" spans="1:58" x14ac:dyDescent="0.2">
      <c r="A17" s="12">
        <v>38096</v>
      </c>
      <c r="B17" s="13">
        <v>18.87</v>
      </c>
      <c r="C17" s="14">
        <v>19.68</v>
      </c>
      <c r="D17" s="31">
        <f t="shared" si="14"/>
        <v>48490.255883080288</v>
      </c>
      <c r="E17" s="31">
        <f t="shared" si="15"/>
        <v>362174.07321950496</v>
      </c>
      <c r="F17" s="16">
        <f t="shared" si="0"/>
        <v>410664.32910258527</v>
      </c>
      <c r="G17" s="16">
        <f t="shared" si="1"/>
        <v>19.584357148936878</v>
      </c>
      <c r="H17" s="17">
        <f t="shared" si="2"/>
        <v>4.1158536585365835E-2</v>
      </c>
      <c r="I17" s="16">
        <v>15.42</v>
      </c>
      <c r="J17" s="32">
        <f t="shared" si="16"/>
        <v>1.0105850722623577</v>
      </c>
      <c r="K17" s="18">
        <f t="shared" ca="1" si="3"/>
        <v>110528.94328974679</v>
      </c>
      <c r="L17" s="19"/>
      <c r="M17" s="20"/>
      <c r="N17" s="18"/>
      <c r="O17" s="20"/>
      <c r="P17" s="21"/>
      <c r="Q17" s="33">
        <f t="shared" si="17"/>
        <v>0.98941492773764239</v>
      </c>
      <c r="R17" s="5">
        <f t="shared" ca="1" si="4"/>
        <v>1.9740746527353583</v>
      </c>
      <c r="S17" s="20"/>
      <c r="T17" s="20"/>
      <c r="U17" s="5">
        <f t="shared" ca="1" si="5"/>
        <v>3.6791494395699011</v>
      </c>
      <c r="V17" s="23"/>
      <c r="W17" s="20"/>
      <c r="X17" s="32">
        <f t="shared" si="18"/>
        <v>1.0211701445247152</v>
      </c>
      <c r="Y17" s="18">
        <f t="shared" ca="1" si="6"/>
        <v>93457127315.097321</v>
      </c>
      <c r="Z17" s="20"/>
      <c r="AA17" s="20"/>
      <c r="AB17" s="18"/>
      <c r="AC17" s="20"/>
      <c r="AD17" s="20"/>
      <c r="AE17" s="24">
        <f t="shared" si="19"/>
        <v>2</v>
      </c>
      <c r="AH17" s="25" t="str">
        <f t="shared" ca="1" si="7"/>
        <v>-</v>
      </c>
      <c r="AI17" s="15">
        <f t="shared" ca="1" si="8"/>
        <v>19.346131764132501</v>
      </c>
      <c r="AJ17" s="15">
        <f t="shared" ca="1" si="9"/>
        <v>19.346131764132501</v>
      </c>
      <c r="AK17" s="17">
        <f t="shared" ca="1" si="10"/>
        <v>1.3602851666526694E-2</v>
      </c>
      <c r="AL17" s="17">
        <f t="shared" ca="1" si="11"/>
        <v>6.4465010635996051E-3</v>
      </c>
      <c r="AM17" s="26">
        <f t="shared" ca="1" si="12"/>
        <v>0</v>
      </c>
      <c r="AN17" s="26">
        <f t="shared" ca="1" si="13"/>
        <v>1</v>
      </c>
      <c r="AO17" s="25">
        <f t="shared" si="20"/>
        <v>0</v>
      </c>
      <c r="AP17" s="26">
        <f t="shared" si="21"/>
        <v>0</v>
      </c>
      <c r="AQ17" s="25">
        <f t="shared" si="22"/>
        <v>1</v>
      </c>
      <c r="AR17" s="26">
        <f t="shared" si="23"/>
        <v>0</v>
      </c>
      <c r="AT17">
        <v>15</v>
      </c>
      <c r="AX17" s="29" t="s">
        <v>54</v>
      </c>
      <c r="BD17" s="30"/>
      <c r="BE17" s="30"/>
      <c r="BF17" s="30"/>
    </row>
    <row r="18" spans="1:58" x14ac:dyDescent="0.2">
      <c r="A18" s="12">
        <v>38097</v>
      </c>
      <c r="B18" s="13">
        <v>19.149999999999999</v>
      </c>
      <c r="C18" s="14">
        <v>19.96</v>
      </c>
      <c r="D18" s="31">
        <f t="shared" si="14"/>
        <v>24245.127941540144</v>
      </c>
      <c r="E18" s="31">
        <f t="shared" si="15"/>
        <v>385421.30717564636</v>
      </c>
      <c r="F18" s="16">
        <f t="shared" si="0"/>
        <v>409666.43511718651</v>
      </c>
      <c r="G18" s="16">
        <f t="shared" si="1"/>
        <v>19.912062087715267</v>
      </c>
      <c r="H18" s="17">
        <f t="shared" si="2"/>
        <v>4.0581162324649367E-2</v>
      </c>
      <c r="I18" s="16">
        <v>16.670000000000002</v>
      </c>
      <c r="J18" s="32">
        <f t="shared" si="16"/>
        <v>1.0142623835819677</v>
      </c>
      <c r="K18" s="18">
        <f t="shared" ca="1" si="3"/>
        <v>112100.7791653904</v>
      </c>
      <c r="L18" s="19"/>
      <c r="M18" s="20"/>
      <c r="N18" s="18"/>
      <c r="O18" s="20"/>
      <c r="P18" s="21"/>
      <c r="Q18" s="33">
        <f t="shared" si="17"/>
        <v>0.98573761641803226</v>
      </c>
      <c r="R18" s="5">
        <f t="shared" ca="1" si="4"/>
        <v>1.9458385783655816</v>
      </c>
      <c r="S18" s="20"/>
      <c r="T18" s="20"/>
      <c r="U18" s="5">
        <f t="shared" ca="1" si="5"/>
        <v>3.626551838183008</v>
      </c>
      <c r="V18" s="23"/>
      <c r="W18" s="20"/>
      <c r="X18" s="32">
        <f t="shared" si="18"/>
        <v>1.0285247671639355</v>
      </c>
      <c r="Y18" s="18">
        <f t="shared" ca="1" si="6"/>
        <v>96116643958.044601</v>
      </c>
      <c r="Z18" s="20"/>
      <c r="AA18" s="20"/>
      <c r="AB18" s="18"/>
      <c r="AC18" s="20"/>
      <c r="AD18" s="20"/>
      <c r="AE18" s="24">
        <f t="shared" si="19"/>
        <v>1</v>
      </c>
      <c r="AH18" s="25" t="str">
        <f t="shared" ca="1" si="7"/>
        <v>-</v>
      </c>
      <c r="AI18" s="15">
        <f t="shared" ca="1" si="8"/>
        <v>19.37942178316678</v>
      </c>
      <c r="AJ18" s="15">
        <f t="shared" ca="1" si="9"/>
        <v>19.37942178316678</v>
      </c>
      <c r="AK18" s="17">
        <f t="shared" ca="1" si="10"/>
        <v>1.8338160025749579E-2</v>
      </c>
      <c r="AL18" s="17">
        <f t="shared" ca="1" si="11"/>
        <v>9.4788554549219348E-3</v>
      </c>
      <c r="AM18" s="26">
        <f t="shared" ca="1" si="12"/>
        <v>0</v>
      </c>
      <c r="AN18" s="26">
        <f t="shared" ca="1" si="13"/>
        <v>1</v>
      </c>
      <c r="AO18" s="25">
        <f t="shared" si="20"/>
        <v>0</v>
      </c>
      <c r="AP18" s="26">
        <f t="shared" si="21"/>
        <v>0</v>
      </c>
      <c r="AQ18" s="25">
        <f t="shared" si="22"/>
        <v>1</v>
      </c>
      <c r="AR18" s="26">
        <f t="shared" si="23"/>
        <v>0</v>
      </c>
      <c r="AU18" s="37"/>
      <c r="AX18" t="s">
        <v>42</v>
      </c>
      <c r="AY18" s="34">
        <v>1682</v>
      </c>
      <c r="BD18" s="30"/>
      <c r="BE18" s="30"/>
      <c r="BF18" s="30"/>
    </row>
    <row r="19" spans="1:58" x14ac:dyDescent="0.2">
      <c r="A19" s="38">
        <v>38098</v>
      </c>
      <c r="B19" s="13">
        <v>18.68</v>
      </c>
      <c r="C19" s="14">
        <v>19.7</v>
      </c>
      <c r="D19" s="31">
        <f t="shared" si="14"/>
        <v>408682.53964460897</v>
      </c>
      <c r="E19" s="31">
        <f t="shared" si="15"/>
        <v>0</v>
      </c>
      <c r="F19" s="16">
        <f t="shared" si="0"/>
        <v>408682.53964460897</v>
      </c>
      <c r="G19" s="16">
        <f t="shared" si="1"/>
        <v>18.68</v>
      </c>
      <c r="H19" s="17">
        <f t="shared" si="2"/>
        <v>5.1776649746192893E-2</v>
      </c>
      <c r="I19" s="16">
        <v>15.6</v>
      </c>
      <c r="J19" s="32">
        <f t="shared" si="16"/>
        <v>0.93587174348697399</v>
      </c>
      <c r="K19" s="18">
        <f t="shared" ca="1" si="3"/>
        <v>104907.67459371351</v>
      </c>
      <c r="L19" s="19"/>
      <c r="M19" s="20"/>
      <c r="N19" s="18"/>
      <c r="O19" s="20"/>
      <c r="P19" s="21"/>
      <c r="Q19" s="33">
        <f t="shared" si="17"/>
        <v>1.0641282565130261</v>
      </c>
      <c r="R19" s="5">
        <f t="shared" ca="1" si="4"/>
        <v>2.0705355544704909</v>
      </c>
      <c r="S19" s="20"/>
      <c r="T19" s="20"/>
      <c r="U19" s="5">
        <f t="shared" ca="1" si="5"/>
        <v>3.8589841662015245</v>
      </c>
      <c r="V19" s="23"/>
      <c r="W19" s="20"/>
      <c r="X19" s="32">
        <f t="shared" si="18"/>
        <v>0.87174348697394788</v>
      </c>
      <c r="Y19" s="18">
        <f t="shared" ca="1" si="6"/>
        <v>83783543940.030365</v>
      </c>
      <c r="Z19" s="20"/>
      <c r="AA19" s="20"/>
      <c r="AB19" s="18"/>
      <c r="AC19" s="20"/>
      <c r="AD19" s="20"/>
      <c r="AE19" s="24">
        <v>20</v>
      </c>
      <c r="AH19" s="25" t="str">
        <f t="shared" ca="1" si="7"/>
        <v>-</v>
      </c>
      <c r="AI19" s="15">
        <f t="shared" ca="1" si="8"/>
        <v>19.340565017435292</v>
      </c>
      <c r="AJ19" s="15">
        <f t="shared" ca="1" si="9"/>
        <v>19.340565017435292</v>
      </c>
      <c r="AK19" s="17">
        <f t="shared" ca="1" si="10"/>
        <v>2.7054002203078631E-2</v>
      </c>
      <c r="AL19" s="17">
        <f t="shared" ca="1" si="11"/>
        <v>1.2809736731737291E-2</v>
      </c>
      <c r="AM19" s="26">
        <f t="shared" ca="1" si="12"/>
        <v>0</v>
      </c>
      <c r="AN19" s="26">
        <f t="shared" ca="1" si="13"/>
        <v>1</v>
      </c>
      <c r="AO19" s="25">
        <f t="shared" si="20"/>
        <v>0</v>
      </c>
      <c r="AP19" s="26">
        <f t="shared" si="21"/>
        <v>0</v>
      </c>
      <c r="AQ19" s="25">
        <f t="shared" si="22"/>
        <v>1</v>
      </c>
      <c r="AR19" s="26">
        <f t="shared" si="23"/>
        <v>0</v>
      </c>
      <c r="AX19" t="s">
        <v>43</v>
      </c>
      <c r="AY19" s="24">
        <f ca="1">10000-COUNTBLANK(INDIRECT("S"&amp;(AY18+2)):S$9999)-(AY18+2)</f>
        <v>1586</v>
      </c>
      <c r="BD19" s="30"/>
      <c r="BE19" s="30"/>
      <c r="BF19" s="30"/>
    </row>
    <row r="20" spans="1:58" x14ac:dyDescent="0.2">
      <c r="A20" s="12">
        <v>38099</v>
      </c>
      <c r="B20" s="13">
        <v>17.350000000000001</v>
      </c>
      <c r="C20" s="14">
        <v>18.77</v>
      </c>
      <c r="D20" s="31">
        <f t="shared" si="14"/>
        <v>388248.41266237851</v>
      </c>
      <c r="E20" s="31">
        <f t="shared" si="15"/>
        <v>19376.116346602274</v>
      </c>
      <c r="F20" s="16">
        <f t="shared" si="0"/>
        <v>407624.52900898078</v>
      </c>
      <c r="G20" s="16">
        <f t="shared" si="1"/>
        <v>17.417498600437682</v>
      </c>
      <c r="H20" s="17">
        <f t="shared" si="2"/>
        <v>7.5652637187000438E-2</v>
      </c>
      <c r="I20" s="16">
        <v>14.61</v>
      </c>
      <c r="J20" s="32">
        <f t="shared" si="16"/>
        <v>0.93000040761312619</v>
      </c>
      <c r="K20" s="18">
        <f t="shared" ca="1" si="3"/>
        <v>97560.202637771305</v>
      </c>
      <c r="L20" s="19"/>
      <c r="M20" s="20"/>
      <c r="N20" s="18"/>
      <c r="O20" s="20"/>
      <c r="P20" s="21"/>
      <c r="Q20" s="33">
        <f t="shared" si="17"/>
        <v>1.0699995923868739</v>
      </c>
      <c r="R20" s="5">
        <f t="shared" ca="1" si="4"/>
        <v>2.2153799056479451</v>
      </c>
      <c r="S20" s="20"/>
      <c r="T20" s="20"/>
      <c r="U20" s="5">
        <f t="shared" ca="1" si="5"/>
        <v>4.1289701229420883</v>
      </c>
      <c r="V20" s="23"/>
      <c r="W20" s="20"/>
      <c r="X20" s="32">
        <f t="shared" si="18"/>
        <v>0.86000081522625238</v>
      </c>
      <c r="Y20" s="18">
        <f t="shared" ca="1" si="6"/>
        <v>72049173997.225296</v>
      </c>
      <c r="Z20" s="20"/>
      <c r="AA20" s="20"/>
      <c r="AB20" s="18"/>
      <c r="AC20" s="20"/>
      <c r="AD20" s="20"/>
      <c r="AE20" s="24">
        <f t="shared" ref="AE20:AE38" si="24">AE19-1</f>
        <v>19</v>
      </c>
      <c r="AH20" s="25" t="str">
        <f t="shared" ca="1" si="7"/>
        <v>-</v>
      </c>
      <c r="AI20" s="15">
        <f t="shared" ca="1" si="8"/>
        <v>19.239350995488049</v>
      </c>
      <c r="AJ20" s="15">
        <f t="shared" ca="1" si="9"/>
        <v>19.239350995488049</v>
      </c>
      <c r="AK20" s="17">
        <f t="shared" ca="1" si="10"/>
        <v>3.9577173287061694E-2</v>
      </c>
      <c r="AL20" s="17">
        <f t="shared" ca="1" si="11"/>
        <v>1.7001139239098143E-2</v>
      </c>
      <c r="AM20" s="26">
        <f t="shared" ca="1" si="12"/>
        <v>0</v>
      </c>
      <c r="AN20" s="26">
        <f t="shared" ca="1" si="13"/>
        <v>1</v>
      </c>
      <c r="AO20" s="25">
        <f t="shared" si="20"/>
        <v>0</v>
      </c>
      <c r="AP20" s="26">
        <f t="shared" si="21"/>
        <v>0</v>
      </c>
      <c r="AQ20" s="25">
        <f t="shared" si="22"/>
        <v>1</v>
      </c>
      <c r="AR20" s="26">
        <f t="shared" si="23"/>
        <v>0</v>
      </c>
      <c r="AT20" s="28" t="s">
        <v>55</v>
      </c>
      <c r="AU20" s="37"/>
      <c r="AX20" t="s">
        <v>44</v>
      </c>
      <c r="AY20" s="35">
        <f ca="1">EXP(LN(INDIRECT("S"&amp;(AY18+AY19+1))/INDIRECT("S"&amp;(AY18+2))/PRODUCT(INDIRECT("Q"&amp;(AY18+3)):INDIRECT("Q"&amp;(AY18+AY19+1))))/(AY19-1))</f>
        <v>0.99995834131521089</v>
      </c>
      <c r="BD20" s="30"/>
      <c r="BE20" s="30"/>
      <c r="BF20" s="30"/>
    </row>
    <row r="21" spans="1:58" x14ac:dyDescent="0.2">
      <c r="A21" s="12">
        <v>38100</v>
      </c>
      <c r="B21" s="13">
        <v>17.34</v>
      </c>
      <c r="C21" s="14">
        <v>19.09</v>
      </c>
      <c r="D21" s="31">
        <f t="shared" si="14"/>
        <v>367814.28568014805</v>
      </c>
      <c r="E21" s="31">
        <f t="shared" si="15"/>
        <v>38264.347734012947</v>
      </c>
      <c r="F21" s="16">
        <f t="shared" si="0"/>
        <v>406078.63341416098</v>
      </c>
      <c r="G21" s="16">
        <f t="shared" si="1"/>
        <v>17.504900595659333</v>
      </c>
      <c r="H21" s="17">
        <f t="shared" si="2"/>
        <v>9.1671031953902582E-2</v>
      </c>
      <c r="I21" s="16">
        <v>14.01</v>
      </c>
      <c r="J21" s="32">
        <f t="shared" si="16"/>
        <v>1.0012065760759561</v>
      </c>
      <c r="K21" s="18">
        <f t="shared" ca="1" si="3"/>
        <v>97673.934311310528</v>
      </c>
      <c r="L21" s="19"/>
      <c r="M21" s="20"/>
      <c r="N21" s="18"/>
      <c r="O21" s="20"/>
      <c r="P21" s="21"/>
      <c r="Q21" s="33">
        <f t="shared" si="17"/>
        <v>0.99879342392404391</v>
      </c>
      <c r="R21" s="5">
        <f t="shared" ca="1" si="4"/>
        <v>2.2126147027961394</v>
      </c>
      <c r="S21" s="20"/>
      <c r="T21" s="20"/>
      <c r="U21" s="5">
        <f t="shared" ca="1" si="5"/>
        <v>4.1238470198501256</v>
      </c>
      <c r="V21" s="23"/>
      <c r="W21" s="20"/>
      <c r="X21" s="32">
        <f t="shared" si="18"/>
        <v>1.0024131521519122</v>
      </c>
      <c r="Y21" s="18">
        <f t="shared" ca="1" si="6"/>
        <v>72218286392.206268</v>
      </c>
      <c r="Z21" s="20"/>
      <c r="AA21" s="20"/>
      <c r="AB21" s="18"/>
      <c r="AC21" s="20"/>
      <c r="AD21" s="20"/>
      <c r="AE21" s="24">
        <f t="shared" si="24"/>
        <v>18</v>
      </c>
      <c r="AH21" s="25" t="str">
        <f t="shared" ca="1" si="7"/>
        <v>-</v>
      </c>
      <c r="AI21" s="15">
        <f t="shared" ca="1" si="8"/>
        <v>19.152628475496613</v>
      </c>
      <c r="AJ21" s="15">
        <f t="shared" ca="1" si="9"/>
        <v>19.152628475496613</v>
      </c>
      <c r="AK21" s="17">
        <f t="shared" ca="1" si="10"/>
        <v>5.382845724650772E-2</v>
      </c>
      <c r="AL21" s="17">
        <f t="shared" ca="1" si="11"/>
        <v>2.2415717275259872E-2</v>
      </c>
      <c r="AM21" s="26">
        <f t="shared" ca="1" si="12"/>
        <v>0</v>
      </c>
      <c r="AN21" s="26">
        <f t="shared" ca="1" si="13"/>
        <v>1</v>
      </c>
      <c r="AO21" s="25">
        <f t="shared" si="20"/>
        <v>0</v>
      </c>
      <c r="AP21" s="26">
        <f t="shared" si="21"/>
        <v>0</v>
      </c>
      <c r="AQ21" s="25">
        <f t="shared" si="22"/>
        <v>1</v>
      </c>
      <c r="AR21" s="26">
        <f t="shared" si="23"/>
        <v>0</v>
      </c>
      <c r="AT21" t="s">
        <v>56</v>
      </c>
      <c r="AV21" s="39">
        <f>9999-COUNTBLANK(I2:I$9999)</f>
        <v>3270</v>
      </c>
      <c r="AX21" t="s">
        <v>46</v>
      </c>
      <c r="AY21" s="17">
        <f ca="1">AVERAGE(INDIRECT("t"&amp;(AY18+3)):INDIRECT("t"&amp;(AY18+AY19)))</f>
        <v>2.4238635954659627E-2</v>
      </c>
      <c r="BD21" s="30"/>
      <c r="BE21" s="30"/>
      <c r="BF21" s="30"/>
    </row>
    <row r="22" spans="1:58" x14ac:dyDescent="0.2">
      <c r="A22" s="12">
        <v>38103</v>
      </c>
      <c r="B22" s="13">
        <v>17.13</v>
      </c>
      <c r="C22" s="14">
        <v>18.96</v>
      </c>
      <c r="D22" s="31">
        <f t="shared" si="14"/>
        <v>347380.15869791759</v>
      </c>
      <c r="E22" s="31">
        <f t="shared" si="15"/>
        <v>56825.257208705239</v>
      </c>
      <c r="F22" s="16">
        <f t="shared" si="0"/>
        <v>404205.41590662283</v>
      </c>
      <c r="G22" s="16">
        <f t="shared" si="1"/>
        <v>17.387270725724154</v>
      </c>
      <c r="H22" s="17">
        <f t="shared" si="2"/>
        <v>9.6518987341772222E-2</v>
      </c>
      <c r="I22" s="16">
        <v>14.77</v>
      </c>
      <c r="J22" s="32">
        <f t="shared" si="16"/>
        <v>0.98869823029672099</v>
      </c>
      <c r="K22" s="18">
        <f t="shared" ca="1" si="3"/>
        <v>96566.109032440057</v>
      </c>
      <c r="L22" s="19"/>
      <c r="M22" s="20"/>
      <c r="N22" s="18"/>
      <c r="O22" s="20"/>
      <c r="P22" s="21"/>
      <c r="Q22" s="33">
        <f t="shared" si="17"/>
        <v>1.0113017697032789</v>
      </c>
      <c r="R22" s="5">
        <f t="shared" ca="1" si="4"/>
        <v>2.2375279482544559</v>
      </c>
      <c r="S22" s="20"/>
      <c r="T22" s="20"/>
      <c r="U22" s="5">
        <f t="shared" ca="1" si="5"/>
        <v>4.170311011867379</v>
      </c>
      <c r="V22" s="23"/>
      <c r="W22" s="20"/>
      <c r="X22" s="32">
        <f t="shared" si="18"/>
        <v>0.97739646059344198</v>
      </c>
      <c r="Y22" s="18">
        <f t="shared" ca="1" si="6"/>
        <v>70581252031.01828</v>
      </c>
      <c r="Z22" s="20"/>
      <c r="AA22" s="20"/>
      <c r="AB22" s="18"/>
      <c r="AC22" s="20"/>
      <c r="AD22" s="20"/>
      <c r="AE22" s="24">
        <f t="shared" si="24"/>
        <v>17</v>
      </c>
      <c r="AH22" s="25" t="str">
        <f t="shared" ca="1" si="7"/>
        <v>-</v>
      </c>
      <c r="AI22" s="15">
        <f t="shared" ca="1" si="8"/>
        <v>19.068563820745542</v>
      </c>
      <c r="AJ22" s="15">
        <f t="shared" ca="1" si="9"/>
        <v>19.068563820745542</v>
      </c>
      <c r="AK22" s="17">
        <f t="shared" ca="1" si="10"/>
        <v>6.6226500856480561E-2</v>
      </c>
      <c r="AL22" s="17">
        <f t="shared" ca="1" si="11"/>
        <v>2.8480025478256288E-2</v>
      </c>
      <c r="AM22" s="26">
        <f t="shared" ca="1" si="12"/>
        <v>0</v>
      </c>
      <c r="AN22" s="26">
        <f t="shared" ca="1" si="13"/>
        <v>1</v>
      </c>
      <c r="AO22" s="25">
        <f t="shared" si="20"/>
        <v>0</v>
      </c>
      <c r="AP22" s="26">
        <f t="shared" si="21"/>
        <v>0</v>
      </c>
      <c r="AQ22" s="25">
        <f t="shared" si="22"/>
        <v>1</v>
      </c>
      <c r="AR22" s="26">
        <f t="shared" si="23"/>
        <v>0</v>
      </c>
      <c r="AT22" t="s">
        <v>57</v>
      </c>
      <c r="AV22">
        <f ca="1">SUM(AH2:INDIRECT("AH"&amp;AV21))</f>
        <v>372</v>
      </c>
      <c r="AX22" t="s">
        <v>47</v>
      </c>
      <c r="AY22" s="36">
        <f ca="1">1-POWER(AY20,250)</f>
        <v>1.0360840981049391E-2</v>
      </c>
      <c r="BD22" s="30"/>
      <c r="BE22" s="30"/>
      <c r="BF22" s="30"/>
    </row>
    <row r="23" spans="1:58" x14ac:dyDescent="0.2">
      <c r="A23" s="12">
        <v>38104</v>
      </c>
      <c r="B23" s="13">
        <v>16.8</v>
      </c>
      <c r="C23" s="14">
        <v>18.77</v>
      </c>
      <c r="D23" s="31">
        <f t="shared" si="14"/>
        <v>326946.03171568713</v>
      </c>
      <c r="E23" s="31">
        <f t="shared" si="15"/>
        <v>75287.102947397623</v>
      </c>
      <c r="F23" s="16">
        <f t="shared" si="0"/>
        <v>402233.13466308475</v>
      </c>
      <c r="G23" s="16">
        <f t="shared" si="1"/>
        <v>17.16873042030862</v>
      </c>
      <c r="H23" s="17">
        <f t="shared" si="2"/>
        <v>0.10495471497069786</v>
      </c>
      <c r="I23" s="16">
        <v>15.07</v>
      </c>
      <c r="J23" s="32">
        <f t="shared" si="16"/>
        <v>0.98261294310109981</v>
      </c>
      <c r="K23" s="18">
        <f t="shared" ca="1" si="3"/>
        <v>94883.240242902335</v>
      </c>
      <c r="L23" s="19"/>
      <c r="M23" s="20"/>
      <c r="N23" s="18"/>
      <c r="O23" s="20"/>
      <c r="P23" s="21"/>
      <c r="Q23" s="33">
        <f t="shared" si="17"/>
        <v>1.0173870568989003</v>
      </c>
      <c r="R23" s="5">
        <f t="shared" ca="1" si="4"/>
        <v>2.2763371408415871</v>
      </c>
      <c r="S23" s="20"/>
      <c r="T23" s="20"/>
      <c r="U23" s="5">
        <f t="shared" ca="1" si="5"/>
        <v>4.2426751919203021</v>
      </c>
      <c r="V23" s="23"/>
      <c r="W23" s="20"/>
      <c r="X23" s="32">
        <f t="shared" si="18"/>
        <v>0.96522588620219962</v>
      </c>
      <c r="Y23" s="18">
        <f t="shared" ca="1" si="6"/>
        <v>68122367899.564735</v>
      </c>
      <c r="Z23" s="20"/>
      <c r="AA23" s="20"/>
      <c r="AB23" s="18"/>
      <c r="AC23" s="20"/>
      <c r="AD23" s="20"/>
      <c r="AE23" s="24">
        <f t="shared" si="24"/>
        <v>16</v>
      </c>
      <c r="AH23" s="25" t="str">
        <f t="shared" ca="1" si="7"/>
        <v>-</v>
      </c>
      <c r="AI23" s="15">
        <f t="shared" ca="1" si="8"/>
        <v>18.918503364569762</v>
      </c>
      <c r="AJ23" s="15">
        <f t="shared" ca="1" si="9"/>
        <v>18.98220775708932</v>
      </c>
      <c r="AK23" s="17">
        <f t="shared" ca="1" si="10"/>
        <v>7.6859197254035894E-2</v>
      </c>
      <c r="AL23" s="17">
        <f t="shared" ca="1" si="11"/>
        <v>3.4158954036576261E-2</v>
      </c>
      <c r="AM23" s="26">
        <f t="shared" ca="1" si="12"/>
        <v>0</v>
      </c>
      <c r="AN23" s="26">
        <f t="shared" ca="1" si="13"/>
        <v>1</v>
      </c>
      <c r="AO23" s="25">
        <f t="shared" si="20"/>
        <v>0</v>
      </c>
      <c r="AP23" s="26">
        <f t="shared" si="21"/>
        <v>0</v>
      </c>
      <c r="AQ23" s="25">
        <f t="shared" si="22"/>
        <v>1</v>
      </c>
      <c r="AR23" s="26">
        <f t="shared" si="23"/>
        <v>0</v>
      </c>
      <c r="AT23" t="s">
        <v>58</v>
      </c>
      <c r="AU23" s="37"/>
      <c r="AV23" s="36">
        <f ca="1">AVERAGE(AM2:INDIRECT("AM"&amp;AV21))</f>
        <v>0.41908840624044053</v>
      </c>
      <c r="BD23" s="30"/>
      <c r="BE23" s="30"/>
      <c r="BF23" s="30"/>
    </row>
    <row r="24" spans="1:58" x14ac:dyDescent="0.2">
      <c r="A24" s="12">
        <v>38105</v>
      </c>
      <c r="B24" s="13">
        <v>17.37</v>
      </c>
      <c r="C24" s="14">
        <v>19.27</v>
      </c>
      <c r="D24" s="31">
        <f t="shared" si="14"/>
        <v>306511.90473345667</v>
      </c>
      <c r="E24" s="31">
        <f t="shared" si="15"/>
        <v>93576.571956533022</v>
      </c>
      <c r="F24" s="16">
        <f t="shared" si="0"/>
        <v>400088.47668998968</v>
      </c>
      <c r="G24" s="16">
        <f t="shared" si="1"/>
        <v>17.814390421309682</v>
      </c>
      <c r="H24" s="17">
        <f t="shared" si="2"/>
        <v>9.8598858329008721E-2</v>
      </c>
      <c r="I24" s="16">
        <v>16.29</v>
      </c>
      <c r="J24" s="32">
        <f t="shared" si="16"/>
        <v>1.0320743486798822</v>
      </c>
      <c r="K24" s="18">
        <f t="shared" ca="1" si="3"/>
        <v>97922.566104768019</v>
      </c>
      <c r="L24" s="19"/>
      <c r="M24" s="20"/>
      <c r="N24" s="18"/>
      <c r="O24" s="20"/>
      <c r="P24" s="21"/>
      <c r="Q24" s="33">
        <f t="shared" si="17"/>
        <v>0.96792565132011765</v>
      </c>
      <c r="R24" s="5">
        <f t="shared" ca="1" si="4"/>
        <v>2.2032333220470357</v>
      </c>
      <c r="S24" s="20"/>
      <c r="T24" s="20"/>
      <c r="U24" s="5">
        <f t="shared" ca="1" si="5"/>
        <v>4.1064535574489893</v>
      </c>
      <c r="V24" s="23"/>
      <c r="W24" s="20"/>
      <c r="X24" s="32">
        <f t="shared" si="18"/>
        <v>1.0641486973597647</v>
      </c>
      <c r="Y24" s="18">
        <f t="shared" ca="1" si="6"/>
        <v>72487558114.309296</v>
      </c>
      <c r="Z24" s="20"/>
      <c r="AA24" s="20"/>
      <c r="AB24" s="18"/>
      <c r="AC24" s="20"/>
      <c r="AD24" s="20"/>
      <c r="AE24" s="24">
        <f t="shared" si="24"/>
        <v>15</v>
      </c>
      <c r="AH24" s="25" t="str">
        <f t="shared" ca="1" si="7"/>
        <v>-</v>
      </c>
      <c r="AI24" s="15">
        <f t="shared" ca="1" si="8"/>
        <v>18.824035188511868</v>
      </c>
      <c r="AJ24" s="15">
        <f t="shared" ca="1" si="9"/>
        <v>18.93143309031629</v>
      </c>
      <c r="AK24" s="17">
        <f t="shared" ca="1" si="10"/>
        <v>8.6528813254762457E-2</v>
      </c>
      <c r="AL24" s="17">
        <f t="shared" ca="1" si="11"/>
        <v>4.0019288160119973E-2</v>
      </c>
      <c r="AM24" s="26">
        <f t="shared" ca="1" si="12"/>
        <v>0</v>
      </c>
      <c r="AN24" s="26">
        <f t="shared" ca="1" si="13"/>
        <v>1</v>
      </c>
      <c r="AO24" s="25">
        <f t="shared" si="20"/>
        <v>0</v>
      </c>
      <c r="AP24" s="26">
        <f t="shared" si="21"/>
        <v>0</v>
      </c>
      <c r="AQ24" s="25">
        <f t="shared" si="22"/>
        <v>1</v>
      </c>
      <c r="AR24" s="26">
        <f t="shared" si="23"/>
        <v>0</v>
      </c>
      <c r="AU24" s="37"/>
      <c r="AX24" s="29" t="s">
        <v>59</v>
      </c>
      <c r="BD24" s="30"/>
      <c r="BE24" s="30"/>
      <c r="BF24" s="30"/>
    </row>
    <row r="25" spans="1:58" x14ac:dyDescent="0.2">
      <c r="A25" s="12">
        <v>38106</v>
      </c>
      <c r="B25" s="13">
        <v>17.77</v>
      </c>
      <c r="C25" s="14">
        <v>19.64</v>
      </c>
      <c r="D25" s="31">
        <f t="shared" si="14"/>
        <v>286077.77775122621</v>
      </c>
      <c r="E25" s="31">
        <f t="shared" si="15"/>
        <v>111995.91734736555</v>
      </c>
      <c r="F25" s="16">
        <f t="shared" si="0"/>
        <v>398073.69509859174</v>
      </c>
      <c r="G25" s="16">
        <f t="shared" si="1"/>
        <v>18.296114556219809</v>
      </c>
      <c r="H25" s="17">
        <f t="shared" si="2"/>
        <v>9.5213849287169139E-2</v>
      </c>
      <c r="I25" s="16">
        <v>16.600000000000001</v>
      </c>
      <c r="J25" s="32">
        <f t="shared" si="16"/>
        <v>1.0218692763816311</v>
      </c>
      <c r="K25" s="18">
        <f t="shared" ca="1" si="3"/>
        <v>100059.98235561927</v>
      </c>
      <c r="L25" s="19"/>
      <c r="M25" s="20"/>
      <c r="N25" s="18"/>
      <c r="O25" s="20"/>
      <c r="P25" s="21"/>
      <c r="Q25" s="33">
        <f t="shared" si="17"/>
        <v>0.97813072361836895</v>
      </c>
      <c r="R25" s="5">
        <f t="shared" ca="1" si="4"/>
        <v>2.1549604270368334</v>
      </c>
      <c r="S25" s="20"/>
      <c r="T25" s="20"/>
      <c r="U25" s="5">
        <f t="shared" ca="1" si="5"/>
        <v>4.0165108779546603</v>
      </c>
      <c r="V25" s="23"/>
      <c r="W25" s="20"/>
      <c r="X25" s="32">
        <f t="shared" si="18"/>
        <v>1.0437385527632621</v>
      </c>
      <c r="Y25" s="18">
        <f t="shared" ca="1" si="6"/>
        <v>75653079705.90097</v>
      </c>
      <c r="Z25" s="20"/>
      <c r="AA25" s="20"/>
      <c r="AB25" s="18"/>
      <c r="AC25" s="20"/>
      <c r="AD25" s="20"/>
      <c r="AE25" s="24">
        <f t="shared" si="24"/>
        <v>14</v>
      </c>
      <c r="AH25" s="25" t="str">
        <f t="shared" ca="1" si="7"/>
        <v>-</v>
      </c>
      <c r="AI25" s="15">
        <f t="shared" ca="1" si="8"/>
        <v>18.760036673526237</v>
      </c>
      <c r="AJ25" s="15">
        <f t="shared" ca="1" si="9"/>
        <v>18.90496148472894</v>
      </c>
      <c r="AK25" s="17">
        <f t="shared" ca="1" si="10"/>
        <v>9.3768346511591827E-2</v>
      </c>
      <c r="AL25" s="17">
        <f t="shared" ca="1" si="11"/>
        <v>4.5970153740568044E-2</v>
      </c>
      <c r="AM25" s="26">
        <f t="shared" ca="1" si="12"/>
        <v>0</v>
      </c>
      <c r="AN25" s="26">
        <f t="shared" ca="1" si="13"/>
        <v>1</v>
      </c>
      <c r="AO25" s="25">
        <f t="shared" si="20"/>
        <v>0</v>
      </c>
      <c r="AP25" s="26">
        <f t="shared" si="21"/>
        <v>0</v>
      </c>
      <c r="AQ25" s="25">
        <f t="shared" si="22"/>
        <v>1</v>
      </c>
      <c r="AR25" s="26">
        <f t="shared" si="23"/>
        <v>0</v>
      </c>
      <c r="AX25" t="s">
        <v>42</v>
      </c>
      <c r="AY25" s="34">
        <v>1895</v>
      </c>
      <c r="BD25" s="30"/>
      <c r="BE25" s="30"/>
      <c r="BF25" s="30"/>
    </row>
    <row r="26" spans="1:58" x14ac:dyDescent="0.2">
      <c r="A26" s="12">
        <v>38107</v>
      </c>
      <c r="B26" s="13">
        <v>18.22</v>
      </c>
      <c r="C26" s="14">
        <v>19.850000000000001</v>
      </c>
      <c r="D26" s="31">
        <f t="shared" si="14"/>
        <v>265643.65076899575</v>
      </c>
      <c r="E26" s="31">
        <f t="shared" si="15"/>
        <v>130484.43244279503</v>
      </c>
      <c r="F26" s="16">
        <f t="shared" si="0"/>
        <v>396128.08321179077</v>
      </c>
      <c r="G26" s="16">
        <f t="shared" si="1"/>
        <v>18.756921349168877</v>
      </c>
      <c r="H26" s="17">
        <f t="shared" si="2"/>
        <v>8.2115869017632348E-2</v>
      </c>
      <c r="I26" s="16">
        <v>17.190000000000001</v>
      </c>
      <c r="J26" s="32">
        <f t="shared" si="16"/>
        <v>1.0201753809828351</v>
      </c>
      <c r="K26" s="18">
        <f t="shared" ca="1" si="3"/>
        <v>102074.56907547497</v>
      </c>
      <c r="L26" s="19"/>
      <c r="M26" s="20"/>
      <c r="N26" s="18"/>
      <c r="O26" s="20"/>
      <c r="P26" s="21"/>
      <c r="Q26" s="33">
        <f t="shared" si="17"/>
        <v>0.979824619017165</v>
      </c>
      <c r="R26" s="5">
        <f t="shared" ca="1" si="4"/>
        <v>2.1113953178020575</v>
      </c>
      <c r="S26" s="20"/>
      <c r="T26" s="20"/>
      <c r="U26" s="5">
        <f t="shared" ca="1" si="5"/>
        <v>3.9353415080357697</v>
      </c>
      <c r="V26" s="23"/>
      <c r="W26" s="20"/>
      <c r="X26" s="32">
        <f t="shared" si="18"/>
        <v>1.04035076196567</v>
      </c>
      <c r="Y26" s="18">
        <f t="shared" ca="1" si="6"/>
        <v>78700559246.044846</v>
      </c>
      <c r="Z26" s="20"/>
      <c r="AA26" s="20"/>
      <c r="AB26" s="18"/>
      <c r="AC26" s="20"/>
      <c r="AD26" s="20"/>
      <c r="AE26" s="24">
        <f t="shared" si="24"/>
        <v>13</v>
      </c>
      <c r="AH26" s="25" t="str">
        <f t="shared" ca="1" si="7"/>
        <v>-</v>
      </c>
      <c r="AI26" s="15">
        <f t="shared" ca="1" si="8"/>
        <v>18.711906678585567</v>
      </c>
      <c r="AJ26" s="15">
        <f t="shared" ca="1" si="9"/>
        <v>18.899039879306535</v>
      </c>
      <c r="AK26" s="17">
        <f t="shared" ca="1" si="10"/>
        <v>9.4845551816697141E-2</v>
      </c>
      <c r="AL26" s="17">
        <f t="shared" ca="1" si="11"/>
        <v>5.1004330700613575E-2</v>
      </c>
      <c r="AM26" s="26">
        <f t="shared" ca="1" si="12"/>
        <v>0</v>
      </c>
      <c r="AN26" s="26">
        <f t="shared" ca="1" si="13"/>
        <v>1</v>
      </c>
      <c r="AO26" s="25">
        <f t="shared" si="20"/>
        <v>0</v>
      </c>
      <c r="AP26" s="26">
        <f t="shared" si="21"/>
        <v>0</v>
      </c>
      <c r="AQ26" s="25">
        <f t="shared" si="22"/>
        <v>1</v>
      </c>
      <c r="AR26" s="26">
        <f t="shared" si="23"/>
        <v>0</v>
      </c>
      <c r="AX26" t="s">
        <v>43</v>
      </c>
      <c r="AY26" s="24">
        <f ca="1">10000-COUNTBLANK(INDIRECT("V"&amp;(AY25+2)):V$9999)-(AY25+2)</f>
        <v>1373</v>
      </c>
      <c r="BD26" s="30"/>
      <c r="BE26" s="30"/>
      <c r="BF26" s="30"/>
    </row>
    <row r="27" spans="1:58" x14ac:dyDescent="0.2">
      <c r="A27" s="12">
        <v>38110</v>
      </c>
      <c r="B27" s="13">
        <v>17.690000000000001</v>
      </c>
      <c r="C27" s="14">
        <v>19.27</v>
      </c>
      <c r="D27" s="31">
        <f t="shared" si="14"/>
        <v>245209.52378676532</v>
      </c>
      <c r="E27" s="31">
        <f t="shared" si="15"/>
        <v>149240.59333026299</v>
      </c>
      <c r="F27" s="16">
        <f t="shared" si="0"/>
        <v>394450.11711702833</v>
      </c>
      <c r="G27" s="16">
        <f t="shared" si="1"/>
        <v>18.287794568259329</v>
      </c>
      <c r="H27" s="17">
        <f t="shared" si="2"/>
        <v>8.1992734820965141E-2</v>
      </c>
      <c r="I27" s="16">
        <v>16.62</v>
      </c>
      <c r="J27" s="32">
        <f t="shared" si="16"/>
        <v>0.97085916341487266</v>
      </c>
      <c r="K27" s="18">
        <f t="shared" ca="1" si="3"/>
        <v>99095.990628870131</v>
      </c>
      <c r="L27" s="19"/>
      <c r="M27" s="20"/>
      <c r="N27" s="18"/>
      <c r="O27" s="20"/>
      <c r="P27" s="21"/>
      <c r="Q27" s="33">
        <f t="shared" si="17"/>
        <v>1.0291408365851273</v>
      </c>
      <c r="R27" s="5">
        <f t="shared" ca="1" si="4"/>
        <v>2.1728326226044148</v>
      </c>
      <c r="S27" s="20"/>
      <c r="T27" s="20"/>
      <c r="U27" s="5">
        <f t="shared" ca="1" si="5"/>
        <v>4.0498819976161071</v>
      </c>
      <c r="V27" s="23"/>
      <c r="W27" s="20"/>
      <c r="X27" s="32">
        <f t="shared" si="18"/>
        <v>0.94171832682974521</v>
      </c>
      <c r="Y27" s="18">
        <f t="shared" ca="1" si="6"/>
        <v>74108881315.297852</v>
      </c>
      <c r="Z27" s="20"/>
      <c r="AA27" s="20"/>
      <c r="AB27" s="18"/>
      <c r="AC27" s="20"/>
      <c r="AD27" s="20"/>
      <c r="AE27" s="24">
        <f t="shared" si="24"/>
        <v>12</v>
      </c>
      <c r="AH27" s="25" t="str">
        <f t="shared" ca="1" si="7"/>
        <v>-</v>
      </c>
      <c r="AI27" s="15">
        <f t="shared" ca="1" si="8"/>
        <v>18.648580280080189</v>
      </c>
      <c r="AJ27" s="15">
        <f t="shared" ca="1" si="9"/>
        <v>18.875530444266261</v>
      </c>
      <c r="AK27" s="17">
        <f t="shared" ca="1" si="10"/>
        <v>9.32325022945409E-2</v>
      </c>
      <c r="AL27" s="17">
        <f t="shared" ca="1" si="11"/>
        <v>5.629335031113443E-2</v>
      </c>
      <c r="AM27" s="26">
        <f t="shared" ca="1" si="12"/>
        <v>0</v>
      </c>
      <c r="AN27" s="26">
        <f t="shared" ca="1" si="13"/>
        <v>1</v>
      </c>
      <c r="AO27" s="25">
        <f t="shared" si="20"/>
        <v>0</v>
      </c>
      <c r="AP27" s="26">
        <f t="shared" si="21"/>
        <v>0</v>
      </c>
      <c r="AQ27" s="25">
        <f t="shared" si="22"/>
        <v>1</v>
      </c>
      <c r="AR27" s="26">
        <f t="shared" si="23"/>
        <v>0</v>
      </c>
      <c r="AX27" t="s">
        <v>44</v>
      </c>
      <c r="AY27" s="35">
        <f ca="1">EXP(LN(INDIRECT("v"&amp;(AY25+AY26+1))/INDIRECT("v"&amp;(AY25+2))/PRODUCT(INDIRECT("Q"&amp;(AY25+3)):INDIRECT("Q"&amp;(AY25+AY26+1))))/(AY26-1))</f>
        <v>0.99996576456667219</v>
      </c>
      <c r="BD27" s="30"/>
      <c r="BE27" s="30"/>
      <c r="BF27" s="30"/>
    </row>
    <row r="28" spans="1:58" x14ac:dyDescent="0.2">
      <c r="A28" s="12">
        <v>38111</v>
      </c>
      <c r="B28" s="13">
        <v>17.309999999999999</v>
      </c>
      <c r="C28" s="14">
        <v>19.2</v>
      </c>
      <c r="D28" s="31">
        <f t="shared" si="14"/>
        <v>224775.39680453489</v>
      </c>
      <c r="E28" s="31">
        <f t="shared" si="15"/>
        <v>167999.27035754148</v>
      </c>
      <c r="F28" s="16">
        <f t="shared" si="0"/>
        <v>392774.66716207634</v>
      </c>
      <c r="G28" s="16">
        <f t="shared" si="1"/>
        <v>18.118398930791358</v>
      </c>
      <c r="H28" s="17">
        <f t="shared" si="2"/>
        <v>9.8437500000000067E-2</v>
      </c>
      <c r="I28" s="16">
        <v>16.55</v>
      </c>
      <c r="J28" s="32">
        <f t="shared" si="16"/>
        <v>0.98652901549924654</v>
      </c>
      <c r="K28" s="18">
        <f t="shared" ca="1" si="3"/>
        <v>97757.084552085973</v>
      </c>
      <c r="L28" s="19"/>
      <c r="M28" s="20"/>
      <c r="N28" s="18"/>
      <c r="O28" s="20"/>
      <c r="P28" s="21"/>
      <c r="Q28" s="33">
        <f t="shared" si="17"/>
        <v>1.0134709845007535</v>
      </c>
      <c r="R28" s="5">
        <f t="shared" ca="1" si="4"/>
        <v>2.2020110804791164</v>
      </c>
      <c r="S28" s="20"/>
      <c r="T28" s="20"/>
      <c r="U28" s="5">
        <f t="shared" ca="1" si="5"/>
        <v>4.1042973780259633</v>
      </c>
      <c r="V28" s="23"/>
      <c r="W28" s="20"/>
      <c r="X28" s="32">
        <f t="shared" si="18"/>
        <v>0.97305803099849308</v>
      </c>
      <c r="Y28" s="18">
        <f t="shared" ca="1" si="6"/>
        <v>72107496199.800049</v>
      </c>
      <c r="Z28" s="20"/>
      <c r="AA28" s="20"/>
      <c r="AB28" s="18"/>
      <c r="AC28" s="20"/>
      <c r="AD28" s="20"/>
      <c r="AE28" s="24">
        <f t="shared" si="24"/>
        <v>11</v>
      </c>
      <c r="AH28" s="25" t="str">
        <f t="shared" ca="1" si="7"/>
        <v>-</v>
      </c>
      <c r="AI28" s="15">
        <f t="shared" ca="1" si="8"/>
        <v>18.608057815946136</v>
      </c>
      <c r="AJ28" s="15">
        <f t="shared" ca="1" si="9"/>
        <v>18.847488536359783</v>
      </c>
      <c r="AK28" s="17">
        <f t="shared" ca="1" si="10"/>
        <v>9.3552254404245541E-2</v>
      </c>
      <c r="AL28" s="17">
        <f t="shared" ca="1" si="11"/>
        <v>6.1685112050552431E-2</v>
      </c>
      <c r="AM28" s="26">
        <f t="shared" ca="1" si="12"/>
        <v>0</v>
      </c>
      <c r="AN28" s="26">
        <f t="shared" ca="1" si="13"/>
        <v>1</v>
      </c>
      <c r="AO28" s="25">
        <f t="shared" si="20"/>
        <v>0</v>
      </c>
      <c r="AP28" s="26">
        <f t="shared" si="21"/>
        <v>0</v>
      </c>
      <c r="AQ28" s="25">
        <f t="shared" si="22"/>
        <v>1</v>
      </c>
      <c r="AR28" s="26">
        <f t="shared" si="23"/>
        <v>0</v>
      </c>
      <c r="AX28" t="s">
        <v>46</v>
      </c>
      <c r="AY28" s="17">
        <f ca="1">AVERAGE(INDIRECT("w"&amp;(AY25+3)):INDIRECT("w"&amp;(AY25+AY26)))</f>
        <v>-1.0503674875755842E-2</v>
      </c>
      <c r="BD28" s="30"/>
      <c r="BE28" s="30"/>
      <c r="BF28" s="30"/>
    </row>
    <row r="29" spans="1:58" x14ac:dyDescent="0.2">
      <c r="A29" s="12">
        <v>38112</v>
      </c>
      <c r="B29" s="13">
        <v>16.62</v>
      </c>
      <c r="C29" s="14">
        <v>18.79</v>
      </c>
      <c r="D29" s="31">
        <f t="shared" si="14"/>
        <v>204341.26982230443</v>
      </c>
      <c r="E29" s="31">
        <f t="shared" si="15"/>
        <v>186421.91296495861</v>
      </c>
      <c r="F29" s="16">
        <f t="shared" si="0"/>
        <v>390763.18278726307</v>
      </c>
      <c r="G29" s="16">
        <f t="shared" si="1"/>
        <v>17.655244795194008</v>
      </c>
      <c r="H29" s="17">
        <f t="shared" si="2"/>
        <v>0.11548696114954748</v>
      </c>
      <c r="I29" s="16">
        <v>15.77</v>
      </c>
      <c r="J29" s="32">
        <f t="shared" si="16"/>
        <v>0.96944705320042968</v>
      </c>
      <c r="K29" s="18">
        <f t="shared" ca="1" si="3"/>
        <v>94766.45395253686</v>
      </c>
      <c r="L29" s="19"/>
      <c r="M29" s="20"/>
      <c r="N29" s="18"/>
      <c r="O29" s="20"/>
      <c r="P29" s="21"/>
      <c r="Q29" s="33">
        <f t="shared" si="17"/>
        <v>1.0305529467995704</v>
      </c>
      <c r="R29" s="5">
        <f t="shared" ca="1" si="4"/>
        <v>2.2691944722775852</v>
      </c>
      <c r="S29" s="20"/>
      <c r="T29" s="20"/>
      <c r="U29" s="5">
        <f t="shared" ca="1" si="5"/>
        <v>4.2295509519993058</v>
      </c>
      <c r="V29" s="23"/>
      <c r="W29" s="20"/>
      <c r="X29" s="32">
        <f t="shared" si="18"/>
        <v>0.93889410640085935</v>
      </c>
      <c r="Y29" s="18">
        <f t="shared" ca="1" si="6"/>
        <v>67696847574.646606</v>
      </c>
      <c r="Z29" s="20"/>
      <c r="AA29" s="20"/>
      <c r="AB29" s="18"/>
      <c r="AC29" s="20"/>
      <c r="AD29" s="20"/>
      <c r="AE29" s="24">
        <f t="shared" si="24"/>
        <v>10</v>
      </c>
      <c r="AH29" s="25" t="str">
        <f t="shared" ca="1" si="7"/>
        <v>-</v>
      </c>
      <c r="AI29" s="15">
        <f t="shared" ca="1" si="8"/>
        <v>18.564893100600433</v>
      </c>
      <c r="AJ29" s="15">
        <f t="shared" ca="1" si="9"/>
        <v>18.804908402746719</v>
      </c>
      <c r="AK29" s="17">
        <f t="shared" ca="1" si="10"/>
        <v>9.5307628767387145E-2</v>
      </c>
      <c r="AL29" s="17">
        <f t="shared" ca="1" si="11"/>
        <v>6.893544732976048E-2</v>
      </c>
      <c r="AM29" s="26">
        <f t="shared" ca="1" si="12"/>
        <v>0</v>
      </c>
      <c r="AN29" s="26">
        <f t="shared" ca="1" si="13"/>
        <v>1</v>
      </c>
      <c r="AO29" s="25">
        <f t="shared" si="20"/>
        <v>0</v>
      </c>
      <c r="AP29" s="26">
        <f t="shared" si="21"/>
        <v>0</v>
      </c>
      <c r="AQ29" s="25">
        <f t="shared" si="22"/>
        <v>1</v>
      </c>
      <c r="AR29" s="26">
        <f t="shared" si="23"/>
        <v>0</v>
      </c>
      <c r="AX29" t="s">
        <v>47</v>
      </c>
      <c r="AY29" s="36">
        <f ca="1">1-POWER(AY27,250)</f>
        <v>8.5224808387763806E-3</v>
      </c>
      <c r="BD29" s="30"/>
      <c r="BE29" s="30"/>
      <c r="BF29" s="30"/>
    </row>
    <row r="30" spans="1:58" x14ac:dyDescent="0.2">
      <c r="A30" s="12">
        <v>38113</v>
      </c>
      <c r="B30" s="13">
        <v>17.48</v>
      </c>
      <c r="C30" s="14">
        <v>19.41</v>
      </c>
      <c r="D30" s="31">
        <f t="shared" si="14"/>
        <v>183907.142840074</v>
      </c>
      <c r="E30" s="31">
        <f t="shared" si="15"/>
        <v>204496.16471826728</v>
      </c>
      <c r="F30" s="16">
        <f t="shared" si="0"/>
        <v>388403.3075583413</v>
      </c>
      <c r="G30" s="16">
        <f t="shared" si="1"/>
        <v>18.496154060034545</v>
      </c>
      <c r="H30" s="17">
        <f t="shared" si="2"/>
        <v>9.9433281813498198E-2</v>
      </c>
      <c r="I30" s="16">
        <v>17.05</v>
      </c>
      <c r="J30" s="32">
        <f t="shared" si="16"/>
        <v>1.0413026458051451</v>
      </c>
      <c r="K30" s="18">
        <f t="shared" ca="1" si="3"/>
        <v>98676.536225681659</v>
      </c>
      <c r="L30" s="19"/>
      <c r="M30" s="20"/>
      <c r="N30" s="18"/>
      <c r="O30" s="20"/>
      <c r="P30" s="21"/>
      <c r="Q30" s="33">
        <f t="shared" si="17"/>
        <v>0.95869735419485491</v>
      </c>
      <c r="R30" s="5">
        <f t="shared" ca="1" si="4"/>
        <v>2.1753801094764218</v>
      </c>
      <c r="S30" s="20"/>
      <c r="T30" s="20"/>
      <c r="U30" s="5">
        <f t="shared" ca="1" si="5"/>
        <v>4.054720487248602</v>
      </c>
      <c r="V30" s="23"/>
      <c r="W30" s="20"/>
      <c r="X30" s="32">
        <f t="shared" si="18"/>
        <v>1.0826052916102902</v>
      </c>
      <c r="Y30" s="18">
        <f t="shared" ca="1" si="6"/>
        <v>73284142033.440948</v>
      </c>
      <c r="Z30" s="20"/>
      <c r="AA30" s="20"/>
      <c r="AB30" s="18"/>
      <c r="AC30" s="20"/>
      <c r="AD30" s="20"/>
      <c r="AE30" s="24">
        <f t="shared" si="24"/>
        <v>9</v>
      </c>
      <c r="AH30" s="25" t="str">
        <f t="shared" ca="1" si="7"/>
        <v>-</v>
      </c>
      <c r="AI30" s="15">
        <f t="shared" ca="1" si="8"/>
        <v>18.550900436792549</v>
      </c>
      <c r="AJ30" s="15">
        <f t="shared" ca="1" si="9"/>
        <v>18.794261701273886</v>
      </c>
      <c r="AK30" s="17">
        <f t="shared" ca="1" si="10"/>
        <v>9.5446699348135391E-2</v>
      </c>
      <c r="AL30" s="17">
        <f t="shared" ca="1" si="11"/>
        <v>7.5117926775410238E-2</v>
      </c>
      <c r="AM30" s="26">
        <f t="shared" ca="1" si="12"/>
        <v>0</v>
      </c>
      <c r="AN30" s="26">
        <f t="shared" ca="1" si="13"/>
        <v>1</v>
      </c>
      <c r="AO30" s="25">
        <f t="shared" si="20"/>
        <v>0</v>
      </c>
      <c r="AP30" s="26">
        <f t="shared" si="21"/>
        <v>0</v>
      </c>
      <c r="AQ30" s="25">
        <f t="shared" si="22"/>
        <v>1</v>
      </c>
      <c r="AR30" s="26">
        <f t="shared" si="23"/>
        <v>0</v>
      </c>
      <c r="BD30" s="30"/>
      <c r="BE30" s="30"/>
      <c r="BF30" s="30"/>
    </row>
    <row r="31" spans="1:58" x14ac:dyDescent="0.2">
      <c r="A31" s="12">
        <v>38114</v>
      </c>
      <c r="B31" s="13">
        <v>18.309999999999999</v>
      </c>
      <c r="C31" s="14">
        <v>19.87</v>
      </c>
      <c r="D31" s="31">
        <f t="shared" si="14"/>
        <v>163473.01585784357</v>
      </c>
      <c r="E31" s="31">
        <f t="shared" si="15"/>
        <v>222898.4593936608</v>
      </c>
      <c r="F31" s="16">
        <f t="shared" si="0"/>
        <v>386371.47525150434</v>
      </c>
      <c r="G31" s="16">
        <f t="shared" si="1"/>
        <v>19.209967049658015</v>
      </c>
      <c r="H31" s="17">
        <f t="shared" si="2"/>
        <v>7.8510317060895951E-2</v>
      </c>
      <c r="I31" s="16">
        <v>18.13</v>
      </c>
      <c r="J31" s="32">
        <f t="shared" si="16"/>
        <v>1.0331593784818678</v>
      </c>
      <c r="K31" s="18">
        <f t="shared" ca="1" si="3"/>
        <v>101944.43259798382</v>
      </c>
      <c r="L31" s="19"/>
      <c r="M31" s="20"/>
      <c r="N31" s="18"/>
      <c r="O31" s="20"/>
      <c r="P31" s="21"/>
      <c r="Q31" s="33">
        <f t="shared" si="17"/>
        <v>0.96684062151813221</v>
      </c>
      <c r="R31" s="5">
        <f t="shared" ca="1" si="4"/>
        <v>2.103158238628172</v>
      </c>
      <c r="S31" s="20"/>
      <c r="T31" s="20"/>
      <c r="U31" s="5">
        <f t="shared" ca="1" si="5"/>
        <v>3.920134263883706</v>
      </c>
      <c r="V31" s="23"/>
      <c r="W31" s="20"/>
      <c r="X31" s="32">
        <f t="shared" si="18"/>
        <v>1.0663187569637356</v>
      </c>
      <c r="Y31" s="18">
        <f t="shared" ca="1" si="6"/>
        <v>78139112320.225296</v>
      </c>
      <c r="Z31" s="20"/>
      <c r="AA31" s="20"/>
      <c r="AB31" s="18"/>
      <c r="AC31" s="20"/>
      <c r="AD31" s="20"/>
      <c r="AE31" s="24">
        <f t="shared" si="24"/>
        <v>8</v>
      </c>
      <c r="AH31" s="25" t="str">
        <f t="shared" ca="1" si="7"/>
        <v>-</v>
      </c>
      <c r="AI31" s="15">
        <f t="shared" ca="1" si="8"/>
        <v>18.555941890840582</v>
      </c>
      <c r="AJ31" s="15">
        <f t="shared" ca="1" si="9"/>
        <v>18.808118546220022</v>
      </c>
      <c r="AK31" s="17">
        <f t="shared" ca="1" si="10"/>
        <v>9.2662777310423203E-2</v>
      </c>
      <c r="AL31" s="17">
        <f t="shared" ca="1" si="11"/>
        <v>7.963961357938959E-2</v>
      </c>
      <c r="AM31" s="26">
        <f t="shared" ca="1" si="12"/>
        <v>0</v>
      </c>
      <c r="AN31" s="26">
        <f t="shared" ca="1" si="13"/>
        <v>1</v>
      </c>
      <c r="AO31" s="25">
        <f t="shared" si="20"/>
        <v>0</v>
      </c>
      <c r="AP31" s="26">
        <f t="shared" si="21"/>
        <v>0</v>
      </c>
      <c r="AQ31" s="25">
        <f t="shared" si="22"/>
        <v>1</v>
      </c>
      <c r="AR31" s="26">
        <f t="shared" si="23"/>
        <v>0</v>
      </c>
      <c r="AX31" s="29" t="s">
        <v>60</v>
      </c>
      <c r="BD31" s="30"/>
      <c r="BE31" s="30"/>
      <c r="BF31" s="30"/>
    </row>
    <row r="32" spans="1:58" x14ac:dyDescent="0.2">
      <c r="A32" s="12">
        <v>38117</v>
      </c>
      <c r="B32" s="13">
        <v>19.350000000000001</v>
      </c>
      <c r="C32" s="14">
        <v>20.43</v>
      </c>
      <c r="D32" s="31">
        <f t="shared" si="14"/>
        <v>143038.88887561311</v>
      </c>
      <c r="E32" s="31">
        <f t="shared" si="15"/>
        <v>241728.29658765372</v>
      </c>
      <c r="F32" s="16">
        <f t="shared" si="0"/>
        <v>384767.1854632668</v>
      </c>
      <c r="G32" s="16">
        <f t="shared" si="1"/>
        <v>20.028505262865227</v>
      </c>
      <c r="H32" s="17">
        <f t="shared" si="2"/>
        <v>5.2863436123347984E-2</v>
      </c>
      <c r="I32" s="16">
        <v>19.77</v>
      </c>
      <c r="J32" s="32">
        <f t="shared" si="16"/>
        <v>1.0382809584066706</v>
      </c>
      <c r="K32" s="18">
        <f t="shared" ca="1" si="3"/>
        <v>105842.64801346336</v>
      </c>
      <c r="L32" s="19"/>
      <c r="M32" s="20"/>
      <c r="N32" s="18"/>
      <c r="O32" s="20"/>
      <c r="P32" s="21"/>
      <c r="Q32" s="33">
        <f t="shared" si="17"/>
        <v>0.96171904159332944</v>
      </c>
      <c r="R32" s="5">
        <f t="shared" ca="1" si="4"/>
        <v>2.0225630647452246</v>
      </c>
      <c r="S32" s="20"/>
      <c r="T32" s="20"/>
      <c r="U32" s="5">
        <f t="shared" ca="1" si="5"/>
        <v>3.7699386972757249</v>
      </c>
      <c r="V32" s="23"/>
      <c r="W32" s="20"/>
      <c r="X32" s="32">
        <f t="shared" si="18"/>
        <v>1.0765619168133411</v>
      </c>
      <c r="Y32" s="18">
        <f t="shared" ca="1" si="6"/>
        <v>84116056232.250793</v>
      </c>
      <c r="Z32" s="20"/>
      <c r="AA32" s="20"/>
      <c r="AB32" s="18"/>
      <c r="AC32" s="20"/>
      <c r="AD32" s="20"/>
      <c r="AE32" s="24">
        <f t="shared" si="24"/>
        <v>7</v>
      </c>
      <c r="AH32" s="25" t="str">
        <f t="shared" ca="1" si="7"/>
        <v>-</v>
      </c>
      <c r="AI32" s="15">
        <f t="shared" ca="1" si="8"/>
        <v>18.603796289229376</v>
      </c>
      <c r="AJ32" s="15">
        <f t="shared" ca="1" si="9"/>
        <v>18.847485859660189</v>
      </c>
      <c r="AK32" s="17">
        <f t="shared" ca="1" si="10"/>
        <v>8.7787371828042471E-2</v>
      </c>
      <c r="AL32" s="17">
        <f t="shared" ca="1" si="11"/>
        <v>8.1560407981977889E-2</v>
      </c>
      <c r="AM32" s="26">
        <f t="shared" ca="1" si="12"/>
        <v>0</v>
      </c>
      <c r="AN32" s="26">
        <f t="shared" ca="1" si="13"/>
        <v>1</v>
      </c>
      <c r="AO32" s="25">
        <f t="shared" si="20"/>
        <v>0</v>
      </c>
      <c r="AP32" s="26">
        <f t="shared" si="21"/>
        <v>0</v>
      </c>
      <c r="AQ32" s="25">
        <f t="shared" si="22"/>
        <v>1</v>
      </c>
      <c r="AR32" s="26">
        <f t="shared" si="23"/>
        <v>0</v>
      </c>
      <c r="AX32" t="s">
        <v>42</v>
      </c>
      <c r="AY32" s="34">
        <v>1895</v>
      </c>
      <c r="BD32" s="30"/>
      <c r="BE32" s="30"/>
      <c r="BF32" s="30"/>
    </row>
    <row r="33" spans="1:58" x14ac:dyDescent="0.2">
      <c r="A33" s="12">
        <v>38118</v>
      </c>
      <c r="B33" s="13">
        <v>18.38</v>
      </c>
      <c r="C33" s="14">
        <v>19.97</v>
      </c>
      <c r="D33" s="31">
        <f t="shared" si="14"/>
        <v>122604.76189338266</v>
      </c>
      <c r="E33" s="31">
        <f t="shared" si="15"/>
        <v>261082.20540342265</v>
      </c>
      <c r="F33" s="16">
        <f t="shared" si="0"/>
        <v>383686.96729680529</v>
      </c>
      <c r="G33" s="16">
        <f t="shared" si="1"/>
        <v>19.461925480857733</v>
      </c>
      <c r="H33" s="17">
        <f t="shared" si="2"/>
        <v>7.9619429143715559E-2</v>
      </c>
      <c r="I33" s="16">
        <v>18.57</v>
      </c>
      <c r="J33" s="32">
        <f t="shared" si="16"/>
        <v>0.96898328980724346</v>
      </c>
      <c r="K33" s="18">
        <f t="shared" ca="1" si="3"/>
        <v>102555.57611819837</v>
      </c>
      <c r="L33" s="19"/>
      <c r="M33" s="20"/>
      <c r="N33" s="18"/>
      <c r="O33" s="20"/>
      <c r="P33" s="21"/>
      <c r="Q33" s="33">
        <f t="shared" si="17"/>
        <v>1.0310167101927565</v>
      </c>
      <c r="R33" s="5">
        <f t="shared" ca="1" si="4"/>
        <v>2.0852094464690318</v>
      </c>
      <c r="S33" s="20"/>
      <c r="T33" s="20"/>
      <c r="U33" s="5">
        <f t="shared" ca="1" si="5"/>
        <v>3.8867367246219215</v>
      </c>
      <c r="V33" s="23"/>
      <c r="W33" s="20"/>
      <c r="X33" s="32">
        <f t="shared" si="18"/>
        <v>0.93796657961448682</v>
      </c>
      <c r="Y33" s="18">
        <f t="shared" ca="1" si="6"/>
        <v>78892857027.23349</v>
      </c>
      <c r="Z33" s="20"/>
      <c r="AA33" s="20"/>
      <c r="AB33" s="18"/>
      <c r="AC33" s="20"/>
      <c r="AD33" s="20"/>
      <c r="AE33" s="24">
        <f t="shared" si="24"/>
        <v>6</v>
      </c>
      <c r="AH33" s="25" t="str">
        <f t="shared" ca="1" si="7"/>
        <v>-</v>
      </c>
      <c r="AI33" s="15">
        <f t="shared" ca="1" si="8"/>
        <v>18.635070167336355</v>
      </c>
      <c r="AJ33" s="15">
        <f t="shared" ca="1" si="9"/>
        <v>18.866687097822613</v>
      </c>
      <c r="AK33" s="17">
        <f t="shared" ca="1" si="10"/>
        <v>8.7391820881834212E-2</v>
      </c>
      <c r="AL33" s="17">
        <f t="shared" ca="1" si="11"/>
        <v>8.3964213766874754E-2</v>
      </c>
      <c r="AM33" s="26">
        <f t="shared" ca="1" si="12"/>
        <v>0</v>
      </c>
      <c r="AN33" s="26">
        <f t="shared" ca="1" si="13"/>
        <v>1</v>
      </c>
      <c r="AO33" s="25">
        <f t="shared" si="20"/>
        <v>0</v>
      </c>
      <c r="AP33" s="26">
        <f t="shared" si="21"/>
        <v>0</v>
      </c>
      <c r="AQ33" s="25">
        <f t="shared" si="22"/>
        <v>1</v>
      </c>
      <c r="AR33" s="26">
        <f t="shared" si="23"/>
        <v>0</v>
      </c>
      <c r="AX33" t="s">
        <v>43</v>
      </c>
      <c r="AY33" s="24">
        <f ca="1">10000-COUNTBLANK(INDIRECT("Z"&amp;(AY32+2)):Z$9999)-(AY32+2)</f>
        <v>1373</v>
      </c>
      <c r="BD33" s="30"/>
      <c r="BE33" s="30"/>
      <c r="BF33" s="30"/>
    </row>
    <row r="34" spans="1:58" x14ac:dyDescent="0.2">
      <c r="A34" s="12">
        <v>38119</v>
      </c>
      <c r="B34" s="13">
        <v>18.2</v>
      </c>
      <c r="C34" s="14">
        <v>19.61</v>
      </c>
      <c r="D34" s="31">
        <f t="shared" si="14"/>
        <v>102170.63491115221</v>
      </c>
      <c r="E34" s="31">
        <f t="shared" si="15"/>
        <v>279889.37886027771</v>
      </c>
      <c r="F34" s="16">
        <f t="shared" si="0"/>
        <v>382060.01377142989</v>
      </c>
      <c r="G34" s="16">
        <f t="shared" si="1"/>
        <v>19.232937261079332</v>
      </c>
      <c r="H34" s="17">
        <f t="shared" si="2"/>
        <v>7.1902090770015303E-2</v>
      </c>
      <c r="I34" s="16">
        <v>18.14</v>
      </c>
      <c r="J34" s="32">
        <f t="shared" si="16"/>
        <v>0.98404361744328062</v>
      </c>
      <c r="K34" s="18">
        <f t="shared" ca="1" si="3"/>
        <v>100915.04584039307</v>
      </c>
      <c r="L34" s="19"/>
      <c r="M34" s="20"/>
      <c r="N34" s="18"/>
      <c r="O34" s="20"/>
      <c r="P34" s="21"/>
      <c r="Q34" s="33">
        <f t="shared" si="17"/>
        <v>1.0159563825567195</v>
      </c>
      <c r="R34" s="5">
        <f t="shared" ca="1" si="4"/>
        <v>2.1183935929403184</v>
      </c>
      <c r="S34" s="20"/>
      <c r="T34" s="20"/>
      <c r="U34" s="5">
        <f t="shared" ca="1" si="5"/>
        <v>3.9486197953593019</v>
      </c>
      <c r="V34" s="23"/>
      <c r="W34" s="20"/>
      <c r="X34" s="32">
        <f t="shared" si="18"/>
        <v>0.96808723488656112</v>
      </c>
      <c r="Y34" s="18">
        <f t="shared" ca="1" si="6"/>
        <v>76370141322.94873</v>
      </c>
      <c r="Z34" s="20"/>
      <c r="AA34" s="20"/>
      <c r="AB34" s="18"/>
      <c r="AC34" s="20"/>
      <c r="AD34" s="20"/>
      <c r="AE34" s="24">
        <f t="shared" si="24"/>
        <v>5</v>
      </c>
      <c r="AH34" s="25" t="str">
        <f t="shared" ca="1" si="7"/>
        <v>-</v>
      </c>
      <c r="AI34" s="15">
        <f t="shared" ca="1" si="8"/>
        <v>18.632184493034725</v>
      </c>
      <c r="AJ34" s="15">
        <f t="shared" ca="1" si="9"/>
        <v>18.87778558761827</v>
      </c>
      <c r="AK34" s="17">
        <f t="shared" ca="1" si="10"/>
        <v>8.2969252676836747E-2</v>
      </c>
      <c r="AL34" s="17">
        <f t="shared" ca="1" si="11"/>
        <v>8.5921771794710111E-2</v>
      </c>
      <c r="AM34" s="26">
        <f t="shared" ca="1" si="12"/>
        <v>0</v>
      </c>
      <c r="AN34" s="26">
        <f t="shared" ca="1" si="13"/>
        <v>0</v>
      </c>
      <c r="AO34" s="25">
        <f t="shared" si="20"/>
        <v>0</v>
      </c>
      <c r="AP34" s="26">
        <f t="shared" si="21"/>
        <v>0</v>
      </c>
      <c r="AQ34" s="25">
        <f t="shared" si="22"/>
        <v>1</v>
      </c>
      <c r="AR34" s="26">
        <f t="shared" si="23"/>
        <v>0</v>
      </c>
      <c r="AX34" t="s">
        <v>44</v>
      </c>
      <c r="AY34" s="35">
        <f ca="1">EXP(LN(INDIRECT("Z"&amp;(AY32+AY33+1))/INDIRECT("Z"&amp;(AY32+2))/PRODUCT(INDIRECT("X"&amp;(AY32+3)):INDIRECT("X"&amp;(AY32+AY33+1))))/(AY33-1))</f>
        <v>0.99993418687001867</v>
      </c>
      <c r="BD34" s="30"/>
      <c r="BE34" s="30"/>
      <c r="BF34" s="30"/>
    </row>
    <row r="35" spans="1:58" x14ac:dyDescent="0.2">
      <c r="A35" s="12">
        <v>38120</v>
      </c>
      <c r="B35" s="13">
        <v>18.38</v>
      </c>
      <c r="C35" s="14">
        <v>19.579999999999998</v>
      </c>
      <c r="D35" s="31">
        <f t="shared" si="14"/>
        <v>81736.507928921768</v>
      </c>
      <c r="E35" s="31">
        <f t="shared" si="15"/>
        <v>298854.24938942579</v>
      </c>
      <c r="F35" s="16">
        <f t="shared" si="0"/>
        <v>380590.75731834758</v>
      </c>
      <c r="G35" s="16">
        <f t="shared" si="1"/>
        <v>19.322285361300395</v>
      </c>
      <c r="H35" s="17">
        <f t="shared" si="2"/>
        <v>6.1287027579162379E-2</v>
      </c>
      <c r="I35" s="16">
        <v>18.86</v>
      </c>
      <c r="J35" s="32">
        <f t="shared" si="16"/>
        <v>1.0007820954498634</v>
      </c>
      <c r="K35" s="18">
        <f t="shared" ca="1" si="3"/>
        <v>100989.85371673746</v>
      </c>
      <c r="L35" s="19"/>
      <c r="M35" s="20"/>
      <c r="N35" s="18"/>
      <c r="O35" s="20"/>
      <c r="P35" s="21"/>
      <c r="Q35" s="33">
        <f t="shared" si="17"/>
        <v>0.9992179045501367</v>
      </c>
      <c r="R35" s="5">
        <f t="shared" ca="1" si="4"/>
        <v>2.1166486264788378</v>
      </c>
      <c r="S35" s="20"/>
      <c r="T35" s="20"/>
      <c r="U35" s="5">
        <f t="shared" ca="1" si="5"/>
        <v>3.9453965208001525</v>
      </c>
      <c r="V35" s="23"/>
      <c r="W35" s="20"/>
      <c r="X35" s="32">
        <f t="shared" si="18"/>
        <v>1.0015641908997266</v>
      </c>
      <c r="Y35" s="18">
        <f t="shared" ca="1" si="6"/>
        <v>76484564783.108673</v>
      </c>
      <c r="Z35" s="20"/>
      <c r="AA35" s="20"/>
      <c r="AB35" s="18"/>
      <c r="AC35" s="20"/>
      <c r="AD35" s="20"/>
      <c r="AE35" s="24">
        <f t="shared" si="24"/>
        <v>4</v>
      </c>
      <c r="AH35" s="25" t="str">
        <f t="shared" ca="1" si="7"/>
        <v>-</v>
      </c>
      <c r="AI35" s="15">
        <f t="shared" ca="1" si="8"/>
        <v>18.62529079251577</v>
      </c>
      <c r="AJ35" s="15">
        <f t="shared" ca="1" si="9"/>
        <v>18.890859110373626</v>
      </c>
      <c r="AK35" s="17">
        <f t="shared" ca="1" si="10"/>
        <v>7.3935930415105891E-2</v>
      </c>
      <c r="AL35" s="17">
        <f t="shared" ca="1" si="11"/>
        <v>8.6516170409270718E-2</v>
      </c>
      <c r="AM35" s="26">
        <f t="shared" ca="1" si="12"/>
        <v>0</v>
      </c>
      <c r="AN35" s="26">
        <f t="shared" ca="1" si="13"/>
        <v>0</v>
      </c>
      <c r="AO35" s="25">
        <f t="shared" si="20"/>
        <v>0</v>
      </c>
      <c r="AP35" s="26">
        <f t="shared" si="21"/>
        <v>0</v>
      </c>
      <c r="AQ35" s="25">
        <f t="shared" si="22"/>
        <v>1</v>
      </c>
      <c r="AR35" s="26">
        <f t="shared" si="23"/>
        <v>0</v>
      </c>
      <c r="AX35" t="s">
        <v>46</v>
      </c>
      <c r="AY35" s="17">
        <f ca="1">AVERAGE(INDIRECT("aa"&amp;(AY32+3)):INDIRECT("aa"&amp;(AY32+AY33)))</f>
        <v>1.7513895895676552E-2</v>
      </c>
      <c r="BD35" s="30"/>
      <c r="BE35" s="30"/>
      <c r="BF35" s="30"/>
    </row>
    <row r="36" spans="1:58" x14ac:dyDescent="0.2">
      <c r="A36" s="12">
        <v>38121</v>
      </c>
      <c r="B36" s="13">
        <v>18.55</v>
      </c>
      <c r="C36" s="14">
        <v>19.670000000000002</v>
      </c>
      <c r="D36" s="31">
        <f t="shared" si="14"/>
        <v>61302.380946691323</v>
      </c>
      <c r="E36" s="31">
        <f t="shared" si="15"/>
        <v>318036.02946774015</v>
      </c>
      <c r="F36" s="16">
        <f t="shared" si="0"/>
        <v>379338.41041443148</v>
      </c>
      <c r="G36" s="16">
        <f t="shared" si="1"/>
        <v>19.489004179974067</v>
      </c>
      <c r="H36" s="17">
        <f t="shared" si="2"/>
        <v>5.6939501779359469E-2</v>
      </c>
      <c r="I36" s="16">
        <v>18.47</v>
      </c>
      <c r="J36" s="32">
        <f t="shared" si="16"/>
        <v>1.0053093918208182</v>
      </c>
      <c r="K36" s="18">
        <f t="shared" ca="1" si="3"/>
        <v>101521.90940648793</v>
      </c>
      <c r="L36" s="19"/>
      <c r="M36" s="20"/>
      <c r="N36" s="18"/>
      <c r="O36" s="20"/>
      <c r="P36" s="21"/>
      <c r="Q36" s="33">
        <f t="shared" si="17"/>
        <v>0.99469060817918176</v>
      </c>
      <c r="R36" s="5">
        <f t="shared" ca="1" si="4"/>
        <v>2.1053228009410949</v>
      </c>
      <c r="S36" s="20"/>
      <c r="T36" s="20"/>
      <c r="U36" s="5">
        <f t="shared" ca="1" si="5"/>
        <v>3.9243145095752729</v>
      </c>
      <c r="V36" s="23"/>
      <c r="W36" s="20"/>
      <c r="X36" s="32">
        <f t="shared" si="18"/>
        <v>1.0106187836416365</v>
      </c>
      <c r="Y36" s="18">
        <f t="shared" ca="1" si="6"/>
        <v>77291650688.211395</v>
      </c>
      <c r="Z36" s="20"/>
      <c r="AA36" s="20"/>
      <c r="AB36" s="18"/>
      <c r="AC36" s="20"/>
      <c r="AD36" s="20"/>
      <c r="AE36" s="24">
        <f t="shared" si="24"/>
        <v>3</v>
      </c>
      <c r="AH36" s="25" t="str">
        <f t="shared" ca="1" si="7"/>
        <v>-</v>
      </c>
      <c r="AI36" s="15">
        <f t="shared" ca="1" si="8"/>
        <v>18.627542961243918</v>
      </c>
      <c r="AJ36" s="15">
        <f t="shared" ca="1" si="9"/>
        <v>18.907948969505068</v>
      </c>
      <c r="AK36" s="17">
        <f t="shared" ca="1" si="10"/>
        <v>6.6853633742749441E-2</v>
      </c>
      <c r="AL36" s="17">
        <f t="shared" ca="1" si="11"/>
        <v>8.5346599446293164E-2</v>
      </c>
      <c r="AM36" s="26">
        <f t="shared" ca="1" si="12"/>
        <v>0</v>
      </c>
      <c r="AN36" s="26">
        <f t="shared" ca="1" si="13"/>
        <v>0</v>
      </c>
      <c r="AO36" s="25">
        <f t="shared" si="20"/>
        <v>0</v>
      </c>
      <c r="AP36" s="26">
        <f t="shared" si="21"/>
        <v>0</v>
      </c>
      <c r="AQ36" s="25">
        <f t="shared" si="22"/>
        <v>1</v>
      </c>
      <c r="AR36" s="26">
        <f t="shared" si="23"/>
        <v>0</v>
      </c>
      <c r="AX36" t="s">
        <v>47</v>
      </c>
      <c r="AY36" s="36">
        <f ca="1">1-POWER(AY34,250)</f>
        <v>1.6319199154447683E-2</v>
      </c>
      <c r="BD36" s="30"/>
      <c r="BE36" s="30"/>
      <c r="BF36" s="30"/>
    </row>
    <row r="37" spans="1:58" x14ac:dyDescent="0.2">
      <c r="A37" s="12">
        <v>38124</v>
      </c>
      <c r="B37" s="13">
        <v>19.37</v>
      </c>
      <c r="C37" s="14">
        <v>20.21</v>
      </c>
      <c r="D37" s="31">
        <f t="shared" si="14"/>
        <v>40868.253964460877</v>
      </c>
      <c r="E37" s="31">
        <f t="shared" si="15"/>
        <v>337306.64744030626</v>
      </c>
      <c r="F37" s="16">
        <f t="shared" si="0"/>
        <v>378174.90140476712</v>
      </c>
      <c r="G37" s="16">
        <f t="shared" si="1"/>
        <v>20.119223660262413</v>
      </c>
      <c r="H37" s="17">
        <f t="shared" si="2"/>
        <v>4.1563582384957942E-2</v>
      </c>
      <c r="I37" s="16">
        <v>19.96</v>
      </c>
      <c r="J37" s="32">
        <f t="shared" si="16"/>
        <v>1.0291707915689048</v>
      </c>
      <c r="K37" s="18">
        <f t="shared" ca="1" si="3"/>
        <v>104479.12428726275</v>
      </c>
      <c r="L37" s="19"/>
      <c r="M37" s="20"/>
      <c r="N37" s="18"/>
      <c r="O37" s="20"/>
      <c r="P37" s="21"/>
      <c r="Q37" s="33">
        <f t="shared" si="17"/>
        <v>0.9708292084310951</v>
      </c>
      <c r="R37" s="5">
        <f t="shared" ca="1" si="4"/>
        <v>2.0438237217742961</v>
      </c>
      <c r="S37" s="20"/>
      <c r="T37" s="20"/>
      <c r="U37" s="5">
        <f t="shared" ca="1" si="5"/>
        <v>3.809708717471449</v>
      </c>
      <c r="V37" s="23"/>
      <c r="W37" s="20"/>
      <c r="X37" s="32">
        <f t="shared" si="18"/>
        <v>1.0583415831378098</v>
      </c>
      <c r="Y37" s="18">
        <f t="shared" ca="1" si="6"/>
        <v>81795584374.959763</v>
      </c>
      <c r="Z37" s="20"/>
      <c r="AA37" s="20"/>
      <c r="AB37" s="18"/>
      <c r="AC37" s="20"/>
      <c r="AD37" s="20"/>
      <c r="AE37" s="24">
        <f t="shared" si="24"/>
        <v>2</v>
      </c>
      <c r="AH37" s="25" t="str">
        <f t="shared" ca="1" si="7"/>
        <v>-</v>
      </c>
      <c r="AI37" s="15">
        <f t="shared" ca="1" si="8"/>
        <v>18.663985072178892</v>
      </c>
      <c r="AJ37" s="15">
        <f t="shared" ca="1" si="9"/>
        <v>18.941595488692769</v>
      </c>
      <c r="AK37" s="17">
        <f t="shared" ca="1" si="10"/>
        <v>6.0695844630093108E-2</v>
      </c>
      <c r="AL37" s="17">
        <f t="shared" ca="1" si="11"/>
        <v>8.221488384823411E-2</v>
      </c>
      <c r="AM37" s="26">
        <f t="shared" ca="1" si="12"/>
        <v>0</v>
      </c>
      <c r="AN37" s="26">
        <f t="shared" ca="1" si="13"/>
        <v>0</v>
      </c>
      <c r="AO37" s="25">
        <f t="shared" si="20"/>
        <v>0</v>
      </c>
      <c r="AP37" s="26">
        <f t="shared" si="21"/>
        <v>0</v>
      </c>
      <c r="AQ37" s="25">
        <f t="shared" si="22"/>
        <v>1</v>
      </c>
      <c r="AR37" s="26">
        <f t="shared" si="23"/>
        <v>0</v>
      </c>
      <c r="BD37" s="30"/>
      <c r="BE37" s="30"/>
      <c r="BF37" s="30"/>
    </row>
    <row r="38" spans="1:58" x14ac:dyDescent="0.2">
      <c r="A38" s="12">
        <v>38125</v>
      </c>
      <c r="B38" s="13">
        <v>19.25</v>
      </c>
      <c r="C38" s="14">
        <v>20.07</v>
      </c>
      <c r="D38" s="31">
        <f t="shared" si="14"/>
        <v>20434.126982230438</v>
      </c>
      <c r="E38" s="31">
        <f t="shared" si="15"/>
        <v>356891.45890224609</v>
      </c>
      <c r="F38" s="16">
        <f t="shared" si="0"/>
        <v>377325.58588447655</v>
      </c>
      <c r="G38" s="16">
        <f t="shared" si="1"/>
        <v>20.025592769872333</v>
      </c>
      <c r="H38" s="17">
        <f t="shared" si="2"/>
        <v>4.0857000498256135E-2</v>
      </c>
      <c r="I38" s="16">
        <v>19.329999999999998</v>
      </c>
      <c r="J38" s="32">
        <f t="shared" si="16"/>
        <v>0.99311082197770606</v>
      </c>
      <c r="K38" s="18">
        <f t="shared" ca="1" si="3"/>
        <v>103755.11893968598</v>
      </c>
      <c r="L38" s="19"/>
      <c r="M38" s="20"/>
      <c r="N38" s="18"/>
      <c r="O38" s="20"/>
      <c r="P38" s="21"/>
      <c r="Q38" s="33">
        <f t="shared" si="17"/>
        <v>1.0068891780222939</v>
      </c>
      <c r="R38" s="5">
        <f t="shared" ca="1" si="4"/>
        <v>2.057818257666256</v>
      </c>
      <c r="S38" s="20"/>
      <c r="T38" s="20"/>
      <c r="U38" s="5">
        <f t="shared" ca="1" si="5"/>
        <v>3.8358231534753795</v>
      </c>
      <c r="V38" s="23"/>
      <c r="W38" s="20"/>
      <c r="X38" s="32">
        <f t="shared" si="18"/>
        <v>0.98622164395541201</v>
      </c>
      <c r="Y38" s="18">
        <f t="shared" ca="1" si="6"/>
        <v>80663266639.1091</v>
      </c>
      <c r="Z38" s="20"/>
      <c r="AA38" s="20"/>
      <c r="AB38" s="18"/>
      <c r="AC38" s="20"/>
      <c r="AD38" s="20"/>
      <c r="AE38" s="24">
        <f t="shared" si="24"/>
        <v>1</v>
      </c>
      <c r="AH38" s="25" t="str">
        <f t="shared" ca="1" si="7"/>
        <v>-</v>
      </c>
      <c r="AI38" s="15">
        <f t="shared" ca="1" si="8"/>
        <v>18.684996292223438</v>
      </c>
      <c r="AJ38" s="15">
        <f t="shared" ca="1" si="9"/>
        <v>18.970892712508434</v>
      </c>
      <c r="AK38" s="17">
        <f t="shared" ca="1" si="10"/>
        <v>5.8694772025911134E-2</v>
      </c>
      <c r="AL38" s="17">
        <f t="shared" ca="1" si="11"/>
        <v>7.8736009670514362E-2</v>
      </c>
      <c r="AM38" s="26">
        <f t="shared" ca="1" si="12"/>
        <v>0</v>
      </c>
      <c r="AN38" s="26">
        <f t="shared" ca="1" si="13"/>
        <v>0</v>
      </c>
      <c r="AO38" s="25">
        <f t="shared" si="20"/>
        <v>0</v>
      </c>
      <c r="AP38" s="26">
        <f t="shared" si="21"/>
        <v>0</v>
      </c>
      <c r="AQ38" s="25">
        <f t="shared" si="22"/>
        <v>1</v>
      </c>
      <c r="AR38" s="26">
        <f t="shared" si="23"/>
        <v>0</v>
      </c>
      <c r="AX38" s="29" t="s">
        <v>61</v>
      </c>
      <c r="BD38" s="30"/>
      <c r="BE38" s="30"/>
      <c r="BF38" s="30"/>
    </row>
    <row r="39" spans="1:58" x14ac:dyDescent="0.2">
      <c r="A39" s="38">
        <v>38126</v>
      </c>
      <c r="B39" s="13">
        <v>19.170000000000002</v>
      </c>
      <c r="C39" s="14">
        <v>19.782</v>
      </c>
      <c r="D39" s="31">
        <f t="shared" si="14"/>
        <v>376490.70874818211</v>
      </c>
      <c r="E39" s="31">
        <f t="shared" si="15"/>
        <v>0</v>
      </c>
      <c r="F39" s="16">
        <f t="shared" si="0"/>
        <v>376490.70874818211</v>
      </c>
      <c r="G39" s="16">
        <f t="shared" si="1"/>
        <v>19.170000000000002</v>
      </c>
      <c r="H39" s="17">
        <f t="shared" si="2"/>
        <v>3.0937215650591376E-2</v>
      </c>
      <c r="I39" s="16">
        <v>18.93</v>
      </c>
      <c r="J39" s="32">
        <f t="shared" si="16"/>
        <v>0.95515695067264583</v>
      </c>
      <c r="K39" s="18">
        <f t="shared" ca="1" si="3"/>
        <v>99098.382815900375</v>
      </c>
      <c r="L39" s="19"/>
      <c r="M39" s="20"/>
      <c r="N39" s="18"/>
      <c r="O39" s="20"/>
      <c r="P39" s="21"/>
      <c r="Q39" s="33">
        <f t="shared" si="17"/>
        <v>1.0448430493273542</v>
      </c>
      <c r="R39" s="5">
        <f t="shared" ca="1" si="4"/>
        <v>2.1500075330840214</v>
      </c>
      <c r="S39" s="20"/>
      <c r="T39" s="20"/>
      <c r="U39" s="5">
        <f t="shared" ca="1" si="5"/>
        <v>4.0076959504527325</v>
      </c>
      <c r="V39" s="23"/>
      <c r="W39" s="20"/>
      <c r="X39" s="32">
        <f t="shared" si="18"/>
        <v>0.91031390134529178</v>
      </c>
      <c r="Y39" s="18">
        <f t="shared" ca="1" si="6"/>
        <v>73424060364.226852</v>
      </c>
      <c r="Z39" s="20"/>
      <c r="AA39" s="20"/>
      <c r="AB39" s="18"/>
      <c r="AC39" s="20"/>
      <c r="AD39" s="20"/>
      <c r="AE39" s="24">
        <v>18</v>
      </c>
      <c r="AH39" s="25" t="str">
        <f t="shared" ca="1" si="7"/>
        <v>-</v>
      </c>
      <c r="AI39" s="15">
        <f t="shared" ca="1" si="8"/>
        <v>18.649660002332233</v>
      </c>
      <c r="AJ39" s="15">
        <f t="shared" ca="1" si="9"/>
        <v>18.976132377968735</v>
      </c>
      <c r="AK39" s="17">
        <f t="shared" ca="1" si="10"/>
        <v>5.0581069777057099E-2</v>
      </c>
      <c r="AL39" s="17">
        <f t="shared" ca="1" si="11"/>
        <v>7.41099159630077E-2</v>
      </c>
      <c r="AM39" s="26">
        <f t="shared" ca="1" si="12"/>
        <v>0</v>
      </c>
      <c r="AN39" s="26">
        <f t="shared" ca="1" si="13"/>
        <v>0</v>
      </c>
      <c r="AO39" s="25">
        <f t="shared" si="20"/>
        <v>0</v>
      </c>
      <c r="AP39" s="26">
        <f t="shared" si="21"/>
        <v>0</v>
      </c>
      <c r="AQ39" s="25">
        <f t="shared" si="22"/>
        <v>1</v>
      </c>
      <c r="AR39" s="26">
        <f t="shared" si="23"/>
        <v>0</v>
      </c>
      <c r="AX39" t="s">
        <v>42</v>
      </c>
      <c r="AY39" s="34">
        <v>1682</v>
      </c>
      <c r="AZ39" t="s">
        <v>62</v>
      </c>
      <c r="BD39" s="30"/>
      <c r="BE39" s="30"/>
      <c r="BF39" s="30"/>
    </row>
    <row r="40" spans="1:58" x14ac:dyDescent="0.2">
      <c r="A40" s="12">
        <v>38127</v>
      </c>
      <c r="B40" s="13">
        <v>19.34</v>
      </c>
      <c r="C40" s="14">
        <v>19.795999999999999</v>
      </c>
      <c r="D40" s="31">
        <f t="shared" si="14"/>
        <v>355574.55826217198</v>
      </c>
      <c r="E40" s="31">
        <f t="shared" si="15"/>
        <v>20269.0630278442</v>
      </c>
      <c r="F40" s="16">
        <f t="shared" si="0"/>
        <v>375843.62129001616</v>
      </c>
      <c r="G40" s="16">
        <f t="shared" si="1"/>
        <v>19.364591857403283</v>
      </c>
      <c r="H40" s="17">
        <f t="shared" si="2"/>
        <v>2.3034956556880148E-2</v>
      </c>
      <c r="I40" s="16">
        <v>18.670000000000002</v>
      </c>
      <c r="J40" s="32">
        <f t="shared" si="16"/>
        <v>1.0084146724598064</v>
      </c>
      <c r="K40" s="18">
        <f t="shared" ca="1" si="3"/>
        <v>99928.189210461729</v>
      </c>
      <c r="L40" s="19"/>
      <c r="M40" s="20"/>
      <c r="N40" s="18"/>
      <c r="O40" s="20"/>
      <c r="P40" s="21"/>
      <c r="Q40" s="33">
        <f t="shared" si="17"/>
        <v>0.99158532754019346</v>
      </c>
      <c r="R40" s="5">
        <f t="shared" ca="1" si="4"/>
        <v>2.1318271110935316</v>
      </c>
      <c r="S40" s="20"/>
      <c r="T40" s="20"/>
      <c r="U40" s="5">
        <f t="shared" ca="1" si="5"/>
        <v>3.9738364510405506</v>
      </c>
      <c r="V40" s="23"/>
      <c r="W40" s="20"/>
      <c r="X40" s="32">
        <f t="shared" si="18"/>
        <v>1.0168293449196131</v>
      </c>
      <c r="Y40" s="18">
        <f t="shared" ca="1" si="6"/>
        <v>74654825610.374481</v>
      </c>
      <c r="Z40" s="20"/>
      <c r="AA40" s="20"/>
      <c r="AB40" s="18"/>
      <c r="AC40" s="20"/>
      <c r="AD40" s="20"/>
      <c r="AE40" s="24">
        <f t="shared" ref="AE40:AE56" si="25">AE39-1</f>
        <v>17</v>
      </c>
      <c r="AF40" s="34"/>
      <c r="AG40" s="34"/>
      <c r="AH40" s="25" t="str">
        <f t="shared" ca="1" si="7"/>
        <v>-</v>
      </c>
      <c r="AI40" s="15">
        <f t="shared" ca="1" si="8"/>
        <v>18.682259614589537</v>
      </c>
      <c r="AJ40" s="15">
        <f t="shared" ca="1" si="9"/>
        <v>18.986092877441418</v>
      </c>
      <c r="AK40" s="17">
        <f t="shared" ca="1" si="10"/>
        <v>4.2436547408201242E-2</v>
      </c>
      <c r="AL40" s="17">
        <f t="shared" ca="1" si="11"/>
        <v>6.9387172102249664E-2</v>
      </c>
      <c r="AM40" s="26">
        <f t="shared" ca="1" si="12"/>
        <v>0</v>
      </c>
      <c r="AN40" s="26">
        <f t="shared" ca="1" si="13"/>
        <v>0</v>
      </c>
      <c r="AO40" s="25">
        <f t="shared" si="20"/>
        <v>0</v>
      </c>
      <c r="AP40" s="26">
        <f t="shared" si="21"/>
        <v>0</v>
      </c>
      <c r="AQ40" s="25">
        <f t="shared" si="22"/>
        <v>1</v>
      </c>
      <c r="AR40" s="26">
        <f t="shared" si="23"/>
        <v>0</v>
      </c>
      <c r="AX40" t="s">
        <v>43</v>
      </c>
      <c r="AY40" s="24">
        <f ca="1">10000-COUNTBLANK(INDIRECT("AC"&amp;(AY39+2)):AC$9999)-(AY39+2)</f>
        <v>0</v>
      </c>
      <c r="BD40" s="30"/>
      <c r="BE40" s="30"/>
      <c r="BF40" s="30"/>
    </row>
    <row r="41" spans="1:58" x14ac:dyDescent="0.2">
      <c r="A41" s="12">
        <v>38128</v>
      </c>
      <c r="B41" s="13">
        <v>19.170000000000002</v>
      </c>
      <c r="C41" s="14">
        <v>19.626000000000001</v>
      </c>
      <c r="D41" s="31">
        <f t="shared" si="14"/>
        <v>334658.40777616185</v>
      </c>
      <c r="E41" s="31">
        <f t="shared" si="15"/>
        <v>40703.410896071902</v>
      </c>
      <c r="F41" s="16">
        <f t="shared" si="0"/>
        <v>375361.81867223373</v>
      </c>
      <c r="G41" s="16">
        <f t="shared" si="1"/>
        <v>19.219447638106253</v>
      </c>
      <c r="H41" s="17">
        <f t="shared" si="2"/>
        <v>2.3234484867013072E-2</v>
      </c>
      <c r="I41" s="16">
        <v>18.489999999999998</v>
      </c>
      <c r="J41" s="32">
        <f t="shared" si="16"/>
        <v>0.99123234435694296</v>
      </c>
      <c r="K41" s="18">
        <f t="shared" ca="1" si="3"/>
        <v>99048.015104696751</v>
      </c>
      <c r="L41" s="19"/>
      <c r="M41" s="20"/>
      <c r="N41" s="18"/>
      <c r="O41" s="20"/>
      <c r="P41" s="21"/>
      <c r="Q41" s="33">
        <f t="shared" si="17"/>
        <v>1.0087676556430569</v>
      </c>
      <c r="R41" s="5">
        <f t="shared" ca="1" si="4"/>
        <v>2.1504286493327602</v>
      </c>
      <c r="S41" s="20"/>
      <c r="T41" s="20"/>
      <c r="U41" s="5">
        <f t="shared" ca="1" si="5"/>
        <v>4.008540441807634</v>
      </c>
      <c r="V41" s="23"/>
      <c r="W41" s="20"/>
      <c r="X41" s="32">
        <f t="shared" si="18"/>
        <v>0.98246468871388604</v>
      </c>
      <c r="Y41" s="18">
        <f t="shared" ca="1" si="6"/>
        <v>73340902892.223663</v>
      </c>
      <c r="Z41" s="20"/>
      <c r="AA41" s="20"/>
      <c r="AB41" s="18"/>
      <c r="AC41" s="20"/>
      <c r="AD41" s="20"/>
      <c r="AE41" s="24">
        <f t="shared" si="25"/>
        <v>16</v>
      </c>
      <c r="AF41" s="36"/>
      <c r="AH41" s="25" t="str">
        <f t="shared" ca="1" si="7"/>
        <v>-</v>
      </c>
      <c r="AI41" s="15">
        <f t="shared" ca="1" si="8"/>
        <v>18.768066711621373</v>
      </c>
      <c r="AJ41" s="15">
        <f t="shared" ca="1" si="9"/>
        <v>18.991926746458038</v>
      </c>
      <c r="AK41" s="17">
        <f t="shared" ca="1" si="10"/>
        <v>3.6094456956176357E-2</v>
      </c>
      <c r="AL41" s="17">
        <f t="shared" ca="1" si="11"/>
        <v>6.4888461825989924E-2</v>
      </c>
      <c r="AM41" s="26">
        <f t="shared" ca="1" si="12"/>
        <v>0</v>
      </c>
      <c r="AN41" s="26">
        <f t="shared" ca="1" si="13"/>
        <v>0</v>
      </c>
      <c r="AO41" s="25">
        <f t="shared" si="20"/>
        <v>0</v>
      </c>
      <c r="AP41" s="26">
        <f t="shared" si="21"/>
        <v>0</v>
      </c>
      <c r="AQ41" s="25">
        <f t="shared" si="22"/>
        <v>1</v>
      </c>
      <c r="AR41" s="26">
        <f t="shared" si="23"/>
        <v>0</v>
      </c>
      <c r="AX41" t="s">
        <v>44</v>
      </c>
      <c r="AY41" s="35" t="e">
        <f ca="1">EXP(LN(INDIRECT("AC"&amp;(AY39+AY40+1))/INDIRECT("AC"&amp;(AY39+2))/PRODUCT(INDIRECT("X"&amp;(AY39+3)):INDIRECT("X"&amp;(AY39+AY40+1))))/(AY40-1))</f>
        <v>#DIV/0!</v>
      </c>
      <c r="BD41" s="30"/>
      <c r="BE41" s="30"/>
      <c r="BF41" s="30"/>
    </row>
    <row r="42" spans="1:58" x14ac:dyDescent="0.2">
      <c r="A42" s="12">
        <v>38131</v>
      </c>
      <c r="B42" s="13">
        <v>18.77</v>
      </c>
      <c r="C42" s="14">
        <v>19.04</v>
      </c>
      <c r="D42" s="31">
        <f t="shared" si="14"/>
        <v>313742.25729015173</v>
      </c>
      <c r="E42" s="31">
        <f t="shared" si="15"/>
        <v>61133.585400138647</v>
      </c>
      <c r="F42" s="16">
        <f t="shared" si="0"/>
        <v>374875.84269029036</v>
      </c>
      <c r="G42" s="16">
        <f t="shared" si="1"/>
        <v>18.814030759463137</v>
      </c>
      <c r="H42" s="17">
        <f t="shared" si="2"/>
        <v>1.4180672268907513E-2</v>
      </c>
      <c r="I42" s="16">
        <v>18.079999999999998</v>
      </c>
      <c r="J42" s="32">
        <f t="shared" si="16"/>
        <v>0.97763852720860289</v>
      </c>
      <c r="K42" s="18">
        <f t="shared" ca="1" si="3"/>
        <v>96829.207916168743</v>
      </c>
      <c r="L42" s="19"/>
      <c r="M42" s="20"/>
      <c r="N42" s="18"/>
      <c r="O42" s="20"/>
      <c r="P42" s="21"/>
      <c r="Q42" s="33">
        <f t="shared" si="17"/>
        <v>1.0223614727913972</v>
      </c>
      <c r="R42" s="5">
        <f t="shared" ca="1" si="4"/>
        <v>2.1984238138045589</v>
      </c>
      <c r="S42" s="20"/>
      <c r="T42" s="20"/>
      <c r="U42" s="5">
        <f t="shared" ca="1" si="5"/>
        <v>4.0980370069542742</v>
      </c>
      <c r="V42" s="23"/>
      <c r="W42" s="20"/>
      <c r="X42" s="32">
        <f t="shared" si="18"/>
        <v>0.95527705441720578</v>
      </c>
      <c r="Y42" s="18">
        <f t="shared" ca="1" si="6"/>
        <v>70056270757.268921</v>
      </c>
      <c r="Z42" s="20"/>
      <c r="AA42" s="20"/>
      <c r="AB42" s="18"/>
      <c r="AC42" s="20"/>
      <c r="AD42" s="20"/>
      <c r="AE42" s="24">
        <f t="shared" si="25"/>
        <v>15</v>
      </c>
      <c r="AH42" s="25" t="str">
        <f t="shared" ca="1" si="7"/>
        <v>-</v>
      </c>
      <c r="AI42" s="15">
        <f t="shared" ca="1" si="8"/>
        <v>18.830406243231078</v>
      </c>
      <c r="AJ42" s="15">
        <f t="shared" ca="1" si="9"/>
        <v>18.987587819945965</v>
      </c>
      <c r="AK42" s="17">
        <f t="shared" ca="1" si="10"/>
        <v>2.896798537110103E-2</v>
      </c>
      <c r="AL42" s="17">
        <f t="shared" ca="1" si="11"/>
        <v>6.0642512029194608E-2</v>
      </c>
      <c r="AM42" s="26">
        <f t="shared" ca="1" si="12"/>
        <v>0</v>
      </c>
      <c r="AN42" s="26">
        <f t="shared" ca="1" si="13"/>
        <v>0</v>
      </c>
      <c r="AO42" s="25">
        <f t="shared" si="20"/>
        <v>0</v>
      </c>
      <c r="AP42" s="26">
        <f t="shared" si="21"/>
        <v>0</v>
      </c>
      <c r="AQ42" s="25">
        <f t="shared" si="22"/>
        <v>1</v>
      </c>
      <c r="AR42" s="26">
        <f t="shared" si="23"/>
        <v>0</v>
      </c>
      <c r="AX42" t="s">
        <v>46</v>
      </c>
      <c r="AY42" s="17" t="e">
        <f ca="1">AVERAGE(INDIRECT("Ad"&amp;(AY39+3)):INDIRECT("Ad"&amp;(AY39+AY40)))</f>
        <v>#DIV/0!</v>
      </c>
      <c r="BD42" s="30"/>
      <c r="BE42" s="30"/>
      <c r="BF42" s="30"/>
    </row>
    <row r="43" spans="1:58" x14ac:dyDescent="0.2">
      <c r="A43" s="12">
        <v>38132</v>
      </c>
      <c r="B43" s="13">
        <v>17.5</v>
      </c>
      <c r="C43" s="14">
        <v>18</v>
      </c>
      <c r="D43" s="31">
        <f t="shared" si="14"/>
        <v>292826.1068041416</v>
      </c>
      <c r="E43" s="31">
        <f t="shared" si="15"/>
        <v>81753.130810979506</v>
      </c>
      <c r="F43" s="16">
        <f t="shared" si="0"/>
        <v>374579.23761512112</v>
      </c>
      <c r="G43" s="16">
        <f t="shared" si="1"/>
        <v>17.609126618084183</v>
      </c>
      <c r="H43" s="17">
        <f t="shared" si="2"/>
        <v>2.777777777777779E-2</v>
      </c>
      <c r="I43" s="16">
        <v>15.96</v>
      </c>
      <c r="J43" s="32">
        <f t="shared" si="16"/>
        <v>0.93521661289121283</v>
      </c>
      <c r="K43" s="18">
        <f t="shared" ca="1" si="3"/>
        <v>90552.592058059876</v>
      </c>
      <c r="L43" s="19"/>
      <c r="M43" s="20"/>
      <c r="N43" s="18"/>
      <c r="O43" s="20"/>
      <c r="P43" s="21"/>
      <c r="Q43" s="33">
        <f t="shared" si="17"/>
        <v>1.0647833871087873</v>
      </c>
      <c r="R43" s="5">
        <f t="shared" ca="1" si="4"/>
        <v>2.3407476382329935</v>
      </c>
      <c r="S43" s="20"/>
      <c r="T43" s="20"/>
      <c r="U43" s="5">
        <f t="shared" ca="1" si="5"/>
        <v>4.3633723377048463</v>
      </c>
      <c r="V43" s="23"/>
      <c r="W43" s="20"/>
      <c r="X43" s="32">
        <f t="shared" si="18"/>
        <v>0.87043322578242566</v>
      </c>
      <c r="Y43" s="18">
        <f t="shared" ca="1" si="6"/>
        <v>60975292502.561661</v>
      </c>
      <c r="Z43" s="20"/>
      <c r="AA43" s="20"/>
      <c r="AB43" s="18"/>
      <c r="AC43" s="20"/>
      <c r="AD43" s="20"/>
      <c r="AE43" s="24">
        <f t="shared" si="25"/>
        <v>14</v>
      </c>
      <c r="AH43" s="25" t="str">
        <f t="shared" ca="1" si="7"/>
        <v>-</v>
      </c>
      <c r="AI43" s="15">
        <f t="shared" ca="1" si="8"/>
        <v>18.840970809533935</v>
      </c>
      <c r="AJ43" s="15">
        <f t="shared" ca="1" si="9"/>
        <v>18.921468956972408</v>
      </c>
      <c r="AK43" s="17">
        <f t="shared" ca="1" si="10"/>
        <v>2.667035126990434E-2</v>
      </c>
      <c r="AL43" s="17">
        <f t="shared" ca="1" si="11"/>
        <v>5.7254077213995398E-2</v>
      </c>
      <c r="AM43" s="26">
        <f t="shared" ca="1" si="12"/>
        <v>0</v>
      </c>
      <c r="AN43" s="26">
        <f t="shared" ca="1" si="13"/>
        <v>0</v>
      </c>
      <c r="AO43" s="25">
        <f t="shared" si="20"/>
        <v>0</v>
      </c>
      <c r="AP43" s="26">
        <f t="shared" si="21"/>
        <v>0</v>
      </c>
      <c r="AQ43" s="25">
        <f t="shared" si="22"/>
        <v>1</v>
      </c>
      <c r="AR43" s="26">
        <f t="shared" si="23"/>
        <v>0</v>
      </c>
      <c r="AX43" t="s">
        <v>47</v>
      </c>
      <c r="AY43" s="36" t="e">
        <f ca="1">1-POWER(AY41,250)</f>
        <v>#DIV/0!</v>
      </c>
      <c r="BD43" s="30"/>
      <c r="BE43" s="30"/>
      <c r="BF43" s="30"/>
    </row>
    <row r="44" spans="1:58" x14ac:dyDescent="0.2">
      <c r="A44" s="12">
        <v>38133</v>
      </c>
      <c r="B44" s="13">
        <v>17.61</v>
      </c>
      <c r="C44" s="14">
        <v>18.09</v>
      </c>
      <c r="D44" s="31">
        <f t="shared" si="14"/>
        <v>271909.95631813147</v>
      </c>
      <c r="E44" s="31">
        <f t="shared" si="15"/>
        <v>102088.27711682268</v>
      </c>
      <c r="F44" s="16">
        <f t="shared" si="0"/>
        <v>373998.23343495413</v>
      </c>
      <c r="G44" s="16">
        <f t="shared" si="1"/>
        <v>17.741023006622296</v>
      </c>
      <c r="H44" s="17">
        <f t="shared" si="2"/>
        <v>2.6533996683250405E-2</v>
      </c>
      <c r="I44" s="16">
        <v>15.97</v>
      </c>
      <c r="J44" s="32">
        <f t="shared" si="16"/>
        <v>1.0059275260387901</v>
      </c>
      <c r="K44" s="18">
        <f t="shared" ca="1" si="3"/>
        <v>91085.631375294659</v>
      </c>
      <c r="L44" s="19"/>
      <c r="M44" s="20"/>
      <c r="N44" s="18"/>
      <c r="O44" s="20"/>
      <c r="P44" s="21"/>
      <c r="Q44" s="33">
        <f t="shared" si="17"/>
        <v>0.9940724739612099</v>
      </c>
      <c r="R44" s="5">
        <f t="shared" ca="1" si="4"/>
        <v>2.3267758611967926</v>
      </c>
      <c r="S44" s="20"/>
      <c r="T44" s="20"/>
      <c r="U44" s="5">
        <f t="shared" ca="1" si="5"/>
        <v>4.3373598380787683</v>
      </c>
      <c r="V44" s="23"/>
      <c r="W44" s="20"/>
      <c r="X44" s="32">
        <f t="shared" si="18"/>
        <v>1.0118550520775802</v>
      </c>
      <c r="Y44" s="18">
        <f t="shared" ca="1" si="6"/>
        <v>61694097221.748253</v>
      </c>
      <c r="Z44" s="20"/>
      <c r="AA44" s="20"/>
      <c r="AB44" s="18"/>
      <c r="AC44" s="20"/>
      <c r="AD44" s="20"/>
      <c r="AE44" s="24">
        <f t="shared" si="25"/>
        <v>13</v>
      </c>
      <c r="AH44" s="25" t="str">
        <f t="shared" ca="1" si="7"/>
        <v>-</v>
      </c>
      <c r="AI44" s="15">
        <f t="shared" ca="1" si="8"/>
        <v>18.868222837453636</v>
      </c>
      <c r="AJ44" s="15">
        <f t="shared" ca="1" si="9"/>
        <v>18.871293368877208</v>
      </c>
      <c r="AK44" s="17">
        <f t="shared" ca="1" si="10"/>
        <v>2.4283183967403383E-2</v>
      </c>
      <c r="AL44" s="17">
        <f t="shared" ca="1" si="11"/>
        <v>5.2760108256698544E-2</v>
      </c>
      <c r="AM44" s="26">
        <f t="shared" ca="1" si="12"/>
        <v>0</v>
      </c>
      <c r="AN44" s="26">
        <f t="shared" ca="1" si="13"/>
        <v>0</v>
      </c>
      <c r="AO44" s="25">
        <f t="shared" si="20"/>
        <v>0</v>
      </c>
      <c r="AP44" s="26">
        <f t="shared" si="21"/>
        <v>0</v>
      </c>
      <c r="AQ44" s="25">
        <f t="shared" si="22"/>
        <v>1</v>
      </c>
      <c r="AR44" s="26">
        <f t="shared" si="23"/>
        <v>0</v>
      </c>
      <c r="BD44" s="30"/>
      <c r="BE44" s="30"/>
      <c r="BF44" s="30"/>
    </row>
    <row r="45" spans="1:58" x14ac:dyDescent="0.2">
      <c r="A45" s="12">
        <v>38134</v>
      </c>
      <c r="B45" s="13">
        <v>17.350000000000001</v>
      </c>
      <c r="C45" s="14">
        <v>17.899999999999999</v>
      </c>
      <c r="D45" s="31">
        <f t="shared" si="14"/>
        <v>250993.80583212135</v>
      </c>
      <c r="E45" s="31">
        <f t="shared" si="15"/>
        <v>122449.43853521063</v>
      </c>
      <c r="F45" s="16">
        <f t="shared" si="0"/>
        <v>373443.24436733196</v>
      </c>
      <c r="G45" s="16">
        <f t="shared" si="1"/>
        <v>17.530341168866133</v>
      </c>
      <c r="H45" s="17">
        <f t="shared" si="2"/>
        <v>3.0726256983240052E-2</v>
      </c>
      <c r="I45" s="16">
        <v>15.28</v>
      </c>
      <c r="J45" s="32">
        <f t="shared" si="16"/>
        <v>0.98665828208172823</v>
      </c>
      <c r="K45" s="18">
        <f t="shared" ca="1" si="3"/>
        <v>89866.728739252489</v>
      </c>
      <c r="L45" s="19"/>
      <c r="M45" s="20"/>
      <c r="N45" s="18"/>
      <c r="O45" s="20"/>
      <c r="P45" s="21"/>
      <c r="Q45" s="33">
        <f t="shared" si="17"/>
        <v>1.0133417179182718</v>
      </c>
      <c r="R45" s="5">
        <f t="shared" ca="1" si="4"/>
        <v>2.3577208247553973</v>
      </c>
      <c r="S45" s="20"/>
      <c r="T45" s="20"/>
      <c r="U45" s="5">
        <f t="shared" ca="1" si="5"/>
        <v>4.395077197024615</v>
      </c>
      <c r="V45" s="23"/>
      <c r="W45" s="20"/>
      <c r="X45" s="32">
        <f t="shared" si="18"/>
        <v>0.97331656416345658</v>
      </c>
      <c r="Y45" s="18">
        <f t="shared" ca="1" si="6"/>
        <v>60043934797.66333</v>
      </c>
      <c r="Z45" s="20"/>
      <c r="AA45" s="20"/>
      <c r="AB45" s="18"/>
      <c r="AC45" s="20"/>
      <c r="AD45" s="20"/>
      <c r="AE45" s="24">
        <f t="shared" si="25"/>
        <v>12</v>
      </c>
      <c r="AH45" s="25" t="str">
        <f t="shared" ca="1" si="7"/>
        <v>-</v>
      </c>
      <c r="AI45" s="15">
        <f t="shared" ca="1" si="8"/>
        <v>18.854696682575373</v>
      </c>
      <c r="AJ45" s="15">
        <f t="shared" ca="1" si="9"/>
        <v>18.819836241997894</v>
      </c>
      <c r="AK45" s="17">
        <f t="shared" ca="1" si="10"/>
        <v>2.4248024189511497E-2</v>
      </c>
      <c r="AL45" s="17">
        <f t="shared" ca="1" si="11"/>
        <v>4.746256424630433E-2</v>
      </c>
      <c r="AM45" s="26">
        <f t="shared" ca="1" si="12"/>
        <v>1</v>
      </c>
      <c r="AN45" s="26">
        <f t="shared" ca="1" si="13"/>
        <v>0</v>
      </c>
      <c r="AO45" s="25">
        <f t="shared" si="20"/>
        <v>0</v>
      </c>
      <c r="AP45" s="26">
        <f t="shared" si="21"/>
        <v>0</v>
      </c>
      <c r="AQ45" s="25">
        <f t="shared" si="22"/>
        <v>1</v>
      </c>
      <c r="AR45" s="26">
        <f t="shared" si="23"/>
        <v>0</v>
      </c>
      <c r="AX45" s="29" t="s">
        <v>63</v>
      </c>
      <c r="BD45" s="30"/>
      <c r="BE45" s="30"/>
      <c r="BF45" s="30"/>
    </row>
    <row r="46" spans="1:58" x14ac:dyDescent="0.2">
      <c r="A46" s="12">
        <v>38135</v>
      </c>
      <c r="B46" s="13">
        <v>17.579999999999998</v>
      </c>
      <c r="C46" s="14">
        <v>18.059999999999999</v>
      </c>
      <c r="D46" s="31">
        <f t="shared" si="14"/>
        <v>230077.65534611122</v>
      </c>
      <c r="E46" s="31">
        <f t="shared" si="15"/>
        <v>142722.91400628746</v>
      </c>
      <c r="F46" s="16">
        <f t="shared" si="0"/>
        <v>372800.56935239868</v>
      </c>
      <c r="G46" s="16">
        <f t="shared" si="1"/>
        <v>17.763763127942703</v>
      </c>
      <c r="H46" s="17">
        <f t="shared" si="2"/>
        <v>2.657807308970106E-2</v>
      </c>
      <c r="I46" s="16">
        <v>15.5</v>
      </c>
      <c r="J46" s="32">
        <f t="shared" si="16"/>
        <v>1.0115714526370942</v>
      </c>
      <c r="K46" s="18">
        <f t="shared" ca="1" si="3"/>
        <v>90902.91125387697</v>
      </c>
      <c r="L46" s="19"/>
      <c r="M46" s="20"/>
      <c r="N46" s="18"/>
      <c r="O46" s="20"/>
      <c r="P46" s="21"/>
      <c r="Q46" s="33">
        <f t="shared" si="17"/>
        <v>0.98842854736290586</v>
      </c>
      <c r="R46" s="5">
        <f t="shared" ca="1" si="4"/>
        <v>2.3303414868944459</v>
      </c>
      <c r="S46" s="20"/>
      <c r="T46" s="20"/>
      <c r="U46" s="5">
        <f t="shared" ca="1" si="5"/>
        <v>4.3440710431565952</v>
      </c>
      <c r="V46" s="23"/>
      <c r="W46" s="20"/>
      <c r="X46" s="32">
        <f t="shared" si="18"/>
        <v>1.0231429052741883</v>
      </c>
      <c r="Y46" s="18">
        <f t="shared" ca="1" si="6"/>
        <v>61429482760.350388</v>
      </c>
      <c r="Z46" s="20"/>
      <c r="AA46" s="20"/>
      <c r="AB46" s="18"/>
      <c r="AC46" s="20"/>
      <c r="AD46" s="20"/>
      <c r="AE46" s="24">
        <f t="shared" si="25"/>
        <v>11</v>
      </c>
      <c r="AH46" s="25" t="str">
        <f t="shared" ca="1" si="7"/>
        <v>-</v>
      </c>
      <c r="AI46" s="15">
        <f t="shared" ca="1" si="8"/>
        <v>18.829346614562173</v>
      </c>
      <c r="AJ46" s="15">
        <f t="shared" ca="1" si="9"/>
        <v>18.770960922120327</v>
      </c>
      <c r="AK46" s="17">
        <f t="shared" ca="1" si="10"/>
        <v>2.4838543611648316E-2</v>
      </c>
      <c r="AL46" s="17">
        <f t="shared" ca="1" si="11"/>
        <v>4.2909113701067009E-2</v>
      </c>
      <c r="AM46" s="26">
        <f t="shared" ca="1" si="12"/>
        <v>1</v>
      </c>
      <c r="AN46" s="26">
        <f t="shared" ca="1" si="13"/>
        <v>0</v>
      </c>
      <c r="AO46" s="25">
        <f t="shared" si="20"/>
        <v>0</v>
      </c>
      <c r="AP46" s="26">
        <f t="shared" si="21"/>
        <v>0</v>
      </c>
      <c r="AQ46" s="25">
        <f t="shared" si="22"/>
        <v>1</v>
      </c>
      <c r="AR46" s="26">
        <f t="shared" si="23"/>
        <v>0</v>
      </c>
      <c r="AX46" t="s">
        <v>64</v>
      </c>
      <c r="AY46">
        <v>0</v>
      </c>
      <c r="BD46" s="30"/>
      <c r="BE46" s="30"/>
      <c r="BF46" s="30"/>
    </row>
    <row r="47" spans="1:58" x14ac:dyDescent="0.2">
      <c r="A47" s="12">
        <v>38139</v>
      </c>
      <c r="B47" s="13">
        <v>17.600000000000001</v>
      </c>
      <c r="C47" s="14">
        <v>18.16</v>
      </c>
      <c r="D47" s="31">
        <f t="shared" si="14"/>
        <v>209161.50486010109</v>
      </c>
      <c r="E47" s="31">
        <f t="shared" si="15"/>
        <v>163083.15351592522</v>
      </c>
      <c r="F47" s="16">
        <f t="shared" si="0"/>
        <v>372244.65837602632</v>
      </c>
      <c r="G47" s="16">
        <f t="shared" si="1"/>
        <v>17.845340165168103</v>
      </c>
      <c r="H47" s="17">
        <f t="shared" si="2"/>
        <v>3.083700440528625E-2</v>
      </c>
      <c r="I47" s="16">
        <v>16.3</v>
      </c>
      <c r="J47" s="32">
        <f t="shared" si="16"/>
        <v>1.0030943053860006</v>
      </c>
      <c r="K47" s="18">
        <f t="shared" ca="1" si="3"/>
        <v>91180.47522495233</v>
      </c>
      <c r="L47" s="19"/>
      <c r="M47" s="20"/>
      <c r="N47" s="18"/>
      <c r="O47" s="20"/>
      <c r="P47" s="21"/>
      <c r="Q47" s="33">
        <f t="shared" si="17"/>
        <v>0.99690569461399936</v>
      </c>
      <c r="R47" s="5">
        <f t="shared" ca="1" si="4"/>
        <v>2.3230339201108272</v>
      </c>
      <c r="S47" s="20"/>
      <c r="T47" s="20"/>
      <c r="U47" s="5">
        <f t="shared" ca="1" si="5"/>
        <v>4.3304808997646864</v>
      </c>
      <c r="V47" s="23"/>
      <c r="W47" s="20"/>
      <c r="X47" s="32">
        <f t="shared" si="18"/>
        <v>1.0061886107720013</v>
      </c>
      <c r="Y47" s="18">
        <f t="shared" ca="1" si="6"/>
        <v>61805578032.818588</v>
      </c>
      <c r="Z47" s="20"/>
      <c r="AA47" s="20"/>
      <c r="AB47" s="18"/>
      <c r="AC47" s="20"/>
      <c r="AD47" s="20"/>
      <c r="AE47" s="24">
        <f t="shared" si="25"/>
        <v>10</v>
      </c>
      <c r="AH47" s="25" t="str">
        <f t="shared" ca="1" si="7"/>
        <v>-</v>
      </c>
      <c r="AI47" s="15">
        <f t="shared" ca="1" si="8"/>
        <v>18.785937986752614</v>
      </c>
      <c r="AJ47" s="15">
        <f t="shared" ca="1" si="9"/>
        <v>18.72773387890803</v>
      </c>
      <c r="AK47" s="17">
        <f t="shared" ca="1" si="10"/>
        <v>2.6105630201360513E-2</v>
      </c>
      <c r="AL47" s="17">
        <f t="shared" ca="1" si="11"/>
        <v>3.9929531660091402E-2</v>
      </c>
      <c r="AM47" s="26">
        <f t="shared" ca="1" si="12"/>
        <v>1</v>
      </c>
      <c r="AN47" s="26">
        <f t="shared" ca="1" si="13"/>
        <v>0</v>
      </c>
      <c r="AO47" s="25">
        <f t="shared" si="20"/>
        <v>0</v>
      </c>
      <c r="AP47" s="26">
        <f t="shared" si="21"/>
        <v>0</v>
      </c>
      <c r="AQ47" s="25">
        <f t="shared" si="22"/>
        <v>1</v>
      </c>
      <c r="AR47" s="26">
        <f t="shared" si="23"/>
        <v>0</v>
      </c>
      <c r="BD47" s="30"/>
      <c r="BE47" s="30"/>
      <c r="BF47" s="30"/>
    </row>
    <row r="48" spans="1:58" x14ac:dyDescent="0.2">
      <c r="A48" s="12">
        <v>38140</v>
      </c>
      <c r="B48" s="13">
        <v>17.649999999999999</v>
      </c>
      <c r="C48" s="14">
        <v>18.100000000000001</v>
      </c>
      <c r="D48" s="31">
        <f t="shared" si="14"/>
        <v>188245.354374091</v>
      </c>
      <c r="E48" s="31">
        <f t="shared" si="15"/>
        <v>183354.31257725661</v>
      </c>
      <c r="F48" s="16">
        <f t="shared" si="0"/>
        <v>371599.66695134761</v>
      </c>
      <c r="G48" s="16">
        <f t="shared" si="1"/>
        <v>17.872038521553812</v>
      </c>
      <c r="H48" s="17">
        <f t="shared" si="2"/>
        <v>2.4861878453038777E-2</v>
      </c>
      <c r="I48" s="16">
        <v>16.079999999999998</v>
      </c>
      <c r="J48" s="32">
        <f t="shared" si="16"/>
        <v>0.99976079616290781</v>
      </c>
      <c r="K48" s="18">
        <f t="shared" ca="1" si="3"/>
        <v>91154.948149320131</v>
      </c>
      <c r="L48" s="19"/>
      <c r="M48" s="20"/>
      <c r="N48" s="18"/>
      <c r="O48" s="20"/>
      <c r="P48" s="21"/>
      <c r="Q48" s="33">
        <f t="shared" si="17"/>
        <v>1.0002392038370922</v>
      </c>
      <c r="R48" s="5">
        <f t="shared" ca="1" si="4"/>
        <v>2.3234928010515397</v>
      </c>
      <c r="S48" s="20"/>
      <c r="T48" s="20"/>
      <c r="U48" s="5">
        <f t="shared" ca="1" si="5"/>
        <v>4.3313684760588655</v>
      </c>
      <c r="V48" s="23"/>
      <c r="W48" s="20"/>
      <c r="X48" s="32">
        <f t="shared" si="18"/>
        <v>0.99952159232581572</v>
      </c>
      <c r="Y48" s="18">
        <f t="shared" ca="1" si="6"/>
        <v>61771944097.419571</v>
      </c>
      <c r="Z48" s="20"/>
      <c r="AA48" s="20"/>
      <c r="AB48" s="18"/>
      <c r="AC48" s="20"/>
      <c r="AD48" s="20"/>
      <c r="AE48" s="24">
        <f t="shared" si="25"/>
        <v>9</v>
      </c>
      <c r="AH48" s="25" t="str">
        <f t="shared" ca="1" si="7"/>
        <v>-</v>
      </c>
      <c r="AI48" s="15">
        <f t="shared" ca="1" si="8"/>
        <v>18.766140079766636</v>
      </c>
      <c r="AJ48" s="15">
        <f t="shared" ca="1" si="9"/>
        <v>18.700969679979917</v>
      </c>
      <c r="AK48" s="17">
        <f t="shared" ca="1" si="10"/>
        <v>2.7885831232049057E-2</v>
      </c>
      <c r="AL48" s="17">
        <f t="shared" ca="1" si="11"/>
        <v>3.8179434305697077E-2</v>
      </c>
      <c r="AM48" s="26">
        <f t="shared" ca="1" si="12"/>
        <v>1</v>
      </c>
      <c r="AN48" s="26">
        <f t="shared" ca="1" si="13"/>
        <v>0</v>
      </c>
      <c r="AO48" s="25">
        <f t="shared" si="20"/>
        <v>0</v>
      </c>
      <c r="AP48" s="26">
        <f t="shared" si="21"/>
        <v>0</v>
      </c>
      <c r="AQ48" s="25">
        <f t="shared" si="22"/>
        <v>1</v>
      </c>
      <c r="AR48" s="26">
        <f t="shared" si="23"/>
        <v>0</v>
      </c>
      <c r="BD48" s="30"/>
      <c r="BE48" s="30"/>
      <c r="BF48" s="30"/>
    </row>
    <row r="49" spans="1:58" x14ac:dyDescent="0.2">
      <c r="A49" s="12">
        <v>38141</v>
      </c>
      <c r="B49" s="13">
        <v>17.600000000000001</v>
      </c>
      <c r="C49" s="14">
        <v>18.329999999999998</v>
      </c>
      <c r="D49" s="31">
        <f t="shared" si="14"/>
        <v>167329.2038880809</v>
      </c>
      <c r="E49" s="31">
        <f t="shared" si="15"/>
        <v>203750.44827217807</v>
      </c>
      <c r="F49" s="16">
        <f t="shared" si="0"/>
        <v>371079.65216025896</v>
      </c>
      <c r="G49" s="16">
        <f t="shared" si="1"/>
        <v>18.00082453018592</v>
      </c>
      <c r="H49" s="17">
        <f t="shared" si="2"/>
        <v>3.9825422804146027E-2</v>
      </c>
      <c r="I49" s="16">
        <v>17.03</v>
      </c>
      <c r="J49" s="32">
        <f t="shared" si="16"/>
        <v>1.0057965262901107</v>
      </c>
      <c r="K49" s="18">
        <f t="shared" ca="1" si="3"/>
        <v>91679.592457081671</v>
      </c>
      <c r="L49" s="19"/>
      <c r="M49" s="20"/>
      <c r="N49" s="18"/>
      <c r="O49" s="20"/>
      <c r="P49" s="21"/>
      <c r="Q49" s="33">
        <f t="shared" si="17"/>
        <v>0.99420347370988926</v>
      </c>
      <c r="R49" s="5">
        <f t="shared" ca="1" si="4"/>
        <v>2.3099283813581137</v>
      </c>
      <c r="S49" s="20"/>
      <c r="T49" s="20"/>
      <c r="U49" s="5">
        <f t="shared" ca="1" si="5"/>
        <v>4.3061141580838544</v>
      </c>
      <c r="V49" s="23"/>
      <c r="W49" s="20"/>
      <c r="X49" s="32">
        <f t="shared" si="18"/>
        <v>1.0115930525802215</v>
      </c>
      <c r="Y49" s="18">
        <f t="shared" ca="1" si="6"/>
        <v>62483956957.883606</v>
      </c>
      <c r="Z49" s="20"/>
      <c r="AA49" s="20"/>
      <c r="AB49" s="18"/>
      <c r="AC49" s="20"/>
      <c r="AD49" s="20"/>
      <c r="AE49" s="24">
        <f t="shared" si="25"/>
        <v>8</v>
      </c>
      <c r="AH49" s="25" t="str">
        <f t="shared" ca="1" si="7"/>
        <v>-</v>
      </c>
      <c r="AI49" s="15">
        <f t="shared" ca="1" si="8"/>
        <v>18.760541298785427</v>
      </c>
      <c r="AJ49" s="15">
        <f t="shared" ca="1" si="9"/>
        <v>18.687289697363628</v>
      </c>
      <c r="AK49" s="17">
        <f t="shared" ca="1" si="10"/>
        <v>2.9893772069777096E-2</v>
      </c>
      <c r="AL49" s="17">
        <f t="shared" ca="1" si="11"/>
        <v>3.5692308909473981E-2</v>
      </c>
      <c r="AM49" s="26">
        <f t="shared" ca="1" si="12"/>
        <v>1</v>
      </c>
      <c r="AN49" s="26">
        <f t="shared" ca="1" si="13"/>
        <v>0</v>
      </c>
      <c r="AO49" s="25">
        <f t="shared" si="20"/>
        <v>0</v>
      </c>
      <c r="AP49" s="26">
        <f t="shared" si="21"/>
        <v>0</v>
      </c>
      <c r="AQ49" s="25">
        <f t="shared" si="22"/>
        <v>1</v>
      </c>
      <c r="AR49" s="26">
        <f t="shared" si="23"/>
        <v>0</v>
      </c>
      <c r="BD49" s="30"/>
      <c r="BE49" s="30"/>
      <c r="BF49" s="30"/>
    </row>
    <row r="50" spans="1:58" x14ac:dyDescent="0.2">
      <c r="A50" s="12">
        <v>38142</v>
      </c>
      <c r="B50" s="13">
        <v>17.28</v>
      </c>
      <c r="C50" s="14">
        <v>18.510000000000002</v>
      </c>
      <c r="D50" s="31">
        <f t="shared" si="14"/>
        <v>146413.05340207077</v>
      </c>
      <c r="E50" s="31">
        <f t="shared" si="15"/>
        <v>223833.60422164766</v>
      </c>
      <c r="F50" s="16">
        <f t="shared" si="0"/>
        <v>370246.65762371843</v>
      </c>
      <c r="G50" s="16">
        <f t="shared" si="1"/>
        <v>18.023599780102352</v>
      </c>
      <c r="H50" s="17">
        <f t="shared" si="2"/>
        <v>6.6450567260940008E-2</v>
      </c>
      <c r="I50" s="16">
        <v>16.78</v>
      </c>
      <c r="J50" s="32">
        <f t="shared" si="16"/>
        <v>0.99901760717957333</v>
      </c>
      <c r="K50" s="18">
        <f t="shared" ca="1" si="3"/>
        <v>91585.793162177724</v>
      </c>
      <c r="L50" s="19"/>
      <c r="M50" s="20"/>
      <c r="N50" s="18"/>
      <c r="O50" s="20"/>
      <c r="P50" s="21"/>
      <c r="Q50" s="33">
        <f t="shared" si="17"/>
        <v>1.0009823928204267</v>
      </c>
      <c r="R50" s="5">
        <f t="shared" ca="1" si="4"/>
        <v>2.3121013153030709</v>
      </c>
      <c r="S50" s="20"/>
      <c r="T50" s="20"/>
      <c r="U50" s="5">
        <f t="shared" ca="1" si="5"/>
        <v>4.3101968872065282</v>
      </c>
      <c r="V50" s="23"/>
      <c r="W50" s="20"/>
      <c r="X50" s="32">
        <f t="shared" si="18"/>
        <v>0.99803521435914666</v>
      </c>
      <c r="Y50" s="18">
        <f t="shared" ca="1" si="6"/>
        <v>62357085191.40683</v>
      </c>
      <c r="Z50" s="20"/>
      <c r="AA50" s="20"/>
      <c r="AB50" s="18"/>
      <c r="AC50" s="20"/>
      <c r="AD50" s="20"/>
      <c r="AE50" s="24">
        <f t="shared" si="25"/>
        <v>7</v>
      </c>
      <c r="AH50" s="25">
        <f t="shared" ca="1" si="7"/>
        <v>1</v>
      </c>
      <c r="AI50" s="15">
        <f t="shared" ca="1" si="8"/>
        <v>18.778082012352488</v>
      </c>
      <c r="AJ50" s="15">
        <f t="shared" ca="1" si="9"/>
        <v>18.668597009073441</v>
      </c>
      <c r="AK50" s="17">
        <f t="shared" ca="1" si="10"/>
        <v>3.654653383272536E-2</v>
      </c>
      <c r="AL50" s="17">
        <f t="shared" ca="1" si="11"/>
        <v>3.5351588690156775E-2</v>
      </c>
      <c r="AM50" s="26">
        <f t="shared" ca="1" si="12"/>
        <v>1</v>
      </c>
      <c r="AN50" s="26">
        <f t="shared" ca="1" si="13"/>
        <v>1</v>
      </c>
      <c r="AO50" s="25">
        <f t="shared" si="20"/>
        <v>0</v>
      </c>
      <c r="AP50" s="26">
        <f t="shared" si="21"/>
        <v>0</v>
      </c>
      <c r="AQ50" s="25">
        <f t="shared" si="22"/>
        <v>1</v>
      </c>
      <c r="AR50" s="26">
        <f t="shared" si="23"/>
        <v>0</v>
      </c>
      <c r="BD50" s="30"/>
      <c r="BE50" s="30"/>
      <c r="BF50" s="30"/>
    </row>
    <row r="51" spans="1:58" x14ac:dyDescent="0.2">
      <c r="A51" s="12">
        <v>38145</v>
      </c>
      <c r="B51" s="13">
        <v>16.579999999999998</v>
      </c>
      <c r="C51" s="14">
        <v>18.07</v>
      </c>
      <c r="D51" s="31">
        <f t="shared" si="14"/>
        <v>125496.90291606066</v>
      </c>
      <c r="E51" s="31">
        <f t="shared" si="15"/>
        <v>243359.86464294721</v>
      </c>
      <c r="F51" s="16">
        <f t="shared" si="0"/>
        <v>368856.76755900786</v>
      </c>
      <c r="G51" s="16">
        <f t="shared" si="1"/>
        <v>17.563054210222624</v>
      </c>
      <c r="H51" s="17">
        <f t="shared" si="2"/>
        <v>8.2457111234089719E-2</v>
      </c>
      <c r="I51" s="16">
        <v>15.39</v>
      </c>
      <c r="J51" s="32">
        <f t="shared" si="16"/>
        <v>0.9707896020693334</v>
      </c>
      <c r="K51" s="18">
        <f t="shared" ca="1" si="3"/>
        <v>88906.910994730977</v>
      </c>
      <c r="L51" s="19"/>
      <c r="M51" s="20"/>
      <c r="N51" s="18"/>
      <c r="O51" s="20"/>
      <c r="P51" s="21"/>
      <c r="Q51" s="33">
        <f t="shared" si="17"/>
        <v>1.0292103979306666</v>
      </c>
      <c r="R51" s="5">
        <f t="shared" ca="1" si="4"/>
        <v>2.3795395821599601</v>
      </c>
      <c r="S51" s="20"/>
      <c r="T51" s="20"/>
      <c r="U51" s="5">
        <f t="shared" ca="1" si="5"/>
        <v>4.4359475816542782</v>
      </c>
      <c r="V51" s="23"/>
      <c r="W51" s="20"/>
      <c r="X51" s="32">
        <f t="shared" si="18"/>
        <v>0.9415792041386668</v>
      </c>
      <c r="Y51" s="18">
        <f t="shared" ca="1" si="6"/>
        <v>58710270485.956627</v>
      </c>
      <c r="Z51" s="20"/>
      <c r="AA51" s="20"/>
      <c r="AB51" s="18"/>
      <c r="AC51" s="20"/>
      <c r="AD51" s="20"/>
      <c r="AE51" s="24">
        <f t="shared" si="25"/>
        <v>6</v>
      </c>
      <c r="AH51" s="25">
        <f t="shared" ca="1" si="7"/>
        <v>1</v>
      </c>
      <c r="AI51" s="15">
        <f t="shared" ca="1" si="8"/>
        <v>18.733648686170969</v>
      </c>
      <c r="AJ51" s="15">
        <f t="shared" ca="1" si="9"/>
        <v>18.631010611404498</v>
      </c>
      <c r="AK51" s="17">
        <f t="shared" ca="1" si="10"/>
        <v>4.516834287453364E-2</v>
      </c>
      <c r="AL51" s="17">
        <f t="shared" ca="1" si="11"/>
        <v>3.6674718918589734E-2</v>
      </c>
      <c r="AM51" s="26">
        <f t="shared" ca="1" si="12"/>
        <v>1</v>
      </c>
      <c r="AN51" s="26">
        <f t="shared" ca="1" si="13"/>
        <v>1</v>
      </c>
      <c r="AO51" s="25">
        <f t="shared" si="20"/>
        <v>0</v>
      </c>
      <c r="AP51" s="26">
        <f t="shared" si="21"/>
        <v>0</v>
      </c>
      <c r="AQ51" s="25">
        <f t="shared" si="22"/>
        <v>1</v>
      </c>
      <c r="AR51" s="26">
        <f t="shared" si="23"/>
        <v>0</v>
      </c>
      <c r="BD51" s="30"/>
      <c r="BE51" s="30"/>
      <c r="BF51" s="30"/>
    </row>
    <row r="52" spans="1:58" x14ac:dyDescent="0.2">
      <c r="A52" s="12">
        <v>38146</v>
      </c>
      <c r="B52" s="13">
        <v>16.18</v>
      </c>
      <c r="C52" s="14">
        <v>17.73</v>
      </c>
      <c r="D52" s="31">
        <f t="shared" si="14"/>
        <v>104580.75243005055</v>
      </c>
      <c r="E52" s="31">
        <f t="shared" si="15"/>
        <v>262551.32978174341</v>
      </c>
      <c r="F52" s="16">
        <f t="shared" si="0"/>
        <v>367132.08221179398</v>
      </c>
      <c r="G52" s="16">
        <f t="shared" si="1"/>
        <v>17.288469079329698</v>
      </c>
      <c r="H52" s="17">
        <f t="shared" si="2"/>
        <v>8.7422447828539251E-2</v>
      </c>
      <c r="I52" s="16">
        <v>15.01</v>
      </c>
      <c r="J52" s="32">
        <f t="shared" si="16"/>
        <v>0.97976309579343701</v>
      </c>
      <c r="K52" s="18">
        <f t="shared" ca="1" si="3"/>
        <v>87104.159146822261</v>
      </c>
      <c r="L52" s="19"/>
      <c r="M52" s="20"/>
      <c r="N52" s="18"/>
      <c r="O52" s="20"/>
      <c r="P52" s="21"/>
      <c r="Q52" s="33">
        <f t="shared" si="17"/>
        <v>1.0202369042065629</v>
      </c>
      <c r="R52" s="5">
        <f t="shared" ca="1" si="4"/>
        <v>2.4275929621967149</v>
      </c>
      <c r="S52" s="20"/>
      <c r="T52" s="20"/>
      <c r="U52" s="5">
        <f t="shared" ca="1" si="5"/>
        <v>4.5255624880322856</v>
      </c>
      <c r="V52" s="23"/>
      <c r="W52" s="20"/>
      <c r="X52" s="32">
        <f t="shared" si="18"/>
        <v>0.95952619158687402</v>
      </c>
      <c r="Y52" s="18">
        <f t="shared" ca="1" si="6"/>
        <v>56330334726.780479</v>
      </c>
      <c r="Z52" s="20"/>
      <c r="AA52" s="20"/>
      <c r="AB52" s="18"/>
      <c r="AC52" s="20"/>
      <c r="AD52" s="20"/>
      <c r="AE52" s="24">
        <f t="shared" si="25"/>
        <v>5</v>
      </c>
      <c r="AH52" s="25">
        <f t="shared" ca="1" si="7"/>
        <v>1</v>
      </c>
      <c r="AI52" s="15">
        <f t="shared" ca="1" si="8"/>
        <v>18.642148782822002</v>
      </c>
      <c r="AJ52" s="15">
        <f t="shared" ca="1" si="9"/>
        <v>18.588691250005208</v>
      </c>
      <c r="AK52" s="17">
        <f t="shared" ca="1" si="10"/>
        <v>5.5309071997673341E-2</v>
      </c>
      <c r="AL52" s="17">
        <f t="shared" ca="1" si="11"/>
        <v>3.857990304666347E-2</v>
      </c>
      <c r="AM52" s="26">
        <f t="shared" ca="1" si="12"/>
        <v>1</v>
      </c>
      <c r="AN52" s="26">
        <f t="shared" ca="1" si="13"/>
        <v>1</v>
      </c>
      <c r="AO52" s="25">
        <f t="shared" si="20"/>
        <v>0</v>
      </c>
      <c r="AP52" s="26">
        <f t="shared" si="21"/>
        <v>0</v>
      </c>
      <c r="AQ52" s="25">
        <f t="shared" si="22"/>
        <v>1</v>
      </c>
      <c r="AR52" s="26">
        <f t="shared" si="23"/>
        <v>0</v>
      </c>
      <c r="BD52" s="30"/>
      <c r="BE52" s="30"/>
      <c r="BF52" s="30"/>
    </row>
    <row r="53" spans="1:58" x14ac:dyDescent="0.2">
      <c r="A53" s="12">
        <v>38147</v>
      </c>
      <c r="B53" s="13">
        <v>16.2</v>
      </c>
      <c r="C53" s="14">
        <v>17.86</v>
      </c>
      <c r="D53" s="31">
        <f t="shared" si="14"/>
        <v>83664.601944040434</v>
      </c>
      <c r="E53" s="31">
        <f t="shared" si="15"/>
        <v>281638.93919311644</v>
      </c>
      <c r="F53" s="16">
        <f t="shared" si="0"/>
        <v>365303.54113715689</v>
      </c>
      <c r="G53" s="16">
        <f t="shared" si="1"/>
        <v>17.479814144711611</v>
      </c>
      <c r="H53" s="17">
        <f t="shared" si="2"/>
        <v>9.2945128779395314E-2</v>
      </c>
      <c r="I53" s="16">
        <v>15.39</v>
      </c>
      <c r="J53" s="32">
        <f t="shared" si="16"/>
        <v>1.0060320528383548</v>
      </c>
      <c r="K53" s="18">
        <f t="shared" ca="1" si="3"/>
        <v>87626.003555011222</v>
      </c>
      <c r="L53" s="19"/>
      <c r="M53" s="20"/>
      <c r="N53" s="18"/>
      <c r="O53" s="20"/>
      <c r="P53" s="21"/>
      <c r="Q53" s="33">
        <f t="shared" si="17"/>
        <v>0.99396794716164505</v>
      </c>
      <c r="R53" s="5">
        <f t="shared" ca="1" si="4"/>
        <v>2.4128490728722114</v>
      </c>
      <c r="S53" s="20"/>
      <c r="T53" s="20"/>
      <c r="U53" s="5">
        <f t="shared" ca="1" si="5"/>
        <v>4.4981100559620186</v>
      </c>
      <c r="V53" s="23"/>
      <c r="W53" s="20"/>
      <c r="X53" s="32">
        <f t="shared" si="18"/>
        <v>1.0120641056767099</v>
      </c>
      <c r="Y53" s="18">
        <f t="shared" ca="1" si="6"/>
        <v>57006157837.122429</v>
      </c>
      <c r="Z53" s="20"/>
      <c r="AA53" s="20"/>
      <c r="AB53" s="18"/>
      <c r="AC53" s="20"/>
      <c r="AD53" s="20"/>
      <c r="AE53" s="24">
        <f t="shared" si="25"/>
        <v>4</v>
      </c>
      <c r="AH53" s="25" t="str">
        <f t="shared" ca="1" si="7"/>
        <v>-</v>
      </c>
      <c r="AI53" s="15">
        <f t="shared" ca="1" si="8"/>
        <v>18.520782539100399</v>
      </c>
      <c r="AJ53" s="15">
        <f t="shared" ca="1" si="9"/>
        <v>18.556365398885706</v>
      </c>
      <c r="AK53" s="17">
        <f t="shared" ca="1" si="10"/>
        <v>6.5660426060024854E-2</v>
      </c>
      <c r="AL53" s="17">
        <f t="shared" ca="1" si="11"/>
        <v>4.1791249696315806E-2</v>
      </c>
      <c r="AM53" s="26">
        <f t="shared" ca="1" si="12"/>
        <v>0</v>
      </c>
      <c r="AN53" s="26">
        <f t="shared" ca="1" si="13"/>
        <v>1</v>
      </c>
      <c r="AO53" s="25">
        <f t="shared" si="20"/>
        <v>0</v>
      </c>
      <c r="AP53" s="26">
        <f t="shared" si="21"/>
        <v>0</v>
      </c>
      <c r="AQ53" s="25">
        <f t="shared" si="22"/>
        <v>1</v>
      </c>
      <c r="AR53" s="26">
        <f t="shared" si="23"/>
        <v>0</v>
      </c>
      <c r="BD53" s="30"/>
      <c r="BE53" s="30"/>
      <c r="BF53" s="30"/>
    </row>
    <row r="54" spans="1:58" x14ac:dyDescent="0.2">
      <c r="A54" s="12">
        <v>38148</v>
      </c>
      <c r="B54" s="13">
        <v>15.71</v>
      </c>
      <c r="C54" s="14">
        <v>17.57</v>
      </c>
      <c r="D54" s="31">
        <f t="shared" si="14"/>
        <v>62748.451458030322</v>
      </c>
      <c r="E54" s="31">
        <f t="shared" si="15"/>
        <v>300611.0353786351</v>
      </c>
      <c r="F54" s="16">
        <f t="shared" si="0"/>
        <v>363359.48683666543</v>
      </c>
      <c r="G54" s="16">
        <f t="shared" si="1"/>
        <v>17.248797103309428</v>
      </c>
      <c r="H54" s="17">
        <f t="shared" si="2"/>
        <v>0.10586226522481501</v>
      </c>
      <c r="I54" s="16">
        <v>15.04</v>
      </c>
      <c r="J54" s="32">
        <f t="shared" si="16"/>
        <v>0.98153236451861403</v>
      </c>
      <c r="K54" s="18">
        <f t="shared" ca="1" si="3"/>
        <v>86004.25209869424</v>
      </c>
      <c r="L54" s="19"/>
      <c r="M54" s="20"/>
      <c r="N54" s="18"/>
      <c r="O54" s="20"/>
      <c r="P54" s="21"/>
      <c r="Q54" s="33">
        <f t="shared" si="17"/>
        <v>1.018467635481386</v>
      </c>
      <c r="R54" s="5">
        <f t="shared" ca="1" si="4"/>
        <v>2.4573063176075998</v>
      </c>
      <c r="S54" s="20"/>
      <c r="T54" s="20"/>
      <c r="U54" s="5">
        <f t="shared" ca="1" si="5"/>
        <v>4.5810226741649078</v>
      </c>
      <c r="V54" s="23"/>
      <c r="W54" s="20"/>
      <c r="X54" s="32">
        <f t="shared" si="18"/>
        <v>0.96306472903722806</v>
      </c>
      <c r="Y54" s="18">
        <f t="shared" ca="1" si="6"/>
        <v>54897006769.224884</v>
      </c>
      <c r="Z54" s="20"/>
      <c r="AA54" s="20"/>
      <c r="AB54" s="18"/>
      <c r="AC54" s="20"/>
      <c r="AD54" s="20"/>
      <c r="AE54" s="24">
        <f t="shared" si="25"/>
        <v>3</v>
      </c>
      <c r="AH54" s="25" t="str">
        <f t="shared" ca="1" si="7"/>
        <v>-</v>
      </c>
      <c r="AI54" s="15">
        <f t="shared" ca="1" si="8"/>
        <v>18.415395473502862</v>
      </c>
      <c r="AJ54" s="15">
        <f t="shared" ca="1" si="9"/>
        <v>18.506493708200239</v>
      </c>
      <c r="AK54" s="17">
        <f t="shared" ca="1" si="10"/>
        <v>7.916049052198755E-2</v>
      </c>
      <c r="AL54" s="17">
        <f t="shared" ca="1" si="11"/>
        <v>4.5854078741725736E-2</v>
      </c>
      <c r="AM54" s="26">
        <f t="shared" ca="1" si="12"/>
        <v>0</v>
      </c>
      <c r="AN54" s="26">
        <f t="shared" ca="1" si="13"/>
        <v>1</v>
      </c>
      <c r="AO54" s="25">
        <f t="shared" si="20"/>
        <v>0</v>
      </c>
      <c r="AP54" s="26">
        <f t="shared" si="21"/>
        <v>0</v>
      </c>
      <c r="AQ54" s="25">
        <f t="shared" si="22"/>
        <v>1</v>
      </c>
      <c r="AR54" s="26">
        <f t="shared" si="23"/>
        <v>0</v>
      </c>
      <c r="BD54" s="30"/>
      <c r="BE54" s="30"/>
      <c r="BF54" s="30"/>
    </row>
    <row r="55" spans="1:58" x14ac:dyDescent="0.2">
      <c r="A55" s="12">
        <v>38152</v>
      </c>
      <c r="B55" s="13">
        <v>15.71</v>
      </c>
      <c r="C55" s="14">
        <v>17.57</v>
      </c>
      <c r="D55" s="31">
        <f t="shared" si="14"/>
        <v>41832.30097202021</v>
      </c>
      <c r="E55" s="31">
        <f t="shared" si="15"/>
        <v>319312.95479441306</v>
      </c>
      <c r="F55" s="16">
        <f t="shared" si="0"/>
        <v>361145.25576643326</v>
      </c>
      <c r="G55" s="16">
        <f t="shared" si="1"/>
        <v>17.35455184287876</v>
      </c>
      <c r="H55" s="17">
        <f t="shared" si="2"/>
        <v>0.10586226522481501</v>
      </c>
      <c r="I55" s="16">
        <v>16.07</v>
      </c>
      <c r="J55" s="32">
        <f t="shared" si="16"/>
        <v>1</v>
      </c>
      <c r="K55" s="18">
        <f t="shared" ca="1" si="3"/>
        <v>86000.74587766928</v>
      </c>
      <c r="L55" s="19"/>
      <c r="M55" s="20"/>
      <c r="N55" s="18"/>
      <c r="O55" s="20"/>
      <c r="P55" s="21"/>
      <c r="Q55" s="33">
        <f t="shared" si="17"/>
        <v>1</v>
      </c>
      <c r="R55" s="5">
        <f t="shared" ca="1" si="4"/>
        <v>2.4572039494582842</v>
      </c>
      <c r="S55" s="20"/>
      <c r="T55" s="20"/>
      <c r="U55" s="5">
        <f t="shared" ca="1" si="5"/>
        <v>4.5808658408685732</v>
      </c>
      <c r="V55" s="23"/>
      <c r="W55" s="20"/>
      <c r="X55" s="32">
        <f t="shared" si="18"/>
        <v>1</v>
      </c>
      <c r="Y55" s="18">
        <f t="shared" ca="1" si="6"/>
        <v>54893393825.382797</v>
      </c>
      <c r="Z55" s="20"/>
      <c r="AA55" s="20"/>
      <c r="AB55" s="18"/>
      <c r="AC55" s="20"/>
      <c r="AD55" s="20"/>
      <c r="AE55" s="24">
        <f t="shared" si="25"/>
        <v>2</v>
      </c>
      <c r="AH55" s="25" t="str">
        <f t="shared" ca="1" si="7"/>
        <v>-</v>
      </c>
      <c r="AI55" s="15">
        <f t="shared" ca="1" si="8"/>
        <v>18.325948548826641</v>
      </c>
      <c r="AJ55" s="15">
        <f t="shared" ca="1" si="9"/>
        <v>18.454969287972936</v>
      </c>
      <c r="AK55" s="17">
        <f t="shared" ca="1" si="10"/>
        <v>9.0166630925432381E-2</v>
      </c>
      <c r="AL55" s="17">
        <f t="shared" ca="1" si="11"/>
        <v>5.0536894340114713E-2</v>
      </c>
      <c r="AM55" s="26">
        <f t="shared" ca="1" si="12"/>
        <v>0</v>
      </c>
      <c r="AN55" s="26">
        <f t="shared" ca="1" si="13"/>
        <v>1</v>
      </c>
      <c r="AO55" s="25">
        <f t="shared" si="20"/>
        <v>0</v>
      </c>
      <c r="AP55" s="26">
        <f t="shared" si="21"/>
        <v>0</v>
      </c>
      <c r="AQ55" s="25">
        <f t="shared" si="22"/>
        <v>1</v>
      </c>
      <c r="AR55" s="26">
        <f t="shared" si="23"/>
        <v>0</v>
      </c>
      <c r="BD55" s="30"/>
      <c r="BE55" s="30"/>
      <c r="BF55" s="30"/>
    </row>
    <row r="56" spans="1:58" x14ac:dyDescent="0.2">
      <c r="A56" s="12">
        <v>38153</v>
      </c>
      <c r="B56" s="13">
        <v>15.03</v>
      </c>
      <c r="C56" s="14">
        <v>17.23</v>
      </c>
      <c r="D56" s="31">
        <f t="shared" si="14"/>
        <v>20916.150486010105</v>
      </c>
      <c r="E56" s="31">
        <f t="shared" si="15"/>
        <v>338014.87421019102</v>
      </c>
      <c r="F56" s="16">
        <f t="shared" si="0"/>
        <v>358931.02469620114</v>
      </c>
      <c r="G56" s="16">
        <f t="shared" si="1"/>
        <v>17.101798401633935</v>
      </c>
      <c r="H56" s="17">
        <f t="shared" si="2"/>
        <v>0.12768427161926876</v>
      </c>
      <c r="I56" s="16">
        <v>15.05</v>
      </c>
      <c r="J56" s="32">
        <f t="shared" si="16"/>
        <v>0.97939405667972967</v>
      </c>
      <c r="K56" s="18">
        <f t="shared" ca="1" si="3"/>
        <v>84225.185550575959</v>
      </c>
      <c r="L56" s="19"/>
      <c r="M56" s="20"/>
      <c r="N56" s="18"/>
      <c r="O56" s="20"/>
      <c r="P56" s="21"/>
      <c r="Q56" s="33">
        <f t="shared" si="17"/>
        <v>1.0206059433202703</v>
      </c>
      <c r="R56" s="5">
        <f t="shared" ca="1" si="4"/>
        <v>2.5077324815779645</v>
      </c>
      <c r="S56" s="20"/>
      <c r="T56" s="20"/>
      <c r="U56" s="5">
        <f t="shared" ca="1" si="5"/>
        <v>4.6750988432288176</v>
      </c>
      <c r="V56" s="23"/>
      <c r="W56" s="20"/>
      <c r="X56" s="32">
        <f t="shared" si="18"/>
        <v>0.95878811335945935</v>
      </c>
      <c r="Y56" s="18">
        <f t="shared" ca="1" si="6"/>
        <v>52627669682.106354</v>
      </c>
      <c r="Z56" s="20"/>
      <c r="AA56" s="20"/>
      <c r="AB56" s="18"/>
      <c r="AC56" s="20"/>
      <c r="AD56" s="20"/>
      <c r="AE56" s="24">
        <f t="shared" si="25"/>
        <v>1</v>
      </c>
      <c r="AH56" s="25" t="str">
        <f t="shared" ca="1" si="7"/>
        <v>-</v>
      </c>
      <c r="AI56" s="15">
        <f t="shared" ca="1" si="8"/>
        <v>18.220211074556808</v>
      </c>
      <c r="AJ56" s="15">
        <f t="shared" ca="1" si="9"/>
        <v>18.397898306630275</v>
      </c>
      <c r="AK56" s="17">
        <f t="shared" ca="1" si="10"/>
        <v>0.10037224831848718</v>
      </c>
      <c r="AL56" s="17">
        <f t="shared" ca="1" si="11"/>
        <v>5.7077476531514001E-2</v>
      </c>
      <c r="AM56" s="26">
        <f t="shared" ca="1" si="12"/>
        <v>0</v>
      </c>
      <c r="AN56" s="26">
        <f t="shared" ca="1" si="13"/>
        <v>1</v>
      </c>
      <c r="AO56" s="25">
        <f t="shared" si="20"/>
        <v>0</v>
      </c>
      <c r="AP56" s="26">
        <f t="shared" si="21"/>
        <v>0</v>
      </c>
      <c r="AQ56" s="25">
        <f t="shared" si="22"/>
        <v>1</v>
      </c>
      <c r="AR56" s="26">
        <f t="shared" si="23"/>
        <v>0</v>
      </c>
      <c r="BD56" s="30"/>
      <c r="BE56" s="30"/>
      <c r="BF56" s="30"/>
    </row>
    <row r="57" spans="1:58" x14ac:dyDescent="0.2">
      <c r="A57" s="38">
        <v>38154</v>
      </c>
      <c r="B57" s="13">
        <v>17.100000000000001</v>
      </c>
      <c r="C57" s="14">
        <v>19.22</v>
      </c>
      <c r="D57" s="31">
        <f t="shared" si="14"/>
        <v>356260.3612563159</v>
      </c>
      <c r="E57" s="31">
        <f t="shared" si="15"/>
        <v>0</v>
      </c>
      <c r="F57" s="16">
        <f t="shared" si="0"/>
        <v>356260.3612563159</v>
      </c>
      <c r="G57" s="16">
        <f t="shared" si="1"/>
        <v>17.100000000000001</v>
      </c>
      <c r="H57" s="17">
        <f t="shared" si="2"/>
        <v>0.1103017689906346</v>
      </c>
      <c r="I57" s="16">
        <v>14.79</v>
      </c>
      <c r="J57" s="32">
        <f t="shared" si="16"/>
        <v>0.99245502031340693</v>
      </c>
      <c r="K57" s="18">
        <f t="shared" ca="1" si="3"/>
        <v>83586.300451587435</v>
      </c>
      <c r="L57" s="19"/>
      <c r="M57" s="20"/>
      <c r="N57" s="18"/>
      <c r="O57" s="20"/>
      <c r="P57" s="21"/>
      <c r="Q57" s="33">
        <f t="shared" si="17"/>
        <v>1.0075449796865932</v>
      </c>
      <c r="R57" s="5">
        <f t="shared" ca="1" si="4"/>
        <v>2.5265480151586419</v>
      </c>
      <c r="S57" s="20"/>
      <c r="T57" s="20"/>
      <c r="U57" s="5">
        <f t="shared" ca="1" si="5"/>
        <v>4.7102111073946045</v>
      </c>
      <c r="V57" s="23"/>
      <c r="W57" s="20"/>
      <c r="X57" s="32">
        <f t="shared" si="18"/>
        <v>0.98491004062681375</v>
      </c>
      <c r="Y57" s="18">
        <f t="shared" ca="1" si="6"/>
        <v>51830108958.490013</v>
      </c>
      <c r="Z57" s="20"/>
      <c r="AA57" s="20"/>
      <c r="AB57" s="18"/>
      <c r="AC57" s="20"/>
      <c r="AD57" s="20"/>
      <c r="AE57" s="24">
        <v>24</v>
      </c>
      <c r="AH57" s="25" t="str">
        <f t="shared" ca="1" si="7"/>
        <v>-</v>
      </c>
      <c r="AI57" s="15">
        <f t="shared" ca="1" si="8"/>
        <v>18.10644897074852</v>
      </c>
      <c r="AJ57" s="15">
        <f t="shared" ca="1" si="9"/>
        <v>18.342924176614961</v>
      </c>
      <c r="AK57" s="17">
        <f t="shared" ca="1" si="10"/>
        <v>0.10501302461124466</v>
      </c>
      <c r="AL57" s="17">
        <f t="shared" ca="1" si="11"/>
        <v>6.2519181789240347E-2</v>
      </c>
      <c r="AM57" s="26">
        <f t="shared" ca="1" si="12"/>
        <v>0</v>
      </c>
      <c r="AN57" s="26">
        <f t="shared" ca="1" si="13"/>
        <v>1</v>
      </c>
      <c r="AO57" s="25">
        <f t="shared" si="20"/>
        <v>0</v>
      </c>
      <c r="AP57" s="26">
        <f t="shared" si="21"/>
        <v>0</v>
      </c>
      <c r="AQ57" s="25">
        <f t="shared" si="22"/>
        <v>1</v>
      </c>
      <c r="AR57" s="26">
        <f t="shared" si="23"/>
        <v>0</v>
      </c>
      <c r="BD57" s="30"/>
      <c r="BE57" s="30"/>
      <c r="BF57" s="30"/>
    </row>
    <row r="58" spans="1:58" x14ac:dyDescent="0.2">
      <c r="A58" s="12">
        <v>38155</v>
      </c>
      <c r="B58" s="13">
        <v>17.14</v>
      </c>
      <c r="C58" s="14">
        <v>19.170000000000002</v>
      </c>
      <c r="D58" s="31">
        <f t="shared" si="14"/>
        <v>341416.17953730276</v>
      </c>
      <c r="E58" s="31">
        <f t="shared" si="15"/>
        <v>13206.842216187571</v>
      </c>
      <c r="F58" s="16">
        <f t="shared" si="0"/>
        <v>354623.02175349032</v>
      </c>
      <c r="G58" s="16">
        <f t="shared" si="1"/>
        <v>17.215601097656592</v>
      </c>
      <c r="H58" s="17">
        <f t="shared" si="2"/>
        <v>0.10589462702138763</v>
      </c>
      <c r="I58" s="16">
        <v>15.15</v>
      </c>
      <c r="J58" s="32">
        <f t="shared" si="16"/>
        <v>1.0021333213656176</v>
      </c>
      <c r="K58" s="18">
        <f t="shared" ca="1" si="3"/>
        <v>83761.201976628436</v>
      </c>
      <c r="L58" s="19"/>
      <c r="M58" s="20"/>
      <c r="N58" s="18"/>
      <c r="O58" s="20"/>
      <c r="P58" s="21"/>
      <c r="Q58" s="33">
        <f t="shared" si="17"/>
        <v>0.99786667863438228</v>
      </c>
      <c r="R58" s="5">
        <f t="shared" ca="1" si="4"/>
        <v>2.5210530481670408</v>
      </c>
      <c r="S58" s="20"/>
      <c r="T58" s="20"/>
      <c r="U58" s="5">
        <f t="shared" ca="1" si="5"/>
        <v>4.700001801295425</v>
      </c>
      <c r="V58" s="23"/>
      <c r="W58" s="20"/>
      <c r="X58" s="32">
        <f t="shared" si="18"/>
        <v>1.0042666427312354</v>
      </c>
      <c r="Y58" s="18">
        <f t="shared" ca="1" si="6"/>
        <v>52047823860.486801</v>
      </c>
      <c r="Z58" s="20"/>
      <c r="AA58" s="20"/>
      <c r="AB58" s="18"/>
      <c r="AC58" s="20"/>
      <c r="AD58" s="20"/>
      <c r="AE58" s="24">
        <f t="shared" ref="AE58:AE80" si="26">AE57-1</f>
        <v>23</v>
      </c>
      <c r="AH58" s="25" t="str">
        <f t="shared" ca="1" si="7"/>
        <v>-</v>
      </c>
      <c r="AI58" s="15">
        <f t="shared" ca="1" si="8"/>
        <v>17.968181229672055</v>
      </c>
      <c r="AJ58" s="15">
        <f t="shared" ca="1" si="9"/>
        <v>18.285149638778858</v>
      </c>
      <c r="AK58" s="17">
        <f t="shared" ca="1" si="10"/>
        <v>0.10809172114338605</v>
      </c>
      <c r="AL58" s="17">
        <f t="shared" ca="1" si="11"/>
        <v>6.8251303961270354E-2</v>
      </c>
      <c r="AM58" s="26">
        <f t="shared" ca="1" si="12"/>
        <v>0</v>
      </c>
      <c r="AN58" s="26">
        <f t="shared" ca="1" si="13"/>
        <v>1</v>
      </c>
      <c r="AO58" s="25">
        <f t="shared" si="20"/>
        <v>0</v>
      </c>
      <c r="AP58" s="26">
        <f t="shared" si="21"/>
        <v>0</v>
      </c>
      <c r="AQ58" s="25">
        <f t="shared" si="22"/>
        <v>1</v>
      </c>
      <c r="AR58" s="26">
        <f t="shared" si="23"/>
        <v>0</v>
      </c>
      <c r="BD58" s="30"/>
      <c r="BE58" s="30"/>
      <c r="BF58" s="30"/>
    </row>
    <row r="59" spans="1:58" x14ac:dyDescent="0.2">
      <c r="A59" s="12">
        <v>38156</v>
      </c>
      <c r="B59" s="13">
        <v>17</v>
      </c>
      <c r="C59" s="14">
        <v>19.18</v>
      </c>
      <c r="D59" s="31">
        <f t="shared" si="14"/>
        <v>326571.99781828962</v>
      </c>
      <c r="E59" s="31">
        <f t="shared" si="15"/>
        <v>26479.104848628136</v>
      </c>
      <c r="F59" s="16">
        <f t="shared" si="0"/>
        <v>353051.10266691772</v>
      </c>
      <c r="G59" s="16">
        <f t="shared" si="1"/>
        <v>17.163501680447858</v>
      </c>
      <c r="H59" s="17">
        <f t="shared" si="2"/>
        <v>0.11366006256517203</v>
      </c>
      <c r="I59" s="16">
        <v>14.99</v>
      </c>
      <c r="J59" s="32">
        <f t="shared" si="16"/>
        <v>0.99255447540245245</v>
      </c>
      <c r="K59" s="18">
        <f t="shared" ca="1" si="3"/>
        <v>83134.166535426688</v>
      </c>
      <c r="L59" s="19"/>
      <c r="M59" s="20"/>
      <c r="N59" s="18"/>
      <c r="O59" s="20"/>
      <c r="P59" s="21"/>
      <c r="Q59" s="33">
        <f t="shared" si="17"/>
        <v>1.0074455245975475</v>
      </c>
      <c r="R59" s="5">
        <f t="shared" ca="1" si="4"/>
        <v>2.5397178049376743</v>
      </c>
      <c r="S59" s="20"/>
      <c r="T59" s="20"/>
      <c r="U59" s="5">
        <f t="shared" ca="1" si="5"/>
        <v>4.7348336756831433</v>
      </c>
      <c r="V59" s="23"/>
      <c r="W59" s="20"/>
      <c r="X59" s="32">
        <f t="shared" si="18"/>
        <v>0.98510895080490479</v>
      </c>
      <c r="Y59" s="18">
        <f t="shared" ca="1" si="6"/>
        <v>51269402732.935242</v>
      </c>
      <c r="Z59" s="20"/>
      <c r="AA59" s="20"/>
      <c r="AB59" s="18"/>
      <c r="AC59" s="20"/>
      <c r="AD59" s="20"/>
      <c r="AE59" s="24">
        <f t="shared" si="26"/>
        <v>22</v>
      </c>
      <c r="AH59" s="25" t="str">
        <f t="shared" ca="1" si="7"/>
        <v>-</v>
      </c>
      <c r="AI59" s="15">
        <f t="shared" ca="1" si="8"/>
        <v>17.831891177794699</v>
      </c>
      <c r="AJ59" s="15">
        <f t="shared" ca="1" si="9"/>
        <v>18.218111580065017</v>
      </c>
      <c r="AK59" s="17">
        <f t="shared" ca="1" si="10"/>
        <v>0.11154421010768217</v>
      </c>
      <c r="AL59" s="17">
        <f t="shared" ca="1" si="11"/>
        <v>7.3618946760482501E-2</v>
      </c>
      <c r="AM59" s="26">
        <f t="shared" ca="1" si="12"/>
        <v>0</v>
      </c>
      <c r="AN59" s="26">
        <f t="shared" ca="1" si="13"/>
        <v>1</v>
      </c>
      <c r="AO59" s="25">
        <f t="shared" si="20"/>
        <v>0</v>
      </c>
      <c r="AP59" s="26">
        <f t="shared" si="21"/>
        <v>0</v>
      </c>
      <c r="AQ59" s="25">
        <f t="shared" si="22"/>
        <v>1</v>
      </c>
      <c r="AR59" s="26">
        <f t="shared" si="23"/>
        <v>0</v>
      </c>
      <c r="BD59" s="30"/>
      <c r="BE59" s="30"/>
      <c r="BF59" s="30"/>
    </row>
    <row r="60" spans="1:58" x14ac:dyDescent="0.2">
      <c r="A60" s="12">
        <v>38159</v>
      </c>
      <c r="B60" s="13">
        <v>17.260000000000002</v>
      </c>
      <c r="C60" s="14">
        <v>19.12</v>
      </c>
      <c r="D60" s="31">
        <f t="shared" si="14"/>
        <v>311727.81609927648</v>
      </c>
      <c r="E60" s="31">
        <f t="shared" si="15"/>
        <v>39636.095944729481</v>
      </c>
      <c r="F60" s="16">
        <f t="shared" si="0"/>
        <v>351363.91204400593</v>
      </c>
      <c r="G60" s="16">
        <f t="shared" si="1"/>
        <v>17.469819893079869</v>
      </c>
      <c r="H60" s="17">
        <f t="shared" si="2"/>
        <v>9.7280334728033435E-2</v>
      </c>
      <c r="I60" s="16">
        <v>15.26</v>
      </c>
      <c r="J60" s="32">
        <f t="shared" si="16"/>
        <v>1.0129828957013527</v>
      </c>
      <c r="K60" s="18">
        <f t="shared" ca="1" si="3"/>
        <v>84210.055533583552</v>
      </c>
      <c r="L60" s="19"/>
      <c r="M60" s="20"/>
      <c r="N60" s="18"/>
      <c r="O60" s="20"/>
      <c r="P60" s="21"/>
      <c r="Q60" s="33">
        <f t="shared" si="17"/>
        <v>0.98701710429864731</v>
      </c>
      <c r="R60" s="5">
        <f t="shared" ca="1" si="4"/>
        <v>2.5066404858690992</v>
      </c>
      <c r="S60" s="20"/>
      <c r="T60" s="20"/>
      <c r="U60" s="5">
        <f t="shared" ca="1" si="5"/>
        <v>4.673201829341358</v>
      </c>
      <c r="V60" s="23"/>
      <c r="W60" s="20"/>
      <c r="X60" s="32">
        <f t="shared" si="18"/>
        <v>1.0259657914027054</v>
      </c>
      <c r="Y60" s="18">
        <f t="shared" ca="1" si="6"/>
        <v>52597191536.003929</v>
      </c>
      <c r="Z60" s="20"/>
      <c r="AA60" s="20"/>
      <c r="AB60" s="18"/>
      <c r="AC60" s="20"/>
      <c r="AD60" s="20"/>
      <c r="AE60" s="24">
        <f t="shared" si="26"/>
        <v>21</v>
      </c>
      <c r="AH60" s="25" t="str">
        <f t="shared" ca="1" si="7"/>
        <v>-</v>
      </c>
      <c r="AI60" s="15">
        <f t="shared" ca="1" si="8"/>
        <v>17.750930220322314</v>
      </c>
      <c r="AJ60" s="15">
        <f t="shared" ca="1" si="9"/>
        <v>18.188594992091357</v>
      </c>
      <c r="AK60" s="17">
        <f t="shared" ca="1" si="10"/>
        <v>0.11011388835821857</v>
      </c>
      <c r="AL60" s="17">
        <f t="shared" ca="1" si="11"/>
        <v>7.804059288828144E-2</v>
      </c>
      <c r="AM60" s="26">
        <f t="shared" ca="1" si="12"/>
        <v>0</v>
      </c>
      <c r="AN60" s="26">
        <f t="shared" ca="1" si="13"/>
        <v>1</v>
      </c>
      <c r="AO60" s="25">
        <f t="shared" si="20"/>
        <v>0</v>
      </c>
      <c r="AP60" s="26">
        <f t="shared" si="21"/>
        <v>0</v>
      </c>
      <c r="AQ60" s="25">
        <f t="shared" si="22"/>
        <v>1</v>
      </c>
      <c r="AR60" s="26">
        <f t="shared" si="23"/>
        <v>0</v>
      </c>
      <c r="BD60" s="30"/>
      <c r="BE60" s="30"/>
      <c r="BF60" s="30"/>
    </row>
    <row r="61" spans="1:58" x14ac:dyDescent="0.2">
      <c r="A61" s="12">
        <v>38160</v>
      </c>
      <c r="B61" s="13">
        <v>16.77</v>
      </c>
      <c r="C61" s="14">
        <v>18.68</v>
      </c>
      <c r="D61" s="31">
        <f t="shared" si="14"/>
        <v>296883.63438026333</v>
      </c>
      <c r="E61" s="31">
        <f t="shared" si="15"/>
        <v>53036.23069735329</v>
      </c>
      <c r="F61" s="16">
        <f t="shared" si="0"/>
        <v>349919.86507761665</v>
      </c>
      <c r="G61" s="16">
        <f t="shared" si="1"/>
        <v>17.059492568847084</v>
      </c>
      <c r="H61" s="17">
        <f t="shared" si="2"/>
        <v>0.10224839400428265</v>
      </c>
      <c r="I61" s="16">
        <v>14.31</v>
      </c>
      <c r="J61" s="32">
        <f t="shared" si="16"/>
        <v>0.97249891578569747</v>
      </c>
      <c r="K61" s="18">
        <f t="shared" ca="1" si="3"/>
        <v>81890.849042728121</v>
      </c>
      <c r="L61" s="19"/>
      <c r="M61" s="20"/>
      <c r="N61" s="18"/>
      <c r="O61" s="20"/>
      <c r="P61" s="21"/>
      <c r="Q61" s="33">
        <f t="shared" si="17"/>
        <v>1.0275010842143026</v>
      </c>
      <c r="R61" s="5">
        <f t="shared" ca="1" si="4"/>
        <v>2.5754685218648565</v>
      </c>
      <c r="S61" s="20"/>
      <c r="T61" s="20"/>
      <c r="U61" s="5">
        <f t="shared" ca="1" si="5"/>
        <v>4.8015555574374247</v>
      </c>
      <c r="V61" s="23"/>
      <c r="W61" s="20"/>
      <c r="X61" s="32">
        <f t="shared" si="18"/>
        <v>0.94499783157139483</v>
      </c>
      <c r="Y61" s="18">
        <f t="shared" ca="1" si="6"/>
        <v>49700960757.1912</v>
      </c>
      <c r="Z61" s="20"/>
      <c r="AA61" s="20"/>
      <c r="AB61" s="18"/>
      <c r="AC61" s="20"/>
      <c r="AD61" s="20"/>
      <c r="AE61" s="24">
        <f t="shared" si="26"/>
        <v>20</v>
      </c>
      <c r="AH61" s="25" t="str">
        <f t="shared" ca="1" si="7"/>
        <v>-</v>
      </c>
      <c r="AI61" s="15">
        <f t="shared" ca="1" si="8"/>
        <v>17.641163587533921</v>
      </c>
      <c r="AJ61" s="15">
        <f t="shared" ca="1" si="9"/>
        <v>18.179863137662316</v>
      </c>
      <c r="AK61" s="17">
        <f t="shared" ca="1" si="10"/>
        <v>0.10951157648812986</v>
      </c>
      <c r="AL61" s="17">
        <f t="shared" ca="1" si="11"/>
        <v>8.2510726452096603E-2</v>
      </c>
      <c r="AM61" s="26">
        <f t="shared" ca="1" si="12"/>
        <v>0</v>
      </c>
      <c r="AN61" s="26">
        <f t="shared" ca="1" si="13"/>
        <v>1</v>
      </c>
      <c r="AO61" s="25">
        <f t="shared" si="20"/>
        <v>0</v>
      </c>
      <c r="AP61" s="26">
        <f t="shared" si="21"/>
        <v>0</v>
      </c>
      <c r="AQ61" s="25">
        <f t="shared" si="22"/>
        <v>1</v>
      </c>
      <c r="AR61" s="26">
        <f t="shared" si="23"/>
        <v>0</v>
      </c>
      <c r="BD61" s="30"/>
      <c r="BE61" s="30"/>
      <c r="BF61" s="30"/>
    </row>
    <row r="62" spans="1:58" x14ac:dyDescent="0.2">
      <c r="A62" s="12">
        <v>38161</v>
      </c>
      <c r="B62" s="13">
        <v>15.79</v>
      </c>
      <c r="C62" s="14">
        <v>17.87</v>
      </c>
      <c r="D62" s="31">
        <f t="shared" si="14"/>
        <v>282039.45266125019</v>
      </c>
      <c r="E62" s="31">
        <f t="shared" si="15"/>
        <v>66362.618675289632</v>
      </c>
      <c r="F62" s="16">
        <f t="shared" si="0"/>
        <v>348402.07133653981</v>
      </c>
      <c r="G62" s="16">
        <f t="shared" si="1"/>
        <v>16.186192382884165</v>
      </c>
      <c r="H62" s="17">
        <f t="shared" si="2"/>
        <v>0.11639619473978746</v>
      </c>
      <c r="I62" s="16">
        <v>13.98</v>
      </c>
      <c r="J62" s="32">
        <f t="shared" si="16"/>
        <v>0.94469304718066094</v>
      </c>
      <c r="K62" s="18">
        <f t="shared" ca="1" si="3"/>
        <v>77358.561836251916</v>
      </c>
      <c r="L62" s="19"/>
      <c r="M62" s="20"/>
      <c r="N62" s="18"/>
      <c r="O62" s="20"/>
      <c r="P62" s="21"/>
      <c r="Q62" s="33">
        <f t="shared" si="17"/>
        <v>1.0553069528193391</v>
      </c>
      <c r="R62" s="5">
        <f t="shared" ca="1" si="4"/>
        <v>2.7177966133421072</v>
      </c>
      <c r="S62" s="20"/>
      <c r="T62" s="20"/>
      <c r="U62" s="5">
        <f t="shared" ca="1" si="5"/>
        <v>5.0669414892355329</v>
      </c>
      <c r="V62" s="23"/>
      <c r="W62" s="20"/>
      <c r="X62" s="32">
        <f t="shared" si="18"/>
        <v>0.88938609436132177</v>
      </c>
      <c r="Y62" s="18">
        <f t="shared" ca="1" si="6"/>
        <v>44200434213.460526</v>
      </c>
      <c r="Z62" s="20"/>
      <c r="AA62" s="20"/>
      <c r="AB62" s="18"/>
      <c r="AC62" s="20"/>
      <c r="AD62" s="20"/>
      <c r="AE62" s="24">
        <f t="shared" si="26"/>
        <v>19</v>
      </c>
      <c r="AH62" s="25" t="str">
        <f t="shared" ca="1" si="7"/>
        <v>-</v>
      </c>
      <c r="AI62" s="15">
        <f t="shared" ca="1" si="8"/>
        <v>17.496722861094774</v>
      </c>
      <c r="AJ62" s="15">
        <f t="shared" ca="1" si="9"/>
        <v>18.147699522716582</v>
      </c>
      <c r="AK62" s="17">
        <f t="shared" ca="1" si="10"/>
        <v>0.10763023034154963</v>
      </c>
      <c r="AL62" s="17">
        <f t="shared" ca="1" si="11"/>
        <v>8.8124359055227003E-2</v>
      </c>
      <c r="AM62" s="26">
        <f t="shared" ca="1" si="12"/>
        <v>0</v>
      </c>
      <c r="AN62" s="26">
        <f t="shared" ca="1" si="13"/>
        <v>1</v>
      </c>
      <c r="AO62" s="25">
        <f t="shared" si="20"/>
        <v>0</v>
      </c>
      <c r="AP62" s="26">
        <f t="shared" si="21"/>
        <v>0</v>
      </c>
      <c r="AQ62" s="25">
        <f t="shared" si="22"/>
        <v>1</v>
      </c>
      <c r="AR62" s="26">
        <f t="shared" si="23"/>
        <v>0</v>
      </c>
      <c r="BD62" s="30"/>
      <c r="BE62" s="30"/>
      <c r="BF62" s="30"/>
    </row>
    <row r="63" spans="1:58" x14ac:dyDescent="0.2">
      <c r="A63" s="12">
        <v>38162</v>
      </c>
      <c r="B63" s="13">
        <v>16.02</v>
      </c>
      <c r="C63" s="14">
        <v>18.25</v>
      </c>
      <c r="D63" s="31">
        <f t="shared" si="14"/>
        <v>267195.27094223705</v>
      </c>
      <c r="E63" s="31">
        <f t="shared" si="15"/>
        <v>79478.994128183753</v>
      </c>
      <c r="F63" s="16">
        <f t="shared" si="0"/>
        <v>346674.26507042081</v>
      </c>
      <c r="G63" s="16">
        <f t="shared" si="1"/>
        <v>16.531252708273129</v>
      </c>
      <c r="H63" s="17">
        <f t="shared" si="2"/>
        <v>0.12219178082191784</v>
      </c>
      <c r="I63" s="16">
        <v>14.81</v>
      </c>
      <c r="J63" s="32">
        <f t="shared" si="16"/>
        <v>1.0162532374737245</v>
      </c>
      <c r="K63" s="18">
        <f t="shared" ca="1" si="3"/>
        <v>78612.683900139862</v>
      </c>
      <c r="L63" s="19"/>
      <c r="M63" s="20"/>
      <c r="N63" s="18"/>
      <c r="O63" s="20"/>
      <c r="P63" s="21"/>
      <c r="Q63" s="33">
        <f t="shared" si="17"/>
        <v>0.98374676252627546</v>
      </c>
      <c r="R63" s="5">
        <f t="shared" ca="1" si="4"/>
        <v>2.673512239936561</v>
      </c>
      <c r="S63" s="20"/>
      <c r="T63" s="20"/>
      <c r="U63" s="5">
        <f t="shared" ca="1" si="5"/>
        <v>4.9844166364398257</v>
      </c>
      <c r="V63" s="23"/>
      <c r="W63" s="20"/>
      <c r="X63" s="32">
        <f t="shared" si="18"/>
        <v>1.0325064749474491</v>
      </c>
      <c r="Y63" s="18">
        <f t="shared" ca="1" si="6"/>
        <v>45634230991.639244</v>
      </c>
      <c r="Z63" s="20"/>
      <c r="AA63" s="20"/>
      <c r="AB63" s="18"/>
      <c r="AC63" s="20"/>
      <c r="AD63" s="20"/>
      <c r="AE63" s="24">
        <f t="shared" si="26"/>
        <v>18</v>
      </c>
      <c r="AH63" s="25" t="str">
        <f t="shared" ca="1" si="7"/>
        <v>-</v>
      </c>
      <c r="AI63" s="15">
        <f t="shared" ca="1" si="8"/>
        <v>17.388019144371441</v>
      </c>
      <c r="AJ63" s="15">
        <f t="shared" ca="1" si="9"/>
        <v>18.126821034486067</v>
      </c>
      <c r="AK63" s="17">
        <f t="shared" ca="1" si="10"/>
        <v>0.10961189898009684</v>
      </c>
      <c r="AL63" s="17">
        <f t="shared" ca="1" si="11"/>
        <v>9.3834032581266463E-2</v>
      </c>
      <c r="AM63" s="26">
        <f t="shared" ca="1" si="12"/>
        <v>0</v>
      </c>
      <c r="AN63" s="26">
        <f t="shared" ca="1" si="13"/>
        <v>1</v>
      </c>
      <c r="AO63" s="25">
        <f t="shared" si="20"/>
        <v>0</v>
      </c>
      <c r="AP63" s="26">
        <f t="shared" si="21"/>
        <v>0</v>
      </c>
      <c r="AQ63" s="25">
        <f t="shared" si="22"/>
        <v>1</v>
      </c>
      <c r="AR63" s="26">
        <f t="shared" si="23"/>
        <v>0</v>
      </c>
      <c r="BD63" s="30"/>
      <c r="BE63" s="30"/>
      <c r="BF63" s="30"/>
    </row>
    <row r="64" spans="1:58" x14ac:dyDescent="0.2">
      <c r="A64" s="12">
        <v>38163</v>
      </c>
      <c r="B64" s="13">
        <v>16.23</v>
      </c>
      <c r="C64" s="14">
        <v>18.36</v>
      </c>
      <c r="D64" s="31">
        <f t="shared" si="14"/>
        <v>252351.08922322388</v>
      </c>
      <c r="E64" s="31">
        <f t="shared" si="15"/>
        <v>92509.338848106549</v>
      </c>
      <c r="F64" s="16">
        <f t="shared" si="0"/>
        <v>344860.42807133042</v>
      </c>
      <c r="G64" s="16">
        <f t="shared" si="1"/>
        <v>16.801375767432823</v>
      </c>
      <c r="H64" s="17">
        <f t="shared" si="2"/>
        <v>0.11601307189542476</v>
      </c>
      <c r="I64" s="16">
        <v>15.19</v>
      </c>
      <c r="J64" s="32">
        <f t="shared" si="16"/>
        <v>1.0110225437441764</v>
      </c>
      <c r="K64" s="18">
        <f t="shared" ca="1" si="3"/>
        <v>79475.955439728088</v>
      </c>
      <c r="L64" s="19"/>
      <c r="M64" s="20"/>
      <c r="N64" s="18"/>
      <c r="O64" s="20"/>
      <c r="P64" s="21"/>
      <c r="Q64" s="33">
        <f t="shared" si="17"/>
        <v>0.98897745625582356</v>
      </c>
      <c r="R64" s="5">
        <f t="shared" ca="1" si="4"/>
        <v>2.6439331869534359</v>
      </c>
      <c r="S64" s="20"/>
      <c r="T64" s="20"/>
      <c r="U64" s="5">
        <f t="shared" ca="1" si="5"/>
        <v>4.9293069232892766</v>
      </c>
      <c r="V64" s="23"/>
      <c r="W64" s="20"/>
      <c r="X64" s="32">
        <f t="shared" si="18"/>
        <v>1.0220450874883529</v>
      </c>
      <c r="Y64" s="18">
        <f t="shared" ca="1" si="6"/>
        <v>46637172066.030441</v>
      </c>
      <c r="Z64" s="20"/>
      <c r="AA64" s="20"/>
      <c r="AB64" s="18"/>
      <c r="AC64" s="20"/>
      <c r="AD64" s="20"/>
      <c r="AE64" s="24">
        <f t="shared" si="26"/>
        <v>17</v>
      </c>
      <c r="AH64" s="25" t="str">
        <f t="shared" ca="1" si="7"/>
        <v>-</v>
      </c>
      <c r="AI64" s="15">
        <f t="shared" ca="1" si="8"/>
        <v>17.349554818149947</v>
      </c>
      <c r="AJ64" s="15">
        <f t="shared" ca="1" si="9"/>
        <v>18.117861164903733</v>
      </c>
      <c r="AK64" s="17">
        <f t="shared" ca="1" si="10"/>
        <v>0.11129830645910303</v>
      </c>
      <c r="AL64" s="17">
        <f t="shared" ca="1" si="11"/>
        <v>9.9530982171415594E-2</v>
      </c>
      <c r="AM64" s="26">
        <f t="shared" ca="1" si="12"/>
        <v>0</v>
      </c>
      <c r="AN64" s="26">
        <f t="shared" ca="1" si="13"/>
        <v>1</v>
      </c>
      <c r="AO64" s="25">
        <f t="shared" si="20"/>
        <v>0</v>
      </c>
      <c r="AP64" s="26">
        <f t="shared" si="21"/>
        <v>0</v>
      </c>
      <c r="AQ64" s="25">
        <f t="shared" si="22"/>
        <v>1</v>
      </c>
      <c r="AR64" s="26">
        <f t="shared" si="23"/>
        <v>0</v>
      </c>
      <c r="BD64" s="30"/>
      <c r="BE64" s="30"/>
      <c r="BF64" s="30"/>
    </row>
    <row r="65" spans="1:58" x14ac:dyDescent="0.2">
      <c r="A65" s="12">
        <v>38166</v>
      </c>
      <c r="B65" s="13">
        <v>16.37</v>
      </c>
      <c r="C65" s="14">
        <v>18.46</v>
      </c>
      <c r="D65" s="31">
        <f t="shared" si="14"/>
        <v>237506.90750421071</v>
      </c>
      <c r="E65" s="31">
        <f t="shared" si="15"/>
        <v>105631.4014461231</v>
      </c>
      <c r="F65" s="16">
        <f t="shared" si="0"/>
        <v>343138.3089503338</v>
      </c>
      <c r="G65" s="16">
        <f t="shared" si="1"/>
        <v>17.013383799662986</v>
      </c>
      <c r="H65" s="17">
        <f t="shared" si="2"/>
        <v>0.11321776814734563</v>
      </c>
      <c r="I65" s="16">
        <v>16.07</v>
      </c>
      <c r="J65" s="32">
        <f t="shared" si="16"/>
        <v>1.0075618099563546</v>
      </c>
      <c r="K65" s="18">
        <f t="shared" ca="1" si="3"/>
        <v>80073.672934576811</v>
      </c>
      <c r="L65" s="19"/>
      <c r="M65" s="20"/>
      <c r="N65" s="18"/>
      <c r="O65" s="20"/>
      <c r="P65" s="21"/>
      <c r="Q65" s="33">
        <f t="shared" si="17"/>
        <v>0.99243819004364553</v>
      </c>
      <c r="R65" s="5">
        <f t="shared" ca="1" si="4"/>
        <v>2.623830956755921</v>
      </c>
      <c r="S65" s="20"/>
      <c r="T65" s="20"/>
      <c r="U65" s="5">
        <f t="shared" ca="1" si="5"/>
        <v>4.8918649602683457</v>
      </c>
      <c r="V65" s="23"/>
      <c r="W65" s="20"/>
      <c r="X65" s="32">
        <f t="shared" si="18"/>
        <v>1.0151236199127089</v>
      </c>
      <c r="Y65" s="18">
        <f t="shared" ca="1" si="6"/>
        <v>47339379172.388214</v>
      </c>
      <c r="Z65" s="20"/>
      <c r="AA65" s="20"/>
      <c r="AB65" s="18"/>
      <c r="AC65" s="20"/>
      <c r="AD65" s="20"/>
      <c r="AE65" s="24">
        <f t="shared" si="26"/>
        <v>16</v>
      </c>
      <c r="AH65" s="25" t="str">
        <f t="shared" ca="1" si="7"/>
        <v>-</v>
      </c>
      <c r="AI65" s="15">
        <f t="shared" ca="1" si="8"/>
        <v>17.314905332104267</v>
      </c>
      <c r="AJ65" s="15">
        <f t="shared" ca="1" si="9"/>
        <v>18.098324418034299</v>
      </c>
      <c r="AK65" s="17">
        <f t="shared" ca="1" si="10"/>
        <v>0.11122459072279862</v>
      </c>
      <c r="AL65" s="17">
        <f t="shared" ca="1" si="11"/>
        <v>0.10411800375536558</v>
      </c>
      <c r="AM65" s="26">
        <f t="shared" ca="1" si="12"/>
        <v>0</v>
      </c>
      <c r="AN65" s="26">
        <f t="shared" ca="1" si="13"/>
        <v>1</v>
      </c>
      <c r="AO65" s="25">
        <f t="shared" si="20"/>
        <v>0</v>
      </c>
      <c r="AP65" s="26">
        <f t="shared" si="21"/>
        <v>0</v>
      </c>
      <c r="AQ65" s="25">
        <f t="shared" si="22"/>
        <v>1</v>
      </c>
      <c r="AR65" s="26">
        <f t="shared" si="23"/>
        <v>0</v>
      </c>
      <c r="BD65" s="30"/>
      <c r="BE65" s="30"/>
      <c r="BF65" s="30"/>
    </row>
    <row r="66" spans="1:58" x14ac:dyDescent="0.2">
      <c r="A66" s="12">
        <v>38167</v>
      </c>
      <c r="B66" s="13">
        <v>15.98</v>
      </c>
      <c r="C66" s="14">
        <v>18.32</v>
      </c>
      <c r="D66" s="31">
        <f t="shared" si="14"/>
        <v>222662.72578519754</v>
      </c>
      <c r="E66" s="31">
        <f t="shared" si="15"/>
        <v>118794.95804093598</v>
      </c>
      <c r="F66" s="16">
        <f t="shared" si="0"/>
        <v>341457.68382613349</v>
      </c>
      <c r="G66" s="16">
        <f t="shared" si="1"/>
        <v>16.794098539827662</v>
      </c>
      <c r="H66" s="17">
        <f t="shared" si="2"/>
        <v>0.12772925764192133</v>
      </c>
      <c r="I66" s="16">
        <v>15.47</v>
      </c>
      <c r="J66" s="32">
        <f t="shared" si="16"/>
        <v>0.98227633535467129</v>
      </c>
      <c r="K66" s="18">
        <f t="shared" ca="1" si="3"/>
        <v>78651.267423265119</v>
      </c>
      <c r="L66" s="19"/>
      <c r="M66" s="20"/>
      <c r="N66" s="18"/>
      <c r="O66" s="20"/>
      <c r="P66" s="21"/>
      <c r="Q66" s="33">
        <f t="shared" si="17"/>
        <v>1.0177236646453287</v>
      </c>
      <c r="R66" s="5">
        <f t="shared" ca="1" si="4"/>
        <v>2.6702236140814173</v>
      </c>
      <c r="S66" s="20"/>
      <c r="T66" s="20"/>
      <c r="U66" s="5">
        <f t="shared" ca="1" si="5"/>
        <v>4.9783962909248753</v>
      </c>
      <c r="V66" s="23"/>
      <c r="W66" s="20"/>
      <c r="X66" s="32">
        <f t="shared" si="18"/>
        <v>0.96455267070934259</v>
      </c>
      <c r="Y66" s="18">
        <f t="shared" ca="1" si="6"/>
        <v>45658319495.757576</v>
      </c>
      <c r="Z66" s="20"/>
      <c r="AA66" s="20"/>
      <c r="AB66" s="18"/>
      <c r="AC66" s="20"/>
      <c r="AD66" s="20"/>
      <c r="AE66" s="24">
        <f t="shared" si="26"/>
        <v>15</v>
      </c>
      <c r="AH66" s="25" t="str">
        <f t="shared" ca="1" si="7"/>
        <v>-</v>
      </c>
      <c r="AI66" s="15">
        <f t="shared" ca="1" si="8"/>
        <v>17.279846159292909</v>
      </c>
      <c r="AJ66" s="15">
        <f t="shared" ca="1" si="9"/>
        <v>18.061689881049126</v>
      </c>
      <c r="AK66" s="17">
        <f t="shared" ca="1" si="10"/>
        <v>0.11629941120844661</v>
      </c>
      <c r="AL66" s="17">
        <f t="shared" ca="1" si="11"/>
        <v>0.1079479219041769</v>
      </c>
      <c r="AM66" s="26">
        <f t="shared" ca="1" si="12"/>
        <v>0</v>
      </c>
      <c r="AN66" s="26">
        <f t="shared" ca="1" si="13"/>
        <v>1</v>
      </c>
      <c r="AO66" s="25">
        <f t="shared" si="20"/>
        <v>0</v>
      </c>
      <c r="AP66" s="26">
        <f t="shared" si="21"/>
        <v>0</v>
      </c>
      <c r="AQ66" s="25">
        <f t="shared" si="22"/>
        <v>1</v>
      </c>
      <c r="AR66" s="26">
        <f t="shared" si="23"/>
        <v>0</v>
      </c>
      <c r="BD66" s="30"/>
      <c r="BE66" s="30"/>
      <c r="BF66" s="30"/>
    </row>
    <row r="67" spans="1:58" x14ac:dyDescent="0.2">
      <c r="A67" s="12">
        <v>38168</v>
      </c>
      <c r="B67" s="13">
        <v>15.38</v>
      </c>
      <c r="C67" s="14">
        <v>18.14</v>
      </c>
      <c r="D67" s="31">
        <f t="shared" si="14"/>
        <v>207818.54406618437</v>
      </c>
      <c r="E67" s="31">
        <f t="shared" si="15"/>
        <v>131743.10344867781</v>
      </c>
      <c r="F67" s="16">
        <f t="shared" si="0"/>
        <v>339561.64751486218</v>
      </c>
      <c r="G67" s="16">
        <f t="shared" si="1"/>
        <v>16.450824600420859</v>
      </c>
      <c r="H67" s="17">
        <f t="shared" si="2"/>
        <v>0.15214994487320832</v>
      </c>
      <c r="I67" s="16">
        <v>14.34</v>
      </c>
      <c r="J67" s="32">
        <f t="shared" si="16"/>
        <v>0.97412057577802291</v>
      </c>
      <c r="K67" s="18">
        <f t="shared" ca="1" si="3"/>
        <v>76612.694434646968</v>
      </c>
      <c r="L67" s="19"/>
      <c r="M67" s="20"/>
      <c r="N67" s="18"/>
      <c r="O67" s="20"/>
      <c r="P67" s="21"/>
      <c r="Q67" s="33">
        <f t="shared" si="17"/>
        <v>1.0258794242219771</v>
      </c>
      <c r="R67" s="5">
        <f t="shared" ca="1" si="4"/>
        <v>2.7392133469784241</v>
      </c>
      <c r="S67" s="20"/>
      <c r="T67" s="20"/>
      <c r="U67" s="5">
        <f t="shared" ca="1" si="5"/>
        <v>5.1070594721027689</v>
      </c>
      <c r="V67" s="23"/>
      <c r="W67" s="20"/>
      <c r="X67" s="32">
        <f t="shared" si="18"/>
        <v>0.94824115155604594</v>
      </c>
      <c r="Y67" s="18">
        <f t="shared" ca="1" si="6"/>
        <v>43292248070.894547</v>
      </c>
      <c r="Z67" s="20"/>
      <c r="AA67" s="20"/>
      <c r="AB67" s="18"/>
      <c r="AC67" s="20"/>
      <c r="AD67" s="20"/>
      <c r="AE67" s="24">
        <f t="shared" si="26"/>
        <v>14</v>
      </c>
      <c r="AH67" s="25" t="str">
        <f t="shared" ca="1" si="7"/>
        <v>-</v>
      </c>
      <c r="AI67" s="15">
        <f t="shared" ca="1" si="8"/>
        <v>17.217325277029961</v>
      </c>
      <c r="AJ67" s="15">
        <f t="shared" ca="1" si="9"/>
        <v>18.005443618884538</v>
      </c>
      <c r="AK67" s="17">
        <f t="shared" ca="1" si="10"/>
        <v>0.12461633635326756</v>
      </c>
      <c r="AL67" s="17">
        <f t="shared" ca="1" si="11"/>
        <v>0.11230372400662181</v>
      </c>
      <c r="AM67" s="26">
        <f t="shared" ca="1" si="12"/>
        <v>0</v>
      </c>
      <c r="AN67" s="26">
        <f t="shared" ca="1" si="13"/>
        <v>1</v>
      </c>
      <c r="AO67" s="25">
        <f t="shared" si="20"/>
        <v>0</v>
      </c>
      <c r="AP67" s="26">
        <f t="shared" si="21"/>
        <v>0</v>
      </c>
      <c r="AQ67" s="25">
        <f t="shared" si="22"/>
        <v>1</v>
      </c>
      <c r="AR67" s="26">
        <f t="shared" si="23"/>
        <v>0</v>
      </c>
      <c r="BD67" s="30"/>
      <c r="BE67" s="30"/>
      <c r="BF67" s="30"/>
    </row>
    <row r="68" spans="1:58" x14ac:dyDescent="0.2">
      <c r="A68" s="12">
        <v>38169</v>
      </c>
      <c r="B68" s="13">
        <v>15.67</v>
      </c>
      <c r="C68" s="14">
        <v>18.28</v>
      </c>
      <c r="D68" s="31">
        <f t="shared" si="14"/>
        <v>192974.36234717121</v>
      </c>
      <c r="E68" s="31">
        <f t="shared" si="15"/>
        <v>144328.74373745522</v>
      </c>
      <c r="F68" s="16">
        <f t="shared" si="0"/>
        <v>337303.1060846264</v>
      </c>
      <c r="G68" s="16">
        <f t="shared" si="1"/>
        <v>16.786793810550467</v>
      </c>
      <c r="H68" s="17">
        <f t="shared" si="2"/>
        <v>0.14277899343544864</v>
      </c>
      <c r="I68" s="16">
        <v>15.2</v>
      </c>
      <c r="J68" s="32">
        <f t="shared" si="16"/>
        <v>1.0136354541595864</v>
      </c>
      <c r="K68" s="18">
        <f t="shared" ca="1" si="3"/>
        <v>77654.177383373724</v>
      </c>
      <c r="L68" s="19"/>
      <c r="M68" s="20"/>
      <c r="N68" s="18"/>
      <c r="O68" s="20"/>
      <c r="P68" s="21"/>
      <c r="Q68" s="33">
        <f t="shared" si="17"/>
        <v>0.98636454584041355</v>
      </c>
      <c r="R68" s="5">
        <f t="shared" ca="1" si="4"/>
        <v>2.7017503728962717</v>
      </c>
      <c r="S68" s="20"/>
      <c r="T68" s="20"/>
      <c r="U68" s="5">
        <f t="shared" ca="1" si="5"/>
        <v>5.0372499384420211</v>
      </c>
      <c r="V68" s="23"/>
      <c r="W68" s="20"/>
      <c r="X68" s="32">
        <f t="shared" si="18"/>
        <v>1.0272709083191729</v>
      </c>
      <c r="Y68" s="18">
        <f t="shared" ca="1" si="6"/>
        <v>44469940100.39035</v>
      </c>
      <c r="Z68" s="20"/>
      <c r="AA68" s="20"/>
      <c r="AB68" s="18"/>
      <c r="AC68" s="20"/>
      <c r="AD68" s="20"/>
      <c r="AE68" s="24">
        <f t="shared" si="26"/>
        <v>13</v>
      </c>
      <c r="AH68" s="25" t="str">
        <f t="shared" ca="1" si="7"/>
        <v>-</v>
      </c>
      <c r="AI68" s="15">
        <f t="shared" ca="1" si="8"/>
        <v>17.166918307762458</v>
      </c>
      <c r="AJ68" s="15">
        <f t="shared" ca="1" si="9"/>
        <v>17.968833844306271</v>
      </c>
      <c r="AK68" s="17">
        <f t="shared" ca="1" si="10"/>
        <v>0.12901346946921108</v>
      </c>
      <c r="AL68" s="17">
        <f t="shared" ca="1" si="11"/>
        <v>0.11576350810705364</v>
      </c>
      <c r="AM68" s="26">
        <f t="shared" ca="1" si="12"/>
        <v>0</v>
      </c>
      <c r="AN68" s="26">
        <f t="shared" ca="1" si="13"/>
        <v>1</v>
      </c>
      <c r="AO68" s="25">
        <f t="shared" si="20"/>
        <v>0</v>
      </c>
      <c r="AP68" s="26">
        <f t="shared" si="21"/>
        <v>0</v>
      </c>
      <c r="AQ68" s="25">
        <f t="shared" si="22"/>
        <v>1</v>
      </c>
      <c r="AR68" s="26">
        <f t="shared" si="23"/>
        <v>0</v>
      </c>
      <c r="BD68" s="30"/>
      <c r="BE68" s="30"/>
      <c r="BF68" s="30"/>
    </row>
    <row r="69" spans="1:58" x14ac:dyDescent="0.2">
      <c r="A69" s="12">
        <v>38170</v>
      </c>
      <c r="B69" s="13">
        <v>15.56</v>
      </c>
      <c r="C69" s="14">
        <v>18.27</v>
      </c>
      <c r="D69" s="31">
        <f t="shared" si="14"/>
        <v>178130.18062815804</v>
      </c>
      <c r="E69" s="31">
        <f t="shared" si="15"/>
        <v>157053.4881322548</v>
      </c>
      <c r="F69" s="16">
        <f t="shared" si="0"/>
        <v>335183.66876041284</v>
      </c>
      <c r="G69" s="16">
        <f t="shared" si="1"/>
        <v>16.829796211767817</v>
      </c>
      <c r="H69" s="17">
        <f t="shared" si="2"/>
        <v>0.14833059660645864</v>
      </c>
      <c r="I69" s="16">
        <v>15.08</v>
      </c>
      <c r="J69" s="32">
        <f t="shared" si="16"/>
        <v>0.99626210415456207</v>
      </c>
      <c r="K69" s="18">
        <f t="shared" ca="1" si="3"/>
        <v>77360.76018459117</v>
      </c>
      <c r="L69" s="19"/>
      <c r="M69" s="20"/>
      <c r="N69" s="18"/>
      <c r="O69" s="20"/>
      <c r="P69" s="21"/>
      <c r="Q69" s="33">
        <f t="shared" si="17"/>
        <v>1.0037378958454379</v>
      </c>
      <c r="R69" s="5">
        <f t="shared" ca="1" si="4"/>
        <v>2.7117362623180798</v>
      </c>
      <c r="S69" s="20"/>
      <c r="T69" s="20"/>
      <c r="U69" s="5">
        <f t="shared" ca="1" si="5"/>
        <v>5.055905557015695</v>
      </c>
      <c r="V69" s="23"/>
      <c r="W69" s="20"/>
      <c r="X69" s="32">
        <f t="shared" si="18"/>
        <v>0.99252420830912413</v>
      </c>
      <c r="Y69" s="18">
        <f t="shared" ca="1" si="6"/>
        <v>44134587265.190025</v>
      </c>
      <c r="Z69" s="20"/>
      <c r="AA69" s="20"/>
      <c r="AB69" s="18"/>
      <c r="AC69" s="20"/>
      <c r="AD69" s="20"/>
      <c r="AE69" s="24">
        <f t="shared" si="26"/>
        <v>12</v>
      </c>
      <c r="AH69" s="25" t="str">
        <f t="shared" ca="1" si="7"/>
        <v>-</v>
      </c>
      <c r="AI69" s="15">
        <f t="shared" ca="1" si="8"/>
        <v>17.117287721582169</v>
      </c>
      <c r="AJ69" s="15">
        <f t="shared" ca="1" si="9"/>
        <v>17.937404509695945</v>
      </c>
      <c r="AK69" s="17">
        <f t="shared" ca="1" si="10"/>
        <v>0.13336993876663455</v>
      </c>
      <c r="AL69" s="17">
        <f t="shared" ca="1" si="11"/>
        <v>0.1192250998462451</v>
      </c>
      <c r="AM69" s="26">
        <f t="shared" ca="1" si="12"/>
        <v>0</v>
      </c>
      <c r="AN69" s="26">
        <f t="shared" ca="1" si="13"/>
        <v>1</v>
      </c>
      <c r="AO69" s="25">
        <f t="shared" si="20"/>
        <v>0</v>
      </c>
      <c r="AP69" s="26">
        <f t="shared" si="21"/>
        <v>0</v>
      </c>
      <c r="AQ69" s="25">
        <f t="shared" si="22"/>
        <v>1</v>
      </c>
      <c r="AR69" s="26">
        <f t="shared" si="23"/>
        <v>0</v>
      </c>
      <c r="BD69" s="30"/>
      <c r="BE69" s="30"/>
      <c r="BF69" s="30"/>
    </row>
    <row r="70" spans="1:58" x14ac:dyDescent="0.2">
      <c r="A70" s="12">
        <v>38174</v>
      </c>
      <c r="B70" s="13">
        <v>16.22</v>
      </c>
      <c r="C70" s="14">
        <v>18.72</v>
      </c>
      <c r="D70" s="31">
        <f t="shared" si="14"/>
        <v>163285.99890914487</v>
      </c>
      <c r="E70" s="31">
        <f t="shared" si="15"/>
        <v>169695.82352075205</v>
      </c>
      <c r="F70" s="16">
        <f t="shared" si="0"/>
        <v>332981.82242989691</v>
      </c>
      <c r="G70" s="16">
        <f t="shared" si="1"/>
        <v>17.494062216688103</v>
      </c>
      <c r="H70" s="17">
        <f t="shared" si="2"/>
        <v>0.13354700854700852</v>
      </c>
      <c r="I70" s="16">
        <v>16.25</v>
      </c>
      <c r="J70" s="32">
        <f t="shared" si="16"/>
        <v>1.0326412874160227</v>
      </c>
      <c r="K70" s="18">
        <f t="shared" ca="1" si="3"/>
        <v>79882.658203817497</v>
      </c>
      <c r="L70" s="19"/>
      <c r="M70" s="20"/>
      <c r="N70" s="18"/>
      <c r="O70" s="20"/>
      <c r="P70" s="21"/>
      <c r="Q70" s="33">
        <f t="shared" si="17"/>
        <v>0.96735871258397721</v>
      </c>
      <c r="R70" s="5">
        <f t="shared" ca="1" si="4"/>
        <v>2.6231124196173892</v>
      </c>
      <c r="S70" s="20"/>
      <c r="T70" s="20"/>
      <c r="U70" s="5">
        <f t="shared" ca="1" si="5"/>
        <v>4.8907068493801891</v>
      </c>
      <c r="V70" s="23"/>
      <c r="W70" s="20"/>
      <c r="X70" s="32">
        <f t="shared" si="18"/>
        <v>1.0652825748320456</v>
      </c>
      <c r="Y70" s="18">
        <f t="shared" ca="1" si="6"/>
        <v>47012712503.609703</v>
      </c>
      <c r="Z70" s="20"/>
      <c r="AA70" s="20"/>
      <c r="AB70" s="18"/>
      <c r="AC70" s="20"/>
      <c r="AD70" s="20"/>
      <c r="AE70" s="24">
        <f t="shared" si="26"/>
        <v>11</v>
      </c>
      <c r="AH70" s="25" t="str">
        <f t="shared" ca="1" si="7"/>
        <v>-</v>
      </c>
      <c r="AI70" s="15">
        <f t="shared" ca="1" si="8"/>
        <v>17.093156182844183</v>
      </c>
      <c r="AJ70" s="15">
        <f t="shared" ca="1" si="9"/>
        <v>17.933473227293359</v>
      </c>
      <c r="AK70" s="17">
        <f t="shared" ca="1" si="10"/>
        <v>0.13629226154189852</v>
      </c>
      <c r="AL70" s="17">
        <f t="shared" ca="1" si="11"/>
        <v>0.12095539630388222</v>
      </c>
      <c r="AM70" s="26">
        <f t="shared" ca="1" si="12"/>
        <v>0</v>
      </c>
      <c r="AN70" s="26">
        <f t="shared" ca="1" si="13"/>
        <v>1</v>
      </c>
      <c r="AO70" s="25">
        <f t="shared" si="20"/>
        <v>0</v>
      </c>
      <c r="AP70" s="26">
        <f t="shared" si="21"/>
        <v>0</v>
      </c>
      <c r="AQ70" s="25">
        <f t="shared" si="22"/>
        <v>1</v>
      </c>
      <c r="AR70" s="26">
        <f t="shared" si="23"/>
        <v>0</v>
      </c>
      <c r="BD70" s="30"/>
      <c r="BE70" s="30"/>
      <c r="BF70" s="30"/>
    </row>
    <row r="71" spans="1:58" x14ac:dyDescent="0.2">
      <c r="A71" s="12">
        <v>38175</v>
      </c>
      <c r="B71" s="13">
        <v>15.67</v>
      </c>
      <c r="C71" s="14">
        <v>18.440000000000001</v>
      </c>
      <c r="D71" s="31">
        <f t="shared" si="14"/>
        <v>148441.8171901317</v>
      </c>
      <c r="E71" s="31">
        <f t="shared" si="15"/>
        <v>182557.60917686281</v>
      </c>
      <c r="F71" s="16">
        <f t="shared" si="0"/>
        <v>330999.42636699451</v>
      </c>
      <c r="G71" s="16">
        <f t="shared" si="1"/>
        <v>17.197750615673982</v>
      </c>
      <c r="H71" s="17">
        <f t="shared" si="2"/>
        <v>0.15021691973969642</v>
      </c>
      <c r="I71" s="16">
        <v>15.81</v>
      </c>
      <c r="J71" s="32">
        <f t="shared" si="16"/>
        <v>0.97720953401004895</v>
      </c>
      <c r="K71" s="18">
        <f t="shared" ca="1" si="3"/>
        <v>78058.912763634071</v>
      </c>
      <c r="L71" s="19"/>
      <c r="M71" s="20"/>
      <c r="N71" s="18"/>
      <c r="O71" s="20"/>
      <c r="P71" s="21"/>
      <c r="Q71" s="33">
        <f t="shared" si="17"/>
        <v>1.0227904659899512</v>
      </c>
      <c r="R71" s="5">
        <f t="shared" ca="1" si="4"/>
        <v>2.6827826081534489</v>
      </c>
      <c r="S71" s="20"/>
      <c r="T71" s="20"/>
      <c r="U71" s="5">
        <f t="shared" ca="1" si="5"/>
        <v>5.0019970860971963</v>
      </c>
      <c r="V71" s="23"/>
      <c r="W71" s="20"/>
      <c r="X71" s="32">
        <f t="shared" si="18"/>
        <v>0.9544190680200979</v>
      </c>
      <c r="Y71" s="18">
        <f t="shared" ca="1" si="6"/>
        <v>44866876228.887123</v>
      </c>
      <c r="Z71" s="20"/>
      <c r="AA71" s="20"/>
      <c r="AB71" s="18"/>
      <c r="AC71" s="20"/>
      <c r="AD71" s="20"/>
      <c r="AE71" s="24">
        <f t="shared" si="26"/>
        <v>10</v>
      </c>
      <c r="AH71" s="25" t="str">
        <f t="shared" ca="1" si="7"/>
        <v>-</v>
      </c>
      <c r="AI71" s="15">
        <f t="shared" ca="1" si="8"/>
        <v>17.053830032157116</v>
      </c>
      <c r="AJ71" s="15">
        <f t="shared" ca="1" si="9"/>
        <v>17.901804850601636</v>
      </c>
      <c r="AK71" s="17">
        <f t="shared" ca="1" si="10"/>
        <v>0.14245878680729032</v>
      </c>
      <c r="AL71" s="17">
        <f t="shared" ca="1" si="11"/>
        <v>0.12372756221106229</v>
      </c>
      <c r="AM71" s="26">
        <f t="shared" ca="1" si="12"/>
        <v>0</v>
      </c>
      <c r="AN71" s="26">
        <f t="shared" ca="1" si="13"/>
        <v>1</v>
      </c>
      <c r="AO71" s="25">
        <f t="shared" si="20"/>
        <v>0</v>
      </c>
      <c r="AP71" s="26">
        <f t="shared" si="21"/>
        <v>0</v>
      </c>
      <c r="AQ71" s="25">
        <f t="shared" si="22"/>
        <v>1</v>
      </c>
      <c r="AR71" s="26">
        <f t="shared" si="23"/>
        <v>0</v>
      </c>
      <c r="BD71" s="30"/>
      <c r="BE71" s="30"/>
      <c r="BF71" s="30"/>
    </row>
    <row r="72" spans="1:58" x14ac:dyDescent="0.2">
      <c r="A72" s="12">
        <v>38176</v>
      </c>
      <c r="B72" s="13">
        <v>15.94</v>
      </c>
      <c r="C72" s="14">
        <v>18.82</v>
      </c>
      <c r="D72" s="31">
        <f t="shared" si="14"/>
        <v>133597.63547111853</v>
      </c>
      <c r="E72" s="31">
        <f t="shared" si="15"/>
        <v>195171.94364198952</v>
      </c>
      <c r="F72" s="16">
        <f t="shared" si="0"/>
        <v>328769.57911310805</v>
      </c>
      <c r="G72" s="16">
        <f t="shared" si="1"/>
        <v>17.649693455231603</v>
      </c>
      <c r="H72" s="17">
        <f t="shared" si="2"/>
        <v>0.15302869287991505</v>
      </c>
      <c r="I72" s="16">
        <v>16.2</v>
      </c>
      <c r="J72" s="32">
        <f t="shared" si="16"/>
        <v>1.0193654376569017</v>
      </c>
      <c r="K72" s="18">
        <f t="shared" ca="1" si="3"/>
        <v>79567.313840124814</v>
      </c>
      <c r="L72" s="19"/>
      <c r="M72" s="20"/>
      <c r="N72" s="18"/>
      <c r="O72" s="20"/>
      <c r="P72" s="21"/>
      <c r="Q72" s="33">
        <f t="shared" si="17"/>
        <v>0.98063456234309843</v>
      </c>
      <c r="R72" s="5">
        <f t="shared" ca="1" si="4"/>
        <v>2.6307197519176575</v>
      </c>
      <c r="S72" s="20"/>
      <c r="T72" s="20"/>
      <c r="U72" s="5">
        <f t="shared" ca="1" si="5"/>
        <v>4.9049632940734158</v>
      </c>
      <c r="V72" s="23"/>
      <c r="W72" s="20"/>
      <c r="X72" s="32">
        <f t="shared" si="18"/>
        <v>1.0387308753138031</v>
      </c>
      <c r="Y72" s="18">
        <f t="shared" ca="1" si="6"/>
        <v>46601542422.597481</v>
      </c>
      <c r="Z72" s="20"/>
      <c r="AA72" s="20"/>
      <c r="AB72" s="18"/>
      <c r="AC72" s="20"/>
      <c r="AD72" s="20"/>
      <c r="AE72" s="24">
        <f t="shared" si="26"/>
        <v>9</v>
      </c>
      <c r="AH72" s="25" t="str">
        <f t="shared" ca="1" si="7"/>
        <v>-</v>
      </c>
      <c r="AI72" s="15">
        <f t="shared" ca="1" si="8"/>
        <v>17.05795571049088</v>
      </c>
      <c r="AJ72" s="15">
        <f t="shared" ca="1" si="9"/>
        <v>17.863749397079044</v>
      </c>
      <c r="AK72" s="17">
        <f t="shared" ca="1" si="10"/>
        <v>0.14667535934695594</v>
      </c>
      <c r="AL72" s="17">
        <f t="shared" ca="1" si="11"/>
        <v>0.12531158853985269</v>
      </c>
      <c r="AM72" s="26">
        <f t="shared" ca="1" si="12"/>
        <v>0</v>
      </c>
      <c r="AN72" s="26">
        <f t="shared" ca="1" si="13"/>
        <v>1</v>
      </c>
      <c r="AO72" s="25">
        <f t="shared" si="20"/>
        <v>0</v>
      </c>
      <c r="AP72" s="26">
        <f t="shared" si="21"/>
        <v>0</v>
      </c>
      <c r="AQ72" s="25">
        <f t="shared" si="22"/>
        <v>1</v>
      </c>
      <c r="AR72" s="26">
        <f t="shared" si="23"/>
        <v>0</v>
      </c>
      <c r="BD72" s="30"/>
      <c r="BE72" s="30"/>
      <c r="BF72" s="30"/>
    </row>
    <row r="73" spans="1:58" x14ac:dyDescent="0.2">
      <c r="A73" s="12">
        <v>38177</v>
      </c>
      <c r="B73" s="13">
        <v>15.74</v>
      </c>
      <c r="C73" s="14">
        <v>19.03</v>
      </c>
      <c r="D73" s="31">
        <f t="shared" si="14"/>
        <v>118753.45375210536</v>
      </c>
      <c r="E73" s="31">
        <f t="shared" si="15"/>
        <v>207744.53963567017</v>
      </c>
      <c r="F73" s="16">
        <f t="shared" si="0"/>
        <v>326497.9933877755</v>
      </c>
      <c r="G73" s="16">
        <f t="shared" si="1"/>
        <v>17.833365194405957</v>
      </c>
      <c r="H73" s="17">
        <f t="shared" si="2"/>
        <v>0.17288491854965848</v>
      </c>
      <c r="I73" s="16">
        <v>15.78</v>
      </c>
      <c r="J73" s="32">
        <f t="shared" si="16"/>
        <v>1.0034252543192994</v>
      </c>
      <c r="K73" s="18">
        <f t="shared" ca="1" si="3"/>
        <v>79836.597214740628</v>
      </c>
      <c r="L73" s="19"/>
      <c r="M73" s="20"/>
      <c r="N73" s="18"/>
      <c r="O73" s="20"/>
      <c r="P73" s="21"/>
      <c r="Q73" s="33">
        <f t="shared" si="17"/>
        <v>0.99657474568070059</v>
      </c>
      <c r="R73" s="5">
        <f t="shared" ca="1" si="4"/>
        <v>2.621599650781206</v>
      </c>
      <c r="S73" s="20"/>
      <c r="T73" s="20"/>
      <c r="U73" s="5">
        <f t="shared" ca="1" si="5"/>
        <v>4.8879951990014003</v>
      </c>
      <c r="V73" s="23"/>
      <c r="W73" s="20"/>
      <c r="X73" s="32">
        <f t="shared" si="18"/>
        <v>1.0068505086385988</v>
      </c>
      <c r="Y73" s="18">
        <f t="shared" ca="1" si="6"/>
        <v>46917698687.702156</v>
      </c>
      <c r="Z73" s="20"/>
      <c r="AA73" s="20"/>
      <c r="AB73" s="18"/>
      <c r="AC73" s="20"/>
      <c r="AD73" s="20"/>
      <c r="AE73" s="24">
        <f t="shared" si="26"/>
        <v>8</v>
      </c>
      <c r="AH73" s="25" t="str">
        <f t="shared" ca="1" si="7"/>
        <v>-</v>
      </c>
      <c r="AI73" s="15">
        <f t="shared" ca="1" si="8"/>
        <v>17.083903144542131</v>
      </c>
      <c r="AJ73" s="15">
        <f t="shared" ca="1" si="9"/>
        <v>17.810209395409306</v>
      </c>
      <c r="AK73" s="17">
        <f t="shared" ca="1" si="10"/>
        <v>0.15013118829303096</v>
      </c>
      <c r="AL73" s="17">
        <f t="shared" ca="1" si="11"/>
        <v>0.12922303538729168</v>
      </c>
      <c r="AM73" s="26">
        <f t="shared" ca="1" si="12"/>
        <v>0</v>
      </c>
      <c r="AN73" s="26">
        <f t="shared" ca="1" si="13"/>
        <v>1</v>
      </c>
      <c r="AO73" s="25">
        <f t="shared" si="20"/>
        <v>0</v>
      </c>
      <c r="AP73" s="26">
        <f t="shared" si="21"/>
        <v>0</v>
      </c>
      <c r="AQ73" s="25">
        <f t="shared" si="22"/>
        <v>1</v>
      </c>
      <c r="AR73" s="26">
        <f t="shared" si="23"/>
        <v>0</v>
      </c>
      <c r="BD73" s="30"/>
      <c r="BE73" s="30"/>
      <c r="BF73" s="30"/>
    </row>
    <row r="74" spans="1:58" x14ac:dyDescent="0.2">
      <c r="A74" s="12">
        <v>38180</v>
      </c>
      <c r="B74" s="13">
        <v>15.09</v>
      </c>
      <c r="C74" s="14">
        <v>19.03</v>
      </c>
      <c r="D74" s="31">
        <f t="shared" si="14"/>
        <v>103909.27203309219</v>
      </c>
      <c r="E74" s="31">
        <f t="shared" si="15"/>
        <v>220022.38620725542</v>
      </c>
      <c r="F74" s="16">
        <f t="shared" si="0"/>
        <v>323931.65824034764</v>
      </c>
      <c r="G74" s="16">
        <f t="shared" si="1"/>
        <v>17.766145352281008</v>
      </c>
      <c r="H74" s="17">
        <f t="shared" si="2"/>
        <v>0.20704151339989496</v>
      </c>
      <c r="I74" s="16">
        <v>14.96</v>
      </c>
      <c r="J74" s="32">
        <f t="shared" si="16"/>
        <v>0.98840011084713364</v>
      </c>
      <c r="K74" s="18">
        <f t="shared" ca="1" si="3"/>
        <v>78907.28451367878</v>
      </c>
      <c r="L74" s="19"/>
      <c r="M74" s="20"/>
      <c r="N74" s="18"/>
      <c r="O74" s="20"/>
      <c r="P74" s="21"/>
      <c r="Q74" s="33">
        <f t="shared" si="17"/>
        <v>1.0115998891528664</v>
      </c>
      <c r="R74" s="5">
        <f t="shared" ca="1" si="4"/>
        <v>2.6518994368883075</v>
      </c>
      <c r="S74" s="20"/>
      <c r="T74" s="20"/>
      <c r="U74" s="5">
        <f t="shared" ca="1" si="5"/>
        <v>4.944526117699815</v>
      </c>
      <c r="V74" s="23"/>
      <c r="W74" s="20"/>
      <c r="X74" s="32">
        <f t="shared" si="18"/>
        <v>0.97680022169426728</v>
      </c>
      <c r="Y74" s="18">
        <f t="shared" ca="1" si="6"/>
        <v>45826202315.219566</v>
      </c>
      <c r="Z74" s="20"/>
      <c r="AA74" s="20"/>
      <c r="AB74" s="18"/>
      <c r="AC74" s="20"/>
      <c r="AD74" s="20"/>
      <c r="AE74" s="24">
        <f t="shared" si="26"/>
        <v>7</v>
      </c>
      <c r="AH74" s="25" t="str">
        <f t="shared" ca="1" si="7"/>
        <v>-</v>
      </c>
      <c r="AI74" s="15">
        <f t="shared" ca="1" si="8"/>
        <v>17.097537963950199</v>
      </c>
      <c r="AJ74" s="15">
        <f t="shared" ca="1" si="9"/>
        <v>17.76884890446841</v>
      </c>
      <c r="AK74" s="17">
        <f t="shared" ca="1" si="10"/>
        <v>0.16084160828710534</v>
      </c>
      <c r="AL74" s="17">
        <f t="shared" ca="1" si="11"/>
        <v>0.13554471578594837</v>
      </c>
      <c r="AM74" s="26">
        <f t="shared" ca="1" si="12"/>
        <v>0</v>
      </c>
      <c r="AN74" s="26">
        <f t="shared" ca="1" si="13"/>
        <v>1</v>
      </c>
      <c r="AO74" s="25">
        <f t="shared" si="20"/>
        <v>0</v>
      </c>
      <c r="AP74" s="26">
        <f t="shared" si="21"/>
        <v>0</v>
      </c>
      <c r="AQ74" s="25">
        <f t="shared" si="22"/>
        <v>1</v>
      </c>
      <c r="AR74" s="26">
        <f t="shared" si="23"/>
        <v>0</v>
      </c>
      <c r="BD74" s="30"/>
      <c r="BE74" s="30"/>
      <c r="BF74" s="30"/>
    </row>
    <row r="75" spans="1:58" x14ac:dyDescent="0.2">
      <c r="A75" s="12">
        <v>38181</v>
      </c>
      <c r="B75" s="13">
        <v>14.31</v>
      </c>
      <c r="C75" s="14">
        <v>18.79</v>
      </c>
      <c r="D75" s="31">
        <f t="shared" si="14"/>
        <v>89065.090314079018</v>
      </c>
      <c r="E75" s="31">
        <f t="shared" si="15"/>
        <v>231793.20607798104</v>
      </c>
      <c r="F75" s="16">
        <f t="shared" si="0"/>
        <v>320858.29639206006</v>
      </c>
      <c r="G75" s="16">
        <f t="shared" si="1"/>
        <v>17.546424224980868</v>
      </c>
      <c r="H75" s="17">
        <f t="shared" si="2"/>
        <v>0.23842469398616284</v>
      </c>
      <c r="I75" s="16">
        <v>14.46</v>
      </c>
      <c r="J75" s="32">
        <f t="shared" si="16"/>
        <v>0.97826224639391635</v>
      </c>
      <c r="K75" s="18">
        <f t="shared" ca="1" si="3"/>
        <v>77188.870441321051</v>
      </c>
      <c r="L75" s="19"/>
      <c r="M75" s="20"/>
      <c r="N75" s="18"/>
      <c r="O75" s="20"/>
      <c r="P75" s="21"/>
      <c r="Q75" s="33">
        <f t="shared" si="17"/>
        <v>1.0217377536060837</v>
      </c>
      <c r="R75" s="5">
        <f t="shared" ca="1" si="4"/>
        <v>2.7094328973222002</v>
      </c>
      <c r="S75" s="20"/>
      <c r="T75" s="20"/>
      <c r="U75" s="5">
        <f t="shared" ca="1" si="5"/>
        <v>5.0518360504276494</v>
      </c>
      <c r="V75" s="23"/>
      <c r="W75" s="20"/>
      <c r="X75" s="32">
        <f t="shared" si="18"/>
        <v>0.95652449278783258</v>
      </c>
      <c r="Y75" s="18">
        <f t="shared" ca="1" si="6"/>
        <v>43831000080.791771</v>
      </c>
      <c r="Z75" s="20"/>
      <c r="AA75" s="20"/>
      <c r="AB75" s="18"/>
      <c r="AC75" s="20"/>
      <c r="AD75" s="20"/>
      <c r="AE75" s="24">
        <f t="shared" si="26"/>
        <v>6</v>
      </c>
      <c r="AH75" s="25" t="str">
        <f t="shared" ca="1" si="7"/>
        <v>-</v>
      </c>
      <c r="AI75" s="15">
        <f t="shared" ca="1" si="8"/>
        <v>17.111710684029788</v>
      </c>
      <c r="AJ75" s="15">
        <f t="shared" ca="1" si="9"/>
        <v>17.727714440173322</v>
      </c>
      <c r="AK75" s="17">
        <f t="shared" ca="1" si="10"/>
        <v>0.1758572911837227</v>
      </c>
      <c r="AL75" s="17">
        <f t="shared" ca="1" si="11"/>
        <v>0.1433425052497603</v>
      </c>
      <c r="AM75" s="26">
        <f t="shared" ca="1" si="12"/>
        <v>0</v>
      </c>
      <c r="AN75" s="26">
        <f t="shared" ca="1" si="13"/>
        <v>1</v>
      </c>
      <c r="AO75" s="25">
        <f t="shared" si="20"/>
        <v>0</v>
      </c>
      <c r="AP75" s="26">
        <f t="shared" si="21"/>
        <v>0</v>
      </c>
      <c r="AQ75" s="25">
        <f t="shared" si="22"/>
        <v>1</v>
      </c>
      <c r="AR75" s="26">
        <f t="shared" si="23"/>
        <v>0</v>
      </c>
      <c r="BD75" s="30"/>
      <c r="BE75" s="30"/>
      <c r="BF75" s="30"/>
    </row>
    <row r="76" spans="1:58" x14ac:dyDescent="0.2">
      <c r="A76" s="12">
        <v>38182</v>
      </c>
      <c r="B76" s="13">
        <v>16.25</v>
      </c>
      <c r="C76" s="14">
        <v>18.739999999999998</v>
      </c>
      <c r="D76" s="31">
        <f t="shared" si="14"/>
        <v>74220.908595065848</v>
      </c>
      <c r="E76" s="31">
        <f t="shared" si="15"/>
        <v>243098.16831316351</v>
      </c>
      <c r="F76" s="16">
        <f t="shared" si="0"/>
        <v>317319.07690822938</v>
      </c>
      <c r="G76" s="16">
        <f t="shared" si="1"/>
        <v>18.157589184355395</v>
      </c>
      <c r="H76" s="17">
        <f t="shared" si="2"/>
        <v>0.13287086446104579</v>
      </c>
      <c r="I76" s="16">
        <v>13.76</v>
      </c>
      <c r="J76" s="32">
        <f t="shared" si="16"/>
        <v>1.023416629893362</v>
      </c>
      <c r="K76" s="18">
        <f t="shared" ca="1" si="3"/>
        <v>78993.153128469232</v>
      </c>
      <c r="L76" s="19"/>
      <c r="M76" s="20"/>
      <c r="N76" s="18"/>
      <c r="O76" s="20"/>
      <c r="P76" s="21"/>
      <c r="Q76" s="33">
        <f t="shared" si="17"/>
        <v>0.97658337010663798</v>
      </c>
      <c r="R76" s="5">
        <f t="shared" ca="1" si="4"/>
        <v>2.6458768816017373</v>
      </c>
      <c r="S76" s="20"/>
      <c r="T76" s="20"/>
      <c r="U76" s="5">
        <f t="shared" ca="1" si="5"/>
        <v>4.9333701735047573</v>
      </c>
      <c r="V76" s="23"/>
      <c r="W76" s="20"/>
      <c r="X76" s="32">
        <f t="shared" si="18"/>
        <v>1.046833259786724</v>
      </c>
      <c r="Y76" s="18">
        <f t="shared" ca="1" si="6"/>
        <v>45880728941.170563</v>
      </c>
      <c r="Z76" s="20"/>
      <c r="AA76" s="20"/>
      <c r="AB76" s="18"/>
      <c r="AC76" s="20"/>
      <c r="AD76" s="20"/>
      <c r="AE76" s="24">
        <f t="shared" si="26"/>
        <v>5</v>
      </c>
      <c r="AH76" s="25" t="str">
        <f t="shared" ca="1" si="7"/>
        <v>-</v>
      </c>
      <c r="AI76" s="15">
        <f t="shared" ca="1" si="8"/>
        <v>17.149950557433435</v>
      </c>
      <c r="AJ76" s="15">
        <f t="shared" ca="1" si="9"/>
        <v>17.699307216345396</v>
      </c>
      <c r="AK76" s="17">
        <f t="shared" ca="1" si="10"/>
        <v>0.17574460050272891</v>
      </c>
      <c r="AL76" s="17">
        <f t="shared" ca="1" si="11"/>
        <v>0.14556691335807359</v>
      </c>
      <c r="AM76" s="26">
        <f t="shared" ca="1" si="12"/>
        <v>0</v>
      </c>
      <c r="AN76" s="26">
        <f t="shared" ca="1" si="13"/>
        <v>1</v>
      </c>
      <c r="AO76" s="25">
        <f t="shared" si="20"/>
        <v>0</v>
      </c>
      <c r="AP76" s="26">
        <f t="shared" si="21"/>
        <v>0</v>
      </c>
      <c r="AQ76" s="25">
        <f t="shared" si="22"/>
        <v>1</v>
      </c>
      <c r="AR76" s="26">
        <f t="shared" si="23"/>
        <v>0</v>
      </c>
      <c r="BD76" s="30"/>
      <c r="BE76" s="30"/>
      <c r="BF76" s="30"/>
    </row>
    <row r="77" spans="1:58" x14ac:dyDescent="0.2">
      <c r="A77" s="12">
        <v>38183</v>
      </c>
      <c r="B77" s="13">
        <v>16.77</v>
      </c>
      <c r="C77" s="14">
        <v>18.829999999999998</v>
      </c>
      <c r="D77" s="31">
        <f t="shared" si="14"/>
        <v>59376.726876052679</v>
      </c>
      <c r="E77" s="31">
        <f t="shared" si="15"/>
        <v>255969.99077495455</v>
      </c>
      <c r="F77" s="16">
        <f t="shared" si="0"/>
        <v>315346.71765100723</v>
      </c>
      <c r="G77" s="16">
        <f t="shared" si="1"/>
        <v>18.442121989802867</v>
      </c>
      <c r="H77" s="17">
        <f t="shared" si="2"/>
        <v>0.10939989378651083</v>
      </c>
      <c r="I77" s="16">
        <v>14.71</v>
      </c>
      <c r="J77" s="32">
        <f t="shared" si="16"/>
        <v>1.0093570881062079</v>
      </c>
      <c r="K77" s="18">
        <f t="shared" ca="1" si="3"/>
        <v>79729.048496013886</v>
      </c>
      <c r="L77" s="19"/>
      <c r="M77" s="20"/>
      <c r="N77" s="18"/>
      <c r="O77" s="20"/>
      <c r="P77" s="21"/>
      <c r="Q77" s="33">
        <f t="shared" si="17"/>
        <v>0.99064291189379206</v>
      </c>
      <c r="R77" s="5">
        <f t="shared" ca="1" si="4"/>
        <v>2.6210099861247591</v>
      </c>
      <c r="S77" s="20"/>
      <c r="T77" s="20"/>
      <c r="U77" s="5">
        <f t="shared" ca="1" si="5"/>
        <v>4.8870408784404455</v>
      </c>
      <c r="V77" s="23"/>
      <c r="W77" s="20"/>
      <c r="X77" s="32">
        <f t="shared" si="18"/>
        <v>1.0187141762124159</v>
      </c>
      <c r="Y77" s="18">
        <f t="shared" ca="1" si="6"/>
        <v>46736272924.479568</v>
      </c>
      <c r="Z77" s="20"/>
      <c r="AA77" s="20"/>
      <c r="AB77" s="18"/>
      <c r="AC77" s="20"/>
      <c r="AD77" s="20"/>
      <c r="AE77" s="24">
        <f t="shared" si="26"/>
        <v>4</v>
      </c>
      <c r="AH77" s="25" t="str">
        <f t="shared" ca="1" si="7"/>
        <v>-</v>
      </c>
      <c r="AI77" s="15">
        <f t="shared" ca="1" si="8"/>
        <v>17.213775490203385</v>
      </c>
      <c r="AJ77" s="15">
        <f t="shared" ca="1" si="9"/>
        <v>17.673773504390002</v>
      </c>
      <c r="AK77" s="17">
        <f t="shared" ca="1" si="10"/>
        <v>0.16894176284386467</v>
      </c>
      <c r="AL77" s="17">
        <f t="shared" ca="1" si="11"/>
        <v>0.14601388209446284</v>
      </c>
      <c r="AM77" s="26">
        <f t="shared" ca="1" si="12"/>
        <v>0</v>
      </c>
      <c r="AN77" s="26">
        <f t="shared" ca="1" si="13"/>
        <v>1</v>
      </c>
      <c r="AO77" s="25">
        <f t="shared" si="20"/>
        <v>0</v>
      </c>
      <c r="AP77" s="26">
        <f t="shared" si="21"/>
        <v>0</v>
      </c>
      <c r="AQ77" s="25">
        <f t="shared" si="22"/>
        <v>1</v>
      </c>
      <c r="AR77" s="26">
        <f t="shared" si="23"/>
        <v>0</v>
      </c>
      <c r="BD77" s="30"/>
      <c r="BE77" s="30"/>
      <c r="BF77" s="30"/>
    </row>
    <row r="78" spans="1:58" x14ac:dyDescent="0.2">
      <c r="A78" s="12">
        <v>38184</v>
      </c>
      <c r="B78" s="13">
        <v>16.645</v>
      </c>
      <c r="C78" s="14">
        <v>18.95</v>
      </c>
      <c r="D78" s="31">
        <f t="shared" si="14"/>
        <v>44532.545157039509</v>
      </c>
      <c r="E78" s="31">
        <f t="shared" si="15"/>
        <v>269190.22059056</v>
      </c>
      <c r="F78" s="16">
        <f t="shared" si="0"/>
        <v>313722.76574759954</v>
      </c>
      <c r="G78" s="16">
        <f t="shared" si="1"/>
        <v>18.622808199486673</v>
      </c>
      <c r="H78" s="17">
        <f t="shared" si="2"/>
        <v>0.12163588390501323</v>
      </c>
      <c r="I78" s="16">
        <v>14.34</v>
      </c>
      <c r="J78" s="32">
        <f t="shared" si="16"/>
        <v>1.0045972849526583</v>
      </c>
      <c r="K78" s="18">
        <f t="shared" ca="1" si="3"/>
        <v>80092.320314420853</v>
      </c>
      <c r="L78" s="19"/>
      <c r="M78" s="20"/>
      <c r="N78" s="18"/>
      <c r="O78" s="20"/>
      <c r="P78" s="21"/>
      <c r="Q78" s="33">
        <f t="shared" si="17"/>
        <v>0.99540271504734179</v>
      </c>
      <c r="R78" s="5">
        <f t="shared" ca="1" si="4"/>
        <v>2.6088517704935024</v>
      </c>
      <c r="S78" s="20"/>
      <c r="T78" s="20"/>
      <c r="U78" s="5">
        <f t="shared" ca="1" si="5"/>
        <v>4.8644072181563729</v>
      </c>
      <c r="V78" s="23"/>
      <c r="W78" s="20"/>
      <c r="X78" s="32">
        <f t="shared" si="18"/>
        <v>1.0091945699053164</v>
      </c>
      <c r="Y78" s="18">
        <f t="shared" ca="1" si="6"/>
        <v>47162888711.379311</v>
      </c>
      <c r="Z78" s="20"/>
      <c r="AA78" s="20"/>
      <c r="AB78" s="18"/>
      <c r="AC78" s="20"/>
      <c r="AD78" s="20"/>
      <c r="AE78" s="24">
        <f t="shared" si="26"/>
        <v>3</v>
      </c>
      <c r="AH78" s="25" t="str">
        <f t="shared" ca="1" si="7"/>
        <v>-</v>
      </c>
      <c r="AI78" s="15">
        <f t="shared" ca="1" si="8"/>
        <v>17.286290166369415</v>
      </c>
      <c r="AJ78" s="15">
        <f t="shared" ca="1" si="9"/>
        <v>17.637275566322305</v>
      </c>
      <c r="AK78" s="17">
        <f t="shared" ca="1" si="10"/>
        <v>0.16370962801471436</v>
      </c>
      <c r="AL78" s="17">
        <f t="shared" ca="1" si="11"/>
        <v>0.14634136266728945</v>
      </c>
      <c r="AM78" s="26">
        <f t="shared" ca="1" si="12"/>
        <v>0</v>
      </c>
      <c r="AN78" s="26">
        <f t="shared" ca="1" si="13"/>
        <v>1</v>
      </c>
      <c r="AO78" s="25">
        <f t="shared" si="20"/>
        <v>0</v>
      </c>
      <c r="AP78" s="26">
        <f t="shared" si="21"/>
        <v>0</v>
      </c>
      <c r="AQ78" s="25">
        <f t="shared" si="22"/>
        <v>1</v>
      </c>
      <c r="AR78" s="26">
        <f t="shared" si="23"/>
        <v>0</v>
      </c>
      <c r="BD78" s="30"/>
      <c r="BE78" s="30"/>
      <c r="BF78" s="30"/>
    </row>
    <row r="79" spans="1:58" x14ac:dyDescent="0.2">
      <c r="A79" s="12">
        <v>38187</v>
      </c>
      <c r="B79" s="13">
        <v>17.074999999999999</v>
      </c>
      <c r="C79" s="14">
        <v>18.98</v>
      </c>
      <c r="D79" s="31">
        <f t="shared" si="14"/>
        <v>29688.363438026339</v>
      </c>
      <c r="E79" s="31">
        <f t="shared" si="15"/>
        <v>282228.81714533438</v>
      </c>
      <c r="F79" s="16">
        <f t="shared" si="0"/>
        <v>311917.18058336072</v>
      </c>
      <c r="G79" s="16">
        <f t="shared" si="1"/>
        <v>18.798681573603396</v>
      </c>
      <c r="H79" s="17">
        <f t="shared" si="2"/>
        <v>0.10036880927291891</v>
      </c>
      <c r="I79" s="16">
        <v>15.17</v>
      </c>
      <c r="J79" s="32">
        <f t="shared" si="16"/>
        <v>1.0036342709864126</v>
      </c>
      <c r="K79" s="18">
        <f t="shared" ca="1" si="3"/>
        <v>80380.120440327693</v>
      </c>
      <c r="L79" s="19"/>
      <c r="M79" s="20"/>
      <c r="N79" s="18"/>
      <c r="O79" s="20"/>
      <c r="P79" s="21"/>
      <c r="Q79" s="33">
        <f t="shared" si="17"/>
        <v>0.99636572901358744</v>
      </c>
      <c r="R79" s="5">
        <f t="shared" ca="1" si="4"/>
        <v>2.5992622098399956</v>
      </c>
      <c r="S79" s="20"/>
      <c r="T79" s="20"/>
      <c r="U79" s="5">
        <f t="shared" ca="1" si="5"/>
        <v>4.8465627142819772</v>
      </c>
      <c r="V79" s="23"/>
      <c r="W79" s="20"/>
      <c r="X79" s="32">
        <f t="shared" si="18"/>
        <v>1.0072685419728251</v>
      </c>
      <c r="Y79" s="18">
        <f t="shared" ca="1" si="6"/>
        <v>47502567649.113861</v>
      </c>
      <c r="Z79" s="20"/>
      <c r="AA79" s="20"/>
      <c r="AB79" s="18"/>
      <c r="AC79" s="20"/>
      <c r="AD79" s="20"/>
      <c r="AE79" s="24">
        <f t="shared" si="26"/>
        <v>2</v>
      </c>
      <c r="AH79" s="25" t="str">
        <f t="shared" ca="1" si="7"/>
        <v>-</v>
      </c>
      <c r="AI79" s="15">
        <f t="shared" ca="1" si="8"/>
        <v>17.361674950938312</v>
      </c>
      <c r="AJ79" s="15">
        <f t="shared" ca="1" si="9"/>
        <v>17.607350902998668</v>
      </c>
      <c r="AK79" s="17">
        <f t="shared" ca="1" si="10"/>
        <v>0.15162360980192444</v>
      </c>
      <c r="AL79" s="17">
        <f t="shared" ca="1" si="11"/>
        <v>0.14497742694547702</v>
      </c>
      <c r="AM79" s="26">
        <f t="shared" ca="1" si="12"/>
        <v>0</v>
      </c>
      <c r="AN79" s="26">
        <f t="shared" ca="1" si="13"/>
        <v>1</v>
      </c>
      <c r="AO79" s="25">
        <f t="shared" si="20"/>
        <v>0</v>
      </c>
      <c r="AP79" s="26">
        <f t="shared" si="21"/>
        <v>0</v>
      </c>
      <c r="AQ79" s="25">
        <f t="shared" si="22"/>
        <v>1</v>
      </c>
      <c r="AR79" s="26">
        <f t="shared" si="23"/>
        <v>0</v>
      </c>
      <c r="BD79" s="30"/>
      <c r="BE79" s="30"/>
      <c r="BF79" s="30"/>
    </row>
    <row r="80" spans="1:58" x14ac:dyDescent="0.2">
      <c r="A80" s="12">
        <v>38188</v>
      </c>
      <c r="B80" s="13">
        <v>16.315000000000001</v>
      </c>
      <c r="C80" s="14">
        <v>18.46</v>
      </c>
      <c r="D80" s="31">
        <f t="shared" si="14"/>
        <v>14844.18171901317</v>
      </c>
      <c r="E80" s="31">
        <f t="shared" si="15"/>
        <v>295583.10602057935</v>
      </c>
      <c r="F80" s="16">
        <f t="shared" si="0"/>
        <v>310427.28773959249</v>
      </c>
      <c r="G80" s="16">
        <f t="shared" si="1"/>
        <v>18.357429217582208</v>
      </c>
      <c r="H80" s="17">
        <f t="shared" si="2"/>
        <v>0.11619718309859151</v>
      </c>
      <c r="I80" s="16">
        <v>14.17</v>
      </c>
      <c r="J80" s="32">
        <f t="shared" si="16"/>
        <v>0.97186303640350313</v>
      </c>
      <c r="K80" s="18">
        <f t="shared" ca="1" si="3"/>
        <v>78115.28318421093</v>
      </c>
      <c r="L80" s="19"/>
      <c r="M80" s="20"/>
      <c r="N80" s="18"/>
      <c r="O80" s="20"/>
      <c r="P80" s="21"/>
      <c r="Q80" s="33">
        <f t="shared" si="17"/>
        <v>1.0281369635964968</v>
      </c>
      <c r="R80" s="5">
        <f t="shared" ca="1" si="4"/>
        <v>2.6722862274485957</v>
      </c>
      <c r="S80" s="20"/>
      <c r="T80" s="20"/>
      <c r="U80" s="5">
        <f t="shared" ca="1" si="5"/>
        <v>4.9827596801647314</v>
      </c>
      <c r="V80" s="23"/>
      <c r="W80" s="20"/>
      <c r="X80" s="32">
        <f t="shared" si="18"/>
        <v>0.94372607280700627</v>
      </c>
      <c r="Y80" s="18">
        <f t="shared" ca="1" si="6"/>
        <v>44826461251.853714</v>
      </c>
      <c r="Z80" s="20"/>
      <c r="AA80" s="20"/>
      <c r="AB80" s="18"/>
      <c r="AC80" s="20"/>
      <c r="AD80" s="20"/>
      <c r="AE80" s="24">
        <f t="shared" si="26"/>
        <v>1</v>
      </c>
      <c r="AH80" s="25" t="str">
        <f t="shared" ca="1" si="7"/>
        <v>-</v>
      </c>
      <c r="AI80" s="15">
        <f t="shared" ca="1" si="8"/>
        <v>17.418528643182803</v>
      </c>
      <c r="AJ80" s="15">
        <f t="shared" ca="1" si="9"/>
        <v>17.587532103427503</v>
      </c>
      <c r="AK80" s="17">
        <f t="shared" ca="1" si="10"/>
        <v>0.13648288808504053</v>
      </c>
      <c r="AL80" s="17">
        <f t="shared" ca="1" si="11"/>
        <v>0.14498893389567494</v>
      </c>
      <c r="AM80" s="26">
        <f t="shared" ca="1" si="12"/>
        <v>0</v>
      </c>
      <c r="AN80" s="26">
        <f t="shared" ca="1" si="13"/>
        <v>0</v>
      </c>
      <c r="AO80" s="25">
        <f t="shared" si="20"/>
        <v>0</v>
      </c>
      <c r="AP80" s="26">
        <f t="shared" si="21"/>
        <v>0</v>
      </c>
      <c r="AQ80" s="25">
        <f t="shared" si="22"/>
        <v>1</v>
      </c>
      <c r="AR80" s="26">
        <f t="shared" si="23"/>
        <v>0</v>
      </c>
      <c r="BD80" s="30"/>
      <c r="BE80" s="30"/>
      <c r="BF80" s="30"/>
    </row>
    <row r="81" spans="1:58" x14ac:dyDescent="0.2">
      <c r="A81" s="38">
        <v>38189</v>
      </c>
      <c r="B81" s="13">
        <v>19.14</v>
      </c>
      <c r="C81" s="14">
        <v>20.58</v>
      </c>
      <c r="D81" s="31">
        <f t="shared" si="14"/>
        <v>308702.43563843955</v>
      </c>
      <c r="E81" s="31">
        <f t="shared" si="15"/>
        <v>0</v>
      </c>
      <c r="F81" s="16">
        <f t="shared" si="0"/>
        <v>308702.43563843955</v>
      </c>
      <c r="G81" s="16">
        <f t="shared" si="1"/>
        <v>19.14</v>
      </c>
      <c r="H81" s="17">
        <f t="shared" si="2"/>
        <v>6.9970845481049482E-2</v>
      </c>
      <c r="I81" s="16">
        <v>16.41</v>
      </c>
      <c r="J81" s="32">
        <f t="shared" si="16"/>
        <v>1.0368364030335862</v>
      </c>
      <c r="K81" s="18">
        <f t="shared" ca="1" si="3"/>
        <v>80989.467325756588</v>
      </c>
      <c r="L81" s="19"/>
      <c r="M81" s="20"/>
      <c r="N81" s="18"/>
      <c r="O81" s="20"/>
      <c r="P81" s="21"/>
      <c r="Q81" s="33">
        <f t="shared" si="17"/>
        <v>0.96316359696641396</v>
      </c>
      <c r="R81" s="5">
        <f t="shared" ca="1" si="4"/>
        <v>2.573741591796721</v>
      </c>
      <c r="S81" s="20"/>
      <c r="T81" s="20"/>
      <c r="U81" s="5">
        <f t="shared" ca="1" si="5"/>
        <v>4.7990484332390198</v>
      </c>
      <c r="V81" s="23"/>
      <c r="W81" s="20"/>
      <c r="X81" s="32">
        <f t="shared" si="18"/>
        <v>1.0736728060671721</v>
      </c>
      <c r="Y81" s="18">
        <f t="shared" ca="1" si="6"/>
        <v>48125784921.336449</v>
      </c>
      <c r="Z81" s="20"/>
      <c r="AA81" s="20"/>
      <c r="AB81" s="18"/>
      <c r="AC81" s="20"/>
      <c r="AD81" s="20"/>
      <c r="AE81" s="24">
        <v>20</v>
      </c>
      <c r="AH81" s="25" t="str">
        <f t="shared" ca="1" si="7"/>
        <v>-</v>
      </c>
      <c r="AI81" s="15">
        <f t="shared" ca="1" si="8"/>
        <v>17.498061029226619</v>
      </c>
      <c r="AJ81" s="15">
        <f t="shared" ca="1" si="9"/>
        <v>17.582054253246934</v>
      </c>
      <c r="AK81" s="17">
        <f t="shared" ca="1" si="10"/>
        <v>0.10840724666752162</v>
      </c>
      <c r="AL81" s="17">
        <f t="shared" ca="1" si="11"/>
        <v>0.14228600122903146</v>
      </c>
      <c r="AM81" s="26">
        <f t="shared" ca="1" si="12"/>
        <v>0</v>
      </c>
      <c r="AN81" s="26">
        <f t="shared" ca="1" si="13"/>
        <v>0</v>
      </c>
      <c r="AO81" s="25">
        <f t="shared" si="20"/>
        <v>0</v>
      </c>
      <c r="AP81" s="26">
        <f t="shared" si="21"/>
        <v>0</v>
      </c>
      <c r="AQ81" s="25">
        <f t="shared" si="22"/>
        <v>1</v>
      </c>
      <c r="AR81" s="26">
        <f t="shared" si="23"/>
        <v>0</v>
      </c>
      <c r="BD81" s="30"/>
      <c r="BE81" s="30"/>
      <c r="BF81" s="30"/>
    </row>
    <row r="82" spans="1:58" x14ac:dyDescent="0.2">
      <c r="A82" s="12">
        <v>38190</v>
      </c>
      <c r="B82" s="13">
        <v>18.420000000000002</v>
      </c>
      <c r="C82" s="14">
        <v>20.239999999999998</v>
      </c>
      <c r="D82" s="31">
        <f t="shared" si="14"/>
        <v>293267.31385651755</v>
      </c>
      <c r="E82" s="31">
        <f t="shared" si="15"/>
        <v>14355.113260737935</v>
      </c>
      <c r="F82" s="16">
        <f t="shared" si="0"/>
        <v>307622.42711725546</v>
      </c>
      <c r="G82" s="16">
        <f t="shared" si="1"/>
        <v>18.504929783499122</v>
      </c>
      <c r="H82" s="17">
        <f t="shared" si="2"/>
        <v>8.9920948616600604E-2</v>
      </c>
      <c r="I82" s="16">
        <v>15.75</v>
      </c>
      <c r="J82" s="32">
        <f t="shared" si="16"/>
        <v>0.96343727818041658</v>
      </c>
      <c r="K82" s="18">
        <f t="shared" ca="1" si="3"/>
        <v>78025.090905311881</v>
      </c>
      <c r="L82" s="19"/>
      <c r="M82" s="20"/>
      <c r="N82" s="18"/>
      <c r="O82" s="20"/>
      <c r="P82" s="21"/>
      <c r="Q82" s="33">
        <f t="shared" si="17"/>
        <v>1.0365627218195834</v>
      </c>
      <c r="R82" s="5">
        <f t="shared" ca="1" si="4"/>
        <v>2.6677334507562498</v>
      </c>
      <c r="S82" s="20"/>
      <c r="T82" s="20"/>
      <c r="U82" s="5">
        <f t="shared" ca="1" si="5"/>
        <v>4.9743444014356868</v>
      </c>
      <c r="V82" s="23"/>
      <c r="W82" s="20"/>
      <c r="X82" s="32">
        <f t="shared" si="18"/>
        <v>0.92687455636083327</v>
      </c>
      <c r="Y82" s="18">
        <f t="shared" ca="1" si="6"/>
        <v>44603629850.784134</v>
      </c>
      <c r="Z82" s="20"/>
      <c r="AA82" s="20"/>
      <c r="AB82" s="18"/>
      <c r="AC82" s="20"/>
      <c r="AD82" s="20"/>
      <c r="AE82" s="24">
        <f t="shared" ref="AE82:AE100" si="27">AE81-1</f>
        <v>19</v>
      </c>
      <c r="AH82" s="25" t="str">
        <f t="shared" ca="1" si="7"/>
        <v>-</v>
      </c>
      <c r="AI82" s="15">
        <f t="shared" ca="1" si="8"/>
        <v>17.566891372781477</v>
      </c>
      <c r="AJ82" s="15">
        <f t="shared" ca="1" si="9"/>
        <v>17.564626988500422</v>
      </c>
      <c r="AK82" s="17">
        <f t="shared" ca="1" si="10"/>
        <v>0.10124892736011409</v>
      </c>
      <c r="AL82" s="17">
        <f t="shared" ca="1" si="11"/>
        <v>0.1399229819149489</v>
      </c>
      <c r="AM82" s="26">
        <f t="shared" ca="1" si="12"/>
        <v>1</v>
      </c>
      <c r="AN82" s="26">
        <f t="shared" ca="1" si="13"/>
        <v>0</v>
      </c>
      <c r="AO82" s="25">
        <f t="shared" si="20"/>
        <v>0</v>
      </c>
      <c r="AP82" s="26">
        <f t="shared" si="21"/>
        <v>0</v>
      </c>
      <c r="AQ82" s="25">
        <f t="shared" si="22"/>
        <v>1</v>
      </c>
      <c r="AR82" s="26">
        <f t="shared" si="23"/>
        <v>0</v>
      </c>
      <c r="BD82" s="30"/>
      <c r="BE82" s="30"/>
      <c r="BF82" s="30"/>
    </row>
    <row r="83" spans="1:58" x14ac:dyDescent="0.2">
      <c r="A83" s="12">
        <v>38191</v>
      </c>
      <c r="B83" s="13">
        <v>18.39</v>
      </c>
      <c r="C83" s="14">
        <v>20.59</v>
      </c>
      <c r="D83" s="31">
        <f t="shared" si="14"/>
        <v>277832.19207459554</v>
      </c>
      <c r="E83" s="31">
        <f t="shared" si="15"/>
        <v>28402.294250016734</v>
      </c>
      <c r="F83" s="16">
        <f t="shared" si="0"/>
        <v>306234.48632461228</v>
      </c>
      <c r="G83" s="16">
        <f t="shared" si="1"/>
        <v>18.594043143866564</v>
      </c>
      <c r="H83" s="17">
        <f t="shared" si="2"/>
        <v>0.10684798445847499</v>
      </c>
      <c r="I83" s="16">
        <v>16.5</v>
      </c>
      <c r="J83" s="32">
        <f t="shared" si="16"/>
        <v>1.0002820954525471</v>
      </c>
      <c r="K83" s="18">
        <f t="shared" ca="1" si="3"/>
        <v>78043.919604704366</v>
      </c>
      <c r="L83" s="19"/>
      <c r="M83" s="20"/>
      <c r="N83" s="18"/>
      <c r="O83" s="20"/>
      <c r="P83" s="21"/>
      <c r="Q83" s="33">
        <f t="shared" si="17"/>
        <v>0.99971790454745291</v>
      </c>
      <c r="R83" s="5">
        <f t="shared" ca="1" si="4"/>
        <v>2.6668697923647287</v>
      </c>
      <c r="S83" s="20"/>
      <c r="T83" s="20"/>
      <c r="U83" s="5">
        <f t="shared" ca="1" si="5"/>
        <v>4.9727709107050604</v>
      </c>
      <c r="V83" s="23"/>
      <c r="W83" s="20"/>
      <c r="X83" s="32">
        <f t="shared" si="18"/>
        <v>1.0005641909050942</v>
      </c>
      <c r="Y83" s="18">
        <f t="shared" ca="1" si="6"/>
        <v>44625857652.406189</v>
      </c>
      <c r="Z83" s="20"/>
      <c r="AA83" s="20"/>
      <c r="AB83" s="18"/>
      <c r="AC83" s="20"/>
      <c r="AD83" s="20"/>
      <c r="AE83" s="24">
        <f t="shared" si="27"/>
        <v>18</v>
      </c>
      <c r="AH83" s="25" t="str">
        <f t="shared" ca="1" si="7"/>
        <v>-</v>
      </c>
      <c r="AI83" s="15">
        <f t="shared" ca="1" si="8"/>
        <v>17.681550932828255</v>
      </c>
      <c r="AJ83" s="15">
        <f t="shared" ca="1" si="9"/>
        <v>17.559261436900503</v>
      </c>
      <c r="AK83" s="17">
        <f t="shared" ca="1" si="10"/>
        <v>0.10082360913877479</v>
      </c>
      <c r="AL83" s="17">
        <f t="shared" ca="1" si="11"/>
        <v>0.13709160938902804</v>
      </c>
      <c r="AM83" s="26">
        <f t="shared" ca="1" si="12"/>
        <v>1</v>
      </c>
      <c r="AN83" s="26">
        <f t="shared" ca="1" si="13"/>
        <v>0</v>
      </c>
      <c r="AO83" s="25">
        <f t="shared" si="20"/>
        <v>0</v>
      </c>
      <c r="AP83" s="26">
        <f t="shared" si="21"/>
        <v>0</v>
      </c>
      <c r="AQ83" s="25">
        <f t="shared" si="22"/>
        <v>1</v>
      </c>
      <c r="AR83" s="26">
        <f t="shared" si="23"/>
        <v>0</v>
      </c>
      <c r="BD83" s="30"/>
      <c r="BE83" s="30"/>
      <c r="BF83" s="30"/>
    </row>
    <row r="84" spans="1:58" x14ac:dyDescent="0.2">
      <c r="A84" s="12">
        <v>38194</v>
      </c>
      <c r="B84" s="13">
        <v>18.55</v>
      </c>
      <c r="C84" s="14">
        <v>20.66</v>
      </c>
      <c r="D84" s="31">
        <f t="shared" si="14"/>
        <v>262397.07029267354</v>
      </c>
      <c r="E84" s="31">
        <f t="shared" si="15"/>
        <v>42188.204379669238</v>
      </c>
      <c r="F84" s="16">
        <f t="shared" si="0"/>
        <v>304585.27467234276</v>
      </c>
      <c r="G84" s="16">
        <f t="shared" si="1"/>
        <v>18.842256778785064</v>
      </c>
      <c r="H84" s="17">
        <f t="shared" si="2"/>
        <v>0.10212971926427872</v>
      </c>
      <c r="I84" s="16">
        <v>17.3</v>
      </c>
      <c r="J84" s="32">
        <f t="shared" si="16"/>
        <v>1.0078917496318904</v>
      </c>
      <c r="K84" s="18">
        <f t="shared" ca="1" si="3"/>
        <v>78656.61587516201</v>
      </c>
      <c r="L84" s="19"/>
      <c r="M84" s="20"/>
      <c r="N84" s="18"/>
      <c r="O84" s="20"/>
      <c r="P84" s="21"/>
      <c r="Q84" s="33">
        <f t="shared" si="17"/>
        <v>0.99210825036810957</v>
      </c>
      <c r="R84" s="5">
        <f t="shared" ca="1" si="4"/>
        <v>2.6457133021343546</v>
      </c>
      <c r="S84" s="20"/>
      <c r="T84" s="20"/>
      <c r="U84" s="5">
        <f t="shared" ca="1" si="5"/>
        <v>4.933358146264716</v>
      </c>
      <c r="V84" s="23"/>
      <c r="W84" s="20"/>
      <c r="X84" s="32">
        <f t="shared" si="18"/>
        <v>1.0157834992637809</v>
      </c>
      <c r="Y84" s="18">
        <f t="shared" ca="1" si="6"/>
        <v>45327226520.816002</v>
      </c>
      <c r="Z84" s="20"/>
      <c r="AA84" s="20"/>
      <c r="AB84" s="18"/>
      <c r="AC84" s="20"/>
      <c r="AD84" s="20"/>
      <c r="AE84" s="24">
        <f t="shared" si="27"/>
        <v>17</v>
      </c>
      <c r="AH84" s="25" t="str">
        <f t="shared" ca="1" si="7"/>
        <v>-</v>
      </c>
      <c r="AI84" s="15">
        <f t="shared" ca="1" si="8"/>
        <v>17.791598745709781</v>
      </c>
      <c r="AJ84" s="15">
        <f t="shared" ca="1" si="9"/>
        <v>17.589337782283454</v>
      </c>
      <c r="AK84" s="17">
        <f t="shared" ca="1" si="10"/>
        <v>9.7572581698652364E-2</v>
      </c>
      <c r="AL84" s="17">
        <f t="shared" ca="1" si="11"/>
        <v>0.13455102975332994</v>
      </c>
      <c r="AM84" s="26">
        <f t="shared" ca="1" si="12"/>
        <v>1</v>
      </c>
      <c r="AN84" s="26">
        <f t="shared" ca="1" si="13"/>
        <v>0</v>
      </c>
      <c r="AO84" s="25">
        <f t="shared" si="20"/>
        <v>0</v>
      </c>
      <c r="AP84" s="26">
        <f t="shared" si="21"/>
        <v>0</v>
      </c>
      <c r="AQ84" s="25">
        <f t="shared" si="22"/>
        <v>1</v>
      </c>
      <c r="AR84" s="26">
        <f t="shared" si="23"/>
        <v>0</v>
      </c>
      <c r="BD84" s="30"/>
      <c r="BE84" s="30"/>
      <c r="BF84" s="30"/>
    </row>
    <row r="85" spans="1:58" x14ac:dyDescent="0.2">
      <c r="A85" s="12">
        <v>38195</v>
      </c>
      <c r="B85" s="13">
        <v>17.88</v>
      </c>
      <c r="C85" s="14">
        <v>20.25</v>
      </c>
      <c r="D85" s="31">
        <f t="shared" si="14"/>
        <v>246961.94851075156</v>
      </c>
      <c r="E85" s="31">
        <f t="shared" si="15"/>
        <v>56046.941507193565</v>
      </c>
      <c r="F85" s="16">
        <f t="shared" si="0"/>
        <v>303008.89001794514</v>
      </c>
      <c r="G85" s="16">
        <f t="shared" si="1"/>
        <v>18.318374106331273</v>
      </c>
      <c r="H85" s="17">
        <f t="shared" si="2"/>
        <v>0.11703703703703705</v>
      </c>
      <c r="I85" s="16">
        <v>16.55</v>
      </c>
      <c r="J85" s="32">
        <f t="shared" si="16"/>
        <v>0.96716478077276213</v>
      </c>
      <c r="K85" s="18">
        <f t="shared" ca="1" si="3"/>
        <v>76070.807268407734</v>
      </c>
      <c r="L85" s="19"/>
      <c r="M85" s="20"/>
      <c r="N85" s="18"/>
      <c r="O85" s="20"/>
      <c r="P85" s="21"/>
      <c r="Q85" s="33">
        <f t="shared" si="17"/>
        <v>1.0328352192272379</v>
      </c>
      <c r="R85" s="5">
        <f t="shared" ca="1" si="4"/>
        <v>2.7324720424885869</v>
      </c>
      <c r="S85" s="20"/>
      <c r="T85" s="20"/>
      <c r="U85" s="5">
        <f t="shared" ca="1" si="5"/>
        <v>5.0951716011440764</v>
      </c>
      <c r="V85" s="23"/>
      <c r="W85" s="20"/>
      <c r="X85" s="32">
        <f t="shared" si="18"/>
        <v>0.93432956154552427</v>
      </c>
      <c r="Y85" s="18">
        <f t="shared" ca="1" si="6"/>
        <v>42347780457.853088</v>
      </c>
      <c r="Z85" s="20"/>
      <c r="AA85" s="20"/>
      <c r="AB85" s="18"/>
      <c r="AC85" s="20"/>
      <c r="AD85" s="20"/>
      <c r="AE85" s="24">
        <f t="shared" si="27"/>
        <v>16</v>
      </c>
      <c r="AH85" s="25" t="str">
        <f t="shared" ca="1" si="7"/>
        <v>-</v>
      </c>
      <c r="AI85" s="15">
        <f t="shared" ca="1" si="8"/>
        <v>17.8638367618478</v>
      </c>
      <c r="AJ85" s="15">
        <f t="shared" ca="1" si="9"/>
        <v>17.603419516422697</v>
      </c>
      <c r="AK85" s="17">
        <f t="shared" ca="1" si="10"/>
        <v>0.10035061965933872</v>
      </c>
      <c r="AL85" s="17">
        <f t="shared" ca="1" si="11"/>
        <v>0.13259518228024109</v>
      </c>
      <c r="AM85" s="26">
        <f t="shared" ca="1" si="12"/>
        <v>1</v>
      </c>
      <c r="AN85" s="26">
        <f t="shared" ca="1" si="13"/>
        <v>0</v>
      </c>
      <c r="AO85" s="25">
        <f t="shared" si="20"/>
        <v>0</v>
      </c>
      <c r="AP85" s="26">
        <f t="shared" si="21"/>
        <v>0</v>
      </c>
      <c r="AQ85" s="25">
        <f t="shared" si="22"/>
        <v>1</v>
      </c>
      <c r="AR85" s="26">
        <f t="shared" si="23"/>
        <v>0</v>
      </c>
      <c r="BD85" s="30"/>
      <c r="BE85" s="30"/>
      <c r="BF85" s="30"/>
    </row>
    <row r="86" spans="1:58" x14ac:dyDescent="0.2">
      <c r="A86" s="12">
        <v>38196</v>
      </c>
      <c r="B86" s="13">
        <v>17.5</v>
      </c>
      <c r="C86" s="14">
        <v>20.05</v>
      </c>
      <c r="D86" s="31">
        <f t="shared" si="14"/>
        <v>231526.82672882959</v>
      </c>
      <c r="E86" s="31">
        <f t="shared" si="15"/>
        <v>69675.582369453565</v>
      </c>
      <c r="F86" s="16">
        <f t="shared" si="0"/>
        <v>301202.40909828315</v>
      </c>
      <c r="G86" s="16">
        <f t="shared" si="1"/>
        <v>18.08987820042346</v>
      </c>
      <c r="H86" s="17">
        <f t="shared" si="2"/>
        <v>0.12718204488778062</v>
      </c>
      <c r="I86" s="16">
        <v>16.149999999999999</v>
      </c>
      <c r="J86" s="32">
        <f t="shared" si="16"/>
        <v>0.98163896587075694</v>
      </c>
      <c r="K86" s="18">
        <f t="shared" ca="1" si="3"/>
        <v>74671.024267767396</v>
      </c>
      <c r="L86" s="19"/>
      <c r="M86" s="20"/>
      <c r="N86" s="18"/>
      <c r="O86" s="20"/>
      <c r="P86" s="21"/>
      <c r="Q86" s="33">
        <f t="shared" si="17"/>
        <v>1.0183610341292431</v>
      </c>
      <c r="R86" s="5">
        <f t="shared" ca="1" si="4"/>
        <v>2.7825271336680166</v>
      </c>
      <c r="S86" s="20"/>
      <c r="T86" s="20"/>
      <c r="U86" s="5">
        <f t="shared" ca="1" si="5"/>
        <v>5.1885465825849151</v>
      </c>
      <c r="V86" s="23"/>
      <c r="W86" s="20"/>
      <c r="X86" s="32">
        <f t="shared" si="18"/>
        <v>0.96327793174151399</v>
      </c>
      <c r="Y86" s="18">
        <f t="shared" ca="1" si="6"/>
        <v>40789997679.177109</v>
      </c>
      <c r="Z86" s="20"/>
      <c r="AA86" s="20"/>
      <c r="AB86" s="18"/>
      <c r="AC86" s="20"/>
      <c r="AD86" s="20"/>
      <c r="AE86" s="24">
        <f t="shared" si="27"/>
        <v>15</v>
      </c>
      <c r="AH86" s="25" t="str">
        <f t="shared" ca="1" si="7"/>
        <v>-</v>
      </c>
      <c r="AI86" s="15">
        <f t="shared" ca="1" si="8"/>
        <v>17.91509839997925</v>
      </c>
      <c r="AJ86" s="15">
        <f t="shared" ca="1" si="9"/>
        <v>17.617066761094826</v>
      </c>
      <c r="AK86" s="17">
        <f t="shared" ca="1" si="10"/>
        <v>0.10218142995753692</v>
      </c>
      <c r="AL86" s="17">
        <f t="shared" ca="1" si="11"/>
        <v>0.13219737205153934</v>
      </c>
      <c r="AM86" s="26">
        <f t="shared" ca="1" si="12"/>
        <v>1</v>
      </c>
      <c r="AN86" s="26">
        <f t="shared" ca="1" si="13"/>
        <v>0</v>
      </c>
      <c r="AO86" s="25">
        <f t="shared" si="20"/>
        <v>0</v>
      </c>
      <c r="AP86" s="26">
        <f t="shared" si="21"/>
        <v>0</v>
      </c>
      <c r="AQ86" s="25">
        <f t="shared" si="22"/>
        <v>1</v>
      </c>
      <c r="AR86" s="26">
        <f t="shared" si="23"/>
        <v>0</v>
      </c>
      <c r="BD86" s="30"/>
      <c r="BE86" s="30"/>
      <c r="BF86" s="30"/>
    </row>
    <row r="87" spans="1:58" x14ac:dyDescent="0.2">
      <c r="A87" s="12">
        <v>38197</v>
      </c>
      <c r="B87" s="13">
        <v>16.86</v>
      </c>
      <c r="C87" s="14">
        <v>20.059999999999999</v>
      </c>
      <c r="D87" s="31">
        <f t="shared" si="14"/>
        <v>216091.70494690762</v>
      </c>
      <c r="E87" s="31">
        <f t="shared" si="15"/>
        <v>83147.633800058771</v>
      </c>
      <c r="F87" s="16">
        <f t="shared" si="0"/>
        <v>299239.33874696639</v>
      </c>
      <c r="G87" s="16">
        <f t="shared" si="1"/>
        <v>17.749162598989617</v>
      </c>
      <c r="H87" s="17">
        <f t="shared" si="2"/>
        <v>0.15952143569292121</v>
      </c>
      <c r="I87" s="16">
        <v>15.68</v>
      </c>
      <c r="J87" s="32">
        <f t="shared" si="16"/>
        <v>0.97477070878258187</v>
      </c>
      <c r="K87" s="18">
        <f t="shared" ca="1" si="3"/>
        <v>72784.159865683949</v>
      </c>
      <c r="L87" s="19"/>
      <c r="M87" s="20"/>
      <c r="N87" s="18"/>
      <c r="O87" s="20"/>
      <c r="P87" s="21"/>
      <c r="Q87" s="33">
        <f t="shared" si="17"/>
        <v>1.0252292912174181</v>
      </c>
      <c r="R87" s="5">
        <f t="shared" ca="1" si="4"/>
        <v>2.8526094801337796</v>
      </c>
      <c r="S87" s="20"/>
      <c r="T87" s="20"/>
      <c r="U87" s="5">
        <f t="shared" ca="1" si="5"/>
        <v>5.3192678216384888</v>
      </c>
      <c r="V87" s="23"/>
      <c r="W87" s="20"/>
      <c r="X87" s="32">
        <f t="shared" si="18"/>
        <v>0.94954141756516386</v>
      </c>
      <c r="Y87" s="18">
        <f t="shared" ca="1" si="6"/>
        <v>38729243158.289871</v>
      </c>
      <c r="Z87" s="20"/>
      <c r="AA87" s="20"/>
      <c r="AB87" s="18"/>
      <c r="AC87" s="20"/>
      <c r="AD87" s="20"/>
      <c r="AE87" s="24">
        <f t="shared" si="27"/>
        <v>14</v>
      </c>
      <c r="AH87" s="25" t="str">
        <f t="shared" ca="1" si="7"/>
        <v>-</v>
      </c>
      <c r="AI87" s="15">
        <f t="shared" ca="1" si="8"/>
        <v>17.960577640891728</v>
      </c>
      <c r="AJ87" s="15">
        <f t="shared" ca="1" si="9"/>
        <v>17.616710650632552</v>
      </c>
      <c r="AK87" s="17">
        <f t="shared" ca="1" si="10"/>
        <v>0.11710652832618219</v>
      </c>
      <c r="AL87" s="17">
        <f t="shared" ca="1" si="11"/>
        <v>0.13277890429861589</v>
      </c>
      <c r="AM87" s="26">
        <f t="shared" ca="1" si="12"/>
        <v>1</v>
      </c>
      <c r="AN87" s="26">
        <f t="shared" ca="1" si="13"/>
        <v>0</v>
      </c>
      <c r="AO87" s="25">
        <f t="shared" si="20"/>
        <v>0</v>
      </c>
      <c r="AP87" s="26">
        <f t="shared" si="21"/>
        <v>0</v>
      </c>
      <c r="AQ87" s="25">
        <f t="shared" si="22"/>
        <v>1</v>
      </c>
      <c r="AR87" s="26">
        <f t="shared" si="23"/>
        <v>0</v>
      </c>
      <c r="BD87" s="30"/>
      <c r="BE87" s="30"/>
      <c r="BF87" s="30"/>
    </row>
    <row r="88" spans="1:58" x14ac:dyDescent="0.2">
      <c r="A88" s="12">
        <v>38198</v>
      </c>
      <c r="B88" s="13">
        <v>16.68</v>
      </c>
      <c r="C88" s="14">
        <v>20.059999999999999</v>
      </c>
      <c r="D88" s="31">
        <f t="shared" si="14"/>
        <v>200656.58316498564</v>
      </c>
      <c r="E88" s="31">
        <f t="shared" si="15"/>
        <v>96120.522795233468</v>
      </c>
      <c r="F88" s="16">
        <f t="shared" si="0"/>
        <v>296777.10596021911</v>
      </c>
      <c r="G88" s="16">
        <f t="shared" si="1"/>
        <v>17.774718428487667</v>
      </c>
      <c r="H88" s="17">
        <f t="shared" si="2"/>
        <v>0.16849451645064806</v>
      </c>
      <c r="I88" s="16">
        <v>15.32</v>
      </c>
      <c r="J88" s="32">
        <f t="shared" si="16"/>
        <v>0.99319967978342405</v>
      </c>
      <c r="K88" s="18">
        <f t="shared" ca="1" si="3"/>
        <v>72286.257185895927</v>
      </c>
      <c r="L88" s="19"/>
      <c r="M88" s="20"/>
      <c r="N88" s="18"/>
      <c r="O88" s="20"/>
      <c r="P88" s="21"/>
      <c r="Q88" s="33">
        <f t="shared" si="17"/>
        <v>1.0068003202165758</v>
      </c>
      <c r="R88" s="5">
        <f t="shared" ca="1" si="4"/>
        <v>2.8718884939697942</v>
      </c>
      <c r="S88" s="20"/>
      <c r="T88" s="20"/>
      <c r="U88" s="5">
        <f t="shared" ca="1" si="5"/>
        <v>5.3552572003156005</v>
      </c>
      <c r="V88" s="23"/>
      <c r="W88" s="20"/>
      <c r="X88" s="32">
        <f t="shared" si="18"/>
        <v>0.98639935956684821</v>
      </c>
      <c r="Y88" s="18">
        <f t="shared" ca="1" si="6"/>
        <v>38199986421.705116</v>
      </c>
      <c r="Z88" s="20"/>
      <c r="AA88" s="20"/>
      <c r="AB88" s="18"/>
      <c r="AC88" s="20"/>
      <c r="AD88" s="20"/>
      <c r="AE88" s="24">
        <f t="shared" si="27"/>
        <v>13</v>
      </c>
      <c r="AH88" s="25" t="str">
        <f t="shared" ca="1" si="7"/>
        <v>-</v>
      </c>
      <c r="AI88" s="15">
        <f t="shared" ca="1" si="8"/>
        <v>18.023620204133003</v>
      </c>
      <c r="AJ88" s="15">
        <f t="shared" ca="1" si="9"/>
        <v>17.6149881692501</v>
      </c>
      <c r="AK88" s="17">
        <f t="shared" ca="1" si="10"/>
        <v>0.1302021229651901</v>
      </c>
      <c r="AL88" s="17">
        <f t="shared" ca="1" si="11"/>
        <v>0.13374551827178668</v>
      </c>
      <c r="AM88" s="26">
        <f t="shared" ca="1" si="12"/>
        <v>1</v>
      </c>
      <c r="AN88" s="26">
        <f t="shared" ca="1" si="13"/>
        <v>0</v>
      </c>
      <c r="AO88" s="25">
        <f t="shared" si="20"/>
        <v>0</v>
      </c>
      <c r="AP88" s="26">
        <f t="shared" si="21"/>
        <v>0</v>
      </c>
      <c r="AQ88" s="25">
        <f t="shared" si="22"/>
        <v>1</v>
      </c>
      <c r="AR88" s="26">
        <f t="shared" si="23"/>
        <v>0</v>
      </c>
      <c r="BD88" s="30"/>
      <c r="BE88" s="30"/>
      <c r="BF88" s="30"/>
    </row>
    <row r="89" spans="1:58" x14ac:dyDescent="0.2">
      <c r="A89" s="12">
        <v>38201</v>
      </c>
      <c r="B89" s="13">
        <v>16.41</v>
      </c>
      <c r="C89" s="14">
        <v>19.78</v>
      </c>
      <c r="D89" s="31">
        <f t="shared" si="14"/>
        <v>185221.46138306367</v>
      </c>
      <c r="E89" s="31">
        <f t="shared" si="15"/>
        <v>108954.91119615364</v>
      </c>
      <c r="F89" s="16">
        <f t="shared" si="0"/>
        <v>294176.37257921731</v>
      </c>
      <c r="G89" s="16">
        <f t="shared" si="1"/>
        <v>17.658156157177995</v>
      </c>
      <c r="H89" s="17">
        <f t="shared" si="2"/>
        <v>0.17037411526794743</v>
      </c>
      <c r="I89" s="16">
        <v>15.37</v>
      </c>
      <c r="J89" s="32">
        <f t="shared" si="16"/>
        <v>0.9847364562722406</v>
      </c>
      <c r="K89" s="18">
        <f t="shared" ca="1" si="3"/>
        <v>71180.010753705079</v>
      </c>
      <c r="L89" s="19"/>
      <c r="M89" s="20"/>
      <c r="N89" s="18"/>
      <c r="O89" s="20"/>
      <c r="P89" s="21"/>
      <c r="Q89" s="33">
        <f t="shared" si="17"/>
        <v>1.0152635437277593</v>
      </c>
      <c r="R89" s="5">
        <f t="shared" ca="1" si="4"/>
        <v>2.9156022243646347</v>
      </c>
      <c r="S89" s="20"/>
      <c r="T89" s="20"/>
      <c r="U89" s="5">
        <f t="shared" ca="1" si="5"/>
        <v>5.4368112648039295</v>
      </c>
      <c r="V89" s="23"/>
      <c r="W89" s="20"/>
      <c r="X89" s="32">
        <f t="shared" si="18"/>
        <v>0.9694729125444812</v>
      </c>
      <c r="Y89" s="18">
        <f t="shared" ca="1" si="6"/>
        <v>37031414781.688431</v>
      </c>
      <c r="Z89" s="20"/>
      <c r="AA89" s="20"/>
      <c r="AB89" s="18"/>
      <c r="AC89" s="20"/>
      <c r="AD89" s="20"/>
      <c r="AE89" s="24">
        <f t="shared" si="27"/>
        <v>12</v>
      </c>
      <c r="AH89" s="25">
        <f t="shared" ca="1" si="7"/>
        <v>1</v>
      </c>
      <c r="AI89" s="15">
        <f t="shared" ca="1" si="8"/>
        <v>18.065113649210506</v>
      </c>
      <c r="AJ89" s="15">
        <f t="shared" ca="1" si="9"/>
        <v>17.609771526216548</v>
      </c>
      <c r="AK89" s="17">
        <f t="shared" ca="1" si="10"/>
        <v>0.14078981143343552</v>
      </c>
      <c r="AL89" s="17">
        <f t="shared" ca="1" si="11"/>
        <v>0.13358859306667975</v>
      </c>
      <c r="AM89" s="26">
        <f t="shared" ca="1" si="12"/>
        <v>1</v>
      </c>
      <c r="AN89" s="26">
        <f t="shared" ca="1" si="13"/>
        <v>1</v>
      </c>
      <c r="AO89" s="25">
        <f t="shared" si="20"/>
        <v>0</v>
      </c>
      <c r="AP89" s="26">
        <f t="shared" si="21"/>
        <v>0</v>
      </c>
      <c r="AQ89" s="25">
        <f t="shared" si="22"/>
        <v>1</v>
      </c>
      <c r="AR89" s="26">
        <f t="shared" si="23"/>
        <v>0</v>
      </c>
      <c r="BD89" s="30"/>
      <c r="BE89" s="30"/>
      <c r="BF89" s="30"/>
    </row>
    <row r="90" spans="1:58" x14ac:dyDescent="0.2">
      <c r="A90" s="12">
        <v>38202</v>
      </c>
      <c r="B90" s="13">
        <v>16.579999999999998</v>
      </c>
      <c r="C90" s="14">
        <v>19.72</v>
      </c>
      <c r="D90" s="31">
        <f t="shared" si="14"/>
        <v>169786.33960114169</v>
      </c>
      <c r="E90" s="31">
        <f t="shared" si="15"/>
        <v>121760.28776042763</v>
      </c>
      <c r="F90" s="16">
        <f t="shared" si="0"/>
        <v>291546.62736156932</v>
      </c>
      <c r="G90" s="16">
        <f t="shared" si="1"/>
        <v>17.891376183726486</v>
      </c>
      <c r="H90" s="17">
        <f t="shared" si="2"/>
        <v>0.15922920892494929</v>
      </c>
      <c r="I90" s="16">
        <v>16.03</v>
      </c>
      <c r="J90" s="32">
        <f t="shared" si="16"/>
        <v>1.004150080721872</v>
      </c>
      <c r="K90" s="18">
        <f t="shared" ca="1" si="3"/>
        <v>71472.499634727064</v>
      </c>
      <c r="L90" s="19"/>
      <c r="M90" s="20"/>
      <c r="N90" s="18"/>
      <c r="O90" s="20"/>
      <c r="P90" s="21"/>
      <c r="Q90" s="33">
        <f t="shared" si="17"/>
        <v>0.99584991927812816</v>
      </c>
      <c r="R90" s="5">
        <f t="shared" ca="1" si="4"/>
        <v>2.9033812836960609</v>
      </c>
      <c r="S90" s="20"/>
      <c r="T90" s="20"/>
      <c r="U90" s="5">
        <f t="shared" ca="1" si="5"/>
        <v>5.4140627000569603</v>
      </c>
      <c r="V90" s="23"/>
      <c r="W90" s="20"/>
      <c r="X90" s="32">
        <f t="shared" si="18"/>
        <v>1.0083001614437437</v>
      </c>
      <c r="Y90" s="18">
        <f t="shared" ca="1" si="6"/>
        <v>37336324120.786285</v>
      </c>
      <c r="Z90" s="20"/>
      <c r="AA90" s="20"/>
      <c r="AB90" s="18"/>
      <c r="AC90" s="20"/>
      <c r="AD90" s="20"/>
      <c r="AE90" s="24">
        <f t="shared" si="27"/>
        <v>11</v>
      </c>
      <c r="AH90" s="25">
        <f t="shared" ca="1" si="7"/>
        <v>1</v>
      </c>
      <c r="AI90" s="15">
        <f t="shared" ca="1" si="8"/>
        <v>18.115665076446636</v>
      </c>
      <c r="AJ90" s="15">
        <f t="shared" ca="1" si="9"/>
        <v>17.607102054351678</v>
      </c>
      <c r="AK90" s="17">
        <f t="shared" ca="1" si="10"/>
        <v>0.15030639304354729</v>
      </c>
      <c r="AL90" s="17">
        <f t="shared" ca="1" si="11"/>
        <v>0.13060032403699565</v>
      </c>
      <c r="AM90" s="26">
        <f t="shared" ca="1" si="12"/>
        <v>1</v>
      </c>
      <c r="AN90" s="26">
        <f t="shared" ca="1" si="13"/>
        <v>1</v>
      </c>
      <c r="AO90" s="25">
        <f t="shared" si="20"/>
        <v>0</v>
      </c>
      <c r="AP90" s="26">
        <f t="shared" si="21"/>
        <v>0</v>
      </c>
      <c r="AQ90" s="25">
        <f t="shared" si="22"/>
        <v>1</v>
      </c>
      <c r="AR90" s="26">
        <f t="shared" si="23"/>
        <v>0</v>
      </c>
      <c r="BD90" s="30"/>
      <c r="BE90" s="30"/>
      <c r="BF90" s="30"/>
    </row>
    <row r="91" spans="1:58" x14ac:dyDescent="0.2">
      <c r="A91" s="12">
        <v>38203</v>
      </c>
      <c r="B91" s="13">
        <v>16.73</v>
      </c>
      <c r="C91" s="14">
        <v>19.48</v>
      </c>
      <c r="D91" s="31">
        <f t="shared" si="14"/>
        <v>154351.21781921972</v>
      </c>
      <c r="E91" s="31">
        <f t="shared" si="15"/>
        <v>134737.68731135392</v>
      </c>
      <c r="F91" s="16">
        <f t="shared" si="0"/>
        <v>289088.90513057366</v>
      </c>
      <c r="G91" s="16">
        <f t="shared" si="1"/>
        <v>18.011711727881305</v>
      </c>
      <c r="H91" s="17">
        <f t="shared" si="2"/>
        <v>0.14117043121149897</v>
      </c>
      <c r="I91" s="16">
        <v>16.21</v>
      </c>
      <c r="J91" s="32">
        <f t="shared" si="16"/>
        <v>0.99823925186419116</v>
      </c>
      <c r="K91" s="18">
        <f t="shared" ca="1" si="3"/>
        <v>71343.745904089621</v>
      </c>
      <c r="L91" s="19"/>
      <c r="M91" s="20"/>
      <c r="N91" s="18"/>
      <c r="O91" s="20"/>
      <c r="P91" s="21"/>
      <c r="Q91" s="33">
        <f t="shared" si="17"/>
        <v>1.0017607481358088</v>
      </c>
      <c r="R91" s="5">
        <f t="shared" ca="1" si="4"/>
        <v>2.9083722428688228</v>
      </c>
      <c r="S91" s="20"/>
      <c r="T91" s="20"/>
      <c r="U91" s="5">
        <f t="shared" ca="1" si="5"/>
        <v>5.4234098217210711</v>
      </c>
      <c r="V91" s="23"/>
      <c r="W91" s="20"/>
      <c r="X91" s="32">
        <f t="shared" si="18"/>
        <v>0.9964785037283822</v>
      </c>
      <c r="Y91" s="18">
        <f t="shared" ca="1" si="6"/>
        <v>37202395827.338943</v>
      </c>
      <c r="Z91" s="20"/>
      <c r="AA91" s="20"/>
      <c r="AB91" s="18"/>
      <c r="AC91" s="20"/>
      <c r="AD91" s="20"/>
      <c r="AE91" s="24">
        <f t="shared" si="27"/>
        <v>10</v>
      </c>
      <c r="AH91" s="25">
        <f t="shared" ca="1" si="7"/>
        <v>1</v>
      </c>
      <c r="AI91" s="15">
        <f t="shared" ca="1" si="8"/>
        <v>18.14031505317012</v>
      </c>
      <c r="AJ91" s="15">
        <f t="shared" ca="1" si="9"/>
        <v>17.606812101858488</v>
      </c>
      <c r="AK91" s="17">
        <f t="shared" ca="1" si="10"/>
        <v>0.1543286254059576</v>
      </c>
      <c r="AL91" s="17">
        <f t="shared" ca="1" si="11"/>
        <v>0.12452193261357915</v>
      </c>
      <c r="AM91" s="26">
        <f t="shared" ca="1" si="12"/>
        <v>1</v>
      </c>
      <c r="AN91" s="26">
        <f t="shared" ca="1" si="13"/>
        <v>1</v>
      </c>
      <c r="AO91" s="25">
        <f t="shared" si="20"/>
        <v>0</v>
      </c>
      <c r="AP91" s="26">
        <f t="shared" si="21"/>
        <v>0</v>
      </c>
      <c r="AQ91" s="25">
        <f t="shared" si="22"/>
        <v>1</v>
      </c>
      <c r="AR91" s="26">
        <f t="shared" si="23"/>
        <v>0</v>
      </c>
      <c r="BD91" s="30"/>
      <c r="BE91" s="30"/>
      <c r="BF91" s="30"/>
    </row>
    <row r="92" spans="1:58" x14ac:dyDescent="0.2">
      <c r="A92" s="12">
        <v>38204</v>
      </c>
      <c r="B92" s="13">
        <v>17.61</v>
      </c>
      <c r="C92" s="14">
        <v>19.91</v>
      </c>
      <c r="D92" s="31">
        <f t="shared" si="14"/>
        <v>138916.09603729774</v>
      </c>
      <c r="E92" s="31">
        <f t="shared" si="15"/>
        <v>147993.82629551998</v>
      </c>
      <c r="F92" s="16">
        <f t="shared" si="0"/>
        <v>286909.92233281769</v>
      </c>
      <c r="G92" s="16">
        <f t="shared" si="1"/>
        <v>18.796385600442381</v>
      </c>
      <c r="H92" s="17">
        <f t="shared" si="2"/>
        <v>0.11551983927674536</v>
      </c>
      <c r="I92" s="16">
        <v>18.32</v>
      </c>
      <c r="J92" s="32">
        <f t="shared" si="16"/>
        <v>1.0356988685971</v>
      </c>
      <c r="K92" s="18">
        <f t="shared" ca="1" si="3"/>
        <v>73887.62454113776</v>
      </c>
      <c r="L92" s="19"/>
      <c r="M92" s="20"/>
      <c r="N92" s="18"/>
      <c r="O92" s="20"/>
      <c r="P92" s="21"/>
      <c r="Q92" s="33">
        <f t="shared" si="17"/>
        <v>0.96430113140290008</v>
      </c>
      <c r="R92" s="5">
        <f t="shared" ca="1" si="4"/>
        <v>2.8044298106145633</v>
      </c>
      <c r="S92" s="20"/>
      <c r="T92" s="20"/>
      <c r="U92" s="5">
        <f t="shared" ca="1" si="5"/>
        <v>5.2296211826702352</v>
      </c>
      <c r="V92" s="23"/>
      <c r="W92" s="20"/>
      <c r="X92" s="32">
        <f t="shared" si="18"/>
        <v>1.0713977371941998</v>
      </c>
      <c r="Y92" s="18">
        <f t="shared" ca="1" si="6"/>
        <v>39855939490.845543</v>
      </c>
      <c r="Z92" s="20"/>
      <c r="AA92" s="20"/>
      <c r="AB92" s="18"/>
      <c r="AC92" s="20"/>
      <c r="AD92" s="20"/>
      <c r="AE92" s="24">
        <f t="shared" si="27"/>
        <v>9</v>
      </c>
      <c r="AH92" s="25">
        <f t="shared" ca="1" si="7"/>
        <v>1</v>
      </c>
      <c r="AI92" s="15">
        <f t="shared" ca="1" si="8"/>
        <v>18.216440528635282</v>
      </c>
      <c r="AJ92" s="15">
        <f t="shared" ca="1" si="9"/>
        <v>17.636893355278485</v>
      </c>
      <c r="AK92" s="17">
        <f t="shared" ca="1" si="10"/>
        <v>0.15238492447078505</v>
      </c>
      <c r="AL92" s="17">
        <f t="shared" ca="1" si="11"/>
        <v>0.12343749353956036</v>
      </c>
      <c r="AM92" s="26">
        <f t="shared" ca="1" si="12"/>
        <v>1</v>
      </c>
      <c r="AN92" s="26">
        <f t="shared" ca="1" si="13"/>
        <v>1</v>
      </c>
      <c r="AO92" s="25">
        <f t="shared" si="20"/>
        <v>0</v>
      </c>
      <c r="AP92" s="26">
        <f t="shared" si="21"/>
        <v>0</v>
      </c>
      <c r="AQ92" s="25">
        <f t="shared" si="22"/>
        <v>1</v>
      </c>
      <c r="AR92" s="26">
        <f t="shared" si="23"/>
        <v>0</v>
      </c>
      <c r="BD92" s="30"/>
      <c r="BE92" s="30"/>
      <c r="BF92" s="30"/>
    </row>
    <row r="93" spans="1:58" x14ac:dyDescent="0.2">
      <c r="A93" s="12">
        <v>38205</v>
      </c>
      <c r="B93" s="13">
        <v>18.37</v>
      </c>
      <c r="C93" s="14">
        <v>20.34</v>
      </c>
      <c r="D93" s="31">
        <f t="shared" si="14"/>
        <v>123480.97425537577</v>
      </c>
      <c r="E93" s="31">
        <f t="shared" si="15"/>
        <v>161645.88528997733</v>
      </c>
      <c r="F93" s="16">
        <f t="shared" si="0"/>
        <v>285126.8595453531</v>
      </c>
      <c r="G93" s="16">
        <f t="shared" si="1"/>
        <v>19.48684460218524</v>
      </c>
      <c r="H93" s="17">
        <f t="shared" si="2"/>
        <v>9.6853490658800334E-2</v>
      </c>
      <c r="I93" s="16">
        <v>19.34</v>
      </c>
      <c r="J93" s="32">
        <f t="shared" si="16"/>
        <v>1.0302906031967651</v>
      </c>
      <c r="K93" s="18">
        <f t="shared" ca="1" si="3"/>
        <v>76122.621763984964</v>
      </c>
      <c r="L93" s="19"/>
      <c r="M93" s="20"/>
      <c r="N93" s="18"/>
      <c r="O93" s="20"/>
      <c r="P93" s="21"/>
      <c r="Q93" s="33">
        <f t="shared" si="17"/>
        <v>0.96970939680323476</v>
      </c>
      <c r="R93" s="5">
        <f t="shared" ca="1" si="4"/>
        <v>2.7193686499871288</v>
      </c>
      <c r="S93" s="20"/>
      <c r="T93" s="20"/>
      <c r="U93" s="5">
        <f t="shared" ca="1" si="5"/>
        <v>5.0710391873887799</v>
      </c>
      <c r="V93" s="23"/>
      <c r="W93" s="20"/>
      <c r="X93" s="32">
        <f t="shared" si="18"/>
        <v>1.0605812063935305</v>
      </c>
      <c r="Y93" s="18">
        <f t="shared" ca="1" si="6"/>
        <v>42267678435.844688</v>
      </c>
      <c r="Z93" s="20"/>
      <c r="AA93" s="20"/>
      <c r="AB93" s="18"/>
      <c r="AC93" s="20"/>
      <c r="AD93" s="20"/>
      <c r="AE93" s="24">
        <f t="shared" si="27"/>
        <v>8</v>
      </c>
      <c r="AH93" s="25">
        <f t="shared" ca="1" si="7"/>
        <v>1</v>
      </c>
      <c r="AI93" s="15">
        <f t="shared" ca="1" si="8"/>
        <v>18.303923916585454</v>
      </c>
      <c r="AJ93" s="15">
        <f t="shared" ca="1" si="9"/>
        <v>17.690512270470077</v>
      </c>
      <c r="AK93" s="17">
        <f t="shared" ca="1" si="10"/>
        <v>0.14194026696509823</v>
      </c>
      <c r="AL93" s="17">
        <f t="shared" ca="1" si="11"/>
        <v>0.12265334334407849</v>
      </c>
      <c r="AM93" s="26">
        <f t="shared" ca="1" si="12"/>
        <v>1</v>
      </c>
      <c r="AN93" s="26">
        <f t="shared" ca="1" si="13"/>
        <v>1</v>
      </c>
      <c r="AO93" s="25">
        <f t="shared" si="20"/>
        <v>0</v>
      </c>
      <c r="AP93" s="26">
        <f t="shared" si="21"/>
        <v>0</v>
      </c>
      <c r="AQ93" s="25">
        <f t="shared" si="22"/>
        <v>1</v>
      </c>
      <c r="AR93" s="26">
        <f t="shared" si="23"/>
        <v>0</v>
      </c>
      <c r="BD93" s="30"/>
      <c r="BE93" s="30"/>
      <c r="BF93" s="30"/>
    </row>
    <row r="94" spans="1:58" x14ac:dyDescent="0.2">
      <c r="A94" s="12">
        <v>38208</v>
      </c>
      <c r="B94" s="13">
        <v>18</v>
      </c>
      <c r="C94" s="14">
        <v>19.91</v>
      </c>
      <c r="D94" s="31">
        <f t="shared" si="14"/>
        <v>108045.85247345379</v>
      </c>
      <c r="E94" s="31">
        <f t="shared" si="15"/>
        <v>175586.06164857649</v>
      </c>
      <c r="F94" s="16">
        <f t="shared" si="0"/>
        <v>283631.91412203026</v>
      </c>
      <c r="G94" s="16">
        <f t="shared" si="1"/>
        <v>19.182410585871136</v>
      </c>
      <c r="H94" s="17">
        <f t="shared" si="2"/>
        <v>9.5931692616775477E-2</v>
      </c>
      <c r="I94" s="16">
        <v>18.89</v>
      </c>
      <c r="J94" s="32">
        <f t="shared" si="16"/>
        <v>0.97921628127589733</v>
      </c>
      <c r="K94" s="18">
        <f t="shared" ca="1" si="3"/>
        <v>74537.471737446045</v>
      </c>
      <c r="L94" s="19"/>
      <c r="M94" s="20"/>
      <c r="N94" s="18"/>
      <c r="O94" s="20"/>
      <c r="P94" s="21"/>
      <c r="Q94" s="33">
        <f t="shared" si="17"/>
        <v>1.0207837187241027</v>
      </c>
      <c r="R94" s="5">
        <f t="shared" ca="1" si="4"/>
        <v>2.7757716033039328</v>
      </c>
      <c r="S94" s="20"/>
      <c r="T94" s="20"/>
      <c r="U94" s="5">
        <f t="shared" ca="1" si="5"/>
        <v>5.1762570220290876</v>
      </c>
      <c r="V94" s="23"/>
      <c r="W94" s="20"/>
      <c r="X94" s="32">
        <f t="shared" si="18"/>
        <v>0.95843256255179465</v>
      </c>
      <c r="Y94" s="18">
        <f t="shared" ca="1" si="6"/>
        <v>40508053219.143219</v>
      </c>
      <c r="Z94" s="20"/>
      <c r="AA94" s="20"/>
      <c r="AB94" s="18"/>
      <c r="AC94" s="20"/>
      <c r="AD94" s="20"/>
      <c r="AE94" s="24">
        <f t="shared" si="27"/>
        <v>7</v>
      </c>
      <c r="AH94" s="25">
        <f t="shared" ca="1" si="7"/>
        <v>1</v>
      </c>
      <c r="AI94" s="15">
        <f t="shared" ca="1" si="8"/>
        <v>18.36816417332189</v>
      </c>
      <c r="AJ94" s="15">
        <f t="shared" ca="1" si="9"/>
        <v>17.732039012937385</v>
      </c>
      <c r="AK94" s="17">
        <f t="shared" ca="1" si="10"/>
        <v>0.12984646299278615</v>
      </c>
      <c r="AL94" s="17">
        <f t="shared" ca="1" si="11"/>
        <v>0.12104683138856363</v>
      </c>
      <c r="AM94" s="26">
        <f t="shared" ca="1" si="12"/>
        <v>1</v>
      </c>
      <c r="AN94" s="26">
        <f t="shared" ca="1" si="13"/>
        <v>1</v>
      </c>
      <c r="AO94" s="25">
        <f t="shared" si="20"/>
        <v>0</v>
      </c>
      <c r="AP94" s="26">
        <f t="shared" si="21"/>
        <v>0</v>
      </c>
      <c r="AQ94" s="25">
        <f t="shared" si="22"/>
        <v>1</v>
      </c>
      <c r="AR94" s="26">
        <f t="shared" si="23"/>
        <v>0</v>
      </c>
      <c r="BD94" s="30"/>
      <c r="BE94" s="30"/>
      <c r="BF94" s="30"/>
    </row>
    <row r="95" spans="1:58" x14ac:dyDescent="0.2">
      <c r="A95" s="12">
        <v>38209</v>
      </c>
      <c r="B95" s="13">
        <v>17.43</v>
      </c>
      <c r="C95" s="14">
        <v>19.170000000000002</v>
      </c>
      <c r="D95" s="31">
        <f t="shared" si="14"/>
        <v>92610.730691531819</v>
      </c>
      <c r="E95" s="31">
        <f t="shared" si="15"/>
        <v>189540.46607221261</v>
      </c>
      <c r="F95" s="16">
        <f t="shared" si="0"/>
        <v>282151.19676374446</v>
      </c>
      <c r="G95" s="16">
        <f t="shared" si="1"/>
        <v>18.598878299112101</v>
      </c>
      <c r="H95" s="17">
        <f t="shared" si="2"/>
        <v>9.0766823161189447E-2</v>
      </c>
      <c r="I95" s="16">
        <v>17.47</v>
      </c>
      <c r="J95" s="32">
        <f t="shared" si="16"/>
        <v>0.96451807558846481</v>
      </c>
      <c r="K95" s="18">
        <f t="shared" ca="1" si="3"/>
        <v>71889.807876527018</v>
      </c>
      <c r="L95" s="19"/>
      <c r="M95" s="20"/>
      <c r="N95" s="18"/>
      <c r="O95" s="20"/>
      <c r="P95" s="21"/>
      <c r="Q95" s="33">
        <f t="shared" si="17"/>
        <v>1.0354819244115352</v>
      </c>
      <c r="R95" s="5">
        <f t="shared" ca="1" si="4"/>
        <v>2.8741415835696542</v>
      </c>
      <c r="S95" s="20"/>
      <c r="T95" s="20"/>
      <c r="U95" s="5">
        <f t="shared" ca="1" si="5"/>
        <v>5.3597370832156601</v>
      </c>
      <c r="V95" s="23"/>
      <c r="W95" s="20"/>
      <c r="X95" s="32">
        <f t="shared" si="18"/>
        <v>0.9290361511769295</v>
      </c>
      <c r="Y95" s="18">
        <f t="shared" ca="1" si="6"/>
        <v>37630969079.519386</v>
      </c>
      <c r="Z95" s="20"/>
      <c r="AA95" s="20"/>
      <c r="AB95" s="18"/>
      <c r="AC95" s="20"/>
      <c r="AD95" s="20"/>
      <c r="AE95" s="24">
        <f t="shared" si="27"/>
        <v>6</v>
      </c>
      <c r="AH95" s="25" t="str">
        <f t="shared" ca="1" si="7"/>
        <v>-</v>
      </c>
      <c r="AI95" s="15">
        <f t="shared" ca="1" si="8"/>
        <v>18.407818123170994</v>
      </c>
      <c r="AJ95" s="15">
        <f t="shared" ca="1" si="9"/>
        <v>17.764967822591107</v>
      </c>
      <c r="AK95" s="17">
        <f t="shared" ca="1" si="10"/>
        <v>0.11657858097499314</v>
      </c>
      <c r="AL95" s="17">
        <f t="shared" ca="1" si="11"/>
        <v>0.12044670725658055</v>
      </c>
      <c r="AM95" s="26">
        <f t="shared" ca="1" si="12"/>
        <v>1</v>
      </c>
      <c r="AN95" s="26">
        <f t="shared" ca="1" si="13"/>
        <v>0</v>
      </c>
      <c r="AO95" s="25">
        <f t="shared" si="20"/>
        <v>0</v>
      </c>
      <c r="AP95" s="26">
        <f t="shared" si="21"/>
        <v>0</v>
      </c>
      <c r="AQ95" s="25">
        <f t="shared" si="22"/>
        <v>1</v>
      </c>
      <c r="AR95" s="26">
        <f t="shared" si="23"/>
        <v>0</v>
      </c>
      <c r="BD95" s="30"/>
      <c r="BE95" s="30"/>
      <c r="BF95" s="30"/>
    </row>
    <row r="96" spans="1:58" x14ac:dyDescent="0.2">
      <c r="A96" s="12">
        <v>38210</v>
      </c>
      <c r="B96" s="13">
        <v>17.489999999999998</v>
      </c>
      <c r="C96" s="14">
        <v>19.350000000000001</v>
      </c>
      <c r="D96" s="31">
        <f t="shared" si="14"/>
        <v>77175.608909609844</v>
      </c>
      <c r="E96" s="31">
        <f t="shared" si="15"/>
        <v>203574.59088488345</v>
      </c>
      <c r="F96" s="16">
        <f t="shared" si="0"/>
        <v>280750.19979449327</v>
      </c>
      <c r="G96" s="16">
        <f t="shared" si="1"/>
        <v>18.838703364496453</v>
      </c>
      <c r="H96" s="17">
        <f t="shared" si="2"/>
        <v>9.6124031007752131E-2</v>
      </c>
      <c r="I96" s="16">
        <v>18.04</v>
      </c>
      <c r="J96" s="32">
        <f t="shared" si="16"/>
        <v>1.0078651592429242</v>
      </c>
      <c r="K96" s="18">
        <f t="shared" ca="1" si="3"/>
        <v>72452.278808767383</v>
      </c>
      <c r="L96" s="19"/>
      <c r="M96" s="20"/>
      <c r="N96" s="18"/>
      <c r="O96" s="20"/>
      <c r="P96" s="21"/>
      <c r="Q96" s="33">
        <f t="shared" si="17"/>
        <v>0.99213484075707592</v>
      </c>
      <c r="R96" s="5">
        <f t="shared" ca="1" si="4"/>
        <v>2.8514172110886831</v>
      </c>
      <c r="S96" s="20"/>
      <c r="T96" s="20"/>
      <c r="U96" s="5">
        <f t="shared" ca="1" si="5"/>
        <v>5.3173998478354445</v>
      </c>
      <c r="V96" s="23"/>
      <c r="W96" s="20"/>
      <c r="X96" s="32">
        <f t="shared" si="18"/>
        <v>1.0157303184858482</v>
      </c>
      <c r="Y96" s="18">
        <f t="shared" ca="1" si="6"/>
        <v>38220400638.318665</v>
      </c>
      <c r="Z96" s="20"/>
      <c r="AA96" s="20"/>
      <c r="AB96" s="18"/>
      <c r="AC96" s="20"/>
      <c r="AD96" s="20"/>
      <c r="AE96" s="24">
        <f t="shared" si="27"/>
        <v>5</v>
      </c>
      <c r="AH96" s="25" t="str">
        <f t="shared" ca="1" si="7"/>
        <v>-</v>
      </c>
      <c r="AI96" s="15">
        <f t="shared" ca="1" si="8"/>
        <v>18.469355225052684</v>
      </c>
      <c r="AJ96" s="15">
        <f t="shared" ca="1" si="9"/>
        <v>17.801166640191539</v>
      </c>
      <c r="AK96" s="17">
        <f t="shared" ca="1" si="10"/>
        <v>0.10606105132212695</v>
      </c>
      <c r="AL96" s="17">
        <f t="shared" ca="1" si="11"/>
        <v>0.11919213525090308</v>
      </c>
      <c r="AM96" s="26">
        <f t="shared" ca="1" si="12"/>
        <v>1</v>
      </c>
      <c r="AN96" s="26">
        <f t="shared" ca="1" si="13"/>
        <v>0</v>
      </c>
      <c r="AO96" s="25">
        <f t="shared" si="20"/>
        <v>0</v>
      </c>
      <c r="AP96" s="26">
        <f t="shared" si="21"/>
        <v>0</v>
      </c>
      <c r="AQ96" s="25">
        <f t="shared" si="22"/>
        <v>1</v>
      </c>
      <c r="AR96" s="26">
        <f t="shared" si="23"/>
        <v>0</v>
      </c>
      <c r="BD96" s="30"/>
      <c r="BE96" s="30"/>
      <c r="BF96" s="30"/>
    </row>
    <row r="97" spans="1:58" x14ac:dyDescent="0.2">
      <c r="A97" s="12">
        <v>38211</v>
      </c>
      <c r="B97" s="13">
        <v>18.12</v>
      </c>
      <c r="C97" s="14">
        <v>19.32</v>
      </c>
      <c r="D97" s="31">
        <f t="shared" si="14"/>
        <v>61740.487127687877</v>
      </c>
      <c r="E97" s="31">
        <f t="shared" si="15"/>
        <v>217526.02654203153</v>
      </c>
      <c r="F97" s="16">
        <f t="shared" si="0"/>
        <v>279266.5136697194</v>
      </c>
      <c r="G97" s="16">
        <f t="shared" si="1"/>
        <v>19.054702941718077</v>
      </c>
      <c r="H97" s="17">
        <f t="shared" si="2"/>
        <v>6.2111801242236031E-2</v>
      </c>
      <c r="I97" s="16">
        <v>19.079999999999998</v>
      </c>
      <c r="J97" s="32">
        <f t="shared" si="16"/>
        <v>1.0061204218828186</v>
      </c>
      <c r="K97" s="18">
        <f t="shared" ca="1" si="3"/>
        <v>72892.74550912001</v>
      </c>
      <c r="L97" s="19"/>
      <c r="M97" s="20"/>
      <c r="N97" s="18"/>
      <c r="O97" s="20"/>
      <c r="P97" s="21"/>
      <c r="Q97" s="33">
        <f t="shared" si="17"/>
        <v>0.99387957811718131</v>
      </c>
      <c r="R97" s="5">
        <f t="shared" ca="1" si="4"/>
        <v>2.8338472755243047</v>
      </c>
      <c r="S97" s="20"/>
      <c r="T97" s="20"/>
      <c r="U97" s="5">
        <f t="shared" ca="1" si="5"/>
        <v>5.2846741881420352</v>
      </c>
      <c r="V97" s="23"/>
      <c r="W97" s="20"/>
      <c r="X97" s="32">
        <f t="shared" si="18"/>
        <v>1.0122408437656374</v>
      </c>
      <c r="Y97" s="18">
        <f t="shared" ca="1" si="6"/>
        <v>38685704396.327477</v>
      </c>
      <c r="Z97" s="20"/>
      <c r="AA97" s="20"/>
      <c r="AB97" s="18"/>
      <c r="AC97" s="20"/>
      <c r="AD97" s="20"/>
      <c r="AE97" s="24">
        <f t="shared" si="27"/>
        <v>4</v>
      </c>
      <c r="AH97" s="25" t="str">
        <f t="shared" ca="1" si="7"/>
        <v>-</v>
      </c>
      <c r="AI97" s="15">
        <f t="shared" ca="1" si="8"/>
        <v>18.512074927784241</v>
      </c>
      <c r="AJ97" s="15">
        <f t="shared" ca="1" si="9"/>
        <v>17.848798458242374</v>
      </c>
      <c r="AK97" s="17">
        <f t="shared" ca="1" si="10"/>
        <v>9.2884612993916468E-2</v>
      </c>
      <c r="AL97" s="17">
        <f t="shared" ca="1" si="11"/>
        <v>0.11870094498597722</v>
      </c>
      <c r="AM97" s="26">
        <f t="shared" ca="1" si="12"/>
        <v>1</v>
      </c>
      <c r="AN97" s="26">
        <f t="shared" ca="1" si="13"/>
        <v>0</v>
      </c>
      <c r="AO97" s="25">
        <f t="shared" si="20"/>
        <v>0</v>
      </c>
      <c r="AP97" s="26">
        <f t="shared" si="21"/>
        <v>0</v>
      </c>
      <c r="AQ97" s="25">
        <f t="shared" si="22"/>
        <v>1</v>
      </c>
      <c r="AR97" s="26">
        <f t="shared" si="23"/>
        <v>0</v>
      </c>
      <c r="BD97" s="30"/>
      <c r="BE97" s="30"/>
      <c r="BF97" s="30"/>
    </row>
    <row r="98" spans="1:58" x14ac:dyDescent="0.2">
      <c r="A98" s="12">
        <v>38212</v>
      </c>
      <c r="B98" s="13">
        <v>17.87</v>
      </c>
      <c r="C98" s="14">
        <v>19.02</v>
      </c>
      <c r="D98" s="31">
        <f t="shared" si="14"/>
        <v>46305.365345765909</v>
      </c>
      <c r="E98" s="31">
        <f t="shared" si="15"/>
        <v>232002.44510768505</v>
      </c>
      <c r="F98" s="16">
        <f t="shared" si="0"/>
        <v>278307.81045345095</v>
      </c>
      <c r="G98" s="16">
        <f t="shared" si="1"/>
        <v>18.828660885007618</v>
      </c>
      <c r="H98" s="17">
        <f t="shared" si="2"/>
        <v>6.0462670872765467E-2</v>
      </c>
      <c r="I98" s="16">
        <v>17.98</v>
      </c>
      <c r="J98" s="32">
        <f t="shared" si="16"/>
        <v>0.9847449950842504</v>
      </c>
      <c r="K98" s="18">
        <f t="shared" ca="1" si="3"/>
        <v>71777.83996004556</v>
      </c>
      <c r="L98" s="19"/>
      <c r="M98" s="20"/>
      <c r="N98" s="18"/>
      <c r="O98" s="20"/>
      <c r="P98" s="21"/>
      <c r="Q98" s="33">
        <f t="shared" si="17"/>
        <v>1.0152550049157496</v>
      </c>
      <c r="R98" s="5">
        <f t="shared" ca="1" si="4"/>
        <v>2.8769577743728245</v>
      </c>
      <c r="S98" s="20"/>
      <c r="T98" s="20"/>
      <c r="U98" s="5">
        <f t="shared" ca="1" si="5"/>
        <v>5.3651082357665052</v>
      </c>
      <c r="V98" s="23"/>
      <c r="W98" s="20"/>
      <c r="X98" s="32">
        <f t="shared" si="18"/>
        <v>0.96948999016850068</v>
      </c>
      <c r="Y98" s="18">
        <f t="shared" ca="1" si="6"/>
        <v>37502934826.882896</v>
      </c>
      <c r="Z98" s="20"/>
      <c r="AA98" s="20"/>
      <c r="AB98" s="18"/>
      <c r="AC98" s="20"/>
      <c r="AD98" s="20"/>
      <c r="AE98" s="24">
        <f t="shared" si="27"/>
        <v>3</v>
      </c>
      <c r="AH98" s="25" t="str">
        <f t="shared" ca="1" si="7"/>
        <v>-</v>
      </c>
      <c r="AI98" s="15">
        <f t="shared" ca="1" si="8"/>
        <v>18.530481541841606</v>
      </c>
      <c r="AJ98" s="15">
        <f t="shared" ca="1" si="9"/>
        <v>17.890960918852315</v>
      </c>
      <c r="AK98" s="17">
        <f t="shared" ca="1" si="10"/>
        <v>8.3708418259919815E-2</v>
      </c>
      <c r="AL98" s="17">
        <f t="shared" ca="1" si="11"/>
        <v>0.11685980262698753</v>
      </c>
      <c r="AM98" s="26">
        <f t="shared" ca="1" si="12"/>
        <v>1</v>
      </c>
      <c r="AN98" s="26">
        <f t="shared" ca="1" si="13"/>
        <v>0</v>
      </c>
      <c r="AO98" s="25">
        <f t="shared" si="20"/>
        <v>0</v>
      </c>
      <c r="AP98" s="26">
        <f t="shared" si="21"/>
        <v>0</v>
      </c>
      <c r="AQ98" s="25">
        <f t="shared" si="22"/>
        <v>1</v>
      </c>
      <c r="AR98" s="26">
        <f t="shared" si="23"/>
        <v>0</v>
      </c>
      <c r="BD98" s="30"/>
      <c r="BE98" s="30"/>
      <c r="BF98" s="30"/>
    </row>
    <row r="99" spans="1:58" x14ac:dyDescent="0.2">
      <c r="A99" s="12">
        <v>38215</v>
      </c>
      <c r="B99" s="13">
        <v>17.2</v>
      </c>
      <c r="C99" s="14">
        <v>18.5</v>
      </c>
      <c r="D99" s="31">
        <f t="shared" si="14"/>
        <v>30870.243563843942</v>
      </c>
      <c r="E99" s="31">
        <f t="shared" si="15"/>
        <v>246504.31820142563</v>
      </c>
      <c r="F99" s="16">
        <f t="shared" si="0"/>
        <v>277374.56176526955</v>
      </c>
      <c r="G99" s="16">
        <f t="shared" si="1"/>
        <v>18.355317241863879</v>
      </c>
      <c r="H99" s="17">
        <f t="shared" si="2"/>
        <v>7.027027027027033E-2</v>
      </c>
      <c r="I99" s="16">
        <v>17.57</v>
      </c>
      <c r="J99" s="32">
        <f t="shared" si="16"/>
        <v>0.97159147573760385</v>
      </c>
      <c r="K99" s="18">
        <f t="shared" ca="1" si="3"/>
        <v>69735.894343452979</v>
      </c>
      <c r="L99" s="19"/>
      <c r="M99" s="20"/>
      <c r="N99" s="18"/>
      <c r="O99" s="20"/>
      <c r="P99" s="21"/>
      <c r="Q99" s="33">
        <f t="shared" si="17"/>
        <v>1.0284085242623962</v>
      </c>
      <c r="R99" s="5">
        <f t="shared" ca="1" si="4"/>
        <v>2.958564644061406</v>
      </c>
      <c r="S99" s="20"/>
      <c r="T99" s="20"/>
      <c r="U99" s="5">
        <f t="shared" ca="1" si="5"/>
        <v>5.5173341484603782</v>
      </c>
      <c r="V99" s="23"/>
      <c r="W99" s="20"/>
      <c r="X99" s="32">
        <f t="shared" si="18"/>
        <v>0.94318295147520781</v>
      </c>
      <c r="Y99" s="18">
        <f t="shared" ca="1" si="6"/>
        <v>35369800808.494041</v>
      </c>
      <c r="Z99" s="20"/>
      <c r="AA99" s="20"/>
      <c r="AB99" s="18"/>
      <c r="AC99" s="20"/>
      <c r="AD99" s="20"/>
      <c r="AE99" s="24">
        <f t="shared" si="27"/>
        <v>2</v>
      </c>
      <c r="AH99" s="25" t="str">
        <f t="shared" ca="1" si="7"/>
        <v>-</v>
      </c>
      <c r="AI99" s="15">
        <f t="shared" ca="1" si="8"/>
        <v>18.517743877192906</v>
      </c>
      <c r="AJ99" s="15">
        <f t="shared" ca="1" si="9"/>
        <v>17.918758873589077</v>
      </c>
      <c r="AK99" s="17">
        <f t="shared" ca="1" si="10"/>
        <v>7.9277881528498143E-2</v>
      </c>
      <c r="AL99" s="17">
        <f t="shared" ca="1" si="11"/>
        <v>0.11457369549022475</v>
      </c>
      <c r="AM99" s="26">
        <f t="shared" ca="1" si="12"/>
        <v>1</v>
      </c>
      <c r="AN99" s="26">
        <f t="shared" ca="1" si="13"/>
        <v>0</v>
      </c>
      <c r="AO99" s="25">
        <f t="shared" si="20"/>
        <v>0</v>
      </c>
      <c r="AP99" s="26">
        <f t="shared" si="21"/>
        <v>0</v>
      </c>
      <c r="AQ99" s="25">
        <f t="shared" si="22"/>
        <v>1</v>
      </c>
      <c r="AR99" s="26">
        <f t="shared" si="23"/>
        <v>0</v>
      </c>
      <c r="BD99" s="30"/>
      <c r="BE99" s="30"/>
      <c r="BF99" s="30"/>
    </row>
    <row r="100" spans="1:58" x14ac:dyDescent="0.2">
      <c r="A100" s="12">
        <v>38216</v>
      </c>
      <c r="B100" s="13">
        <v>16.600000000000001</v>
      </c>
      <c r="C100" s="14">
        <v>18.190000000000001</v>
      </c>
      <c r="D100" s="31">
        <f t="shared" si="14"/>
        <v>15435.121781921971</v>
      </c>
      <c r="E100" s="31">
        <f t="shared" si="15"/>
        <v>260854.80980407741</v>
      </c>
      <c r="F100" s="16">
        <f t="shared" si="0"/>
        <v>276289.93158599938</v>
      </c>
      <c r="G100" s="16">
        <f t="shared" si="1"/>
        <v>18.101173586773946</v>
      </c>
      <c r="H100" s="17">
        <f t="shared" si="2"/>
        <v>8.7410665200659654E-2</v>
      </c>
      <c r="I100" s="16">
        <v>17.02</v>
      </c>
      <c r="J100" s="32">
        <f t="shared" si="16"/>
        <v>0.98229801854799459</v>
      </c>
      <c r="K100" s="18">
        <f t="shared" ca="1" si="3"/>
        <v>68498.638169172409</v>
      </c>
      <c r="L100" s="19"/>
      <c r="M100" s="20"/>
      <c r="N100" s="18"/>
      <c r="O100" s="20"/>
      <c r="P100" s="21"/>
      <c r="Q100" s="33">
        <f t="shared" si="17"/>
        <v>1.0177019814520054</v>
      </c>
      <c r="R100" s="5">
        <f t="shared" ca="1" si="4"/>
        <v>3.01081166883555</v>
      </c>
      <c r="S100" s="20"/>
      <c r="T100" s="20"/>
      <c r="U100" s="5">
        <f t="shared" ca="1" si="5"/>
        <v>5.6148096631979207</v>
      </c>
      <c r="V100" s="23"/>
      <c r="W100" s="20"/>
      <c r="X100" s="32">
        <f t="shared" si="18"/>
        <v>0.96459603709598918</v>
      </c>
      <c r="Y100" s="18">
        <f t="shared" ca="1" si="6"/>
        <v>34115324308.699032</v>
      </c>
      <c r="Z100" s="20"/>
      <c r="AA100" s="20"/>
      <c r="AB100" s="18"/>
      <c r="AC100" s="20"/>
      <c r="AD100" s="20"/>
      <c r="AE100" s="24">
        <f t="shared" si="27"/>
        <v>1</v>
      </c>
      <c r="AH100" s="25" t="str">
        <f t="shared" ca="1" si="7"/>
        <v>-</v>
      </c>
      <c r="AI100" s="15">
        <f t="shared" ca="1" si="8"/>
        <v>18.484529211153408</v>
      </c>
      <c r="AJ100" s="15">
        <f t="shared" ca="1" si="9"/>
        <v>17.941628920084838</v>
      </c>
      <c r="AK100" s="17">
        <f t="shared" ca="1" si="10"/>
        <v>7.7857710292478843E-2</v>
      </c>
      <c r="AL100" s="17">
        <f t="shared" ca="1" si="11"/>
        <v>0.11365375461124855</v>
      </c>
      <c r="AM100" s="26">
        <f t="shared" ca="1" si="12"/>
        <v>1</v>
      </c>
      <c r="AN100" s="26">
        <f t="shared" ca="1" si="13"/>
        <v>0</v>
      </c>
      <c r="AO100" s="25">
        <f t="shared" si="20"/>
        <v>0</v>
      </c>
      <c r="AP100" s="26">
        <f t="shared" si="21"/>
        <v>0</v>
      </c>
      <c r="AQ100" s="25">
        <f t="shared" si="22"/>
        <v>1</v>
      </c>
      <c r="AR100" s="26">
        <f t="shared" si="23"/>
        <v>0</v>
      </c>
      <c r="BD100" s="30"/>
      <c r="BE100" s="30"/>
      <c r="BF100" s="30"/>
    </row>
    <row r="101" spans="1:58" x14ac:dyDescent="0.2">
      <c r="A101" s="38">
        <v>38217</v>
      </c>
      <c r="B101" s="13">
        <v>17.809999999999999</v>
      </c>
      <c r="C101" s="14">
        <v>19</v>
      </c>
      <c r="D101" s="31">
        <f t="shared" si="14"/>
        <v>274940.7373235884</v>
      </c>
      <c r="E101" s="31">
        <f t="shared" si="15"/>
        <v>0</v>
      </c>
      <c r="F101" s="16">
        <f t="shared" si="0"/>
        <v>274940.7373235884</v>
      </c>
      <c r="G101" s="16">
        <f t="shared" si="1"/>
        <v>17.809999999999999</v>
      </c>
      <c r="H101" s="17">
        <f t="shared" si="2"/>
        <v>6.2631578947368483E-2</v>
      </c>
      <c r="I101" s="16">
        <v>16.23</v>
      </c>
      <c r="J101" s="32">
        <f t="shared" si="16"/>
        <v>0.97910940076965347</v>
      </c>
      <c r="K101" s="18">
        <f t="shared" ca="1" si="3"/>
        <v>67064.926357222663</v>
      </c>
      <c r="L101" s="19"/>
      <c r="M101" s="20"/>
      <c r="N101" s="18"/>
      <c r="O101" s="20"/>
      <c r="P101" s="21"/>
      <c r="Q101" s="33">
        <f t="shared" si="17"/>
        <v>1.0208905992303465</v>
      </c>
      <c r="R101" s="5">
        <f t="shared" ca="1" si="4"/>
        <v>3.0735812820791839</v>
      </c>
      <c r="S101" s="20"/>
      <c r="T101" s="20"/>
      <c r="U101" s="5">
        <f t="shared" ca="1" si="5"/>
        <v>5.7319101604799245</v>
      </c>
      <c r="V101" s="23"/>
      <c r="W101" s="20"/>
      <c r="X101" s="32">
        <f t="shared" si="18"/>
        <v>0.95821880153930705</v>
      </c>
      <c r="Y101" s="18">
        <f t="shared" ca="1" si="6"/>
        <v>32687793745.595608</v>
      </c>
      <c r="Z101" s="20"/>
      <c r="AA101" s="20"/>
      <c r="AB101" s="18"/>
      <c r="AC101" s="20"/>
      <c r="AD101" s="20"/>
      <c r="AE101" s="24">
        <v>19</v>
      </c>
      <c r="AH101" s="25" t="str">
        <f t="shared" ca="1" si="7"/>
        <v>-</v>
      </c>
      <c r="AI101" s="15">
        <f t="shared" ca="1" si="8"/>
        <v>18.458461153173303</v>
      </c>
      <c r="AJ101" s="15">
        <f t="shared" ca="1" si="9"/>
        <v>17.949925995863378</v>
      </c>
      <c r="AK101" s="17">
        <f t="shared" ca="1" si="10"/>
        <v>7.3168502923508683E-2</v>
      </c>
      <c r="AL101" s="17">
        <f t="shared" ca="1" si="11"/>
        <v>0.11025341348064427</v>
      </c>
      <c r="AM101" s="26">
        <f t="shared" ca="1" si="12"/>
        <v>1</v>
      </c>
      <c r="AN101" s="26">
        <f t="shared" ca="1" si="13"/>
        <v>0</v>
      </c>
      <c r="AO101" s="25">
        <f t="shared" si="20"/>
        <v>0</v>
      </c>
      <c r="AP101" s="26">
        <f t="shared" si="21"/>
        <v>0</v>
      </c>
      <c r="AQ101" s="25">
        <f t="shared" si="22"/>
        <v>1</v>
      </c>
      <c r="AR101" s="26">
        <f t="shared" si="23"/>
        <v>0</v>
      </c>
      <c r="BD101" s="30"/>
      <c r="BE101" s="30"/>
      <c r="BF101" s="30"/>
    </row>
    <row r="102" spans="1:58" x14ac:dyDescent="0.2">
      <c r="A102" s="12">
        <v>38218</v>
      </c>
      <c r="B102" s="13">
        <v>17.89</v>
      </c>
      <c r="C102" s="14">
        <v>19.132000000000001</v>
      </c>
      <c r="D102" s="31">
        <f t="shared" si="14"/>
        <v>260470.17220129428</v>
      </c>
      <c r="E102" s="31">
        <f t="shared" si="15"/>
        <v>13564.250780424127</v>
      </c>
      <c r="F102" s="16">
        <f t="shared" si="0"/>
        <v>274034.42298171838</v>
      </c>
      <c r="G102" s="16">
        <f t="shared" si="1"/>
        <v>17.951476946166032</v>
      </c>
      <c r="H102" s="17">
        <f t="shared" si="2"/>
        <v>6.4917415847794313E-2</v>
      </c>
      <c r="I102" s="16">
        <v>16.96</v>
      </c>
      <c r="J102" s="32">
        <f t="shared" si="16"/>
        <v>1.0046210958703832</v>
      </c>
      <c r="K102" s="18">
        <f t="shared" ca="1" si="3"/>
        <v>67372.093074244433</v>
      </c>
      <c r="L102" s="19"/>
      <c r="M102" s="20"/>
      <c r="N102" s="18"/>
      <c r="O102" s="20"/>
      <c r="P102" s="21"/>
      <c r="Q102" s="33">
        <f t="shared" si="17"/>
        <v>0.99537890412961683</v>
      </c>
      <c r="R102" s="5">
        <f t="shared" ca="1" si="4"/>
        <v>3.0592505186468482</v>
      </c>
      <c r="S102" s="20"/>
      <c r="T102" s="20"/>
      <c r="U102" s="5">
        <f t="shared" ca="1" si="5"/>
        <v>5.7052271264978893</v>
      </c>
      <c r="V102" s="23"/>
      <c r="W102" s="20"/>
      <c r="X102" s="32">
        <f t="shared" si="18"/>
        <v>1.0092421917407663</v>
      </c>
      <c r="Y102" s="18">
        <f t="shared" ca="1" si="6"/>
        <v>32987729434.35857</v>
      </c>
      <c r="Z102" s="20"/>
      <c r="AA102" s="20"/>
      <c r="AB102" s="18"/>
      <c r="AC102" s="20"/>
      <c r="AD102" s="20"/>
      <c r="AE102" s="24">
        <f t="shared" ref="AE102:AE119" si="28">AE101-1</f>
        <v>18</v>
      </c>
      <c r="AH102" s="25" t="str">
        <f t="shared" ca="1" si="7"/>
        <v>-</v>
      </c>
      <c r="AI102" s="15">
        <f t="shared" ca="1" si="8"/>
        <v>18.401864817276447</v>
      </c>
      <c r="AJ102" s="15">
        <f t="shared" ca="1" si="9"/>
        <v>17.971681712383347</v>
      </c>
      <c r="AK102" s="17">
        <f t="shared" ca="1" si="10"/>
        <v>6.7967400396849051E-2</v>
      </c>
      <c r="AL102" s="17">
        <f t="shared" ca="1" si="11"/>
        <v>0.10636187416564513</v>
      </c>
      <c r="AM102" s="26">
        <f t="shared" ca="1" si="12"/>
        <v>1</v>
      </c>
      <c r="AN102" s="26">
        <f t="shared" ca="1" si="13"/>
        <v>0</v>
      </c>
      <c r="AO102" s="25">
        <f t="shared" si="20"/>
        <v>0</v>
      </c>
      <c r="AP102" s="26">
        <f t="shared" si="21"/>
        <v>0</v>
      </c>
      <c r="AQ102" s="25">
        <f t="shared" si="22"/>
        <v>1</v>
      </c>
      <c r="AR102" s="26">
        <f t="shared" si="23"/>
        <v>0</v>
      </c>
      <c r="BD102" s="30"/>
      <c r="BE102" s="30"/>
      <c r="BF102" s="30"/>
    </row>
    <row r="103" spans="1:58" x14ac:dyDescent="0.2">
      <c r="A103" s="12">
        <v>38219</v>
      </c>
      <c r="B103" s="13">
        <v>17.649999999999999</v>
      </c>
      <c r="C103" s="14">
        <v>18.891999999999999</v>
      </c>
      <c r="D103" s="31">
        <f t="shared" si="14"/>
        <v>245999.60707900015</v>
      </c>
      <c r="E103" s="31">
        <f t="shared" si="15"/>
        <v>27095.424209121695</v>
      </c>
      <c r="F103" s="16">
        <f t="shared" si="0"/>
        <v>273095.03128812183</v>
      </c>
      <c r="G103" s="16">
        <f t="shared" si="1"/>
        <v>17.773226397452191</v>
      </c>
      <c r="H103" s="17">
        <f t="shared" si="2"/>
        <v>6.5742113063730678E-2</v>
      </c>
      <c r="I103" s="16">
        <v>16</v>
      </c>
      <c r="J103" s="32">
        <f t="shared" si="16"/>
        <v>0.98667645680432092</v>
      </c>
      <c r="K103" s="18">
        <f t="shared" ca="1" si="3"/>
        <v>66471.74805153023</v>
      </c>
      <c r="L103" s="19"/>
      <c r="M103" s="20"/>
      <c r="N103" s="18"/>
      <c r="O103" s="20"/>
      <c r="P103" s="21"/>
      <c r="Q103" s="33">
        <f t="shared" si="17"/>
        <v>1.0133235431956791</v>
      </c>
      <c r="R103" s="5">
        <f t="shared" ca="1" si="4"/>
        <v>3.099881432715053</v>
      </c>
      <c r="S103" s="20"/>
      <c r="T103" s="20"/>
      <c r="U103" s="5">
        <f t="shared" ca="1" si="5"/>
        <v>5.781043043269281</v>
      </c>
      <c r="V103" s="23"/>
      <c r="W103" s="20"/>
      <c r="X103" s="32">
        <f t="shared" si="18"/>
        <v>0.97335291360864185</v>
      </c>
      <c r="Y103" s="18">
        <f t="shared" ca="1" si="6"/>
        <v>32106589384.051468</v>
      </c>
      <c r="Z103" s="20"/>
      <c r="AA103" s="20"/>
      <c r="AB103" s="18"/>
      <c r="AC103" s="20"/>
      <c r="AD103" s="20"/>
      <c r="AE103" s="24">
        <f t="shared" si="28"/>
        <v>17</v>
      </c>
      <c r="AH103" s="25" t="str">
        <f t="shared" ca="1" si="7"/>
        <v>-</v>
      </c>
      <c r="AI103" s="15">
        <f t="shared" ca="1" si="8"/>
        <v>18.367021798893262</v>
      </c>
      <c r="AJ103" s="15">
        <f t="shared" ca="1" si="9"/>
        <v>18.010389859080128</v>
      </c>
      <c r="AK103" s="17">
        <f t="shared" ca="1" si="10"/>
        <v>6.857245236709815E-2</v>
      </c>
      <c r="AL103" s="17">
        <f t="shared" ca="1" si="11"/>
        <v>0.1005006665013207</v>
      </c>
      <c r="AM103" s="26">
        <f t="shared" ca="1" si="12"/>
        <v>1</v>
      </c>
      <c r="AN103" s="26">
        <f t="shared" ca="1" si="13"/>
        <v>0</v>
      </c>
      <c r="AO103" s="25">
        <f t="shared" si="20"/>
        <v>0</v>
      </c>
      <c r="AP103" s="26">
        <f t="shared" si="21"/>
        <v>0</v>
      </c>
      <c r="AQ103" s="25">
        <f t="shared" si="22"/>
        <v>1</v>
      </c>
      <c r="AR103" s="26">
        <f t="shared" si="23"/>
        <v>0</v>
      </c>
      <c r="BD103" s="30"/>
      <c r="BE103" s="30"/>
      <c r="BF103" s="30"/>
    </row>
    <row r="104" spans="1:58" x14ac:dyDescent="0.2">
      <c r="A104" s="12">
        <v>38222</v>
      </c>
      <c r="B104" s="13">
        <v>17.47</v>
      </c>
      <c r="C104" s="14">
        <v>18.77</v>
      </c>
      <c r="D104" s="31">
        <f t="shared" si="14"/>
        <v>231529.04195670603</v>
      </c>
      <c r="E104" s="31">
        <f t="shared" si="15"/>
        <v>40614.66380304988</v>
      </c>
      <c r="F104" s="16">
        <f t="shared" si="0"/>
        <v>272143.70575975592</v>
      </c>
      <c r="G104" s="16">
        <f t="shared" si="1"/>
        <v>17.664011699798689</v>
      </c>
      <c r="H104" s="17">
        <f t="shared" si="2"/>
        <v>6.9259456579648382E-2</v>
      </c>
      <c r="I104" s="16">
        <v>15.88</v>
      </c>
      <c r="J104" s="32">
        <f t="shared" si="16"/>
        <v>0.9903930095154595</v>
      </c>
      <c r="K104" s="18">
        <f t="shared" ca="1" si="3"/>
        <v>65830.470714710114</v>
      </c>
      <c r="L104" s="19"/>
      <c r="M104" s="20"/>
      <c r="N104" s="18"/>
      <c r="O104" s="20"/>
      <c r="P104" s="21"/>
      <c r="Q104" s="33">
        <f t="shared" si="17"/>
        <v>1.0096069904845406</v>
      </c>
      <c r="R104" s="5">
        <f t="shared" ca="1" si="4"/>
        <v>3.12953158654109</v>
      </c>
      <c r="S104" s="20"/>
      <c r="T104" s="20"/>
      <c r="U104" s="5">
        <f t="shared" ca="1" si="5"/>
        <v>5.8363816508809512</v>
      </c>
      <c r="V104" s="23"/>
      <c r="W104" s="20"/>
      <c r="X104" s="32">
        <f t="shared" si="18"/>
        <v>0.98078601903091889</v>
      </c>
      <c r="Y104" s="18">
        <f t="shared" ca="1" si="6"/>
        <v>31487621551.320786</v>
      </c>
      <c r="Z104" s="20"/>
      <c r="AA104" s="20"/>
      <c r="AB104" s="18"/>
      <c r="AC104" s="20"/>
      <c r="AD104" s="20"/>
      <c r="AE104" s="24">
        <f t="shared" si="28"/>
        <v>16</v>
      </c>
      <c r="AH104" s="25" t="str">
        <f t="shared" ca="1" si="7"/>
        <v>-</v>
      </c>
      <c r="AI104" s="15">
        <f t="shared" ca="1" si="8"/>
        <v>18.322734587270979</v>
      </c>
      <c r="AJ104" s="15">
        <f t="shared" ca="1" si="9"/>
        <v>18.038018127166122</v>
      </c>
      <c r="AK104" s="17">
        <f t="shared" ca="1" si="10"/>
        <v>7.0038583318245307E-2</v>
      </c>
      <c r="AL104" s="17">
        <f t="shared" ca="1" si="11"/>
        <v>9.429847525938323E-2</v>
      </c>
      <c r="AM104" s="26">
        <f t="shared" ca="1" si="12"/>
        <v>1</v>
      </c>
      <c r="AN104" s="26">
        <f t="shared" ca="1" si="13"/>
        <v>0</v>
      </c>
      <c r="AO104" s="25">
        <f t="shared" si="20"/>
        <v>0</v>
      </c>
      <c r="AP104" s="26">
        <f t="shared" si="21"/>
        <v>0</v>
      </c>
      <c r="AQ104" s="25">
        <f t="shared" si="22"/>
        <v>1</v>
      </c>
      <c r="AR104" s="26">
        <f t="shared" si="23"/>
        <v>0</v>
      </c>
      <c r="BD104" s="30"/>
      <c r="BE104" s="30"/>
      <c r="BF104" s="30"/>
    </row>
    <row r="105" spans="1:58" x14ac:dyDescent="0.2">
      <c r="A105" s="12">
        <v>38223</v>
      </c>
      <c r="B105" s="13">
        <v>17.100000000000001</v>
      </c>
      <c r="C105" s="14">
        <v>18.420000000000002</v>
      </c>
      <c r="D105" s="31">
        <f t="shared" si="14"/>
        <v>217058.47683441191</v>
      </c>
      <c r="E105" s="31">
        <f t="shared" si="15"/>
        <v>54083.005448573502</v>
      </c>
      <c r="F105" s="16">
        <f t="shared" si="0"/>
        <v>271141.48228298541</v>
      </c>
      <c r="G105" s="16">
        <f t="shared" si="1"/>
        <v>17.363292678755844</v>
      </c>
      <c r="H105" s="17">
        <f t="shared" si="2"/>
        <v>7.1661237785016318E-2</v>
      </c>
      <c r="I105" s="16">
        <v>15.33</v>
      </c>
      <c r="J105" s="32">
        <f t="shared" si="16"/>
        <v>0.97935560643198194</v>
      </c>
      <c r="K105" s="18">
        <f t="shared" ca="1" si="3"/>
        <v>64468.812197061976</v>
      </c>
      <c r="L105" s="19"/>
      <c r="M105" s="20"/>
      <c r="N105" s="18"/>
      <c r="O105" s="20"/>
      <c r="P105" s="21"/>
      <c r="Q105" s="33">
        <f t="shared" si="17"/>
        <v>1.0206443935680181</v>
      </c>
      <c r="R105" s="5">
        <f t="shared" ca="1" si="4"/>
        <v>3.194005804672901</v>
      </c>
      <c r="S105" s="20"/>
      <c r="T105" s="20"/>
      <c r="U105" s="5">
        <f t="shared" ca="1" si="5"/>
        <v>5.9566662746619556</v>
      </c>
      <c r="V105" s="23"/>
      <c r="W105" s="20"/>
      <c r="X105" s="32">
        <f t="shared" si="18"/>
        <v>0.95871121286396388</v>
      </c>
      <c r="Y105" s="18">
        <f t="shared" ca="1" si="6"/>
        <v>30185549111.447681</v>
      </c>
      <c r="Z105" s="20"/>
      <c r="AA105" s="20"/>
      <c r="AB105" s="18"/>
      <c r="AC105" s="20"/>
      <c r="AD105" s="20"/>
      <c r="AE105" s="24">
        <f t="shared" si="28"/>
        <v>15</v>
      </c>
      <c r="AH105" s="25" t="str">
        <f t="shared" ca="1" si="7"/>
        <v>-</v>
      </c>
      <c r="AI105" s="15">
        <f t="shared" ca="1" si="8"/>
        <v>18.252307725364826</v>
      </c>
      <c r="AJ105" s="15">
        <f t="shared" ca="1" si="9"/>
        <v>18.051723417686194</v>
      </c>
      <c r="AK105" s="17">
        <f t="shared" ca="1" si="10"/>
        <v>7.0270411237369643E-2</v>
      </c>
      <c r="AL105" s="17">
        <f t="shared" ca="1" si="11"/>
        <v>8.8128920416700035E-2</v>
      </c>
      <c r="AM105" s="26">
        <f t="shared" ca="1" si="12"/>
        <v>1</v>
      </c>
      <c r="AN105" s="26">
        <f t="shared" ca="1" si="13"/>
        <v>0</v>
      </c>
      <c r="AO105" s="25">
        <f t="shared" si="20"/>
        <v>0</v>
      </c>
      <c r="AP105" s="26">
        <f t="shared" si="21"/>
        <v>0</v>
      </c>
      <c r="AQ105" s="25">
        <f t="shared" si="22"/>
        <v>1</v>
      </c>
      <c r="AR105" s="26">
        <f t="shared" si="23"/>
        <v>0</v>
      </c>
      <c r="BD105" s="30"/>
      <c r="BE105" s="30"/>
      <c r="BF105" s="30"/>
    </row>
    <row r="106" spans="1:58" x14ac:dyDescent="0.2">
      <c r="A106" s="12">
        <v>38224</v>
      </c>
      <c r="B106" s="13">
        <v>16.5</v>
      </c>
      <c r="C106" s="14">
        <v>17.59</v>
      </c>
      <c r="D106" s="31">
        <f t="shared" si="14"/>
        <v>202587.91171211778</v>
      </c>
      <c r="E106" s="31">
        <f t="shared" si="15"/>
        <v>67516.591962755352</v>
      </c>
      <c r="F106" s="16">
        <f t="shared" si="0"/>
        <v>270104.50367487315</v>
      </c>
      <c r="G106" s="16">
        <f t="shared" si="1"/>
        <v>16.772461525958068</v>
      </c>
      <c r="H106" s="17">
        <f t="shared" si="2"/>
        <v>6.1967026719727092E-2</v>
      </c>
      <c r="I106" s="16">
        <v>14.98</v>
      </c>
      <c r="J106" s="32">
        <f t="shared" si="16"/>
        <v>0.96227804709230225</v>
      </c>
      <c r="K106" s="18">
        <f t="shared" ca="1" si="3"/>
        <v>62034.393578318733</v>
      </c>
      <c r="L106" s="19"/>
      <c r="M106" s="20"/>
      <c r="N106" s="18"/>
      <c r="O106" s="20"/>
      <c r="P106" s="21"/>
      <c r="Q106" s="33">
        <f t="shared" si="17"/>
        <v>1.0377219529076978</v>
      </c>
      <c r="R106" s="5">
        <f t="shared" ca="1" si="4"/>
        <v>3.3143518639319871</v>
      </c>
      <c r="S106" s="20"/>
      <c r="T106" s="20"/>
      <c r="U106" s="5">
        <f t="shared" ca="1" si="5"/>
        <v>6.1811517377084613</v>
      </c>
      <c r="V106" s="23"/>
      <c r="W106" s="20"/>
      <c r="X106" s="32">
        <f t="shared" si="18"/>
        <v>0.92455609418460449</v>
      </c>
      <c r="Y106" s="18">
        <f t="shared" ca="1" si="6"/>
        <v>27906396659.106159</v>
      </c>
      <c r="Z106" s="20"/>
      <c r="AA106" s="20"/>
      <c r="AB106" s="18"/>
      <c r="AC106" s="20"/>
      <c r="AD106" s="20"/>
      <c r="AE106" s="24">
        <f t="shared" si="28"/>
        <v>14</v>
      </c>
      <c r="AH106" s="25" t="str">
        <f t="shared" ca="1" si="7"/>
        <v>-</v>
      </c>
      <c r="AI106" s="15">
        <f t="shared" ca="1" si="8"/>
        <v>18.17869284058515</v>
      </c>
      <c r="AJ106" s="15">
        <f t="shared" ca="1" si="9"/>
        <v>18.045847264669003</v>
      </c>
      <c r="AK106" s="17">
        <f t="shared" ca="1" si="10"/>
        <v>6.6029804823880878E-2</v>
      </c>
      <c r="AL106" s="17">
        <f t="shared" ca="1" si="11"/>
        <v>8.2050034028873647E-2</v>
      </c>
      <c r="AM106" s="26">
        <f t="shared" ca="1" si="12"/>
        <v>1</v>
      </c>
      <c r="AN106" s="26">
        <f t="shared" ca="1" si="13"/>
        <v>0</v>
      </c>
      <c r="AO106" s="25">
        <f t="shared" si="20"/>
        <v>0</v>
      </c>
      <c r="AP106" s="26">
        <f t="shared" si="21"/>
        <v>0</v>
      </c>
      <c r="AQ106" s="25">
        <f t="shared" si="22"/>
        <v>1</v>
      </c>
      <c r="AR106" s="26">
        <f t="shared" si="23"/>
        <v>0</v>
      </c>
      <c r="BD106" s="30"/>
      <c r="BE106" s="30"/>
      <c r="BF106" s="30"/>
    </row>
    <row r="107" spans="1:58" x14ac:dyDescent="0.2">
      <c r="A107" s="12">
        <v>38225</v>
      </c>
      <c r="B107" s="13">
        <v>16.41</v>
      </c>
      <c r="C107" s="14">
        <v>17.59</v>
      </c>
      <c r="D107" s="31">
        <f t="shared" si="14"/>
        <v>188117.34658982366</v>
      </c>
      <c r="E107" s="31">
        <f t="shared" si="15"/>
        <v>81090.459189466725</v>
      </c>
      <c r="F107" s="16">
        <f t="shared" si="0"/>
        <v>269207.80577929039</v>
      </c>
      <c r="G107" s="16">
        <f t="shared" si="1"/>
        <v>16.765438214603702</v>
      </c>
      <c r="H107" s="17">
        <f t="shared" si="2"/>
        <v>6.7083570210346721E-2</v>
      </c>
      <c r="I107" s="16">
        <v>14.91</v>
      </c>
      <c r="J107" s="32">
        <f t="shared" si="16"/>
        <v>0.99626283111896308</v>
      </c>
      <c r="K107" s="18">
        <f t="shared" ca="1" si="3"/>
        <v>61800.041006527659</v>
      </c>
      <c r="L107" s="19"/>
      <c r="M107" s="20"/>
      <c r="N107" s="18"/>
      <c r="O107" s="20"/>
      <c r="P107" s="21"/>
      <c r="Q107" s="33">
        <f t="shared" si="17"/>
        <v>1.0037371688810368</v>
      </c>
      <c r="R107" s="5">
        <f t="shared" ca="1" si="4"/>
        <v>3.3265995690424393</v>
      </c>
      <c r="S107" s="20"/>
      <c r="T107" s="20"/>
      <c r="U107" s="5">
        <f t="shared" ca="1" si="5"/>
        <v>6.2040393403846048</v>
      </c>
      <c r="V107" s="23"/>
      <c r="W107" s="20"/>
      <c r="X107" s="32">
        <f t="shared" si="18"/>
        <v>0.99252566223792626</v>
      </c>
      <c r="Y107" s="18">
        <f t="shared" ca="1" si="6"/>
        <v>27695991944.866333</v>
      </c>
      <c r="Z107" s="20"/>
      <c r="AA107" s="20"/>
      <c r="AB107" s="18"/>
      <c r="AC107" s="20"/>
      <c r="AD107" s="20"/>
      <c r="AE107" s="24">
        <f t="shared" si="28"/>
        <v>13</v>
      </c>
      <c r="AH107" s="25" t="str">
        <f t="shared" ca="1" si="7"/>
        <v>-</v>
      </c>
      <c r="AI107" s="15">
        <f t="shared" ca="1" si="8"/>
        <v>18.11562426983183</v>
      </c>
      <c r="AJ107" s="15">
        <f t="shared" ca="1" si="9"/>
        <v>18.045148232346467</v>
      </c>
      <c r="AK107" s="17">
        <f t="shared" ca="1" si="10"/>
        <v>6.6771803367710589E-2</v>
      </c>
      <c r="AL107" s="17">
        <f t="shared" ca="1" si="11"/>
        <v>7.7419605216301646E-2</v>
      </c>
      <c r="AM107" s="26">
        <f t="shared" ca="1" si="12"/>
        <v>1</v>
      </c>
      <c r="AN107" s="26">
        <f t="shared" ca="1" si="13"/>
        <v>0</v>
      </c>
      <c r="AO107" s="25">
        <f t="shared" si="20"/>
        <v>0</v>
      </c>
      <c r="AP107" s="26">
        <f t="shared" si="21"/>
        <v>0</v>
      </c>
      <c r="AQ107" s="25">
        <f t="shared" si="22"/>
        <v>1</v>
      </c>
      <c r="AR107" s="26">
        <f t="shared" si="23"/>
        <v>0</v>
      </c>
      <c r="BD107" s="30"/>
      <c r="BE107" s="30"/>
      <c r="BF107" s="30"/>
    </row>
    <row r="108" spans="1:58" x14ac:dyDescent="0.2">
      <c r="A108" s="12">
        <v>38226</v>
      </c>
      <c r="B108" s="13">
        <v>16.149999999999999</v>
      </c>
      <c r="C108" s="14">
        <v>17.47</v>
      </c>
      <c r="D108" s="31">
        <f t="shared" si="14"/>
        <v>173646.78146752954</v>
      </c>
      <c r="E108" s="31">
        <f t="shared" si="15"/>
        <v>94590.287140396045</v>
      </c>
      <c r="F108" s="16">
        <f t="shared" si="0"/>
        <v>268237.06860792555</v>
      </c>
      <c r="G108" s="16">
        <f t="shared" si="1"/>
        <v>16.615480702101713</v>
      </c>
      <c r="H108" s="17">
        <f t="shared" si="2"/>
        <v>7.5558099599313144E-2</v>
      </c>
      <c r="I108" s="16">
        <v>14.71</v>
      </c>
      <c r="J108" s="32">
        <f t="shared" si="16"/>
        <v>0.98748190666834579</v>
      </c>
      <c r="K108" s="18">
        <f t="shared" ca="1" si="3"/>
        <v>61023.93440035286</v>
      </c>
      <c r="L108" s="19"/>
      <c r="M108" s="20"/>
      <c r="N108" s="18"/>
      <c r="O108" s="20"/>
      <c r="P108" s="21"/>
      <c r="Q108" s="33">
        <f t="shared" si="17"/>
        <v>1.0125180933316542</v>
      </c>
      <c r="R108" s="5">
        <f t="shared" ca="1" si="4"/>
        <v>3.3681019363824451</v>
      </c>
      <c r="S108" s="20"/>
      <c r="T108" s="20"/>
      <c r="U108" s="5">
        <f t="shared" ca="1" si="5"/>
        <v>6.2814870270879162</v>
      </c>
      <c r="V108" s="23"/>
      <c r="W108" s="20"/>
      <c r="X108" s="32">
        <f t="shared" si="18"/>
        <v>0.97496381333669158</v>
      </c>
      <c r="Y108" s="18">
        <f t="shared" ca="1" si="6"/>
        <v>27000812795.74889</v>
      </c>
      <c r="Z108" s="20"/>
      <c r="AA108" s="20"/>
      <c r="AB108" s="18"/>
      <c r="AC108" s="20"/>
      <c r="AD108" s="20"/>
      <c r="AE108" s="24">
        <f t="shared" si="28"/>
        <v>12</v>
      </c>
      <c r="AH108" s="25" t="str">
        <f t="shared" ca="1" si="7"/>
        <v>-</v>
      </c>
      <c r="AI108" s="15">
        <f t="shared" ca="1" si="8"/>
        <v>18.061639417599068</v>
      </c>
      <c r="AJ108" s="15">
        <f t="shared" ca="1" si="9"/>
        <v>18.049164234826492</v>
      </c>
      <c r="AK108" s="17">
        <f t="shared" ca="1" si="10"/>
        <v>6.8545250659630394E-2</v>
      </c>
      <c r="AL108" s="17">
        <f t="shared" ca="1" si="11"/>
        <v>7.4921996486462139E-2</v>
      </c>
      <c r="AM108" s="26">
        <f t="shared" ca="1" si="12"/>
        <v>1</v>
      </c>
      <c r="AN108" s="26">
        <f t="shared" ca="1" si="13"/>
        <v>0</v>
      </c>
      <c r="AO108" s="25">
        <f t="shared" si="20"/>
        <v>0</v>
      </c>
      <c r="AP108" s="26">
        <f t="shared" si="21"/>
        <v>0</v>
      </c>
      <c r="AQ108" s="25">
        <f t="shared" si="22"/>
        <v>1</v>
      </c>
      <c r="AR108" s="26">
        <f t="shared" si="23"/>
        <v>0</v>
      </c>
      <c r="BD108" s="30"/>
      <c r="BE108" s="30"/>
      <c r="BF108" s="30"/>
    </row>
    <row r="109" spans="1:58" x14ac:dyDescent="0.2">
      <c r="A109" s="12">
        <v>38229</v>
      </c>
      <c r="B109" s="13">
        <v>16.440000000000001</v>
      </c>
      <c r="C109" s="14">
        <v>17.579999999999998</v>
      </c>
      <c r="D109" s="31">
        <f t="shared" si="14"/>
        <v>159176.21634523541</v>
      </c>
      <c r="E109" s="31">
        <f t="shared" si="15"/>
        <v>107967.48386192153</v>
      </c>
      <c r="F109" s="16">
        <f t="shared" si="0"/>
        <v>267143.70020715694</v>
      </c>
      <c r="G109" s="16">
        <f t="shared" si="1"/>
        <v>16.900736792621895</v>
      </c>
      <c r="H109" s="17">
        <f t="shared" si="2"/>
        <v>6.4846416382252414E-2</v>
      </c>
      <c r="I109" s="16">
        <v>15.44</v>
      </c>
      <c r="J109" s="32">
        <f t="shared" si="16"/>
        <v>1.0130219848663349</v>
      </c>
      <c r="K109" s="18">
        <f t="shared" ca="1" si="3"/>
        <v>61816.066930670837</v>
      </c>
      <c r="L109" s="19"/>
      <c r="M109" s="20"/>
      <c r="N109" s="18"/>
      <c r="O109" s="20"/>
      <c r="P109" s="21"/>
      <c r="Q109" s="33">
        <f t="shared" si="17"/>
        <v>0.98697801513366523</v>
      </c>
      <c r="R109" s="5">
        <f t="shared" ca="1" si="4"/>
        <v>3.3241040803654665</v>
      </c>
      <c r="S109" s="20"/>
      <c r="T109" s="20"/>
      <c r="U109" s="5">
        <f t="shared" ca="1" si="5"/>
        <v>6.1994773490232111</v>
      </c>
      <c r="V109" s="23"/>
      <c r="W109" s="20"/>
      <c r="X109" s="32">
        <f t="shared" si="18"/>
        <v>1.0260439697326695</v>
      </c>
      <c r="Y109" s="18">
        <f t="shared" ca="1" si="6"/>
        <v>27702197858.614098</v>
      </c>
      <c r="Z109" s="20"/>
      <c r="AA109" s="20"/>
      <c r="AB109" s="18"/>
      <c r="AC109" s="20"/>
      <c r="AD109" s="20"/>
      <c r="AE109" s="24">
        <f t="shared" si="28"/>
        <v>11</v>
      </c>
      <c r="AH109" s="25" t="str">
        <f t="shared" ca="1" si="7"/>
        <v>-</v>
      </c>
      <c r="AI109" s="15">
        <f t="shared" ca="1" si="8"/>
        <v>18.020021244462605</v>
      </c>
      <c r="AJ109" s="15">
        <f t="shared" ca="1" si="9"/>
        <v>18.051943331950177</v>
      </c>
      <c r="AK109" s="17">
        <f t="shared" ca="1" si="10"/>
        <v>6.8395967879384012E-2</v>
      </c>
      <c r="AL109" s="17">
        <f t="shared" ca="1" si="11"/>
        <v>7.292155434417788E-2</v>
      </c>
      <c r="AM109" s="26">
        <f t="shared" ca="1" si="12"/>
        <v>0</v>
      </c>
      <c r="AN109" s="26">
        <f t="shared" ca="1" si="13"/>
        <v>0</v>
      </c>
      <c r="AO109" s="25">
        <f t="shared" si="20"/>
        <v>0</v>
      </c>
      <c r="AP109" s="26">
        <f t="shared" si="21"/>
        <v>0</v>
      </c>
      <c r="AQ109" s="25">
        <f t="shared" si="22"/>
        <v>1</v>
      </c>
      <c r="AR109" s="26">
        <f t="shared" si="23"/>
        <v>0</v>
      </c>
      <c r="BD109" s="30"/>
      <c r="BE109" s="30"/>
      <c r="BF109" s="30"/>
    </row>
    <row r="110" spans="1:58" x14ac:dyDescent="0.2">
      <c r="A110" s="12">
        <v>38230</v>
      </c>
      <c r="B110" s="13">
        <v>16.170000000000002</v>
      </c>
      <c r="C110" s="14">
        <v>17.579999999999998</v>
      </c>
      <c r="D110" s="31">
        <f t="shared" si="14"/>
        <v>144705.65122294129</v>
      </c>
      <c r="E110" s="31">
        <f t="shared" si="15"/>
        <v>121499.68469300888</v>
      </c>
      <c r="F110" s="16">
        <f t="shared" si="0"/>
        <v>266205.33591595019</v>
      </c>
      <c r="G110" s="16">
        <f t="shared" si="1"/>
        <v>16.813542905808742</v>
      </c>
      <c r="H110" s="17">
        <f t="shared" si="2"/>
        <v>8.0204778156996448E-2</v>
      </c>
      <c r="I110" s="16">
        <v>15.29</v>
      </c>
      <c r="J110" s="32">
        <f t="shared" si="16"/>
        <v>0.99134636285456534</v>
      </c>
      <c r="K110" s="18">
        <f t="shared" ca="1" si="3"/>
        <v>61278.634808691255</v>
      </c>
      <c r="L110" s="19"/>
      <c r="M110" s="20"/>
      <c r="N110" s="18"/>
      <c r="O110" s="20"/>
      <c r="P110" s="21"/>
      <c r="Q110" s="33">
        <f t="shared" si="17"/>
        <v>1.0086536371454347</v>
      </c>
      <c r="R110" s="5">
        <f t="shared" ca="1" si="4"/>
        <v>3.3527299947698488</v>
      </c>
      <c r="S110" s="20"/>
      <c r="T110" s="20"/>
      <c r="U110" s="5">
        <f t="shared" ca="1" si="5"/>
        <v>6.2529112980360821</v>
      </c>
      <c r="V110" s="23"/>
      <c r="W110" s="20"/>
      <c r="X110" s="32">
        <f t="shared" si="18"/>
        <v>0.98269272570913058</v>
      </c>
      <c r="Y110" s="18">
        <f t="shared" ca="1" si="6"/>
        <v>27220956707.541374</v>
      </c>
      <c r="Z110" s="20"/>
      <c r="AA110" s="20"/>
      <c r="AB110" s="18"/>
      <c r="AC110" s="20"/>
      <c r="AD110" s="20"/>
      <c r="AE110" s="24">
        <f t="shared" si="28"/>
        <v>10</v>
      </c>
      <c r="AH110" s="25" t="str">
        <f t="shared" ca="1" si="7"/>
        <v>-</v>
      </c>
      <c r="AI110" s="15">
        <f t="shared" ca="1" si="8"/>
        <v>17.979801565825976</v>
      </c>
      <c r="AJ110" s="15">
        <f t="shared" ca="1" si="9"/>
        <v>18.051546909853617</v>
      </c>
      <c r="AK110" s="17">
        <f t="shared" ca="1" si="10"/>
        <v>7.0220188142275361E-2</v>
      </c>
      <c r="AL110" s="17">
        <f t="shared" ca="1" si="11"/>
        <v>7.1938622190441698E-2</v>
      </c>
      <c r="AM110" s="26">
        <f t="shared" ca="1" si="12"/>
        <v>0</v>
      </c>
      <c r="AN110" s="26">
        <f t="shared" ca="1" si="13"/>
        <v>0</v>
      </c>
      <c r="AO110" s="25">
        <f t="shared" si="20"/>
        <v>0</v>
      </c>
      <c r="AP110" s="26">
        <f t="shared" si="21"/>
        <v>0</v>
      </c>
      <c r="AQ110" s="25">
        <f t="shared" si="22"/>
        <v>1</v>
      </c>
      <c r="AR110" s="26">
        <f t="shared" si="23"/>
        <v>0</v>
      </c>
      <c r="BD110" s="30"/>
      <c r="BE110" s="30"/>
      <c r="BF110" s="30"/>
    </row>
    <row r="111" spans="1:58" x14ac:dyDescent="0.2">
      <c r="A111" s="12">
        <v>38231</v>
      </c>
      <c r="B111" s="13">
        <v>16.02</v>
      </c>
      <c r="C111" s="14">
        <v>17.329999999999998</v>
      </c>
      <c r="D111" s="31">
        <f t="shared" si="14"/>
        <v>130235.08610064717</v>
      </c>
      <c r="E111" s="31">
        <f t="shared" si="15"/>
        <v>134809.64134986303</v>
      </c>
      <c r="F111" s="16">
        <f t="shared" si="0"/>
        <v>265044.7274505102</v>
      </c>
      <c r="G111" s="16">
        <f t="shared" si="1"/>
        <v>16.686305011486393</v>
      </c>
      <c r="H111" s="17">
        <f t="shared" si="2"/>
        <v>7.5591459896133806E-2</v>
      </c>
      <c r="I111" s="16">
        <v>14.91</v>
      </c>
      <c r="J111" s="32">
        <f t="shared" si="16"/>
        <v>0.98810558537101056</v>
      </c>
      <c r="K111" s="18">
        <f t="shared" ca="1" si="3"/>
        <v>60547.292825937358</v>
      </c>
      <c r="L111" s="19"/>
      <c r="M111" s="20"/>
      <c r="N111" s="18"/>
      <c r="O111" s="20"/>
      <c r="P111" s="21"/>
      <c r="Q111" s="33">
        <f t="shared" si="17"/>
        <v>1.0118944146289894</v>
      </c>
      <c r="R111" s="5">
        <f t="shared" ca="1" si="4"/>
        <v>3.392467423847934</v>
      </c>
      <c r="S111" s="20"/>
      <c r="T111" s="20"/>
      <c r="U111" s="5">
        <f t="shared" ca="1" si="5"/>
        <v>6.3270694002746133</v>
      </c>
      <c r="V111" s="23"/>
      <c r="W111" s="20"/>
      <c r="X111" s="32">
        <f t="shared" si="18"/>
        <v>0.97621117074202113</v>
      </c>
      <c r="Y111" s="18">
        <f t="shared" ca="1" si="6"/>
        <v>26571653137.4259</v>
      </c>
      <c r="Z111" s="20"/>
      <c r="AA111" s="20"/>
      <c r="AB111" s="18"/>
      <c r="AC111" s="20"/>
      <c r="AD111" s="20"/>
      <c r="AE111" s="24">
        <f t="shared" si="28"/>
        <v>9</v>
      </c>
      <c r="AH111" s="25" t="str">
        <f t="shared" ca="1" si="7"/>
        <v>-</v>
      </c>
      <c r="AI111" s="15">
        <f t="shared" ca="1" si="8"/>
        <v>17.922417224290733</v>
      </c>
      <c r="AJ111" s="15">
        <f t="shared" ca="1" si="9"/>
        <v>18.031845514604793</v>
      </c>
      <c r="AK111" s="17">
        <f t="shared" ca="1" si="10"/>
        <v>7.0875225160794933E-2</v>
      </c>
      <c r="AL111" s="17">
        <f t="shared" ca="1" si="11"/>
        <v>7.0990161986375713E-2</v>
      </c>
      <c r="AM111" s="26">
        <f t="shared" ca="1" si="12"/>
        <v>0</v>
      </c>
      <c r="AN111" s="26">
        <f t="shared" ca="1" si="13"/>
        <v>0</v>
      </c>
      <c r="AO111" s="25">
        <f t="shared" si="20"/>
        <v>0</v>
      </c>
      <c r="AP111" s="26">
        <f t="shared" si="21"/>
        <v>0</v>
      </c>
      <c r="AQ111" s="25">
        <f t="shared" si="22"/>
        <v>1</v>
      </c>
      <c r="AR111" s="26">
        <f t="shared" si="23"/>
        <v>0</v>
      </c>
      <c r="BD111" s="30"/>
      <c r="BE111" s="30"/>
      <c r="BF111" s="30"/>
    </row>
    <row r="112" spans="1:58" x14ac:dyDescent="0.2">
      <c r="A112" s="12">
        <v>38232</v>
      </c>
      <c r="B112" s="13">
        <v>15.39</v>
      </c>
      <c r="C112" s="14">
        <v>16.600000000000001</v>
      </c>
      <c r="D112" s="31">
        <f t="shared" si="14"/>
        <v>115764.52097835304</v>
      </c>
      <c r="E112" s="31">
        <f t="shared" si="15"/>
        <v>148186.35532904087</v>
      </c>
      <c r="F112" s="16">
        <f t="shared" si="0"/>
        <v>263950.87630739389</v>
      </c>
      <c r="G112" s="16">
        <f t="shared" si="1"/>
        <v>16.069313864975857</v>
      </c>
      <c r="H112" s="17">
        <f t="shared" si="2"/>
        <v>7.2891566265060326E-2</v>
      </c>
      <c r="I112" s="16">
        <v>14.28</v>
      </c>
      <c r="J112" s="32">
        <f t="shared" si="16"/>
        <v>0.95904965750058035</v>
      </c>
      <c r="K112" s="18">
        <f t="shared" ca="1" si="3"/>
        <v>58065.49313698701</v>
      </c>
      <c r="L112" s="19"/>
      <c r="M112" s="20"/>
      <c r="N112" s="18"/>
      <c r="O112" s="20"/>
      <c r="P112" s="21"/>
      <c r="Q112" s="33">
        <f t="shared" si="17"/>
        <v>1.0409503424994198</v>
      </c>
      <c r="R112" s="5">
        <f t="shared" ca="1" si="4"/>
        <v>3.5312430137044721</v>
      </c>
      <c r="S112" s="20"/>
      <c r="T112" s="20"/>
      <c r="U112" s="5">
        <f t="shared" ca="1" si="5"/>
        <v>6.5859395790186861</v>
      </c>
      <c r="V112" s="23"/>
      <c r="W112" s="20"/>
      <c r="X112" s="32">
        <f t="shared" si="18"/>
        <v>0.91809931500116071</v>
      </c>
      <c r="Y112" s="18">
        <f t="shared" ca="1" si="6"/>
        <v>24393811005.199207</v>
      </c>
      <c r="Z112" s="20"/>
      <c r="AA112" s="20"/>
      <c r="AB112" s="18"/>
      <c r="AC112" s="20"/>
      <c r="AD112" s="20"/>
      <c r="AE112" s="24">
        <f t="shared" si="28"/>
        <v>8</v>
      </c>
      <c r="AH112" s="25" t="str">
        <f t="shared" ca="1" si="7"/>
        <v>-</v>
      </c>
      <c r="AI112" s="15">
        <f t="shared" ca="1" si="8"/>
        <v>17.829922087961904</v>
      </c>
      <c r="AJ112" s="15">
        <f t="shared" ca="1" si="9"/>
        <v>18.004322667026791</v>
      </c>
      <c r="AK112" s="17">
        <f t="shared" ca="1" si="10"/>
        <v>7.2695981751683805E-2</v>
      </c>
      <c r="AL112" s="17">
        <f t="shared" ca="1" si="11"/>
        <v>6.9538132939957475E-2</v>
      </c>
      <c r="AM112" s="26">
        <f t="shared" ca="1" si="12"/>
        <v>0</v>
      </c>
      <c r="AN112" s="26">
        <f t="shared" ca="1" si="13"/>
        <v>1</v>
      </c>
      <c r="AO112" s="25">
        <f t="shared" si="20"/>
        <v>0</v>
      </c>
      <c r="AP112" s="26">
        <f t="shared" si="21"/>
        <v>0</v>
      </c>
      <c r="AQ112" s="25">
        <f t="shared" si="22"/>
        <v>1</v>
      </c>
      <c r="AR112" s="26">
        <f t="shared" si="23"/>
        <v>0</v>
      </c>
      <c r="BD112" s="30"/>
      <c r="BE112" s="30"/>
      <c r="BF112" s="30"/>
    </row>
    <row r="113" spans="1:58" x14ac:dyDescent="0.2">
      <c r="A113" s="12">
        <v>38233</v>
      </c>
      <c r="B113" s="13">
        <v>15.26</v>
      </c>
      <c r="C113" s="14">
        <v>16.5</v>
      </c>
      <c r="D113" s="31">
        <f t="shared" si="14"/>
        <v>101293.95585605892</v>
      </c>
      <c r="E113" s="31">
        <f t="shared" si="15"/>
        <v>161602.13829483042</v>
      </c>
      <c r="F113" s="16">
        <f t="shared" si="0"/>
        <v>262896.09415088932</v>
      </c>
      <c r="G113" s="16">
        <f t="shared" si="1"/>
        <v>16.022227571819986</v>
      </c>
      <c r="H113" s="17">
        <f t="shared" si="2"/>
        <v>7.5151515151515191E-2</v>
      </c>
      <c r="I113" s="16">
        <v>13.91</v>
      </c>
      <c r="J113" s="32">
        <f t="shared" si="16"/>
        <v>0.99308537956722331</v>
      </c>
      <c r="K113" s="18">
        <f t="shared" ca="1" si="3"/>
        <v>57661.641446282636</v>
      </c>
      <c r="L113" s="19"/>
      <c r="M113" s="20"/>
      <c r="N113" s="18"/>
      <c r="O113" s="20"/>
      <c r="P113" s="21"/>
      <c r="Q113" s="33">
        <f t="shared" si="17"/>
        <v>1.0069146204327766</v>
      </c>
      <c r="R113" s="5">
        <f t="shared" ca="1" si="4"/>
        <v>3.5555120946718604</v>
      </c>
      <c r="S113" s="20"/>
      <c r="T113" s="20"/>
      <c r="U113" s="5">
        <f t="shared" ca="1" si="5"/>
        <v>6.6312518198487185</v>
      </c>
      <c r="V113" s="23"/>
      <c r="W113" s="20"/>
      <c r="X113" s="32">
        <f t="shared" si="18"/>
        <v>0.98617075913444663</v>
      </c>
      <c r="Y113" s="18">
        <f t="shared" ca="1" si="6"/>
        <v>24054879886.045498</v>
      </c>
      <c r="Z113" s="20"/>
      <c r="AA113" s="20"/>
      <c r="AB113" s="18"/>
      <c r="AC113" s="20"/>
      <c r="AD113" s="20"/>
      <c r="AE113" s="24">
        <f t="shared" si="28"/>
        <v>7</v>
      </c>
      <c r="AH113" s="25" t="str">
        <f t="shared" ca="1" si="7"/>
        <v>-</v>
      </c>
      <c r="AI113" s="15">
        <f t="shared" ca="1" si="8"/>
        <v>17.697819324694169</v>
      </c>
      <c r="AJ113" s="15">
        <f t="shared" ca="1" si="9"/>
        <v>17.964628377187481</v>
      </c>
      <c r="AK113" s="17">
        <f t="shared" ca="1" si="10"/>
        <v>7.404063924187855E-2</v>
      </c>
      <c r="AL113" s="17">
        <f t="shared" ca="1" si="11"/>
        <v>7.035311505928743E-2</v>
      </c>
      <c r="AM113" s="26">
        <f t="shared" ca="1" si="12"/>
        <v>0</v>
      </c>
      <c r="AN113" s="26">
        <f t="shared" ca="1" si="13"/>
        <v>1</v>
      </c>
      <c r="AO113" s="25">
        <f t="shared" si="20"/>
        <v>0</v>
      </c>
      <c r="AP113" s="26">
        <f t="shared" si="21"/>
        <v>0</v>
      </c>
      <c r="AQ113" s="25">
        <f t="shared" si="22"/>
        <v>1</v>
      </c>
      <c r="AR113" s="26">
        <f t="shared" si="23"/>
        <v>0</v>
      </c>
      <c r="BD113" s="30"/>
      <c r="BE113" s="30"/>
      <c r="BF113" s="30"/>
    </row>
    <row r="114" spans="1:58" x14ac:dyDescent="0.2">
      <c r="A114" s="12">
        <v>38237</v>
      </c>
      <c r="B114" s="13">
        <v>14.89</v>
      </c>
      <c r="C114" s="14">
        <v>16.149999999999999</v>
      </c>
      <c r="D114" s="31">
        <f t="shared" si="14"/>
        <v>86823.390733764783</v>
      </c>
      <c r="E114" s="31">
        <f t="shared" si="15"/>
        <v>174985.21852308547</v>
      </c>
      <c r="F114" s="16">
        <f t="shared" si="0"/>
        <v>261808.60925685026</v>
      </c>
      <c r="G114" s="16">
        <f t="shared" si="1"/>
        <v>15.732147154613932</v>
      </c>
      <c r="H114" s="17">
        <f t="shared" si="2"/>
        <v>7.8018575851393046E-2</v>
      </c>
      <c r="I114" s="16">
        <v>14.07</v>
      </c>
      <c r="J114" s="32">
        <f t="shared" si="16"/>
        <v>0.97783345967670376</v>
      </c>
      <c r="K114" s="18">
        <f t="shared" ca="1" si="3"/>
        <v>56381.183704460687</v>
      </c>
      <c r="L114" s="19"/>
      <c r="M114" s="20"/>
      <c r="N114" s="18"/>
      <c r="O114" s="20"/>
      <c r="P114" s="21"/>
      <c r="Q114" s="33">
        <f t="shared" si="17"/>
        <v>1.0221665403232962</v>
      </c>
      <c r="R114" s="5">
        <f t="shared" ca="1" si="4"/>
        <v>3.6341740956680755</v>
      </c>
      <c r="S114" s="20"/>
      <c r="T114" s="20"/>
      <c r="U114" s="5">
        <f t="shared" ca="1" si="5"/>
        <v>6.7780116745960051</v>
      </c>
      <c r="V114" s="23"/>
      <c r="W114" s="20"/>
      <c r="X114" s="32">
        <f t="shared" si="18"/>
        <v>0.95566691935340753</v>
      </c>
      <c r="Y114" s="18">
        <f t="shared" ca="1" si="6"/>
        <v>22986940014.070877</v>
      </c>
      <c r="Z114" s="20"/>
      <c r="AA114" s="20"/>
      <c r="AB114" s="18"/>
      <c r="AC114" s="20"/>
      <c r="AD114" s="20"/>
      <c r="AE114" s="24">
        <f t="shared" si="28"/>
        <v>6</v>
      </c>
      <c r="AH114" s="25" t="str">
        <f t="shared" ca="1" si="7"/>
        <v>-</v>
      </c>
      <c r="AI114" s="15">
        <f t="shared" ca="1" si="8"/>
        <v>17.519024208143158</v>
      </c>
      <c r="AJ114" s="15">
        <f t="shared" ca="1" si="9"/>
        <v>17.91337915670475</v>
      </c>
      <c r="AK114" s="17">
        <f t="shared" ca="1" si="10"/>
        <v>7.4450718617225201E-2</v>
      </c>
      <c r="AL114" s="17">
        <f t="shared" ca="1" si="11"/>
        <v>7.145035912045164E-2</v>
      </c>
      <c r="AM114" s="26">
        <f t="shared" ca="1" si="12"/>
        <v>0</v>
      </c>
      <c r="AN114" s="26">
        <f t="shared" ca="1" si="13"/>
        <v>1</v>
      </c>
      <c r="AO114" s="25">
        <f t="shared" si="20"/>
        <v>0</v>
      </c>
      <c r="AP114" s="26">
        <f t="shared" si="21"/>
        <v>0</v>
      </c>
      <c r="AQ114" s="25">
        <f t="shared" si="22"/>
        <v>1</v>
      </c>
      <c r="AR114" s="26">
        <f t="shared" si="23"/>
        <v>0</v>
      </c>
      <c r="BD114" s="30"/>
      <c r="BE114" s="30"/>
      <c r="BF114" s="30"/>
    </row>
    <row r="115" spans="1:58" x14ac:dyDescent="0.2">
      <c r="A115" s="12">
        <v>38238</v>
      </c>
      <c r="B115" s="13">
        <v>14.59</v>
      </c>
      <c r="C115" s="14">
        <v>16.170000000000002</v>
      </c>
      <c r="D115" s="31">
        <f t="shared" si="14"/>
        <v>72352.825611470646</v>
      </c>
      <c r="E115" s="31">
        <f t="shared" si="15"/>
        <v>188326.81076277336</v>
      </c>
      <c r="F115" s="16">
        <f t="shared" si="0"/>
        <v>260679.636374244</v>
      </c>
      <c r="G115" s="16">
        <f t="shared" si="1"/>
        <v>15.731463771945716</v>
      </c>
      <c r="H115" s="17">
        <f t="shared" si="2"/>
        <v>9.7711811997526432E-2</v>
      </c>
      <c r="I115" s="16">
        <v>14.06</v>
      </c>
      <c r="J115" s="32">
        <f t="shared" si="16"/>
        <v>0.99564454183552376</v>
      </c>
      <c r="K115" s="18">
        <f t="shared" ca="1" si="3"/>
        <v>56133.329280916943</v>
      </c>
      <c r="L115" s="19"/>
      <c r="M115" s="20"/>
      <c r="N115" s="18"/>
      <c r="O115" s="20"/>
      <c r="P115" s="21"/>
      <c r="Q115" s="33">
        <f t="shared" si="17"/>
        <v>1.0043554581644762</v>
      </c>
      <c r="R115" s="5">
        <f t="shared" ca="1" si="4"/>
        <v>3.649850534596851</v>
      </c>
      <c r="S115" s="20"/>
      <c r="T115" s="20"/>
      <c r="U115" s="5">
        <f t="shared" ca="1" si="5"/>
        <v>6.8072999620401768</v>
      </c>
      <c r="V115" s="23"/>
      <c r="W115" s="20"/>
      <c r="X115" s="32">
        <f t="shared" si="18"/>
        <v>0.99128908367104751</v>
      </c>
      <c r="Y115" s="18">
        <f t="shared" ca="1" si="6"/>
        <v>22785203038.72282</v>
      </c>
      <c r="Z115" s="20"/>
      <c r="AA115" s="20"/>
      <c r="AB115" s="18"/>
      <c r="AC115" s="20"/>
      <c r="AD115" s="20"/>
      <c r="AE115" s="24">
        <f t="shared" si="28"/>
        <v>5</v>
      </c>
      <c r="AH115" s="25" t="str">
        <f t="shared" ca="1" si="7"/>
        <v>-</v>
      </c>
      <c r="AI115" s="15">
        <f t="shared" ca="1" si="8"/>
        <v>17.354693407480038</v>
      </c>
      <c r="AJ115" s="15">
        <f t="shared" ca="1" si="9"/>
        <v>17.863752776696572</v>
      </c>
      <c r="AK115" s="17">
        <f t="shared" ca="1" si="10"/>
        <v>7.9928284553104204E-2</v>
      </c>
      <c r="AL115" s="17">
        <f t="shared" ca="1" si="11"/>
        <v>7.3165455478405153E-2</v>
      </c>
      <c r="AM115" s="26">
        <f t="shared" ca="1" si="12"/>
        <v>0</v>
      </c>
      <c r="AN115" s="26">
        <f t="shared" ca="1" si="13"/>
        <v>1</v>
      </c>
      <c r="AO115" s="25">
        <f t="shared" si="20"/>
        <v>0</v>
      </c>
      <c r="AP115" s="26">
        <f t="shared" si="21"/>
        <v>0</v>
      </c>
      <c r="AQ115" s="25">
        <f t="shared" si="22"/>
        <v>1</v>
      </c>
      <c r="AR115" s="26">
        <f t="shared" si="23"/>
        <v>0</v>
      </c>
      <c r="BD115" s="30"/>
      <c r="BE115" s="30"/>
      <c r="BF115" s="30"/>
    </row>
    <row r="116" spans="1:58" x14ac:dyDescent="0.2">
      <c r="A116" s="12">
        <v>38239</v>
      </c>
      <c r="B116" s="13">
        <v>14.46</v>
      </c>
      <c r="C116" s="14">
        <v>16.04</v>
      </c>
      <c r="D116" s="31">
        <f t="shared" si="14"/>
        <v>57882.260489176515</v>
      </c>
      <c r="E116" s="31">
        <f t="shared" si="15"/>
        <v>201383.43074633993</v>
      </c>
      <c r="F116" s="16">
        <f t="shared" si="0"/>
        <v>259265.69123551645</v>
      </c>
      <c r="G116" s="16">
        <f t="shared" si="1"/>
        <v>15.687257717991608</v>
      </c>
      <c r="H116" s="17">
        <f t="shared" si="2"/>
        <v>9.8503740648378968E-2</v>
      </c>
      <c r="I116" s="16">
        <v>14.01</v>
      </c>
      <c r="J116" s="32">
        <f t="shared" si="16"/>
        <v>0.99178112904791771</v>
      </c>
      <c r="K116" s="18">
        <f t="shared" ca="1" si="3"/>
        <v>55669.707056510713</v>
      </c>
      <c r="L116" s="19"/>
      <c r="M116" s="20"/>
      <c r="N116" s="18"/>
      <c r="O116" s="20"/>
      <c r="P116" s="21"/>
      <c r="Q116" s="33">
        <f t="shared" si="17"/>
        <v>1.0082188709520823</v>
      </c>
      <c r="R116" s="5">
        <f t="shared" ca="1" si="4"/>
        <v>3.6796948874994748</v>
      </c>
      <c r="S116" s="20"/>
      <c r="T116" s="20"/>
      <c r="U116" s="5">
        <f t="shared" ca="1" si="5"/>
        <v>6.8630133156813304</v>
      </c>
      <c r="V116" s="23"/>
      <c r="W116" s="20"/>
      <c r="X116" s="32">
        <f t="shared" si="18"/>
        <v>0.98356225809583542</v>
      </c>
      <c r="Y116" s="18">
        <f t="shared" ca="1" si="6"/>
        <v>22409190835.880207</v>
      </c>
      <c r="Z116" s="20"/>
      <c r="AA116" s="20"/>
      <c r="AB116" s="18"/>
      <c r="AC116" s="20"/>
      <c r="AD116" s="20"/>
      <c r="AE116" s="24">
        <f t="shared" si="28"/>
        <v>4</v>
      </c>
      <c r="AH116" s="25" t="str">
        <f t="shared" ca="1" si="7"/>
        <v>-</v>
      </c>
      <c r="AI116" s="15">
        <f t="shared" ca="1" si="8"/>
        <v>17.216044808379063</v>
      </c>
      <c r="AJ116" s="15">
        <f t="shared" ca="1" si="9"/>
        <v>17.818407252135863</v>
      </c>
      <c r="AK116" s="17">
        <f t="shared" ca="1" si="10"/>
        <v>8.2978111635001295E-2</v>
      </c>
      <c r="AL116" s="17">
        <f t="shared" ca="1" si="11"/>
        <v>7.3858772693887603E-2</v>
      </c>
      <c r="AM116" s="26">
        <f t="shared" ca="1" si="12"/>
        <v>0</v>
      </c>
      <c r="AN116" s="26">
        <f t="shared" ca="1" si="13"/>
        <v>1</v>
      </c>
      <c r="AO116" s="25">
        <f t="shared" si="20"/>
        <v>0</v>
      </c>
      <c r="AP116" s="26">
        <f t="shared" si="21"/>
        <v>0</v>
      </c>
      <c r="AQ116" s="25">
        <f t="shared" si="22"/>
        <v>1</v>
      </c>
      <c r="AR116" s="26">
        <f t="shared" si="23"/>
        <v>0</v>
      </c>
      <c r="BD116" s="30"/>
      <c r="BE116" s="30"/>
      <c r="BF116" s="30"/>
    </row>
    <row r="117" spans="1:58" x14ac:dyDescent="0.2">
      <c r="A117" s="12">
        <v>38240</v>
      </c>
      <c r="B117" s="13">
        <v>14.29</v>
      </c>
      <c r="C117" s="14">
        <v>15.85</v>
      </c>
      <c r="D117" s="31">
        <f t="shared" si="14"/>
        <v>43411.695366882384</v>
      </c>
      <c r="E117" s="31">
        <f t="shared" si="15"/>
        <v>214428.59107479212</v>
      </c>
      <c r="F117" s="16">
        <f t="shared" si="0"/>
        <v>257840.28644167451</v>
      </c>
      <c r="G117" s="16">
        <f t="shared" si="1"/>
        <v>15.587348085875417</v>
      </c>
      <c r="H117" s="17">
        <f t="shared" si="2"/>
        <v>9.8422712933753931E-2</v>
      </c>
      <c r="I117" s="16">
        <v>13.76</v>
      </c>
      <c r="J117" s="32">
        <f t="shared" si="16"/>
        <v>0.98816832157446821</v>
      </c>
      <c r="K117" s="18">
        <f t="shared" ca="1" si="3"/>
        <v>55008.798294663291</v>
      </c>
      <c r="L117" s="19"/>
      <c r="M117" s="20"/>
      <c r="N117" s="18"/>
      <c r="O117" s="20"/>
      <c r="P117" s="21"/>
      <c r="Q117" s="33">
        <f t="shared" si="17"/>
        <v>1.0118316784255319</v>
      </c>
      <c r="R117" s="5">
        <f t="shared" ca="1" si="4"/>
        <v>3.7230767491702355</v>
      </c>
      <c r="S117" s="20"/>
      <c r="T117" s="20"/>
      <c r="U117" s="5">
        <f t="shared" ca="1" si="5"/>
        <v>6.9439765440775414</v>
      </c>
      <c r="V117" s="23"/>
      <c r="W117" s="20"/>
      <c r="X117" s="32">
        <f t="shared" si="18"/>
        <v>0.97633664314893631</v>
      </c>
      <c r="Y117" s="18">
        <f t="shared" ca="1" si="6"/>
        <v>21877474236.56596</v>
      </c>
      <c r="Z117" s="20"/>
      <c r="AA117" s="20"/>
      <c r="AB117" s="18"/>
      <c r="AC117" s="20"/>
      <c r="AD117" s="20"/>
      <c r="AE117" s="24">
        <f t="shared" si="28"/>
        <v>3</v>
      </c>
      <c r="AH117" s="25" t="str">
        <f t="shared" ca="1" si="7"/>
        <v>-</v>
      </c>
      <c r="AI117" s="15">
        <f t="shared" ca="1" si="8"/>
        <v>17.061218366539965</v>
      </c>
      <c r="AJ117" s="15">
        <f t="shared" ca="1" si="9"/>
        <v>17.755718444855862</v>
      </c>
      <c r="AK117" s="17">
        <f t="shared" ca="1" si="10"/>
        <v>8.6783320474604644E-2</v>
      </c>
      <c r="AL117" s="17">
        <f t="shared" ca="1" si="11"/>
        <v>7.6095718568036708E-2</v>
      </c>
      <c r="AM117" s="26">
        <f t="shared" ca="1" si="12"/>
        <v>0</v>
      </c>
      <c r="AN117" s="26">
        <f t="shared" ca="1" si="13"/>
        <v>1</v>
      </c>
      <c r="AO117" s="25">
        <f t="shared" si="20"/>
        <v>0</v>
      </c>
      <c r="AP117" s="26">
        <f t="shared" si="21"/>
        <v>0</v>
      </c>
      <c r="AQ117" s="25">
        <f t="shared" si="22"/>
        <v>0</v>
      </c>
      <c r="AR117" s="26">
        <f t="shared" si="23"/>
        <v>0</v>
      </c>
      <c r="BD117" s="30"/>
      <c r="BE117" s="30"/>
      <c r="BF117" s="30"/>
    </row>
    <row r="118" spans="1:58" x14ac:dyDescent="0.2">
      <c r="A118" s="12">
        <v>38243</v>
      </c>
      <c r="B118" s="13">
        <v>13.73</v>
      </c>
      <c r="C118" s="14">
        <v>15.6</v>
      </c>
      <c r="D118" s="31">
        <f t="shared" si="14"/>
        <v>28941.130244588254</v>
      </c>
      <c r="E118" s="31">
        <f t="shared" si="15"/>
        <v>227474.92392006548</v>
      </c>
      <c r="F118" s="16">
        <f t="shared" si="0"/>
        <v>256416.05416465373</v>
      </c>
      <c r="G118" s="16">
        <f t="shared" si="1"/>
        <v>15.388937109520345</v>
      </c>
      <c r="H118" s="17">
        <f t="shared" si="2"/>
        <v>0.11987179487179478</v>
      </c>
      <c r="I118" s="16">
        <v>13.17</v>
      </c>
      <c r="J118" s="32">
        <f t="shared" si="16"/>
        <v>0.98181763569085279</v>
      </c>
      <c r="K118" s="18">
        <f t="shared" ca="1" si="3"/>
        <v>54006.406461122649</v>
      </c>
      <c r="L118" s="19"/>
      <c r="M118" s="20"/>
      <c r="N118" s="18"/>
      <c r="O118" s="20"/>
      <c r="P118" s="21"/>
      <c r="Q118" s="33">
        <f t="shared" si="17"/>
        <v>1.0181823643091472</v>
      </c>
      <c r="R118" s="5">
        <f t="shared" ca="1" si="4"/>
        <v>3.7906131684367437</v>
      </c>
      <c r="S118" s="20"/>
      <c r="T118" s="20"/>
      <c r="U118" s="5">
        <f t="shared" ca="1" si="5"/>
        <v>7.0699924028158234</v>
      </c>
      <c r="V118" s="23"/>
      <c r="W118" s="20"/>
      <c r="X118" s="32">
        <f t="shared" si="18"/>
        <v>0.96363527138170546</v>
      </c>
      <c r="Y118" s="18">
        <f t="shared" ca="1" si="6"/>
        <v>21080518356.891319</v>
      </c>
      <c r="Z118" s="20"/>
      <c r="AA118" s="20"/>
      <c r="AB118" s="18"/>
      <c r="AC118" s="20"/>
      <c r="AD118" s="20"/>
      <c r="AE118" s="24">
        <f t="shared" si="28"/>
        <v>2</v>
      </c>
      <c r="AH118" s="25" t="str">
        <f t="shared" ca="1" si="7"/>
        <v>-</v>
      </c>
      <c r="AI118" s="15">
        <f t="shared" ca="1" si="8"/>
        <v>16.886658088816262</v>
      </c>
      <c r="AJ118" s="15">
        <f t="shared" ca="1" si="9"/>
        <v>17.681250520946531</v>
      </c>
      <c r="AK118" s="17">
        <f t="shared" ca="1" si="10"/>
        <v>9.4613358575727058E-2</v>
      </c>
      <c r="AL118" s="17">
        <f t="shared" ca="1" si="11"/>
        <v>7.9530367257036744E-2</v>
      </c>
      <c r="AM118" s="26">
        <f t="shared" ca="1" si="12"/>
        <v>0</v>
      </c>
      <c r="AN118" s="26">
        <f t="shared" ca="1" si="13"/>
        <v>1</v>
      </c>
      <c r="AO118" s="25">
        <f t="shared" si="20"/>
        <v>0</v>
      </c>
      <c r="AP118" s="26">
        <f t="shared" si="21"/>
        <v>0</v>
      </c>
      <c r="AQ118" s="25">
        <f t="shared" si="22"/>
        <v>0</v>
      </c>
      <c r="AR118" s="26">
        <f t="shared" si="23"/>
        <v>0</v>
      </c>
      <c r="BD118" s="30"/>
      <c r="BE118" s="30"/>
      <c r="BF118" s="30"/>
    </row>
    <row r="119" spans="1:58" x14ac:dyDescent="0.2">
      <c r="A119" s="12">
        <v>38244</v>
      </c>
      <c r="B119" s="13">
        <v>13.5</v>
      </c>
      <c r="C119" s="14">
        <v>15.2</v>
      </c>
      <c r="D119" s="31">
        <f t="shared" si="14"/>
        <v>14470.565122294127</v>
      </c>
      <c r="E119" s="31">
        <f t="shared" si="15"/>
        <v>240210.87642834103</v>
      </c>
      <c r="F119" s="16">
        <f t="shared" si="0"/>
        <v>254681.44155063515</v>
      </c>
      <c r="G119" s="16">
        <f t="shared" si="1"/>
        <v>15.103408899532992</v>
      </c>
      <c r="H119" s="17">
        <f t="shared" si="2"/>
        <v>0.11184210526315785</v>
      </c>
      <c r="I119" s="16">
        <v>13.56</v>
      </c>
      <c r="J119" s="32">
        <f t="shared" si="16"/>
        <v>0.97480655778898817</v>
      </c>
      <c r="K119" s="18">
        <f t="shared" ca="1" si="3"/>
        <v>52643.652917177635</v>
      </c>
      <c r="L119" s="19"/>
      <c r="M119" s="20"/>
      <c r="N119" s="18"/>
      <c r="O119" s="20"/>
      <c r="P119" s="21"/>
      <c r="Q119" s="33">
        <f t="shared" si="17"/>
        <v>1.0251934422110118</v>
      </c>
      <c r="R119" s="5">
        <f t="shared" ca="1" si="4"/>
        <v>3.8859498719350962</v>
      </c>
      <c r="S119" s="20"/>
      <c r="T119" s="20"/>
      <c r="U119" s="5">
        <f t="shared" ca="1" si="5"/>
        <v>7.2478617056670078</v>
      </c>
      <c r="V119" s="23"/>
      <c r="W119" s="20"/>
      <c r="X119" s="32">
        <f t="shared" si="18"/>
        <v>0.94961311557797634</v>
      </c>
      <c r="Y119" s="18">
        <f t="shared" ca="1" si="6"/>
        <v>20017019245.490063</v>
      </c>
      <c r="Z119" s="20"/>
      <c r="AA119" s="20"/>
      <c r="AB119" s="18"/>
      <c r="AC119" s="20"/>
      <c r="AD119" s="20"/>
      <c r="AE119" s="24">
        <f t="shared" si="28"/>
        <v>1</v>
      </c>
      <c r="AH119" s="25" t="str">
        <f t="shared" ca="1" si="7"/>
        <v>-</v>
      </c>
      <c r="AI119" s="15">
        <f t="shared" ca="1" si="8"/>
        <v>16.709265137126994</v>
      </c>
      <c r="AJ119" s="15">
        <f t="shared" ca="1" si="9"/>
        <v>17.595411513630587</v>
      </c>
      <c r="AK119" s="17">
        <f t="shared" ca="1" si="10"/>
        <v>0.10072845692766751</v>
      </c>
      <c r="AL119" s="17">
        <f t="shared" ca="1" si="11"/>
        <v>8.2411616769500928E-2</v>
      </c>
      <c r="AM119" s="26">
        <f t="shared" ca="1" si="12"/>
        <v>0</v>
      </c>
      <c r="AN119" s="26">
        <f t="shared" ca="1" si="13"/>
        <v>1</v>
      </c>
      <c r="AO119" s="25">
        <f t="shared" si="20"/>
        <v>0</v>
      </c>
      <c r="AP119" s="26">
        <f t="shared" si="21"/>
        <v>0</v>
      </c>
      <c r="AQ119" s="25">
        <f t="shared" si="22"/>
        <v>0</v>
      </c>
      <c r="AR119" s="26">
        <f t="shared" si="23"/>
        <v>0</v>
      </c>
      <c r="BD119" s="30"/>
      <c r="BE119" s="30"/>
      <c r="BF119" s="30"/>
    </row>
    <row r="120" spans="1:58" x14ac:dyDescent="0.2">
      <c r="A120" s="38">
        <v>38245</v>
      </c>
      <c r="B120" s="13">
        <v>15.48</v>
      </c>
      <c r="C120" s="14">
        <v>16.71</v>
      </c>
      <c r="D120" s="31">
        <f t="shared" si="14"/>
        <v>253063.02308301016</v>
      </c>
      <c r="E120" s="31">
        <f t="shared" si="15"/>
        <v>0</v>
      </c>
      <c r="F120" s="16">
        <f t="shared" si="0"/>
        <v>253063.02308301016</v>
      </c>
      <c r="G120" s="16">
        <f t="shared" si="1"/>
        <v>15.48</v>
      </c>
      <c r="H120" s="17">
        <f t="shared" si="2"/>
        <v>7.3608617594254966E-2</v>
      </c>
      <c r="I120" s="16">
        <v>14.64</v>
      </c>
      <c r="J120" s="32">
        <f t="shared" si="16"/>
        <v>1.0184210526315791</v>
      </c>
      <c r="K120" s="18">
        <f t="shared" ca="1" si="3"/>
        <v>53611.218707214568</v>
      </c>
      <c r="L120" s="19"/>
      <c r="M120" s="20"/>
      <c r="N120" s="18"/>
      <c r="O120" s="20"/>
      <c r="P120" s="21"/>
      <c r="Q120" s="33">
        <f t="shared" si="17"/>
        <v>0.98157894736842088</v>
      </c>
      <c r="R120" s="5">
        <f t="shared" ca="1" si="4"/>
        <v>3.8142076833252747</v>
      </c>
      <c r="S120" s="20"/>
      <c r="T120" s="20"/>
      <c r="U120" s="5">
        <f t="shared" ca="1" si="5"/>
        <v>7.114104900918008</v>
      </c>
      <c r="V120" s="23"/>
      <c r="W120" s="20"/>
      <c r="X120" s="32">
        <f t="shared" si="18"/>
        <v>1.0368421052631582</v>
      </c>
      <c r="Y120" s="18">
        <f t="shared" ca="1" si="6"/>
        <v>20753122457.745914</v>
      </c>
      <c r="Z120" s="20"/>
      <c r="AA120" s="20"/>
      <c r="AB120" s="18"/>
      <c r="AC120" s="20"/>
      <c r="AD120" s="20"/>
      <c r="AE120" s="24">
        <v>25</v>
      </c>
      <c r="AH120" s="25" t="str">
        <f t="shared" ca="1" si="7"/>
        <v>-</v>
      </c>
      <c r="AI120" s="15">
        <f t="shared" ca="1" si="8"/>
        <v>16.572345268466812</v>
      </c>
      <c r="AJ120" s="15">
        <f t="shared" ca="1" si="9"/>
        <v>17.514468060615872</v>
      </c>
      <c r="AK120" s="17">
        <f t="shared" ca="1" si="10"/>
        <v>9.999346388481116E-2</v>
      </c>
      <c r="AL120" s="17">
        <f t="shared" ca="1" si="11"/>
        <v>8.2683439332913861E-2</v>
      </c>
      <c r="AM120" s="26">
        <f t="shared" ca="1" si="12"/>
        <v>0</v>
      </c>
      <c r="AN120" s="26">
        <f t="shared" ca="1" si="13"/>
        <v>1</v>
      </c>
      <c r="AO120" s="25">
        <f t="shared" si="20"/>
        <v>0</v>
      </c>
      <c r="AP120" s="26">
        <f t="shared" si="21"/>
        <v>0</v>
      </c>
      <c r="AQ120" s="25">
        <f t="shared" si="22"/>
        <v>0</v>
      </c>
      <c r="AR120" s="26">
        <f t="shared" si="23"/>
        <v>0</v>
      </c>
      <c r="BD120" s="30"/>
      <c r="BE120" s="30"/>
      <c r="BF120" s="30"/>
    </row>
    <row r="121" spans="1:58" x14ac:dyDescent="0.2">
      <c r="A121" s="12">
        <v>38246</v>
      </c>
      <c r="B121" s="13">
        <v>15.51</v>
      </c>
      <c r="C121" s="14">
        <v>16.760000000000002</v>
      </c>
      <c r="D121" s="31">
        <f t="shared" si="14"/>
        <v>242940.50215968976</v>
      </c>
      <c r="E121" s="31">
        <f t="shared" si="15"/>
        <v>9377.4161515858705</v>
      </c>
      <c r="F121" s="16">
        <f t="shared" si="0"/>
        <v>252317.91831127563</v>
      </c>
      <c r="G121" s="16">
        <f t="shared" si="1"/>
        <v>15.556456352636127</v>
      </c>
      <c r="H121" s="17">
        <f t="shared" si="2"/>
        <v>7.4582338902148049E-2</v>
      </c>
      <c r="I121" s="16">
        <v>14.39</v>
      </c>
      <c r="J121" s="32">
        <f t="shared" si="16"/>
        <v>1.0019801539253752</v>
      </c>
      <c r="K121" s="18">
        <f t="shared" ca="1" si="3"/>
        <v>53715.187222551984</v>
      </c>
      <c r="L121" s="19"/>
      <c r="M121" s="20"/>
      <c r="N121" s="18"/>
      <c r="O121" s="20"/>
      <c r="P121" s="21"/>
      <c r="Q121" s="33">
        <f t="shared" si="17"/>
        <v>0.99801984607462479</v>
      </c>
      <c r="R121" s="5">
        <f t="shared" ca="1" si="4"/>
        <v>3.8064963847696536</v>
      </c>
      <c r="S121" s="20"/>
      <c r="T121" s="20"/>
      <c r="U121" s="5">
        <f t="shared" ca="1" si="5"/>
        <v>7.0997748059842296</v>
      </c>
      <c r="V121" s="23"/>
      <c r="W121" s="20"/>
      <c r="X121" s="32">
        <f t="shared" si="18"/>
        <v>1.0039603078507504</v>
      </c>
      <c r="Y121" s="18">
        <f t="shared" ca="1" si="6"/>
        <v>20833939974.497944</v>
      </c>
      <c r="Z121" s="20"/>
      <c r="AA121" s="20"/>
      <c r="AB121" s="18"/>
      <c r="AC121" s="20"/>
      <c r="AD121" s="20"/>
      <c r="AE121" s="24">
        <f t="shared" ref="AE121:AE144" si="29">AE120-1</f>
        <v>24</v>
      </c>
      <c r="AH121" s="25" t="str">
        <f t="shared" ca="1" si="7"/>
        <v>-</v>
      </c>
      <c r="AI121" s="15">
        <f t="shared" ca="1" si="8"/>
        <v>16.451168257317395</v>
      </c>
      <c r="AJ121" s="15">
        <f t="shared" ca="1" si="9"/>
        <v>17.446151649275723</v>
      </c>
      <c r="AK121" s="17">
        <f t="shared" ca="1" si="10"/>
        <v>9.6138551702248096E-2</v>
      </c>
      <c r="AL121" s="17">
        <f t="shared" ca="1" si="11"/>
        <v>8.2866008152734566E-2</v>
      </c>
      <c r="AM121" s="26">
        <f t="shared" ca="1" si="12"/>
        <v>0</v>
      </c>
      <c r="AN121" s="26">
        <f t="shared" ca="1" si="13"/>
        <v>1</v>
      </c>
      <c r="AO121" s="25">
        <f t="shared" si="20"/>
        <v>0</v>
      </c>
      <c r="AP121" s="26">
        <f t="shared" si="21"/>
        <v>0</v>
      </c>
      <c r="AQ121" s="25">
        <f t="shared" si="22"/>
        <v>0</v>
      </c>
      <c r="AR121" s="26">
        <f t="shared" si="23"/>
        <v>0</v>
      </c>
      <c r="BD121" s="30"/>
      <c r="BE121" s="30"/>
      <c r="BF121" s="30"/>
    </row>
    <row r="122" spans="1:58" x14ac:dyDescent="0.2">
      <c r="A122" s="12">
        <v>38247</v>
      </c>
      <c r="B122" s="13">
        <v>15.54</v>
      </c>
      <c r="C122" s="14">
        <v>16.739999999999998</v>
      </c>
      <c r="D122" s="31">
        <f t="shared" si="14"/>
        <v>232817.98123636935</v>
      </c>
      <c r="E122" s="31">
        <f t="shared" si="15"/>
        <v>18744.975788859108</v>
      </c>
      <c r="F122" s="16">
        <f t="shared" si="0"/>
        <v>251562.95702522845</v>
      </c>
      <c r="G122" s="16">
        <f t="shared" si="1"/>
        <v>15.629416864917737</v>
      </c>
      <c r="H122" s="17">
        <f t="shared" si="2"/>
        <v>7.1684587813620082E-2</v>
      </c>
      <c r="I122" s="16">
        <v>14.03</v>
      </c>
      <c r="J122" s="32">
        <f t="shared" si="16"/>
        <v>1.0016839106084703</v>
      </c>
      <c r="K122" s="18">
        <f t="shared" ca="1" si="3"/>
        <v>53803.44524807264</v>
      </c>
      <c r="L122" s="19"/>
      <c r="M122" s="20"/>
      <c r="N122" s="18"/>
      <c r="O122" s="20"/>
      <c r="P122" s="21"/>
      <c r="Q122" s="33">
        <f t="shared" si="17"/>
        <v>0.9983160893915296</v>
      </c>
      <c r="R122" s="5">
        <f t="shared" ca="1" si="4"/>
        <v>3.7999282785170143</v>
      </c>
      <c r="S122" s="20"/>
      <c r="T122" s="20"/>
      <c r="U122" s="5">
        <f t="shared" ca="1" si="5"/>
        <v>7.0875767653014936</v>
      </c>
      <c r="V122" s="23"/>
      <c r="W122" s="20"/>
      <c r="X122" s="32">
        <f t="shared" si="18"/>
        <v>1.0033678212169408</v>
      </c>
      <c r="Y122" s="18">
        <f t="shared" ca="1" si="6"/>
        <v>20902729194.99968</v>
      </c>
      <c r="Z122" s="20"/>
      <c r="AA122" s="20"/>
      <c r="AB122" s="18"/>
      <c r="AC122" s="20"/>
      <c r="AD122" s="20"/>
      <c r="AE122" s="24">
        <f t="shared" si="29"/>
        <v>23</v>
      </c>
      <c r="AH122" s="25" t="str">
        <f t="shared" ca="1" si="7"/>
        <v>-</v>
      </c>
      <c r="AI122" s="15">
        <f t="shared" ca="1" si="8"/>
        <v>16.34733096517062</v>
      </c>
      <c r="AJ122" s="15">
        <f t="shared" ca="1" si="9"/>
        <v>17.36052767037128</v>
      </c>
      <c r="AK122" s="17">
        <f t="shared" ca="1" si="10"/>
        <v>9.1668692896454948E-2</v>
      </c>
      <c r="AL122" s="17">
        <f t="shared" ca="1" si="11"/>
        <v>8.3473355721102885E-2</v>
      </c>
      <c r="AM122" s="26">
        <f t="shared" ca="1" si="12"/>
        <v>0</v>
      </c>
      <c r="AN122" s="26">
        <f t="shared" ca="1" si="13"/>
        <v>1</v>
      </c>
      <c r="AO122" s="25">
        <f t="shared" si="20"/>
        <v>0</v>
      </c>
      <c r="AP122" s="26">
        <f t="shared" si="21"/>
        <v>0</v>
      </c>
      <c r="AQ122" s="25">
        <f t="shared" si="22"/>
        <v>0</v>
      </c>
      <c r="AR122" s="26">
        <f t="shared" si="23"/>
        <v>0</v>
      </c>
      <c r="BD122" s="30"/>
      <c r="BE122" s="30"/>
      <c r="BF122" s="30"/>
    </row>
    <row r="123" spans="1:58" x14ac:dyDescent="0.2">
      <c r="A123" s="12">
        <v>38250</v>
      </c>
      <c r="B123" s="13">
        <v>15.66</v>
      </c>
      <c r="C123" s="14">
        <v>16.899999999999999</v>
      </c>
      <c r="D123" s="31">
        <f t="shared" si="14"/>
        <v>222695.46031304894</v>
      </c>
      <c r="E123" s="31">
        <f t="shared" si="15"/>
        <v>28141.867972156546</v>
      </c>
      <c r="F123" s="16">
        <f t="shared" si="0"/>
        <v>250837.3282852055</v>
      </c>
      <c r="G123" s="16">
        <f t="shared" si="1"/>
        <v>15.799117716346416</v>
      </c>
      <c r="H123" s="17">
        <f t="shared" si="2"/>
        <v>7.337278106508871E-2</v>
      </c>
      <c r="I123" s="16">
        <v>14.43</v>
      </c>
      <c r="J123" s="32">
        <f t="shared" si="16"/>
        <v>1.007941984460712</v>
      </c>
      <c r="K123" s="18">
        <f t="shared" ca="1" si="3"/>
        <v>54228.540495098263</v>
      </c>
      <c r="L123" s="19"/>
      <c r="M123" s="20"/>
      <c r="N123" s="18"/>
      <c r="O123" s="20"/>
      <c r="P123" s="21"/>
      <c r="Q123" s="33">
        <f t="shared" si="17"/>
        <v>0.99205801553928785</v>
      </c>
      <c r="R123" s="5">
        <f t="shared" ca="1" si="4"/>
        <v>3.76959226437909</v>
      </c>
      <c r="S123" s="20"/>
      <c r="T123" s="20"/>
      <c r="U123" s="5">
        <f t="shared" ca="1" si="5"/>
        <v>7.0310466215984011</v>
      </c>
      <c r="V123" s="23"/>
      <c r="W123" s="20"/>
      <c r="X123" s="32">
        <f t="shared" si="18"/>
        <v>1.0158839689214243</v>
      </c>
      <c r="Y123" s="18">
        <f t="shared" ca="1" si="6"/>
        <v>21233349970.708935</v>
      </c>
      <c r="Z123" s="20"/>
      <c r="AA123" s="20"/>
      <c r="AB123" s="18"/>
      <c r="AC123" s="20"/>
      <c r="AD123" s="20"/>
      <c r="AE123" s="24">
        <f t="shared" si="29"/>
        <v>22</v>
      </c>
      <c r="AH123" s="25" t="str">
        <f t="shared" ca="1" si="7"/>
        <v>-</v>
      </c>
      <c r="AI123" s="15">
        <f t="shared" ca="1" si="8"/>
        <v>16.244837668512542</v>
      </c>
      <c r="AJ123" s="15">
        <f t="shared" ca="1" si="9"/>
        <v>17.294532254099263</v>
      </c>
      <c r="AK123" s="17">
        <f t="shared" ca="1" si="10"/>
        <v>8.7493704251677407E-2</v>
      </c>
      <c r="AL123" s="17">
        <f t="shared" ca="1" si="11"/>
        <v>8.3866431399524266E-2</v>
      </c>
      <c r="AM123" s="26">
        <f t="shared" ca="1" si="12"/>
        <v>0</v>
      </c>
      <c r="AN123" s="26">
        <f t="shared" ca="1" si="13"/>
        <v>1</v>
      </c>
      <c r="AO123" s="25">
        <f t="shared" si="20"/>
        <v>0</v>
      </c>
      <c r="AP123" s="26">
        <f t="shared" si="21"/>
        <v>0</v>
      </c>
      <c r="AQ123" s="25">
        <f t="shared" si="22"/>
        <v>0</v>
      </c>
      <c r="AR123" s="26">
        <f t="shared" si="23"/>
        <v>0</v>
      </c>
      <c r="BD123" s="30"/>
      <c r="BE123" s="30"/>
      <c r="BF123" s="30"/>
    </row>
    <row r="124" spans="1:58" x14ac:dyDescent="0.2">
      <c r="A124" s="12">
        <v>38251</v>
      </c>
      <c r="B124" s="13">
        <v>15.34</v>
      </c>
      <c r="C124" s="14">
        <v>16.579999999999998</v>
      </c>
      <c r="D124" s="31">
        <f t="shared" si="14"/>
        <v>212572.93938972853</v>
      </c>
      <c r="E124" s="31">
        <f t="shared" si="15"/>
        <v>37521.671383943387</v>
      </c>
      <c r="F124" s="16">
        <f t="shared" si="0"/>
        <v>250094.61077367191</v>
      </c>
      <c r="G124" s="16">
        <f t="shared" si="1"/>
        <v>15.526037085613952</v>
      </c>
      <c r="H124" s="17">
        <f t="shared" si="2"/>
        <v>7.4788902291917925E-2</v>
      </c>
      <c r="I124" s="16">
        <v>13.66</v>
      </c>
      <c r="J124" s="32">
        <f t="shared" si="16"/>
        <v>0.97980567644319616</v>
      </c>
      <c r="K124" s="18">
        <f t="shared" ca="1" si="3"/>
        <v>53131.265658779834</v>
      </c>
      <c r="L124" s="19"/>
      <c r="M124" s="20"/>
      <c r="N124" s="18"/>
      <c r="O124" s="20"/>
      <c r="P124" s="21"/>
      <c r="Q124" s="33">
        <f t="shared" si="17"/>
        <v>1.0201943235568038</v>
      </c>
      <c r="R124" s="5">
        <f t="shared" ca="1" si="4"/>
        <v>3.8455564227462986</v>
      </c>
      <c r="S124" s="20"/>
      <c r="T124" s="20"/>
      <c r="U124" s="5">
        <f t="shared" ca="1" si="5"/>
        <v>7.172788280095733</v>
      </c>
      <c r="V124" s="23"/>
      <c r="W124" s="20"/>
      <c r="X124" s="32">
        <f t="shared" si="18"/>
        <v>0.95961135288639232</v>
      </c>
      <c r="Y124" s="18">
        <f t="shared" ca="1" si="6"/>
        <v>20374422698.917931</v>
      </c>
      <c r="Z124" s="20"/>
      <c r="AA124" s="20"/>
      <c r="AB124" s="18"/>
      <c r="AC124" s="20"/>
      <c r="AD124" s="20"/>
      <c r="AE124" s="24">
        <f t="shared" si="29"/>
        <v>21</v>
      </c>
      <c r="AH124" s="25" t="str">
        <f t="shared" ca="1" si="7"/>
        <v>-</v>
      </c>
      <c r="AI124" s="15">
        <f t="shared" ca="1" si="8"/>
        <v>16.137828653663103</v>
      </c>
      <c r="AJ124" s="15">
        <f t="shared" ca="1" si="9"/>
        <v>17.21970283804432</v>
      </c>
      <c r="AK124" s="17">
        <f t="shared" ca="1" si="10"/>
        <v>7.9979888821697931E-2</v>
      </c>
      <c r="AL124" s="17">
        <f t="shared" ca="1" si="11"/>
        <v>8.3818356567812058E-2</v>
      </c>
      <c r="AM124" s="26">
        <f t="shared" ca="1" si="12"/>
        <v>0</v>
      </c>
      <c r="AN124" s="26">
        <f t="shared" ca="1" si="13"/>
        <v>0</v>
      </c>
      <c r="AO124" s="25">
        <f t="shared" si="20"/>
        <v>0</v>
      </c>
      <c r="AP124" s="26">
        <f t="shared" si="21"/>
        <v>0</v>
      </c>
      <c r="AQ124" s="25">
        <f t="shared" si="22"/>
        <v>0</v>
      </c>
      <c r="AR124" s="26">
        <f t="shared" si="23"/>
        <v>0</v>
      </c>
      <c r="BD124" s="30"/>
      <c r="BE124" s="30"/>
      <c r="BF124" s="30"/>
    </row>
    <row r="125" spans="1:58" x14ac:dyDescent="0.2">
      <c r="A125" s="12">
        <v>38252</v>
      </c>
      <c r="B125" s="13">
        <v>15.6</v>
      </c>
      <c r="C125" s="14">
        <v>16.88</v>
      </c>
      <c r="D125" s="31">
        <f t="shared" si="14"/>
        <v>202450.41846640813</v>
      </c>
      <c r="E125" s="31">
        <f t="shared" si="15"/>
        <v>46887.140078981691</v>
      </c>
      <c r="F125" s="16">
        <f t="shared" si="0"/>
        <v>249337.55854538982</v>
      </c>
      <c r="G125" s="16">
        <f t="shared" si="1"/>
        <v>15.840699955719552</v>
      </c>
      <c r="H125" s="17">
        <f t="shared" si="2"/>
        <v>7.582938388625593E-2</v>
      </c>
      <c r="I125" s="16">
        <v>14.74</v>
      </c>
      <c r="J125" s="32">
        <f t="shared" si="16"/>
        <v>1.0171783737529896</v>
      </c>
      <c r="K125" s="18">
        <f t="shared" ca="1" si="3"/>
        <v>54041.771133691436</v>
      </c>
      <c r="L125" s="19"/>
      <c r="M125" s="20"/>
      <c r="N125" s="18"/>
      <c r="O125" s="20"/>
      <c r="P125" s="21"/>
      <c r="Q125" s="33">
        <f t="shared" si="17"/>
        <v>0.98282162624701042</v>
      </c>
      <c r="R125" s="5">
        <f t="shared" ca="1" si="4"/>
        <v>3.7793385683949099</v>
      </c>
      <c r="S125" s="20"/>
      <c r="T125" s="20"/>
      <c r="U125" s="5">
        <f t="shared" ca="1" si="5"/>
        <v>7.049330097036087</v>
      </c>
      <c r="V125" s="23"/>
      <c r="W125" s="20"/>
      <c r="X125" s="32">
        <f t="shared" si="18"/>
        <v>1.0343567475059792</v>
      </c>
      <c r="Y125" s="18">
        <f t="shared" ca="1" si="6"/>
        <v>21073034621.517021</v>
      </c>
      <c r="Z125" s="20"/>
      <c r="AA125" s="20"/>
      <c r="AB125" s="18"/>
      <c r="AC125" s="20"/>
      <c r="AD125" s="20"/>
      <c r="AE125" s="24">
        <f t="shared" si="29"/>
        <v>20</v>
      </c>
      <c r="AH125" s="25" t="str">
        <f t="shared" ca="1" si="7"/>
        <v>-</v>
      </c>
      <c r="AI125" s="15">
        <f t="shared" ca="1" si="8"/>
        <v>16.051004284897431</v>
      </c>
      <c r="AJ125" s="15">
        <f t="shared" ca="1" si="9"/>
        <v>17.146494135042722</v>
      </c>
      <c r="AK125" s="17">
        <f t="shared" ca="1" si="10"/>
        <v>7.3977768592214277E-2</v>
      </c>
      <c r="AL125" s="17">
        <f t="shared" ca="1" si="11"/>
        <v>8.4504792036812271E-2</v>
      </c>
      <c r="AM125" s="26">
        <f t="shared" ca="1" si="12"/>
        <v>0</v>
      </c>
      <c r="AN125" s="26">
        <f t="shared" ca="1" si="13"/>
        <v>0</v>
      </c>
      <c r="AO125" s="25">
        <f t="shared" si="20"/>
        <v>0</v>
      </c>
      <c r="AP125" s="26">
        <f t="shared" si="21"/>
        <v>0</v>
      </c>
      <c r="AQ125" s="25">
        <f t="shared" si="22"/>
        <v>0</v>
      </c>
      <c r="AR125" s="26">
        <f t="shared" si="23"/>
        <v>0</v>
      </c>
      <c r="BD125" s="30"/>
      <c r="BE125" s="30"/>
      <c r="BF125" s="30"/>
    </row>
    <row r="126" spans="1:58" x14ac:dyDescent="0.2">
      <c r="A126" s="12">
        <v>38253</v>
      </c>
      <c r="B126" s="13">
        <v>15.61</v>
      </c>
      <c r="C126" s="14">
        <v>16.920000000000002</v>
      </c>
      <c r="D126" s="31">
        <f t="shared" si="14"/>
        <v>192327.89754308772</v>
      </c>
      <c r="E126" s="31">
        <f t="shared" si="15"/>
        <v>56242.076477310977</v>
      </c>
      <c r="F126" s="16">
        <f t="shared" si="0"/>
        <v>248569.97402039869</v>
      </c>
      <c r="G126" s="16">
        <f t="shared" si="1"/>
        <v>15.9064039420917</v>
      </c>
      <c r="H126" s="17">
        <f t="shared" si="2"/>
        <v>7.7423167848699848E-2</v>
      </c>
      <c r="I126" s="16">
        <v>14.8</v>
      </c>
      <c r="J126" s="32">
        <f t="shared" si="16"/>
        <v>1.0010565312885591</v>
      </c>
      <c r="K126" s="18">
        <f t="shared" ca="1" si="3"/>
        <v>54096.662453338686</v>
      </c>
      <c r="L126" s="19"/>
      <c r="M126" s="20"/>
      <c r="N126" s="18"/>
      <c r="O126" s="20"/>
      <c r="P126" s="21"/>
      <c r="Q126" s="33">
        <f t="shared" si="17"/>
        <v>0.9989434687114408</v>
      </c>
      <c r="R126" s="5">
        <f t="shared" ca="1" si="4"/>
        <v>3.7751883030158986</v>
      </c>
      <c r="S126" s="20"/>
      <c r="T126" s="20"/>
      <c r="U126" s="5">
        <f t="shared" ca="1" si="5"/>
        <v>7.0416411773345979</v>
      </c>
      <c r="V126" s="23"/>
      <c r="W126" s="20"/>
      <c r="X126" s="32">
        <f t="shared" si="18"/>
        <v>1.0021130625771184</v>
      </c>
      <c r="Y126" s="18">
        <f t="shared" ca="1" si="6"/>
        <v>21116173449.426193</v>
      </c>
      <c r="Z126" s="20"/>
      <c r="AA126" s="20"/>
      <c r="AB126" s="18"/>
      <c r="AC126" s="20"/>
      <c r="AD126" s="20"/>
      <c r="AE126" s="24">
        <f t="shared" si="29"/>
        <v>19</v>
      </c>
      <c r="AH126" s="25" t="str">
        <f t="shared" ca="1" si="7"/>
        <v>-</v>
      </c>
      <c r="AI126" s="15">
        <f t="shared" ca="1" si="8"/>
        <v>15.981628630770564</v>
      </c>
      <c r="AJ126" s="15">
        <f t="shared" ca="1" si="9"/>
        <v>17.087665594451515</v>
      </c>
      <c r="AK126" s="17">
        <f t="shared" ca="1" si="10"/>
        <v>7.4613526967955091E-2</v>
      </c>
      <c r="AL126" s="17">
        <f t="shared" ca="1" si="11"/>
        <v>8.433094139254374E-2</v>
      </c>
      <c r="AM126" s="26">
        <f t="shared" ca="1" si="12"/>
        <v>0</v>
      </c>
      <c r="AN126" s="26">
        <f t="shared" ca="1" si="13"/>
        <v>0</v>
      </c>
      <c r="AO126" s="25">
        <f t="shared" si="20"/>
        <v>0</v>
      </c>
      <c r="AP126" s="26">
        <f t="shared" si="21"/>
        <v>0</v>
      </c>
      <c r="AQ126" s="25">
        <f t="shared" si="22"/>
        <v>0</v>
      </c>
      <c r="AR126" s="26">
        <f t="shared" si="23"/>
        <v>0</v>
      </c>
      <c r="BD126" s="30"/>
      <c r="BE126" s="30"/>
      <c r="BF126" s="30"/>
    </row>
    <row r="127" spans="1:58" x14ac:dyDescent="0.2">
      <c r="A127" s="12">
        <v>38254</v>
      </c>
      <c r="B127" s="13">
        <v>15.35</v>
      </c>
      <c r="C127" s="14">
        <v>16.77</v>
      </c>
      <c r="D127" s="31">
        <f t="shared" si="14"/>
        <v>182205.37661976731</v>
      </c>
      <c r="E127" s="31">
        <f t="shared" si="15"/>
        <v>65580.879764133177</v>
      </c>
      <c r="F127" s="16">
        <f t="shared" si="0"/>
        <v>247786.25638390047</v>
      </c>
      <c r="G127" s="16">
        <f t="shared" si="1"/>
        <v>15.725827338546125</v>
      </c>
      <c r="H127" s="17">
        <f t="shared" si="2"/>
        <v>8.467501490757301E-2</v>
      </c>
      <c r="I127" s="16">
        <v>14.28</v>
      </c>
      <c r="J127" s="32">
        <f t="shared" si="16"/>
        <v>0.98553044096063025</v>
      </c>
      <c r="K127" s="18">
        <f t="shared" ca="1" si="3"/>
        <v>53311.734100953341</v>
      </c>
      <c r="L127" s="19"/>
      <c r="M127" s="20"/>
      <c r="N127" s="18"/>
      <c r="O127" s="20"/>
      <c r="P127" s="21"/>
      <c r="Q127" s="33">
        <f t="shared" si="17"/>
        <v>1.0144695590393698</v>
      </c>
      <c r="R127" s="5">
        <f t="shared" ca="1" si="4"/>
        <v>3.8296540680530184</v>
      </c>
      <c r="S127" s="20"/>
      <c r="T127" s="20"/>
      <c r="U127" s="5">
        <f t="shared" ca="1" si="5"/>
        <v>7.1432860582178295</v>
      </c>
      <c r="V127" s="23"/>
      <c r="W127" s="20"/>
      <c r="X127" s="32">
        <f t="shared" si="18"/>
        <v>0.97106088192126061</v>
      </c>
      <c r="Y127" s="18">
        <f t="shared" ca="1" si="6"/>
        <v>20503740508.44783</v>
      </c>
      <c r="Z127" s="20"/>
      <c r="AA127" s="20"/>
      <c r="AB127" s="18"/>
      <c r="AC127" s="20"/>
      <c r="AD127" s="20"/>
      <c r="AE127" s="24">
        <f t="shared" si="29"/>
        <v>18</v>
      </c>
      <c r="AH127" s="25" t="str">
        <f t="shared" ca="1" si="7"/>
        <v>-</v>
      </c>
      <c r="AI127" s="15">
        <f t="shared" ca="1" si="8"/>
        <v>15.93178890756047</v>
      </c>
      <c r="AJ127" s="15">
        <f t="shared" ca="1" si="9"/>
        <v>17.030005817332551</v>
      </c>
      <c r="AK127" s="17">
        <f t="shared" ca="1" si="10"/>
        <v>7.6295639635525922E-2</v>
      </c>
      <c r="AL127" s="17">
        <f t="shared" ca="1" si="11"/>
        <v>8.489866358075869E-2</v>
      </c>
      <c r="AM127" s="26">
        <f t="shared" ca="1" si="12"/>
        <v>0</v>
      </c>
      <c r="AN127" s="26">
        <f t="shared" ca="1" si="13"/>
        <v>0</v>
      </c>
      <c r="AO127" s="25">
        <f t="shared" si="20"/>
        <v>0</v>
      </c>
      <c r="AP127" s="26">
        <f t="shared" si="21"/>
        <v>0</v>
      </c>
      <c r="AQ127" s="25">
        <f t="shared" si="22"/>
        <v>0</v>
      </c>
      <c r="AR127" s="26">
        <f t="shared" si="23"/>
        <v>0</v>
      </c>
      <c r="BD127" s="30"/>
      <c r="BE127" s="30"/>
      <c r="BF127" s="30"/>
    </row>
    <row r="128" spans="1:58" x14ac:dyDescent="0.2">
      <c r="A128" s="12">
        <v>38257</v>
      </c>
      <c r="B128" s="13">
        <v>15.52</v>
      </c>
      <c r="C128" s="14">
        <v>16.93</v>
      </c>
      <c r="D128" s="31">
        <f t="shared" si="14"/>
        <v>172082.8556964469</v>
      </c>
      <c r="E128" s="31">
        <f t="shared" si="15"/>
        <v>74846.276077369199</v>
      </c>
      <c r="F128" s="16">
        <f t="shared" si="0"/>
        <v>246929.1317738161</v>
      </c>
      <c r="G128" s="16">
        <f t="shared" si="1"/>
        <v>15.947382741400304</v>
      </c>
      <c r="H128" s="17">
        <f t="shared" si="2"/>
        <v>8.328411104548139E-2</v>
      </c>
      <c r="I128" s="16">
        <v>14.62</v>
      </c>
      <c r="J128" s="32">
        <f t="shared" si="16"/>
        <v>1.0105807692106654</v>
      </c>
      <c r="K128" s="18">
        <f t="shared" ca="1" si="3"/>
        <v>53873.616846744422</v>
      </c>
      <c r="L128" s="19"/>
      <c r="M128" s="20"/>
      <c r="N128" s="18"/>
      <c r="O128" s="20"/>
      <c r="P128" s="21"/>
      <c r="Q128" s="33">
        <f t="shared" si="17"/>
        <v>0.98941923078933458</v>
      </c>
      <c r="R128" s="5">
        <f t="shared" ca="1" si="4"/>
        <v>3.7889755318890708</v>
      </c>
      <c r="S128" s="20"/>
      <c r="T128" s="20"/>
      <c r="U128" s="5">
        <f t="shared" ca="1" si="5"/>
        <v>7.0674626311005504</v>
      </c>
      <c r="V128" s="23"/>
      <c r="W128" s="20"/>
      <c r="X128" s="32">
        <f t="shared" si="18"/>
        <v>1.0211615384213308</v>
      </c>
      <c r="Y128" s="18">
        <f t="shared" ca="1" si="6"/>
        <v>20936253229.954613</v>
      </c>
      <c r="Z128" s="20"/>
      <c r="AA128" s="20"/>
      <c r="AB128" s="18"/>
      <c r="AC128" s="20"/>
      <c r="AD128" s="20"/>
      <c r="AE128" s="24">
        <f t="shared" si="29"/>
        <v>17</v>
      </c>
      <c r="AH128" s="25" t="str">
        <f t="shared" ca="1" si="7"/>
        <v>-</v>
      </c>
      <c r="AI128" s="15">
        <f t="shared" ca="1" si="8"/>
        <v>15.892833885026979</v>
      </c>
      <c r="AJ128" s="15">
        <f t="shared" ca="1" si="9"/>
        <v>16.986059967147444</v>
      </c>
      <c r="AK128" s="17">
        <f t="shared" ca="1" si="10"/>
        <v>7.8228893507502797E-2</v>
      </c>
      <c r="AL128" s="17">
        <f t="shared" ca="1" si="11"/>
        <v>8.5548197629535E-2</v>
      </c>
      <c r="AM128" s="26">
        <f t="shared" ca="1" si="12"/>
        <v>0</v>
      </c>
      <c r="AN128" s="26">
        <f t="shared" ca="1" si="13"/>
        <v>0</v>
      </c>
      <c r="AO128" s="25">
        <f t="shared" si="20"/>
        <v>0</v>
      </c>
      <c r="AP128" s="26">
        <f t="shared" si="21"/>
        <v>0</v>
      </c>
      <c r="AQ128" s="25">
        <f t="shared" si="22"/>
        <v>0</v>
      </c>
      <c r="AR128" s="26">
        <f t="shared" si="23"/>
        <v>0</v>
      </c>
      <c r="BD128" s="30"/>
      <c r="BE128" s="30"/>
      <c r="BF128" s="30"/>
    </row>
    <row r="129" spans="1:58" x14ac:dyDescent="0.2">
      <c r="A129" s="12">
        <v>38258</v>
      </c>
      <c r="B129" s="13">
        <v>14.95</v>
      </c>
      <c r="C129" s="14">
        <v>16.559999999999999</v>
      </c>
      <c r="D129" s="31">
        <f t="shared" si="14"/>
        <v>161960.33477312649</v>
      </c>
      <c r="E129" s="31">
        <f t="shared" si="15"/>
        <v>84125.751844051585</v>
      </c>
      <c r="F129" s="16">
        <f t="shared" si="0"/>
        <v>246086.08661717808</v>
      </c>
      <c r="G129" s="16">
        <f t="shared" si="1"/>
        <v>15.500386502263424</v>
      </c>
      <c r="H129" s="17">
        <f t="shared" si="2"/>
        <v>9.722222222222221E-2</v>
      </c>
      <c r="I129" s="16">
        <v>13.83</v>
      </c>
      <c r="J129" s="32">
        <f t="shared" si="16"/>
        <v>0.96865213599667099</v>
      </c>
      <c r="K129" s="18">
        <f t="shared" ca="1" si="3"/>
        <v>52182.666562979066</v>
      </c>
      <c r="L129" s="19"/>
      <c r="M129" s="20"/>
      <c r="N129" s="18"/>
      <c r="O129" s="20"/>
      <c r="P129" s="21"/>
      <c r="Q129" s="33">
        <f t="shared" si="17"/>
        <v>1.0313478640033291</v>
      </c>
      <c r="R129" s="5">
        <f t="shared" ca="1" si="4"/>
        <v>3.9075890297733022</v>
      </c>
      <c r="S129" s="20"/>
      <c r="T129" s="20"/>
      <c r="U129" s="5">
        <f t="shared" ca="1" si="5"/>
        <v>7.2887629460078251</v>
      </c>
      <c r="V129" s="23"/>
      <c r="W129" s="20"/>
      <c r="X129" s="32">
        <f t="shared" si="18"/>
        <v>0.93730427199334188</v>
      </c>
      <c r="Y129" s="18">
        <f t="shared" ca="1" si="6"/>
        <v>19622348098.827686</v>
      </c>
      <c r="Z129" s="20"/>
      <c r="AA129" s="20"/>
      <c r="AB129" s="18"/>
      <c r="AC129" s="20"/>
      <c r="AD129" s="20"/>
      <c r="AE129" s="24">
        <f t="shared" si="29"/>
        <v>16</v>
      </c>
      <c r="AH129" s="25" t="str">
        <f t="shared" ca="1" si="7"/>
        <v>-</v>
      </c>
      <c r="AI129" s="15">
        <f t="shared" ca="1" si="8"/>
        <v>15.839734161225154</v>
      </c>
      <c r="AJ129" s="15">
        <f t="shared" ca="1" si="9"/>
        <v>16.930588456751732</v>
      </c>
      <c r="AK129" s="17">
        <f t="shared" ca="1" si="10"/>
        <v>8.2203800367025057E-2</v>
      </c>
      <c r="AL129" s="17">
        <f t="shared" ca="1" si="11"/>
        <v>8.6927616821454196E-2</v>
      </c>
      <c r="AM129" s="26">
        <f t="shared" ca="1" si="12"/>
        <v>0</v>
      </c>
      <c r="AN129" s="26">
        <f t="shared" ca="1" si="13"/>
        <v>0</v>
      </c>
      <c r="AO129" s="25">
        <f t="shared" si="20"/>
        <v>0</v>
      </c>
      <c r="AP129" s="26">
        <f t="shared" si="21"/>
        <v>0</v>
      </c>
      <c r="AQ129" s="25">
        <f t="shared" si="22"/>
        <v>0</v>
      </c>
      <c r="AR129" s="26">
        <f t="shared" si="23"/>
        <v>0</v>
      </c>
      <c r="BD129" s="30"/>
      <c r="BE129" s="30"/>
      <c r="BF129" s="30"/>
    </row>
    <row r="130" spans="1:58" x14ac:dyDescent="0.2">
      <c r="A130" s="12">
        <v>38259</v>
      </c>
      <c r="B130" s="13">
        <v>14.35</v>
      </c>
      <c r="C130" s="14">
        <v>16.260000000000002</v>
      </c>
      <c r="D130" s="31">
        <f t="shared" si="14"/>
        <v>151837.81384980609</v>
      </c>
      <c r="E130" s="31">
        <f t="shared" si="15"/>
        <v>93264.138788715834</v>
      </c>
      <c r="F130" s="16">
        <f t="shared" si="0"/>
        <v>245101.95263852191</v>
      </c>
      <c r="G130" s="16">
        <f t="shared" si="1"/>
        <v>15.076777176472199</v>
      </c>
      <c r="H130" s="17">
        <f t="shared" si="2"/>
        <v>0.11746617466174669</v>
      </c>
      <c r="I130" s="16">
        <v>13.21</v>
      </c>
      <c r="J130" s="32">
        <f t="shared" si="16"/>
        <v>0.96878119484473635</v>
      </c>
      <c r="K130" s="18">
        <f t="shared" ca="1" si="3"/>
        <v>50551.525094661512</v>
      </c>
      <c r="L130" s="19"/>
      <c r="M130" s="20"/>
      <c r="N130" s="18"/>
      <c r="O130" s="20"/>
      <c r="P130" s="21"/>
      <c r="Q130" s="33">
        <f t="shared" si="17"/>
        <v>1.0312188051552638</v>
      </c>
      <c r="R130" s="5">
        <f t="shared" ca="1" si="4"/>
        <v>4.0294114233471525</v>
      </c>
      <c r="S130" s="20"/>
      <c r="T130" s="20"/>
      <c r="U130" s="5">
        <f t="shared" ca="1" si="5"/>
        <v>7.5160520921322593</v>
      </c>
      <c r="V130" s="23"/>
      <c r="W130" s="20"/>
      <c r="X130" s="32">
        <f t="shared" si="18"/>
        <v>0.93756238968947259</v>
      </c>
      <c r="Y130" s="18">
        <f t="shared" ca="1" si="6"/>
        <v>18395964799.148167</v>
      </c>
      <c r="Z130" s="20"/>
      <c r="AA130" s="20"/>
      <c r="AB130" s="18"/>
      <c r="AC130" s="20"/>
      <c r="AD130" s="20"/>
      <c r="AE130" s="24">
        <f t="shared" si="29"/>
        <v>15</v>
      </c>
      <c r="AH130" s="25" t="str">
        <f t="shared" ca="1" si="7"/>
        <v>-</v>
      </c>
      <c r="AI130" s="15">
        <f t="shared" ca="1" si="8"/>
        <v>15.752878941408502</v>
      </c>
      <c r="AJ130" s="15">
        <f t="shared" ca="1" si="9"/>
        <v>16.867627993807691</v>
      </c>
      <c r="AK130" s="17">
        <f t="shared" ca="1" si="10"/>
        <v>8.9316679095329851E-2</v>
      </c>
      <c r="AL130" s="17">
        <f t="shared" ca="1" si="11"/>
        <v>8.9393091747101305E-2</v>
      </c>
      <c r="AM130" s="26">
        <f t="shared" ca="1" si="12"/>
        <v>0</v>
      </c>
      <c r="AN130" s="26">
        <f t="shared" ca="1" si="13"/>
        <v>0</v>
      </c>
      <c r="AO130" s="25">
        <f t="shared" si="20"/>
        <v>0</v>
      </c>
      <c r="AP130" s="26">
        <f t="shared" si="21"/>
        <v>0</v>
      </c>
      <c r="AQ130" s="25">
        <f t="shared" si="22"/>
        <v>0</v>
      </c>
      <c r="AR130" s="26">
        <f t="shared" si="23"/>
        <v>0</v>
      </c>
      <c r="BD130" s="30"/>
      <c r="BE130" s="30"/>
      <c r="BF130" s="30"/>
    </row>
    <row r="131" spans="1:58" x14ac:dyDescent="0.2">
      <c r="A131" s="12">
        <v>38260</v>
      </c>
      <c r="B131" s="13">
        <v>14.23</v>
      </c>
      <c r="C131" s="14">
        <v>16.05</v>
      </c>
      <c r="D131" s="31">
        <f t="shared" si="14"/>
        <v>141715.29292648568</v>
      </c>
      <c r="E131" s="31">
        <f t="shared" si="15"/>
        <v>102197.6059012403</v>
      </c>
      <c r="F131" s="16">
        <f t="shared" si="0"/>
        <v>243912.89882772596</v>
      </c>
      <c r="G131" s="16">
        <f t="shared" si="1"/>
        <v>14.992565832451641</v>
      </c>
      <c r="H131" s="17">
        <f t="shared" si="2"/>
        <v>0.11339563862928348</v>
      </c>
      <c r="I131" s="16">
        <v>13.34</v>
      </c>
      <c r="J131" s="32">
        <f t="shared" si="16"/>
        <v>0.98959033429859555</v>
      </c>
      <c r="K131" s="18">
        <f t="shared" ca="1" si="3"/>
        <v>50023.261186463154</v>
      </c>
      <c r="L131" s="19"/>
      <c r="M131" s="20"/>
      <c r="N131" s="18"/>
      <c r="O131" s="20"/>
      <c r="P131" s="21"/>
      <c r="Q131" s="33">
        <f t="shared" si="17"/>
        <v>1.0104096657014046</v>
      </c>
      <c r="R131" s="5">
        <f t="shared" ca="1" si="4"/>
        <v>4.0711866418909661</v>
      </c>
      <c r="S131" s="20"/>
      <c r="T131" s="20"/>
      <c r="U131" s="5">
        <f t="shared" ca="1" si="5"/>
        <v>7.5940316879391547</v>
      </c>
      <c r="V131" s="23"/>
      <c r="W131" s="20"/>
      <c r="X131" s="32">
        <f t="shared" si="18"/>
        <v>0.97918066859719111</v>
      </c>
      <c r="Y131" s="18">
        <f t="shared" ca="1" si="6"/>
        <v>18011787621.379555</v>
      </c>
      <c r="Z131" s="20"/>
      <c r="AA131" s="20"/>
      <c r="AB131" s="18"/>
      <c r="AC131" s="20"/>
      <c r="AD131" s="20"/>
      <c r="AE131" s="24">
        <f t="shared" si="29"/>
        <v>14</v>
      </c>
      <c r="AH131" s="25" t="str">
        <f t="shared" ca="1" si="7"/>
        <v>-</v>
      </c>
      <c r="AI131" s="15">
        <f t="shared" ca="1" si="8"/>
        <v>15.666165747439116</v>
      </c>
      <c r="AJ131" s="15">
        <f t="shared" ca="1" si="9"/>
        <v>16.796925302313177</v>
      </c>
      <c r="AK131" s="17">
        <f t="shared" ca="1" si="10"/>
        <v>9.5577721552501105E-2</v>
      </c>
      <c r="AL131" s="17">
        <f t="shared" ca="1" si="11"/>
        <v>9.0373330911586114E-2</v>
      </c>
      <c r="AM131" s="26">
        <f t="shared" ca="1" si="12"/>
        <v>0</v>
      </c>
      <c r="AN131" s="26">
        <f t="shared" ca="1" si="13"/>
        <v>1</v>
      </c>
      <c r="AO131" s="25">
        <f t="shared" si="20"/>
        <v>0</v>
      </c>
      <c r="AP131" s="26">
        <f t="shared" si="21"/>
        <v>0</v>
      </c>
      <c r="AQ131" s="25">
        <f t="shared" si="22"/>
        <v>0</v>
      </c>
      <c r="AR131" s="26">
        <f t="shared" si="23"/>
        <v>0</v>
      </c>
      <c r="BD131" s="30"/>
      <c r="BE131" s="30"/>
      <c r="BF131" s="30"/>
    </row>
    <row r="132" spans="1:58" x14ac:dyDescent="0.2">
      <c r="A132" s="12">
        <v>38261</v>
      </c>
      <c r="B132" s="13">
        <v>13.57</v>
      </c>
      <c r="C132" s="14">
        <v>15.4</v>
      </c>
      <c r="D132" s="31">
        <f t="shared" si="14"/>
        <v>131592.77200316527</v>
      </c>
      <c r="E132" s="31">
        <f t="shared" si="15"/>
        <v>111172.2770999225</v>
      </c>
      <c r="F132" s="16">
        <f t="shared" si="0"/>
        <v>242765.04910308777</v>
      </c>
      <c r="G132" s="16">
        <f t="shared" si="1"/>
        <v>14.408033596040703</v>
      </c>
      <c r="H132" s="17">
        <f t="shared" si="2"/>
        <v>0.11883116883116884</v>
      </c>
      <c r="I132" s="16">
        <v>12.75</v>
      </c>
      <c r="J132" s="32">
        <f t="shared" si="16"/>
        <v>0.95648935670929158</v>
      </c>
      <c r="K132" s="18">
        <f t="shared" ca="1" si="3"/>
        <v>47844.766297966504</v>
      </c>
      <c r="L132" s="19"/>
      <c r="M132" s="20"/>
      <c r="N132" s="18"/>
      <c r="O132" s="20"/>
      <c r="P132" s="21"/>
      <c r="Q132" s="33">
        <f t="shared" si="17"/>
        <v>1.0435106432907084</v>
      </c>
      <c r="R132" s="5">
        <f t="shared" ca="1" si="4"/>
        <v>4.2481496119378193</v>
      </c>
      <c r="S132" s="20"/>
      <c r="T132" s="20"/>
      <c r="U132" s="5">
        <f t="shared" ca="1" si="5"/>
        <v>7.9241815947727732</v>
      </c>
      <c r="V132" s="23"/>
      <c r="W132" s="20"/>
      <c r="X132" s="32">
        <f t="shared" si="18"/>
        <v>0.91297871341858305</v>
      </c>
      <c r="Y132" s="18">
        <f t="shared" ca="1" si="6"/>
        <v>16443296432.903749</v>
      </c>
      <c r="Z132" s="20"/>
      <c r="AA132" s="20"/>
      <c r="AB132" s="18"/>
      <c r="AC132" s="20"/>
      <c r="AD132" s="20"/>
      <c r="AE132" s="24">
        <f t="shared" si="29"/>
        <v>13</v>
      </c>
      <c r="AH132" s="25" t="str">
        <f t="shared" ca="1" si="7"/>
        <v>-</v>
      </c>
      <c r="AI132" s="15">
        <f t="shared" ca="1" si="8"/>
        <v>15.557676632417895</v>
      </c>
      <c r="AJ132" s="15">
        <f t="shared" ca="1" si="9"/>
        <v>16.709030713731703</v>
      </c>
      <c r="AK132" s="17">
        <f t="shared" ca="1" si="10"/>
        <v>0.10247905504957927</v>
      </c>
      <c r="AL132" s="17">
        <f t="shared" ca="1" si="11"/>
        <v>9.1643795173010467E-2</v>
      </c>
      <c r="AM132" s="26">
        <f t="shared" ca="1" si="12"/>
        <v>0</v>
      </c>
      <c r="AN132" s="26">
        <f t="shared" ca="1" si="13"/>
        <v>1</v>
      </c>
      <c r="AO132" s="25">
        <f t="shared" si="20"/>
        <v>0</v>
      </c>
      <c r="AP132" s="26">
        <f t="shared" si="21"/>
        <v>0</v>
      </c>
      <c r="AQ132" s="25">
        <f t="shared" si="22"/>
        <v>0</v>
      </c>
      <c r="AR132" s="26">
        <f t="shared" si="23"/>
        <v>0</v>
      </c>
      <c r="BD132" s="30"/>
      <c r="BE132" s="30"/>
      <c r="BF132" s="30"/>
    </row>
    <row r="133" spans="1:58" x14ac:dyDescent="0.2">
      <c r="A133" s="12">
        <v>38264</v>
      </c>
      <c r="B133" s="13">
        <v>13.82</v>
      </c>
      <c r="C133" s="14">
        <v>15.5</v>
      </c>
      <c r="D133" s="31">
        <f t="shared" si="14"/>
        <v>121470.25107984486</v>
      </c>
      <c r="E133" s="31">
        <f t="shared" si="15"/>
        <v>120091.92703040678</v>
      </c>
      <c r="F133" s="16">
        <f t="shared" si="0"/>
        <v>241562.17811025164</v>
      </c>
      <c r="G133" s="16">
        <f t="shared" si="1"/>
        <v>14.655207063412885</v>
      </c>
      <c r="H133" s="17">
        <f t="shared" si="2"/>
        <v>0.10838709677419356</v>
      </c>
      <c r="I133" s="16">
        <v>13.41</v>
      </c>
      <c r="J133" s="32">
        <f t="shared" si="16"/>
        <v>1.0121153740869111</v>
      </c>
      <c r="K133" s="18">
        <f t="shared" ca="1" si="3"/>
        <v>48422.449373051102</v>
      </c>
      <c r="L133" s="19"/>
      <c r="M133" s="20"/>
      <c r="N133" s="18"/>
      <c r="O133" s="20"/>
      <c r="P133" s="21"/>
      <c r="Q133" s="33">
        <f t="shared" si="17"/>
        <v>0.9878846259130889</v>
      </c>
      <c r="R133" s="5">
        <f t="shared" ca="1" si="4"/>
        <v>4.1965068619723338</v>
      </c>
      <c r="S133" s="20"/>
      <c r="T133" s="20"/>
      <c r="U133" s="5">
        <f t="shared" ca="1" si="5"/>
        <v>7.827909169381889</v>
      </c>
      <c r="V133" s="23"/>
      <c r="W133" s="20"/>
      <c r="X133" s="32">
        <f t="shared" si="18"/>
        <v>1.0242307481738222</v>
      </c>
      <c r="Y133" s="18">
        <f t="shared" ca="1" si="6"/>
        <v>16840621400.963989</v>
      </c>
      <c r="Z133" s="20"/>
      <c r="AA133" s="20"/>
      <c r="AB133" s="18"/>
      <c r="AC133" s="20"/>
      <c r="AD133" s="20"/>
      <c r="AE133" s="24">
        <f t="shared" si="29"/>
        <v>12</v>
      </c>
      <c r="AH133" s="25" t="str">
        <f t="shared" ca="1" si="7"/>
        <v>-</v>
      </c>
      <c r="AI133" s="15">
        <f t="shared" ca="1" si="8"/>
        <v>15.490338213295848</v>
      </c>
      <c r="AJ133" s="15">
        <f t="shared" ca="1" si="9"/>
        <v>16.608026359170008</v>
      </c>
      <c r="AK133" s="17">
        <f t="shared" ca="1" si="10"/>
        <v>0.10643106869401603</v>
      </c>
      <c r="AL133" s="17">
        <f t="shared" ca="1" si="11"/>
        <v>9.2266569163037937E-2</v>
      </c>
      <c r="AM133" s="26">
        <f t="shared" ca="1" si="12"/>
        <v>0</v>
      </c>
      <c r="AN133" s="26">
        <f t="shared" ca="1" si="13"/>
        <v>1</v>
      </c>
      <c r="AO133" s="25">
        <f t="shared" si="20"/>
        <v>0</v>
      </c>
      <c r="AP133" s="26">
        <f t="shared" si="21"/>
        <v>0</v>
      </c>
      <c r="AQ133" s="25">
        <f t="shared" si="22"/>
        <v>0</v>
      </c>
      <c r="AR133" s="26">
        <f t="shared" si="23"/>
        <v>0</v>
      </c>
      <c r="BD133" s="30"/>
      <c r="BE133" s="30"/>
      <c r="BF133" s="30"/>
    </row>
    <row r="134" spans="1:58" x14ac:dyDescent="0.2">
      <c r="A134" s="12">
        <v>38265</v>
      </c>
      <c r="B134" s="13">
        <v>13.87</v>
      </c>
      <c r="C134" s="14">
        <v>15.5</v>
      </c>
      <c r="D134" s="31">
        <f t="shared" si="14"/>
        <v>111347.73015652446</v>
      </c>
      <c r="E134" s="31">
        <f t="shared" si="15"/>
        <v>129117.29729881245</v>
      </c>
      <c r="F134" s="16">
        <f t="shared" si="0"/>
        <v>240465.02745533691</v>
      </c>
      <c r="G134" s="16">
        <f t="shared" si="1"/>
        <v>14.745225794055042</v>
      </c>
      <c r="H134" s="17">
        <f t="shared" si="2"/>
        <v>0.1051612903225807</v>
      </c>
      <c r="I134" s="16">
        <v>13.95</v>
      </c>
      <c r="J134" s="32">
        <f t="shared" si="16"/>
        <v>1.0015726441970869</v>
      </c>
      <c r="K134" s="18">
        <f t="shared" ca="1" si="3"/>
        <v>48496.623466297824</v>
      </c>
      <c r="L134" s="19"/>
      <c r="M134" s="20"/>
      <c r="N134" s="18"/>
      <c r="O134" s="20"/>
      <c r="P134" s="21"/>
      <c r="Q134" s="33">
        <f t="shared" si="17"/>
        <v>0.99842735580291309</v>
      </c>
      <c r="R134" s="5">
        <f t="shared" ca="1" si="4"/>
        <v>4.1897327037824024</v>
      </c>
      <c r="S134" s="20"/>
      <c r="T134" s="20"/>
      <c r="U134" s="5">
        <f t="shared" ca="1" si="5"/>
        <v>7.81533108304472</v>
      </c>
      <c r="V134" s="23"/>
      <c r="W134" s="20"/>
      <c r="X134" s="32">
        <f t="shared" si="18"/>
        <v>1.0031452883941738</v>
      </c>
      <c r="Y134" s="18">
        <f t="shared" ca="1" si="6"/>
        <v>16892478191.971806</v>
      </c>
      <c r="Z134" s="20"/>
      <c r="AA134" s="20"/>
      <c r="AB134" s="18"/>
      <c r="AC134" s="20"/>
      <c r="AD134" s="20"/>
      <c r="AE134" s="24">
        <f t="shared" si="29"/>
        <v>11</v>
      </c>
      <c r="AH134" s="25" t="str">
        <f t="shared" ca="1" si="7"/>
        <v>-</v>
      </c>
      <c r="AI134" s="15">
        <f t="shared" ca="1" si="8"/>
        <v>15.42952860483085</v>
      </c>
      <c r="AJ134" s="15">
        <f t="shared" ca="1" si="9"/>
        <v>16.492377119947317</v>
      </c>
      <c r="AK134" s="17">
        <f t="shared" ca="1" si="10"/>
        <v>0.11007726524019924</v>
      </c>
      <c r="AL134" s="17">
        <f t="shared" ca="1" si="11"/>
        <v>9.1347162628712078E-2</v>
      </c>
      <c r="AM134" s="26">
        <f t="shared" ca="1" si="12"/>
        <v>0</v>
      </c>
      <c r="AN134" s="26">
        <f t="shared" ca="1" si="13"/>
        <v>1</v>
      </c>
      <c r="AO134" s="25">
        <f t="shared" si="20"/>
        <v>0</v>
      </c>
      <c r="AP134" s="26">
        <f t="shared" si="21"/>
        <v>0</v>
      </c>
      <c r="AQ134" s="25">
        <f t="shared" si="22"/>
        <v>0</v>
      </c>
      <c r="AR134" s="26">
        <f t="shared" si="23"/>
        <v>0</v>
      </c>
      <c r="BD134" s="30"/>
      <c r="BE134" s="30"/>
      <c r="BF134" s="30"/>
    </row>
    <row r="135" spans="1:58" x14ac:dyDescent="0.2">
      <c r="A135" s="12">
        <v>38266</v>
      </c>
      <c r="B135" s="13">
        <v>13.55</v>
      </c>
      <c r="C135" s="14">
        <v>15.2</v>
      </c>
      <c r="D135" s="31">
        <f t="shared" si="14"/>
        <v>101225.20923320405</v>
      </c>
      <c r="E135" s="31">
        <f t="shared" si="15"/>
        <v>138175.32086051916</v>
      </c>
      <c r="F135" s="16">
        <f t="shared" si="0"/>
        <v>239400.53009372321</v>
      </c>
      <c r="G135" s="16">
        <f t="shared" si="1"/>
        <v>14.502334062629687</v>
      </c>
      <c r="H135" s="17">
        <f t="shared" si="2"/>
        <v>0.10855263157894723</v>
      </c>
      <c r="I135" s="16">
        <v>13.28</v>
      </c>
      <c r="J135" s="32">
        <f t="shared" si="16"/>
        <v>0.97917352525316137</v>
      </c>
      <c r="K135" s="18">
        <f t="shared" ca="1" si="3"/>
        <v>47484.673828442465</v>
      </c>
      <c r="L135" s="19"/>
      <c r="M135" s="20"/>
      <c r="N135" s="18"/>
      <c r="O135" s="20"/>
      <c r="P135" s="21"/>
      <c r="Q135" s="33">
        <f t="shared" si="17"/>
        <v>1.0208264747468387</v>
      </c>
      <c r="R135" s="5">
        <f t="shared" ca="1" si="4"/>
        <v>4.2768118923527192</v>
      </c>
      <c r="S135" s="20"/>
      <c r="T135" s="20"/>
      <c r="U135" s="5">
        <f t="shared" ca="1" si="5"/>
        <v>7.9778237448801681</v>
      </c>
      <c r="V135" s="23"/>
      <c r="W135" s="20"/>
      <c r="X135" s="32">
        <f t="shared" si="18"/>
        <v>0.95834705050632274</v>
      </c>
      <c r="Y135" s="18">
        <f t="shared" ca="1" si="6"/>
        <v>16187791211.691536</v>
      </c>
      <c r="Z135" s="20"/>
      <c r="AA135" s="20"/>
      <c r="AB135" s="18"/>
      <c r="AC135" s="20"/>
      <c r="AD135" s="20"/>
      <c r="AE135" s="24">
        <f t="shared" si="29"/>
        <v>10</v>
      </c>
      <c r="AH135" s="25" t="str">
        <f t="shared" ca="1" si="7"/>
        <v>-</v>
      </c>
      <c r="AI135" s="15">
        <f t="shared" ca="1" si="8"/>
        <v>15.370966076641125</v>
      </c>
      <c r="AJ135" s="15">
        <f t="shared" ca="1" si="9"/>
        <v>16.378228912063378</v>
      </c>
      <c r="AK135" s="17">
        <f t="shared" ca="1" si="10"/>
        <v>0.11196566679965342</v>
      </c>
      <c r="AL135" s="17">
        <f t="shared" ca="1" si="11"/>
        <v>9.11415705234489E-2</v>
      </c>
      <c r="AM135" s="26">
        <f t="shared" ca="1" si="12"/>
        <v>0</v>
      </c>
      <c r="AN135" s="26">
        <f t="shared" ca="1" si="13"/>
        <v>1</v>
      </c>
      <c r="AO135" s="25">
        <f t="shared" si="20"/>
        <v>0</v>
      </c>
      <c r="AP135" s="26">
        <f t="shared" si="21"/>
        <v>0</v>
      </c>
      <c r="AQ135" s="25">
        <f t="shared" si="22"/>
        <v>0</v>
      </c>
      <c r="AR135" s="26">
        <f t="shared" si="23"/>
        <v>1</v>
      </c>
      <c r="BD135" s="30"/>
      <c r="BE135" s="30"/>
      <c r="BF135" s="30"/>
    </row>
    <row r="136" spans="1:58" x14ac:dyDescent="0.2">
      <c r="A136" s="12">
        <v>38267</v>
      </c>
      <c r="B136" s="13">
        <v>14.15</v>
      </c>
      <c r="C136" s="14">
        <v>15.43</v>
      </c>
      <c r="D136" s="31">
        <f t="shared" si="14"/>
        <v>91102.688309883641</v>
      </c>
      <c r="E136" s="31">
        <f t="shared" si="15"/>
        <v>147199.01549940018</v>
      </c>
      <c r="F136" s="16">
        <f t="shared" si="0"/>
        <v>238301.70380928382</v>
      </c>
      <c r="G136" s="16">
        <f t="shared" si="1"/>
        <v>14.94065628498411</v>
      </c>
      <c r="H136" s="17">
        <f t="shared" si="2"/>
        <v>8.2955281918340895E-2</v>
      </c>
      <c r="I136" s="16">
        <v>14.5</v>
      </c>
      <c r="J136" s="32">
        <f t="shared" si="16"/>
        <v>1.0254956195794933</v>
      </c>
      <c r="K136" s="18">
        <f t="shared" ca="1" si="3"/>
        <v>48693.339797402616</v>
      </c>
      <c r="L136" s="19"/>
      <c r="M136" s="20"/>
      <c r="N136" s="18"/>
      <c r="O136" s="20"/>
      <c r="P136" s="21"/>
      <c r="Q136" s="33">
        <f t="shared" si="17"/>
        <v>0.97450438042050669</v>
      </c>
      <c r="R136" s="5">
        <f t="shared" ca="1" si="4"/>
        <v>4.1675982994354142</v>
      </c>
      <c r="S136" s="20"/>
      <c r="T136" s="20"/>
      <c r="U136" s="5">
        <f t="shared" ca="1" si="5"/>
        <v>7.7741580248275861</v>
      </c>
      <c r="V136" s="23"/>
      <c r="W136" s="20"/>
      <c r="X136" s="32">
        <f t="shared" si="18"/>
        <v>1.0509912391589866</v>
      </c>
      <c r="Y136" s="18">
        <f t="shared" ca="1" si="6"/>
        <v>17012107051.11948</v>
      </c>
      <c r="Z136" s="20"/>
      <c r="AA136" s="20"/>
      <c r="AB136" s="18"/>
      <c r="AC136" s="20"/>
      <c r="AD136" s="20"/>
      <c r="AE136" s="24">
        <f t="shared" si="29"/>
        <v>9</v>
      </c>
      <c r="AH136" s="25" t="str">
        <f t="shared" ca="1" si="7"/>
        <v>-</v>
      </c>
      <c r="AI136" s="15">
        <f t="shared" ca="1" si="8"/>
        <v>15.333308577262002</v>
      </c>
      <c r="AJ136" s="15">
        <f t="shared" ca="1" si="9"/>
        <v>16.289003984889529</v>
      </c>
      <c r="AK136" s="17">
        <f t="shared" ca="1" si="10"/>
        <v>0.10621385134241912</v>
      </c>
      <c r="AL136" s="17">
        <f t="shared" ca="1" si="11"/>
        <v>9.1725737043704264E-2</v>
      </c>
      <c r="AM136" s="26">
        <f t="shared" ca="1" si="12"/>
        <v>0</v>
      </c>
      <c r="AN136" s="26">
        <f t="shared" ca="1" si="13"/>
        <v>1</v>
      </c>
      <c r="AO136" s="25">
        <f t="shared" si="20"/>
        <v>0</v>
      </c>
      <c r="AP136" s="26">
        <f t="shared" si="21"/>
        <v>0</v>
      </c>
      <c r="AQ136" s="25">
        <f t="shared" si="22"/>
        <v>0</v>
      </c>
      <c r="AR136" s="26">
        <f t="shared" si="23"/>
        <v>1</v>
      </c>
      <c r="BD136" s="30"/>
      <c r="BE136" s="30"/>
      <c r="BF136" s="30"/>
    </row>
    <row r="137" spans="1:58" x14ac:dyDescent="0.2">
      <c r="A137" s="12">
        <v>38268</v>
      </c>
      <c r="B137" s="13">
        <v>14.73</v>
      </c>
      <c r="C137" s="14">
        <v>15.65</v>
      </c>
      <c r="D137" s="31">
        <f t="shared" si="14"/>
        <v>80980.167386563233</v>
      </c>
      <c r="E137" s="31">
        <f t="shared" si="15"/>
        <v>156481.81984580224</v>
      </c>
      <c r="F137" s="16">
        <f t="shared" si="0"/>
        <v>237461.98723236547</v>
      </c>
      <c r="G137" s="16">
        <f t="shared" si="1"/>
        <v>15.336258188672803</v>
      </c>
      <c r="H137" s="17">
        <f t="shared" si="2"/>
        <v>5.8785942492012744E-2</v>
      </c>
      <c r="I137" s="16">
        <v>15.05</v>
      </c>
      <c r="J137" s="32">
        <f t="shared" si="16"/>
        <v>1.0228611579279787</v>
      </c>
      <c r="K137" s="18">
        <f t="shared" ca="1" si="3"/>
        <v>49804.495416290694</v>
      </c>
      <c r="L137" s="19"/>
      <c r="M137" s="20"/>
      <c r="N137" s="18"/>
      <c r="O137" s="20"/>
      <c r="P137" s="21"/>
      <c r="Q137" s="33">
        <f t="shared" si="17"/>
        <v>0.9771388420720214</v>
      </c>
      <c r="R137" s="5">
        <f t="shared" ca="1" si="4"/>
        <v>4.0721525289457343</v>
      </c>
      <c r="S137" s="20"/>
      <c r="T137" s="20"/>
      <c r="U137" s="5">
        <f t="shared" ca="1" si="5"/>
        <v>7.5961717033315335</v>
      </c>
      <c r="V137" s="23"/>
      <c r="W137" s="20"/>
      <c r="X137" s="32">
        <f t="shared" si="18"/>
        <v>1.0457223158559572</v>
      </c>
      <c r="Y137" s="18">
        <f t="shared" ca="1" si="6"/>
        <v>17788769171.453655</v>
      </c>
      <c r="Z137" s="20"/>
      <c r="AA137" s="20"/>
      <c r="AB137" s="18"/>
      <c r="AC137" s="20"/>
      <c r="AD137" s="20"/>
      <c r="AE137" s="24">
        <f t="shared" si="29"/>
        <v>8</v>
      </c>
      <c r="AH137" s="25" t="str">
        <f t="shared" ca="1" si="7"/>
        <v>-</v>
      </c>
      <c r="AI137" s="15">
        <f t="shared" ca="1" si="8"/>
        <v>15.316594313961104</v>
      </c>
      <c r="AJ137" s="15">
        <f t="shared" ca="1" si="9"/>
        <v>16.203578492796268</v>
      </c>
      <c r="AK137" s="17">
        <f t="shared" ca="1" si="10"/>
        <v>9.7112235319540663E-2</v>
      </c>
      <c r="AL137" s="17">
        <f t="shared" ca="1" si="11"/>
        <v>9.0738462268070808E-2</v>
      </c>
      <c r="AM137" s="26">
        <f t="shared" ca="1" si="12"/>
        <v>0</v>
      </c>
      <c r="AN137" s="26">
        <f t="shared" ca="1" si="13"/>
        <v>1</v>
      </c>
      <c r="AO137" s="25">
        <f t="shared" si="20"/>
        <v>0</v>
      </c>
      <c r="AP137" s="26">
        <f t="shared" si="21"/>
        <v>0</v>
      </c>
      <c r="AQ137" s="25">
        <f t="shared" si="22"/>
        <v>0</v>
      </c>
      <c r="AR137" s="26">
        <f t="shared" si="23"/>
        <v>1</v>
      </c>
      <c r="BD137" s="30"/>
      <c r="BE137" s="30"/>
      <c r="BF137" s="30"/>
    </row>
    <row r="138" spans="1:58" x14ac:dyDescent="0.2">
      <c r="A138" s="12">
        <v>38271</v>
      </c>
      <c r="B138" s="13">
        <v>14.81</v>
      </c>
      <c r="C138" s="14">
        <v>15.64</v>
      </c>
      <c r="D138" s="31">
        <f t="shared" si="14"/>
        <v>70857.646463242825</v>
      </c>
      <c r="E138" s="31">
        <f t="shared" si="15"/>
        <v>166009.27883625013</v>
      </c>
      <c r="F138" s="16">
        <f t="shared" si="0"/>
        <v>236866.92529949296</v>
      </c>
      <c r="G138" s="16">
        <f t="shared" si="1"/>
        <v>15.391709334301822</v>
      </c>
      <c r="H138" s="17">
        <f t="shared" si="2"/>
        <v>5.3069053708439951E-2</v>
      </c>
      <c r="I138" s="16">
        <v>14.71</v>
      </c>
      <c r="J138" s="32">
        <f t="shared" si="16"/>
        <v>1.0011007037078161</v>
      </c>
      <c r="K138" s="18">
        <f t="shared" ca="1" si="3"/>
        <v>49857.282744678894</v>
      </c>
      <c r="L138" s="19"/>
      <c r="M138" s="20"/>
      <c r="N138" s="18"/>
      <c r="O138" s="20"/>
      <c r="P138" s="21"/>
      <c r="Q138" s="33">
        <f t="shared" si="17"/>
        <v>0.99889929629218388</v>
      </c>
      <c r="R138" s="5">
        <f t="shared" ca="1" si="4"/>
        <v>4.0675008417636622</v>
      </c>
      <c r="S138" s="20"/>
      <c r="T138" s="20"/>
      <c r="U138" s="5">
        <f t="shared" ca="1" si="5"/>
        <v>7.587550796989631</v>
      </c>
      <c r="V138" s="23"/>
      <c r="W138" s="20"/>
      <c r="X138" s="32">
        <f t="shared" si="18"/>
        <v>1.0022014074156322</v>
      </c>
      <c r="Y138" s="18">
        <f t="shared" ca="1" si="6"/>
        <v>17826756187.981194</v>
      </c>
      <c r="Z138" s="20"/>
      <c r="AA138" s="20"/>
      <c r="AB138" s="18"/>
      <c r="AC138" s="20"/>
      <c r="AD138" s="20"/>
      <c r="AE138" s="24">
        <f t="shared" si="29"/>
        <v>7</v>
      </c>
      <c r="AH138" s="25" t="str">
        <f t="shared" ca="1" si="7"/>
        <v>-</v>
      </c>
      <c r="AI138" s="15">
        <f t="shared" ca="1" si="8"/>
        <v>15.307278182933791</v>
      </c>
      <c r="AJ138" s="15">
        <f t="shared" ca="1" si="9"/>
        <v>16.114237185298311</v>
      </c>
      <c r="AK138" s="17">
        <f t="shared" ca="1" si="10"/>
        <v>8.6151882799085852E-2</v>
      </c>
      <c r="AL138" s="17">
        <f t="shared" ca="1" si="11"/>
        <v>8.9574991386497063E-2</v>
      </c>
      <c r="AM138" s="26">
        <f t="shared" ca="1" si="12"/>
        <v>0</v>
      </c>
      <c r="AN138" s="26">
        <f t="shared" ca="1" si="13"/>
        <v>0</v>
      </c>
      <c r="AO138" s="25">
        <f t="shared" si="20"/>
        <v>0</v>
      </c>
      <c r="AP138" s="26">
        <f t="shared" si="21"/>
        <v>0</v>
      </c>
      <c r="AQ138" s="25">
        <f t="shared" si="22"/>
        <v>0</v>
      </c>
      <c r="AR138" s="26">
        <f t="shared" si="23"/>
        <v>1</v>
      </c>
      <c r="BD138" s="30"/>
      <c r="BE138" s="30"/>
      <c r="BF138" s="30"/>
    </row>
    <row r="139" spans="1:58" x14ac:dyDescent="0.2">
      <c r="A139" s="12">
        <v>38272</v>
      </c>
      <c r="B139" s="13">
        <v>15.02</v>
      </c>
      <c r="C139" s="14">
        <v>15.97</v>
      </c>
      <c r="D139" s="31">
        <f t="shared" si="14"/>
        <v>60735.125539922417</v>
      </c>
      <c r="E139" s="31">
        <f t="shared" si="15"/>
        <v>175594.60715302604</v>
      </c>
      <c r="F139" s="16">
        <f t="shared" si="0"/>
        <v>236329.73269294846</v>
      </c>
      <c r="G139" s="16">
        <f t="shared" si="1"/>
        <v>15.725856495052653</v>
      </c>
      <c r="H139" s="17">
        <f t="shared" si="2"/>
        <v>5.9486537257357641E-2</v>
      </c>
      <c r="I139" s="16">
        <v>15.05</v>
      </c>
      <c r="J139" s="32">
        <f t="shared" si="16"/>
        <v>1.019392410840112</v>
      </c>
      <c r="K139" s="18">
        <f t="shared" ca="1" si="3"/>
        <v>50822.063656864775</v>
      </c>
      <c r="L139" s="19"/>
      <c r="M139" s="20"/>
      <c r="N139" s="18"/>
      <c r="O139" s="20"/>
      <c r="P139" s="21"/>
      <c r="Q139" s="33">
        <f t="shared" si="17"/>
        <v>0.9806075891598881</v>
      </c>
      <c r="R139" s="5">
        <f t="shared" ca="1" si="4"/>
        <v>3.9884560335929429</v>
      </c>
      <c r="S139" s="20"/>
      <c r="T139" s="20"/>
      <c r="U139" s="5">
        <f t="shared" ca="1" si="5"/>
        <v>7.4401551690073093</v>
      </c>
      <c r="V139" s="23"/>
      <c r="W139" s="20"/>
      <c r="X139" s="32">
        <f t="shared" si="18"/>
        <v>1.0387848216802238</v>
      </c>
      <c r="Y139" s="18">
        <f t="shared" ca="1" si="6"/>
        <v>18516945009.551117</v>
      </c>
      <c r="Z139" s="20"/>
      <c r="AA139" s="20"/>
      <c r="AB139" s="18"/>
      <c r="AC139" s="20"/>
      <c r="AD139" s="20"/>
      <c r="AE139" s="24">
        <f t="shared" si="29"/>
        <v>6</v>
      </c>
      <c r="AH139" s="25" t="str">
        <f t="shared" ca="1" si="7"/>
        <v>-</v>
      </c>
      <c r="AI139" s="15">
        <f t="shared" ca="1" si="8"/>
        <v>15.323321963197234</v>
      </c>
      <c r="AJ139" s="15">
        <f t="shared" ca="1" si="9"/>
        <v>16.03855902944575</v>
      </c>
      <c r="AK139" s="17">
        <f t="shared" ca="1" si="10"/>
        <v>7.8001789546279857E-2</v>
      </c>
      <c r="AL139" s="17">
        <f t="shared" ca="1" si="11"/>
        <v>8.8707101148513878E-2</v>
      </c>
      <c r="AM139" s="26">
        <f t="shared" ca="1" si="12"/>
        <v>0</v>
      </c>
      <c r="AN139" s="26">
        <f t="shared" ca="1" si="13"/>
        <v>0</v>
      </c>
      <c r="AO139" s="25">
        <f t="shared" si="20"/>
        <v>0</v>
      </c>
      <c r="AP139" s="26">
        <f t="shared" si="21"/>
        <v>0</v>
      </c>
      <c r="AQ139" s="25">
        <f t="shared" si="22"/>
        <v>0</v>
      </c>
      <c r="AR139" s="26">
        <f t="shared" si="23"/>
        <v>0</v>
      </c>
      <c r="BD139" s="30"/>
      <c r="BE139" s="30"/>
      <c r="BF139" s="30"/>
    </row>
    <row r="140" spans="1:58" x14ac:dyDescent="0.2">
      <c r="A140" s="12">
        <v>38273</v>
      </c>
      <c r="B140" s="13">
        <v>15.99</v>
      </c>
      <c r="C140" s="14">
        <v>15.99</v>
      </c>
      <c r="D140" s="31">
        <f t="shared" si="14"/>
        <v>50612.604616602017</v>
      </c>
      <c r="E140" s="31">
        <f t="shared" si="15"/>
        <v>185114.97435830295</v>
      </c>
      <c r="F140" s="16">
        <f t="shared" si="0"/>
        <v>235727.57897490496</v>
      </c>
      <c r="G140" s="16">
        <f t="shared" si="1"/>
        <v>15.99</v>
      </c>
      <c r="H140" s="17">
        <f t="shared" si="2"/>
        <v>0</v>
      </c>
      <c r="I140" s="16">
        <v>15.42</v>
      </c>
      <c r="J140" s="32">
        <f t="shared" si="16"/>
        <v>1.0142060282746337</v>
      </c>
      <c r="K140" s="18">
        <f t="shared" ca="1" si="3"/>
        <v>51541.94198278548</v>
      </c>
      <c r="L140" s="19"/>
      <c r="M140" s="20"/>
      <c r="N140" s="18"/>
      <c r="O140" s="20"/>
      <c r="P140" s="21"/>
      <c r="Q140" s="33">
        <f t="shared" si="17"/>
        <v>0.98579397172536631</v>
      </c>
      <c r="R140" s="5">
        <f t="shared" ca="1" si="4"/>
        <v>3.9316321209609346</v>
      </c>
      <c r="S140" s="20"/>
      <c r="T140" s="20"/>
      <c r="U140" s="5">
        <f t="shared" ca="1" si="5"/>
        <v>7.3342090158884909</v>
      </c>
      <c r="V140" s="23"/>
      <c r="W140" s="20"/>
      <c r="X140" s="32">
        <f t="shared" si="18"/>
        <v>1.0284120565492674</v>
      </c>
      <c r="Y140" s="18">
        <f t="shared" ca="1" si="6"/>
        <v>19041796215.590286</v>
      </c>
      <c r="Z140" s="20"/>
      <c r="AA140" s="20"/>
      <c r="AB140" s="18"/>
      <c r="AC140" s="20"/>
      <c r="AD140" s="20"/>
      <c r="AE140" s="24">
        <f t="shared" si="29"/>
        <v>5</v>
      </c>
      <c r="AH140" s="25" t="str">
        <f t="shared" ca="1" si="7"/>
        <v>-</v>
      </c>
      <c r="AI140" s="15">
        <f t="shared" ca="1" si="8"/>
        <v>15.365540587028997</v>
      </c>
      <c r="AJ140" s="15">
        <f t="shared" ca="1" si="9"/>
        <v>15.980868365010046</v>
      </c>
      <c r="AK140" s="17">
        <f t="shared" ca="1" si="10"/>
        <v>6.0474907825849744E-2</v>
      </c>
      <c r="AL140" s="17">
        <f t="shared" ca="1" si="11"/>
        <v>8.4032794755269008E-2</v>
      </c>
      <c r="AM140" s="26">
        <f t="shared" ca="1" si="12"/>
        <v>0</v>
      </c>
      <c r="AN140" s="26">
        <f t="shared" ca="1" si="13"/>
        <v>0</v>
      </c>
      <c r="AO140" s="25">
        <f t="shared" si="20"/>
        <v>0</v>
      </c>
      <c r="AP140" s="26">
        <f t="shared" si="21"/>
        <v>0</v>
      </c>
      <c r="AQ140" s="25">
        <f t="shared" si="22"/>
        <v>0</v>
      </c>
      <c r="AR140" s="26">
        <f t="shared" si="23"/>
        <v>0</v>
      </c>
      <c r="BD140" s="30"/>
      <c r="BE140" s="30"/>
      <c r="BF140" s="30"/>
    </row>
    <row r="141" spans="1:58" x14ac:dyDescent="0.2">
      <c r="A141" s="12">
        <v>38274</v>
      </c>
      <c r="B141" s="13">
        <v>16.3</v>
      </c>
      <c r="C141" s="14">
        <v>16.3</v>
      </c>
      <c r="D141" s="31">
        <f t="shared" si="14"/>
        <v>40490.083693281616</v>
      </c>
      <c r="E141" s="31">
        <f t="shared" si="15"/>
        <v>195237.49528162336</v>
      </c>
      <c r="F141" s="16">
        <f t="shared" si="0"/>
        <v>235727.57897490496</v>
      </c>
      <c r="G141" s="16">
        <f t="shared" si="1"/>
        <v>16.3</v>
      </c>
      <c r="H141" s="17">
        <f t="shared" si="2"/>
        <v>0</v>
      </c>
      <c r="I141" s="16">
        <v>16.43</v>
      </c>
      <c r="J141" s="32">
        <f t="shared" si="16"/>
        <v>1.0193871169480926</v>
      </c>
      <c r="K141" s="18">
        <f t="shared" ca="1" si="3"/>
        <v>52539.049640635079</v>
      </c>
      <c r="L141" s="19"/>
      <c r="M141" s="20"/>
      <c r="N141" s="18"/>
      <c r="O141" s="20"/>
      <c r="P141" s="21"/>
      <c r="Q141" s="33">
        <f t="shared" si="17"/>
        <v>0.98061288305190741</v>
      </c>
      <c r="R141" s="5">
        <f t="shared" ca="1" si="4"/>
        <v>3.8552484979621728</v>
      </c>
      <c r="S141" s="20"/>
      <c r="T141" s="20"/>
      <c r="U141" s="5">
        <f t="shared" ca="1" si="5"/>
        <v>7.1917736260597076</v>
      </c>
      <c r="V141" s="23"/>
      <c r="W141" s="20"/>
      <c r="X141" s="32">
        <f t="shared" si="18"/>
        <v>1.0387742338961852</v>
      </c>
      <c r="Y141" s="18">
        <f t="shared" ca="1" si="6"/>
        <v>19778825483.769627</v>
      </c>
      <c r="Z141" s="20"/>
      <c r="AA141" s="20"/>
      <c r="AB141" s="18"/>
      <c r="AC141" s="20"/>
      <c r="AD141" s="20"/>
      <c r="AE141" s="24">
        <f t="shared" si="29"/>
        <v>4</v>
      </c>
      <c r="AH141" s="25" t="str">
        <f t="shared" ca="1" si="7"/>
        <v>-</v>
      </c>
      <c r="AI141" s="15">
        <f t="shared" ca="1" si="8"/>
        <v>15.404588206076616</v>
      </c>
      <c r="AJ141" s="15">
        <f t="shared" ca="1" si="9"/>
        <v>15.936937301918</v>
      </c>
      <c r="AK141" s="17">
        <f t="shared" ca="1" si="10"/>
        <v>4.2382802562691869E-2</v>
      </c>
      <c r="AL141" s="17">
        <f t="shared" ca="1" si="11"/>
        <v>7.9293458262378019E-2</v>
      </c>
      <c r="AM141" s="26">
        <f t="shared" ca="1" si="12"/>
        <v>0</v>
      </c>
      <c r="AN141" s="26">
        <f t="shared" ca="1" si="13"/>
        <v>0</v>
      </c>
      <c r="AO141" s="25">
        <f t="shared" si="20"/>
        <v>0</v>
      </c>
      <c r="AP141" s="26">
        <f t="shared" si="21"/>
        <v>0</v>
      </c>
      <c r="AQ141" s="25">
        <f t="shared" si="22"/>
        <v>0</v>
      </c>
      <c r="AR141" s="26">
        <f t="shared" si="23"/>
        <v>0</v>
      </c>
      <c r="BD141" s="30"/>
      <c r="BE141" s="30"/>
      <c r="BF141" s="30"/>
    </row>
    <row r="142" spans="1:58" x14ac:dyDescent="0.2">
      <c r="A142" s="12">
        <v>38275</v>
      </c>
      <c r="B142" s="13">
        <v>15.99</v>
      </c>
      <c r="C142" s="14">
        <v>15.99</v>
      </c>
      <c r="D142" s="31">
        <f t="shared" si="14"/>
        <v>30367.562769961212</v>
      </c>
      <c r="E142" s="31">
        <f t="shared" si="15"/>
        <v>205360.01620494376</v>
      </c>
      <c r="F142" s="16">
        <f t="shared" si="0"/>
        <v>235727.57897490499</v>
      </c>
      <c r="G142" s="16">
        <f t="shared" si="1"/>
        <v>15.99</v>
      </c>
      <c r="H142" s="17">
        <f t="shared" si="2"/>
        <v>0</v>
      </c>
      <c r="I142" s="16">
        <v>15.04</v>
      </c>
      <c r="J142" s="32">
        <f t="shared" si="16"/>
        <v>0.98098159509202465</v>
      </c>
      <c r="K142" s="18">
        <f t="shared" ca="1" si="3"/>
        <v>51537.739545057273</v>
      </c>
      <c r="L142" s="19"/>
      <c r="M142" s="20"/>
      <c r="N142" s="18"/>
      <c r="O142" s="20"/>
      <c r="P142" s="21"/>
      <c r="Q142" s="33">
        <f t="shared" si="17"/>
        <v>1.0190184049079754</v>
      </c>
      <c r="R142" s="5">
        <f t="shared" ca="1" si="4"/>
        <v>3.9284055158923508</v>
      </c>
      <c r="S142" s="20"/>
      <c r="T142" s="20"/>
      <c r="U142" s="5">
        <f t="shared" ca="1" si="5"/>
        <v>7.3282987928123458</v>
      </c>
      <c r="V142" s="23"/>
      <c r="W142" s="20"/>
      <c r="X142" s="32">
        <f t="shared" si="18"/>
        <v>0.96196319018404919</v>
      </c>
      <c r="Y142" s="18">
        <f t="shared" ca="1" si="6"/>
        <v>19025249866.807407</v>
      </c>
      <c r="Z142" s="20"/>
      <c r="AA142" s="20"/>
      <c r="AB142" s="18"/>
      <c r="AC142" s="20"/>
      <c r="AD142" s="20"/>
      <c r="AE142" s="24">
        <f t="shared" si="29"/>
        <v>3</v>
      </c>
      <c r="AH142" s="25" t="str">
        <f t="shared" ca="1" si="7"/>
        <v>-</v>
      </c>
      <c r="AI142" s="15">
        <f t="shared" ca="1" si="8"/>
        <v>15.425233141665371</v>
      </c>
      <c r="AJ142" s="15">
        <f t="shared" ca="1" si="9"/>
        <v>15.892547058015561</v>
      </c>
      <c r="AK142" s="17">
        <f t="shared" ca="1" si="10"/>
        <v>2.855692224296839E-2</v>
      </c>
      <c r="AL142" s="17">
        <f t="shared" ca="1" si="11"/>
        <v>7.4454510271834279E-2</v>
      </c>
      <c r="AM142" s="26">
        <f t="shared" ca="1" si="12"/>
        <v>0</v>
      </c>
      <c r="AN142" s="26">
        <f t="shared" ca="1" si="13"/>
        <v>0</v>
      </c>
      <c r="AO142" s="25">
        <f t="shared" si="20"/>
        <v>0</v>
      </c>
      <c r="AP142" s="26">
        <f t="shared" si="21"/>
        <v>0</v>
      </c>
      <c r="AQ142" s="25">
        <f t="shared" si="22"/>
        <v>0</v>
      </c>
      <c r="AR142" s="26">
        <f t="shared" si="23"/>
        <v>0</v>
      </c>
      <c r="BD142" s="30"/>
      <c r="BE142" s="30"/>
      <c r="BF142" s="30"/>
    </row>
    <row r="143" spans="1:58" x14ac:dyDescent="0.2">
      <c r="A143" s="12">
        <v>38278</v>
      </c>
      <c r="B143" s="13">
        <v>15.47</v>
      </c>
      <c r="C143" s="14">
        <v>15.47</v>
      </c>
      <c r="D143" s="31">
        <f t="shared" si="14"/>
        <v>20245.041846640808</v>
      </c>
      <c r="E143" s="31">
        <f t="shared" si="15"/>
        <v>215482.53712826417</v>
      </c>
      <c r="F143" s="16">
        <f t="shared" si="0"/>
        <v>235727.57897490499</v>
      </c>
      <c r="G143" s="16">
        <f t="shared" si="1"/>
        <v>15.469999999999999</v>
      </c>
      <c r="H143" s="17">
        <f t="shared" si="2"/>
        <v>0</v>
      </c>
      <c r="I143" s="16">
        <v>14.71</v>
      </c>
      <c r="J143" s="32">
        <f t="shared" si="16"/>
        <v>0.9674796747967479</v>
      </c>
      <c r="K143" s="18">
        <f t="shared" ca="1" si="3"/>
        <v>49859.682732582398</v>
      </c>
      <c r="L143" s="19"/>
      <c r="M143" s="20"/>
      <c r="N143" s="18"/>
      <c r="O143" s="20"/>
      <c r="P143" s="21"/>
      <c r="Q143" s="33">
        <f t="shared" si="17"/>
        <v>1.0325203252032522</v>
      </c>
      <c r="R143" s="5">
        <f t="shared" ca="1" si="4"/>
        <v>4.0559895665693144</v>
      </c>
      <c r="S143" s="20"/>
      <c r="T143" s="20"/>
      <c r="U143" s="5">
        <f t="shared" ca="1" si="5"/>
        <v>7.5663584063138831</v>
      </c>
      <c r="V143" s="23"/>
      <c r="W143" s="20"/>
      <c r="X143" s="32">
        <f t="shared" si="18"/>
        <v>0.9349593495934958</v>
      </c>
      <c r="Y143" s="18">
        <f t="shared" ca="1" si="6"/>
        <v>17786664568.211174</v>
      </c>
      <c r="Z143" s="20"/>
      <c r="AA143" s="20"/>
      <c r="AB143" s="18"/>
      <c r="AC143" s="20"/>
      <c r="AD143" s="20"/>
      <c r="AE143" s="24">
        <f t="shared" si="29"/>
        <v>2</v>
      </c>
      <c r="AH143" s="25" t="str">
        <f t="shared" ca="1" si="7"/>
        <v>-</v>
      </c>
      <c r="AI143" s="15">
        <f t="shared" ca="1" si="8"/>
        <v>15.417641862383572</v>
      </c>
      <c r="AJ143" s="15">
        <f t="shared" ca="1" si="9"/>
        <v>15.832023230060294</v>
      </c>
      <c r="AK143" s="17">
        <f t="shared" ca="1" si="10"/>
        <v>1.8759265160966265E-2</v>
      </c>
      <c r="AL143" s="17">
        <f t="shared" ca="1" si="11"/>
        <v>6.9162321840110966E-2</v>
      </c>
      <c r="AM143" s="26">
        <f t="shared" ca="1" si="12"/>
        <v>0</v>
      </c>
      <c r="AN143" s="26">
        <f t="shared" ca="1" si="13"/>
        <v>0</v>
      </c>
      <c r="AO143" s="25">
        <f t="shared" si="20"/>
        <v>0</v>
      </c>
      <c r="AP143" s="26">
        <f t="shared" si="21"/>
        <v>0</v>
      </c>
      <c r="AQ143" s="25">
        <f t="shared" si="22"/>
        <v>0</v>
      </c>
      <c r="AR143" s="26">
        <f t="shared" si="23"/>
        <v>0</v>
      </c>
      <c r="BD143" s="30"/>
      <c r="BE143" s="30"/>
      <c r="BF143" s="30"/>
    </row>
    <row r="144" spans="1:58" x14ac:dyDescent="0.2">
      <c r="A144" s="12">
        <v>38279</v>
      </c>
      <c r="B144" s="13">
        <v>15.6</v>
      </c>
      <c r="C144" s="14">
        <v>15.6</v>
      </c>
      <c r="D144" s="31">
        <f t="shared" si="14"/>
        <v>10122.520923320404</v>
      </c>
      <c r="E144" s="31">
        <f t="shared" si="15"/>
        <v>225605.05805158458</v>
      </c>
      <c r="F144" s="16">
        <f t="shared" si="0"/>
        <v>235727.57897490499</v>
      </c>
      <c r="G144" s="16">
        <f t="shared" si="1"/>
        <v>15.6</v>
      </c>
      <c r="H144" s="17">
        <f t="shared" si="2"/>
        <v>0</v>
      </c>
      <c r="I144" s="16">
        <v>15.13</v>
      </c>
      <c r="J144" s="32">
        <f t="shared" si="16"/>
        <v>1.0084033613445378</v>
      </c>
      <c r="K144" s="18">
        <f t="shared" ca="1" si="3"/>
        <v>50276.621902411702</v>
      </c>
      <c r="L144" s="19"/>
      <c r="M144" s="20"/>
      <c r="N144" s="18"/>
      <c r="O144" s="20"/>
      <c r="P144" s="21"/>
      <c r="Q144" s="33">
        <f t="shared" si="17"/>
        <v>0.99159663865546221</v>
      </c>
      <c r="R144" s="5">
        <f t="shared" ca="1" si="4"/>
        <v>4.0217380733332559</v>
      </c>
      <c r="S144" s="20"/>
      <c r="T144" s="20"/>
      <c r="U144" s="5">
        <f t="shared" ca="1" si="5"/>
        <v>7.5025187017908008</v>
      </c>
      <c r="V144" s="23"/>
      <c r="W144" s="20"/>
      <c r="X144" s="32">
        <f t="shared" si="18"/>
        <v>1.0168067226890756</v>
      </c>
      <c r="Y144" s="18">
        <f t="shared" ca="1" si="6"/>
        <v>18084409837.222061</v>
      </c>
      <c r="Z144" s="20"/>
      <c r="AA144" s="20"/>
      <c r="AB144" s="18"/>
      <c r="AC144" s="20"/>
      <c r="AD144" s="20"/>
      <c r="AE144" s="24">
        <f t="shared" si="29"/>
        <v>1</v>
      </c>
      <c r="AH144" s="25" t="str">
        <f t="shared" ca="1" si="7"/>
        <v>-</v>
      </c>
      <c r="AI144" s="15">
        <f t="shared" ca="1" si="8"/>
        <v>15.408160066367079</v>
      </c>
      <c r="AJ144" s="15">
        <f t="shared" ca="1" si="9"/>
        <v>15.779017708171217</v>
      </c>
      <c r="AK144" s="17">
        <f t="shared" ca="1" si="10"/>
        <v>9.914422876226273E-3</v>
      </c>
      <c r="AL144" s="17">
        <f t="shared" ca="1" si="11"/>
        <v>6.3957064899768379E-2</v>
      </c>
      <c r="AM144" s="26">
        <f t="shared" ca="1" si="12"/>
        <v>0</v>
      </c>
      <c r="AN144" s="26">
        <f t="shared" ca="1" si="13"/>
        <v>0</v>
      </c>
      <c r="AO144" s="25">
        <f t="shared" si="20"/>
        <v>0</v>
      </c>
      <c r="AP144" s="26">
        <f t="shared" si="21"/>
        <v>0</v>
      </c>
      <c r="AQ144" s="25">
        <f t="shared" si="22"/>
        <v>0</v>
      </c>
      <c r="AR144" s="26">
        <f t="shared" si="23"/>
        <v>0</v>
      </c>
      <c r="BD144" s="30"/>
      <c r="BE144" s="30"/>
      <c r="BF144" s="30"/>
    </row>
    <row r="145" spans="1:58" x14ac:dyDescent="0.2">
      <c r="A145" s="38">
        <v>38280</v>
      </c>
      <c r="B145" s="13">
        <v>16.05</v>
      </c>
      <c r="C145" s="14">
        <v>16.744799999999998</v>
      </c>
      <c r="D145" s="31">
        <f t="shared" si="14"/>
        <v>235727.57897490499</v>
      </c>
      <c r="E145" s="31">
        <f t="shared" si="15"/>
        <v>0</v>
      </c>
      <c r="F145" s="16">
        <f t="shared" si="0"/>
        <v>235727.57897490499</v>
      </c>
      <c r="G145" s="16">
        <f t="shared" si="1"/>
        <v>16.05</v>
      </c>
      <c r="H145" s="17">
        <f t="shared" si="2"/>
        <v>4.1493478572452225E-2</v>
      </c>
      <c r="I145" s="16">
        <v>14.85</v>
      </c>
      <c r="J145" s="32">
        <f t="shared" si="16"/>
        <v>1.028846153846154</v>
      </c>
      <c r="K145" s="18">
        <f t="shared" ca="1" si="3"/>
        <v>51724.800270239743</v>
      </c>
      <c r="L145" s="19"/>
      <c r="M145" s="20"/>
      <c r="N145" s="18"/>
      <c r="O145" s="20"/>
      <c r="P145" s="21"/>
      <c r="Q145" s="33">
        <f t="shared" si="17"/>
        <v>0.97115384615384615</v>
      </c>
      <c r="R145" s="5">
        <f t="shared" ca="1" si="4"/>
        <v>3.905563690716058</v>
      </c>
      <c r="S145" s="20"/>
      <c r="T145" s="20"/>
      <c r="U145" s="5">
        <f t="shared" ca="1" si="5"/>
        <v>7.2858504502981871</v>
      </c>
      <c r="V145" s="23"/>
      <c r="W145" s="20"/>
      <c r="X145" s="32">
        <f t="shared" si="18"/>
        <v>1.0576923076923077</v>
      </c>
      <c r="Y145" s="18">
        <f t="shared" ca="1" si="6"/>
        <v>19126482317.468739</v>
      </c>
      <c r="Z145" s="20"/>
      <c r="AA145" s="20"/>
      <c r="AB145" s="18"/>
      <c r="AC145" s="20"/>
      <c r="AD145" s="20"/>
      <c r="AE145" s="24">
        <v>20</v>
      </c>
      <c r="AH145" s="25" t="str">
        <f t="shared" ca="1" si="7"/>
        <v>-</v>
      </c>
      <c r="AI145" s="15">
        <f t="shared" ca="1" si="8"/>
        <v>15.433110681337842</v>
      </c>
      <c r="AJ145" s="15">
        <f t="shared" ca="1" si="9"/>
        <v>15.739651569151736</v>
      </c>
      <c r="AK145" s="17">
        <f t="shared" ca="1" si="10"/>
        <v>6.9155797620753705E-3</v>
      </c>
      <c r="AL145" s="17">
        <f t="shared" ca="1" si="11"/>
        <v>6.0474018421657748E-2</v>
      </c>
      <c r="AM145" s="26">
        <f t="shared" ca="1" si="12"/>
        <v>0</v>
      </c>
      <c r="AN145" s="26">
        <f t="shared" ca="1" si="13"/>
        <v>0</v>
      </c>
      <c r="AO145" s="25">
        <f t="shared" si="20"/>
        <v>0</v>
      </c>
      <c r="AP145" s="26">
        <f t="shared" si="21"/>
        <v>0</v>
      </c>
      <c r="AQ145" s="25">
        <f t="shared" si="22"/>
        <v>0</v>
      </c>
      <c r="AR145" s="26">
        <f t="shared" si="23"/>
        <v>0</v>
      </c>
      <c r="BD145" s="30"/>
      <c r="BE145" s="30"/>
      <c r="BF145" s="30"/>
    </row>
    <row r="146" spans="1:58" x14ac:dyDescent="0.2">
      <c r="A146" s="12">
        <v>38281</v>
      </c>
      <c r="B146" s="13">
        <v>15.32</v>
      </c>
      <c r="C146" s="14">
        <v>16.148</v>
      </c>
      <c r="D146" s="31">
        <f t="shared" si="14"/>
        <v>223941.20002615973</v>
      </c>
      <c r="E146" s="31">
        <f t="shared" si="15"/>
        <v>11297.321086388687</v>
      </c>
      <c r="F146" s="16">
        <f t="shared" si="0"/>
        <v>235238.52111254842</v>
      </c>
      <c r="G146" s="16">
        <f t="shared" si="1"/>
        <v>15.35976466870855</v>
      </c>
      <c r="H146" s="17">
        <f t="shared" si="2"/>
        <v>5.1275699777062145E-2</v>
      </c>
      <c r="I146" s="16">
        <v>14.54</v>
      </c>
      <c r="J146" s="32">
        <f t="shared" si="16"/>
        <v>0.95500923148913408</v>
      </c>
      <c r="K146" s="18">
        <f t="shared" ca="1" si="3"/>
        <v>49395.647911322623</v>
      </c>
      <c r="L146" s="19"/>
      <c r="M146" s="20"/>
      <c r="N146" s="18"/>
      <c r="O146" s="20"/>
      <c r="P146" s="21"/>
      <c r="Q146" s="33">
        <f t="shared" si="17"/>
        <v>1.0449907685108659</v>
      </c>
      <c r="R146" s="5">
        <f t="shared" ca="1" si="4"/>
        <v>4.0811079819556593</v>
      </c>
      <c r="S146" s="20"/>
      <c r="T146" s="20"/>
      <c r="U146" s="5">
        <f t="shared" ca="1" si="5"/>
        <v>7.6133858048265335</v>
      </c>
      <c r="V146" s="23"/>
      <c r="W146" s="20"/>
      <c r="X146" s="32">
        <f t="shared" si="18"/>
        <v>0.91001846297826805</v>
      </c>
      <c r="Y146" s="18">
        <f t="shared" ca="1" si="6"/>
        <v>17404306533.446384</v>
      </c>
      <c r="Z146" s="20"/>
      <c r="AA146" s="20"/>
      <c r="AB146" s="18"/>
      <c r="AC146" s="20"/>
      <c r="AD146" s="20"/>
      <c r="AE146" s="24">
        <f t="shared" ref="AE146:AE164" si="30">AE145-1</f>
        <v>19</v>
      </c>
      <c r="AH146" s="25" t="str">
        <f t="shared" ca="1" si="7"/>
        <v>-</v>
      </c>
      <c r="AI146" s="15">
        <f t="shared" ca="1" si="8"/>
        <v>15.410209001003988</v>
      </c>
      <c r="AJ146" s="15">
        <f t="shared" ca="1" si="9"/>
        <v>15.690785032321312</v>
      </c>
      <c r="AK146" s="17">
        <f t="shared" ca="1" si="10"/>
        <v>1.5461529724919062E-2</v>
      </c>
      <c r="AL146" s="17">
        <f t="shared" ca="1" si="11"/>
        <v>5.6337113741364964E-2</v>
      </c>
      <c r="AM146" s="26">
        <f t="shared" ca="1" si="12"/>
        <v>0</v>
      </c>
      <c r="AN146" s="26">
        <f t="shared" ca="1" si="13"/>
        <v>0</v>
      </c>
      <c r="AO146" s="25">
        <f t="shared" si="20"/>
        <v>0</v>
      </c>
      <c r="AP146" s="26">
        <f t="shared" si="21"/>
        <v>0</v>
      </c>
      <c r="AQ146" s="25">
        <f t="shared" si="22"/>
        <v>0</v>
      </c>
      <c r="AR146" s="26">
        <f t="shared" si="23"/>
        <v>0</v>
      </c>
      <c r="BD146" s="30"/>
      <c r="BE146" s="30"/>
      <c r="BF146" s="30"/>
    </row>
    <row r="147" spans="1:58" x14ac:dyDescent="0.2">
      <c r="A147" s="12">
        <v>38282</v>
      </c>
      <c r="B147" s="13">
        <v>15.65</v>
      </c>
      <c r="C147" s="14">
        <v>16.423999999999999</v>
      </c>
      <c r="D147" s="31">
        <f t="shared" si="14"/>
        <v>212154.82107741447</v>
      </c>
      <c r="E147" s="31">
        <f t="shared" si="15"/>
        <v>22479.345206699389</v>
      </c>
      <c r="F147" s="16">
        <f t="shared" si="0"/>
        <v>234634.16628411386</v>
      </c>
      <c r="G147" s="16">
        <f t="shared" si="1"/>
        <v>15.724153792116182</v>
      </c>
      <c r="H147" s="17">
        <f t="shared" si="2"/>
        <v>4.7126156843643408E-2</v>
      </c>
      <c r="I147" s="16">
        <v>15.28</v>
      </c>
      <c r="J147" s="32">
        <f t="shared" si="16"/>
        <v>1.0210935499342371</v>
      </c>
      <c r="K147" s="18">
        <f t="shared" ca="1" si="3"/>
        <v>50435.521238105881</v>
      </c>
      <c r="L147" s="19"/>
      <c r="M147" s="20"/>
      <c r="N147" s="18"/>
      <c r="O147" s="20"/>
      <c r="P147" s="21"/>
      <c r="Q147" s="33">
        <f t="shared" si="17"/>
        <v>0.97890645006576293</v>
      </c>
      <c r="R147" s="5">
        <f t="shared" ca="1" si="4"/>
        <v>3.994856499550425</v>
      </c>
      <c r="S147" s="20"/>
      <c r="T147" s="20"/>
      <c r="U147" s="5">
        <f t="shared" ca="1" si="5"/>
        <v>7.4525373216040602</v>
      </c>
      <c r="V147" s="23"/>
      <c r="W147" s="20"/>
      <c r="X147" s="32">
        <f t="shared" si="18"/>
        <v>1.0421870998684741</v>
      </c>
      <c r="Y147" s="18">
        <f t="shared" ca="1" si="6"/>
        <v>18137349996.976849</v>
      </c>
      <c r="Z147" s="20"/>
      <c r="AA147" s="20"/>
      <c r="AB147" s="18"/>
      <c r="AC147" s="20"/>
      <c r="AD147" s="20"/>
      <c r="AE147" s="24">
        <f t="shared" si="30"/>
        <v>18</v>
      </c>
      <c r="AH147" s="25" t="str">
        <f t="shared" ca="1" si="7"/>
        <v>-</v>
      </c>
      <c r="AI147" s="15">
        <f t="shared" ca="1" si="8"/>
        <v>15.401530422433723</v>
      </c>
      <c r="AJ147" s="15">
        <f t="shared" ca="1" si="9"/>
        <v>15.665216551008095</v>
      </c>
      <c r="AK147" s="17">
        <f t="shared" ca="1" si="10"/>
        <v>2.331588919885963E-2</v>
      </c>
      <c r="AL147" s="17">
        <f t="shared" ca="1" si="11"/>
        <v>5.2195271129762459E-2</v>
      </c>
      <c r="AM147" s="26">
        <f t="shared" ca="1" si="12"/>
        <v>0</v>
      </c>
      <c r="AN147" s="26">
        <f t="shared" ca="1" si="13"/>
        <v>0</v>
      </c>
      <c r="AO147" s="25">
        <f t="shared" si="20"/>
        <v>0</v>
      </c>
      <c r="AP147" s="26">
        <f t="shared" si="21"/>
        <v>0</v>
      </c>
      <c r="AQ147" s="25">
        <f t="shared" si="22"/>
        <v>0</v>
      </c>
      <c r="AR147" s="26">
        <f t="shared" si="23"/>
        <v>0</v>
      </c>
      <c r="BD147" s="30"/>
      <c r="BE147" s="30"/>
      <c r="BF147" s="30"/>
    </row>
    <row r="148" spans="1:58" x14ac:dyDescent="0.2">
      <c r="A148" s="12">
        <v>38285</v>
      </c>
      <c r="B148" s="13">
        <v>16.11</v>
      </c>
      <c r="C148" s="14">
        <v>16.757999999999999</v>
      </c>
      <c r="D148" s="31">
        <f t="shared" si="14"/>
        <v>200368.44212866921</v>
      </c>
      <c r="E148" s="31">
        <f t="shared" si="15"/>
        <v>33710.277412487456</v>
      </c>
      <c r="F148" s="16">
        <f t="shared" si="0"/>
        <v>234078.71954115666</v>
      </c>
      <c r="G148" s="16">
        <f t="shared" si="1"/>
        <v>16.203320143779454</v>
      </c>
      <c r="H148" s="17">
        <f t="shared" si="2"/>
        <v>3.8668098818474772E-2</v>
      </c>
      <c r="I148" s="16">
        <v>16.579999999999998</v>
      </c>
      <c r="J148" s="32">
        <f t="shared" si="16"/>
        <v>1.0280338405153666</v>
      </c>
      <c r="K148" s="18">
        <f t="shared" ca="1" si="3"/>
        <v>51847.308799739592</v>
      </c>
      <c r="L148" s="19"/>
      <c r="M148" s="20"/>
      <c r="N148" s="18"/>
      <c r="O148" s="20"/>
      <c r="P148" s="21"/>
      <c r="Q148" s="33">
        <f t="shared" si="17"/>
        <v>0.97196615948463339</v>
      </c>
      <c r="R148" s="5">
        <f t="shared" ca="1" si="4"/>
        <v>3.8827035744974099</v>
      </c>
      <c r="S148" s="20"/>
      <c r="T148" s="20"/>
      <c r="U148" s="5">
        <f t="shared" ca="1" si="5"/>
        <v>7.2433660906285446</v>
      </c>
      <c r="V148" s="23"/>
      <c r="W148" s="20"/>
      <c r="X148" s="32">
        <f t="shared" si="18"/>
        <v>1.0560676810307332</v>
      </c>
      <c r="Y148" s="18">
        <f t="shared" ca="1" si="6"/>
        <v>19153008548.944763</v>
      </c>
      <c r="Z148" s="20"/>
      <c r="AA148" s="20"/>
      <c r="AB148" s="18"/>
      <c r="AC148" s="20"/>
      <c r="AD148" s="20"/>
      <c r="AE148" s="24">
        <f t="shared" si="30"/>
        <v>17</v>
      </c>
      <c r="AH148" s="25" t="str">
        <f t="shared" ca="1" si="7"/>
        <v>-</v>
      </c>
      <c r="AI148" s="15">
        <f t="shared" ca="1" si="8"/>
        <v>15.424268175063885</v>
      </c>
      <c r="AJ148" s="15">
        <f t="shared" ca="1" si="9"/>
        <v>15.651506354158725</v>
      </c>
      <c r="AK148" s="17">
        <f t="shared" ca="1" si="10"/>
        <v>2.976057233527209E-2</v>
      </c>
      <c r="AL148" s="17">
        <f t="shared" ca="1" si="11"/>
        <v>4.718507925396908E-2</v>
      </c>
      <c r="AM148" s="26">
        <f t="shared" ca="1" si="12"/>
        <v>0</v>
      </c>
      <c r="AN148" s="26">
        <f t="shared" ca="1" si="13"/>
        <v>0</v>
      </c>
      <c r="AO148" s="25">
        <f t="shared" si="20"/>
        <v>0</v>
      </c>
      <c r="AP148" s="26">
        <f t="shared" si="21"/>
        <v>0</v>
      </c>
      <c r="AQ148" s="25">
        <f t="shared" si="22"/>
        <v>0</v>
      </c>
      <c r="AR148" s="26">
        <f t="shared" si="23"/>
        <v>0</v>
      </c>
      <c r="BD148" s="30"/>
      <c r="BE148" s="30"/>
      <c r="BF148" s="30"/>
    </row>
    <row r="149" spans="1:58" x14ac:dyDescent="0.2">
      <c r="A149" s="12">
        <v>38286</v>
      </c>
      <c r="B149" s="13">
        <v>15.76</v>
      </c>
      <c r="C149" s="14">
        <v>16.414000000000001</v>
      </c>
      <c r="D149" s="31">
        <f t="shared" si="14"/>
        <v>188582.06317992395</v>
      </c>
      <c r="E149" s="31">
        <f t="shared" si="15"/>
        <v>45040.899495330632</v>
      </c>
      <c r="F149" s="16">
        <f t="shared" si="0"/>
        <v>233622.96267525459</v>
      </c>
      <c r="G149" s="16">
        <f t="shared" si="1"/>
        <v>15.886086699409303</v>
      </c>
      <c r="H149" s="17">
        <f t="shared" si="2"/>
        <v>3.9844035579383541E-2</v>
      </c>
      <c r="I149" s="16">
        <v>16.39</v>
      </c>
      <c r="J149" s="32">
        <f t="shared" si="16"/>
        <v>0.97851279663269053</v>
      </c>
      <c r="K149" s="18">
        <f t="shared" ca="1" si="3"/>
        <v>50731.186838358175</v>
      </c>
      <c r="L149" s="19"/>
      <c r="M149" s="20"/>
      <c r="N149" s="18"/>
      <c r="O149" s="20"/>
      <c r="P149" s="21"/>
      <c r="Q149" s="33">
        <f t="shared" si="17"/>
        <v>1.0214872033673095</v>
      </c>
      <c r="R149" s="5">
        <f t="shared" ca="1" si="4"/>
        <v>3.9659667919741359</v>
      </c>
      <c r="S149" s="20"/>
      <c r="T149" s="20"/>
      <c r="U149" s="5">
        <f t="shared" ca="1" si="5"/>
        <v>7.3987524627129915</v>
      </c>
      <c r="V149" s="23"/>
      <c r="W149" s="20"/>
      <c r="X149" s="32">
        <f t="shared" si="18"/>
        <v>0.95702559326538106</v>
      </c>
      <c r="Y149" s="18">
        <f t="shared" ca="1" si="6"/>
        <v>18328713020.004772</v>
      </c>
      <c r="Z149" s="20"/>
      <c r="AA149" s="20"/>
      <c r="AB149" s="18"/>
      <c r="AC149" s="20"/>
      <c r="AD149" s="20"/>
      <c r="AE149" s="24">
        <f t="shared" si="30"/>
        <v>16</v>
      </c>
      <c r="AH149" s="25" t="str">
        <f t="shared" ca="1" si="7"/>
        <v>-</v>
      </c>
      <c r="AI149" s="15">
        <f t="shared" ca="1" si="8"/>
        <v>15.421349315921454</v>
      </c>
      <c r="AJ149" s="15">
        <f t="shared" ca="1" si="9"/>
        <v>15.633716256532081</v>
      </c>
      <c r="AK149" s="17">
        <f t="shared" ca="1" si="10"/>
        <v>3.6401244931836017E-2</v>
      </c>
      <c r="AL149" s="17">
        <f t="shared" ca="1" si="11"/>
        <v>4.2901137929293454E-2</v>
      </c>
      <c r="AM149" s="26">
        <f t="shared" ca="1" si="12"/>
        <v>0</v>
      </c>
      <c r="AN149" s="26">
        <f t="shared" ca="1" si="13"/>
        <v>0</v>
      </c>
      <c r="AO149" s="25">
        <f t="shared" si="20"/>
        <v>0</v>
      </c>
      <c r="AP149" s="26">
        <f t="shared" si="21"/>
        <v>0</v>
      </c>
      <c r="AQ149" s="25">
        <f t="shared" si="22"/>
        <v>0</v>
      </c>
      <c r="AR149" s="26">
        <f t="shared" si="23"/>
        <v>0</v>
      </c>
      <c r="BD149" s="30"/>
      <c r="BE149" s="30"/>
      <c r="BF149" s="30"/>
    </row>
    <row r="150" spans="1:58" x14ac:dyDescent="0.2">
      <c r="A150" s="12">
        <v>38287</v>
      </c>
      <c r="B150" s="13">
        <v>15.81</v>
      </c>
      <c r="C150" s="14">
        <v>16.38</v>
      </c>
      <c r="D150" s="31">
        <f t="shared" si="14"/>
        <v>176795.68423117869</v>
      </c>
      <c r="E150" s="31">
        <f t="shared" si="15"/>
        <v>56357.661541889975</v>
      </c>
      <c r="F150" s="16">
        <f t="shared" si="0"/>
        <v>233153.34577306866</v>
      </c>
      <c r="G150" s="16">
        <f t="shared" si="1"/>
        <v>15.947779996132434</v>
      </c>
      <c r="H150" s="17">
        <f t="shared" si="2"/>
        <v>3.4798534798534675E-2</v>
      </c>
      <c r="I150" s="16">
        <v>15.72</v>
      </c>
      <c r="J150" s="32">
        <f t="shared" si="16"/>
        <v>1.0018655246912958</v>
      </c>
      <c r="K150" s="18">
        <f t="shared" ca="1" si="3"/>
        <v>50823.755052895671</v>
      </c>
      <c r="L150" s="19"/>
      <c r="M150" s="20"/>
      <c r="N150" s="18"/>
      <c r="O150" s="20"/>
      <c r="P150" s="21"/>
      <c r="Q150" s="33">
        <f t="shared" si="17"/>
        <v>0.99813447530870425</v>
      </c>
      <c r="R150" s="5">
        <f t="shared" ca="1" si="4"/>
        <v>3.9584032742546973</v>
      </c>
      <c r="S150" s="20"/>
      <c r="T150" s="20"/>
      <c r="U150" s="5">
        <f t="shared" ca="1" si="5"/>
        <v>7.3846970803488343</v>
      </c>
      <c r="V150" s="23"/>
      <c r="W150" s="20"/>
      <c r="X150" s="32">
        <f t="shared" si="18"/>
        <v>1.0037310493825915</v>
      </c>
      <c r="Y150" s="18">
        <f t="shared" ca="1" si="6"/>
        <v>18395887582.776546</v>
      </c>
      <c r="Z150" s="20"/>
      <c r="AA150" s="20"/>
      <c r="AB150" s="18"/>
      <c r="AC150" s="20"/>
      <c r="AD150" s="20"/>
      <c r="AE150" s="24">
        <f t="shared" si="30"/>
        <v>15</v>
      </c>
      <c r="AH150" s="25" t="str">
        <f t="shared" ca="1" si="7"/>
        <v>-</v>
      </c>
      <c r="AI150" s="15">
        <f t="shared" ca="1" si="8"/>
        <v>15.442653768010453</v>
      </c>
      <c r="AJ150" s="15">
        <f t="shared" ca="1" si="9"/>
        <v>15.610473407837215</v>
      </c>
      <c r="AK150" s="17">
        <f t="shared" ca="1" si="10"/>
        <v>4.2201000731591796E-2</v>
      </c>
      <c r="AL150" s="17">
        <f t="shared" ca="1" si="11"/>
        <v>3.8503465709040577E-2</v>
      </c>
      <c r="AM150" s="26">
        <f t="shared" ca="1" si="12"/>
        <v>0</v>
      </c>
      <c r="AN150" s="26">
        <f t="shared" ca="1" si="13"/>
        <v>1</v>
      </c>
      <c r="AO150" s="25">
        <f t="shared" si="20"/>
        <v>0</v>
      </c>
      <c r="AP150" s="26">
        <f t="shared" si="21"/>
        <v>0</v>
      </c>
      <c r="AQ150" s="25">
        <f t="shared" si="22"/>
        <v>0</v>
      </c>
      <c r="AR150" s="26">
        <f t="shared" si="23"/>
        <v>0</v>
      </c>
      <c r="BD150" s="30"/>
      <c r="BE150" s="30"/>
      <c r="BF150" s="30"/>
    </row>
    <row r="151" spans="1:58" x14ac:dyDescent="0.2">
      <c r="A151" s="12">
        <v>38288</v>
      </c>
      <c r="B151" s="13">
        <v>15.56</v>
      </c>
      <c r="C151" s="14">
        <v>16.213999999999999</v>
      </c>
      <c r="D151" s="31">
        <f t="shared" si="14"/>
        <v>165009.30528243343</v>
      </c>
      <c r="E151" s="31">
        <f t="shared" si="15"/>
        <v>67733.891772638599</v>
      </c>
      <c r="F151" s="16">
        <f t="shared" si="0"/>
        <v>232743.19705507203</v>
      </c>
      <c r="G151" s="16">
        <f t="shared" si="1"/>
        <v>15.750329796014718</v>
      </c>
      <c r="H151" s="17">
        <f t="shared" si="2"/>
        <v>4.0335512520044303E-2</v>
      </c>
      <c r="I151" s="16">
        <v>15.39</v>
      </c>
      <c r="J151" s="32">
        <f t="shared" si="16"/>
        <v>0.98588159663394659</v>
      </c>
      <c r="K151" s="18">
        <f t="shared" ca="1" si="3"/>
        <v>50104.162048914099</v>
      </c>
      <c r="L151" s="19"/>
      <c r="M151" s="20"/>
      <c r="N151" s="18"/>
      <c r="O151" s="20"/>
      <c r="P151" s="21"/>
      <c r="Q151" s="33">
        <f t="shared" si="17"/>
        <v>1.0141184033660535</v>
      </c>
      <c r="R151" s="5">
        <f t="shared" ca="1" si="4"/>
        <v>4.0141223783406845</v>
      </c>
      <c r="S151" s="20"/>
      <c r="T151" s="20"/>
      <c r="U151" s="5">
        <f t="shared" ca="1" si="5"/>
        <v>7.4887008247699747</v>
      </c>
      <c r="V151" s="23"/>
      <c r="W151" s="20"/>
      <c r="X151" s="32">
        <f t="shared" si="18"/>
        <v>0.97176319326789318</v>
      </c>
      <c r="Y151" s="18">
        <f t="shared" ca="1" si="6"/>
        <v>17875269955.541615</v>
      </c>
      <c r="Z151" s="20"/>
      <c r="AA151" s="20"/>
      <c r="AB151" s="18"/>
      <c r="AC151" s="20"/>
      <c r="AD151" s="20"/>
      <c r="AE151" s="24">
        <f t="shared" si="30"/>
        <v>14</v>
      </c>
      <c r="AH151" s="25" t="str">
        <f t="shared" ca="1" si="7"/>
        <v>-</v>
      </c>
      <c r="AI151" s="15">
        <f t="shared" ca="1" si="8"/>
        <v>15.474727702274388</v>
      </c>
      <c r="AJ151" s="15">
        <f t="shared" ca="1" si="9"/>
        <v>15.584541380769069</v>
      </c>
      <c r="AK151" s="17">
        <f t="shared" ca="1" si="10"/>
        <v>4.200800638952381E-2</v>
      </c>
      <c r="AL151" s="17">
        <f t="shared" ca="1" si="11"/>
        <v>3.4239895767859144E-2</v>
      </c>
      <c r="AM151" s="26">
        <f t="shared" ca="1" si="12"/>
        <v>0</v>
      </c>
      <c r="AN151" s="26">
        <f t="shared" ca="1" si="13"/>
        <v>1</v>
      </c>
      <c r="AO151" s="25">
        <f t="shared" si="20"/>
        <v>0</v>
      </c>
      <c r="AP151" s="26">
        <f t="shared" si="21"/>
        <v>0</v>
      </c>
      <c r="AQ151" s="25">
        <f t="shared" si="22"/>
        <v>0</v>
      </c>
      <c r="AR151" s="26">
        <f t="shared" si="23"/>
        <v>0</v>
      </c>
      <c r="BD151" s="30"/>
      <c r="BE151" s="30"/>
      <c r="BF151" s="30"/>
    </row>
    <row r="152" spans="1:58" x14ac:dyDescent="0.2">
      <c r="A152" s="12">
        <v>38289</v>
      </c>
      <c r="B152" s="13">
        <v>15.6</v>
      </c>
      <c r="C152" s="14">
        <v>16.181999999999999</v>
      </c>
      <c r="D152" s="31">
        <f t="shared" si="14"/>
        <v>153222.9263336882</v>
      </c>
      <c r="E152" s="31">
        <f t="shared" si="15"/>
        <v>79044.86108573075</v>
      </c>
      <c r="F152" s="16">
        <f t="shared" si="0"/>
        <v>232267.78741941895</v>
      </c>
      <c r="G152" s="16">
        <f t="shared" si="1"/>
        <v>15.79806495624304</v>
      </c>
      <c r="H152" s="17">
        <f t="shared" si="2"/>
        <v>3.5965888023730019E-2</v>
      </c>
      <c r="I152" s="16">
        <v>16.27</v>
      </c>
      <c r="J152" s="32">
        <f t="shared" si="16"/>
        <v>1.0009819136515001</v>
      </c>
      <c r="K152" s="18">
        <f t="shared" ca="1" si="3"/>
        <v>50151.315357635314</v>
      </c>
      <c r="L152" s="19"/>
      <c r="M152" s="20"/>
      <c r="N152" s="18"/>
      <c r="O152" s="20"/>
      <c r="P152" s="21"/>
      <c r="Q152" s="33">
        <f t="shared" si="17"/>
        <v>0.99901808634849998</v>
      </c>
      <c r="R152" s="5">
        <f t="shared" ca="1" si="4"/>
        <v>4.0100137979183401</v>
      </c>
      <c r="S152" s="20"/>
      <c r="T152" s="20"/>
      <c r="U152" s="5">
        <f t="shared" ca="1" si="5"/>
        <v>7.4810914400222943</v>
      </c>
      <c r="V152" s="23"/>
      <c r="W152" s="20"/>
      <c r="X152" s="32">
        <f t="shared" si="18"/>
        <v>1.001963827303</v>
      </c>
      <c r="Y152" s="18">
        <f t="shared" ca="1" si="6"/>
        <v>17909195160.963394</v>
      </c>
      <c r="Z152" s="20"/>
      <c r="AA152" s="20"/>
      <c r="AB152" s="18"/>
      <c r="AC152" s="20"/>
      <c r="AD152" s="20"/>
      <c r="AE152" s="24">
        <f t="shared" si="30"/>
        <v>13</v>
      </c>
      <c r="AH152" s="25" t="str">
        <f t="shared" ca="1" si="7"/>
        <v>-</v>
      </c>
      <c r="AI152" s="15">
        <f t="shared" ca="1" si="8"/>
        <v>15.513084803407306</v>
      </c>
      <c r="AJ152" s="15">
        <f t="shared" ca="1" si="9"/>
        <v>15.56287698917777</v>
      </c>
      <c r="AK152" s="17">
        <f t="shared" ca="1" si="10"/>
        <v>3.9456371097301789E-2</v>
      </c>
      <c r="AL152" s="17">
        <f t="shared" ca="1" si="11"/>
        <v>3.1303058649445964E-2</v>
      </c>
      <c r="AM152" s="26">
        <f t="shared" ca="1" si="12"/>
        <v>0</v>
      </c>
      <c r="AN152" s="26">
        <f t="shared" ca="1" si="13"/>
        <v>1</v>
      </c>
      <c r="AO152" s="25">
        <f t="shared" si="20"/>
        <v>0</v>
      </c>
      <c r="AP152" s="26">
        <f t="shared" si="21"/>
        <v>0</v>
      </c>
      <c r="AQ152" s="25">
        <f t="shared" si="22"/>
        <v>0</v>
      </c>
      <c r="AR152" s="26">
        <f t="shared" si="23"/>
        <v>0</v>
      </c>
      <c r="BD152" s="30"/>
      <c r="BE152" s="30"/>
      <c r="BF152" s="30"/>
    </row>
    <row r="153" spans="1:58" x14ac:dyDescent="0.2">
      <c r="A153" s="12">
        <v>38292</v>
      </c>
      <c r="B153" s="13">
        <v>15.72</v>
      </c>
      <c r="C153" s="14">
        <v>16.265999999999998</v>
      </c>
      <c r="D153" s="31">
        <f t="shared" si="14"/>
        <v>141436.54738494294</v>
      </c>
      <c r="E153" s="31">
        <f t="shared" si="15"/>
        <v>90407.332449000183</v>
      </c>
      <c r="F153" s="16">
        <f t="shared" si="0"/>
        <v>231843.87983394312</v>
      </c>
      <c r="G153" s="16">
        <f t="shared" si="1"/>
        <v>15.93291225609453</v>
      </c>
      <c r="H153" s="17">
        <f t="shared" si="2"/>
        <v>3.3566949465141827E-2</v>
      </c>
      <c r="I153" s="16">
        <v>16.27</v>
      </c>
      <c r="J153" s="32">
        <f t="shared" si="16"/>
        <v>1.0066950250307785</v>
      </c>
      <c r="K153" s="18">
        <f t="shared" ca="1" si="3"/>
        <v>50485.021412207738</v>
      </c>
      <c r="L153" s="19"/>
      <c r="M153" s="20"/>
      <c r="N153" s="18"/>
      <c r="O153" s="20"/>
      <c r="P153" s="21"/>
      <c r="Q153" s="33">
        <f t="shared" si="17"/>
        <v>0.99330497496922143</v>
      </c>
      <c r="R153" s="5">
        <f t="shared" ca="1" si="4"/>
        <v>3.9830007216833598</v>
      </c>
      <c r="S153" s="20"/>
      <c r="T153" s="20"/>
      <c r="U153" s="5">
        <f t="shared" ca="1" si="5"/>
        <v>7.4307509418857354</v>
      </c>
      <c r="V153" s="23"/>
      <c r="W153" s="20"/>
      <c r="X153" s="32">
        <f t="shared" si="18"/>
        <v>1.0133900500615571</v>
      </c>
      <c r="Y153" s="18">
        <f t="shared" ca="1" si="6"/>
        <v>18147805738.222965</v>
      </c>
      <c r="Z153" s="20"/>
      <c r="AA153" s="20"/>
      <c r="AB153" s="18"/>
      <c r="AC153" s="20"/>
      <c r="AD153" s="20"/>
      <c r="AE153" s="24">
        <f t="shared" si="30"/>
        <v>12</v>
      </c>
      <c r="AH153" s="25" t="str">
        <f t="shared" ca="1" si="7"/>
        <v>-</v>
      </c>
      <c r="AI153" s="15">
        <f t="shared" ca="1" si="8"/>
        <v>15.585698072933678</v>
      </c>
      <c r="AJ153" s="15">
        <f t="shared" ca="1" si="9"/>
        <v>15.559550120668469</v>
      </c>
      <c r="AK153" s="17">
        <f t="shared" ca="1" si="10"/>
        <v>3.7196503200884856E-2</v>
      </c>
      <c r="AL153" s="17">
        <f t="shared" ca="1" si="11"/>
        <v>2.9726871585266532E-2</v>
      </c>
      <c r="AM153" s="26">
        <f t="shared" ca="1" si="12"/>
        <v>1</v>
      </c>
      <c r="AN153" s="26">
        <f t="shared" ca="1" si="13"/>
        <v>1</v>
      </c>
      <c r="AO153" s="25">
        <f t="shared" si="20"/>
        <v>0</v>
      </c>
      <c r="AP153" s="26">
        <f t="shared" si="21"/>
        <v>0</v>
      </c>
      <c r="AQ153" s="25">
        <f t="shared" si="22"/>
        <v>0</v>
      </c>
      <c r="AR153" s="26">
        <f t="shared" si="23"/>
        <v>0</v>
      </c>
      <c r="BD153" s="30"/>
      <c r="BE153" s="30"/>
      <c r="BF153" s="30"/>
    </row>
    <row r="154" spans="1:58" x14ac:dyDescent="0.2">
      <c r="A154" s="12">
        <v>38293</v>
      </c>
      <c r="B154" s="13">
        <v>15.22</v>
      </c>
      <c r="C154" s="14">
        <v>15.856000000000002</v>
      </c>
      <c r="D154" s="31">
        <f t="shared" si="14"/>
        <v>129650.16843619769</v>
      </c>
      <c r="E154" s="31">
        <f t="shared" si="15"/>
        <v>101798.07861119589</v>
      </c>
      <c r="F154" s="16">
        <f t="shared" si="0"/>
        <v>231448.24704739358</v>
      </c>
      <c r="G154" s="16">
        <f t="shared" si="1"/>
        <v>15.499732418899951</v>
      </c>
      <c r="H154" s="17">
        <f t="shared" si="2"/>
        <v>4.0110998990918301E-2</v>
      </c>
      <c r="I154" s="16">
        <v>16.18</v>
      </c>
      <c r="J154" s="32">
        <f t="shared" si="16"/>
        <v>0.97115219520209917</v>
      </c>
      <c r="K154" s="18">
        <f t="shared" ca="1" si="3"/>
        <v>49026.640569905758</v>
      </c>
      <c r="L154" s="19"/>
      <c r="M154" s="20"/>
      <c r="N154" s="18"/>
      <c r="O154" s="20"/>
      <c r="P154" s="21"/>
      <c r="Q154" s="33">
        <f t="shared" si="17"/>
        <v>1.0288478047979008</v>
      </c>
      <c r="R154" s="5">
        <f t="shared" ca="1" si="4"/>
        <v>4.0977308358234525</v>
      </c>
      <c r="S154" s="20"/>
      <c r="T154" s="20"/>
      <c r="U154" s="5">
        <f t="shared" ca="1" si="5"/>
        <v>7.6448500608439458</v>
      </c>
      <c r="V154" s="23"/>
      <c r="W154" s="20"/>
      <c r="X154" s="32">
        <f t="shared" si="18"/>
        <v>0.94230439040419844</v>
      </c>
      <c r="Y154" s="18">
        <f t="shared" ca="1" si="6"/>
        <v>17099631568.98525</v>
      </c>
      <c r="Z154" s="20"/>
      <c r="AA154" s="20"/>
      <c r="AB154" s="18"/>
      <c r="AC154" s="20"/>
      <c r="AD154" s="20"/>
      <c r="AE154" s="24">
        <f t="shared" si="30"/>
        <v>11</v>
      </c>
      <c r="AH154" s="25" t="str">
        <f t="shared" ca="1" si="7"/>
        <v>-</v>
      </c>
      <c r="AI154" s="15">
        <f t="shared" ca="1" si="8"/>
        <v>15.625913566052109</v>
      </c>
      <c r="AJ154" s="15">
        <f t="shared" ca="1" si="9"/>
        <v>15.546806336450908</v>
      </c>
      <c r="AK154" s="17">
        <f t="shared" ca="1" si="10"/>
        <v>3.7436986562958775E-2</v>
      </c>
      <c r="AL154" s="17">
        <f t="shared" ca="1" si="11"/>
        <v>2.8916993165421429E-2</v>
      </c>
      <c r="AM154" s="26">
        <f t="shared" ca="1" si="12"/>
        <v>1</v>
      </c>
      <c r="AN154" s="26">
        <f t="shared" ca="1" si="13"/>
        <v>1</v>
      </c>
      <c r="AO154" s="25">
        <f t="shared" si="20"/>
        <v>0</v>
      </c>
      <c r="AP154" s="26">
        <f t="shared" si="21"/>
        <v>0</v>
      </c>
      <c r="AQ154" s="25">
        <f t="shared" si="22"/>
        <v>0</v>
      </c>
      <c r="AR154" s="26">
        <f t="shared" si="23"/>
        <v>0</v>
      </c>
      <c r="BD154" s="30"/>
      <c r="BE154" s="30"/>
      <c r="BF154" s="30"/>
    </row>
    <row r="155" spans="1:58" x14ac:dyDescent="0.2">
      <c r="A155" s="12">
        <v>38294</v>
      </c>
      <c r="B155" s="13">
        <v>14.29</v>
      </c>
      <c r="C155" s="14">
        <v>15.19</v>
      </c>
      <c r="D155" s="31">
        <f t="shared" si="14"/>
        <v>117863.78948745245</v>
      </c>
      <c r="E155" s="31">
        <f t="shared" si="15"/>
        <v>113111.69412582144</v>
      </c>
      <c r="F155" s="16">
        <f t="shared" si="0"/>
        <v>230975.48361327389</v>
      </c>
      <c r="G155" s="16">
        <f t="shared" si="1"/>
        <v>14.730741688774577</v>
      </c>
      <c r="H155" s="17">
        <f t="shared" si="2"/>
        <v>5.9249506254114626E-2</v>
      </c>
      <c r="I155" s="16">
        <v>14.04</v>
      </c>
      <c r="J155" s="32">
        <f t="shared" si="16"/>
        <v>0.94844554843925644</v>
      </c>
      <c r="K155" s="18">
        <f t="shared" ca="1" si="3"/>
        <v>46497.203328365897</v>
      </c>
      <c r="L155" s="19"/>
      <c r="M155" s="20"/>
      <c r="N155" s="18"/>
      <c r="O155" s="20"/>
      <c r="P155" s="21"/>
      <c r="Q155" s="33">
        <f t="shared" si="17"/>
        <v>1.0515544515607436</v>
      </c>
      <c r="R155" s="5">
        <f t="shared" ca="1" si="4"/>
        <v>4.3088075949724471</v>
      </c>
      <c r="S155" s="20"/>
      <c r="T155" s="20"/>
      <c r="U155" s="5">
        <f t="shared" ca="1" si="5"/>
        <v>8.0387008951641317</v>
      </c>
      <c r="V155" s="23"/>
      <c r="W155" s="20"/>
      <c r="X155" s="32">
        <f t="shared" si="18"/>
        <v>0.89689109687851287</v>
      </c>
      <c r="Y155" s="18">
        <f t="shared" ca="1" si="6"/>
        <v>15335497970.576302</v>
      </c>
      <c r="Z155" s="20"/>
      <c r="AA155" s="20"/>
      <c r="AB155" s="18"/>
      <c r="AC155" s="20"/>
      <c r="AD155" s="20"/>
      <c r="AE155" s="24">
        <f t="shared" si="30"/>
        <v>10</v>
      </c>
      <c r="AH155" s="25" t="str">
        <f t="shared" ca="1" si="7"/>
        <v>-</v>
      </c>
      <c r="AI155" s="15">
        <f t="shared" ca="1" si="8"/>
        <v>15.625223846753036</v>
      </c>
      <c r="AJ155" s="15">
        <f t="shared" ca="1" si="9"/>
        <v>15.522381812893849</v>
      </c>
      <c r="AK155" s="17">
        <f t="shared" ca="1" si="10"/>
        <v>4.0671231675413956E-2</v>
      </c>
      <c r="AL155" s="17">
        <f t="shared" ca="1" si="11"/>
        <v>2.890217872771874E-2</v>
      </c>
      <c r="AM155" s="26">
        <f t="shared" ca="1" si="12"/>
        <v>1</v>
      </c>
      <c r="AN155" s="26">
        <f t="shared" ca="1" si="13"/>
        <v>1</v>
      </c>
      <c r="AO155" s="25">
        <f t="shared" si="20"/>
        <v>0</v>
      </c>
      <c r="AP155" s="26">
        <f t="shared" si="21"/>
        <v>0</v>
      </c>
      <c r="AQ155" s="25">
        <f t="shared" si="22"/>
        <v>0</v>
      </c>
      <c r="AR155" s="26">
        <f t="shared" si="23"/>
        <v>0</v>
      </c>
      <c r="BD155" s="30"/>
      <c r="BE155" s="30"/>
      <c r="BF155" s="30"/>
    </row>
    <row r="156" spans="1:58" x14ac:dyDescent="0.2">
      <c r="A156" s="12">
        <v>38295</v>
      </c>
      <c r="B156" s="13">
        <v>13.72</v>
      </c>
      <c r="C156" s="14">
        <v>14.661999999999999</v>
      </c>
      <c r="D156" s="31">
        <f t="shared" si="14"/>
        <v>106077.4105387072</v>
      </c>
      <c r="E156" s="31">
        <f t="shared" si="15"/>
        <v>124199.73594132964</v>
      </c>
      <c r="F156" s="16">
        <f t="shared" si="0"/>
        <v>230277.14648003684</v>
      </c>
      <c r="G156" s="16">
        <f t="shared" si="1"/>
        <v>14.228066705902469</v>
      </c>
      <c r="H156" s="17">
        <f t="shared" si="2"/>
        <v>6.424771518210326E-2</v>
      </c>
      <c r="I156" s="16">
        <v>13.97</v>
      </c>
      <c r="J156" s="32">
        <f t="shared" si="16"/>
        <v>0.96295553258526301</v>
      </c>
      <c r="K156" s="18">
        <f t="shared" ca="1" si="3"/>
        <v>44772.913818393346</v>
      </c>
      <c r="L156" s="19"/>
      <c r="M156" s="20"/>
      <c r="N156" s="18"/>
      <c r="O156" s="20"/>
      <c r="P156" s="21"/>
      <c r="Q156" s="33">
        <f t="shared" si="17"/>
        <v>1.037044467414737</v>
      </c>
      <c r="R156" s="5">
        <f t="shared" ca="1" si="4"/>
        <v>4.468238928808967</v>
      </c>
      <c r="S156" s="20"/>
      <c r="T156" s="20"/>
      <c r="U156" s="5">
        <f t="shared" ca="1" si="5"/>
        <v>8.3362048851743964</v>
      </c>
      <c r="V156" s="23"/>
      <c r="W156" s="20"/>
      <c r="X156" s="32">
        <f t="shared" si="18"/>
        <v>0.9259110651705259</v>
      </c>
      <c r="Y156" s="18">
        <f t="shared" ca="1" si="6"/>
        <v>14198372760.002338</v>
      </c>
      <c r="Z156" s="20"/>
      <c r="AA156" s="20"/>
      <c r="AB156" s="18"/>
      <c r="AC156" s="20"/>
      <c r="AD156" s="20"/>
      <c r="AE156" s="24">
        <f t="shared" si="30"/>
        <v>9</v>
      </c>
      <c r="AH156" s="25" t="str">
        <f t="shared" ca="1" si="7"/>
        <v>-</v>
      </c>
      <c r="AI156" s="15">
        <f t="shared" ca="1" si="8"/>
        <v>15.612163496432695</v>
      </c>
      <c r="AJ156" s="15">
        <f t="shared" ca="1" si="9"/>
        <v>15.485713591770846</v>
      </c>
      <c r="AK156" s="17">
        <f t="shared" ca="1" si="10"/>
        <v>4.5579428406008725E-2</v>
      </c>
      <c r="AL156" s="17">
        <f t="shared" ca="1" si="11"/>
        <v>3.2917660926600194E-2</v>
      </c>
      <c r="AM156" s="26">
        <f t="shared" ca="1" si="12"/>
        <v>1</v>
      </c>
      <c r="AN156" s="26">
        <f t="shared" ca="1" si="13"/>
        <v>1</v>
      </c>
      <c r="AO156" s="25">
        <f t="shared" si="20"/>
        <v>0</v>
      </c>
      <c r="AP156" s="26">
        <f t="shared" si="21"/>
        <v>0</v>
      </c>
      <c r="AQ156" s="25">
        <f t="shared" si="22"/>
        <v>0</v>
      </c>
      <c r="AR156" s="26">
        <f t="shared" si="23"/>
        <v>0</v>
      </c>
      <c r="BD156" s="30"/>
      <c r="BE156" s="30"/>
      <c r="BF156" s="30"/>
    </row>
    <row r="157" spans="1:58" x14ac:dyDescent="0.2">
      <c r="A157" s="12">
        <v>38296</v>
      </c>
      <c r="B157" s="13">
        <v>13.68</v>
      </c>
      <c r="C157" s="14">
        <v>14.556000000000001</v>
      </c>
      <c r="D157" s="31">
        <f t="shared" si="14"/>
        <v>94291.03158996196</v>
      </c>
      <c r="E157" s="31">
        <f t="shared" si="15"/>
        <v>135228.86697234755</v>
      </c>
      <c r="F157" s="16">
        <f t="shared" si="0"/>
        <v>229519.89856230951</v>
      </c>
      <c r="G157" s="16">
        <f t="shared" si="1"/>
        <v>14.196122951473059</v>
      </c>
      <c r="H157" s="17">
        <f t="shared" si="2"/>
        <v>6.0181368507831956E-2</v>
      </c>
      <c r="I157" s="16">
        <v>13.84</v>
      </c>
      <c r="J157" s="32">
        <f t="shared" si="16"/>
        <v>0.99447384052802767</v>
      </c>
      <c r="K157" s="18">
        <f t="shared" ca="1" si="3"/>
        <v>44523.676341536302</v>
      </c>
      <c r="L157" s="19"/>
      <c r="M157" s="20"/>
      <c r="N157" s="18"/>
      <c r="O157" s="20"/>
      <c r="P157" s="21"/>
      <c r="Q157" s="33">
        <f t="shared" si="17"/>
        <v>1.0055261594719724</v>
      </c>
      <c r="R157" s="5">
        <f t="shared" ca="1" si="4"/>
        <v>4.49274396008673</v>
      </c>
      <c r="S157" s="20"/>
      <c r="T157" s="20"/>
      <c r="U157" s="5">
        <f t="shared" ca="1" si="5"/>
        <v>8.3819851120438802</v>
      </c>
      <c r="V157" s="23"/>
      <c r="W157" s="20"/>
      <c r="X157" s="32">
        <f t="shared" si="18"/>
        <v>0.98894768105605535</v>
      </c>
      <c r="Y157" s="18">
        <f t="shared" ca="1" si="6"/>
        <v>14040523704.143553</v>
      </c>
      <c r="Z157" s="20"/>
      <c r="AA157" s="20"/>
      <c r="AB157" s="18"/>
      <c r="AC157" s="20"/>
      <c r="AD157" s="20"/>
      <c r="AE157" s="24">
        <f t="shared" si="30"/>
        <v>8</v>
      </c>
      <c r="AH157" s="25" t="str">
        <f t="shared" ca="1" si="7"/>
        <v>-</v>
      </c>
      <c r="AI157" s="15">
        <f t="shared" ca="1" si="8"/>
        <v>15.576709528170262</v>
      </c>
      <c r="AJ157" s="15">
        <f t="shared" ca="1" si="9"/>
        <v>15.44934445112405</v>
      </c>
      <c r="AK157" s="17">
        <f t="shared" ca="1" si="10"/>
        <v>4.8887071070639998E-2</v>
      </c>
      <c r="AL157" s="17">
        <f t="shared" ca="1" si="11"/>
        <v>3.6678996458339691E-2</v>
      </c>
      <c r="AM157" s="26">
        <f t="shared" ca="1" si="12"/>
        <v>1</v>
      </c>
      <c r="AN157" s="26">
        <f t="shared" ca="1" si="13"/>
        <v>1</v>
      </c>
      <c r="AO157" s="25">
        <f t="shared" si="20"/>
        <v>0</v>
      </c>
      <c r="AP157" s="26">
        <f t="shared" si="21"/>
        <v>0</v>
      </c>
      <c r="AQ157" s="25">
        <f t="shared" si="22"/>
        <v>0</v>
      </c>
      <c r="AR157" s="26">
        <f t="shared" si="23"/>
        <v>0</v>
      </c>
      <c r="BD157" s="30"/>
      <c r="BE157" s="30"/>
      <c r="BF157" s="30"/>
    </row>
    <row r="158" spans="1:58" x14ac:dyDescent="0.2">
      <c r="A158" s="12">
        <v>38299</v>
      </c>
      <c r="B158" s="13">
        <v>13.84</v>
      </c>
      <c r="C158" s="14">
        <v>14.673999999999999</v>
      </c>
      <c r="D158" s="31">
        <f t="shared" si="14"/>
        <v>82504.652641216715</v>
      </c>
      <c r="E158" s="31">
        <f t="shared" si="15"/>
        <v>146305.92550620541</v>
      </c>
      <c r="F158" s="16">
        <f t="shared" si="0"/>
        <v>228810.57814742211</v>
      </c>
      <c r="G158" s="16">
        <f t="shared" si="1"/>
        <v>14.373275790219623</v>
      </c>
      <c r="H158" s="17">
        <f t="shared" si="2"/>
        <v>5.6835218754259231E-2</v>
      </c>
      <c r="I158" s="16">
        <v>13.8</v>
      </c>
      <c r="J158" s="32">
        <f t="shared" si="16"/>
        <v>1.0093499407325177</v>
      </c>
      <c r="K158" s="18">
        <f t="shared" ca="1" si="3"/>
        <v>44938.137963993002</v>
      </c>
      <c r="L158" s="19"/>
      <c r="M158" s="20"/>
      <c r="N158" s="18"/>
      <c r="O158" s="20"/>
      <c r="P158" s="21"/>
      <c r="Q158" s="33">
        <f t="shared" si="17"/>
        <v>0.99065005926748217</v>
      </c>
      <c r="R158" s="5">
        <f t="shared" ca="1" si="4"/>
        <v>4.4505516584808493</v>
      </c>
      <c r="S158" s="20"/>
      <c r="T158" s="20"/>
      <c r="U158" s="5">
        <f t="shared" ca="1" si="5"/>
        <v>8.3033297702003015</v>
      </c>
      <c r="V158" s="23"/>
      <c r="W158" s="20"/>
      <c r="X158" s="32">
        <f t="shared" si="18"/>
        <v>1.0186998814650357</v>
      </c>
      <c r="Y158" s="18">
        <f t="shared" ca="1" si="6"/>
        <v>14302138502.665871</v>
      </c>
      <c r="Z158" s="20"/>
      <c r="AA158" s="20"/>
      <c r="AB158" s="18"/>
      <c r="AC158" s="20"/>
      <c r="AD158" s="20"/>
      <c r="AE158" s="24">
        <f t="shared" si="30"/>
        <v>7</v>
      </c>
      <c r="AH158" s="25" t="str">
        <f t="shared" ca="1" si="7"/>
        <v>-</v>
      </c>
      <c r="AI158" s="15">
        <f t="shared" ca="1" si="8"/>
        <v>15.530853223482016</v>
      </c>
      <c r="AJ158" s="15">
        <f t="shared" ca="1" si="9"/>
        <v>15.419732931717812</v>
      </c>
      <c r="AK158" s="17">
        <f t="shared" ca="1" si="10"/>
        <v>5.2365292859061531E-2</v>
      </c>
      <c r="AL158" s="17">
        <f t="shared" ca="1" si="11"/>
        <v>4.0231197630480893E-2</v>
      </c>
      <c r="AM158" s="26">
        <f t="shared" ca="1" si="12"/>
        <v>1</v>
      </c>
      <c r="AN158" s="26">
        <f t="shared" ca="1" si="13"/>
        <v>1</v>
      </c>
      <c r="AO158" s="25">
        <f t="shared" si="20"/>
        <v>0</v>
      </c>
      <c r="AP158" s="26">
        <f t="shared" si="21"/>
        <v>0</v>
      </c>
      <c r="AQ158" s="25">
        <f t="shared" si="22"/>
        <v>0</v>
      </c>
      <c r="AR158" s="26">
        <f t="shared" si="23"/>
        <v>1</v>
      </c>
      <c r="BD158" s="30"/>
      <c r="BE158" s="30"/>
      <c r="BF158" s="30"/>
    </row>
    <row r="159" spans="1:58" x14ac:dyDescent="0.2">
      <c r="A159" s="12">
        <v>38300</v>
      </c>
      <c r="B159" s="13">
        <v>13.64</v>
      </c>
      <c r="C159" s="14">
        <v>14.564</v>
      </c>
      <c r="D159" s="31">
        <f t="shared" si="14"/>
        <v>70718.27369247147</v>
      </c>
      <c r="E159" s="31">
        <f t="shared" si="15"/>
        <v>157422.42302907814</v>
      </c>
      <c r="F159" s="16">
        <f t="shared" si="0"/>
        <v>228140.69672154961</v>
      </c>
      <c r="G159" s="16">
        <f t="shared" si="1"/>
        <v>14.277581636986072</v>
      </c>
      <c r="H159" s="17">
        <f t="shared" si="2"/>
        <v>6.3444108761329221E-2</v>
      </c>
      <c r="I159" s="16">
        <v>13.61</v>
      </c>
      <c r="J159" s="32">
        <f t="shared" si="16"/>
        <v>0.99043404055902007</v>
      </c>
      <c r="K159" s="18">
        <f t="shared" ca="1" si="3"/>
        <v>44506.447046237037</v>
      </c>
      <c r="L159" s="19"/>
      <c r="M159" s="20"/>
      <c r="N159" s="18"/>
      <c r="O159" s="20"/>
      <c r="P159" s="21"/>
      <c r="Q159" s="33">
        <f t="shared" si="17"/>
        <v>1.00956595944098</v>
      </c>
      <c r="R159" s="5">
        <f t="shared" ca="1" si="4"/>
        <v>4.4929382774388102</v>
      </c>
      <c r="S159" s="20"/>
      <c r="T159" s="20"/>
      <c r="U159" s="5">
        <f t="shared" ca="1" si="5"/>
        <v>8.3824720986173276</v>
      </c>
      <c r="V159" s="23"/>
      <c r="W159" s="20"/>
      <c r="X159" s="32">
        <f t="shared" si="18"/>
        <v>0.98086808111804002</v>
      </c>
      <c r="Y159" s="18">
        <f t="shared" ca="1" si="6"/>
        <v>14027587888.766619</v>
      </c>
      <c r="Z159" s="20"/>
      <c r="AA159" s="20"/>
      <c r="AB159" s="18"/>
      <c r="AC159" s="20"/>
      <c r="AD159" s="20"/>
      <c r="AE159" s="24">
        <f t="shared" si="30"/>
        <v>6</v>
      </c>
      <c r="AH159" s="25" t="str">
        <f t="shared" ca="1" si="7"/>
        <v>-</v>
      </c>
      <c r="AI159" s="15">
        <f t="shared" ca="1" si="8"/>
        <v>15.477799523609839</v>
      </c>
      <c r="AJ159" s="15">
        <f t="shared" ca="1" si="9"/>
        <v>15.392626700680392</v>
      </c>
      <c r="AK159" s="17">
        <f t="shared" ca="1" si="10"/>
        <v>5.7344819408426097E-2</v>
      </c>
      <c r="AL159" s="17">
        <f t="shared" ca="1" si="11"/>
        <v>4.4196454428063969E-2</v>
      </c>
      <c r="AM159" s="26">
        <f t="shared" ca="1" si="12"/>
        <v>1</v>
      </c>
      <c r="AN159" s="26">
        <f t="shared" ca="1" si="13"/>
        <v>1</v>
      </c>
      <c r="AO159" s="25">
        <f t="shared" si="20"/>
        <v>0</v>
      </c>
      <c r="AP159" s="26">
        <f t="shared" si="21"/>
        <v>0</v>
      </c>
      <c r="AQ159" s="25">
        <f t="shared" si="22"/>
        <v>0</v>
      </c>
      <c r="AR159" s="26">
        <f t="shared" si="23"/>
        <v>1</v>
      </c>
      <c r="BD159" s="30"/>
      <c r="BE159" s="30"/>
      <c r="BF159" s="30"/>
    </row>
    <row r="160" spans="1:58" x14ac:dyDescent="0.2">
      <c r="A160" s="12">
        <v>38301</v>
      </c>
      <c r="B160" s="13">
        <v>13.12</v>
      </c>
      <c r="C160" s="14">
        <v>14.236000000000001</v>
      </c>
      <c r="D160" s="31">
        <f t="shared" si="14"/>
        <v>58931.894743726225</v>
      </c>
      <c r="E160" s="31">
        <f t="shared" si="15"/>
        <v>168461.02566989695</v>
      </c>
      <c r="F160" s="16">
        <f t="shared" si="0"/>
        <v>227392.92041362316</v>
      </c>
      <c r="G160" s="16">
        <f t="shared" si="1"/>
        <v>13.946773781284099</v>
      </c>
      <c r="H160" s="17">
        <f t="shared" si="2"/>
        <v>7.8392806968249573E-2</v>
      </c>
      <c r="I160" s="16">
        <v>13.08</v>
      </c>
      <c r="J160" s="32">
        <f t="shared" si="16"/>
        <v>0.97362850530564071</v>
      </c>
      <c r="K160" s="18">
        <f t="shared" ca="1" si="3"/>
        <v>43330.978924886847</v>
      </c>
      <c r="L160" s="19"/>
      <c r="M160" s="20"/>
      <c r="N160" s="18"/>
      <c r="O160" s="20"/>
      <c r="P160" s="21"/>
      <c r="Q160" s="33">
        <f t="shared" si="17"/>
        <v>1.0263714946943594</v>
      </c>
      <c r="R160" s="5">
        <f t="shared" ca="1" si="4"/>
        <v>4.6112316695348845</v>
      </c>
      <c r="S160" s="20"/>
      <c r="T160" s="20"/>
      <c r="U160" s="5">
        <f t="shared" ca="1" si="5"/>
        <v>8.6032358714996509</v>
      </c>
      <c r="V160" s="23"/>
      <c r="W160" s="20"/>
      <c r="X160" s="32">
        <f t="shared" si="18"/>
        <v>0.94725701061128142</v>
      </c>
      <c r="Y160" s="18">
        <f t="shared" ca="1" si="6"/>
        <v>13286856462.434624</v>
      </c>
      <c r="Z160" s="20"/>
      <c r="AA160" s="20"/>
      <c r="AB160" s="18"/>
      <c r="AC160" s="20"/>
      <c r="AD160" s="20"/>
      <c r="AE160" s="24">
        <f t="shared" si="30"/>
        <v>5</v>
      </c>
      <c r="AH160" s="25" t="str">
        <f t="shared" ca="1" si="7"/>
        <v>-</v>
      </c>
      <c r="AI160" s="15">
        <f t="shared" ca="1" si="8"/>
        <v>15.393081299144669</v>
      </c>
      <c r="AJ160" s="15">
        <f t="shared" ca="1" si="9"/>
        <v>15.364416088040175</v>
      </c>
      <c r="AK160" s="17">
        <f t="shared" ca="1" si="10"/>
        <v>6.3725120737981311E-2</v>
      </c>
      <c r="AL160" s="17">
        <f t="shared" ca="1" si="11"/>
        <v>4.9096004863579568E-2</v>
      </c>
      <c r="AM160" s="26">
        <f t="shared" ca="1" si="12"/>
        <v>1</v>
      </c>
      <c r="AN160" s="26">
        <f t="shared" ca="1" si="13"/>
        <v>1</v>
      </c>
      <c r="AO160" s="25">
        <f t="shared" si="20"/>
        <v>0</v>
      </c>
      <c r="AP160" s="26">
        <f t="shared" si="21"/>
        <v>0</v>
      </c>
      <c r="AQ160" s="25">
        <f t="shared" si="22"/>
        <v>0</v>
      </c>
      <c r="AR160" s="26">
        <f t="shared" si="23"/>
        <v>1</v>
      </c>
      <c r="BD160" s="30"/>
      <c r="BE160" s="30"/>
      <c r="BF160" s="30"/>
    </row>
    <row r="161" spans="1:58" x14ac:dyDescent="0.2">
      <c r="A161" s="12">
        <v>38302</v>
      </c>
      <c r="B161" s="13">
        <v>12.74</v>
      </c>
      <c r="C161" s="14">
        <v>13.976000000000001</v>
      </c>
      <c r="D161" s="31">
        <f t="shared" si="14"/>
        <v>47145.51579498098</v>
      </c>
      <c r="E161" s="31">
        <f t="shared" si="15"/>
        <v>179323.43728885858</v>
      </c>
      <c r="F161" s="16">
        <f t="shared" si="0"/>
        <v>226468.95308383956</v>
      </c>
      <c r="G161" s="16">
        <f t="shared" si="1"/>
        <v>13.718693836267155</v>
      </c>
      <c r="H161" s="17">
        <f t="shared" si="2"/>
        <v>8.8437321121923373E-2</v>
      </c>
      <c r="I161" s="16">
        <v>13.04</v>
      </c>
      <c r="J161" s="32">
        <f t="shared" si="16"/>
        <v>0.979649543380958</v>
      </c>
      <c r="K161" s="18">
        <f t="shared" ca="1" si="3"/>
        <v>42447.443150261388</v>
      </c>
      <c r="L161" s="19"/>
      <c r="M161" s="20"/>
      <c r="N161" s="18"/>
      <c r="O161" s="20"/>
      <c r="P161" s="21"/>
      <c r="Q161" s="33">
        <f t="shared" si="17"/>
        <v>1.020350456619042</v>
      </c>
      <c r="R161" s="5">
        <f t="shared" ca="1" si="4"/>
        <v>4.7048763324606018</v>
      </c>
      <c r="S161" s="20"/>
      <c r="T161" s="20"/>
      <c r="U161" s="5">
        <f t="shared" ca="1" si="5"/>
        <v>8.7780151204458292</v>
      </c>
      <c r="V161" s="23"/>
      <c r="W161" s="20"/>
      <c r="X161" s="32">
        <f t="shared" si="18"/>
        <v>0.95929908676191611</v>
      </c>
      <c r="Y161" s="18">
        <f t="shared" ca="1" si="6"/>
        <v>12745230411.636559</v>
      </c>
      <c r="Z161" s="20"/>
      <c r="AA161" s="20"/>
      <c r="AB161" s="18"/>
      <c r="AC161" s="20"/>
      <c r="AD161" s="20"/>
      <c r="AE161" s="24">
        <f t="shared" si="30"/>
        <v>4</v>
      </c>
      <c r="AH161" s="25" t="str">
        <f t="shared" ca="1" si="7"/>
        <v>-</v>
      </c>
      <c r="AI161" s="15">
        <f t="shared" ca="1" si="8"/>
        <v>15.284923862776441</v>
      </c>
      <c r="AJ161" s="15">
        <f t="shared" ca="1" si="9"/>
        <v>15.32145740111986</v>
      </c>
      <c r="AK161" s="17">
        <f t="shared" ca="1" si="10"/>
        <v>6.8589756549282774E-2</v>
      </c>
      <c r="AL161" s="17">
        <f t="shared" ca="1" si="11"/>
        <v>5.2029995022921514E-2</v>
      </c>
      <c r="AM161" s="26">
        <f t="shared" ca="1" si="12"/>
        <v>0</v>
      </c>
      <c r="AN161" s="26">
        <f t="shared" ca="1" si="13"/>
        <v>1</v>
      </c>
      <c r="AO161" s="25">
        <f t="shared" si="20"/>
        <v>0</v>
      </c>
      <c r="AP161" s="26">
        <f t="shared" si="21"/>
        <v>0</v>
      </c>
      <c r="AQ161" s="25">
        <f t="shared" si="22"/>
        <v>0</v>
      </c>
      <c r="AR161" s="26">
        <f t="shared" si="23"/>
        <v>1</v>
      </c>
      <c r="BD161" s="30"/>
      <c r="BE161" s="30"/>
      <c r="BF161" s="30"/>
    </row>
    <row r="162" spans="1:58" x14ac:dyDescent="0.2">
      <c r="A162" s="12">
        <v>38303</v>
      </c>
      <c r="B162" s="13">
        <v>12.8</v>
      </c>
      <c r="C162" s="14">
        <v>13.981999999999999</v>
      </c>
      <c r="D162" s="31">
        <f t="shared" si="14"/>
        <v>35359.136846235735</v>
      </c>
      <c r="E162" s="31">
        <f t="shared" si="15"/>
        <v>190067.46045764897</v>
      </c>
      <c r="F162" s="16">
        <f t="shared" si="0"/>
        <v>225426.59730388469</v>
      </c>
      <c r="G162" s="16">
        <f t="shared" si="1"/>
        <v>13.796598187382877</v>
      </c>
      <c r="H162" s="17">
        <f t="shared" si="2"/>
        <v>8.4537262194249618E-2</v>
      </c>
      <c r="I162" s="16">
        <v>13.33</v>
      </c>
      <c r="J162" s="32">
        <f t="shared" si="16"/>
        <v>1.0010499201222658</v>
      </c>
      <c r="K162" s="18">
        <f t="shared" ca="1" si="3"/>
        <v>42490.277260877607</v>
      </c>
      <c r="L162" s="19"/>
      <c r="M162" s="20"/>
      <c r="N162" s="18"/>
      <c r="O162" s="20"/>
      <c r="P162" s="21"/>
      <c r="Q162" s="33">
        <f t="shared" si="17"/>
        <v>0.99895007987773421</v>
      </c>
      <c r="R162" s="5">
        <f t="shared" ca="1" si="4"/>
        <v>4.699740794949526</v>
      </c>
      <c r="S162" s="20"/>
      <c r="T162" s="20"/>
      <c r="U162" s="5">
        <f t="shared" ca="1" si="5"/>
        <v>8.7684987021070171</v>
      </c>
      <c r="V162" s="23"/>
      <c r="W162" s="20"/>
      <c r="X162" s="32">
        <f t="shared" si="18"/>
        <v>1.0020998402445316</v>
      </c>
      <c r="Y162" s="18">
        <f t="shared" ca="1" si="6"/>
        <v>12771152794.52166</v>
      </c>
      <c r="Z162" s="20"/>
      <c r="AA162" s="20"/>
      <c r="AB162" s="18"/>
      <c r="AC162" s="20"/>
      <c r="AD162" s="20"/>
      <c r="AE162" s="24">
        <f t="shared" si="30"/>
        <v>3</v>
      </c>
      <c r="AH162" s="25" t="str">
        <f t="shared" ca="1" si="7"/>
        <v>-</v>
      </c>
      <c r="AI162" s="15">
        <f t="shared" ca="1" si="8"/>
        <v>15.165714252651815</v>
      </c>
      <c r="AJ162" s="15">
        <f t="shared" ca="1" si="9"/>
        <v>15.278534031235633</v>
      </c>
      <c r="AK162" s="17">
        <f t="shared" ca="1" si="10"/>
        <v>7.1971347717973824E-2</v>
      </c>
      <c r="AL162" s="17">
        <f t="shared" ca="1" si="11"/>
        <v>5.4108842673995731E-2</v>
      </c>
      <c r="AM162" s="26">
        <f t="shared" ca="1" si="12"/>
        <v>0</v>
      </c>
      <c r="AN162" s="26">
        <f t="shared" ca="1" si="13"/>
        <v>1</v>
      </c>
      <c r="AO162" s="25">
        <f t="shared" si="20"/>
        <v>0</v>
      </c>
      <c r="AP162" s="26">
        <f t="shared" si="21"/>
        <v>0</v>
      </c>
      <c r="AQ162" s="25">
        <f t="shared" si="22"/>
        <v>0</v>
      </c>
      <c r="AR162" s="26">
        <f t="shared" si="23"/>
        <v>1</v>
      </c>
      <c r="BD162" s="30"/>
      <c r="BE162" s="30"/>
      <c r="BF162" s="30"/>
    </row>
    <row r="163" spans="1:58" x14ac:dyDescent="0.2">
      <c r="A163" s="12">
        <v>38306</v>
      </c>
      <c r="B163" s="13">
        <v>12.71</v>
      </c>
      <c r="C163" s="14">
        <v>14.012</v>
      </c>
      <c r="D163" s="31">
        <f t="shared" si="14"/>
        <v>23572.75789749049</v>
      </c>
      <c r="E163" s="31">
        <f t="shared" si="15"/>
        <v>200857.45119888335</v>
      </c>
      <c r="F163" s="16">
        <f t="shared" si="0"/>
        <v>224430.20909637384</v>
      </c>
      <c r="G163" s="16">
        <f t="shared" si="1"/>
        <v>13.875245991232164</v>
      </c>
      <c r="H163" s="17">
        <f t="shared" si="2"/>
        <v>9.2920353982300807E-2</v>
      </c>
      <c r="I163" s="16">
        <v>13.38</v>
      </c>
      <c r="J163" s="32">
        <f t="shared" si="16"/>
        <v>1.001255313330202</v>
      </c>
      <c r="K163" s="18">
        <f t="shared" ca="1" si="3"/>
        <v>42541.881454355847</v>
      </c>
      <c r="L163" s="19"/>
      <c r="M163" s="20"/>
      <c r="N163" s="18"/>
      <c r="O163" s="20"/>
      <c r="P163" s="21"/>
      <c r="Q163" s="33">
        <f t="shared" si="17"/>
        <v>0.99874468666979799</v>
      </c>
      <c r="R163" s="5">
        <f t="shared" ca="1" si="4"/>
        <v>4.6936456084323099</v>
      </c>
      <c r="S163" s="20"/>
      <c r="T163" s="20"/>
      <c r="U163" s="5">
        <f t="shared" ca="1" si="5"/>
        <v>8.757191672284419</v>
      </c>
      <c r="V163" s="23"/>
      <c r="W163" s="20"/>
      <c r="X163" s="32">
        <f t="shared" si="18"/>
        <v>1.002510626660404</v>
      </c>
      <c r="Y163" s="18">
        <f t="shared" ca="1" si="6"/>
        <v>12802373771.467144</v>
      </c>
      <c r="Z163" s="20"/>
      <c r="AA163" s="20"/>
      <c r="AB163" s="18"/>
      <c r="AC163" s="20"/>
      <c r="AD163" s="20"/>
      <c r="AE163" s="24">
        <f t="shared" si="30"/>
        <v>2</v>
      </c>
      <c r="AH163" s="25" t="str">
        <f t="shared" ca="1" si="7"/>
        <v>-</v>
      </c>
      <c r="AI163" s="15">
        <f t="shared" ca="1" si="8"/>
        <v>15.065011680805728</v>
      </c>
      <c r="AJ163" s="15">
        <f t="shared" ca="1" si="9"/>
        <v>15.235749375779887</v>
      </c>
      <c r="AK163" s="17">
        <f t="shared" ca="1" si="10"/>
        <v>7.7427845297051975E-2</v>
      </c>
      <c r="AL163" s="17">
        <f t="shared" ca="1" si="11"/>
        <v>5.6970979995161819E-2</v>
      </c>
      <c r="AM163" s="26">
        <f t="shared" ca="1" si="12"/>
        <v>0</v>
      </c>
      <c r="AN163" s="26">
        <f t="shared" ca="1" si="13"/>
        <v>1</v>
      </c>
      <c r="AO163" s="25">
        <f t="shared" si="20"/>
        <v>0</v>
      </c>
      <c r="AP163" s="26">
        <f t="shared" si="21"/>
        <v>0</v>
      </c>
      <c r="AQ163" s="25">
        <f t="shared" si="22"/>
        <v>0</v>
      </c>
      <c r="AR163" s="26">
        <f t="shared" si="23"/>
        <v>1</v>
      </c>
      <c r="BD163" s="30"/>
      <c r="BE163" s="30"/>
      <c r="BF163" s="30"/>
    </row>
    <row r="164" spans="1:58" x14ac:dyDescent="0.2">
      <c r="A164" s="12">
        <v>38307</v>
      </c>
      <c r="B164" s="13">
        <v>12.58</v>
      </c>
      <c r="C164" s="14">
        <v>14.128</v>
      </c>
      <c r="D164" s="31">
        <f t="shared" si="14"/>
        <v>11786.378948745245</v>
      </c>
      <c r="E164" s="31">
        <f t="shared" si="15"/>
        <v>211548.63564354164</v>
      </c>
      <c r="F164" s="16">
        <f t="shared" si="0"/>
        <v>223335.0145922869</v>
      </c>
      <c r="G164" s="16">
        <f t="shared" si="1"/>
        <v>14.046305176436547</v>
      </c>
      <c r="H164" s="17">
        <f t="shared" si="2"/>
        <v>0.10956964892412235</v>
      </c>
      <c r="I164" s="16">
        <v>13.21</v>
      </c>
      <c r="J164" s="32">
        <f t="shared" si="16"/>
        <v>1.0073883212905057</v>
      </c>
      <c r="K164" s="18">
        <f t="shared" ca="1" si="3"/>
        <v>42854.447381665865</v>
      </c>
      <c r="L164" s="19"/>
      <c r="M164" s="20"/>
      <c r="N164" s="18"/>
      <c r="O164" s="20"/>
      <c r="P164" s="21"/>
      <c r="Q164" s="33">
        <f t="shared" si="17"/>
        <v>0.99261167870949429</v>
      </c>
      <c r="R164" s="5">
        <f t="shared" ca="1" si="4"/>
        <v>4.6587733601971379</v>
      </c>
      <c r="S164" s="20"/>
      <c r="T164" s="20"/>
      <c r="U164" s="5">
        <f t="shared" ca="1" si="5"/>
        <v>8.6921931354203164</v>
      </c>
      <c r="V164" s="23"/>
      <c r="W164" s="20"/>
      <c r="X164" s="32">
        <f t="shared" si="18"/>
        <v>1.0147766425810114</v>
      </c>
      <c r="Y164" s="18">
        <f t="shared" ca="1" si="6"/>
        <v>12990694858.316187</v>
      </c>
      <c r="Z164" s="20"/>
      <c r="AA164" s="20"/>
      <c r="AB164" s="18"/>
      <c r="AC164" s="20"/>
      <c r="AD164" s="20"/>
      <c r="AE164" s="24">
        <f t="shared" si="30"/>
        <v>1</v>
      </c>
      <c r="AH164" s="25" t="str">
        <f t="shared" ca="1" si="7"/>
        <v>-</v>
      </c>
      <c r="AI164" s="15">
        <f t="shared" ca="1" si="8"/>
        <v>14.99721668920747</v>
      </c>
      <c r="AJ164" s="15">
        <f t="shared" ca="1" si="9"/>
        <v>15.192997850416235</v>
      </c>
      <c r="AK164" s="17">
        <f t="shared" ca="1" si="10"/>
        <v>8.6216916992029158E-2</v>
      </c>
      <c r="AL164" s="17">
        <f t="shared" ca="1" si="11"/>
        <v>6.1402326876764793E-2</v>
      </c>
      <c r="AM164" s="26">
        <f t="shared" ca="1" si="12"/>
        <v>0</v>
      </c>
      <c r="AN164" s="26">
        <f t="shared" ca="1" si="13"/>
        <v>1</v>
      </c>
      <c r="AO164" s="25">
        <f t="shared" si="20"/>
        <v>0</v>
      </c>
      <c r="AP164" s="26">
        <f t="shared" si="21"/>
        <v>0</v>
      </c>
      <c r="AQ164" s="25">
        <f t="shared" si="22"/>
        <v>0</v>
      </c>
      <c r="AR164" s="26">
        <f t="shared" si="23"/>
        <v>1</v>
      </c>
      <c r="BD164" s="30"/>
      <c r="BE164" s="30"/>
      <c r="BF164" s="30"/>
    </row>
    <row r="165" spans="1:58" x14ac:dyDescent="0.2">
      <c r="A165" s="38">
        <v>38308</v>
      </c>
      <c r="B165" s="13">
        <v>14.164999999999999</v>
      </c>
      <c r="C165" s="14">
        <v>15.12</v>
      </c>
      <c r="D165" s="31">
        <f t="shared" si="14"/>
        <v>222043.58518878621</v>
      </c>
      <c r="E165" s="31">
        <f t="shared" si="15"/>
        <v>0</v>
      </c>
      <c r="F165" s="16">
        <f t="shared" si="0"/>
        <v>222043.58518878621</v>
      </c>
      <c r="G165" s="16">
        <f t="shared" si="1"/>
        <v>14.164999999999999</v>
      </c>
      <c r="H165" s="17">
        <f t="shared" si="2"/>
        <v>6.3161375661375696E-2</v>
      </c>
      <c r="I165" s="16">
        <v>13.21</v>
      </c>
      <c r="J165" s="32">
        <f t="shared" si="16"/>
        <v>1.002618912797282</v>
      </c>
      <c r="K165" s="18">
        <f t="shared" ca="1" si="3"/>
        <v>42964.927776908822</v>
      </c>
      <c r="L165" s="19"/>
      <c r="M165" s="20"/>
      <c r="N165" s="18"/>
      <c r="O165" s="20"/>
      <c r="P165" s="21"/>
      <c r="Q165" s="33">
        <f t="shared" si="17"/>
        <v>0.99738108720271801</v>
      </c>
      <c r="R165" s="5">
        <f t="shared" ca="1" si="4"/>
        <v>4.6463788689278935</v>
      </c>
      <c r="S165" s="20"/>
      <c r="T165" s="20"/>
      <c r="U165" s="5">
        <f t="shared" ca="1" si="5"/>
        <v>8.6691322379216427</v>
      </c>
      <c r="V165" s="23"/>
      <c r="W165" s="20"/>
      <c r="X165" s="32">
        <f t="shared" si="18"/>
        <v>1.005237825594564</v>
      </c>
      <c r="Y165" s="18">
        <f t="shared" ca="1" si="6"/>
        <v>13057878415.92458</v>
      </c>
      <c r="Z165" s="20"/>
      <c r="AA165" s="20"/>
      <c r="AB165" s="18"/>
      <c r="AC165" s="20"/>
      <c r="AD165" s="20"/>
      <c r="AE165" s="24">
        <v>24</v>
      </c>
      <c r="AH165" s="25" t="str">
        <f t="shared" ca="1" si="7"/>
        <v>-</v>
      </c>
      <c r="AI165" s="15">
        <f t="shared" ca="1" si="8"/>
        <v>14.928883355874135</v>
      </c>
      <c r="AJ165" s="15">
        <f t="shared" ca="1" si="9"/>
        <v>15.159801823937844</v>
      </c>
      <c r="AK165" s="17">
        <f t="shared" ca="1" si="10"/>
        <v>8.616979480870357E-2</v>
      </c>
      <c r="AL165" s="17">
        <f t="shared" ca="1" si="11"/>
        <v>6.2859660631889303E-2</v>
      </c>
      <c r="AM165" s="26">
        <f t="shared" ca="1" si="12"/>
        <v>0</v>
      </c>
      <c r="AN165" s="26">
        <f t="shared" ca="1" si="13"/>
        <v>1</v>
      </c>
      <c r="AO165" s="25">
        <f t="shared" si="20"/>
        <v>0</v>
      </c>
      <c r="AP165" s="26">
        <f t="shared" si="21"/>
        <v>0</v>
      </c>
      <c r="AQ165" s="25">
        <f t="shared" si="22"/>
        <v>0</v>
      </c>
      <c r="AR165" s="26">
        <f t="shared" si="23"/>
        <v>1</v>
      </c>
      <c r="BD165" s="30"/>
      <c r="BE165" s="30"/>
      <c r="BF165" s="30"/>
    </row>
    <row r="166" spans="1:58" x14ac:dyDescent="0.2">
      <c r="A166" s="12">
        <v>38309</v>
      </c>
      <c r="B166" s="13">
        <v>14.05</v>
      </c>
      <c r="C166" s="14">
        <v>15.12</v>
      </c>
      <c r="D166" s="31">
        <f t="shared" si="14"/>
        <v>212791.76913925345</v>
      </c>
      <c r="E166" s="31">
        <f t="shared" si="15"/>
        <v>8667.4586204782772</v>
      </c>
      <c r="F166" s="16">
        <f t="shared" si="0"/>
        <v>221459.22775973173</v>
      </c>
      <c r="G166" s="16">
        <f t="shared" si="1"/>
        <v>14.09187759895006</v>
      </c>
      <c r="H166" s="17">
        <f t="shared" si="2"/>
        <v>7.0767195767195701E-2</v>
      </c>
      <c r="I166" s="16">
        <v>12.98</v>
      </c>
      <c r="J166" s="32">
        <f t="shared" si="16"/>
        <v>0.99221967290269453</v>
      </c>
      <c r="K166" s="18">
        <f t="shared" ca="1" si="3"/>
        <v>42628.908619053283</v>
      </c>
      <c r="L166" s="19"/>
      <c r="M166" s="20"/>
      <c r="N166" s="18"/>
      <c r="O166" s="20"/>
      <c r="P166" s="21"/>
      <c r="Q166" s="33">
        <f t="shared" si="17"/>
        <v>1.0077803270973054</v>
      </c>
      <c r="R166" s="5">
        <f t="shared" ca="1" si="4"/>
        <v>4.6823341483375209</v>
      </c>
      <c r="S166" s="20"/>
      <c r="T166" s="20"/>
      <c r="U166" s="5">
        <f t="shared" ca="1" si="5"/>
        <v>8.7362818217487881</v>
      </c>
      <c r="V166" s="23"/>
      <c r="W166" s="20"/>
      <c r="X166" s="32">
        <f t="shared" si="18"/>
        <v>0.98443934580538917</v>
      </c>
      <c r="Y166" s="18">
        <f t="shared" ca="1" si="6"/>
        <v>12853843278.042295</v>
      </c>
      <c r="Z166" s="20"/>
      <c r="AA166" s="20"/>
      <c r="AB166" s="18"/>
      <c r="AC166" s="20"/>
      <c r="AD166" s="20"/>
      <c r="AE166" s="24">
        <f t="shared" ref="AE166:AE188" si="31">AE165-1</f>
        <v>23</v>
      </c>
      <c r="AH166" s="25" t="str">
        <f t="shared" ca="1" si="7"/>
        <v>-</v>
      </c>
      <c r="AI166" s="15">
        <f t="shared" ca="1" si="8"/>
        <v>14.835639432014613</v>
      </c>
      <c r="AJ166" s="15">
        <f t="shared" ca="1" si="9"/>
        <v>15.117147620114199</v>
      </c>
      <c r="AK166" s="17">
        <f t="shared" ca="1" si="10"/>
        <v>8.489885960852793E-2</v>
      </c>
      <c r="AL166" s="17">
        <f t="shared" ca="1" si="11"/>
        <v>6.5107701942430624E-2</v>
      </c>
      <c r="AM166" s="26">
        <f t="shared" ca="1" si="12"/>
        <v>0</v>
      </c>
      <c r="AN166" s="26">
        <f t="shared" ca="1" si="13"/>
        <v>1</v>
      </c>
      <c r="AO166" s="25">
        <f t="shared" si="20"/>
        <v>0</v>
      </c>
      <c r="AP166" s="26">
        <f t="shared" si="21"/>
        <v>0</v>
      </c>
      <c r="AQ166" s="25">
        <f t="shared" si="22"/>
        <v>0</v>
      </c>
      <c r="AR166" s="26">
        <f t="shared" si="23"/>
        <v>1</v>
      </c>
      <c r="BD166" s="30"/>
      <c r="BE166" s="30"/>
      <c r="BF166" s="30"/>
    </row>
    <row r="167" spans="1:58" x14ac:dyDescent="0.2">
      <c r="A167" s="12">
        <v>38310</v>
      </c>
      <c r="B167" s="13">
        <v>14.475</v>
      </c>
      <c r="C167" s="14">
        <v>15.45</v>
      </c>
      <c r="D167" s="31">
        <f t="shared" si="14"/>
        <v>203539.95308972069</v>
      </c>
      <c r="E167" s="31">
        <f t="shared" si="15"/>
        <v>17264.549592431671</v>
      </c>
      <c r="F167" s="16">
        <f t="shared" si="0"/>
        <v>220804.50268215235</v>
      </c>
      <c r="G167" s="16">
        <f t="shared" si="1"/>
        <v>14.551234567901236</v>
      </c>
      <c r="H167" s="17">
        <f t="shared" si="2"/>
        <v>6.3106796116504826E-2</v>
      </c>
      <c r="I167" s="16">
        <v>13.5</v>
      </c>
      <c r="J167" s="32">
        <f t="shared" si="16"/>
        <v>1.02954450164217</v>
      </c>
      <c r="K167" s="18">
        <f t="shared" ca="1" si="3"/>
        <v>43886.569239319964</v>
      </c>
      <c r="L167" s="19"/>
      <c r="M167" s="20"/>
      <c r="N167" s="18"/>
      <c r="O167" s="20"/>
      <c r="P167" s="21"/>
      <c r="Q167" s="33">
        <f t="shared" si="17"/>
        <v>0.97045549835782996</v>
      </c>
      <c r="R167" s="5">
        <f t="shared" ca="1" si="4"/>
        <v>4.5438076224674262</v>
      </c>
      <c r="S167" s="20"/>
      <c r="T167" s="20"/>
      <c r="U167" s="5">
        <f t="shared" ca="1" si="5"/>
        <v>8.4778824752024615</v>
      </c>
      <c r="V167" s="23"/>
      <c r="W167" s="20"/>
      <c r="X167" s="32">
        <f t="shared" si="18"/>
        <v>1.0590890032843401</v>
      </c>
      <c r="Y167" s="18">
        <f t="shared" ca="1" si="6"/>
        <v>13612468127.61619</v>
      </c>
      <c r="Z167" s="20"/>
      <c r="AA167" s="20"/>
      <c r="AB167" s="18"/>
      <c r="AC167" s="20"/>
      <c r="AD167" s="20"/>
      <c r="AE167" s="24">
        <f t="shared" si="31"/>
        <v>22</v>
      </c>
      <c r="AH167" s="25" t="str">
        <f t="shared" ca="1" si="7"/>
        <v>-</v>
      </c>
      <c r="AI167" s="15">
        <f t="shared" ca="1" si="8"/>
        <v>14.797137998642839</v>
      </c>
      <c r="AJ167" s="15">
        <f t="shared" ca="1" si="9"/>
        <v>15.084094708548577</v>
      </c>
      <c r="AK167" s="17">
        <f t="shared" ca="1" si="10"/>
        <v>8.0677105440958172E-2</v>
      </c>
      <c r="AL167" s="17">
        <f t="shared" ca="1" si="11"/>
        <v>6.6530907167209399E-2</v>
      </c>
      <c r="AM167" s="26">
        <f t="shared" ca="1" si="12"/>
        <v>0</v>
      </c>
      <c r="AN167" s="26">
        <f t="shared" ca="1" si="13"/>
        <v>1</v>
      </c>
      <c r="AO167" s="25">
        <f t="shared" si="20"/>
        <v>0</v>
      </c>
      <c r="AP167" s="26">
        <f t="shared" si="21"/>
        <v>0</v>
      </c>
      <c r="AQ167" s="25">
        <f t="shared" si="22"/>
        <v>0</v>
      </c>
      <c r="AR167" s="26">
        <f t="shared" si="23"/>
        <v>1</v>
      </c>
      <c r="BD167" s="30"/>
      <c r="BE167" s="30"/>
      <c r="BF167" s="30"/>
    </row>
    <row r="168" spans="1:58" x14ac:dyDescent="0.2">
      <c r="A168" s="12">
        <v>38313</v>
      </c>
      <c r="B168" s="13">
        <v>14.095000000000001</v>
      </c>
      <c r="C168" s="14">
        <v>15.22</v>
      </c>
      <c r="D168" s="31">
        <f t="shared" si="14"/>
        <v>194288.13704018792</v>
      </c>
      <c r="E168" s="31">
        <f t="shared" si="15"/>
        <v>25932.513172819159</v>
      </c>
      <c r="F168" s="16">
        <f t="shared" si="0"/>
        <v>220220.65021300709</v>
      </c>
      <c r="G168" s="16">
        <f t="shared" si="1"/>
        <v>14.227476574250431</v>
      </c>
      <c r="H168" s="17">
        <f t="shared" si="2"/>
        <v>7.3915900131406032E-2</v>
      </c>
      <c r="I168" s="16">
        <v>12.97</v>
      </c>
      <c r="J168" s="32">
        <f t="shared" si="16"/>
        <v>0.97516510622882524</v>
      </c>
      <c r="K168" s="18">
        <f t="shared" ca="1" si="3"/>
        <v>42794.906220575569</v>
      </c>
      <c r="L168" s="19"/>
      <c r="M168" s="20"/>
      <c r="N168" s="18"/>
      <c r="O168" s="20"/>
      <c r="P168" s="21"/>
      <c r="Q168" s="33">
        <f t="shared" si="17"/>
        <v>1.0248348937711746</v>
      </c>
      <c r="R168" s="5">
        <f t="shared" ca="1" si="4"/>
        <v>4.6564586120651361</v>
      </c>
      <c r="S168" s="20"/>
      <c r="T168" s="20"/>
      <c r="U168" s="5">
        <f t="shared" ca="1" si="5"/>
        <v>8.6881323337199596</v>
      </c>
      <c r="V168" s="23"/>
      <c r="W168" s="20"/>
      <c r="X168" s="32">
        <f t="shared" si="18"/>
        <v>0.95033021245765048</v>
      </c>
      <c r="Y168" s="18">
        <f t="shared" ca="1" si="6"/>
        <v>12935488346.782501</v>
      </c>
      <c r="Z168" s="20"/>
      <c r="AA168" s="20"/>
      <c r="AB168" s="18"/>
      <c r="AC168" s="20"/>
      <c r="AD168" s="20"/>
      <c r="AE168" s="24">
        <f t="shared" si="31"/>
        <v>21</v>
      </c>
      <c r="AH168" s="25" t="str">
        <f t="shared" ca="1" si="7"/>
        <v>-</v>
      </c>
      <c r="AI168" s="15">
        <f t="shared" ca="1" si="8"/>
        <v>14.725867654934943</v>
      </c>
      <c r="AJ168" s="15">
        <f t="shared" ca="1" si="9"/>
        <v>15.047549567956001</v>
      </c>
      <c r="AK168" s="17">
        <f t="shared" ca="1" si="10"/>
        <v>7.8906878430484231E-2</v>
      </c>
      <c r="AL168" s="17">
        <f t="shared" ca="1" si="11"/>
        <v>6.8902782923939157E-2</v>
      </c>
      <c r="AM168" s="26">
        <f t="shared" ca="1" si="12"/>
        <v>0</v>
      </c>
      <c r="AN168" s="26">
        <f t="shared" ca="1" si="13"/>
        <v>1</v>
      </c>
      <c r="AO168" s="25">
        <f t="shared" si="20"/>
        <v>0</v>
      </c>
      <c r="AP168" s="26">
        <f t="shared" si="21"/>
        <v>0</v>
      </c>
      <c r="AQ168" s="25">
        <f t="shared" si="22"/>
        <v>0</v>
      </c>
      <c r="AR168" s="26">
        <f t="shared" si="23"/>
        <v>1</v>
      </c>
      <c r="BD168" s="30"/>
      <c r="BE168" s="30"/>
      <c r="BF168" s="30"/>
    </row>
    <row r="169" spans="1:58" x14ac:dyDescent="0.2">
      <c r="A169" s="12">
        <v>38314</v>
      </c>
      <c r="B169" s="13">
        <v>13.91</v>
      </c>
      <c r="C169" s="14">
        <v>15.15</v>
      </c>
      <c r="D169" s="31">
        <f t="shared" si="14"/>
        <v>185036.32099065516</v>
      </c>
      <c r="E169" s="31">
        <f t="shared" si="15"/>
        <v>34500.472911200515</v>
      </c>
      <c r="F169" s="16">
        <f t="shared" si="0"/>
        <v>219536.79390185568</v>
      </c>
      <c r="G169" s="16">
        <f t="shared" si="1"/>
        <v>14.104867501021328</v>
      </c>
      <c r="H169" s="17">
        <f t="shared" si="2"/>
        <v>8.1848184818481884E-2</v>
      </c>
      <c r="I169" s="16">
        <v>12.67</v>
      </c>
      <c r="J169" s="32">
        <f t="shared" si="16"/>
        <v>0.9883036710179367</v>
      </c>
      <c r="K169" s="18">
        <f t="shared" ca="1" si="3"/>
        <v>42292.638662235331</v>
      </c>
      <c r="L169" s="19"/>
      <c r="M169" s="20"/>
      <c r="N169" s="18"/>
      <c r="O169" s="20"/>
      <c r="P169" s="21"/>
      <c r="Q169" s="33">
        <f t="shared" si="17"/>
        <v>1.0116963289820633</v>
      </c>
      <c r="R169" s="5">
        <f t="shared" ca="1" si="4"/>
        <v>4.7107258330650534</v>
      </c>
      <c r="S169" s="20"/>
      <c r="T169" s="20"/>
      <c r="U169" s="5">
        <f t="shared" ca="1" si="5"/>
        <v>8.7894506667803984</v>
      </c>
      <c r="V169" s="23"/>
      <c r="W169" s="20"/>
      <c r="X169" s="32">
        <f t="shared" si="18"/>
        <v>0.9766073420358734</v>
      </c>
      <c r="Y169" s="18">
        <f t="shared" ca="1" si="6"/>
        <v>12632061482.065313</v>
      </c>
      <c r="Z169" s="20"/>
      <c r="AA169" s="20"/>
      <c r="AB169" s="18"/>
      <c r="AC169" s="20"/>
      <c r="AD169" s="20"/>
      <c r="AE169" s="24">
        <f t="shared" si="31"/>
        <v>20</v>
      </c>
      <c r="AH169" s="25" t="str">
        <f t="shared" ca="1" si="7"/>
        <v>-</v>
      </c>
      <c r="AI169" s="15">
        <f t="shared" ca="1" si="8"/>
        <v>14.625941338613126</v>
      </c>
      <c r="AJ169" s="15">
        <f t="shared" ca="1" si="9"/>
        <v>15.002610171849195</v>
      </c>
      <c r="AK169" s="17">
        <f t="shared" ca="1" si="10"/>
        <v>7.7061516903181082E-2</v>
      </c>
      <c r="AL169" s="17">
        <f t="shared" ca="1" si="11"/>
        <v>7.1920360133522904E-2</v>
      </c>
      <c r="AM169" s="26">
        <f t="shared" ca="1" si="12"/>
        <v>0</v>
      </c>
      <c r="AN169" s="26">
        <f t="shared" ca="1" si="13"/>
        <v>1</v>
      </c>
      <c r="AO169" s="25">
        <f t="shared" si="20"/>
        <v>0</v>
      </c>
      <c r="AP169" s="26">
        <f t="shared" si="21"/>
        <v>0</v>
      </c>
      <c r="AQ169" s="25">
        <f t="shared" si="22"/>
        <v>0</v>
      </c>
      <c r="AR169" s="26">
        <f t="shared" si="23"/>
        <v>1</v>
      </c>
      <c r="BD169" s="30"/>
      <c r="BE169" s="30"/>
      <c r="BF169" s="30"/>
    </row>
    <row r="170" spans="1:58" x14ac:dyDescent="0.2">
      <c r="A170" s="12">
        <v>38315</v>
      </c>
      <c r="B170" s="13">
        <v>13.875</v>
      </c>
      <c r="C170" s="14">
        <v>15.03</v>
      </c>
      <c r="D170" s="31">
        <f t="shared" si="14"/>
        <v>175784.5049411224</v>
      </c>
      <c r="E170" s="31">
        <f t="shared" si="15"/>
        <v>42995.044610804514</v>
      </c>
      <c r="F170" s="16">
        <f t="shared" si="0"/>
        <v>218779.5495519269</v>
      </c>
      <c r="G170" s="16">
        <f t="shared" si="1"/>
        <v>14.101983173825818</v>
      </c>
      <c r="H170" s="17">
        <f t="shared" si="2"/>
        <v>7.6846307385229462E-2</v>
      </c>
      <c r="I170" s="16">
        <v>12.72</v>
      </c>
      <c r="J170" s="32">
        <f t="shared" si="16"/>
        <v>0.99634693155513498</v>
      </c>
      <c r="K170" s="18">
        <f t="shared" ca="1" si="3"/>
        <v>42136.422870924842</v>
      </c>
      <c r="L170" s="19"/>
      <c r="M170" s="20"/>
      <c r="N170" s="18"/>
      <c r="O170" s="20"/>
      <c r="P170" s="21"/>
      <c r="Q170" s="33">
        <f t="shared" si="17"/>
        <v>1.003653068444865</v>
      </c>
      <c r="R170" s="5">
        <f t="shared" ca="1" si="4"/>
        <v>4.7277374774278211</v>
      </c>
      <c r="S170" s="20"/>
      <c r="T170" s="20"/>
      <c r="U170" s="5">
        <f t="shared" ca="1" si="5"/>
        <v>8.8212571217594107</v>
      </c>
      <c r="V170" s="23"/>
      <c r="W170" s="20"/>
      <c r="X170" s="32">
        <f t="shared" si="18"/>
        <v>0.99269386311026986</v>
      </c>
      <c r="Y170" s="18">
        <f t="shared" ca="1" si="6"/>
        <v>12538944630.170723</v>
      </c>
      <c r="Z170" s="20"/>
      <c r="AA170" s="20"/>
      <c r="AB170" s="18"/>
      <c r="AC170" s="20"/>
      <c r="AD170" s="20"/>
      <c r="AE170" s="24">
        <f t="shared" si="31"/>
        <v>19</v>
      </c>
      <c r="AH170" s="25" t="str">
        <f t="shared" ca="1" si="7"/>
        <v>-</v>
      </c>
      <c r="AI170" s="15">
        <f t="shared" ca="1" si="8"/>
        <v>14.540984027871056</v>
      </c>
      <c r="AJ170" s="15">
        <f t="shared" ca="1" si="9"/>
        <v>14.968502773594617</v>
      </c>
      <c r="AK170" s="17">
        <f t="shared" ca="1" si="10"/>
        <v>7.1607626646698938E-2</v>
      </c>
      <c r="AL170" s="17">
        <f t="shared" ca="1" si="11"/>
        <v>7.4216316908167351E-2</v>
      </c>
      <c r="AM170" s="26">
        <f t="shared" ca="1" si="12"/>
        <v>0</v>
      </c>
      <c r="AN170" s="26">
        <f t="shared" ca="1" si="13"/>
        <v>0</v>
      </c>
      <c r="AO170" s="25">
        <f t="shared" si="20"/>
        <v>0</v>
      </c>
      <c r="AP170" s="26">
        <f t="shared" si="21"/>
        <v>0</v>
      </c>
      <c r="AQ170" s="25">
        <f t="shared" si="22"/>
        <v>0</v>
      </c>
      <c r="AR170" s="26">
        <f t="shared" si="23"/>
        <v>1</v>
      </c>
      <c r="BD170" s="30"/>
      <c r="BE170" s="30"/>
      <c r="BF170" s="30"/>
    </row>
    <row r="171" spans="1:58" x14ac:dyDescent="0.2">
      <c r="A171" s="12">
        <v>38317</v>
      </c>
      <c r="B171" s="13">
        <v>13.895</v>
      </c>
      <c r="C171" s="14">
        <v>15.01</v>
      </c>
      <c r="D171" s="31">
        <f t="shared" si="14"/>
        <v>166532.68889158964</v>
      </c>
      <c r="E171" s="31">
        <f t="shared" si="15"/>
        <v>51535.892760323273</v>
      </c>
      <c r="F171" s="16">
        <f t="shared" si="0"/>
        <v>218068.58165191291</v>
      </c>
      <c r="G171" s="16">
        <f t="shared" si="1"/>
        <v>14.158506645443696</v>
      </c>
      <c r="H171" s="17">
        <f t="shared" si="2"/>
        <v>7.4283810792804772E-2</v>
      </c>
      <c r="I171" s="16">
        <v>12.78</v>
      </c>
      <c r="J171" s="32">
        <f t="shared" si="16"/>
        <v>1.00074546768229</v>
      </c>
      <c r="K171" s="18">
        <f t="shared" ca="1" si="3"/>
        <v>42166.115114316395</v>
      </c>
      <c r="L171" s="19"/>
      <c r="M171" s="20"/>
      <c r="N171" s="18"/>
      <c r="O171" s="20"/>
      <c r="P171" s="21"/>
      <c r="Q171" s="33">
        <f t="shared" si="17"/>
        <v>0.99925453231771</v>
      </c>
      <c r="R171" s="5">
        <f t="shared" ca="1" si="4"/>
        <v>4.7240162974235576</v>
      </c>
      <c r="S171" s="20"/>
      <c r="T171" s="20"/>
      <c r="U171" s="5">
        <f t="shared" ca="1" si="5"/>
        <v>8.8143793852288201</v>
      </c>
      <c r="V171" s="23"/>
      <c r="W171" s="20"/>
      <c r="X171" s="32">
        <f t="shared" si="18"/>
        <v>1.00149093536458</v>
      </c>
      <c r="Y171" s="18">
        <f t="shared" ca="1" si="6"/>
        <v>12556812928.601175</v>
      </c>
      <c r="Z171" s="20"/>
      <c r="AA171" s="20"/>
      <c r="AB171" s="18"/>
      <c r="AC171" s="20"/>
      <c r="AD171" s="20"/>
      <c r="AE171" s="24">
        <f t="shared" si="31"/>
        <v>18</v>
      </c>
      <c r="AH171" s="25" t="str">
        <f t="shared" ca="1" si="7"/>
        <v>-</v>
      </c>
      <c r="AI171" s="15">
        <f t="shared" ca="1" si="8"/>
        <v>14.455780534981116</v>
      </c>
      <c r="AJ171" s="15">
        <f t="shared" ca="1" si="9"/>
        <v>14.946105931374413</v>
      </c>
      <c r="AK171" s="17">
        <f t="shared" ca="1" si="10"/>
        <v>7.3461365835270451E-2</v>
      </c>
      <c r="AL171" s="17">
        <f t="shared" ca="1" si="11"/>
        <v>7.5155960941835492E-2</v>
      </c>
      <c r="AM171" s="26">
        <f t="shared" ca="1" si="12"/>
        <v>0</v>
      </c>
      <c r="AN171" s="26">
        <f t="shared" ca="1" si="13"/>
        <v>0</v>
      </c>
      <c r="AO171" s="25">
        <f t="shared" si="20"/>
        <v>0</v>
      </c>
      <c r="AP171" s="26">
        <f t="shared" si="21"/>
        <v>0</v>
      </c>
      <c r="AQ171" s="25">
        <f t="shared" si="22"/>
        <v>0</v>
      </c>
      <c r="AR171" s="26">
        <f t="shared" si="23"/>
        <v>1</v>
      </c>
      <c r="BD171" s="30"/>
      <c r="BE171" s="30"/>
      <c r="BF171" s="30"/>
    </row>
    <row r="172" spans="1:58" x14ac:dyDescent="0.2">
      <c r="A172" s="12">
        <v>38320</v>
      </c>
      <c r="B172" s="13">
        <v>14.18</v>
      </c>
      <c r="C172" s="14">
        <v>15.06</v>
      </c>
      <c r="D172" s="31">
        <f t="shared" si="14"/>
        <v>157280.87284205688</v>
      </c>
      <c r="E172" s="31">
        <f t="shared" si="15"/>
        <v>60100.448656942703</v>
      </c>
      <c r="F172" s="16">
        <f t="shared" si="0"/>
        <v>217381.32149899958</v>
      </c>
      <c r="G172" s="16">
        <f t="shared" si="1"/>
        <v>14.423297788666506</v>
      </c>
      <c r="H172" s="17">
        <f t="shared" si="2"/>
        <v>5.843293492695889E-2</v>
      </c>
      <c r="I172" s="16">
        <v>13.3</v>
      </c>
      <c r="J172" s="32">
        <f t="shared" si="16"/>
        <v>1.0154913932772549</v>
      </c>
      <c r="K172" s="18">
        <f t="shared" ca="1" si="3"/>
        <v>42817.58132836529</v>
      </c>
      <c r="L172" s="19"/>
      <c r="M172" s="20"/>
      <c r="N172" s="18"/>
      <c r="O172" s="20"/>
      <c r="P172" s="21"/>
      <c r="Q172" s="33">
        <f t="shared" si="17"/>
        <v>0.98450860672274498</v>
      </c>
      <c r="R172" s="5">
        <f t="shared" ca="1" si="4"/>
        <v>4.6506409554551036</v>
      </c>
      <c r="S172" s="20"/>
      <c r="T172" s="20"/>
      <c r="U172" s="5">
        <f t="shared" ca="1" si="5"/>
        <v>8.6775352783258572</v>
      </c>
      <c r="V172" s="23"/>
      <c r="W172" s="20"/>
      <c r="X172" s="32">
        <f t="shared" si="18"/>
        <v>1.03098278655451</v>
      </c>
      <c r="Y172" s="18">
        <f t="shared" ca="1" si="6"/>
        <v>12945005975.938759</v>
      </c>
      <c r="Z172" s="20"/>
      <c r="AA172" s="20"/>
      <c r="AB172" s="18"/>
      <c r="AC172" s="20"/>
      <c r="AD172" s="20"/>
      <c r="AE172" s="24">
        <f t="shared" si="31"/>
        <v>17</v>
      </c>
      <c r="AH172" s="25" t="str">
        <f t="shared" ca="1" si="7"/>
        <v>-</v>
      </c>
      <c r="AI172" s="15">
        <f t="shared" ca="1" si="8"/>
        <v>14.392588534631201</v>
      </c>
      <c r="AJ172" s="15">
        <f t="shared" ca="1" si="9"/>
        <v>14.932221344940627</v>
      </c>
      <c r="AK172" s="17">
        <f t="shared" ca="1" si="10"/>
        <v>7.1405655695230982E-2</v>
      </c>
      <c r="AL172" s="17">
        <f t="shared" ca="1" si="11"/>
        <v>7.4792537175888962E-2</v>
      </c>
      <c r="AM172" s="26">
        <f t="shared" ca="1" si="12"/>
        <v>0</v>
      </c>
      <c r="AN172" s="26">
        <f t="shared" ca="1" si="13"/>
        <v>0</v>
      </c>
      <c r="AO172" s="25">
        <f t="shared" si="20"/>
        <v>0</v>
      </c>
      <c r="AP172" s="26">
        <f t="shared" si="21"/>
        <v>0</v>
      </c>
      <c r="AQ172" s="25">
        <f t="shared" si="22"/>
        <v>0</v>
      </c>
      <c r="AR172" s="26">
        <f t="shared" si="23"/>
        <v>1</v>
      </c>
      <c r="BD172" s="30"/>
      <c r="BE172" s="30"/>
      <c r="BF172" s="30"/>
    </row>
    <row r="173" spans="1:58" x14ac:dyDescent="0.2">
      <c r="A173" s="12">
        <v>38321</v>
      </c>
      <c r="B173" s="13">
        <v>14.16</v>
      </c>
      <c r="C173" s="14">
        <v>15.08</v>
      </c>
      <c r="D173" s="31">
        <f t="shared" si="14"/>
        <v>148029.05679252412</v>
      </c>
      <c r="E173" s="31">
        <f t="shared" si="15"/>
        <v>68811.653941296914</v>
      </c>
      <c r="F173" s="16">
        <f t="shared" si="0"/>
        <v>216840.71073382103</v>
      </c>
      <c r="G173" s="16">
        <f t="shared" si="1"/>
        <v>14.451950351074546</v>
      </c>
      <c r="H173" s="17">
        <f t="shared" si="2"/>
        <v>6.1007957559681691E-2</v>
      </c>
      <c r="I173" s="16">
        <v>13.24</v>
      </c>
      <c r="J173" s="32">
        <f t="shared" si="16"/>
        <v>0.99949468312604151</v>
      </c>
      <c r="K173" s="18">
        <f t="shared" ca="1" si="3"/>
        <v>42794.200177098552</v>
      </c>
      <c r="L173" s="19"/>
      <c r="M173" s="20"/>
      <c r="N173" s="18"/>
      <c r="O173" s="20"/>
      <c r="P173" s="21"/>
      <c r="Q173" s="33">
        <f t="shared" si="17"/>
        <v>1.0005053168739586</v>
      </c>
      <c r="R173" s="5">
        <f t="shared" ca="1" si="4"/>
        <v>4.6527971653191056</v>
      </c>
      <c r="S173" s="20"/>
      <c r="T173" s="20"/>
      <c r="U173" s="5">
        <f t="shared" ca="1" si="5"/>
        <v>8.6816229540267731</v>
      </c>
      <c r="V173" s="23"/>
      <c r="W173" s="20"/>
      <c r="X173" s="32">
        <f t="shared" si="18"/>
        <v>0.99898936625208301</v>
      </c>
      <c r="Y173" s="18">
        <f t="shared" ca="1" si="6"/>
        <v>12931072225.682383</v>
      </c>
      <c r="Z173" s="20"/>
      <c r="AA173" s="20"/>
      <c r="AB173" s="18"/>
      <c r="AC173" s="20"/>
      <c r="AD173" s="20"/>
      <c r="AE173" s="24">
        <f t="shared" si="31"/>
        <v>16</v>
      </c>
      <c r="AH173" s="25" t="str">
        <f t="shared" ca="1" si="7"/>
        <v>-</v>
      </c>
      <c r="AI173" s="15">
        <f t="shared" ca="1" si="8"/>
        <v>14.328487839146987</v>
      </c>
      <c r="AJ173" s="15">
        <f t="shared" ca="1" si="9"/>
        <v>14.933292485307305</v>
      </c>
      <c r="AK173" s="17">
        <f t="shared" ca="1" si="10"/>
        <v>7.1055849269093793E-2</v>
      </c>
      <c r="AL173" s="17">
        <f t="shared" ca="1" si="11"/>
        <v>7.4844198991629585E-2</v>
      </c>
      <c r="AM173" s="26">
        <f t="shared" ca="1" si="12"/>
        <v>0</v>
      </c>
      <c r="AN173" s="26">
        <f t="shared" ca="1" si="13"/>
        <v>0</v>
      </c>
      <c r="AO173" s="25">
        <f t="shared" si="20"/>
        <v>0</v>
      </c>
      <c r="AP173" s="26">
        <f t="shared" si="21"/>
        <v>0</v>
      </c>
      <c r="AQ173" s="25">
        <f t="shared" si="22"/>
        <v>0</v>
      </c>
      <c r="AR173" s="26">
        <f t="shared" si="23"/>
        <v>1</v>
      </c>
      <c r="BD173" s="30"/>
      <c r="BE173" s="30"/>
      <c r="BF173" s="30"/>
    </row>
    <row r="174" spans="1:58" x14ac:dyDescent="0.2">
      <c r="A174" s="12">
        <v>38322</v>
      </c>
      <c r="B174" s="13">
        <v>13.925000000000001</v>
      </c>
      <c r="C174" s="14">
        <v>14.88</v>
      </c>
      <c r="D174" s="31">
        <f t="shared" si="14"/>
        <v>138777.24074299136</v>
      </c>
      <c r="E174" s="31">
        <f t="shared" si="15"/>
        <v>77499.035589929801</v>
      </c>
      <c r="F174" s="16">
        <f t="shared" si="0"/>
        <v>216276.27633292117</v>
      </c>
      <c r="G174" s="16">
        <f t="shared" si="1"/>
        <v>14.267208494816392</v>
      </c>
      <c r="H174" s="17">
        <f t="shared" si="2"/>
        <v>6.4180107526881747E-2</v>
      </c>
      <c r="I174" s="16">
        <v>12.97</v>
      </c>
      <c r="J174" s="32">
        <f t="shared" si="16"/>
        <v>0.98464710540660705</v>
      </c>
      <c r="K174" s="18">
        <f t="shared" ca="1" si="3"/>
        <v>42135.467483958397</v>
      </c>
      <c r="L174" s="19"/>
      <c r="M174" s="20"/>
      <c r="N174" s="18"/>
      <c r="O174" s="20"/>
      <c r="P174" s="21"/>
      <c r="Q174" s="33">
        <f t="shared" si="17"/>
        <v>1.015352894593393</v>
      </c>
      <c r="R174" s="5">
        <f t="shared" ca="1" si="4"/>
        <v>4.7240342645096813</v>
      </c>
      <c r="S174" s="20"/>
      <c r="T174" s="20"/>
      <c r="U174" s="5">
        <f t="shared" ca="1" si="5"/>
        <v>8.8146092138418268</v>
      </c>
      <c r="V174" s="23"/>
      <c r="W174" s="20"/>
      <c r="X174" s="32">
        <f t="shared" si="18"/>
        <v>0.9692942108132141</v>
      </c>
      <c r="Y174" s="18">
        <f t="shared" ca="1" si="6"/>
        <v>12533188545.305239</v>
      </c>
      <c r="Z174" s="20"/>
      <c r="AA174" s="20"/>
      <c r="AB174" s="18"/>
      <c r="AC174" s="20"/>
      <c r="AD174" s="20"/>
      <c r="AE174" s="24">
        <f t="shared" si="31"/>
        <v>15</v>
      </c>
      <c r="AH174" s="25" t="str">
        <f t="shared" ca="1" si="7"/>
        <v>-</v>
      </c>
      <c r="AI174" s="15">
        <f t="shared" ca="1" si="8"/>
        <v>14.249168612419458</v>
      </c>
      <c r="AJ174" s="15">
        <f t="shared" ca="1" si="9"/>
        <v>14.923829105585439</v>
      </c>
      <c r="AK174" s="17">
        <f t="shared" ca="1" si="10"/>
        <v>6.9433217168339736E-2</v>
      </c>
      <c r="AL174" s="17">
        <f t="shared" ca="1" si="11"/>
        <v>7.5303254539918471E-2</v>
      </c>
      <c r="AM174" s="26">
        <f t="shared" ca="1" si="12"/>
        <v>0</v>
      </c>
      <c r="AN174" s="26">
        <f t="shared" ca="1" si="13"/>
        <v>0</v>
      </c>
      <c r="AO174" s="25">
        <f t="shared" si="20"/>
        <v>0</v>
      </c>
      <c r="AP174" s="26">
        <f t="shared" si="21"/>
        <v>0</v>
      </c>
      <c r="AQ174" s="25">
        <f t="shared" si="22"/>
        <v>0</v>
      </c>
      <c r="AR174" s="26">
        <f t="shared" si="23"/>
        <v>1</v>
      </c>
      <c r="BD174" s="30"/>
      <c r="BE174" s="30"/>
      <c r="BF174" s="30"/>
    </row>
    <row r="175" spans="1:58" x14ac:dyDescent="0.2">
      <c r="A175" s="12">
        <v>38323</v>
      </c>
      <c r="B175" s="13">
        <v>13.9</v>
      </c>
      <c r="C175" s="14">
        <v>14.82</v>
      </c>
      <c r="D175" s="31">
        <f t="shared" si="14"/>
        <v>129525.4246934586</v>
      </c>
      <c r="E175" s="31">
        <f t="shared" si="15"/>
        <v>86157.069090584613</v>
      </c>
      <c r="F175" s="16">
        <f t="shared" si="0"/>
        <v>215682.49378404321</v>
      </c>
      <c r="G175" s="16">
        <f t="shared" si="1"/>
        <v>14.267505503913096</v>
      </c>
      <c r="H175" s="17">
        <f t="shared" si="2"/>
        <v>6.2078272604588425E-2</v>
      </c>
      <c r="I175" s="16">
        <v>12.98</v>
      </c>
      <c r="J175" s="32">
        <f t="shared" si="16"/>
        <v>0.99727527879560673</v>
      </c>
      <c r="K175" s="18">
        <f t="shared" ca="1" si="3"/>
        <v>42018.946984136193</v>
      </c>
      <c r="L175" s="19"/>
      <c r="M175" s="20"/>
      <c r="N175" s="18"/>
      <c r="O175" s="20"/>
      <c r="P175" s="21"/>
      <c r="Q175" s="33">
        <f t="shared" si="17"/>
        <v>1.0027247212043933</v>
      </c>
      <c r="R175" s="5">
        <f t="shared" ca="1" si="4"/>
        <v>4.7367086075690059</v>
      </c>
      <c r="S175" s="20"/>
      <c r="T175" s="20"/>
      <c r="U175" s="5">
        <f t="shared" ca="1" si="5"/>
        <v>8.8383239722646945</v>
      </c>
      <c r="V175" s="23"/>
      <c r="W175" s="20"/>
      <c r="X175" s="32">
        <f t="shared" si="18"/>
        <v>0.99455055759121358</v>
      </c>
      <c r="Y175" s="18">
        <f t="shared" ca="1" si="6"/>
        <v>12464069302.725994</v>
      </c>
      <c r="Z175" s="20"/>
      <c r="AA175" s="20"/>
      <c r="AB175" s="18"/>
      <c r="AC175" s="20"/>
      <c r="AD175" s="20"/>
      <c r="AE175" s="24">
        <f t="shared" si="31"/>
        <v>14</v>
      </c>
      <c r="AH175" s="25" t="str">
        <f t="shared" ca="1" si="7"/>
        <v>-</v>
      </c>
      <c r="AI175" s="15">
        <f t="shared" ca="1" si="8"/>
        <v>14.190491140277226</v>
      </c>
      <c r="AJ175" s="15">
        <f t="shared" ca="1" si="9"/>
        <v>14.912177391191731</v>
      </c>
      <c r="AK175" s="17">
        <f t="shared" ca="1" si="10"/>
        <v>6.6138231799357503E-2</v>
      </c>
      <c r="AL175" s="17">
        <f t="shared" ca="1" si="11"/>
        <v>7.5217889780122199E-2</v>
      </c>
      <c r="AM175" s="26">
        <f t="shared" ca="1" si="12"/>
        <v>0</v>
      </c>
      <c r="AN175" s="26">
        <f t="shared" ca="1" si="13"/>
        <v>0</v>
      </c>
      <c r="AO175" s="25">
        <f t="shared" si="20"/>
        <v>0</v>
      </c>
      <c r="AP175" s="26">
        <f t="shared" si="21"/>
        <v>0</v>
      </c>
      <c r="AQ175" s="25">
        <f t="shared" si="22"/>
        <v>0</v>
      </c>
      <c r="AR175" s="26">
        <f t="shared" si="23"/>
        <v>1</v>
      </c>
      <c r="BD175" s="30"/>
      <c r="BE175" s="30"/>
      <c r="BF175" s="30"/>
    </row>
    <row r="176" spans="1:58" x14ac:dyDescent="0.2">
      <c r="A176" s="12">
        <v>38324</v>
      </c>
      <c r="B176" s="13">
        <v>13.885</v>
      </c>
      <c r="C176" s="14">
        <v>14.81</v>
      </c>
      <c r="D176" s="31">
        <f t="shared" si="14"/>
        <v>120273.60864392584</v>
      </c>
      <c r="E176" s="31">
        <f t="shared" si="15"/>
        <v>94834.548381306973</v>
      </c>
      <c r="F176" s="16">
        <f t="shared" si="0"/>
        <v>215108.15702523279</v>
      </c>
      <c r="G176" s="16">
        <f t="shared" si="1"/>
        <v>14.292803955302444</v>
      </c>
      <c r="H176" s="17">
        <f t="shared" si="2"/>
        <v>6.2457798784605001E-2</v>
      </c>
      <c r="I176" s="16">
        <v>12.96</v>
      </c>
      <c r="J176" s="32">
        <f t="shared" si="16"/>
        <v>0.99910554925030348</v>
      </c>
      <c r="K176" s="18">
        <f t="shared" ca="1" si="3"/>
        <v>41979.651609452136</v>
      </c>
      <c r="L176" s="19"/>
      <c r="M176" s="20"/>
      <c r="N176" s="18"/>
      <c r="O176" s="20"/>
      <c r="P176" s="21"/>
      <c r="Q176" s="33">
        <f t="shared" si="17"/>
        <v>1.0008944507496964</v>
      </c>
      <c r="R176" s="5">
        <f t="shared" ca="1" si="4"/>
        <v>4.7407478585857792</v>
      </c>
      <c r="S176" s="20"/>
      <c r="T176" s="20"/>
      <c r="U176" s="5">
        <f t="shared" ca="1" si="5"/>
        <v>8.8459265632703126</v>
      </c>
      <c r="V176" s="23"/>
      <c r="W176" s="20"/>
      <c r="X176" s="32">
        <f t="shared" si="18"/>
        <v>0.99821109850060707</v>
      </c>
      <c r="Y176" s="18">
        <f t="shared" ca="1" si="6"/>
        <v>12440953478.483543</v>
      </c>
      <c r="Z176" s="20"/>
      <c r="AA176" s="20"/>
      <c r="AB176" s="18"/>
      <c r="AC176" s="20"/>
      <c r="AD176" s="20"/>
      <c r="AE176" s="24">
        <f t="shared" si="31"/>
        <v>13</v>
      </c>
      <c r="AH176" s="25" t="str">
        <f t="shared" ca="1" si="7"/>
        <v>-</v>
      </c>
      <c r="AI176" s="15">
        <f t="shared" ca="1" si="8"/>
        <v>14.169636962492838</v>
      </c>
      <c r="AJ176" s="15">
        <f t="shared" ca="1" si="9"/>
        <v>14.907066900769118</v>
      </c>
      <c r="AK176" s="17">
        <f t="shared" ca="1" si="10"/>
        <v>6.374014703258675E-2</v>
      </c>
      <c r="AL176" s="17">
        <f t="shared" ca="1" si="11"/>
        <v>7.4221951768644379E-2</v>
      </c>
      <c r="AM176" s="26">
        <f t="shared" ca="1" si="12"/>
        <v>0</v>
      </c>
      <c r="AN176" s="26">
        <f t="shared" ca="1" si="13"/>
        <v>0</v>
      </c>
      <c r="AO176" s="25">
        <f t="shared" si="20"/>
        <v>0</v>
      </c>
      <c r="AP176" s="26">
        <f t="shared" si="21"/>
        <v>0</v>
      </c>
      <c r="AQ176" s="25">
        <f t="shared" si="22"/>
        <v>0</v>
      </c>
      <c r="AR176" s="26">
        <f t="shared" si="23"/>
        <v>1</v>
      </c>
      <c r="BD176" s="30"/>
      <c r="BE176" s="30"/>
      <c r="BF176" s="30"/>
    </row>
    <row r="177" spans="1:58" x14ac:dyDescent="0.2">
      <c r="A177" s="12">
        <v>38327</v>
      </c>
      <c r="B177" s="13">
        <v>13.715</v>
      </c>
      <c r="C177" s="14">
        <v>14.24</v>
      </c>
      <c r="D177" s="31">
        <f t="shared" si="14"/>
        <v>111021.79259439307</v>
      </c>
      <c r="E177" s="31">
        <f t="shared" si="15"/>
        <v>103508.51636562584</v>
      </c>
      <c r="F177" s="16">
        <f t="shared" si="0"/>
        <v>214530.30896001891</v>
      </c>
      <c r="G177" s="16">
        <f t="shared" si="1"/>
        <v>13.968306730202309</v>
      </c>
      <c r="H177" s="17">
        <f t="shared" si="2"/>
        <v>3.6867977528089901E-2</v>
      </c>
      <c r="I177" s="16">
        <v>13.19</v>
      </c>
      <c r="J177" s="32">
        <f t="shared" si="16"/>
        <v>0.97467113626524504</v>
      </c>
      <c r="K177" s="18">
        <f t="shared" ca="1" si="3"/>
        <v>40914.686656408456</v>
      </c>
      <c r="L177" s="19"/>
      <c r="M177" s="20"/>
      <c r="N177" s="18"/>
      <c r="O177" s="20"/>
      <c r="P177" s="21"/>
      <c r="Q177" s="33">
        <f t="shared" si="17"/>
        <v>1.0253288637347548</v>
      </c>
      <c r="R177" s="5">
        <f t="shared" ca="1" si="4"/>
        <v>4.8606231194946155</v>
      </c>
      <c r="S177" s="20"/>
      <c r="T177" s="20"/>
      <c r="U177" s="5">
        <f t="shared" ca="1" si="5"/>
        <v>9.0696733169722759</v>
      </c>
      <c r="V177" s="23"/>
      <c r="W177" s="20"/>
      <c r="X177" s="32">
        <f t="shared" si="18"/>
        <v>0.94934227253049019</v>
      </c>
      <c r="Y177" s="18">
        <f t="shared" ca="1" si="6"/>
        <v>11809945747.058561</v>
      </c>
      <c r="Z177" s="20"/>
      <c r="AA177" s="20"/>
      <c r="AB177" s="18"/>
      <c r="AC177" s="20"/>
      <c r="AD177" s="20"/>
      <c r="AE177" s="24">
        <f t="shared" si="31"/>
        <v>12</v>
      </c>
      <c r="AH177" s="25" t="str">
        <f t="shared" ca="1" si="7"/>
        <v>-</v>
      </c>
      <c r="AI177" s="15">
        <f t="shared" ca="1" si="8"/>
        <v>14.157267439840449</v>
      </c>
      <c r="AJ177" s="15">
        <f t="shared" ca="1" si="9"/>
        <v>14.883351057969563</v>
      </c>
      <c r="AK177" s="17">
        <f t="shared" ca="1" si="10"/>
        <v>5.7504174821800945E-2</v>
      </c>
      <c r="AL177" s="17">
        <f t="shared" ca="1" si="11"/>
        <v>7.0998867794029807E-2</v>
      </c>
      <c r="AM177" s="26">
        <f t="shared" ca="1" si="12"/>
        <v>0</v>
      </c>
      <c r="AN177" s="26">
        <f t="shared" ca="1" si="13"/>
        <v>0</v>
      </c>
      <c r="AO177" s="25">
        <f t="shared" si="20"/>
        <v>0</v>
      </c>
      <c r="AP177" s="26">
        <f t="shared" si="21"/>
        <v>0</v>
      </c>
      <c r="AQ177" s="25">
        <f t="shared" si="22"/>
        <v>0</v>
      </c>
      <c r="AR177" s="26">
        <f t="shared" si="23"/>
        <v>1</v>
      </c>
      <c r="BD177" s="30"/>
      <c r="BE177" s="30"/>
      <c r="BF177" s="30"/>
    </row>
    <row r="178" spans="1:58" x14ac:dyDescent="0.2">
      <c r="A178" s="12">
        <v>38328</v>
      </c>
      <c r="B178" s="13">
        <v>14.07</v>
      </c>
      <c r="C178" s="14">
        <v>14.47</v>
      </c>
      <c r="D178" s="31">
        <f t="shared" si="14"/>
        <v>101769.97654486031</v>
      </c>
      <c r="E178" s="31">
        <f t="shared" si="15"/>
        <v>112419.2366689504</v>
      </c>
      <c r="F178" s="16">
        <f t="shared" si="0"/>
        <v>214189.2132138107</v>
      </c>
      <c r="G178" s="16">
        <f t="shared" si="1"/>
        <v>14.279943787517873</v>
      </c>
      <c r="H178" s="17">
        <f t="shared" si="2"/>
        <v>2.7643400138216978E-2</v>
      </c>
      <c r="I178" s="16">
        <v>13.67</v>
      </c>
      <c r="J178" s="32">
        <f t="shared" si="16"/>
        <v>1.0206848580750598</v>
      </c>
      <c r="K178" s="18">
        <f t="shared" ca="1" si="3"/>
        <v>41759.298630744823</v>
      </c>
      <c r="L178" s="19"/>
      <c r="M178" s="20"/>
      <c r="N178" s="18"/>
      <c r="O178" s="20"/>
      <c r="P178" s="21"/>
      <c r="Q178" s="33">
        <f t="shared" si="17"/>
        <v>0.97931514192494007</v>
      </c>
      <c r="R178" s="5">
        <f t="shared" ca="1" si="4"/>
        <v>4.7598835213633999</v>
      </c>
      <c r="S178" s="20"/>
      <c r="T178" s="20"/>
      <c r="U178" s="5">
        <f t="shared" ca="1" si="5"/>
        <v>8.8817643301626283</v>
      </c>
      <c r="V178" s="23"/>
      <c r="W178" s="20"/>
      <c r="X178" s="32">
        <f t="shared" si="18"/>
        <v>1.0413697161501199</v>
      </c>
      <c r="Y178" s="18">
        <f t="shared" ca="1" si="6"/>
        <v>12297710446.277199</v>
      </c>
      <c r="Z178" s="20"/>
      <c r="AA178" s="20"/>
      <c r="AB178" s="18"/>
      <c r="AC178" s="20"/>
      <c r="AD178" s="20"/>
      <c r="AE178" s="24">
        <f t="shared" si="31"/>
        <v>11</v>
      </c>
      <c r="AH178" s="25" t="str">
        <f t="shared" ca="1" si="7"/>
        <v>-</v>
      </c>
      <c r="AI178" s="15">
        <f t="shared" ca="1" si="8"/>
        <v>14.161258908223536</v>
      </c>
      <c r="AJ178" s="15">
        <f t="shared" ca="1" si="9"/>
        <v>14.857587292087734</v>
      </c>
      <c r="AK178" s="17">
        <f t="shared" ca="1" si="10"/>
        <v>5.2372585690343955E-2</v>
      </c>
      <c r="AL178" s="17">
        <f t="shared" ca="1" si="11"/>
        <v>6.7443001415527781E-2</v>
      </c>
      <c r="AM178" s="26">
        <f t="shared" ca="1" si="12"/>
        <v>0</v>
      </c>
      <c r="AN178" s="26">
        <f t="shared" ca="1" si="13"/>
        <v>0</v>
      </c>
      <c r="AO178" s="25">
        <f t="shared" si="20"/>
        <v>0</v>
      </c>
      <c r="AP178" s="26">
        <f t="shared" si="21"/>
        <v>0</v>
      </c>
      <c r="AQ178" s="25">
        <f t="shared" si="22"/>
        <v>0</v>
      </c>
      <c r="AR178" s="26">
        <f t="shared" si="23"/>
        <v>1</v>
      </c>
      <c r="BD178" s="30"/>
      <c r="BE178" s="30"/>
      <c r="BF178" s="30"/>
    </row>
    <row r="179" spans="1:58" x14ac:dyDescent="0.2">
      <c r="A179" s="12">
        <v>38329</v>
      </c>
      <c r="B179" s="13">
        <v>13.744999999999999</v>
      </c>
      <c r="C179" s="14">
        <v>14.3</v>
      </c>
      <c r="D179" s="31">
        <f t="shared" si="14"/>
        <v>92518.160495327553</v>
      </c>
      <c r="E179" s="31">
        <f t="shared" si="15"/>
        <v>121415.30106542075</v>
      </c>
      <c r="F179" s="16">
        <f t="shared" si="0"/>
        <v>213933.46156074828</v>
      </c>
      <c r="G179" s="16">
        <f t="shared" si="1"/>
        <v>14.05998341400031</v>
      </c>
      <c r="H179" s="17">
        <f t="shared" si="2"/>
        <v>3.8811188811188946E-2</v>
      </c>
      <c r="I179" s="16">
        <v>13.19</v>
      </c>
      <c r="J179" s="32">
        <f t="shared" si="16"/>
        <v>0.98342089884215333</v>
      </c>
      <c r="K179" s="18">
        <f t="shared" ca="1" si="3"/>
        <v>41065.292776509545</v>
      </c>
      <c r="L179" s="19"/>
      <c r="M179" s="20"/>
      <c r="N179" s="18"/>
      <c r="O179" s="20"/>
      <c r="P179" s="21"/>
      <c r="Q179" s="33">
        <f t="shared" si="17"/>
        <v>1.0165791011578467</v>
      </c>
      <c r="R179" s="5">
        <f t="shared" ca="1" si="4"/>
        <v>4.8385965337983547</v>
      </c>
      <c r="S179" s="20"/>
      <c r="T179" s="20"/>
      <c r="U179" s="5">
        <f t="shared" ca="1" si="5"/>
        <v>9.0287068871772824</v>
      </c>
      <c r="V179" s="23"/>
      <c r="W179" s="20"/>
      <c r="X179" s="32">
        <f t="shared" si="18"/>
        <v>0.96684179768430678</v>
      </c>
      <c r="Y179" s="18">
        <f t="shared" ca="1" si="6"/>
        <v>11889157961.081757</v>
      </c>
      <c r="Z179" s="20"/>
      <c r="AA179" s="20"/>
      <c r="AB179" s="18"/>
      <c r="AC179" s="20"/>
      <c r="AD179" s="20"/>
      <c r="AE179" s="24">
        <f t="shared" si="31"/>
        <v>10</v>
      </c>
      <c r="AH179" s="25" t="str">
        <f t="shared" ca="1" si="7"/>
        <v>-</v>
      </c>
      <c r="AI179" s="15">
        <f t="shared" ca="1" si="8"/>
        <v>14.146340223641667</v>
      </c>
      <c r="AJ179" s="15">
        <f t="shared" ca="1" si="9"/>
        <v>14.825106172080378</v>
      </c>
      <c r="AK179" s="17">
        <f t="shared" ca="1" si="10"/>
        <v>4.8673124232261833E-2</v>
      </c>
      <c r="AL179" s="17">
        <f t="shared" ca="1" si="11"/>
        <v>6.4061178592333262E-2</v>
      </c>
      <c r="AM179" s="26">
        <f t="shared" ca="1" si="12"/>
        <v>0</v>
      </c>
      <c r="AN179" s="26">
        <f t="shared" ca="1" si="13"/>
        <v>0</v>
      </c>
      <c r="AO179" s="25">
        <f t="shared" si="20"/>
        <v>0</v>
      </c>
      <c r="AP179" s="26">
        <f t="shared" si="21"/>
        <v>0</v>
      </c>
      <c r="AQ179" s="25">
        <f t="shared" si="22"/>
        <v>0</v>
      </c>
      <c r="AR179" s="26">
        <f t="shared" si="23"/>
        <v>1</v>
      </c>
      <c r="BD179" s="30"/>
      <c r="BE179" s="30"/>
      <c r="BF179" s="30"/>
    </row>
    <row r="180" spans="1:58" x14ac:dyDescent="0.2">
      <c r="A180" s="12">
        <v>38330</v>
      </c>
      <c r="B180" s="13">
        <v>13.55</v>
      </c>
      <c r="C180" s="14">
        <v>14.22</v>
      </c>
      <c r="D180" s="31">
        <f t="shared" si="14"/>
        <v>83266.344445794792</v>
      </c>
      <c r="E180" s="31">
        <f t="shared" si="15"/>
        <v>130308.0431354087</v>
      </c>
      <c r="F180" s="16">
        <f t="shared" si="0"/>
        <v>213574.38758120348</v>
      </c>
      <c r="G180" s="16">
        <f t="shared" si="1"/>
        <v>13.95878679269315</v>
      </c>
      <c r="H180" s="17">
        <f t="shared" si="2"/>
        <v>4.7116736990154728E-2</v>
      </c>
      <c r="I180" s="16">
        <v>12.88</v>
      </c>
      <c r="J180" s="32">
        <f t="shared" si="16"/>
        <v>0.99113615065261595</v>
      </c>
      <c r="K180" s="18">
        <f t="shared" ca="1" si="3"/>
        <v>40699.636897642158</v>
      </c>
      <c r="L180" s="19"/>
      <c r="M180" s="20"/>
      <c r="N180" s="18"/>
      <c r="O180" s="20"/>
      <c r="P180" s="21"/>
      <c r="Q180" s="33">
        <f t="shared" si="17"/>
        <v>1.008863849347384</v>
      </c>
      <c r="R180" s="5">
        <f t="shared" ca="1" si="4"/>
        <v>4.8812817682766125</v>
      </c>
      <c r="S180" s="20"/>
      <c r="T180" s="20"/>
      <c r="U180" s="5">
        <f t="shared" ca="1" si="5"/>
        <v>9.1084241433034006</v>
      </c>
      <c r="V180" s="23"/>
      <c r="W180" s="20"/>
      <c r="X180" s="32">
        <f t="shared" si="18"/>
        <v>0.98227230130523191</v>
      </c>
      <c r="Y180" s="18">
        <f t="shared" ca="1" si="6"/>
        <v>11677621959.577888</v>
      </c>
      <c r="Z180" s="20"/>
      <c r="AA180" s="20"/>
      <c r="AB180" s="18"/>
      <c r="AC180" s="20"/>
      <c r="AD180" s="20"/>
      <c r="AE180" s="24">
        <f t="shared" si="31"/>
        <v>9</v>
      </c>
      <c r="AH180" s="25" t="str">
        <f t="shared" ca="1" si="7"/>
        <v>-</v>
      </c>
      <c r="AI180" s="15">
        <f t="shared" ca="1" si="8"/>
        <v>14.131159516770575</v>
      </c>
      <c r="AJ180" s="15">
        <f t="shared" ca="1" si="9"/>
        <v>14.782006911047219</v>
      </c>
      <c r="AK180" s="17">
        <f t="shared" ca="1" si="10"/>
        <v>4.5829229142807328E-2</v>
      </c>
      <c r="AL180" s="17">
        <f t="shared" ca="1" si="11"/>
        <v>6.0157871596460293E-2</v>
      </c>
      <c r="AM180" s="26">
        <f t="shared" ca="1" si="12"/>
        <v>0</v>
      </c>
      <c r="AN180" s="26">
        <f t="shared" ca="1" si="13"/>
        <v>0</v>
      </c>
      <c r="AO180" s="25">
        <f t="shared" si="20"/>
        <v>0</v>
      </c>
      <c r="AP180" s="26">
        <f t="shared" si="21"/>
        <v>0</v>
      </c>
      <c r="AQ180" s="25">
        <f t="shared" si="22"/>
        <v>0</v>
      </c>
      <c r="AR180" s="26">
        <f t="shared" si="23"/>
        <v>1</v>
      </c>
      <c r="BD180" s="30"/>
      <c r="BE180" s="30"/>
      <c r="BF180" s="30"/>
    </row>
    <row r="181" spans="1:58" x14ac:dyDescent="0.2">
      <c r="A181" s="12">
        <v>38331</v>
      </c>
      <c r="B181" s="13">
        <v>13.46</v>
      </c>
      <c r="C181" s="14">
        <v>14.16</v>
      </c>
      <c r="D181" s="31">
        <f t="shared" si="14"/>
        <v>74014.528396262031</v>
      </c>
      <c r="E181" s="31">
        <f t="shared" si="15"/>
        <v>139123.94380145433</v>
      </c>
      <c r="F181" s="16">
        <f t="shared" si="0"/>
        <v>213138.47219771636</v>
      </c>
      <c r="G181" s="16">
        <f t="shared" si="1"/>
        <v>13.916917794600113</v>
      </c>
      <c r="H181" s="17">
        <f t="shared" si="2"/>
        <v>4.9435028248587476E-2</v>
      </c>
      <c r="I181" s="16">
        <v>12.76</v>
      </c>
      <c r="J181" s="32">
        <f t="shared" si="16"/>
        <v>0.99496560239923604</v>
      </c>
      <c r="K181" s="18">
        <f t="shared" ca="1" si="3"/>
        <v>40493.087853936457</v>
      </c>
      <c r="L181" s="19"/>
      <c r="M181" s="20"/>
      <c r="N181" s="18"/>
      <c r="O181" s="20"/>
      <c r="P181" s="21"/>
      <c r="Q181" s="33">
        <f t="shared" si="17"/>
        <v>1.0050343976007639</v>
      </c>
      <c r="R181" s="5">
        <f t="shared" ca="1" si="4"/>
        <v>4.9056517099873567</v>
      </c>
      <c r="S181" s="20"/>
      <c r="T181" s="20"/>
      <c r="U181" s="5">
        <f t="shared" ca="1" si="5"/>
        <v>9.1539661712292375</v>
      </c>
      <c r="V181" s="23"/>
      <c r="W181" s="20"/>
      <c r="X181" s="32">
        <f t="shared" si="18"/>
        <v>0.98993120479847208</v>
      </c>
      <c r="Y181" s="18">
        <f t="shared" ca="1" si="6"/>
        <v>11559281573.054577</v>
      </c>
      <c r="Z181" s="20"/>
      <c r="AA181" s="20"/>
      <c r="AB181" s="18"/>
      <c r="AC181" s="20"/>
      <c r="AD181" s="20"/>
      <c r="AE181" s="24">
        <f t="shared" si="31"/>
        <v>8</v>
      </c>
      <c r="AH181" s="25" t="str">
        <f t="shared" ca="1" si="7"/>
        <v>-</v>
      </c>
      <c r="AI181" s="15">
        <f t="shared" ca="1" si="8"/>
        <v>14.129737803118958</v>
      </c>
      <c r="AJ181" s="15">
        <f t="shared" ca="1" si="9"/>
        <v>14.73144393042771</v>
      </c>
      <c r="AK181" s="17">
        <f t="shared" ca="1" si="10"/>
        <v>4.3722021750140505E-2</v>
      </c>
      <c r="AL181" s="17">
        <f t="shared" ca="1" si="11"/>
        <v>5.9299974883161029E-2</v>
      </c>
      <c r="AM181" s="26">
        <f t="shared" ca="1" si="12"/>
        <v>0</v>
      </c>
      <c r="AN181" s="26">
        <f t="shared" ca="1" si="13"/>
        <v>0</v>
      </c>
      <c r="AO181" s="25">
        <f t="shared" si="20"/>
        <v>0</v>
      </c>
      <c r="AP181" s="26">
        <f t="shared" si="21"/>
        <v>0</v>
      </c>
      <c r="AQ181" s="25">
        <f t="shared" si="22"/>
        <v>0</v>
      </c>
      <c r="AR181" s="26">
        <f t="shared" si="23"/>
        <v>1</v>
      </c>
      <c r="BD181" s="30"/>
      <c r="BE181" s="30"/>
      <c r="BF181" s="30"/>
    </row>
    <row r="182" spans="1:58" x14ac:dyDescent="0.2">
      <c r="A182" s="12">
        <v>38334</v>
      </c>
      <c r="B182" s="13">
        <v>13.205</v>
      </c>
      <c r="C182" s="14">
        <v>13.87</v>
      </c>
      <c r="D182" s="31">
        <f t="shared" si="14"/>
        <v>64762.712346729277</v>
      </c>
      <c r="E182" s="31">
        <f t="shared" si="15"/>
        <v>147918.3960632277</v>
      </c>
      <c r="F182" s="16">
        <f t="shared" si="0"/>
        <v>212681.10840995697</v>
      </c>
      <c r="G182" s="16">
        <f t="shared" si="1"/>
        <v>13.667503388840911</v>
      </c>
      <c r="H182" s="17">
        <f t="shared" si="2"/>
        <v>4.7945205479452024E-2</v>
      </c>
      <c r="I182" s="16">
        <v>12.54</v>
      </c>
      <c r="J182" s="32">
        <f t="shared" si="16"/>
        <v>0.97997093463400664</v>
      </c>
      <c r="K182" s="18">
        <f t="shared" ca="1" si="3"/>
        <v>39680.431392809056</v>
      </c>
      <c r="L182" s="19"/>
      <c r="M182" s="20"/>
      <c r="N182" s="18"/>
      <c r="O182" s="20"/>
      <c r="P182" s="21"/>
      <c r="Q182" s="33">
        <f t="shared" si="17"/>
        <v>1.0200290653659934</v>
      </c>
      <c r="R182" s="5">
        <f t="shared" ca="1" si="4"/>
        <v>5.003698872551368</v>
      </c>
      <c r="S182" s="20"/>
      <c r="T182" s="20"/>
      <c r="U182" s="5">
        <f t="shared" ca="1" si="5"/>
        <v>9.3369918911235725</v>
      </c>
      <c r="V182" s="23"/>
      <c r="W182" s="20"/>
      <c r="X182" s="32">
        <f t="shared" si="18"/>
        <v>0.95994186926801317</v>
      </c>
      <c r="Y182" s="18">
        <f t="shared" ca="1" si="6"/>
        <v>11095508082.455778</v>
      </c>
      <c r="Z182" s="20"/>
      <c r="AA182" s="20"/>
      <c r="AB182" s="18"/>
      <c r="AC182" s="20"/>
      <c r="AD182" s="20"/>
      <c r="AE182" s="24">
        <f t="shared" si="31"/>
        <v>7</v>
      </c>
      <c r="AH182" s="25" t="str">
        <f t="shared" ca="1" si="7"/>
        <v>-</v>
      </c>
      <c r="AI182" s="15">
        <f t="shared" ca="1" si="8"/>
        <v>14.127300162765323</v>
      </c>
      <c r="AJ182" s="15">
        <f t="shared" ca="1" si="9"/>
        <v>14.667236696009196</v>
      </c>
      <c r="AK182" s="17">
        <f t="shared" ca="1" si="10"/>
        <v>4.1303256199281678E-2</v>
      </c>
      <c r="AL182" s="17">
        <f t="shared" ca="1" si="11"/>
        <v>5.7873600490177049E-2</v>
      </c>
      <c r="AM182" s="26">
        <f t="shared" ca="1" si="12"/>
        <v>0</v>
      </c>
      <c r="AN182" s="26">
        <f t="shared" ca="1" si="13"/>
        <v>0</v>
      </c>
      <c r="AO182" s="25">
        <f t="shared" si="20"/>
        <v>0</v>
      </c>
      <c r="AP182" s="26">
        <f t="shared" si="21"/>
        <v>0</v>
      </c>
      <c r="AQ182" s="25">
        <f t="shared" si="22"/>
        <v>0</v>
      </c>
      <c r="AR182" s="26">
        <f t="shared" si="23"/>
        <v>1</v>
      </c>
      <c r="BD182" s="30"/>
      <c r="BE182" s="30"/>
      <c r="BF182" s="30"/>
    </row>
    <row r="183" spans="1:58" x14ac:dyDescent="0.2">
      <c r="A183" s="12">
        <v>38335</v>
      </c>
      <c r="B183" s="13">
        <v>13.31</v>
      </c>
      <c r="C183" s="14">
        <v>13.89</v>
      </c>
      <c r="D183" s="31">
        <f t="shared" si="14"/>
        <v>55510.896297196523</v>
      </c>
      <c r="E183" s="31">
        <f t="shared" si="15"/>
        <v>156726.63189120751</v>
      </c>
      <c r="F183" s="16">
        <f t="shared" si="0"/>
        <v>212237.52818840405</v>
      </c>
      <c r="G183" s="16">
        <f t="shared" si="1"/>
        <v>13.738300533241258</v>
      </c>
      <c r="H183" s="17">
        <f t="shared" si="2"/>
        <v>4.1756659467242607E-2</v>
      </c>
      <c r="I183" s="16">
        <v>12.73</v>
      </c>
      <c r="J183" s="32">
        <f t="shared" si="16"/>
        <v>1.0030834993079838</v>
      </c>
      <c r="K183" s="18">
        <f t="shared" ca="1" si="3"/>
        <v>39801.163295720857</v>
      </c>
      <c r="L183" s="19"/>
      <c r="M183" s="20"/>
      <c r="N183" s="18"/>
      <c r="O183" s="20"/>
      <c r="P183" s="21"/>
      <c r="Q183" s="33">
        <f t="shared" si="17"/>
        <v>0.99691650069201621</v>
      </c>
      <c r="R183" s="5">
        <f t="shared" ca="1" si="4"/>
        <v>4.9880621657741511</v>
      </c>
      <c r="S183" s="20"/>
      <c r="T183" s="20"/>
      <c r="U183" s="5">
        <f t="shared" ca="1" si="5"/>
        <v>9.3078826127842138</v>
      </c>
      <c r="V183" s="23"/>
      <c r="W183" s="20"/>
      <c r="X183" s="32">
        <f t="shared" si="18"/>
        <v>1.0061669986159676</v>
      </c>
      <c r="Y183" s="18">
        <f t="shared" ca="1" si="6"/>
        <v>11163199331.999987</v>
      </c>
      <c r="Z183" s="20"/>
      <c r="AA183" s="20"/>
      <c r="AB183" s="18"/>
      <c r="AC183" s="20"/>
      <c r="AD183" s="20"/>
      <c r="AE183" s="24">
        <f t="shared" si="31"/>
        <v>6</v>
      </c>
      <c r="AH183" s="25" t="str">
        <f t="shared" ca="1" si="7"/>
        <v>-</v>
      </c>
      <c r="AI183" s="15">
        <f t="shared" ca="1" si="8"/>
        <v>14.124524083996675</v>
      </c>
      <c r="AJ183" s="15">
        <f t="shared" ca="1" si="9"/>
        <v>14.612317196819955</v>
      </c>
      <c r="AK183" s="17">
        <f t="shared" ca="1" si="10"/>
        <v>4.2118036522473791E-2</v>
      </c>
      <c r="AL183" s="17">
        <f t="shared" ca="1" si="11"/>
        <v>5.653921694959816E-2</v>
      </c>
      <c r="AM183" s="26">
        <f t="shared" ca="1" si="12"/>
        <v>0</v>
      </c>
      <c r="AN183" s="26">
        <f t="shared" ca="1" si="13"/>
        <v>0</v>
      </c>
      <c r="AO183" s="25">
        <f t="shared" si="20"/>
        <v>0</v>
      </c>
      <c r="AP183" s="26">
        <f t="shared" si="21"/>
        <v>0</v>
      </c>
      <c r="AQ183" s="25">
        <f t="shared" si="22"/>
        <v>0</v>
      </c>
      <c r="AR183" s="26">
        <f t="shared" si="23"/>
        <v>1</v>
      </c>
      <c r="BD183" s="30"/>
      <c r="BE183" s="30"/>
      <c r="BF183" s="30"/>
    </row>
    <row r="184" spans="1:58" x14ac:dyDescent="0.2">
      <c r="A184" s="12">
        <v>38336</v>
      </c>
      <c r="B184" s="13">
        <v>13.14</v>
      </c>
      <c r="C184" s="14">
        <v>13.93</v>
      </c>
      <c r="D184" s="31">
        <f t="shared" si="14"/>
        <v>46259.080247663769</v>
      </c>
      <c r="E184" s="31">
        <f t="shared" si="15"/>
        <v>165592.12300850634</v>
      </c>
      <c r="F184" s="16">
        <f t="shared" si="0"/>
        <v>211851.20325617012</v>
      </c>
      <c r="G184" s="16">
        <f t="shared" si="1"/>
        <v>13.75749839116342</v>
      </c>
      <c r="H184" s="17">
        <f t="shared" si="2"/>
        <v>5.6712132089016487E-2</v>
      </c>
      <c r="I184" s="16">
        <v>12.35</v>
      </c>
      <c r="J184" s="32">
        <f t="shared" si="16"/>
        <v>0.99957460526231101</v>
      </c>
      <c r="K184" s="18">
        <f t="shared" ca="1" si="3"/>
        <v>39782.610166877254</v>
      </c>
      <c r="L184" s="19"/>
      <c r="M184" s="20"/>
      <c r="N184" s="18"/>
      <c r="O184" s="20"/>
      <c r="P184" s="21"/>
      <c r="Q184" s="33">
        <f t="shared" si="17"/>
        <v>1.0004253947376889</v>
      </c>
      <c r="R184" s="5">
        <f t="shared" ca="1" si="4"/>
        <v>4.989976176665893</v>
      </c>
      <c r="S184" s="20"/>
      <c r="T184" s="20"/>
      <c r="U184" s="5">
        <f t="shared" ca="1" si="5"/>
        <v>9.3115233421160752</v>
      </c>
      <c r="V184" s="23"/>
      <c r="W184" s="20"/>
      <c r="X184" s="32">
        <f t="shared" si="18"/>
        <v>0.99914921052462202</v>
      </c>
      <c r="Y184" s="18">
        <f t="shared" ca="1" si="6"/>
        <v>11152967739.470472</v>
      </c>
      <c r="Z184" s="20"/>
      <c r="AA184" s="20"/>
      <c r="AB184" s="18"/>
      <c r="AC184" s="20"/>
      <c r="AD184" s="20"/>
      <c r="AE184" s="24">
        <f t="shared" si="31"/>
        <v>5</v>
      </c>
      <c r="AH184" s="25" t="str">
        <f t="shared" ca="1" si="7"/>
        <v>-</v>
      </c>
      <c r="AI184" s="15">
        <f t="shared" ca="1" si="8"/>
        <v>14.118917055421976</v>
      </c>
      <c r="AJ184" s="15">
        <f t="shared" ca="1" si="9"/>
        <v>14.570548864897113</v>
      </c>
      <c r="AK184" s="17">
        <f t="shared" ca="1" si="10"/>
        <v>4.696282518094038E-2</v>
      </c>
      <c r="AL184" s="17">
        <f t="shared" ca="1" si="11"/>
        <v>5.5463981446948814E-2</v>
      </c>
      <c r="AM184" s="26">
        <f t="shared" ca="1" si="12"/>
        <v>0</v>
      </c>
      <c r="AN184" s="26">
        <f t="shared" ca="1" si="13"/>
        <v>0</v>
      </c>
      <c r="AO184" s="25">
        <f t="shared" si="20"/>
        <v>0</v>
      </c>
      <c r="AP184" s="26">
        <f t="shared" si="21"/>
        <v>0</v>
      </c>
      <c r="AQ184" s="25">
        <f t="shared" si="22"/>
        <v>0</v>
      </c>
      <c r="AR184" s="26">
        <f t="shared" si="23"/>
        <v>1</v>
      </c>
      <c r="BD184" s="30"/>
      <c r="BE184" s="30"/>
      <c r="BF184" s="30"/>
    </row>
    <row r="185" spans="1:58" x14ac:dyDescent="0.2">
      <c r="A185" s="12">
        <v>38337</v>
      </c>
      <c r="B185" s="13">
        <v>13.02</v>
      </c>
      <c r="C185" s="14">
        <v>13.77</v>
      </c>
      <c r="D185" s="31">
        <f t="shared" si="14"/>
        <v>37007.264198131015</v>
      </c>
      <c r="E185" s="31">
        <f t="shared" si="15"/>
        <v>174319.24884417473</v>
      </c>
      <c r="F185" s="16">
        <f t="shared" si="0"/>
        <v>211326.51304230574</v>
      </c>
      <c r="G185" s="16">
        <f t="shared" si="1"/>
        <v>13.638660833186409</v>
      </c>
      <c r="H185" s="17">
        <f t="shared" si="2"/>
        <v>5.4466230936819127E-2</v>
      </c>
      <c r="I185" s="16">
        <v>12.27</v>
      </c>
      <c r="J185" s="32">
        <f t="shared" si="16"/>
        <v>0.98890668070784915</v>
      </c>
      <c r="K185" s="18">
        <f t="shared" ca="1" si="3"/>
        <v>39339.68510450067</v>
      </c>
      <c r="L185" s="19"/>
      <c r="M185" s="20"/>
      <c r="N185" s="18"/>
      <c r="O185" s="20"/>
      <c r="P185" s="21"/>
      <c r="Q185" s="33">
        <f t="shared" si="17"/>
        <v>1.011093319292151</v>
      </c>
      <c r="R185" s="5">
        <f t="shared" ca="1" si="4"/>
        <v>5.0451213937761077</v>
      </c>
      <c r="S185" s="20"/>
      <c r="T185" s="20"/>
      <c r="U185" s="5">
        <f t="shared" ca="1" si="5"/>
        <v>9.4144967232368231</v>
      </c>
      <c r="V185" s="23"/>
      <c r="W185" s="20"/>
      <c r="X185" s="32">
        <f t="shared" si="18"/>
        <v>0.9778133614156983</v>
      </c>
      <c r="Y185" s="18">
        <f t="shared" ca="1" si="6"/>
        <v>10904803148.629599</v>
      </c>
      <c r="Z185" s="20"/>
      <c r="AA185" s="20"/>
      <c r="AB185" s="18"/>
      <c r="AC185" s="20"/>
      <c r="AD185" s="20"/>
      <c r="AE185" s="24">
        <f t="shared" si="31"/>
        <v>4</v>
      </c>
      <c r="AH185" s="25" t="str">
        <f t="shared" ca="1" si="7"/>
        <v>-</v>
      </c>
      <c r="AI185" s="15">
        <f t="shared" ca="1" si="8"/>
        <v>14.099505420029113</v>
      </c>
      <c r="AJ185" s="15">
        <f t="shared" ca="1" si="9"/>
        <v>14.522711324243124</v>
      </c>
      <c r="AK185" s="17">
        <f t="shared" ca="1" si="10"/>
        <v>4.9571998868545408E-2</v>
      </c>
      <c r="AL185" s="17">
        <f t="shared" ca="1" si="11"/>
        <v>5.3752609329344891E-2</v>
      </c>
      <c r="AM185" s="26">
        <f t="shared" ca="1" si="12"/>
        <v>0</v>
      </c>
      <c r="AN185" s="26">
        <f t="shared" ca="1" si="13"/>
        <v>0</v>
      </c>
      <c r="AO185" s="25">
        <f t="shared" si="20"/>
        <v>0</v>
      </c>
      <c r="AP185" s="26">
        <f t="shared" si="21"/>
        <v>0</v>
      </c>
      <c r="AQ185" s="25">
        <f t="shared" si="22"/>
        <v>0</v>
      </c>
      <c r="AR185" s="26">
        <f t="shared" si="23"/>
        <v>1</v>
      </c>
      <c r="BD185" s="30"/>
      <c r="BE185" s="30"/>
      <c r="BF185" s="30"/>
    </row>
    <row r="186" spans="1:58" x14ac:dyDescent="0.2">
      <c r="A186" s="12">
        <v>38338</v>
      </c>
      <c r="B186" s="13">
        <v>12.875</v>
      </c>
      <c r="C186" s="14">
        <v>13.8</v>
      </c>
      <c r="D186" s="31">
        <f t="shared" si="14"/>
        <v>27755.448148598261</v>
      </c>
      <c r="E186" s="31">
        <f t="shared" si="15"/>
        <v>183067.15334416865</v>
      </c>
      <c r="F186" s="16">
        <f t="shared" si="0"/>
        <v>210822.6014927669</v>
      </c>
      <c r="G186" s="16">
        <f t="shared" si="1"/>
        <v>13.678220886396121</v>
      </c>
      <c r="H186" s="17">
        <f t="shared" si="2"/>
        <v>6.7028985507246452E-2</v>
      </c>
      <c r="I186" s="16">
        <v>11.95</v>
      </c>
      <c r="J186" s="32">
        <f t="shared" si="16"/>
        <v>1.0005091489845408</v>
      </c>
      <c r="K186" s="18">
        <f t="shared" ca="1" si="3"/>
        <v>39358.110248516707</v>
      </c>
      <c r="L186" s="19"/>
      <c r="M186" s="20"/>
      <c r="N186" s="18"/>
      <c r="O186" s="20"/>
      <c r="P186" s="21"/>
      <c r="Q186" s="33">
        <f t="shared" si="17"/>
        <v>0.9994908510154592</v>
      </c>
      <c r="R186" s="5">
        <f t="shared" ca="1" si="4"/>
        <v>5.0423426092291468</v>
      </c>
      <c r="S186" s="20"/>
      <c r="T186" s="20"/>
      <c r="U186" s="5">
        <f t="shared" ca="1" si="5"/>
        <v>9.409381196518833</v>
      </c>
      <c r="V186" s="23"/>
      <c r="W186" s="20"/>
      <c r="X186" s="32">
        <f t="shared" si="18"/>
        <v>1.0010182979690816</v>
      </c>
      <c r="Y186" s="18">
        <f t="shared" ca="1" si="6"/>
        <v>10915189077.490742</v>
      </c>
      <c r="Z186" s="20"/>
      <c r="AA186" s="20"/>
      <c r="AB186" s="18"/>
      <c r="AC186" s="20"/>
      <c r="AD186" s="20"/>
      <c r="AE186" s="24">
        <f t="shared" si="31"/>
        <v>3</v>
      </c>
      <c r="AH186" s="25" t="str">
        <f t="shared" ca="1" si="7"/>
        <v>-</v>
      </c>
      <c r="AI186" s="15">
        <f t="shared" ca="1" si="8"/>
        <v>14.076325462238449</v>
      </c>
      <c r="AJ186" s="15">
        <f t="shared" ca="1" si="9"/>
        <v>14.464863053179617</v>
      </c>
      <c r="AK186" s="17">
        <f t="shared" ca="1" si="10"/>
        <v>5.2890706954727362E-2</v>
      </c>
      <c r="AL186" s="17">
        <f t="shared" ca="1" si="11"/>
        <v>5.3139026711970953E-2</v>
      </c>
      <c r="AM186" s="26">
        <f t="shared" ca="1" si="12"/>
        <v>0</v>
      </c>
      <c r="AN186" s="26">
        <f t="shared" ca="1" si="13"/>
        <v>0</v>
      </c>
      <c r="AO186" s="25">
        <f t="shared" si="20"/>
        <v>0</v>
      </c>
      <c r="AP186" s="26">
        <f t="shared" si="21"/>
        <v>0</v>
      </c>
      <c r="AQ186" s="25">
        <f t="shared" si="22"/>
        <v>0</v>
      </c>
      <c r="AR186" s="26">
        <f t="shared" si="23"/>
        <v>1</v>
      </c>
      <c r="BD186" s="30"/>
      <c r="BE186" s="30"/>
      <c r="BF186" s="30"/>
    </row>
    <row r="187" spans="1:58" x14ac:dyDescent="0.2">
      <c r="A187" s="12">
        <v>38341</v>
      </c>
      <c r="B187" s="13">
        <v>12.8</v>
      </c>
      <c r="C187" s="14">
        <v>13.77</v>
      </c>
      <c r="D187" s="31">
        <f t="shared" si="14"/>
        <v>18503.632099065508</v>
      </c>
      <c r="E187" s="31">
        <f t="shared" si="15"/>
        <v>191698.82954980157</v>
      </c>
      <c r="F187" s="16">
        <f t="shared" si="0"/>
        <v>210202.46164886706</v>
      </c>
      <c r="G187" s="16">
        <f t="shared" si="1"/>
        <v>13.684613163921574</v>
      </c>
      <c r="H187" s="17">
        <f t="shared" si="2"/>
        <v>7.044299201161941E-2</v>
      </c>
      <c r="I187" s="16">
        <v>11.83</v>
      </c>
      <c r="J187" s="32">
        <f t="shared" si="16"/>
        <v>0.99752443337328889</v>
      </c>
      <c r="K187" s="18">
        <f t="shared" ca="1" si="3"/>
        <v>39259.076045178619</v>
      </c>
      <c r="L187" s="19"/>
      <c r="M187" s="20"/>
      <c r="N187" s="18"/>
      <c r="O187" s="20"/>
      <c r="P187" s="21"/>
      <c r="Q187" s="33">
        <f t="shared" si="17"/>
        <v>1.0024755666267111</v>
      </c>
      <c r="R187" s="5">
        <f t="shared" ca="1" si="4"/>
        <v>5.0546146869406483</v>
      </c>
      <c r="S187" s="20"/>
      <c r="T187" s="20"/>
      <c r="U187" s="5">
        <f t="shared" ca="1" si="5"/>
        <v>9.4323518148795475</v>
      </c>
      <c r="V187" s="23"/>
      <c r="W187" s="20"/>
      <c r="X187" s="32">
        <f t="shared" si="18"/>
        <v>0.99504886674657778</v>
      </c>
      <c r="Y187" s="18">
        <f t="shared" ca="1" si="6"/>
        <v>10860431715.833996</v>
      </c>
      <c r="Z187" s="20"/>
      <c r="AA187" s="20"/>
      <c r="AB187" s="18"/>
      <c r="AC187" s="20"/>
      <c r="AD187" s="20"/>
      <c r="AE187" s="24">
        <f t="shared" si="31"/>
        <v>2</v>
      </c>
      <c r="AH187" s="25" t="str">
        <f t="shared" ca="1" si="7"/>
        <v>-</v>
      </c>
      <c r="AI187" s="15">
        <f t="shared" ca="1" si="8"/>
        <v>14.056931917713284</v>
      </c>
      <c r="AJ187" s="15">
        <f t="shared" ca="1" si="9"/>
        <v>14.424005699404326</v>
      </c>
      <c r="AK187" s="17">
        <f t="shared" ca="1" si="10"/>
        <v>5.6392034248566016E-2</v>
      </c>
      <c r="AL187" s="17">
        <f t="shared" ca="1" si="11"/>
        <v>5.2898975538146868E-2</v>
      </c>
      <c r="AM187" s="26">
        <f t="shared" ca="1" si="12"/>
        <v>0</v>
      </c>
      <c r="AN187" s="26">
        <f t="shared" ca="1" si="13"/>
        <v>1</v>
      </c>
      <c r="AO187" s="25">
        <f t="shared" si="20"/>
        <v>0</v>
      </c>
      <c r="AP187" s="26">
        <f t="shared" si="21"/>
        <v>0</v>
      </c>
      <c r="AQ187" s="25">
        <f t="shared" si="22"/>
        <v>0</v>
      </c>
      <c r="AR187" s="26">
        <f t="shared" si="23"/>
        <v>1</v>
      </c>
      <c r="BD187" s="30"/>
      <c r="BE187" s="30"/>
      <c r="BF187" s="30"/>
    </row>
    <row r="188" spans="1:58" x14ac:dyDescent="0.2">
      <c r="A188" s="12">
        <v>38342</v>
      </c>
      <c r="B188" s="13">
        <v>12.525</v>
      </c>
      <c r="C188" s="14">
        <v>13.5</v>
      </c>
      <c r="D188" s="31">
        <f t="shared" si="14"/>
        <v>9251.8160495327538</v>
      </c>
      <c r="E188" s="31">
        <f t="shared" si="15"/>
        <v>200298.91999526412</v>
      </c>
      <c r="F188" s="16">
        <f t="shared" si="0"/>
        <v>209550.73604479688</v>
      </c>
      <c r="G188" s="16">
        <f t="shared" si="1"/>
        <v>13.456953047178196</v>
      </c>
      <c r="H188" s="17">
        <f t="shared" si="2"/>
        <v>7.2222222222222188E-2</v>
      </c>
      <c r="I188" s="16">
        <v>11.55</v>
      </c>
      <c r="J188" s="32">
        <f t="shared" si="16"/>
        <v>0.98031490257748377</v>
      </c>
      <c r="K188" s="18">
        <f t="shared" ca="1" si="3"/>
        <v>38484.688300918606</v>
      </c>
      <c r="L188" s="19"/>
      <c r="M188" s="20"/>
      <c r="N188" s="18"/>
      <c r="O188" s="20"/>
      <c r="P188" s="21"/>
      <c r="Q188" s="33">
        <f t="shared" si="17"/>
        <v>1.0196850974225162</v>
      </c>
      <c r="R188" s="5">
        <f t="shared" ca="1" si="4"/>
        <v>5.153900555822978</v>
      </c>
      <c r="S188" s="20"/>
      <c r="T188" s="20"/>
      <c r="U188" s="5">
        <f t="shared" ca="1" si="5"/>
        <v>9.6176993019027286</v>
      </c>
      <c r="V188" s="23"/>
      <c r="W188" s="20"/>
      <c r="X188" s="32">
        <f t="shared" si="18"/>
        <v>0.96062980515496754</v>
      </c>
      <c r="Y188" s="18">
        <f t="shared" ca="1" si="6"/>
        <v>10432167784.277534</v>
      </c>
      <c r="Z188" s="20"/>
      <c r="AA188" s="20"/>
      <c r="AB188" s="18"/>
      <c r="AC188" s="20"/>
      <c r="AD188" s="20"/>
      <c r="AE188" s="24">
        <f t="shared" si="31"/>
        <v>1</v>
      </c>
      <c r="AH188" s="25" t="str">
        <f t="shared" ca="1" si="7"/>
        <v>-</v>
      </c>
      <c r="AI188" s="15">
        <f t="shared" ca="1" si="8"/>
        <v>14.004823273869331</v>
      </c>
      <c r="AJ188" s="15">
        <f t="shared" ca="1" si="9"/>
        <v>14.368708120259495</v>
      </c>
      <c r="AK188" s="17">
        <f t="shared" ca="1" si="10"/>
        <v>6.0438203705694381E-2</v>
      </c>
      <c r="AL188" s="17">
        <f t="shared" ca="1" si="11"/>
        <v>5.3760805994100824E-2</v>
      </c>
      <c r="AM188" s="26">
        <f t="shared" ca="1" si="12"/>
        <v>0</v>
      </c>
      <c r="AN188" s="26">
        <f t="shared" ca="1" si="13"/>
        <v>1</v>
      </c>
      <c r="AO188" s="25">
        <f t="shared" si="20"/>
        <v>0</v>
      </c>
      <c r="AP188" s="26">
        <f t="shared" si="21"/>
        <v>0</v>
      </c>
      <c r="AQ188" s="25">
        <f t="shared" si="22"/>
        <v>0</v>
      </c>
      <c r="AR188" s="26">
        <f t="shared" si="23"/>
        <v>1</v>
      </c>
      <c r="BD188" s="30"/>
      <c r="BE188" s="30"/>
      <c r="BF188" s="30"/>
    </row>
    <row r="189" spans="1:58" x14ac:dyDescent="0.2">
      <c r="A189" s="38">
        <v>38343</v>
      </c>
      <c r="B189" s="13">
        <v>13.53</v>
      </c>
      <c r="C189" s="14">
        <v>14.59</v>
      </c>
      <c r="D189" s="31">
        <f t="shared" si="14"/>
        <v>208882.54933010839</v>
      </c>
      <c r="E189" s="31">
        <f t="shared" si="15"/>
        <v>0</v>
      </c>
      <c r="F189" s="16">
        <f t="shared" si="0"/>
        <v>208882.54933010839</v>
      </c>
      <c r="G189" s="16">
        <f t="shared" si="1"/>
        <v>13.53</v>
      </c>
      <c r="H189" s="17">
        <f t="shared" si="2"/>
        <v>7.265250171350246E-2</v>
      </c>
      <c r="I189" s="16">
        <v>11.45</v>
      </c>
      <c r="J189" s="32">
        <f t="shared" si="16"/>
        <v>1.0022222222222223</v>
      </c>
      <c r="K189" s="18">
        <f t="shared" ca="1" si="3"/>
        <v>38568.637400307416</v>
      </c>
      <c r="L189" s="19"/>
      <c r="M189" s="20"/>
      <c r="N189" s="18"/>
      <c r="O189" s="20"/>
      <c r="P189" s="21"/>
      <c r="Q189" s="33">
        <f t="shared" si="17"/>
        <v>0.99777777777777776</v>
      </c>
      <c r="R189" s="5">
        <f t="shared" ca="1" si="4"/>
        <v>5.142233215879612</v>
      </c>
      <c r="S189" s="20"/>
      <c r="T189" s="20"/>
      <c r="U189" s="5">
        <f t="shared" ca="1" si="5"/>
        <v>9.5959981023866234</v>
      </c>
      <c r="V189" s="23"/>
      <c r="W189" s="20"/>
      <c r="X189" s="32">
        <f t="shared" si="18"/>
        <v>1.0044444444444445</v>
      </c>
      <c r="Y189" s="18">
        <f t="shared" ca="1" si="6"/>
        <v>10477843349.377218</v>
      </c>
      <c r="Z189" s="20"/>
      <c r="AA189" s="20"/>
      <c r="AB189" s="18"/>
      <c r="AC189" s="20"/>
      <c r="AD189" s="20"/>
      <c r="AE189" s="24">
        <v>18</v>
      </c>
      <c r="AH189" s="25" t="str">
        <f t="shared" ca="1" si="7"/>
        <v>-</v>
      </c>
      <c r="AI189" s="15">
        <f t="shared" ca="1" si="8"/>
        <v>13.971610103666928</v>
      </c>
      <c r="AJ189" s="15">
        <f t="shared" ca="1" si="9"/>
        <v>14.30350518992341</v>
      </c>
      <c r="AK189" s="17">
        <f t="shared" ca="1" si="10"/>
        <v>6.5587510746737687E-2</v>
      </c>
      <c r="AL189" s="17">
        <f t="shared" ca="1" si="11"/>
        <v>5.4488590003714622E-2</v>
      </c>
      <c r="AM189" s="26">
        <f t="shared" ca="1" si="12"/>
        <v>0</v>
      </c>
      <c r="AN189" s="26">
        <f t="shared" ca="1" si="13"/>
        <v>1</v>
      </c>
      <c r="AO189" s="25">
        <f t="shared" si="20"/>
        <v>0</v>
      </c>
      <c r="AP189" s="26">
        <f t="shared" si="21"/>
        <v>0</v>
      </c>
      <c r="AQ189" s="25">
        <f t="shared" si="22"/>
        <v>0</v>
      </c>
      <c r="AR189" s="26">
        <f t="shared" si="23"/>
        <v>1</v>
      </c>
      <c r="BD189" s="30"/>
      <c r="BE189" s="30"/>
      <c r="BF189" s="30"/>
    </row>
    <row r="190" spans="1:58" x14ac:dyDescent="0.2">
      <c r="A190" s="12">
        <v>38344</v>
      </c>
      <c r="B190" s="13">
        <v>13.45</v>
      </c>
      <c r="C190" s="14">
        <v>14.51</v>
      </c>
      <c r="D190" s="31">
        <f t="shared" si="14"/>
        <v>197277.96325621349</v>
      </c>
      <c r="E190" s="31">
        <f t="shared" si="15"/>
        <v>10761.483864276774</v>
      </c>
      <c r="F190" s="16">
        <f t="shared" si="0"/>
        <v>208039.44712049028</v>
      </c>
      <c r="G190" s="16">
        <f t="shared" si="1"/>
        <v>13.504831778559412</v>
      </c>
      <c r="H190" s="17">
        <f t="shared" si="2"/>
        <v>7.305306685044799E-2</v>
      </c>
      <c r="I190" s="16">
        <v>11.23</v>
      </c>
      <c r="J190" s="32">
        <f t="shared" si="16"/>
        <v>0.99411107908408103</v>
      </c>
      <c r="K190" s="18">
        <f t="shared" ca="1" si="3"/>
        <v>38339.946638297683</v>
      </c>
      <c r="L190" s="19"/>
      <c r="M190" s="20"/>
      <c r="N190" s="18"/>
      <c r="O190" s="20"/>
      <c r="P190" s="21"/>
      <c r="Q190" s="33">
        <f t="shared" si="17"/>
        <v>1.005888920915919</v>
      </c>
      <c r="R190" s="5">
        <f t="shared" ca="1" si="4"/>
        <v>5.1722999404296646</v>
      </c>
      <c r="S190" s="20"/>
      <c r="T190" s="20"/>
      <c r="U190" s="5">
        <f t="shared" ca="1" si="5"/>
        <v>9.65217771852077</v>
      </c>
      <c r="V190" s="23"/>
      <c r="W190" s="20"/>
      <c r="X190" s="32">
        <f t="shared" si="18"/>
        <v>0.98822215816816195</v>
      </c>
      <c r="Y190" s="18">
        <f t="shared" ca="1" si="6"/>
        <v>10353755509.763441</v>
      </c>
      <c r="Z190" s="20"/>
      <c r="AA190" s="20"/>
      <c r="AB190" s="18"/>
      <c r="AC190" s="20"/>
      <c r="AD190" s="20"/>
      <c r="AE190" s="24">
        <f t="shared" ref="AE190:AE206" si="32">AE189-1</f>
        <v>17</v>
      </c>
      <c r="AH190" s="25" t="str">
        <f t="shared" ca="1" si="7"/>
        <v>-</v>
      </c>
      <c r="AI190" s="15">
        <f t="shared" ca="1" si="8"/>
        <v>13.943036974025883</v>
      </c>
      <c r="AJ190" s="15">
        <f t="shared" ca="1" si="9"/>
        <v>14.245425801609999</v>
      </c>
      <c r="AK190" s="17">
        <f t="shared" ca="1" si="10"/>
        <v>6.8310999873642933E-2</v>
      </c>
      <c r="AL190" s="17">
        <f t="shared" ca="1" si="11"/>
        <v>5.5043149961437512E-2</v>
      </c>
      <c r="AM190" s="26">
        <f t="shared" ca="1" si="12"/>
        <v>0</v>
      </c>
      <c r="AN190" s="26">
        <f t="shared" ca="1" si="13"/>
        <v>1</v>
      </c>
      <c r="AO190" s="25">
        <f t="shared" si="20"/>
        <v>0</v>
      </c>
      <c r="AP190" s="26">
        <f t="shared" si="21"/>
        <v>0</v>
      </c>
      <c r="AQ190" s="25">
        <f t="shared" si="22"/>
        <v>0</v>
      </c>
      <c r="AR190" s="26">
        <f t="shared" si="23"/>
        <v>1</v>
      </c>
      <c r="BD190" s="30"/>
      <c r="BE190" s="30"/>
      <c r="BF190" s="30"/>
    </row>
    <row r="191" spans="1:58" x14ac:dyDescent="0.2">
      <c r="A191" s="12">
        <v>38348</v>
      </c>
      <c r="B191" s="13">
        <v>13.47</v>
      </c>
      <c r="C191" s="14">
        <v>14.5</v>
      </c>
      <c r="D191" s="31">
        <f t="shared" si="14"/>
        <v>185673.3771823186</v>
      </c>
      <c r="E191" s="31">
        <f t="shared" si="15"/>
        <v>21518.319335943663</v>
      </c>
      <c r="F191" s="16">
        <f t="shared" si="0"/>
        <v>207191.69651826227</v>
      </c>
      <c r="G191" s="16">
        <f t="shared" si="1"/>
        <v>13.576972766227959</v>
      </c>
      <c r="H191" s="17">
        <f t="shared" si="2"/>
        <v>7.1034482758620676E-2</v>
      </c>
      <c r="I191" s="16">
        <v>12.14</v>
      </c>
      <c r="J191" s="32">
        <f t="shared" si="16"/>
        <v>1.0012451458845462</v>
      </c>
      <c r="K191" s="18">
        <f t="shared" ca="1" si="3"/>
        <v>38386.120476051925</v>
      </c>
      <c r="L191" s="19"/>
      <c r="M191" s="20"/>
      <c r="N191" s="18"/>
      <c r="O191" s="20"/>
      <c r="P191" s="21"/>
      <c r="Q191" s="33">
        <f t="shared" si="17"/>
        <v>0.99875485411545384</v>
      </c>
      <c r="R191" s="5">
        <f t="shared" ca="1" si="4"/>
        <v>5.1656444695254411</v>
      </c>
      <c r="S191" s="20"/>
      <c r="T191" s="20"/>
      <c r="U191" s="5">
        <f t="shared" ca="1" si="5"/>
        <v>9.6398293141249791</v>
      </c>
      <c r="V191" s="23"/>
      <c r="W191" s="20"/>
      <c r="X191" s="32">
        <f t="shared" si="18"/>
        <v>1.0024902917690923</v>
      </c>
      <c r="Y191" s="18">
        <f t="shared" ca="1" si="6"/>
        <v>10378856271.914114</v>
      </c>
      <c r="Z191" s="20"/>
      <c r="AA191" s="20"/>
      <c r="AB191" s="18"/>
      <c r="AC191" s="20"/>
      <c r="AD191" s="20"/>
      <c r="AE191" s="24">
        <f t="shared" si="32"/>
        <v>16</v>
      </c>
      <c r="AH191" s="25" t="str">
        <f t="shared" ca="1" si="7"/>
        <v>-</v>
      </c>
      <c r="AI191" s="15">
        <f t="shared" ca="1" si="8"/>
        <v>13.918036478425988</v>
      </c>
      <c r="AJ191" s="15">
        <f t="shared" ca="1" si="9"/>
        <v>14.18760123502696</v>
      </c>
      <c r="AK191" s="17">
        <f t="shared" ca="1" si="10"/>
        <v>7.1072375177276534E-2</v>
      </c>
      <c r="AL191" s="17">
        <f t="shared" ca="1" si="11"/>
        <v>5.5602913096064528E-2</v>
      </c>
      <c r="AM191" s="26">
        <f t="shared" ca="1" si="12"/>
        <v>0</v>
      </c>
      <c r="AN191" s="26">
        <f t="shared" ca="1" si="13"/>
        <v>1</v>
      </c>
      <c r="AO191" s="25">
        <f t="shared" si="20"/>
        <v>0</v>
      </c>
      <c r="AP191" s="26">
        <f t="shared" si="21"/>
        <v>0</v>
      </c>
      <c r="AQ191" s="25">
        <f t="shared" si="22"/>
        <v>0</v>
      </c>
      <c r="AR191" s="26">
        <f t="shared" si="23"/>
        <v>1</v>
      </c>
      <c r="BD191" s="30"/>
      <c r="BE191" s="30"/>
      <c r="BF191" s="30"/>
    </row>
    <row r="192" spans="1:58" x14ac:dyDescent="0.2">
      <c r="A192" s="12">
        <v>38349</v>
      </c>
      <c r="B192" s="13">
        <v>13.43</v>
      </c>
      <c r="C192" s="14">
        <v>14.7</v>
      </c>
      <c r="D192" s="31">
        <f t="shared" si="14"/>
        <v>174068.79110842367</v>
      </c>
      <c r="E192" s="31">
        <f t="shared" si="15"/>
        <v>32298.579640451557</v>
      </c>
      <c r="F192" s="16">
        <f t="shared" si="0"/>
        <v>206367.37074887523</v>
      </c>
      <c r="G192" s="16">
        <f t="shared" si="1"/>
        <v>13.628767838125384</v>
      </c>
      <c r="H192" s="17">
        <f t="shared" si="2"/>
        <v>8.6394557823129214E-2</v>
      </c>
      <c r="I192" s="16">
        <v>12</v>
      </c>
      <c r="J192" s="32">
        <f t="shared" si="16"/>
        <v>0.99982117693748362</v>
      </c>
      <c r="K192" s="18">
        <f t="shared" ca="1" si="3"/>
        <v>38377.691507060306</v>
      </c>
      <c r="L192" s="19"/>
      <c r="M192" s="20"/>
      <c r="N192" s="18"/>
      <c r="O192" s="20"/>
      <c r="P192" s="21"/>
      <c r="Q192" s="33">
        <f t="shared" si="17"/>
        <v>1.0001788230625164</v>
      </c>
      <c r="R192" s="5">
        <f t="shared" ca="1" si="4"/>
        <v>5.1663529734530211</v>
      </c>
      <c r="S192" s="20"/>
      <c r="T192" s="20"/>
      <c r="U192" s="5">
        <f t="shared" ca="1" si="5"/>
        <v>9.6412230551754359</v>
      </c>
      <c r="V192" s="23"/>
      <c r="W192" s="20"/>
      <c r="X192" s="32">
        <f t="shared" si="18"/>
        <v>0.99964235387496714</v>
      </c>
      <c r="Y192" s="18">
        <f t="shared" ca="1" si="6"/>
        <v>10374461493.464867</v>
      </c>
      <c r="Z192" s="20"/>
      <c r="AA192" s="20"/>
      <c r="AB192" s="18"/>
      <c r="AC192" s="20"/>
      <c r="AD192" s="20"/>
      <c r="AE192" s="24">
        <f t="shared" si="32"/>
        <v>15</v>
      </c>
      <c r="AH192" s="25" t="str">
        <f t="shared" ca="1" si="7"/>
        <v>-</v>
      </c>
      <c r="AI192" s="15">
        <f t="shared" ca="1" si="8"/>
        <v>13.892810820934638</v>
      </c>
      <c r="AJ192" s="15">
        <f t="shared" ca="1" si="9"/>
        <v>14.135855821419904</v>
      </c>
      <c r="AK192" s="17">
        <f t="shared" ca="1" si="10"/>
        <v>7.429997056325699E-2</v>
      </c>
      <c r="AL192" s="17">
        <f t="shared" ca="1" si="11"/>
        <v>5.7098960535972292E-2</v>
      </c>
      <c r="AM192" s="26">
        <f t="shared" ca="1" si="12"/>
        <v>0</v>
      </c>
      <c r="AN192" s="26">
        <f t="shared" ca="1" si="13"/>
        <v>1</v>
      </c>
      <c r="AO192" s="25">
        <f t="shared" si="20"/>
        <v>0</v>
      </c>
      <c r="AP192" s="26">
        <f t="shared" si="21"/>
        <v>0</v>
      </c>
      <c r="AQ192" s="25">
        <f t="shared" si="22"/>
        <v>0</v>
      </c>
      <c r="AR192" s="26">
        <f t="shared" si="23"/>
        <v>1</v>
      </c>
      <c r="BD192" s="30"/>
      <c r="BE192" s="30"/>
      <c r="BF192" s="30"/>
    </row>
    <row r="193" spans="1:58" x14ac:dyDescent="0.2">
      <c r="A193" s="12">
        <v>38350</v>
      </c>
      <c r="B193" s="13">
        <v>13.42</v>
      </c>
      <c r="C193" s="14">
        <v>14.73</v>
      </c>
      <c r="D193" s="31">
        <f t="shared" si="14"/>
        <v>162464.20503452877</v>
      </c>
      <c r="E193" s="31">
        <f t="shared" si="15"/>
        <v>42900.592631771869</v>
      </c>
      <c r="F193" s="16">
        <f t="shared" si="0"/>
        <v>205364.79766630064</v>
      </c>
      <c r="G193" s="16">
        <f t="shared" si="1"/>
        <v>13.693658275353211</v>
      </c>
      <c r="H193" s="17">
        <f t="shared" si="2"/>
        <v>8.8934147997284496E-2</v>
      </c>
      <c r="I193" s="16">
        <v>11.62</v>
      </c>
      <c r="J193" s="32">
        <f t="shared" si="16"/>
        <v>0.99987995722249079</v>
      </c>
      <c r="K193" s="18">
        <f t="shared" ca="1" si="3"/>
        <v>38371.520148611613</v>
      </c>
      <c r="L193" s="19"/>
      <c r="M193" s="20"/>
      <c r="N193" s="18"/>
      <c r="O193" s="20"/>
      <c r="P193" s="21"/>
      <c r="Q193" s="33">
        <f t="shared" si="17"/>
        <v>1.0001200427775092</v>
      </c>
      <c r="R193" s="5">
        <f t="shared" ca="1" si="4"/>
        <v>5.1667579075074936</v>
      </c>
      <c r="S193" s="20"/>
      <c r="T193" s="20"/>
      <c r="U193" s="5">
        <f t="shared" ca="1" si="5"/>
        <v>9.6420503032977667</v>
      </c>
      <c r="V193" s="23"/>
      <c r="W193" s="20"/>
      <c r="X193" s="32">
        <f t="shared" si="18"/>
        <v>0.99975991444498147</v>
      </c>
      <c r="Y193" s="18">
        <f t="shared" ca="1" si="6"/>
        <v>10371288123.261036</v>
      </c>
      <c r="Z193" s="20"/>
      <c r="AA193" s="20"/>
      <c r="AB193" s="18"/>
      <c r="AC193" s="20"/>
      <c r="AD193" s="20"/>
      <c r="AE193" s="24">
        <f t="shared" si="32"/>
        <v>14</v>
      </c>
      <c r="AH193" s="25" t="str">
        <f t="shared" ca="1" si="7"/>
        <v>-</v>
      </c>
      <c r="AI193" s="15">
        <f t="shared" ca="1" si="8"/>
        <v>13.858066082205431</v>
      </c>
      <c r="AJ193" s="15">
        <f t="shared" ca="1" si="9"/>
        <v>14.084528829203078</v>
      </c>
      <c r="AK193" s="17">
        <f t="shared" ca="1" si="10"/>
        <v>7.7381829894201171E-2</v>
      </c>
      <c r="AL193" s="17">
        <f t="shared" ca="1" si="11"/>
        <v>6.0353096190296954E-2</v>
      </c>
      <c r="AM193" s="26">
        <f t="shared" ca="1" si="12"/>
        <v>0</v>
      </c>
      <c r="AN193" s="26">
        <f t="shared" ca="1" si="13"/>
        <v>1</v>
      </c>
      <c r="AO193" s="25">
        <f t="shared" si="20"/>
        <v>0</v>
      </c>
      <c r="AP193" s="26">
        <f t="shared" si="21"/>
        <v>0</v>
      </c>
      <c r="AQ193" s="25">
        <f t="shared" si="22"/>
        <v>0</v>
      </c>
      <c r="AR193" s="26">
        <f t="shared" si="23"/>
        <v>1</v>
      </c>
      <c r="BD193" s="30"/>
      <c r="BE193" s="30"/>
      <c r="BF193" s="30"/>
    </row>
    <row r="194" spans="1:58" x14ac:dyDescent="0.2">
      <c r="A194" s="12">
        <v>38351</v>
      </c>
      <c r="B194" s="13">
        <v>13.48</v>
      </c>
      <c r="C194" s="14">
        <v>14.81</v>
      </c>
      <c r="D194" s="31">
        <f t="shared" si="14"/>
        <v>150859.61896063387</v>
      </c>
      <c r="E194" s="31">
        <f t="shared" si="15"/>
        <v>53473.134730323785</v>
      </c>
      <c r="F194" s="16">
        <f t="shared" si="0"/>
        <v>204332.75369095767</v>
      </c>
      <c r="G194" s="16">
        <f t="shared" si="1"/>
        <v>13.828056138365826</v>
      </c>
      <c r="H194" s="17">
        <f t="shared" si="2"/>
        <v>8.9804186360567195E-2</v>
      </c>
      <c r="I194" s="16">
        <v>12.56</v>
      </c>
      <c r="J194" s="32">
        <f t="shared" si="16"/>
        <v>1.0047398655515827</v>
      </c>
      <c r="K194" s="18">
        <f t="shared" ca="1" si="3"/>
        <v>38551.824250423459</v>
      </c>
      <c r="L194" s="19"/>
      <c r="M194" s="20"/>
      <c r="N194" s="18"/>
      <c r="O194" s="20"/>
      <c r="P194" s="21"/>
      <c r="Q194" s="33">
        <f t="shared" si="17"/>
        <v>0.99526013444841721</v>
      </c>
      <c r="R194" s="5">
        <f t="shared" ca="1" si="4"/>
        <v>5.142053949559549</v>
      </c>
      <c r="S194" s="20"/>
      <c r="T194" s="20"/>
      <c r="U194" s="5">
        <f t="shared" ca="1" si="5"/>
        <v>9.5960197460767649</v>
      </c>
      <c r="V194" s="23"/>
      <c r="W194" s="20"/>
      <c r="X194" s="32">
        <f t="shared" si="18"/>
        <v>1.0094797311031656</v>
      </c>
      <c r="Y194" s="18">
        <f t="shared" ca="1" si="6"/>
        <v>10468916108.378687</v>
      </c>
      <c r="Z194" s="20"/>
      <c r="AA194" s="20"/>
      <c r="AB194" s="18"/>
      <c r="AC194" s="20"/>
      <c r="AD194" s="20"/>
      <c r="AE194" s="24">
        <f t="shared" si="32"/>
        <v>13</v>
      </c>
      <c r="AH194" s="25" t="str">
        <f t="shared" ca="1" si="7"/>
        <v>-</v>
      </c>
      <c r="AI194" s="15">
        <f t="shared" ca="1" si="8"/>
        <v>13.828356833981204</v>
      </c>
      <c r="AJ194" s="15">
        <f t="shared" ca="1" si="9"/>
        <v>14.033190875112139</v>
      </c>
      <c r="AK194" s="17">
        <f t="shared" ca="1" si="10"/>
        <v>8.0312157250592001E-2</v>
      </c>
      <c r="AL194" s="17">
        <f t="shared" ca="1" si="11"/>
        <v>6.4238145329193835E-2</v>
      </c>
      <c r="AM194" s="26">
        <f t="shared" ca="1" si="12"/>
        <v>0</v>
      </c>
      <c r="AN194" s="26">
        <f t="shared" ca="1" si="13"/>
        <v>1</v>
      </c>
      <c r="AO194" s="25">
        <f t="shared" si="20"/>
        <v>0</v>
      </c>
      <c r="AP194" s="26">
        <f t="shared" si="21"/>
        <v>0</v>
      </c>
      <c r="AQ194" s="25">
        <f t="shared" si="22"/>
        <v>0</v>
      </c>
      <c r="AR194" s="26">
        <f t="shared" si="23"/>
        <v>1</v>
      </c>
      <c r="BD194" s="30"/>
      <c r="BE194" s="30"/>
      <c r="BF194" s="30"/>
    </row>
    <row r="195" spans="1:58" x14ac:dyDescent="0.2">
      <c r="A195" s="12">
        <v>38352</v>
      </c>
      <c r="B195" s="13">
        <v>13.52</v>
      </c>
      <c r="C195" s="14">
        <v>14.81</v>
      </c>
      <c r="D195" s="31">
        <f t="shared" si="14"/>
        <v>139255.03288673895</v>
      </c>
      <c r="E195" s="31">
        <f t="shared" si="15"/>
        <v>64035.5803938014</v>
      </c>
      <c r="F195" s="16">
        <f t="shared" si="0"/>
        <v>203290.61328054033</v>
      </c>
      <c r="G195" s="16">
        <f t="shared" si="1"/>
        <v>13.92634389052685</v>
      </c>
      <c r="H195" s="17">
        <f t="shared" si="2"/>
        <v>8.7103308575287031E-2</v>
      </c>
      <c r="I195" s="16">
        <v>13.29</v>
      </c>
      <c r="J195" s="32">
        <f t="shared" si="16"/>
        <v>1.0019713864614681</v>
      </c>
      <c r="K195" s="18">
        <f t="shared" ca="1" si="3"/>
        <v>38626.2500158002</v>
      </c>
      <c r="L195" s="19"/>
      <c r="M195" s="20"/>
      <c r="N195" s="18"/>
      <c r="O195" s="20"/>
      <c r="P195" s="21"/>
      <c r="Q195" s="33">
        <f t="shared" si="17"/>
        <v>0.99802861353853189</v>
      </c>
      <c r="R195" s="5">
        <f t="shared" ca="1" si="4"/>
        <v>5.1317031851076642</v>
      </c>
      <c r="S195" s="20"/>
      <c r="T195" s="20"/>
      <c r="U195" s="5">
        <f t="shared" ca="1" si="5"/>
        <v>9.5767744064186964</v>
      </c>
      <c r="V195" s="23"/>
      <c r="W195" s="20"/>
      <c r="X195" s="32">
        <f t="shared" si="18"/>
        <v>1.0039427729229362</v>
      </c>
      <c r="Y195" s="18">
        <f t="shared" ca="1" si="6"/>
        <v>10509500958.667147</v>
      </c>
      <c r="Z195" s="20"/>
      <c r="AA195" s="20"/>
      <c r="AB195" s="18"/>
      <c r="AC195" s="20"/>
      <c r="AD195" s="20"/>
      <c r="AE195" s="24">
        <f t="shared" si="32"/>
        <v>12</v>
      </c>
      <c r="AH195" s="25" t="str">
        <f t="shared" ca="1" si="7"/>
        <v>-</v>
      </c>
      <c r="AI195" s="15">
        <f t="shared" ca="1" si="8"/>
        <v>13.812125186157893</v>
      </c>
      <c r="AJ195" s="15">
        <f t="shared" ca="1" si="9"/>
        <v>13.994815545151814</v>
      </c>
      <c r="AK195" s="17">
        <f t="shared" ca="1" si="10"/>
        <v>8.2720625060889438E-2</v>
      </c>
      <c r="AL195" s="17">
        <f t="shared" ca="1" si="11"/>
        <v>6.7256402814449973E-2</v>
      </c>
      <c r="AM195" s="26">
        <f t="shared" ca="1" si="12"/>
        <v>0</v>
      </c>
      <c r="AN195" s="26">
        <f t="shared" ca="1" si="13"/>
        <v>1</v>
      </c>
      <c r="AO195" s="25">
        <f t="shared" si="20"/>
        <v>0</v>
      </c>
      <c r="AP195" s="26">
        <f t="shared" si="21"/>
        <v>0</v>
      </c>
      <c r="AQ195" s="25">
        <f t="shared" si="22"/>
        <v>0</v>
      </c>
      <c r="AR195" s="26">
        <f t="shared" si="23"/>
        <v>1</v>
      </c>
      <c r="BD195" s="30"/>
      <c r="BE195" s="30"/>
      <c r="BF195" s="30"/>
    </row>
    <row r="196" spans="1:58" x14ac:dyDescent="0.2">
      <c r="A196" s="12">
        <v>38355</v>
      </c>
      <c r="B196" s="13">
        <v>13.83</v>
      </c>
      <c r="C196" s="14">
        <v>14.95</v>
      </c>
      <c r="D196" s="31">
        <f t="shared" si="14"/>
        <v>127650.44681284403</v>
      </c>
      <c r="E196" s="31">
        <f t="shared" si="15"/>
        <v>74629.368626013369</v>
      </c>
      <c r="F196" s="16">
        <f t="shared" si="0"/>
        <v>202279.81543885742</v>
      </c>
      <c r="G196" s="16">
        <f t="shared" si="1"/>
        <v>14.243214203699923</v>
      </c>
      <c r="H196" s="17">
        <f t="shared" si="2"/>
        <v>7.4916387959866215E-2</v>
      </c>
      <c r="I196" s="16">
        <v>14.08</v>
      </c>
      <c r="J196" s="32">
        <f t="shared" si="16"/>
        <v>1.017667987224623</v>
      </c>
      <c r="K196" s="18">
        <f t="shared" ca="1" si="3"/>
        <v>39307.095570758363</v>
      </c>
      <c r="L196" s="19"/>
      <c r="M196" s="20"/>
      <c r="N196" s="18"/>
      <c r="O196" s="20"/>
      <c r="P196" s="21"/>
      <c r="Q196" s="33">
        <f t="shared" si="17"/>
        <v>0.98233201277537707</v>
      </c>
      <c r="R196" s="5">
        <f t="shared" ca="1" si="4"/>
        <v>5.0408263158496105</v>
      </c>
      <c r="S196" s="20"/>
      <c r="T196" s="20"/>
      <c r="U196" s="5">
        <f t="shared" ca="1" si="5"/>
        <v>9.4072500062463238</v>
      </c>
      <c r="V196" s="23"/>
      <c r="W196" s="20"/>
      <c r="X196" s="32">
        <f t="shared" si="18"/>
        <v>1.0353359744492459</v>
      </c>
      <c r="Y196" s="18">
        <f t="shared" ca="1" si="6"/>
        <v>10880148312.272812</v>
      </c>
      <c r="Z196" s="20"/>
      <c r="AA196" s="20"/>
      <c r="AB196" s="18"/>
      <c r="AC196" s="20"/>
      <c r="AD196" s="20"/>
      <c r="AE196" s="24">
        <f t="shared" si="32"/>
        <v>11</v>
      </c>
      <c r="AH196" s="25" t="str">
        <f t="shared" ca="1" si="7"/>
        <v>-</v>
      </c>
      <c r="AI196" s="15">
        <f t="shared" ca="1" si="8"/>
        <v>13.810968457576317</v>
      </c>
      <c r="AJ196" s="15">
        <f t="shared" ca="1" si="9"/>
        <v>13.982924630881703</v>
      </c>
      <c r="AK196" s="17">
        <f t="shared" ca="1" si="10"/>
        <v>8.30311785791258E-2</v>
      </c>
      <c r="AL196" s="17">
        <f t="shared" ca="1" si="11"/>
        <v>6.8993881000056947E-2</v>
      </c>
      <c r="AM196" s="26">
        <f t="shared" ca="1" si="12"/>
        <v>0</v>
      </c>
      <c r="AN196" s="26">
        <f t="shared" ca="1" si="13"/>
        <v>1</v>
      </c>
      <c r="AO196" s="25">
        <f t="shared" si="20"/>
        <v>0</v>
      </c>
      <c r="AP196" s="26">
        <f t="shared" si="21"/>
        <v>0</v>
      </c>
      <c r="AQ196" s="25">
        <f t="shared" si="22"/>
        <v>0</v>
      </c>
      <c r="AR196" s="26">
        <f t="shared" si="23"/>
        <v>1</v>
      </c>
      <c r="BD196" s="30"/>
      <c r="BE196" s="30"/>
      <c r="BF196" s="30"/>
    </row>
    <row r="197" spans="1:58" x14ac:dyDescent="0.2">
      <c r="A197" s="12">
        <v>38356</v>
      </c>
      <c r="B197" s="13">
        <v>13.92</v>
      </c>
      <c r="C197" s="14">
        <v>15.23</v>
      </c>
      <c r="D197" s="31">
        <f t="shared" si="14"/>
        <v>116045.86073894912</v>
      </c>
      <c r="E197" s="31">
        <f t="shared" si="15"/>
        <v>85364.581027482709</v>
      </c>
      <c r="F197" s="16">
        <f t="shared" si="0"/>
        <v>201410.44176643185</v>
      </c>
      <c r="G197" s="16">
        <f t="shared" si="1"/>
        <v>14.475222460986826</v>
      </c>
      <c r="H197" s="17">
        <f t="shared" si="2"/>
        <v>8.6014445173998699E-2</v>
      </c>
      <c r="I197" s="16">
        <v>13.98</v>
      </c>
      <c r="J197" s="32">
        <f t="shared" si="16"/>
        <v>1.0119211531817245</v>
      </c>
      <c r="K197" s="18">
        <f t="shared" ca="1" si="3"/>
        <v>39774.059903353678</v>
      </c>
      <c r="L197" s="19"/>
      <c r="M197" s="20"/>
      <c r="N197" s="18"/>
      <c r="O197" s="20"/>
      <c r="P197" s="21"/>
      <c r="Q197" s="33">
        <f t="shared" si="17"/>
        <v>0.98807884681827562</v>
      </c>
      <c r="R197" s="5">
        <f t="shared" ca="1" si="4"/>
        <v>4.9805263623542917</v>
      </c>
      <c r="S197" s="20"/>
      <c r="T197" s="20"/>
      <c r="U197" s="5">
        <f t="shared" ca="1" si="5"/>
        <v>9.2947865159645531</v>
      </c>
      <c r="V197" s="23"/>
      <c r="W197" s="20"/>
      <c r="X197" s="32">
        <f t="shared" si="18"/>
        <v>1.0238423063634488</v>
      </c>
      <c r="Y197" s="18">
        <f t="shared" ca="1" si="6"/>
        <v>11138823012.557497</v>
      </c>
      <c r="Z197" s="20"/>
      <c r="AA197" s="20"/>
      <c r="AB197" s="18"/>
      <c r="AC197" s="20"/>
      <c r="AD197" s="20"/>
      <c r="AE197" s="24">
        <f t="shared" si="32"/>
        <v>10</v>
      </c>
      <c r="AH197" s="25" t="str">
        <f t="shared" ca="1" si="7"/>
        <v>-</v>
      </c>
      <c r="AI197" s="15">
        <f t="shared" ca="1" si="8"/>
        <v>13.819655053085095</v>
      </c>
      <c r="AJ197" s="15">
        <f t="shared" ca="1" si="9"/>
        <v>13.988952820030105</v>
      </c>
      <c r="AK197" s="17">
        <f t="shared" ca="1" si="10"/>
        <v>8.5527838981688808E-2</v>
      </c>
      <c r="AL197" s="17">
        <f t="shared" ca="1" si="11"/>
        <v>7.1280094557895135E-2</v>
      </c>
      <c r="AM197" s="26">
        <f t="shared" ca="1" si="12"/>
        <v>0</v>
      </c>
      <c r="AN197" s="26">
        <f t="shared" ca="1" si="13"/>
        <v>1</v>
      </c>
      <c r="AO197" s="25">
        <f t="shared" si="20"/>
        <v>0</v>
      </c>
      <c r="AP197" s="26">
        <f t="shared" si="21"/>
        <v>0</v>
      </c>
      <c r="AQ197" s="25">
        <f t="shared" si="22"/>
        <v>0</v>
      </c>
      <c r="AR197" s="26">
        <f t="shared" si="23"/>
        <v>1</v>
      </c>
      <c r="BD197" s="30"/>
      <c r="BE197" s="30"/>
      <c r="BF197" s="30"/>
    </row>
    <row r="198" spans="1:58" x14ac:dyDescent="0.2">
      <c r="A198" s="12">
        <v>38357</v>
      </c>
      <c r="B198" s="13">
        <v>13.99</v>
      </c>
      <c r="C198" s="14">
        <v>15.08</v>
      </c>
      <c r="D198" s="31">
        <f t="shared" si="14"/>
        <v>104441.27466505421</v>
      </c>
      <c r="E198" s="31">
        <f t="shared" si="15"/>
        <v>95971.005068757644</v>
      </c>
      <c r="F198" s="16">
        <f t="shared" si="0"/>
        <v>200412.27973381185</v>
      </c>
      <c r="G198" s="16">
        <f t="shared" si="1"/>
        <v>14.511965997611957</v>
      </c>
      <c r="H198" s="17">
        <f t="shared" si="2"/>
        <v>7.2281167108753319E-2</v>
      </c>
      <c r="I198" s="16">
        <v>14.09</v>
      </c>
      <c r="J198" s="32">
        <f t="shared" si="16"/>
        <v>0.99756993434178542</v>
      </c>
      <c r="K198" s="18">
        <f t="shared" ca="1" si="3"/>
        <v>39675.78875794341</v>
      </c>
      <c r="L198" s="19"/>
      <c r="M198" s="20"/>
      <c r="N198" s="18"/>
      <c r="O198" s="20"/>
      <c r="P198" s="21"/>
      <c r="Q198" s="33">
        <f t="shared" si="17"/>
        <v>1.0024300656582146</v>
      </c>
      <c r="R198" s="5">
        <f t="shared" ca="1" si="4"/>
        <v>4.992421382054153</v>
      </c>
      <c r="S198" s="20"/>
      <c r="T198" s="20"/>
      <c r="U198" s="5">
        <f t="shared" ca="1" si="5"/>
        <v>9.3170544731596419</v>
      </c>
      <c r="V198" s="23"/>
      <c r="W198" s="20"/>
      <c r="X198" s="32">
        <f t="shared" si="18"/>
        <v>0.99513986868357085</v>
      </c>
      <c r="Y198" s="18">
        <f t="shared" ca="1" si="6"/>
        <v>11083957352.068226</v>
      </c>
      <c r="Z198" s="20"/>
      <c r="AA198" s="20"/>
      <c r="AB198" s="18"/>
      <c r="AC198" s="20"/>
      <c r="AD198" s="20"/>
      <c r="AE198" s="24">
        <f t="shared" si="32"/>
        <v>9</v>
      </c>
      <c r="AH198" s="25" t="str">
        <f t="shared" ca="1" si="7"/>
        <v>-</v>
      </c>
      <c r="AI198" s="15">
        <f t="shared" ca="1" si="8"/>
        <v>13.845543589628413</v>
      </c>
      <c r="AJ198" s="15">
        <f t="shared" ca="1" si="9"/>
        <v>13.996656308960322</v>
      </c>
      <c r="AK198" s="17">
        <f t="shared" ca="1" si="10"/>
        <v>8.3175607195959497E-2</v>
      </c>
      <c r="AL198" s="17">
        <f t="shared" ca="1" si="11"/>
        <v>7.2801092159726466E-2</v>
      </c>
      <c r="AM198" s="26">
        <f t="shared" ca="1" si="12"/>
        <v>0</v>
      </c>
      <c r="AN198" s="26">
        <f t="shared" ca="1" si="13"/>
        <v>1</v>
      </c>
      <c r="AO198" s="25">
        <f t="shared" si="20"/>
        <v>0</v>
      </c>
      <c r="AP198" s="26">
        <f t="shared" si="21"/>
        <v>0</v>
      </c>
      <c r="AQ198" s="25">
        <f t="shared" si="22"/>
        <v>0</v>
      </c>
      <c r="AR198" s="26">
        <f t="shared" si="23"/>
        <v>1</v>
      </c>
      <c r="BD198" s="30"/>
      <c r="BE198" s="30"/>
      <c r="BF198" s="30"/>
    </row>
    <row r="199" spans="1:58" x14ac:dyDescent="0.2">
      <c r="A199" s="12">
        <v>38358</v>
      </c>
      <c r="B199" s="13">
        <v>13.74</v>
      </c>
      <c r="C199" s="14">
        <v>14.76</v>
      </c>
      <c r="D199" s="31">
        <f t="shared" si="14"/>
        <v>92836.688591159298</v>
      </c>
      <c r="E199" s="31">
        <f t="shared" si="15"/>
        <v>106736.79811741745</v>
      </c>
      <c r="F199" s="16">
        <f t="shared" si="0"/>
        <v>199573.48670857673</v>
      </c>
      <c r="G199" s="16">
        <f t="shared" si="1"/>
        <v>14.285521030249592</v>
      </c>
      <c r="H199" s="17">
        <f t="shared" si="2"/>
        <v>6.9105691056910556E-2</v>
      </c>
      <c r="I199" s="16">
        <v>13.58</v>
      </c>
      <c r="J199" s="32">
        <f t="shared" si="16"/>
        <v>0.98027595337827744</v>
      </c>
      <c r="K199" s="18">
        <f t="shared" ca="1" si="3"/>
        <v>38891.636052014655</v>
      </c>
      <c r="L199" s="19"/>
      <c r="M199" s="20"/>
      <c r="N199" s="18"/>
      <c r="O199" s="20"/>
      <c r="P199" s="21"/>
      <c r="Q199" s="33">
        <f t="shared" si="17"/>
        <v>1.0197240466217226</v>
      </c>
      <c r="R199" s="5">
        <f t="shared" ca="1" si="4"/>
        <v>5.0906800542783621</v>
      </c>
      <c r="S199" s="20"/>
      <c r="T199" s="20"/>
      <c r="U199" s="5">
        <f t="shared" ca="1" si="5"/>
        <v>9.5004992251219846</v>
      </c>
      <c r="V199" s="23"/>
      <c r="W199" s="20"/>
      <c r="X199" s="32">
        <f t="shared" si="18"/>
        <v>0.96055190675655477</v>
      </c>
      <c r="Y199" s="18">
        <f t="shared" ca="1" si="6"/>
        <v>10646015675.209204</v>
      </c>
      <c r="Z199" s="20"/>
      <c r="AA199" s="20"/>
      <c r="AB199" s="18"/>
      <c r="AC199" s="20"/>
      <c r="AD199" s="20"/>
      <c r="AE199" s="24">
        <f t="shared" si="32"/>
        <v>8</v>
      </c>
      <c r="AH199" s="25" t="str">
        <f t="shared" ca="1" si="7"/>
        <v>-</v>
      </c>
      <c r="AI199" s="15">
        <f t="shared" ca="1" si="8"/>
        <v>13.845809172615636</v>
      </c>
      <c r="AJ199" s="15">
        <f t="shared" ca="1" si="9"/>
        <v>13.994515948961052</v>
      </c>
      <c r="AK199" s="17">
        <f t="shared" ca="1" si="10"/>
        <v>7.9870864372563841E-2</v>
      </c>
      <c r="AL199" s="17">
        <f t="shared" ca="1" si="11"/>
        <v>7.451040663408072E-2</v>
      </c>
      <c r="AM199" s="26">
        <f t="shared" ca="1" si="12"/>
        <v>0</v>
      </c>
      <c r="AN199" s="26">
        <f t="shared" ca="1" si="13"/>
        <v>1</v>
      </c>
      <c r="AO199" s="25">
        <f t="shared" si="20"/>
        <v>0</v>
      </c>
      <c r="AP199" s="26">
        <f t="shared" si="21"/>
        <v>0</v>
      </c>
      <c r="AQ199" s="25">
        <f t="shared" si="22"/>
        <v>0</v>
      </c>
      <c r="AR199" s="26">
        <f t="shared" si="23"/>
        <v>1</v>
      </c>
      <c r="BD199" s="30"/>
      <c r="BE199" s="30"/>
      <c r="BF199" s="30"/>
    </row>
    <row r="200" spans="1:58" x14ac:dyDescent="0.2">
      <c r="A200" s="12">
        <v>38359</v>
      </c>
      <c r="B200" s="13">
        <v>13.67</v>
      </c>
      <c r="C200" s="14">
        <v>14.66</v>
      </c>
      <c r="D200" s="31">
        <f t="shared" si="14"/>
        <v>81232.102517264386</v>
      </c>
      <c r="E200" s="31">
        <f t="shared" si="15"/>
        <v>117539.44125124645</v>
      </c>
      <c r="F200" s="16">
        <f t="shared" si="0"/>
        <v>198771.54376851083</v>
      </c>
      <c r="G200" s="16">
        <f t="shared" si="1"/>
        <v>14.255416024007197</v>
      </c>
      <c r="H200" s="17">
        <f t="shared" si="2"/>
        <v>6.7530695770804949E-2</v>
      </c>
      <c r="I200" s="16">
        <v>13.49</v>
      </c>
      <c r="J200" s="32">
        <f t="shared" si="16"/>
        <v>0.99388280514375349</v>
      </c>
      <c r="K200" s="18">
        <f t="shared" ca="1" si="3"/>
        <v>38652.152500955344</v>
      </c>
      <c r="L200" s="19"/>
      <c r="M200" s="20"/>
      <c r="N200" s="18"/>
      <c r="O200" s="20"/>
      <c r="P200" s="21"/>
      <c r="Q200" s="33">
        <f t="shared" si="17"/>
        <v>1.0061171948562466</v>
      </c>
      <c r="R200" s="5">
        <f t="shared" ca="1" si="4"/>
        <v>5.1216073678055984</v>
      </c>
      <c r="S200" s="20"/>
      <c r="T200" s="20"/>
      <c r="U200" s="5">
        <f t="shared" ca="1" si="5"/>
        <v>9.5582883867655646</v>
      </c>
      <c r="V200" s="23"/>
      <c r="W200" s="20"/>
      <c r="X200" s="32">
        <f t="shared" si="18"/>
        <v>0.98776561028750698</v>
      </c>
      <c r="Y200" s="18">
        <f t="shared" ca="1" si="6"/>
        <v>10515076094.935923</v>
      </c>
      <c r="Z200" s="20"/>
      <c r="AA200" s="20"/>
      <c r="AB200" s="18"/>
      <c r="AC200" s="20"/>
      <c r="AD200" s="20"/>
      <c r="AE200" s="24">
        <f t="shared" si="32"/>
        <v>7</v>
      </c>
      <c r="AH200" s="25" t="str">
        <f t="shared" ca="1" si="7"/>
        <v>-</v>
      </c>
      <c r="AI200" s="15">
        <f t="shared" ca="1" si="8"/>
        <v>13.855115487377873</v>
      </c>
      <c r="AJ200" s="15">
        <f t="shared" ca="1" si="9"/>
        <v>13.993975324254249</v>
      </c>
      <c r="AK200" s="17">
        <f t="shared" ca="1" si="10"/>
        <v>7.61586159409368E-2</v>
      </c>
      <c r="AL200" s="17">
        <f t="shared" ca="1" si="11"/>
        <v>7.5186566864192506E-2</v>
      </c>
      <c r="AM200" s="26">
        <f t="shared" ca="1" si="12"/>
        <v>0</v>
      </c>
      <c r="AN200" s="26">
        <f t="shared" ca="1" si="13"/>
        <v>1</v>
      </c>
      <c r="AO200" s="25">
        <f t="shared" si="20"/>
        <v>0</v>
      </c>
      <c r="AP200" s="26">
        <f t="shared" si="21"/>
        <v>0</v>
      </c>
      <c r="AQ200" s="25">
        <f t="shared" si="22"/>
        <v>0</v>
      </c>
      <c r="AR200" s="26">
        <f t="shared" si="23"/>
        <v>1</v>
      </c>
      <c r="BD200" s="30"/>
      <c r="BE200" s="30"/>
      <c r="BF200" s="30"/>
    </row>
    <row r="201" spans="1:58" x14ac:dyDescent="0.2">
      <c r="A201" s="12">
        <v>38362</v>
      </c>
      <c r="B201" s="13">
        <v>13.59</v>
      </c>
      <c r="C201" s="14">
        <v>14.47</v>
      </c>
      <c r="D201" s="31">
        <f t="shared" si="14"/>
        <v>69627.516443369474</v>
      </c>
      <c r="E201" s="31">
        <f t="shared" si="15"/>
        <v>128360.36155343904</v>
      </c>
      <c r="F201" s="16">
        <f t="shared" si="0"/>
        <v>197987.8779968085</v>
      </c>
      <c r="G201" s="16">
        <f t="shared" si="1"/>
        <v>14.160525424636591</v>
      </c>
      <c r="H201" s="17">
        <f t="shared" si="2"/>
        <v>6.0815480304077463E-2</v>
      </c>
      <c r="I201" s="16">
        <v>13.23</v>
      </c>
      <c r="J201" s="32">
        <f t="shared" si="16"/>
        <v>0.98942723881619554</v>
      </c>
      <c r="K201" s="18">
        <f t="shared" ca="1" si="3"/>
        <v>38241.933412763901</v>
      </c>
      <c r="L201" s="19"/>
      <c r="M201" s="20"/>
      <c r="N201" s="18"/>
      <c r="O201" s="20"/>
      <c r="P201" s="21"/>
      <c r="Q201" s="33">
        <f t="shared" si="17"/>
        <v>1.0105727611838045</v>
      </c>
      <c r="R201" s="5">
        <f t="shared" ca="1" si="4"/>
        <v>5.1755412841574042</v>
      </c>
      <c r="S201" s="20"/>
      <c r="T201" s="20"/>
      <c r="U201" s="5">
        <f t="shared" ca="1" si="5"/>
        <v>9.6590151953126568</v>
      </c>
      <c r="V201" s="23"/>
      <c r="W201" s="20"/>
      <c r="X201" s="32">
        <f t="shared" si="18"/>
        <v>0.9788544776323912</v>
      </c>
      <c r="Y201" s="18">
        <f t="shared" ca="1" si="6"/>
        <v>10292051921.440866</v>
      </c>
      <c r="Z201" s="20"/>
      <c r="AA201" s="20"/>
      <c r="AB201" s="18"/>
      <c r="AC201" s="20"/>
      <c r="AD201" s="20"/>
      <c r="AE201" s="24">
        <f t="shared" si="32"/>
        <v>6</v>
      </c>
      <c r="AH201" s="25" t="str">
        <f t="shared" ca="1" si="7"/>
        <v>-</v>
      </c>
      <c r="AI201" s="15">
        <f t="shared" ca="1" si="8"/>
        <v>13.86472208889899</v>
      </c>
      <c r="AJ201" s="15">
        <f t="shared" ca="1" si="9"/>
        <v>13.999188778970165</v>
      </c>
      <c r="AK201" s="17">
        <f t="shared" ca="1" si="10"/>
        <v>7.1777311229068538E-2</v>
      </c>
      <c r="AL201" s="17">
        <f t="shared" ca="1" si="11"/>
        <v>7.5583394949646152E-2</v>
      </c>
      <c r="AM201" s="26">
        <f t="shared" ca="1" si="12"/>
        <v>0</v>
      </c>
      <c r="AN201" s="26">
        <f t="shared" ca="1" si="13"/>
        <v>0</v>
      </c>
      <c r="AO201" s="25">
        <f t="shared" si="20"/>
        <v>0</v>
      </c>
      <c r="AP201" s="26">
        <f t="shared" si="21"/>
        <v>0</v>
      </c>
      <c r="AQ201" s="25">
        <f t="shared" si="22"/>
        <v>0</v>
      </c>
      <c r="AR201" s="26">
        <f t="shared" si="23"/>
        <v>1</v>
      </c>
      <c r="BD201" s="30"/>
      <c r="BE201" s="30"/>
      <c r="BF201" s="30"/>
    </row>
    <row r="202" spans="1:58" x14ac:dyDescent="0.2">
      <c r="A202" s="12">
        <v>38363</v>
      </c>
      <c r="B202" s="13">
        <v>13.72</v>
      </c>
      <c r="C202" s="14">
        <v>14.6</v>
      </c>
      <c r="D202" s="31">
        <f t="shared" si="14"/>
        <v>58022.930369474561</v>
      </c>
      <c r="E202" s="31">
        <f t="shared" si="15"/>
        <v>139259.20915152002</v>
      </c>
      <c r="F202" s="16">
        <f t="shared" si="0"/>
        <v>197282.13952099456</v>
      </c>
      <c r="G202" s="16">
        <f t="shared" si="1"/>
        <v>14.34118194962244</v>
      </c>
      <c r="H202" s="17">
        <f t="shared" si="2"/>
        <v>6.02739726027397E-2</v>
      </c>
      <c r="I202" s="16">
        <v>13.19</v>
      </c>
      <c r="J202" s="32">
        <f t="shared" si="16"/>
        <v>1.0091477260977193</v>
      </c>
      <c r="K202" s="18">
        <f t="shared" ca="1" si="3"/>
        <v>38590.18683633914</v>
      </c>
      <c r="L202" s="19"/>
      <c r="M202" s="20"/>
      <c r="N202" s="18"/>
      <c r="O202" s="20"/>
      <c r="P202" s="21"/>
      <c r="Q202" s="33">
        <f t="shared" si="17"/>
        <v>0.9908522739022807</v>
      </c>
      <c r="R202" s="5">
        <f t="shared" ca="1" si="4"/>
        <v>5.1279832161463794</v>
      </c>
      <c r="S202" s="20"/>
      <c r="T202" s="20"/>
      <c r="U202" s="5">
        <f t="shared" ca="1" si="5"/>
        <v>9.5703295143367839</v>
      </c>
      <c r="V202" s="23"/>
      <c r="W202" s="20"/>
      <c r="X202" s="32">
        <f t="shared" si="18"/>
        <v>1.0182954521954386</v>
      </c>
      <c r="Y202" s="18">
        <f t="shared" ca="1" si="6"/>
        <v>10479659920.747784</v>
      </c>
      <c r="Z202" s="20"/>
      <c r="AA202" s="20"/>
      <c r="AB202" s="18"/>
      <c r="AC202" s="20"/>
      <c r="AD202" s="20"/>
      <c r="AE202" s="24">
        <f t="shared" si="32"/>
        <v>5</v>
      </c>
      <c r="AH202" s="25" t="str">
        <f t="shared" ca="1" si="7"/>
        <v>-</v>
      </c>
      <c r="AI202" s="15">
        <f t="shared" ca="1" si="8"/>
        <v>13.884925143900054</v>
      </c>
      <c r="AJ202" s="15">
        <f t="shared" ca="1" si="9"/>
        <v>14.014371415881268</v>
      </c>
      <c r="AK202" s="17">
        <f t="shared" ca="1" si="10"/>
        <v>6.9336908669547448E-2</v>
      </c>
      <c r="AL202" s="17">
        <f t="shared" ca="1" si="11"/>
        <v>7.5161206643114473E-2</v>
      </c>
      <c r="AM202" s="26">
        <f t="shared" ca="1" si="12"/>
        <v>0</v>
      </c>
      <c r="AN202" s="26">
        <f t="shared" ca="1" si="13"/>
        <v>0</v>
      </c>
      <c r="AO202" s="25">
        <f t="shared" si="20"/>
        <v>0</v>
      </c>
      <c r="AP202" s="26">
        <f t="shared" si="21"/>
        <v>0</v>
      </c>
      <c r="AQ202" s="25">
        <f t="shared" si="22"/>
        <v>0</v>
      </c>
      <c r="AR202" s="26">
        <f t="shared" si="23"/>
        <v>1</v>
      </c>
      <c r="BD202" s="30"/>
      <c r="BE202" s="30"/>
      <c r="BF202" s="30"/>
    </row>
    <row r="203" spans="1:58" x14ac:dyDescent="0.2">
      <c r="A203" s="12">
        <v>38364</v>
      </c>
      <c r="B203" s="13">
        <v>13.24</v>
      </c>
      <c r="C203" s="14">
        <v>14.16</v>
      </c>
      <c r="D203" s="31">
        <f t="shared" si="14"/>
        <v>46418.344295579649</v>
      </c>
      <c r="E203" s="31">
        <f t="shared" si="15"/>
        <v>150164.34072233085</v>
      </c>
      <c r="F203" s="16">
        <f t="shared" si="0"/>
        <v>196582.68501791049</v>
      </c>
      <c r="G203" s="16">
        <f t="shared" si="1"/>
        <v>13.94276379352514</v>
      </c>
      <c r="H203" s="17">
        <f t="shared" si="2"/>
        <v>6.497175141242939E-2</v>
      </c>
      <c r="I203" s="16">
        <v>12.56</v>
      </c>
      <c r="J203" s="32">
        <f t="shared" si="16"/>
        <v>0.96877164184697417</v>
      </c>
      <c r="K203" s="18">
        <f t="shared" ca="1" si="3"/>
        <v>37383.554545876024</v>
      </c>
      <c r="L203" s="19"/>
      <c r="M203" s="20"/>
      <c r="N203" s="18"/>
      <c r="O203" s="20"/>
      <c r="P203" s="21"/>
      <c r="Q203" s="33">
        <f t="shared" si="17"/>
        <v>1.0312283581530257</v>
      </c>
      <c r="R203" s="5">
        <f t="shared" ca="1" si="4"/>
        <v>5.287901416427351</v>
      </c>
      <c r="S203" s="20"/>
      <c r="T203" s="20"/>
      <c r="U203" s="5">
        <f t="shared" ca="1" si="5"/>
        <v>9.8688573158789694</v>
      </c>
      <c r="V203" s="23"/>
      <c r="W203" s="20"/>
      <c r="X203" s="32">
        <f t="shared" si="18"/>
        <v>0.93754328369394835</v>
      </c>
      <c r="Y203" s="18">
        <f t="shared" ca="1" si="6"/>
        <v>9824488151.2217674</v>
      </c>
      <c r="Z203" s="20"/>
      <c r="AA203" s="20"/>
      <c r="AB203" s="18"/>
      <c r="AC203" s="20"/>
      <c r="AD203" s="20"/>
      <c r="AE203" s="24">
        <f t="shared" si="32"/>
        <v>4</v>
      </c>
      <c r="AH203" s="25" t="str">
        <f t="shared" ca="1" si="7"/>
        <v>-</v>
      </c>
      <c r="AI203" s="15">
        <f t="shared" ca="1" si="8"/>
        <v>13.898032782218349</v>
      </c>
      <c r="AJ203" s="15">
        <f t="shared" ca="1" si="9"/>
        <v>14.017936430665225</v>
      </c>
      <c r="AK203" s="17">
        <f t="shared" ca="1" si="10"/>
        <v>6.5829793042619225E-2</v>
      </c>
      <c r="AL203" s="17">
        <f t="shared" ca="1" si="11"/>
        <v>7.4819254105665089E-2</v>
      </c>
      <c r="AM203" s="26">
        <f t="shared" ca="1" si="12"/>
        <v>0</v>
      </c>
      <c r="AN203" s="26">
        <f t="shared" ca="1" si="13"/>
        <v>0</v>
      </c>
      <c r="AO203" s="25">
        <f t="shared" si="20"/>
        <v>0</v>
      </c>
      <c r="AP203" s="26">
        <f t="shared" si="21"/>
        <v>0</v>
      </c>
      <c r="AQ203" s="25">
        <f t="shared" si="22"/>
        <v>0</v>
      </c>
      <c r="AR203" s="26">
        <f t="shared" si="23"/>
        <v>1</v>
      </c>
      <c r="BD203" s="30"/>
      <c r="BE203" s="30"/>
      <c r="BF203" s="30"/>
    </row>
    <row r="204" spans="1:58" x14ac:dyDescent="0.2">
      <c r="A204" s="12">
        <v>38365</v>
      </c>
      <c r="B204" s="13">
        <v>13.05</v>
      </c>
      <c r="C204" s="14">
        <v>14.23</v>
      </c>
      <c r="D204" s="31">
        <f t="shared" si="14"/>
        <v>34813.758221684737</v>
      </c>
      <c r="E204" s="31">
        <f t="shared" si="15"/>
        <v>161014.95651458853</v>
      </c>
      <c r="F204" s="16">
        <f t="shared" si="0"/>
        <v>195828.71473627328</v>
      </c>
      <c r="G204" s="16">
        <f t="shared" si="1"/>
        <v>14.020223641323943</v>
      </c>
      <c r="H204" s="17">
        <f t="shared" si="2"/>
        <v>8.292340126493325E-2</v>
      </c>
      <c r="I204" s="16">
        <v>12.84</v>
      </c>
      <c r="J204" s="32">
        <f t="shared" si="16"/>
        <v>1.0016988663568047</v>
      </c>
      <c r="K204" s="18">
        <f t="shared" ca="1" si="3"/>
        <v>37445.53756721945</v>
      </c>
      <c r="L204" s="19"/>
      <c r="M204" s="20"/>
      <c r="N204" s="18"/>
      <c r="O204" s="20"/>
      <c r="P204" s="21"/>
      <c r="Q204" s="33">
        <f t="shared" si="17"/>
        <v>0.99830113364319528</v>
      </c>
      <c r="R204" s="5">
        <f t="shared" ca="1" si="4"/>
        <v>5.278698065832784</v>
      </c>
      <c r="S204" s="20"/>
      <c r="T204" s="20"/>
      <c r="U204" s="5">
        <f t="shared" ca="1" si="5"/>
        <v>9.8517541555850698</v>
      </c>
      <c r="V204" s="23"/>
      <c r="W204" s="20"/>
      <c r="X204" s="32">
        <f t="shared" si="18"/>
        <v>1.0033977327136094</v>
      </c>
      <c r="Y204" s="18">
        <f t="shared" ca="1" si="6"/>
        <v>9857220358.7848568</v>
      </c>
      <c r="Z204" s="20"/>
      <c r="AA204" s="20"/>
      <c r="AB204" s="18"/>
      <c r="AC204" s="20"/>
      <c r="AD204" s="20"/>
      <c r="AE204" s="24">
        <f t="shared" si="32"/>
        <v>3</v>
      </c>
      <c r="AH204" s="25" t="str">
        <f t="shared" ca="1" si="7"/>
        <v>-</v>
      </c>
      <c r="AI204" s="15">
        <f t="shared" ca="1" si="8"/>
        <v>13.911457692127048</v>
      </c>
      <c r="AJ204" s="15">
        <f t="shared" ca="1" si="9"/>
        <v>14.021472470911366</v>
      </c>
      <c r="AK204" s="17">
        <f t="shared" ca="1" si="10"/>
        <v>6.7603498735315889E-2</v>
      </c>
      <c r="AL204" s="17">
        <f t="shared" ca="1" si="11"/>
        <v>7.5488077795834552E-2</v>
      </c>
      <c r="AM204" s="26">
        <f t="shared" ca="1" si="12"/>
        <v>0</v>
      </c>
      <c r="AN204" s="26">
        <f t="shared" ca="1" si="13"/>
        <v>0</v>
      </c>
      <c r="AO204" s="25">
        <f t="shared" si="20"/>
        <v>0</v>
      </c>
      <c r="AP204" s="26">
        <f t="shared" si="21"/>
        <v>0</v>
      </c>
      <c r="AQ204" s="25">
        <f t="shared" si="22"/>
        <v>0</v>
      </c>
      <c r="AR204" s="26">
        <f t="shared" si="23"/>
        <v>1</v>
      </c>
      <c r="BD204" s="30"/>
      <c r="BE204" s="30"/>
      <c r="BF204" s="30"/>
    </row>
    <row r="205" spans="1:58" x14ac:dyDescent="0.2">
      <c r="A205" s="12">
        <v>38366</v>
      </c>
      <c r="B205" s="13">
        <v>12.93</v>
      </c>
      <c r="C205" s="14">
        <v>14.06</v>
      </c>
      <c r="D205" s="31">
        <f t="shared" si="14"/>
        <v>23209.172147789825</v>
      </c>
      <c r="E205" s="31">
        <f t="shared" si="15"/>
        <v>171657.25084096441</v>
      </c>
      <c r="F205" s="16">
        <f t="shared" si="0"/>
        <v>194866.42298875423</v>
      </c>
      <c r="G205" s="16">
        <f t="shared" si="1"/>
        <v>13.925413629886787</v>
      </c>
      <c r="H205" s="17">
        <f t="shared" si="2"/>
        <v>8.0369843527738349E-2</v>
      </c>
      <c r="I205" s="16">
        <v>12.43</v>
      </c>
      <c r="J205" s="32">
        <f t="shared" si="16"/>
        <v>0.98835690874110727</v>
      </c>
      <c r="K205" s="18">
        <f t="shared" ca="1" si="3"/>
        <v>37008.046950656637</v>
      </c>
      <c r="L205" s="19"/>
      <c r="M205" s="20"/>
      <c r="N205" s="18"/>
      <c r="O205" s="20"/>
      <c r="P205" s="21"/>
      <c r="Q205" s="33">
        <f t="shared" si="17"/>
        <v>1.0116430912588927</v>
      </c>
      <c r="R205" s="5">
        <f t="shared" ca="1" si="4"/>
        <v>5.3399359651646918</v>
      </c>
      <c r="S205" s="20"/>
      <c r="T205" s="20"/>
      <c r="U205" s="5">
        <f t="shared" ca="1" si="5"/>
        <v>9.9661178222351463</v>
      </c>
      <c r="V205" s="23"/>
      <c r="W205" s="20"/>
      <c r="X205" s="32">
        <f t="shared" si="18"/>
        <v>0.97671381748221442</v>
      </c>
      <c r="Y205" s="18">
        <f t="shared" ca="1" si="6"/>
        <v>9627049698.4179821</v>
      </c>
      <c r="Z205" s="20"/>
      <c r="AA205" s="20"/>
      <c r="AB205" s="18"/>
      <c r="AC205" s="20"/>
      <c r="AD205" s="20"/>
      <c r="AE205" s="24">
        <f t="shared" si="32"/>
        <v>2</v>
      </c>
      <c r="AH205" s="25" t="str">
        <f t="shared" ca="1" si="7"/>
        <v>-</v>
      </c>
      <c r="AI205" s="15">
        <f t="shared" ca="1" si="8"/>
        <v>13.919453655875779</v>
      </c>
      <c r="AJ205" s="15">
        <f t="shared" ca="1" si="9"/>
        <v>14.018523896605274</v>
      </c>
      <c r="AK205" s="17">
        <f t="shared" ca="1" si="10"/>
        <v>6.948085748045385E-2</v>
      </c>
      <c r="AL205" s="17">
        <f t="shared" ca="1" si="11"/>
        <v>7.5970411659224302E-2</v>
      </c>
      <c r="AM205" s="26">
        <f t="shared" ca="1" si="12"/>
        <v>0</v>
      </c>
      <c r="AN205" s="26">
        <f t="shared" ca="1" si="13"/>
        <v>0</v>
      </c>
      <c r="AO205" s="25">
        <f t="shared" si="20"/>
        <v>0</v>
      </c>
      <c r="AP205" s="26">
        <f t="shared" si="21"/>
        <v>0</v>
      </c>
      <c r="AQ205" s="25">
        <f t="shared" si="22"/>
        <v>0</v>
      </c>
      <c r="AR205" s="26">
        <f t="shared" si="23"/>
        <v>1</v>
      </c>
      <c r="BD205" s="30"/>
      <c r="BE205" s="30"/>
      <c r="BF205" s="30"/>
    </row>
    <row r="206" spans="1:58" x14ac:dyDescent="0.2">
      <c r="A206" s="12">
        <v>38370</v>
      </c>
      <c r="B206" s="13">
        <v>12.32</v>
      </c>
      <c r="C206" s="14">
        <v>13.62</v>
      </c>
      <c r="D206" s="31">
        <f t="shared" si="14"/>
        <v>11604.586073894912</v>
      </c>
      <c r="E206" s="31">
        <f t="shared" si="15"/>
        <v>182329.17814789622</v>
      </c>
      <c r="F206" s="16">
        <f t="shared" si="0"/>
        <v>193933.76422179112</v>
      </c>
      <c r="G206" s="16">
        <f t="shared" si="1"/>
        <v>13.542210750889099</v>
      </c>
      <c r="H206" s="17">
        <f t="shared" si="2"/>
        <v>9.5447870778267219E-2</v>
      </c>
      <c r="I206" s="16">
        <v>12.47</v>
      </c>
      <c r="J206" s="32">
        <f t="shared" si="16"/>
        <v>0.96782732189947185</v>
      </c>
      <c r="K206" s="18">
        <f t="shared" ca="1" si="3"/>
        <v>35815.938765397943</v>
      </c>
      <c r="L206" s="19"/>
      <c r="M206" s="20"/>
      <c r="N206" s="18"/>
      <c r="O206" s="20"/>
      <c r="P206" s="21"/>
      <c r="Q206" s="33">
        <f t="shared" si="17"/>
        <v>1.0321726781005283</v>
      </c>
      <c r="R206" s="5">
        <f t="shared" ca="1" si="4"/>
        <v>5.5115063943764522</v>
      </c>
      <c r="S206" s="20"/>
      <c r="T206" s="20"/>
      <c r="U206" s="5">
        <f t="shared" ca="1" si="5"/>
        <v>10.286402351343229</v>
      </c>
      <c r="V206" s="23"/>
      <c r="W206" s="20"/>
      <c r="X206" s="32">
        <f t="shared" si="18"/>
        <v>0.9356546437989437</v>
      </c>
      <c r="Y206" s="18">
        <f t="shared" ca="1" si="6"/>
        <v>9007000938.4692955</v>
      </c>
      <c r="Z206" s="20"/>
      <c r="AA206" s="20"/>
      <c r="AB206" s="18"/>
      <c r="AC206" s="20"/>
      <c r="AD206" s="20"/>
      <c r="AE206" s="24">
        <f t="shared" si="32"/>
        <v>1</v>
      </c>
      <c r="AH206" s="25" t="str">
        <f t="shared" ca="1" si="7"/>
        <v>-</v>
      </c>
      <c r="AI206" s="15">
        <f t="shared" ca="1" si="8"/>
        <v>13.914860794814</v>
      </c>
      <c r="AJ206" s="15">
        <f t="shared" ca="1" si="9"/>
        <v>14.003333914919644</v>
      </c>
      <c r="AK206" s="17">
        <f t="shared" ca="1" si="10"/>
        <v>7.4133719981697557E-2</v>
      </c>
      <c r="AL206" s="17">
        <f t="shared" ca="1" si="11"/>
        <v>7.7370086904713004E-2</v>
      </c>
      <c r="AM206" s="26">
        <f t="shared" ca="1" si="12"/>
        <v>0</v>
      </c>
      <c r="AN206" s="26">
        <f t="shared" ca="1" si="13"/>
        <v>0</v>
      </c>
      <c r="AO206" s="25">
        <f t="shared" si="20"/>
        <v>0</v>
      </c>
      <c r="AP206" s="26">
        <f t="shared" si="21"/>
        <v>0</v>
      </c>
      <c r="AQ206" s="25">
        <f t="shared" si="22"/>
        <v>0</v>
      </c>
      <c r="AR206" s="26">
        <f t="shared" si="23"/>
        <v>1</v>
      </c>
      <c r="BD206" s="30"/>
      <c r="BE206" s="30"/>
      <c r="BF206" s="30"/>
    </row>
    <row r="207" spans="1:58" x14ac:dyDescent="0.2">
      <c r="A207" s="38">
        <v>38371</v>
      </c>
      <c r="B207" s="13">
        <v>13.78</v>
      </c>
      <c r="C207" s="14">
        <v>14.206666666666665</v>
      </c>
      <c r="D207" s="31">
        <f t="shared" si="14"/>
        <v>192826.13118977472</v>
      </c>
      <c r="E207" s="31">
        <f t="shared" si="15"/>
        <v>0</v>
      </c>
      <c r="F207" s="16">
        <f t="shared" si="0"/>
        <v>192826.13118977472</v>
      </c>
      <c r="G207" s="16">
        <f t="shared" si="1"/>
        <v>13.78</v>
      </c>
      <c r="H207" s="17">
        <f t="shared" si="2"/>
        <v>3.0032848427968051E-2</v>
      </c>
      <c r="I207" s="16">
        <v>13.18</v>
      </c>
      <c r="J207" s="32">
        <f t="shared" si="16"/>
        <v>1.011747430249633</v>
      </c>
      <c r="K207" s="18">
        <f t="shared" ca="1" si="3"/>
        <v>36235.206710872713</v>
      </c>
      <c r="L207" s="19"/>
      <c r="M207" s="20"/>
      <c r="N207" s="18"/>
      <c r="O207" s="20"/>
      <c r="P207" s="21"/>
      <c r="Q207" s="33">
        <f t="shared" si="17"/>
        <v>0.98825256975036713</v>
      </c>
      <c r="R207" s="5">
        <f t="shared" ca="1" si="4"/>
        <v>5.4465334525652569</v>
      </c>
      <c r="S207" s="20"/>
      <c r="T207" s="20"/>
      <c r="U207" s="5">
        <f t="shared" ca="1" si="5"/>
        <v>10.165215534727762</v>
      </c>
      <c r="V207" s="23"/>
      <c r="W207" s="20"/>
      <c r="X207" s="32">
        <f t="shared" si="18"/>
        <v>1.0234948604992657</v>
      </c>
      <c r="Y207" s="18">
        <f t="shared" ca="1" si="6"/>
        <v>9218012462.8537655</v>
      </c>
      <c r="Z207" s="20"/>
      <c r="AA207" s="20"/>
      <c r="AB207" s="18"/>
      <c r="AC207" s="20"/>
      <c r="AD207" s="20"/>
      <c r="AE207" s="24">
        <v>20</v>
      </c>
      <c r="AH207" s="25" t="str">
        <f t="shared" ca="1" si="7"/>
        <v>-</v>
      </c>
      <c r="AI207" s="15">
        <f t="shared" ca="1" si="8"/>
        <v>13.919707419271329</v>
      </c>
      <c r="AJ207" s="15">
        <f t="shared" ca="1" si="9"/>
        <v>13.995727144213545</v>
      </c>
      <c r="AK207" s="17">
        <f t="shared" ca="1" si="10"/>
        <v>6.9003281335679331E-2</v>
      </c>
      <c r="AL207" s="17">
        <f t="shared" ca="1" si="11"/>
        <v>7.4807484759047194E-2</v>
      </c>
      <c r="AM207" s="26">
        <f t="shared" ca="1" si="12"/>
        <v>0</v>
      </c>
      <c r="AN207" s="26">
        <f t="shared" ca="1" si="13"/>
        <v>0</v>
      </c>
      <c r="AO207" s="25">
        <f t="shared" si="20"/>
        <v>0</v>
      </c>
      <c r="AP207" s="26">
        <f t="shared" si="21"/>
        <v>0</v>
      </c>
      <c r="AQ207" s="25">
        <f t="shared" si="22"/>
        <v>0</v>
      </c>
      <c r="AR207" s="26">
        <f t="shared" si="23"/>
        <v>1</v>
      </c>
      <c r="BD207" s="30"/>
      <c r="BE207" s="30"/>
      <c r="BF207" s="30"/>
    </row>
    <row r="208" spans="1:58" x14ac:dyDescent="0.2">
      <c r="A208" s="12">
        <v>38372</v>
      </c>
      <c r="B208" s="13">
        <v>13.93</v>
      </c>
      <c r="C208" s="14">
        <v>14.502000000000001</v>
      </c>
      <c r="D208" s="31">
        <f t="shared" si="14"/>
        <v>183184.82463028599</v>
      </c>
      <c r="E208" s="31">
        <f t="shared" si="15"/>
        <v>9351.7506609400371</v>
      </c>
      <c r="F208" s="16">
        <f t="shared" si="0"/>
        <v>192536.57529122604</v>
      </c>
      <c r="G208" s="16">
        <f t="shared" si="1"/>
        <v>13.957782780336496</v>
      </c>
      <c r="H208" s="17">
        <f t="shared" si="2"/>
        <v>3.9442835470969606E-2</v>
      </c>
      <c r="I208" s="16">
        <v>13.83</v>
      </c>
      <c r="J208" s="32">
        <f t="shared" si="16"/>
        <v>1.0113804921338811</v>
      </c>
      <c r="K208" s="18">
        <f t="shared" ca="1" si="3"/>
        <v>36646.087147363483</v>
      </c>
      <c r="L208" s="19"/>
      <c r="M208" s="20"/>
      <c r="N208" s="18"/>
      <c r="O208" s="20"/>
      <c r="P208" s="21"/>
      <c r="Q208" s="33">
        <f t="shared" si="17"/>
        <v>0.98861950786611896</v>
      </c>
      <c r="R208" s="5">
        <f t="shared" ca="1" si="4"/>
        <v>5.3843249082126698</v>
      </c>
      <c r="S208" s="20"/>
      <c r="T208" s="20"/>
      <c r="U208" s="5">
        <f t="shared" ca="1" si="5"/>
        <v>10.049186329268313</v>
      </c>
      <c r="V208" s="23"/>
      <c r="W208" s="20"/>
      <c r="X208" s="32">
        <f t="shared" si="18"/>
        <v>1.0227609842677621</v>
      </c>
      <c r="Y208" s="18">
        <f t="shared" ca="1" si="6"/>
        <v>9427203024.9274006</v>
      </c>
      <c r="Z208" s="20"/>
      <c r="AA208" s="20"/>
      <c r="AB208" s="18"/>
      <c r="AC208" s="20"/>
      <c r="AD208" s="20"/>
      <c r="AE208" s="24">
        <f t="shared" ref="AE208:AE226" si="33">AE207-1</f>
        <v>19</v>
      </c>
      <c r="AH208" s="25" t="str">
        <f t="shared" ca="1" si="7"/>
        <v>-</v>
      </c>
      <c r="AI208" s="15">
        <f t="shared" ca="1" si="8"/>
        <v>13.932715496243466</v>
      </c>
      <c r="AJ208" s="15">
        <f t="shared" ca="1" si="9"/>
        <v>13.981252710370502</v>
      </c>
      <c r="AK208" s="17">
        <f t="shared" ca="1" si="10"/>
        <v>6.5531425147050973E-2</v>
      </c>
      <c r="AL208" s="17">
        <f t="shared" ca="1" si="11"/>
        <v>7.1873002112037204E-2</v>
      </c>
      <c r="AM208" s="26">
        <f t="shared" ca="1" si="12"/>
        <v>0</v>
      </c>
      <c r="AN208" s="26">
        <f t="shared" ca="1" si="13"/>
        <v>0</v>
      </c>
      <c r="AO208" s="25">
        <f t="shared" si="20"/>
        <v>0</v>
      </c>
      <c r="AP208" s="26">
        <f t="shared" si="21"/>
        <v>0</v>
      </c>
      <c r="AQ208" s="25">
        <f t="shared" si="22"/>
        <v>0</v>
      </c>
      <c r="AR208" s="26">
        <f t="shared" si="23"/>
        <v>1</v>
      </c>
      <c r="BD208" s="30"/>
      <c r="BE208" s="30"/>
      <c r="BF208" s="30"/>
    </row>
    <row r="209" spans="1:58" x14ac:dyDescent="0.2">
      <c r="A209" s="12">
        <v>38373</v>
      </c>
      <c r="B209" s="13">
        <v>14.22</v>
      </c>
      <c r="C209" s="14">
        <v>14.792</v>
      </c>
      <c r="D209" s="31">
        <f t="shared" si="14"/>
        <v>173543.51807079726</v>
      </c>
      <c r="E209" s="31">
        <f t="shared" si="15"/>
        <v>18612.776752077676</v>
      </c>
      <c r="F209" s="16">
        <f t="shared" si="0"/>
        <v>192156.29482287494</v>
      </c>
      <c r="G209" s="16">
        <f t="shared" si="1"/>
        <v>14.275405462058904</v>
      </c>
      <c r="H209" s="17">
        <f t="shared" si="2"/>
        <v>3.8669551108707401E-2</v>
      </c>
      <c r="I209" s="16">
        <v>14.36</v>
      </c>
      <c r="J209" s="32">
        <f t="shared" si="16"/>
        <v>1.0207359022079656</v>
      </c>
      <c r="K209" s="18">
        <f t="shared" ca="1" si="3"/>
        <v>37404.451860033703</v>
      </c>
      <c r="L209" s="19"/>
      <c r="M209" s="20"/>
      <c r="N209" s="18"/>
      <c r="O209" s="20"/>
      <c r="P209" s="21"/>
      <c r="Q209" s="33">
        <f t="shared" si="17"/>
        <v>0.97926409779203438</v>
      </c>
      <c r="R209" s="5">
        <f t="shared" ca="1" si="4"/>
        <v>5.2724564207095188</v>
      </c>
      <c r="S209" s="20"/>
      <c r="T209" s="20"/>
      <c r="U209" s="5">
        <f t="shared" ca="1" si="5"/>
        <v>9.8404704799698841</v>
      </c>
      <c r="V209" s="23"/>
      <c r="W209" s="20"/>
      <c r="X209" s="32">
        <f t="shared" si="18"/>
        <v>1.0414718044159312</v>
      </c>
      <c r="Y209" s="18">
        <f t="shared" ca="1" si="6"/>
        <v>9817519980.7217884</v>
      </c>
      <c r="Z209" s="20"/>
      <c r="AA209" s="20"/>
      <c r="AB209" s="18"/>
      <c r="AC209" s="20"/>
      <c r="AD209" s="20"/>
      <c r="AE209" s="24">
        <f t="shared" si="33"/>
        <v>18</v>
      </c>
      <c r="AH209" s="25" t="str">
        <f t="shared" ca="1" si="7"/>
        <v>-</v>
      </c>
      <c r="AI209" s="15">
        <f t="shared" ca="1" si="8"/>
        <v>13.971689420761598</v>
      </c>
      <c r="AJ209" s="15">
        <f t="shared" ca="1" si="9"/>
        <v>13.982421707634122</v>
      </c>
      <c r="AK209" s="17">
        <f t="shared" ca="1" si="10"/>
        <v>6.1147725096430648E-2</v>
      </c>
      <c r="AL209" s="17">
        <f t="shared" ca="1" si="11"/>
        <v>6.873146480650115E-2</v>
      </c>
      <c r="AM209" s="26">
        <f t="shared" ca="1" si="12"/>
        <v>0</v>
      </c>
      <c r="AN209" s="26">
        <f t="shared" ca="1" si="13"/>
        <v>0</v>
      </c>
      <c r="AO209" s="25">
        <f t="shared" si="20"/>
        <v>0</v>
      </c>
      <c r="AP209" s="26">
        <f t="shared" si="21"/>
        <v>0</v>
      </c>
      <c r="AQ209" s="25">
        <f t="shared" si="22"/>
        <v>0</v>
      </c>
      <c r="AR209" s="26">
        <f t="shared" si="23"/>
        <v>1</v>
      </c>
      <c r="BD209" s="30"/>
      <c r="BE209" s="30"/>
      <c r="BF209" s="30"/>
    </row>
    <row r="210" spans="1:58" x14ac:dyDescent="0.2">
      <c r="A210" s="12">
        <v>38376</v>
      </c>
      <c r="B210" s="13">
        <v>14.15</v>
      </c>
      <c r="C210" s="14">
        <v>14.45</v>
      </c>
      <c r="D210" s="31">
        <f t="shared" si="14"/>
        <v>163902.21151130853</v>
      </c>
      <c r="E210" s="31">
        <f t="shared" si="15"/>
        <v>27881.258314809551</v>
      </c>
      <c r="F210" s="16">
        <f t="shared" si="0"/>
        <v>191783.46982611809</v>
      </c>
      <c r="G210" s="16">
        <f t="shared" si="1"/>
        <v>14.193613651906633</v>
      </c>
      <c r="H210" s="17">
        <f t="shared" si="2"/>
        <v>2.0761245674740358E-2</v>
      </c>
      <c r="I210" s="16">
        <v>14.65</v>
      </c>
      <c r="J210" s="32">
        <f t="shared" si="16"/>
        <v>0.99234133787937373</v>
      </c>
      <c r="K210" s="18">
        <f t="shared" ca="1" si="3"/>
        <v>37116.470575606952</v>
      </c>
      <c r="L210" s="19"/>
      <c r="M210" s="20"/>
      <c r="N210" s="18"/>
      <c r="O210" s="20"/>
      <c r="P210" s="21"/>
      <c r="Q210" s="33">
        <f t="shared" si="17"/>
        <v>1.0076586621206263</v>
      </c>
      <c r="R210" s="5">
        <f t="shared" ca="1" si="4"/>
        <v>5.3126150572052442</v>
      </c>
      <c r="S210" s="20"/>
      <c r="T210" s="20"/>
      <c r="U210" s="5">
        <f t="shared" ca="1" si="5"/>
        <v>9.9154958455650348</v>
      </c>
      <c r="V210" s="23"/>
      <c r="W210" s="20"/>
      <c r="X210" s="32">
        <f t="shared" si="18"/>
        <v>0.98468267575874746</v>
      </c>
      <c r="Y210" s="18">
        <f t="shared" ca="1" si="6"/>
        <v>9666505619.069376</v>
      </c>
      <c r="Z210" s="20"/>
      <c r="AA210" s="20"/>
      <c r="AB210" s="18"/>
      <c r="AC210" s="20"/>
      <c r="AD210" s="20"/>
      <c r="AE210" s="24">
        <f t="shared" si="33"/>
        <v>17</v>
      </c>
      <c r="AH210" s="25" t="str">
        <f t="shared" ca="1" si="7"/>
        <v>-</v>
      </c>
      <c r="AI210" s="15">
        <f t="shared" ca="1" si="8"/>
        <v>14.003290070852389</v>
      </c>
      <c r="AJ210" s="15">
        <f t="shared" ca="1" si="9"/>
        <v>13.984586247899617</v>
      </c>
      <c r="AK210" s="17">
        <f t="shared" ca="1" si="10"/>
        <v>5.07873658313985E-2</v>
      </c>
      <c r="AL210" s="17">
        <f t="shared" ca="1" si="11"/>
        <v>6.4416281013636972E-2</v>
      </c>
      <c r="AM210" s="26">
        <f t="shared" ca="1" si="12"/>
        <v>1</v>
      </c>
      <c r="AN210" s="26">
        <f t="shared" ca="1" si="13"/>
        <v>0</v>
      </c>
      <c r="AO210" s="25">
        <f t="shared" si="20"/>
        <v>0</v>
      </c>
      <c r="AP210" s="26">
        <f t="shared" si="21"/>
        <v>0</v>
      </c>
      <c r="AQ210" s="25">
        <f t="shared" si="22"/>
        <v>0</v>
      </c>
      <c r="AR210" s="26">
        <f t="shared" si="23"/>
        <v>1</v>
      </c>
      <c r="BD210" s="30"/>
      <c r="BE210" s="30"/>
      <c r="BF210" s="30"/>
    </row>
    <row r="211" spans="1:58" x14ac:dyDescent="0.2">
      <c r="A211" s="12">
        <v>38377</v>
      </c>
      <c r="B211" s="13">
        <v>14.01</v>
      </c>
      <c r="C211" s="14">
        <v>14.49</v>
      </c>
      <c r="D211" s="31">
        <f t="shared" si="14"/>
        <v>154260.9049518198</v>
      </c>
      <c r="E211" s="31">
        <f t="shared" si="15"/>
        <v>37322.399340191259</v>
      </c>
      <c r="F211" s="16">
        <f t="shared" si="0"/>
        <v>191583.30429201107</v>
      </c>
      <c r="G211" s="16">
        <f t="shared" si="1"/>
        <v>14.103508939881243</v>
      </c>
      <c r="H211" s="17">
        <f t="shared" si="2"/>
        <v>3.3126293995859202E-2</v>
      </c>
      <c r="I211" s="16">
        <v>14.06</v>
      </c>
      <c r="J211" s="32">
        <f t="shared" si="16"/>
        <v>0.99261466250039765</v>
      </c>
      <c r="K211" s="18">
        <f t="shared" ca="1" si="3"/>
        <v>36840.850924707505</v>
      </c>
      <c r="L211" s="19"/>
      <c r="M211" s="20"/>
      <c r="N211" s="18"/>
      <c r="O211" s="20"/>
      <c r="P211" s="21"/>
      <c r="Q211" s="33">
        <f t="shared" si="17"/>
        <v>1.0073853374996025</v>
      </c>
      <c r="R211" s="5">
        <f t="shared" ca="1" si="4"/>
        <v>5.3516275613546398</v>
      </c>
      <c r="S211" s="20"/>
      <c r="T211" s="20"/>
      <c r="U211" s="5">
        <f t="shared" ca="1" si="5"/>
        <v>9.9883831605272597</v>
      </c>
      <c r="V211" s="23"/>
      <c r="W211" s="20"/>
      <c r="X211" s="32">
        <f t="shared" si="18"/>
        <v>0.9852293250007953</v>
      </c>
      <c r="Y211" s="18">
        <f t="shared" ca="1" si="6"/>
        <v>9523098020.0535412</v>
      </c>
      <c r="Z211" s="20"/>
      <c r="AA211" s="20"/>
      <c r="AB211" s="18"/>
      <c r="AC211" s="20"/>
      <c r="AD211" s="20"/>
      <c r="AE211" s="24">
        <f t="shared" si="33"/>
        <v>16</v>
      </c>
      <c r="AH211" s="25" t="str">
        <f t="shared" ca="1" si="7"/>
        <v>-</v>
      </c>
      <c r="AI211" s="15">
        <f t="shared" ca="1" si="8"/>
        <v>14.031798507105808</v>
      </c>
      <c r="AJ211" s="15">
        <f t="shared" ca="1" si="9"/>
        <v>13.984623461705851</v>
      </c>
      <c r="AK211" s="17">
        <f t="shared" ca="1" si="10"/>
        <v>4.2913440909418642E-2</v>
      </c>
      <c r="AL211" s="17">
        <f t="shared" ca="1" si="11"/>
        <v>6.1042717602422733E-2</v>
      </c>
      <c r="AM211" s="26">
        <f t="shared" ca="1" si="12"/>
        <v>1</v>
      </c>
      <c r="AN211" s="26">
        <f t="shared" ca="1" si="13"/>
        <v>0</v>
      </c>
      <c r="AO211" s="25">
        <f t="shared" si="20"/>
        <v>0</v>
      </c>
      <c r="AP211" s="26">
        <f t="shared" si="21"/>
        <v>0</v>
      </c>
      <c r="AQ211" s="25">
        <f t="shared" si="22"/>
        <v>0</v>
      </c>
      <c r="AR211" s="26">
        <f t="shared" si="23"/>
        <v>1</v>
      </c>
      <c r="BD211" s="30"/>
      <c r="BE211" s="30"/>
      <c r="BF211" s="30"/>
    </row>
    <row r="212" spans="1:58" x14ac:dyDescent="0.2">
      <c r="A212" s="12">
        <v>38378</v>
      </c>
      <c r="B212" s="13">
        <v>13.71</v>
      </c>
      <c r="C212" s="14">
        <v>14.4</v>
      </c>
      <c r="D212" s="31">
        <f t="shared" si="14"/>
        <v>144619.59839233107</v>
      </c>
      <c r="E212" s="31">
        <f t="shared" si="15"/>
        <v>46644.325144086164</v>
      </c>
      <c r="F212" s="16">
        <f t="shared" si="0"/>
        <v>191263.92353641725</v>
      </c>
      <c r="G212" s="16">
        <f t="shared" si="1"/>
        <v>13.878273157605131</v>
      </c>
      <c r="H212" s="17">
        <f t="shared" si="2"/>
        <v>4.7916666666666607E-2</v>
      </c>
      <c r="I212" s="16">
        <v>13.44</v>
      </c>
      <c r="J212" s="32">
        <f t="shared" si="16"/>
        <v>0.9823893692281731</v>
      </c>
      <c r="K212" s="18">
        <f t="shared" ca="1" si="3"/>
        <v>36190.584823974779</v>
      </c>
      <c r="L212" s="19"/>
      <c r="M212" s="20"/>
      <c r="N212" s="18"/>
      <c r="O212" s="20"/>
      <c r="P212" s="21"/>
      <c r="Q212" s="33">
        <f t="shared" si="17"/>
        <v>1.0176106307718269</v>
      </c>
      <c r="R212" s="5">
        <f t="shared" ca="1" si="4"/>
        <v>5.4456462304551829</v>
      </c>
      <c r="S212" s="20"/>
      <c r="T212" s="20"/>
      <c r="U212" s="5">
        <f t="shared" ca="1" si="5"/>
        <v>10.163936909677219</v>
      </c>
      <c r="V212" s="23"/>
      <c r="W212" s="20"/>
      <c r="X212" s="32">
        <f t="shared" si="18"/>
        <v>0.96477873845634632</v>
      </c>
      <c r="Y212" s="18">
        <f t="shared" ca="1" si="6"/>
        <v>9187077823.8411808</v>
      </c>
      <c r="Z212" s="20"/>
      <c r="AA212" s="20"/>
      <c r="AB212" s="18"/>
      <c r="AC212" s="20"/>
      <c r="AD212" s="20"/>
      <c r="AE212" s="24">
        <f t="shared" si="33"/>
        <v>15</v>
      </c>
      <c r="AH212" s="25" t="str">
        <f t="shared" ca="1" si="7"/>
        <v>-</v>
      </c>
      <c r="AI212" s="15">
        <f t="shared" ca="1" si="8"/>
        <v>14.046146144790436</v>
      </c>
      <c r="AJ212" s="15">
        <f t="shared" ca="1" si="9"/>
        <v>13.977788498587834</v>
      </c>
      <c r="AK212" s="17">
        <f t="shared" ca="1" si="10"/>
        <v>3.4991573557485202E-2</v>
      </c>
      <c r="AL212" s="17">
        <f t="shared" ca="1" si="11"/>
        <v>5.9355235021597758E-2</v>
      </c>
      <c r="AM212" s="26">
        <f t="shared" ca="1" si="12"/>
        <v>1</v>
      </c>
      <c r="AN212" s="26">
        <f t="shared" ca="1" si="13"/>
        <v>0</v>
      </c>
      <c r="AO212" s="25">
        <f t="shared" si="20"/>
        <v>0</v>
      </c>
      <c r="AP212" s="26">
        <f t="shared" si="21"/>
        <v>0</v>
      </c>
      <c r="AQ212" s="25">
        <f t="shared" si="22"/>
        <v>0</v>
      </c>
      <c r="AR212" s="26">
        <f t="shared" si="23"/>
        <v>1</v>
      </c>
      <c r="BD212" s="30"/>
      <c r="BE212" s="30"/>
      <c r="BF212" s="30"/>
    </row>
    <row r="213" spans="1:58" x14ac:dyDescent="0.2">
      <c r="A213" s="12">
        <v>38379</v>
      </c>
      <c r="B213" s="13">
        <v>13.55</v>
      </c>
      <c r="C213" s="14">
        <v>14.18</v>
      </c>
      <c r="D213" s="31">
        <f t="shared" si="14"/>
        <v>134978.29183284234</v>
      </c>
      <c r="E213" s="31">
        <f t="shared" si="15"/>
        <v>55823.652430932736</v>
      </c>
      <c r="F213" s="16">
        <f t="shared" si="0"/>
        <v>190801.94426377508</v>
      </c>
      <c r="G213" s="16">
        <f t="shared" si="1"/>
        <v>13.734321502420688</v>
      </c>
      <c r="H213" s="17">
        <f t="shared" si="2"/>
        <v>4.4428772919605009E-2</v>
      </c>
      <c r="I213" s="16">
        <v>13.24</v>
      </c>
      <c r="J213" s="32">
        <f t="shared" si="16"/>
        <v>0.98723720440868212</v>
      </c>
      <c r="K213" s="18">
        <f t="shared" ca="1" si="3"/>
        <v>35727.235200364194</v>
      </c>
      <c r="L213" s="19"/>
      <c r="M213" s="20"/>
      <c r="N213" s="18"/>
      <c r="O213" s="20"/>
      <c r="P213" s="21"/>
      <c r="Q213" s="33">
        <f t="shared" si="17"/>
        <v>1.0127627955913179</v>
      </c>
      <c r="R213" s="5">
        <f t="shared" ca="1" si="4"/>
        <v>5.5149181463491752</v>
      </c>
      <c r="S213" s="20"/>
      <c r="T213" s="20"/>
      <c r="U213" s="5">
        <f t="shared" ca="1" si="5"/>
        <v>10.293304751045117</v>
      </c>
      <c r="V213" s="23"/>
      <c r="W213" s="20"/>
      <c r="X213" s="32">
        <f t="shared" si="18"/>
        <v>0.97447440881736425</v>
      </c>
      <c r="Y213" s="18">
        <f t="shared" ca="1" si="6"/>
        <v>8951983034.3468361</v>
      </c>
      <c r="Z213" s="20"/>
      <c r="AA213" s="20"/>
      <c r="AB213" s="18"/>
      <c r="AC213" s="20"/>
      <c r="AD213" s="20"/>
      <c r="AE213" s="24">
        <f t="shared" si="33"/>
        <v>14</v>
      </c>
      <c r="AH213" s="25" t="str">
        <f t="shared" ca="1" si="7"/>
        <v>-</v>
      </c>
      <c r="AI213" s="15">
        <f t="shared" ca="1" si="8"/>
        <v>14.05117250975688</v>
      </c>
      <c r="AJ213" s="15">
        <f t="shared" ca="1" si="9"/>
        <v>13.960984198923304</v>
      </c>
      <c r="AK213" s="17">
        <f t="shared" ca="1" si="10"/>
        <v>3.7390894306091361E-2</v>
      </c>
      <c r="AL213" s="17">
        <f t="shared" ca="1" si="11"/>
        <v>5.6756130505698152E-2</v>
      </c>
      <c r="AM213" s="26">
        <f t="shared" ca="1" si="12"/>
        <v>1</v>
      </c>
      <c r="AN213" s="26">
        <f t="shared" ca="1" si="13"/>
        <v>0</v>
      </c>
      <c r="AO213" s="25">
        <f t="shared" si="20"/>
        <v>0</v>
      </c>
      <c r="AP213" s="26">
        <f t="shared" si="21"/>
        <v>0</v>
      </c>
      <c r="AQ213" s="25">
        <f t="shared" si="22"/>
        <v>0</v>
      </c>
      <c r="AR213" s="26">
        <f t="shared" si="23"/>
        <v>1</v>
      </c>
      <c r="BD213" s="30"/>
      <c r="BE213" s="30"/>
      <c r="BF213" s="30"/>
    </row>
    <row r="214" spans="1:58" x14ac:dyDescent="0.2">
      <c r="A214" s="12">
        <v>38380</v>
      </c>
      <c r="B214" s="13">
        <v>13.38</v>
      </c>
      <c r="C214" s="14">
        <v>14.14</v>
      </c>
      <c r="D214" s="31">
        <f t="shared" si="14"/>
        <v>125336.9852733536</v>
      </c>
      <c r="E214" s="31">
        <f t="shared" si="15"/>
        <v>65036.607570641652</v>
      </c>
      <c r="F214" s="16">
        <f t="shared" si="0"/>
        <v>190373.59284399525</v>
      </c>
      <c r="G214" s="16">
        <f t="shared" si="1"/>
        <v>13.639635913864335</v>
      </c>
      <c r="H214" s="17">
        <f t="shared" si="2"/>
        <v>5.3748231966053717E-2</v>
      </c>
      <c r="I214" s="16">
        <v>13.24</v>
      </c>
      <c r="J214" s="32">
        <f t="shared" si="16"/>
        <v>0.99087638609800677</v>
      </c>
      <c r="K214" s="18">
        <f t="shared" ca="1" si="3"/>
        <v>35399.830461617756</v>
      </c>
      <c r="L214" s="19"/>
      <c r="M214" s="20"/>
      <c r="N214" s="18"/>
      <c r="O214" s="20"/>
      <c r="P214" s="21"/>
      <c r="Q214" s="33">
        <f t="shared" si="17"/>
        <v>1.0091236139019932</v>
      </c>
      <c r="R214" s="5">
        <f t="shared" ca="1" si="4"/>
        <v>5.5650022898831528</v>
      </c>
      <c r="S214" s="20"/>
      <c r="T214" s="20"/>
      <c r="U214" s="5">
        <f t="shared" ca="1" si="5"/>
        <v>10.386861278497928</v>
      </c>
      <c r="V214" s="23"/>
      <c r="W214" s="20"/>
      <c r="X214" s="32">
        <f t="shared" si="18"/>
        <v>0.98175277219601353</v>
      </c>
      <c r="Y214" s="18">
        <f t="shared" ca="1" si="6"/>
        <v>8788055753.0993156</v>
      </c>
      <c r="Z214" s="20"/>
      <c r="AA214" s="20"/>
      <c r="AB214" s="18"/>
      <c r="AC214" s="20"/>
      <c r="AD214" s="20"/>
      <c r="AE214" s="24">
        <f t="shared" si="33"/>
        <v>13</v>
      </c>
      <c r="AH214" s="25" t="str">
        <f t="shared" ca="1" si="7"/>
        <v>-</v>
      </c>
      <c r="AI214" s="15">
        <f t="shared" ca="1" si="8"/>
        <v>14.048600016352648</v>
      </c>
      <c r="AJ214" s="15">
        <f t="shared" ca="1" si="9"/>
        <v>13.941171651674276</v>
      </c>
      <c r="AK214" s="17">
        <f t="shared" ca="1" si="10"/>
        <v>3.9775127055272051E-2</v>
      </c>
      <c r="AL214" s="17">
        <f t="shared" ca="1" si="11"/>
        <v>5.5597822059279427E-2</v>
      </c>
      <c r="AM214" s="26">
        <f t="shared" ca="1" si="12"/>
        <v>1</v>
      </c>
      <c r="AN214" s="26">
        <f t="shared" ca="1" si="13"/>
        <v>0</v>
      </c>
      <c r="AO214" s="25">
        <f t="shared" si="20"/>
        <v>0</v>
      </c>
      <c r="AP214" s="26">
        <f t="shared" si="21"/>
        <v>0</v>
      </c>
      <c r="AQ214" s="25">
        <f t="shared" si="22"/>
        <v>0</v>
      </c>
      <c r="AR214" s="26">
        <f t="shared" si="23"/>
        <v>1</v>
      </c>
      <c r="BD214" s="30"/>
      <c r="BE214" s="30"/>
      <c r="BF214" s="30"/>
    </row>
    <row r="215" spans="1:58" x14ac:dyDescent="0.2">
      <c r="A215" s="12">
        <v>38383</v>
      </c>
      <c r="B215" s="13">
        <v>13.26</v>
      </c>
      <c r="C215" s="14">
        <v>13.91</v>
      </c>
      <c r="D215" s="31">
        <f t="shared" si="14"/>
        <v>115695.67871386485</v>
      </c>
      <c r="E215" s="31">
        <f t="shared" si="15"/>
        <v>74159.710948715161</v>
      </c>
      <c r="F215" s="16">
        <f t="shared" si="0"/>
        <v>189855.38966258001</v>
      </c>
      <c r="G215" s="16">
        <f t="shared" si="1"/>
        <v>13.513897517485994</v>
      </c>
      <c r="H215" s="17">
        <f t="shared" si="2"/>
        <v>4.6728971962616828E-2</v>
      </c>
      <c r="I215" s="16">
        <v>12.82</v>
      </c>
      <c r="J215" s="32">
        <f t="shared" si="16"/>
        <v>0.98808445687691859</v>
      </c>
      <c r="K215" s="18">
        <f t="shared" ca="1" si="3"/>
        <v>34976.596271323295</v>
      </c>
      <c r="L215" s="19"/>
      <c r="M215" s="20"/>
      <c r="N215" s="18"/>
      <c r="O215" s="20"/>
      <c r="P215" s="21"/>
      <c r="Q215" s="33">
        <f t="shared" si="17"/>
        <v>1.0119155431230813</v>
      </c>
      <c r="R215" s="5">
        <f t="shared" ca="1" si="4"/>
        <v>5.6310777215836367</v>
      </c>
      <c r="S215" s="20"/>
      <c r="T215" s="20"/>
      <c r="U215" s="5">
        <f t="shared" ca="1" si="5"/>
        <v>10.510266536126943</v>
      </c>
      <c r="V215" s="23"/>
      <c r="W215" s="20"/>
      <c r="X215" s="32">
        <f t="shared" si="18"/>
        <v>0.97616891375383719</v>
      </c>
      <c r="Y215" s="18">
        <f t="shared" ca="1" si="6"/>
        <v>8578062252.2279339</v>
      </c>
      <c r="Z215" s="20"/>
      <c r="AA215" s="20"/>
      <c r="AB215" s="18"/>
      <c r="AC215" s="20"/>
      <c r="AD215" s="20"/>
      <c r="AE215" s="24">
        <f t="shared" si="33"/>
        <v>12</v>
      </c>
      <c r="AH215" s="25" t="str">
        <f t="shared" ca="1" si="7"/>
        <v>-</v>
      </c>
      <c r="AI215" s="15">
        <f t="shared" ca="1" si="8"/>
        <v>14.033640082025034</v>
      </c>
      <c r="AJ215" s="15">
        <f t="shared" ca="1" si="9"/>
        <v>13.922798213202801</v>
      </c>
      <c r="AK215" s="17">
        <f t="shared" ca="1" si="10"/>
        <v>4.1118363864256956E-2</v>
      </c>
      <c r="AL215" s="17">
        <f t="shared" ca="1" si="11"/>
        <v>5.4199277115886069E-2</v>
      </c>
      <c r="AM215" s="26">
        <f t="shared" ca="1" si="12"/>
        <v>1</v>
      </c>
      <c r="AN215" s="26">
        <f t="shared" ca="1" si="13"/>
        <v>0</v>
      </c>
      <c r="AO215" s="25">
        <f t="shared" si="20"/>
        <v>0</v>
      </c>
      <c r="AP215" s="26">
        <f t="shared" si="21"/>
        <v>0</v>
      </c>
      <c r="AQ215" s="25">
        <f t="shared" si="22"/>
        <v>0</v>
      </c>
      <c r="AR215" s="26">
        <f t="shared" si="23"/>
        <v>1</v>
      </c>
      <c r="BD215" s="30"/>
      <c r="BE215" s="30"/>
      <c r="BF215" s="30"/>
    </row>
    <row r="216" spans="1:58" x14ac:dyDescent="0.2">
      <c r="A216" s="12">
        <v>38384</v>
      </c>
      <c r="B216" s="13">
        <v>12.83</v>
      </c>
      <c r="C216" s="14">
        <v>13.46</v>
      </c>
      <c r="D216" s="31">
        <f t="shared" si="14"/>
        <v>106054.37215437612</v>
      </c>
      <c r="E216" s="31">
        <f t="shared" si="15"/>
        <v>83350.489164302562</v>
      </c>
      <c r="F216" s="16">
        <f t="shared" si="0"/>
        <v>189404.86131867868</v>
      </c>
      <c r="G216" s="16">
        <f t="shared" si="1"/>
        <v>13.107241079283385</v>
      </c>
      <c r="H216" s="17">
        <f t="shared" si="2"/>
        <v>4.68053491827638E-2</v>
      </c>
      <c r="I216" s="16">
        <v>12.03</v>
      </c>
      <c r="J216" s="32">
        <f t="shared" si="16"/>
        <v>0.96760667863830363</v>
      </c>
      <c r="K216" s="18">
        <f t="shared" ca="1" si="3"/>
        <v>33842.208412894121</v>
      </c>
      <c r="L216" s="19"/>
      <c r="M216" s="20"/>
      <c r="N216" s="18"/>
      <c r="O216" s="20"/>
      <c r="P216" s="21"/>
      <c r="Q216" s="33">
        <f t="shared" si="17"/>
        <v>1.0323933213616963</v>
      </c>
      <c r="R216" s="5">
        <f t="shared" ca="1" si="4"/>
        <v>5.8132448496077993</v>
      </c>
      <c r="S216" s="20"/>
      <c r="T216" s="20"/>
      <c r="U216" s="5">
        <f t="shared" ca="1" si="5"/>
        <v>10.850357498220315</v>
      </c>
      <c r="V216" s="23"/>
      <c r="W216" s="20"/>
      <c r="X216" s="32">
        <f t="shared" si="18"/>
        <v>0.93521335727660726</v>
      </c>
      <c r="Y216" s="18">
        <f t="shared" ca="1" si="6"/>
        <v>8021790423.9503527</v>
      </c>
      <c r="Z216" s="20"/>
      <c r="AA216" s="20"/>
      <c r="AB216" s="18"/>
      <c r="AC216" s="20"/>
      <c r="AD216" s="20"/>
      <c r="AE216" s="24">
        <f t="shared" si="33"/>
        <v>11</v>
      </c>
      <c r="AH216" s="25" t="str">
        <f t="shared" ca="1" si="7"/>
        <v>-</v>
      </c>
      <c r="AI216" s="15">
        <f t="shared" ca="1" si="8"/>
        <v>13.994635186251536</v>
      </c>
      <c r="AJ216" s="15">
        <f t="shared" ca="1" si="9"/>
        <v>13.894499080894764</v>
      </c>
      <c r="AK216" s="17">
        <f t="shared" ca="1" si="10"/>
        <v>4.5459047782260863E-2</v>
      </c>
      <c r="AL216" s="17">
        <f t="shared" ca="1" si="11"/>
        <v>5.2903942954133497E-2</v>
      </c>
      <c r="AM216" s="26">
        <f t="shared" ca="1" si="12"/>
        <v>1</v>
      </c>
      <c r="AN216" s="26">
        <f t="shared" ca="1" si="13"/>
        <v>0</v>
      </c>
      <c r="AO216" s="25">
        <f t="shared" si="20"/>
        <v>0</v>
      </c>
      <c r="AP216" s="26">
        <f t="shared" si="21"/>
        <v>0</v>
      </c>
      <c r="AQ216" s="25">
        <f t="shared" si="22"/>
        <v>0</v>
      </c>
      <c r="AR216" s="26">
        <f t="shared" si="23"/>
        <v>1</v>
      </c>
      <c r="BD216" s="30"/>
      <c r="BE216" s="30"/>
      <c r="BF216" s="30"/>
    </row>
    <row r="217" spans="1:58" x14ac:dyDescent="0.2">
      <c r="A217" s="12">
        <v>38385</v>
      </c>
      <c r="B217" s="13">
        <v>12.19</v>
      </c>
      <c r="C217" s="14">
        <v>12.91</v>
      </c>
      <c r="D217" s="31">
        <f t="shared" si="14"/>
        <v>96413.06559488739</v>
      </c>
      <c r="E217" s="31">
        <f t="shared" si="15"/>
        <v>92540.531003696364</v>
      </c>
      <c r="F217" s="16">
        <f t="shared" si="0"/>
        <v>188953.59659858374</v>
      </c>
      <c r="G217" s="16">
        <f t="shared" si="1"/>
        <v>12.542621932167876</v>
      </c>
      <c r="H217" s="17">
        <f t="shared" si="2"/>
        <v>5.5770720371804861E-2</v>
      </c>
      <c r="I217" s="16">
        <v>11.66</v>
      </c>
      <c r="J217" s="32">
        <f t="shared" si="16"/>
        <v>0.95464320476973086</v>
      </c>
      <c r="K217" s="18">
        <f t="shared" ca="1" si="3"/>
        <v>32305.917194564558</v>
      </c>
      <c r="L217" s="19"/>
      <c r="M217" s="20"/>
      <c r="N217" s="18"/>
      <c r="O217" s="20"/>
      <c r="P217" s="21"/>
      <c r="Q217" s="33">
        <f t="shared" si="17"/>
        <v>1.0453567952302691</v>
      </c>
      <c r="R217" s="5">
        <f t="shared" ca="1" si="4"/>
        <v>6.0766618495881568</v>
      </c>
      <c r="S217" s="20"/>
      <c r="T217" s="20"/>
      <c r="U217" s="5">
        <f t="shared" ca="1" si="5"/>
        <v>11.342106626212971</v>
      </c>
      <c r="V217" s="23"/>
      <c r="W217" s="20"/>
      <c r="X217" s="32">
        <f t="shared" si="18"/>
        <v>0.90928640953946183</v>
      </c>
      <c r="Y217" s="18">
        <f t="shared" ca="1" si="6"/>
        <v>7293624964.7905569</v>
      </c>
      <c r="Z217" s="20"/>
      <c r="AA217" s="20"/>
      <c r="AB217" s="18"/>
      <c r="AC217" s="20"/>
      <c r="AD217" s="20"/>
      <c r="AE217" s="24">
        <f t="shared" si="33"/>
        <v>10</v>
      </c>
      <c r="AH217" s="25" t="str">
        <f t="shared" ca="1" si="7"/>
        <v>-</v>
      </c>
      <c r="AI217" s="15">
        <f t="shared" ca="1" si="8"/>
        <v>13.913654601892869</v>
      </c>
      <c r="AJ217" s="15">
        <f t="shared" ca="1" si="9"/>
        <v>13.851811714476845</v>
      </c>
      <c r="AK217" s="17">
        <f t="shared" ca="1" si="10"/>
        <v>4.9233118844918468E-2</v>
      </c>
      <c r="AL217" s="17">
        <f t="shared" ca="1" si="11"/>
        <v>5.2588645458366459E-2</v>
      </c>
      <c r="AM217" s="26">
        <f t="shared" ca="1" si="12"/>
        <v>1</v>
      </c>
      <c r="AN217" s="26">
        <f t="shared" ca="1" si="13"/>
        <v>0</v>
      </c>
      <c r="AO217" s="25">
        <f t="shared" si="20"/>
        <v>0</v>
      </c>
      <c r="AP217" s="26">
        <f t="shared" si="21"/>
        <v>0</v>
      </c>
      <c r="AQ217" s="25">
        <f t="shared" si="22"/>
        <v>0</v>
      </c>
      <c r="AR217" s="26">
        <f t="shared" si="23"/>
        <v>1</v>
      </c>
      <c r="BD217" s="30"/>
      <c r="BE217" s="30"/>
      <c r="BF217" s="30"/>
    </row>
    <row r="218" spans="1:58" x14ac:dyDescent="0.2">
      <c r="A218" s="12">
        <v>38386</v>
      </c>
      <c r="B218" s="13">
        <v>12.29</v>
      </c>
      <c r="C218" s="14">
        <v>12.68</v>
      </c>
      <c r="D218" s="31">
        <f t="shared" si="14"/>
        <v>86771.759035398645</v>
      </c>
      <c r="E218" s="31">
        <f t="shared" si="15"/>
        <v>101644.13495103701</v>
      </c>
      <c r="F218" s="16">
        <f t="shared" si="0"/>
        <v>188415.89398643567</v>
      </c>
      <c r="G218" s="16">
        <f t="shared" si="1"/>
        <v>12.500392084193058</v>
      </c>
      <c r="H218" s="17">
        <f t="shared" si="2"/>
        <v>3.0757097791798138E-2</v>
      </c>
      <c r="I218" s="16">
        <v>11.79</v>
      </c>
      <c r="J218" s="32">
        <f t="shared" si="16"/>
        <v>0.99379698761146673</v>
      </c>
      <c r="K218" s="18">
        <f t="shared" ca="1" si="3"/>
        <v>32104.214312135507</v>
      </c>
      <c r="L218" s="19"/>
      <c r="M218" s="20"/>
      <c r="N218" s="18"/>
      <c r="O218" s="20"/>
      <c r="P218" s="21"/>
      <c r="Q218" s="33">
        <f t="shared" si="17"/>
        <v>1.0062030123885333</v>
      </c>
      <c r="R218" s="5">
        <f t="shared" ca="1" si="4"/>
        <v>6.1141007423153519</v>
      </c>
      <c r="S218" s="20"/>
      <c r="T218" s="20"/>
      <c r="U218" s="5">
        <f t="shared" ca="1" si="5"/>
        <v>11.412071143550522</v>
      </c>
      <c r="V218" s="23"/>
      <c r="W218" s="20"/>
      <c r="X218" s="32">
        <f t="shared" si="18"/>
        <v>0.98759397522293335</v>
      </c>
      <c r="Y218" s="18">
        <f t="shared" ca="1" si="6"/>
        <v>7202666011.5688505</v>
      </c>
      <c r="Z218" s="20"/>
      <c r="AA218" s="20"/>
      <c r="AB218" s="18"/>
      <c r="AC218" s="20"/>
      <c r="AD218" s="20"/>
      <c r="AE218" s="24">
        <f t="shared" si="33"/>
        <v>9</v>
      </c>
      <c r="AH218" s="25" t="str">
        <f t="shared" ca="1" si="7"/>
        <v>-</v>
      </c>
      <c r="AI218" s="15">
        <f t="shared" ca="1" si="8"/>
        <v>13.819615060140785</v>
      </c>
      <c r="AJ218" s="15">
        <f t="shared" ca="1" si="9"/>
        <v>13.816008918232718</v>
      </c>
      <c r="AK218" s="17">
        <f t="shared" ca="1" si="10"/>
        <v>4.6373190699107059E-2</v>
      </c>
      <c r="AL218" s="17">
        <f t="shared" ca="1" si="11"/>
        <v>5.0743840782682612E-2</v>
      </c>
      <c r="AM218" s="26">
        <f t="shared" ca="1" si="12"/>
        <v>1</v>
      </c>
      <c r="AN218" s="26">
        <f t="shared" ca="1" si="13"/>
        <v>0</v>
      </c>
      <c r="AO218" s="25">
        <f t="shared" si="20"/>
        <v>0</v>
      </c>
      <c r="AP218" s="26">
        <f t="shared" si="21"/>
        <v>0</v>
      </c>
      <c r="AQ218" s="25">
        <f t="shared" si="22"/>
        <v>0</v>
      </c>
      <c r="AR218" s="26">
        <f t="shared" si="23"/>
        <v>1</v>
      </c>
      <c r="BD218" s="30"/>
      <c r="BE218" s="30"/>
      <c r="BF218" s="30"/>
    </row>
    <row r="219" spans="1:58" x14ac:dyDescent="0.2">
      <c r="A219" s="12">
        <v>38387</v>
      </c>
      <c r="B219" s="13">
        <v>11.48</v>
      </c>
      <c r="C219" s="14">
        <v>12.22</v>
      </c>
      <c r="D219" s="31">
        <f t="shared" si="14"/>
        <v>77130.4524759099</v>
      </c>
      <c r="E219" s="31">
        <f t="shared" si="15"/>
        <v>110988.90290183484</v>
      </c>
      <c r="F219" s="16">
        <f t="shared" si="0"/>
        <v>188119.35537774474</v>
      </c>
      <c r="G219" s="16">
        <f t="shared" si="1"/>
        <v>11.916594033518971</v>
      </c>
      <c r="H219" s="17">
        <f t="shared" si="2"/>
        <v>6.0556464811784005E-2</v>
      </c>
      <c r="I219" s="16">
        <v>11.21</v>
      </c>
      <c r="J219" s="32">
        <f t="shared" si="16"/>
        <v>0.95179727210185272</v>
      </c>
      <c r="K219" s="18">
        <f t="shared" ca="1" si="3"/>
        <v>30555.457869686583</v>
      </c>
      <c r="L219" s="19"/>
      <c r="M219" s="20"/>
      <c r="N219" s="18"/>
      <c r="O219" s="20"/>
      <c r="P219" s="21"/>
      <c r="Q219" s="33">
        <f t="shared" si="17"/>
        <v>1.0482027278981474</v>
      </c>
      <c r="R219" s="5">
        <f t="shared" ca="1" si="4"/>
        <v>6.408550093848568</v>
      </c>
      <c r="S219" s="20"/>
      <c r="T219" s="20"/>
      <c r="U219" s="5">
        <f t="shared" ca="1" si="5"/>
        <v>11.961754573765761</v>
      </c>
      <c r="V219" s="23"/>
      <c r="W219" s="20"/>
      <c r="X219" s="32">
        <f t="shared" si="18"/>
        <v>0.90359454420370544</v>
      </c>
      <c r="Y219" s="18">
        <f t="shared" ca="1" si="6"/>
        <v>6507861380.8583193</v>
      </c>
      <c r="Z219" s="20"/>
      <c r="AA219" s="20"/>
      <c r="AB219" s="18"/>
      <c r="AC219" s="20"/>
      <c r="AD219" s="20"/>
      <c r="AE219" s="24">
        <f t="shared" si="33"/>
        <v>8</v>
      </c>
      <c r="AH219" s="25" t="str">
        <f t="shared" ca="1" si="7"/>
        <v>-</v>
      </c>
      <c r="AI219" s="15">
        <f t="shared" ca="1" si="8"/>
        <v>13.696025918993499</v>
      </c>
      <c r="AJ219" s="15">
        <f t="shared" ca="1" si="9"/>
        <v>13.758366241305916</v>
      </c>
      <c r="AK219" s="17">
        <f t="shared" ca="1" si="10"/>
        <v>4.906113934780356E-2</v>
      </c>
      <c r="AL219" s="17">
        <f t="shared" ca="1" si="11"/>
        <v>5.0467885370142275E-2</v>
      </c>
      <c r="AM219" s="26">
        <f t="shared" ca="1" si="12"/>
        <v>0</v>
      </c>
      <c r="AN219" s="26">
        <f t="shared" ca="1" si="13"/>
        <v>0</v>
      </c>
      <c r="AO219" s="25">
        <f t="shared" si="20"/>
        <v>0</v>
      </c>
      <c r="AP219" s="26">
        <f t="shared" si="21"/>
        <v>0</v>
      </c>
      <c r="AQ219" s="25">
        <f t="shared" si="22"/>
        <v>0</v>
      </c>
      <c r="AR219" s="26">
        <f t="shared" si="23"/>
        <v>1</v>
      </c>
      <c r="BD219" s="30"/>
      <c r="BE219" s="30"/>
      <c r="BF219" s="30"/>
    </row>
    <row r="220" spans="1:58" x14ac:dyDescent="0.2">
      <c r="A220" s="12">
        <v>38390</v>
      </c>
      <c r="B220" s="13">
        <v>11.59</v>
      </c>
      <c r="C220" s="14">
        <v>12.2</v>
      </c>
      <c r="D220" s="31">
        <f t="shared" si="14"/>
        <v>67489.14591642117</v>
      </c>
      <c r="E220" s="31">
        <f t="shared" si="15"/>
        <v>120046.36601991428</v>
      </c>
      <c r="F220" s="16">
        <f t="shared" si="0"/>
        <v>187535.51193633545</v>
      </c>
      <c r="G220" s="16">
        <f t="shared" si="1"/>
        <v>11.980476888969207</v>
      </c>
      <c r="H220" s="17">
        <f t="shared" si="2"/>
        <v>4.9999999999999933E-2</v>
      </c>
      <c r="I220" s="16">
        <v>11.73</v>
      </c>
      <c r="J220" s="32">
        <f t="shared" si="16"/>
        <v>1.0022406141106137</v>
      </c>
      <c r="K220" s="18">
        <f t="shared" ca="1" si="3"/>
        <v>30622.672383855639</v>
      </c>
      <c r="L220" s="19"/>
      <c r="M220" s="20"/>
      <c r="N220" s="18"/>
      <c r="O220" s="20"/>
      <c r="P220" s="21"/>
      <c r="Q220" s="33">
        <f t="shared" si="17"/>
        <v>0.99775938588938629</v>
      </c>
      <c r="R220" s="5">
        <f t="shared" ca="1" si="4"/>
        <v>6.3939246324921131</v>
      </c>
      <c r="S220" s="20"/>
      <c r="T220" s="20"/>
      <c r="U220" s="5">
        <f t="shared" ca="1" si="5"/>
        <v>11.934544299395885</v>
      </c>
      <c r="V220" s="23"/>
      <c r="W220" s="20"/>
      <c r="X220" s="32">
        <f t="shared" si="18"/>
        <v>1.0044812282212274</v>
      </c>
      <c r="Y220" s="18">
        <f t="shared" ca="1" si="6"/>
        <v>6536594370.8888311</v>
      </c>
      <c r="Z220" s="20"/>
      <c r="AA220" s="20"/>
      <c r="AB220" s="18"/>
      <c r="AC220" s="20"/>
      <c r="AD220" s="20"/>
      <c r="AE220" s="24">
        <f t="shared" si="33"/>
        <v>7</v>
      </c>
      <c r="AH220" s="25" t="str">
        <f t="shared" ca="1" si="7"/>
        <v>-</v>
      </c>
      <c r="AI220" s="15">
        <f t="shared" ca="1" si="8"/>
        <v>13.58626191226586</v>
      </c>
      <c r="AJ220" s="15">
        <f t="shared" ca="1" si="9"/>
        <v>13.707646569963691</v>
      </c>
      <c r="AK220" s="17">
        <f t="shared" ca="1" si="10"/>
        <v>4.8436434020127928E-2</v>
      </c>
      <c r="AL220" s="17">
        <f t="shared" ca="1" si="11"/>
        <v>4.8410172791083943E-2</v>
      </c>
      <c r="AM220" s="26">
        <f t="shared" ca="1" si="12"/>
        <v>0</v>
      </c>
      <c r="AN220" s="26">
        <f t="shared" ca="1" si="13"/>
        <v>1</v>
      </c>
      <c r="AO220" s="25">
        <f t="shared" si="20"/>
        <v>0</v>
      </c>
      <c r="AP220" s="26">
        <f t="shared" si="21"/>
        <v>0</v>
      </c>
      <c r="AQ220" s="25">
        <f t="shared" si="22"/>
        <v>0</v>
      </c>
      <c r="AR220" s="26">
        <f t="shared" si="23"/>
        <v>1</v>
      </c>
      <c r="BD220" s="30"/>
      <c r="BE220" s="30"/>
      <c r="BF220" s="30"/>
    </row>
    <row r="221" spans="1:58" x14ac:dyDescent="0.2">
      <c r="A221" s="12">
        <v>38391</v>
      </c>
      <c r="B221" s="13">
        <v>11.54</v>
      </c>
      <c r="C221" s="14">
        <v>12.31</v>
      </c>
      <c r="D221" s="31">
        <f t="shared" si="14"/>
        <v>57847.839356932433</v>
      </c>
      <c r="E221" s="31">
        <f t="shared" si="15"/>
        <v>129205.60725142858</v>
      </c>
      <c r="F221" s="16">
        <f t="shared" si="0"/>
        <v>187053.446608361</v>
      </c>
      <c r="G221" s="16">
        <f t="shared" si="1"/>
        <v>12.0718710742171</v>
      </c>
      <c r="H221" s="17">
        <f t="shared" si="2"/>
        <v>6.2550771730300658E-2</v>
      </c>
      <c r="I221" s="16">
        <v>11.6</v>
      </c>
      <c r="J221" s="32">
        <f t="shared" si="16"/>
        <v>1.0050384555135354</v>
      </c>
      <c r="K221" s="18">
        <f t="shared" ca="1" si="3"/>
        <v>30775.708641241315</v>
      </c>
      <c r="L221" s="19"/>
      <c r="M221" s="20"/>
      <c r="N221" s="18"/>
      <c r="O221" s="20"/>
      <c r="P221" s="21"/>
      <c r="Q221" s="33">
        <f t="shared" si="17"/>
        <v>0.99496154448646468</v>
      </c>
      <c r="R221" s="5">
        <f t="shared" ca="1" si="4"/>
        <v>6.3614441072391337</v>
      </c>
      <c r="S221" s="20"/>
      <c r="T221" s="20"/>
      <c r="U221" s="5">
        <f t="shared" ca="1" si="5"/>
        <v>11.874006103207199</v>
      </c>
      <c r="V221" s="23"/>
      <c r="W221" s="20"/>
      <c r="X221" s="32">
        <f t="shared" si="18"/>
        <v>1.0100769110270706</v>
      </c>
      <c r="Y221" s="18">
        <f t="shared" ca="1" si="6"/>
        <v>6602028522.0253716</v>
      </c>
      <c r="Z221" s="20"/>
      <c r="AA221" s="20"/>
      <c r="AB221" s="18"/>
      <c r="AC221" s="20"/>
      <c r="AD221" s="20"/>
      <c r="AE221" s="24">
        <f t="shared" si="33"/>
        <v>6</v>
      </c>
      <c r="AH221" s="25" t="str">
        <f t="shared" ca="1" si="7"/>
        <v>-</v>
      </c>
      <c r="AI221" s="15">
        <f t="shared" ca="1" si="8"/>
        <v>13.482283581323477</v>
      </c>
      <c r="AJ221" s="15">
        <f t="shared" ca="1" si="9"/>
        <v>13.661624235366714</v>
      </c>
      <c r="AK221" s="17">
        <f t="shared" ca="1" si="10"/>
        <v>5.107340064807523E-2</v>
      </c>
      <c r="AL221" s="17">
        <f t="shared" ca="1" si="11"/>
        <v>4.7296480803744087E-2</v>
      </c>
      <c r="AM221" s="26">
        <f t="shared" ca="1" si="12"/>
        <v>0</v>
      </c>
      <c r="AN221" s="26">
        <f t="shared" ca="1" si="13"/>
        <v>1</v>
      </c>
      <c r="AO221" s="25">
        <f t="shared" si="20"/>
        <v>0</v>
      </c>
      <c r="AP221" s="26">
        <f t="shared" si="21"/>
        <v>0</v>
      </c>
      <c r="AQ221" s="25">
        <f t="shared" si="22"/>
        <v>0</v>
      </c>
      <c r="AR221" s="26">
        <f t="shared" si="23"/>
        <v>1</v>
      </c>
      <c r="BD221" s="30"/>
      <c r="BE221" s="30"/>
      <c r="BF221" s="30"/>
    </row>
    <row r="222" spans="1:58" x14ac:dyDescent="0.2">
      <c r="A222" s="12">
        <v>38392</v>
      </c>
      <c r="B222" s="13">
        <v>11.88</v>
      </c>
      <c r="C222" s="14">
        <v>12.33</v>
      </c>
      <c r="D222" s="31">
        <f t="shared" si="14"/>
        <v>48206.532797443695</v>
      </c>
      <c r="E222" s="31">
        <f t="shared" si="15"/>
        <v>138243.84264513289</v>
      </c>
      <c r="F222" s="16">
        <f t="shared" si="0"/>
        <v>186450.37544257659</v>
      </c>
      <c r="G222" s="16">
        <f t="shared" si="1"/>
        <v>12.213653011116994</v>
      </c>
      <c r="H222" s="17">
        <f t="shared" si="2"/>
        <v>3.6496350364963459E-2</v>
      </c>
      <c r="I222" s="16">
        <v>12</v>
      </c>
      <c r="J222" s="32">
        <f t="shared" si="16"/>
        <v>1.0084828946777129</v>
      </c>
      <c r="K222" s="18">
        <f t="shared" ca="1" si="3"/>
        <v>31035.51042912087</v>
      </c>
      <c r="L222" s="19"/>
      <c r="M222" s="20"/>
      <c r="N222" s="18"/>
      <c r="O222" s="20"/>
      <c r="P222" s="21"/>
      <c r="Q222" s="33">
        <f t="shared" si="17"/>
        <v>0.9915171053222871</v>
      </c>
      <c r="R222" s="5">
        <f t="shared" ca="1" si="4"/>
        <v>6.3072178855311849</v>
      </c>
      <c r="S222" s="20"/>
      <c r="T222" s="20"/>
      <c r="U222" s="5">
        <f t="shared" ca="1" si="5"/>
        <v>11.772877096683203</v>
      </c>
      <c r="V222" s="23"/>
      <c r="W222" s="20"/>
      <c r="X222" s="32">
        <f t="shared" si="18"/>
        <v>1.0169657893554258</v>
      </c>
      <c r="Y222" s="18">
        <f t="shared" ca="1" si="6"/>
        <v>6713595275.4490967</v>
      </c>
      <c r="Z222" s="20"/>
      <c r="AA222" s="20"/>
      <c r="AB222" s="18"/>
      <c r="AC222" s="20"/>
      <c r="AD222" s="20"/>
      <c r="AE222" s="24">
        <f t="shared" si="33"/>
        <v>5</v>
      </c>
      <c r="AH222" s="25" t="str">
        <f t="shared" ca="1" si="7"/>
        <v>-</v>
      </c>
      <c r="AI222" s="15">
        <f t="shared" ca="1" si="8"/>
        <v>13.389575371155878</v>
      </c>
      <c r="AJ222" s="15">
        <f t="shared" ca="1" si="9"/>
        <v>13.620081191867124</v>
      </c>
      <c r="AK222" s="17">
        <f t="shared" ca="1" si="10"/>
        <v>4.9355234178441842E-2</v>
      </c>
      <c r="AL222" s="17">
        <f t="shared" ca="1" si="11"/>
        <v>4.3612010777912602E-2</v>
      </c>
      <c r="AM222" s="26">
        <f t="shared" ca="1" si="12"/>
        <v>0</v>
      </c>
      <c r="AN222" s="26">
        <f t="shared" ca="1" si="13"/>
        <v>1</v>
      </c>
      <c r="AO222" s="25">
        <f t="shared" si="20"/>
        <v>0</v>
      </c>
      <c r="AP222" s="26">
        <f t="shared" si="21"/>
        <v>0</v>
      </c>
      <c r="AQ222" s="25">
        <f t="shared" si="22"/>
        <v>0</v>
      </c>
      <c r="AR222" s="26">
        <f t="shared" si="23"/>
        <v>1</v>
      </c>
      <c r="BD222" s="30"/>
      <c r="BE222" s="30"/>
      <c r="BF222" s="30"/>
    </row>
    <row r="223" spans="1:58" x14ac:dyDescent="0.2">
      <c r="A223" s="12">
        <v>38393</v>
      </c>
      <c r="B223" s="13">
        <v>11.65</v>
      </c>
      <c r="C223" s="14">
        <v>12.13</v>
      </c>
      <c r="D223" s="31">
        <f t="shared" si="14"/>
        <v>38565.226237954957</v>
      </c>
      <c r="E223" s="31">
        <f t="shared" si="15"/>
        <v>147533.2767024505</v>
      </c>
      <c r="F223" s="16">
        <f t="shared" si="0"/>
        <v>186098.50294040545</v>
      </c>
      <c r="G223" s="16">
        <f t="shared" si="1"/>
        <v>12.030529513662202</v>
      </c>
      <c r="H223" s="17">
        <f t="shared" si="2"/>
        <v>3.9571310799670245E-2</v>
      </c>
      <c r="I223" s="16">
        <v>11.51</v>
      </c>
      <c r="J223" s="32">
        <f t="shared" si="16"/>
        <v>0.98314773401899247</v>
      </c>
      <c r="K223" s="18">
        <f t="shared" ca="1" si="3"/>
        <v>30511.247819364387</v>
      </c>
      <c r="L223" s="19"/>
      <c r="M223" s="20"/>
      <c r="N223" s="18"/>
      <c r="O223" s="20"/>
      <c r="P223" s="21"/>
      <c r="Q223" s="33">
        <f t="shared" si="17"/>
        <v>1.0168522659810075</v>
      </c>
      <c r="R223" s="5">
        <f t="shared" ca="1" si="4"/>
        <v>6.4132416205968772</v>
      </c>
      <c r="S223" s="20"/>
      <c r="T223" s="20"/>
      <c r="U223" s="5">
        <f t="shared" ca="1" si="5"/>
        <v>11.970866911031097</v>
      </c>
      <c r="V223" s="23"/>
      <c r="W223" s="20"/>
      <c r="X223" s="32">
        <f t="shared" si="18"/>
        <v>0.96629546803798494</v>
      </c>
      <c r="Y223" s="18">
        <f t="shared" ca="1" si="6"/>
        <v>6486889738.2912121</v>
      </c>
      <c r="Z223" s="20"/>
      <c r="AA223" s="20"/>
      <c r="AB223" s="18"/>
      <c r="AC223" s="20"/>
      <c r="AD223" s="20"/>
      <c r="AE223" s="24">
        <f t="shared" si="33"/>
        <v>4</v>
      </c>
      <c r="AH223" s="25" t="str">
        <f t="shared" ca="1" si="7"/>
        <v>-</v>
      </c>
      <c r="AI223" s="15">
        <f t="shared" ca="1" si="8"/>
        <v>13.27954430277682</v>
      </c>
      <c r="AJ223" s="15">
        <f t="shared" ca="1" si="9"/>
        <v>13.580154999789595</v>
      </c>
      <c r="AK223" s="17">
        <f t="shared" ca="1" si="10"/>
        <v>4.6655332583086073E-2</v>
      </c>
      <c r="AL223" s="17">
        <f t="shared" ca="1" si="11"/>
        <v>4.4208164676143989E-2</v>
      </c>
      <c r="AM223" s="26">
        <f t="shared" ca="1" si="12"/>
        <v>0</v>
      </c>
      <c r="AN223" s="26">
        <f t="shared" ca="1" si="13"/>
        <v>1</v>
      </c>
      <c r="AO223" s="25">
        <f t="shared" si="20"/>
        <v>0</v>
      </c>
      <c r="AP223" s="26">
        <f t="shared" si="21"/>
        <v>0</v>
      </c>
      <c r="AQ223" s="25">
        <f t="shared" si="22"/>
        <v>0</v>
      </c>
      <c r="AR223" s="26">
        <f t="shared" si="23"/>
        <v>1</v>
      </c>
      <c r="BD223" s="30"/>
      <c r="BE223" s="30"/>
      <c r="BF223" s="30"/>
    </row>
    <row r="224" spans="1:58" x14ac:dyDescent="0.2">
      <c r="A224" s="12">
        <v>38394</v>
      </c>
      <c r="B224" s="13">
        <v>11.37</v>
      </c>
      <c r="C224" s="14">
        <v>11.82</v>
      </c>
      <c r="D224" s="31">
        <f t="shared" si="14"/>
        <v>28923.91967846622</v>
      </c>
      <c r="E224" s="31">
        <f t="shared" si="15"/>
        <v>156793.06412355881</v>
      </c>
      <c r="F224" s="16">
        <f t="shared" si="0"/>
        <v>185716.98380202503</v>
      </c>
      <c r="G224" s="16">
        <f t="shared" si="1"/>
        <v>11.749916135892102</v>
      </c>
      <c r="H224" s="17">
        <f t="shared" si="2"/>
        <v>3.8071065989847774E-2</v>
      </c>
      <c r="I224" s="16">
        <v>11.43</v>
      </c>
      <c r="J224" s="32">
        <f t="shared" si="16"/>
        <v>0.97467262002531585</v>
      </c>
      <c r="K224" s="18">
        <f t="shared" ca="1" si="3"/>
        <v>29737.265474188745</v>
      </c>
      <c r="L224" s="19"/>
      <c r="M224" s="20"/>
      <c r="N224" s="18"/>
      <c r="O224" s="20"/>
      <c r="P224" s="21"/>
      <c r="Q224" s="33">
        <f t="shared" si="17"/>
        <v>1.025327379974684</v>
      </c>
      <c r="R224" s="5">
        <f t="shared" ca="1" si="4"/>
        <v>6.5753982941345708</v>
      </c>
      <c r="S224" s="20"/>
      <c r="T224" s="20"/>
      <c r="U224" s="5">
        <f t="shared" ca="1" si="5"/>
        <v>12.273637398232324</v>
      </c>
      <c r="V224" s="23"/>
      <c r="W224" s="20"/>
      <c r="X224" s="32">
        <f t="shared" si="18"/>
        <v>0.9493452400506317</v>
      </c>
      <c r="Y224" s="18">
        <f t="shared" ca="1" si="6"/>
        <v>6157892598.9201717</v>
      </c>
      <c r="Z224" s="20"/>
      <c r="AA224" s="20"/>
      <c r="AB224" s="18"/>
      <c r="AC224" s="20"/>
      <c r="AD224" s="20"/>
      <c r="AE224" s="24">
        <f t="shared" si="33"/>
        <v>3</v>
      </c>
      <c r="AH224" s="25" t="str">
        <f t="shared" ca="1" si="7"/>
        <v>-</v>
      </c>
      <c r="AI224" s="15">
        <f t="shared" ca="1" si="8"/>
        <v>13.175122985746674</v>
      </c>
      <c r="AJ224" s="15">
        <f t="shared" ca="1" si="9"/>
        <v>13.531657819366446</v>
      </c>
      <c r="AK224" s="17">
        <f t="shared" ca="1" si="10"/>
        <v>4.787432728276101E-2</v>
      </c>
      <c r="AL224" s="17">
        <f t="shared" ca="1" si="11"/>
        <v>4.4122429083573875E-2</v>
      </c>
      <c r="AM224" s="26">
        <f t="shared" ca="1" si="12"/>
        <v>0</v>
      </c>
      <c r="AN224" s="26">
        <f t="shared" ca="1" si="13"/>
        <v>1</v>
      </c>
      <c r="AO224" s="25">
        <f t="shared" si="20"/>
        <v>0</v>
      </c>
      <c r="AP224" s="26">
        <f t="shared" si="21"/>
        <v>0</v>
      </c>
      <c r="AQ224" s="25">
        <f t="shared" si="22"/>
        <v>0</v>
      </c>
      <c r="AR224" s="26">
        <f t="shared" si="23"/>
        <v>1</v>
      </c>
      <c r="BD224" s="30"/>
      <c r="BE224" s="30"/>
      <c r="BF224" s="30"/>
    </row>
    <row r="225" spans="1:58" x14ac:dyDescent="0.2">
      <c r="A225" s="12">
        <v>38397</v>
      </c>
      <c r="B225" s="13">
        <v>11.37</v>
      </c>
      <c r="C225" s="14">
        <v>11.95</v>
      </c>
      <c r="D225" s="31">
        <f t="shared" si="14"/>
        <v>19282.613118977482</v>
      </c>
      <c r="E225" s="31">
        <f t="shared" si="15"/>
        <v>166067.31586479291</v>
      </c>
      <c r="F225" s="16">
        <f t="shared" si="0"/>
        <v>185349.9289837704</v>
      </c>
      <c r="G225" s="16">
        <f t="shared" si="1"/>
        <v>11.889660534696043</v>
      </c>
      <c r="H225" s="17">
        <f t="shared" si="2"/>
        <v>4.8535564853556479E-2</v>
      </c>
      <c r="I225" s="16">
        <v>11.52</v>
      </c>
      <c r="J225" s="32">
        <f t="shared" si="16"/>
        <v>1.0098932988906595</v>
      </c>
      <c r="K225" s="18">
        <f t="shared" ca="1" si="3"/>
        <v>30030.240807058719</v>
      </c>
      <c r="L225" s="19"/>
      <c r="M225" s="20"/>
      <c r="N225" s="18"/>
      <c r="O225" s="20"/>
      <c r="P225" s="21"/>
      <c r="Q225" s="33">
        <f t="shared" si="17"/>
        <v>0.99010670110934051</v>
      </c>
      <c r="R225" s="5">
        <f t="shared" ca="1" si="4"/>
        <v>6.5100747010372872</v>
      </c>
      <c r="S225" s="20"/>
      <c r="T225" s="20"/>
      <c r="U225" s="5">
        <f t="shared" ca="1" si="5"/>
        <v>12.151794598779057</v>
      </c>
      <c r="V225" s="23"/>
      <c r="W225" s="20"/>
      <c r="X225" s="32">
        <f t="shared" si="18"/>
        <v>1.019786597781319</v>
      </c>
      <c r="Y225" s="18">
        <f t="shared" ca="1" si="6"/>
        <v>6279323053.8513784</v>
      </c>
      <c r="Z225" s="20"/>
      <c r="AA225" s="20"/>
      <c r="AB225" s="18"/>
      <c r="AC225" s="20"/>
      <c r="AD225" s="20"/>
      <c r="AE225" s="24">
        <f t="shared" si="33"/>
        <v>2</v>
      </c>
      <c r="AH225" s="25" t="str">
        <f t="shared" ca="1" si="7"/>
        <v>-</v>
      </c>
      <c r="AI225" s="15">
        <f t="shared" ca="1" si="8"/>
        <v>13.073667599716774</v>
      </c>
      <c r="AJ225" s="15">
        <f t="shared" ca="1" si="9"/>
        <v>13.486100798476993</v>
      </c>
      <c r="AK225" s="17">
        <f t="shared" ca="1" si="10"/>
        <v>4.587084395638976E-2</v>
      </c>
      <c r="AL225" s="17">
        <f t="shared" ca="1" si="11"/>
        <v>4.4739054942626942E-2</v>
      </c>
      <c r="AM225" s="26">
        <f t="shared" ca="1" si="12"/>
        <v>0</v>
      </c>
      <c r="AN225" s="26">
        <f t="shared" ca="1" si="13"/>
        <v>1</v>
      </c>
      <c r="AO225" s="25">
        <f t="shared" si="20"/>
        <v>0</v>
      </c>
      <c r="AP225" s="26">
        <f t="shared" si="21"/>
        <v>0</v>
      </c>
      <c r="AQ225" s="25">
        <f t="shared" si="22"/>
        <v>0</v>
      </c>
      <c r="AR225" s="26">
        <f t="shared" si="23"/>
        <v>1</v>
      </c>
      <c r="BD225" s="30"/>
      <c r="BE225" s="30"/>
      <c r="BF225" s="30"/>
    </row>
    <row r="226" spans="1:58" x14ac:dyDescent="0.2">
      <c r="A226" s="12">
        <v>38398</v>
      </c>
      <c r="B226" s="13">
        <v>11.25</v>
      </c>
      <c r="C226" s="14">
        <v>11.98</v>
      </c>
      <c r="D226" s="31">
        <f t="shared" si="14"/>
        <v>9641.3065594887412</v>
      </c>
      <c r="E226" s="31">
        <f t="shared" si="15"/>
        <v>175240.67616449058</v>
      </c>
      <c r="F226" s="16">
        <f t="shared" si="0"/>
        <v>184881.98272397931</v>
      </c>
      <c r="G226" s="16">
        <f t="shared" si="1"/>
        <v>11.941931640472864</v>
      </c>
      <c r="H226" s="17">
        <f t="shared" si="2"/>
        <v>6.0934891485809661E-2</v>
      </c>
      <c r="I226" s="16">
        <v>11.27</v>
      </c>
      <c r="J226" s="32">
        <f t="shared" si="16"/>
        <v>1.0018605865958641</v>
      </c>
      <c r="K226" s="18">
        <f t="shared" ca="1" si="3"/>
        <v>30084.888119965566</v>
      </c>
      <c r="L226" s="19"/>
      <c r="M226" s="20"/>
      <c r="N226" s="18"/>
      <c r="O226" s="20"/>
      <c r="P226" s="21"/>
      <c r="Q226" s="33">
        <f t="shared" si="17"/>
        <v>0.99813941340413592</v>
      </c>
      <c r="R226" s="5">
        <f t="shared" ca="1" si="4"/>
        <v>6.4976914467537634</v>
      </c>
      <c r="S226" s="20"/>
      <c r="T226" s="20"/>
      <c r="U226" s="5">
        <f t="shared" ca="1" si="5"/>
        <v>12.128769884723946</v>
      </c>
      <c r="V226" s="23"/>
      <c r="W226" s="20"/>
      <c r="X226" s="32">
        <f t="shared" si="18"/>
        <v>1.0037211731917282</v>
      </c>
      <c r="Y226" s="18">
        <f t="shared" ca="1" si="6"/>
        <v>6302274702.7381134</v>
      </c>
      <c r="Z226" s="20"/>
      <c r="AA226" s="20"/>
      <c r="AB226" s="18"/>
      <c r="AC226" s="20"/>
      <c r="AD226" s="20"/>
      <c r="AE226" s="24">
        <f t="shared" si="33"/>
        <v>1</v>
      </c>
      <c r="AH226" s="25" t="str">
        <f t="shared" ca="1" si="7"/>
        <v>-</v>
      </c>
      <c r="AI226" s="15">
        <f t="shared" ca="1" si="8"/>
        <v>12.979216076411351</v>
      </c>
      <c r="AJ226" s="15">
        <f t="shared" ca="1" si="9"/>
        <v>13.444717159630322</v>
      </c>
      <c r="AK226" s="17">
        <f t="shared" ca="1" si="10"/>
        <v>4.7693325870691382E-2</v>
      </c>
      <c r="AL226" s="17">
        <f t="shared" ca="1" si="11"/>
        <v>4.7249907805818774E-2</v>
      </c>
      <c r="AM226" s="26">
        <f t="shared" ca="1" si="12"/>
        <v>0</v>
      </c>
      <c r="AN226" s="26">
        <f t="shared" ca="1" si="13"/>
        <v>1</v>
      </c>
      <c r="AO226" s="25">
        <f t="shared" si="20"/>
        <v>0</v>
      </c>
      <c r="AP226" s="26">
        <f t="shared" si="21"/>
        <v>0</v>
      </c>
      <c r="AQ226" s="25">
        <f t="shared" si="22"/>
        <v>0</v>
      </c>
      <c r="AR226" s="26">
        <f t="shared" si="23"/>
        <v>1</v>
      </c>
      <c r="BD226" s="30"/>
      <c r="BE226" s="30"/>
      <c r="BF226" s="30"/>
    </row>
    <row r="227" spans="1:58" x14ac:dyDescent="0.2">
      <c r="A227" s="38">
        <v>38399</v>
      </c>
      <c r="B227" s="13">
        <v>11.93</v>
      </c>
      <c r="C227" s="14">
        <v>12.29</v>
      </c>
      <c r="D227" s="31">
        <f t="shared" si="14"/>
        <v>184294.49075499544</v>
      </c>
      <c r="E227" s="31">
        <f t="shared" si="15"/>
        <v>0</v>
      </c>
      <c r="F227" s="16">
        <f t="shared" si="0"/>
        <v>184294.49075499544</v>
      </c>
      <c r="G227" s="16">
        <f t="shared" si="1"/>
        <v>11.930000000000001</v>
      </c>
      <c r="H227" s="17">
        <f t="shared" si="2"/>
        <v>2.9292107404393808E-2</v>
      </c>
      <c r="I227" s="16">
        <v>11.1</v>
      </c>
      <c r="J227" s="32">
        <f t="shared" si="16"/>
        <v>0.99582637729549228</v>
      </c>
      <c r="K227" s="18">
        <f t="shared" ca="1" si="3"/>
        <v>29958.10376619095</v>
      </c>
      <c r="L227" s="19"/>
      <c r="M227" s="20"/>
      <c r="N227" s="18"/>
      <c r="O227" s="20"/>
      <c r="P227" s="21"/>
      <c r="Q227" s="33">
        <f t="shared" si="17"/>
        <v>1.0041736227045077</v>
      </c>
      <c r="R227" s="5">
        <f t="shared" ca="1" si="4"/>
        <v>6.524538544284753</v>
      </c>
      <c r="S227" s="20"/>
      <c r="T227" s="20"/>
      <c r="U227" s="5">
        <f t="shared" ca="1" si="5"/>
        <v>12.178973827371074</v>
      </c>
      <c r="V227" s="23"/>
      <c r="W227" s="20"/>
      <c r="X227" s="32">
        <f t="shared" si="18"/>
        <v>0.99165275459098456</v>
      </c>
      <c r="Y227" s="18">
        <f t="shared" ca="1" si="6"/>
        <v>6249256758.9423523</v>
      </c>
      <c r="Z227" s="20"/>
      <c r="AA227" s="20"/>
      <c r="AB227" s="18"/>
      <c r="AC227" s="20"/>
      <c r="AD227" s="20"/>
      <c r="AE227" s="24">
        <v>19</v>
      </c>
      <c r="AH227" s="25" t="str">
        <f t="shared" ca="1" si="7"/>
        <v>-</v>
      </c>
      <c r="AI227" s="15">
        <f t="shared" ca="1" si="8"/>
        <v>12.902444135892825</v>
      </c>
      <c r="AJ227" s="15">
        <f t="shared" ca="1" si="9"/>
        <v>13.402077625815783</v>
      </c>
      <c r="AK227" s="17">
        <f t="shared" ca="1" si="10"/>
        <v>4.2150215149706904E-2</v>
      </c>
      <c r="AL227" s="17">
        <f t="shared" ca="1" si="11"/>
        <v>4.7010271143852186E-2</v>
      </c>
      <c r="AM227" s="26">
        <f t="shared" ca="1" si="12"/>
        <v>0</v>
      </c>
      <c r="AN227" s="26">
        <f t="shared" ca="1" si="13"/>
        <v>0</v>
      </c>
      <c r="AO227" s="25">
        <f t="shared" si="20"/>
        <v>0</v>
      </c>
      <c r="AP227" s="26">
        <f t="shared" si="21"/>
        <v>0</v>
      </c>
      <c r="AQ227" s="25">
        <f t="shared" si="22"/>
        <v>0</v>
      </c>
      <c r="AR227" s="26">
        <f t="shared" si="23"/>
        <v>1</v>
      </c>
      <c r="BD227" s="30"/>
      <c r="BE227" s="30"/>
      <c r="BF227" s="30"/>
    </row>
    <row r="228" spans="1:58" x14ac:dyDescent="0.2">
      <c r="A228" s="12">
        <v>38400</v>
      </c>
      <c r="B228" s="13">
        <v>12.04</v>
      </c>
      <c r="C228" s="14">
        <v>12.502000000000001</v>
      </c>
      <c r="D228" s="31">
        <f t="shared" si="14"/>
        <v>174594.78071525885</v>
      </c>
      <c r="E228" s="31">
        <f t="shared" si="15"/>
        <v>9415.5850914611601</v>
      </c>
      <c r="F228" s="16">
        <f t="shared" si="0"/>
        <v>184010.36580672002</v>
      </c>
      <c r="G228" s="16">
        <f t="shared" si="1"/>
        <v>12.063639974265493</v>
      </c>
      <c r="H228" s="17">
        <f t="shared" si="2"/>
        <v>3.6954087346024789E-2</v>
      </c>
      <c r="I228" s="16">
        <v>11.77</v>
      </c>
      <c r="J228" s="32">
        <f t="shared" si="16"/>
        <v>1.0096430496899911</v>
      </c>
      <c r="K228" s="18">
        <f t="shared" ca="1" si="3"/>
        <v>30245.758140201138</v>
      </c>
      <c r="L228" s="19"/>
      <c r="M228" s="20"/>
      <c r="N228" s="18"/>
      <c r="O228" s="20"/>
      <c r="P228" s="21"/>
      <c r="Q228" s="33">
        <f t="shared" si="17"/>
        <v>0.99035695031000903</v>
      </c>
      <c r="R228" s="5">
        <f t="shared" ca="1" si="4"/>
        <v>6.4613529122198754</v>
      </c>
      <c r="S228" s="20"/>
      <c r="T228" s="20"/>
      <c r="U228" s="5">
        <f t="shared" ca="1" si="5"/>
        <v>12.061118445827326</v>
      </c>
      <c r="V228" s="23"/>
      <c r="W228" s="20"/>
      <c r="X228" s="32">
        <f t="shared" si="18"/>
        <v>1.0192860993799819</v>
      </c>
      <c r="Y228" s="18">
        <f t="shared" ca="1" si="6"/>
        <v>6369361330.6513214</v>
      </c>
      <c r="Z228" s="20"/>
      <c r="AA228" s="20"/>
      <c r="AB228" s="18"/>
      <c r="AC228" s="20"/>
      <c r="AD228" s="20"/>
      <c r="AE228" s="24">
        <f t="shared" ref="AE228:AE245" si="34">AE227-1</f>
        <v>18</v>
      </c>
      <c r="AH228" s="25" t="str">
        <f t="shared" ca="1" si="7"/>
        <v>-</v>
      </c>
      <c r="AI228" s="15">
        <f t="shared" ca="1" si="8"/>
        <v>12.820712706095938</v>
      </c>
      <c r="AJ228" s="15">
        <f t="shared" ca="1" si="9"/>
        <v>13.362541694360752</v>
      </c>
      <c r="AK228" s="17">
        <f t="shared" ca="1" si="10"/>
        <v>4.2226504646550457E-2</v>
      </c>
      <c r="AL228" s="17">
        <f t="shared" ca="1" si="11"/>
        <v>4.6325109936312073E-2</v>
      </c>
      <c r="AM228" s="26">
        <f t="shared" ca="1" si="12"/>
        <v>0</v>
      </c>
      <c r="AN228" s="26">
        <f t="shared" ca="1" si="13"/>
        <v>0</v>
      </c>
      <c r="AO228" s="25">
        <f t="shared" si="20"/>
        <v>0</v>
      </c>
      <c r="AP228" s="26">
        <f t="shared" si="21"/>
        <v>0</v>
      </c>
      <c r="AQ228" s="25">
        <f t="shared" si="22"/>
        <v>0</v>
      </c>
      <c r="AR228" s="26">
        <f t="shared" si="23"/>
        <v>1</v>
      </c>
      <c r="BD228" s="30"/>
      <c r="BE228" s="30"/>
      <c r="BF228" s="30"/>
    </row>
    <row r="229" spans="1:58" x14ac:dyDescent="0.2">
      <c r="A229" s="12">
        <v>38401</v>
      </c>
      <c r="B229" s="13">
        <v>12.05</v>
      </c>
      <c r="C229" s="14">
        <v>12.488</v>
      </c>
      <c r="D229" s="31">
        <f t="shared" si="14"/>
        <v>164895.07067552223</v>
      </c>
      <c r="E229" s="31">
        <f t="shared" si="15"/>
        <v>18756.851199158224</v>
      </c>
      <c r="F229" s="16">
        <f t="shared" si="0"/>
        <v>183651.92187468047</v>
      </c>
      <c r="G229" s="16">
        <f t="shared" si="1"/>
        <v>12.094734085771437</v>
      </c>
      <c r="H229" s="17">
        <f t="shared" si="2"/>
        <v>3.507367072389489E-2</v>
      </c>
      <c r="I229" s="16">
        <v>11.18</v>
      </c>
      <c r="J229" s="32">
        <f t="shared" si="16"/>
        <v>1.0006245306124035</v>
      </c>
      <c r="K229" s="18">
        <f t="shared" ca="1" si="3"/>
        <v>30263.413713018279</v>
      </c>
      <c r="L229" s="19"/>
      <c r="M229" s="20"/>
      <c r="N229" s="18"/>
      <c r="O229" s="20"/>
      <c r="P229" s="21"/>
      <c r="Q229" s="33">
        <f t="shared" si="17"/>
        <v>0.99937546938759647</v>
      </c>
      <c r="R229" s="5">
        <f t="shared" ca="1" si="4"/>
        <v>6.4570485961701891</v>
      </c>
      <c r="S229" s="20"/>
      <c r="T229" s="20"/>
      <c r="U229" s="5">
        <f t="shared" ca="1" si="5"/>
        <v>12.053173248401363</v>
      </c>
      <c r="V229" s="23"/>
      <c r="W229" s="20"/>
      <c r="X229" s="32">
        <f t="shared" si="18"/>
        <v>1.0012490612248071</v>
      </c>
      <c r="Y229" s="18">
        <f t="shared" ca="1" si="6"/>
        <v>6376897341.720088</v>
      </c>
      <c r="Z229" s="20"/>
      <c r="AA229" s="20"/>
      <c r="AB229" s="18"/>
      <c r="AC229" s="20"/>
      <c r="AD229" s="20"/>
      <c r="AE229" s="24">
        <f t="shared" si="34"/>
        <v>17</v>
      </c>
      <c r="AH229" s="25" t="str">
        <f t="shared" ca="1" si="7"/>
        <v>-</v>
      </c>
      <c r="AI229" s="15">
        <f t="shared" ca="1" si="8"/>
        <v>12.731996101592843</v>
      </c>
      <c r="AJ229" s="15">
        <f t="shared" ca="1" si="9"/>
        <v>13.329316841643514</v>
      </c>
      <c r="AK229" s="17">
        <f t="shared" ca="1" si="10"/>
        <v>4.1476897967254567E-2</v>
      </c>
      <c r="AL229" s="17">
        <f t="shared" ca="1" si="11"/>
        <v>4.574041604908019E-2</v>
      </c>
      <c r="AM229" s="26">
        <f t="shared" ca="1" si="12"/>
        <v>0</v>
      </c>
      <c r="AN229" s="26">
        <f t="shared" ca="1" si="13"/>
        <v>0</v>
      </c>
      <c r="AO229" s="25">
        <f t="shared" si="20"/>
        <v>0</v>
      </c>
      <c r="AP229" s="26">
        <f t="shared" si="21"/>
        <v>0</v>
      </c>
      <c r="AQ229" s="25">
        <f t="shared" si="22"/>
        <v>0</v>
      </c>
      <c r="AR229" s="26">
        <f t="shared" si="23"/>
        <v>1</v>
      </c>
      <c r="BD229" s="30"/>
      <c r="BE229" s="30"/>
      <c r="BF229" s="30"/>
    </row>
    <row r="230" spans="1:58" x14ac:dyDescent="0.2">
      <c r="A230" s="12">
        <v>38405</v>
      </c>
      <c r="B230" s="13">
        <v>12.5</v>
      </c>
      <c r="C230" s="14">
        <v>12.968</v>
      </c>
      <c r="D230" s="31">
        <f t="shared" si="14"/>
        <v>155195.36063578562</v>
      </c>
      <c r="E230" s="31">
        <f t="shared" si="15"/>
        <v>28116.356802843846</v>
      </c>
      <c r="F230" s="16">
        <f t="shared" si="0"/>
        <v>183311.71743862948</v>
      </c>
      <c r="G230" s="16">
        <f t="shared" si="1"/>
        <v>12.571781854251274</v>
      </c>
      <c r="H230" s="17">
        <f t="shared" si="2"/>
        <v>3.6088834053053631E-2</v>
      </c>
      <c r="I230" s="16">
        <v>13.14</v>
      </c>
      <c r="J230" s="32">
        <f t="shared" si="16"/>
        <v>1.0375170942336109</v>
      </c>
      <c r="K230" s="18">
        <f t="shared" ca="1" si="3"/>
        <v>31397.528990591203</v>
      </c>
      <c r="L230" s="19"/>
      <c r="M230" s="20"/>
      <c r="N230" s="18"/>
      <c r="O230" s="20"/>
      <c r="P230" s="21"/>
      <c r="Q230" s="33">
        <f t="shared" si="17"/>
        <v>0.96248290576638906</v>
      </c>
      <c r="R230" s="5">
        <f t="shared" ca="1" si="4"/>
        <v>6.214539995168451</v>
      </c>
      <c r="S230" s="20"/>
      <c r="T230" s="20"/>
      <c r="U230" s="5">
        <f t="shared" ca="1" si="5"/>
        <v>11.60057604748212</v>
      </c>
      <c r="V230" s="23"/>
      <c r="W230" s="20"/>
      <c r="X230" s="32">
        <f t="shared" si="18"/>
        <v>1.0750341884672219</v>
      </c>
      <c r="Y230" s="18">
        <f t="shared" ca="1" si="6"/>
        <v>6854931484.5048504</v>
      </c>
      <c r="Z230" s="20"/>
      <c r="AA230" s="20"/>
      <c r="AB230" s="18"/>
      <c r="AC230" s="20"/>
      <c r="AD230" s="20"/>
      <c r="AE230" s="24">
        <f t="shared" si="34"/>
        <v>16</v>
      </c>
      <c r="AH230" s="25" t="str">
        <f t="shared" ca="1" si="7"/>
        <v>-</v>
      </c>
      <c r="AI230" s="15">
        <f t="shared" ca="1" si="8"/>
        <v>12.650871167887718</v>
      </c>
      <c r="AJ230" s="15">
        <f t="shared" ca="1" si="9"/>
        <v>13.305945667356962</v>
      </c>
      <c r="AK230" s="17">
        <f t="shared" ca="1" si="10"/>
        <v>4.1146525977788874E-2</v>
      </c>
      <c r="AL230" s="17">
        <f t="shared" ca="1" si="11"/>
        <v>4.4636703679517685E-2</v>
      </c>
      <c r="AM230" s="26">
        <f t="shared" ca="1" si="12"/>
        <v>0</v>
      </c>
      <c r="AN230" s="26">
        <f t="shared" ca="1" si="13"/>
        <v>0</v>
      </c>
      <c r="AO230" s="25">
        <f t="shared" si="20"/>
        <v>0</v>
      </c>
      <c r="AP230" s="26">
        <f t="shared" si="21"/>
        <v>0</v>
      </c>
      <c r="AQ230" s="25">
        <f t="shared" si="22"/>
        <v>0</v>
      </c>
      <c r="AR230" s="26">
        <f t="shared" si="23"/>
        <v>1</v>
      </c>
      <c r="BD230" s="30"/>
      <c r="BE230" s="30"/>
      <c r="BF230" s="30"/>
    </row>
    <row r="231" spans="1:58" x14ac:dyDescent="0.2">
      <c r="A231" s="12">
        <v>38406</v>
      </c>
      <c r="B231" s="13">
        <v>12.43</v>
      </c>
      <c r="C231" s="14">
        <v>12.952</v>
      </c>
      <c r="D231" s="31">
        <f t="shared" si="14"/>
        <v>145495.65059604903</v>
      </c>
      <c r="E231" s="31">
        <f t="shared" si="15"/>
        <v>37466.01561659365</v>
      </c>
      <c r="F231" s="16">
        <f t="shared" si="0"/>
        <v>182961.66621264268</v>
      </c>
      <c r="G231" s="16">
        <f t="shared" si="1"/>
        <v>12.536892665314557</v>
      </c>
      <c r="H231" s="17">
        <f t="shared" si="2"/>
        <v>4.0302655960469447E-2</v>
      </c>
      <c r="I231" s="16">
        <v>12.39</v>
      </c>
      <c r="J231" s="32">
        <f t="shared" si="16"/>
        <v>0.99532050562817276</v>
      </c>
      <c r="K231" s="18">
        <f t="shared" ca="1" si="3"/>
        <v>31249.330405866978</v>
      </c>
      <c r="L231" s="19"/>
      <c r="M231" s="20"/>
      <c r="N231" s="18"/>
      <c r="O231" s="20"/>
      <c r="P231" s="21"/>
      <c r="Q231" s="33">
        <f t="shared" si="17"/>
        <v>1.0046794943718271</v>
      </c>
      <c r="R231" s="5">
        <f t="shared" ca="1" si="4"/>
        <v>6.2433607990643161</v>
      </c>
      <c r="S231" s="20"/>
      <c r="T231" s="20"/>
      <c r="U231" s="5">
        <f t="shared" ca="1" si="5"/>
        <v>11.654461868593737</v>
      </c>
      <c r="V231" s="23"/>
      <c r="W231" s="20"/>
      <c r="X231" s="32">
        <f t="shared" si="18"/>
        <v>0.99064101125634563</v>
      </c>
      <c r="Y231" s="18">
        <f t="shared" ca="1" si="6"/>
        <v>6790329335.6623116</v>
      </c>
      <c r="Z231" s="20"/>
      <c r="AA231" s="20"/>
      <c r="AB231" s="18"/>
      <c r="AC231" s="20"/>
      <c r="AD231" s="20"/>
      <c r="AE231" s="24">
        <f t="shared" si="34"/>
        <v>15</v>
      </c>
      <c r="AH231" s="25" t="str">
        <f t="shared" ca="1" si="7"/>
        <v>-</v>
      </c>
      <c r="AI231" s="15">
        <f t="shared" ca="1" si="8"/>
        <v>12.571979692335715</v>
      </c>
      <c r="AJ231" s="15">
        <f t="shared" ca="1" si="9"/>
        <v>13.282337396302207</v>
      </c>
      <c r="AK231" s="17">
        <f t="shared" ca="1" si="10"/>
        <v>3.9774374495607702E-2</v>
      </c>
      <c r="AL231" s="17">
        <f t="shared" ca="1" si="11"/>
        <v>4.4235058929383474E-2</v>
      </c>
      <c r="AM231" s="26">
        <f t="shared" ca="1" si="12"/>
        <v>0</v>
      </c>
      <c r="AN231" s="26">
        <f t="shared" ca="1" si="13"/>
        <v>0</v>
      </c>
      <c r="AO231" s="25">
        <f t="shared" si="20"/>
        <v>0</v>
      </c>
      <c r="AP231" s="26">
        <f t="shared" si="21"/>
        <v>0</v>
      </c>
      <c r="AQ231" s="25">
        <f t="shared" si="22"/>
        <v>0</v>
      </c>
      <c r="AR231" s="26">
        <f t="shared" si="23"/>
        <v>1</v>
      </c>
      <c r="BD231" s="30"/>
      <c r="BE231" s="30"/>
      <c r="BF231" s="30"/>
    </row>
    <row r="232" spans="1:58" x14ac:dyDescent="0.2">
      <c r="A232" s="12">
        <v>38407</v>
      </c>
      <c r="B232" s="13">
        <v>12.27</v>
      </c>
      <c r="C232" s="14">
        <v>12.75</v>
      </c>
      <c r="D232" s="31">
        <f t="shared" si="14"/>
        <v>135795.94055631242</v>
      </c>
      <c r="E232" s="31">
        <f t="shared" si="15"/>
        <v>46774.801579682433</v>
      </c>
      <c r="F232" s="16">
        <f t="shared" si="0"/>
        <v>182570.74213599483</v>
      </c>
      <c r="G232" s="16">
        <f t="shared" si="1"/>
        <v>12.392976466522349</v>
      </c>
      <c r="H232" s="17">
        <f t="shared" si="2"/>
        <v>3.7647058823529478E-2</v>
      </c>
      <c r="I232" s="16">
        <v>11.57</v>
      </c>
      <c r="J232" s="32">
        <f t="shared" si="16"/>
        <v>0.98640846731509457</v>
      </c>
      <c r="K232" s="18">
        <f t="shared" ca="1" si="3"/>
        <v>30823.3474529302</v>
      </c>
      <c r="L232" s="19"/>
      <c r="M232" s="20"/>
      <c r="N232" s="18"/>
      <c r="O232" s="20"/>
      <c r="P232" s="21"/>
      <c r="Q232" s="33">
        <f t="shared" si="17"/>
        <v>1.0135915326849054</v>
      </c>
      <c r="R232" s="5">
        <f t="shared" ca="1" si="4"/>
        <v>6.3279540162044547</v>
      </c>
      <c r="S232" s="20"/>
      <c r="T232" s="20"/>
      <c r="U232" s="5">
        <f t="shared" ca="1" si="5"/>
        <v>11.812459449492348</v>
      </c>
      <c r="V232" s="23"/>
      <c r="W232" s="20"/>
      <c r="X232" s="32">
        <f t="shared" si="18"/>
        <v>0.97281693463018915</v>
      </c>
      <c r="Y232" s="18">
        <f t="shared" ca="1" si="6"/>
        <v>6605312624.538209</v>
      </c>
      <c r="Z232" s="20"/>
      <c r="AA232" s="20"/>
      <c r="AB232" s="18"/>
      <c r="AC232" s="20"/>
      <c r="AD232" s="20"/>
      <c r="AE232" s="24">
        <f t="shared" si="34"/>
        <v>14</v>
      </c>
      <c r="AH232" s="25" t="str">
        <f t="shared" ca="1" si="7"/>
        <v>-</v>
      </c>
      <c r="AI232" s="15">
        <f t="shared" ca="1" si="8"/>
        <v>12.49052576503291</v>
      </c>
      <c r="AJ232" s="15">
        <f t="shared" ca="1" si="9"/>
        <v>13.253459437772804</v>
      </c>
      <c r="AK232" s="17">
        <f t="shared" ca="1" si="10"/>
        <v>3.5893069051894343E-2</v>
      </c>
      <c r="AL232" s="17">
        <f t="shared" ca="1" si="11"/>
        <v>4.3662665781931329E-2</v>
      </c>
      <c r="AM232" s="26">
        <f t="shared" ca="1" si="12"/>
        <v>0</v>
      </c>
      <c r="AN232" s="26">
        <f t="shared" ca="1" si="13"/>
        <v>0</v>
      </c>
      <c r="AO232" s="25">
        <f t="shared" si="20"/>
        <v>0</v>
      </c>
      <c r="AP232" s="26">
        <f t="shared" si="21"/>
        <v>0</v>
      </c>
      <c r="AQ232" s="25">
        <f t="shared" si="22"/>
        <v>0</v>
      </c>
      <c r="AR232" s="26">
        <f t="shared" si="23"/>
        <v>1</v>
      </c>
      <c r="BD232" s="30"/>
      <c r="BE232" s="30"/>
      <c r="BF232" s="30"/>
    </row>
    <row r="233" spans="1:58" x14ac:dyDescent="0.2">
      <c r="A233" s="12">
        <v>38408</v>
      </c>
      <c r="B233" s="13">
        <v>12.04</v>
      </c>
      <c r="C233" s="14">
        <v>12.585999999999999</v>
      </c>
      <c r="D233" s="31">
        <f t="shared" si="14"/>
        <v>126096.23051657582</v>
      </c>
      <c r="E233" s="31">
        <f t="shared" si="15"/>
        <v>56109.346064981888</v>
      </c>
      <c r="F233" s="16">
        <f t="shared" si="0"/>
        <v>182205.57658155769</v>
      </c>
      <c r="G233" s="16">
        <f t="shared" si="1"/>
        <v>12.208138119185213</v>
      </c>
      <c r="H233" s="17">
        <f t="shared" si="2"/>
        <v>4.3381535038932051E-2</v>
      </c>
      <c r="I233" s="16">
        <v>11.49</v>
      </c>
      <c r="J233" s="32">
        <f t="shared" si="16"/>
        <v>0.98311493339277412</v>
      </c>
      <c r="K233" s="18">
        <f t="shared" ca="1" si="3"/>
        <v>30301.657789895093</v>
      </c>
      <c r="L233" s="19"/>
      <c r="M233" s="20"/>
      <c r="N233" s="18"/>
      <c r="O233" s="20"/>
      <c r="P233" s="21"/>
      <c r="Q233" s="33">
        <f t="shared" si="17"/>
        <v>1.0168850666072258</v>
      </c>
      <c r="R233" s="5">
        <f t="shared" ca="1" si="4"/>
        <v>6.4345338758697777</v>
      </c>
      <c r="S233" s="20"/>
      <c r="T233" s="20"/>
      <c r="U233" s="5">
        <f t="shared" ca="1" si="5"/>
        <v>12.011502381024505</v>
      </c>
      <c r="V233" s="23"/>
      <c r="W233" s="20"/>
      <c r="X233" s="32">
        <f t="shared" si="18"/>
        <v>0.96622986678554834</v>
      </c>
      <c r="Y233" s="18">
        <f t="shared" ca="1" si="6"/>
        <v>6381830301.4134331</v>
      </c>
      <c r="Z233" s="20"/>
      <c r="AA233" s="20"/>
      <c r="AB233" s="18"/>
      <c r="AC233" s="20"/>
      <c r="AD233" s="20"/>
      <c r="AE233" s="24">
        <f t="shared" si="34"/>
        <v>13</v>
      </c>
      <c r="AH233" s="25" t="str">
        <f t="shared" ca="1" si="7"/>
        <v>-</v>
      </c>
      <c r="AI233" s="15">
        <f t="shared" ca="1" si="8"/>
        <v>12.410995525108152</v>
      </c>
      <c r="AJ233" s="15">
        <f t="shared" ca="1" si="9"/>
        <v>13.218809932432801</v>
      </c>
      <c r="AK233" s="17">
        <f t="shared" ca="1" si="10"/>
        <v>3.8241306990984048E-2</v>
      </c>
      <c r="AL233" s="17">
        <f t="shared" ca="1" si="11"/>
        <v>4.2888341698626778E-2</v>
      </c>
      <c r="AM233" s="26">
        <f t="shared" ca="1" si="12"/>
        <v>0</v>
      </c>
      <c r="AN233" s="26">
        <f t="shared" ca="1" si="13"/>
        <v>0</v>
      </c>
      <c r="AO233" s="25">
        <f t="shared" si="20"/>
        <v>0</v>
      </c>
      <c r="AP233" s="26">
        <f t="shared" si="21"/>
        <v>0</v>
      </c>
      <c r="AQ233" s="25">
        <f t="shared" si="22"/>
        <v>0</v>
      </c>
      <c r="AR233" s="26">
        <f t="shared" si="23"/>
        <v>1</v>
      </c>
      <c r="BD233" s="30"/>
      <c r="BE233" s="30"/>
      <c r="BF233" s="30"/>
    </row>
    <row r="234" spans="1:58" x14ac:dyDescent="0.2">
      <c r="A234" s="12">
        <v>38411</v>
      </c>
      <c r="B234" s="13">
        <v>12.29</v>
      </c>
      <c r="C234" s="14">
        <v>12.787999999999998</v>
      </c>
      <c r="D234" s="31">
        <f t="shared" si="14"/>
        <v>116396.52047683921</v>
      </c>
      <c r="E234" s="31">
        <f t="shared" si="15"/>
        <v>65388.267793762177</v>
      </c>
      <c r="F234" s="16">
        <f t="shared" si="0"/>
        <v>181784.78827060139</v>
      </c>
      <c r="G234" s="16">
        <f t="shared" si="1"/>
        <v>12.469131365561898</v>
      </c>
      <c r="H234" s="17">
        <f t="shared" si="2"/>
        <v>3.8942758836409075E-2</v>
      </c>
      <c r="I234" s="16">
        <v>12.08</v>
      </c>
      <c r="J234" s="32">
        <f t="shared" si="16"/>
        <v>1.0190198410089546</v>
      </c>
      <c r="K234" s="18">
        <f t="shared" ca="1" si="3"/>
        <v>30876.731669566347</v>
      </c>
      <c r="L234" s="19"/>
      <c r="M234" s="20"/>
      <c r="N234" s="18"/>
      <c r="O234" s="20"/>
      <c r="P234" s="21"/>
      <c r="Q234" s="33">
        <f t="shared" si="17"/>
        <v>0.98098015899104529</v>
      </c>
      <c r="R234" s="5">
        <f t="shared" ca="1" si="4"/>
        <v>6.3118871087141191</v>
      </c>
      <c r="S234" s="20"/>
      <c r="T234" s="20"/>
      <c r="U234" s="5">
        <f t="shared" ca="1" si="5"/>
        <v>11.782642117789594</v>
      </c>
      <c r="V234" s="23"/>
      <c r="W234" s="20"/>
      <c r="X234" s="32">
        <f t="shared" si="18"/>
        <v>1.0380396820179094</v>
      </c>
      <c r="Y234" s="18">
        <f t="shared" ca="1" si="6"/>
        <v>6624157111.564908</v>
      </c>
      <c r="Z234" s="20"/>
      <c r="AA234" s="20"/>
      <c r="AB234" s="18"/>
      <c r="AC234" s="20"/>
      <c r="AD234" s="20"/>
      <c r="AE234" s="24">
        <f t="shared" si="34"/>
        <v>12</v>
      </c>
      <c r="AH234" s="25" t="str">
        <f t="shared" ca="1" si="7"/>
        <v>-</v>
      </c>
      <c r="AI234" s="15">
        <f t="shared" ca="1" si="8"/>
        <v>12.350748375733923</v>
      </c>
      <c r="AJ234" s="15">
        <f t="shared" ca="1" si="9"/>
        <v>13.188943422437893</v>
      </c>
      <c r="AK234" s="17">
        <f t="shared" ca="1" si="10"/>
        <v>3.8572752239381426E-2</v>
      </c>
      <c r="AL234" s="17">
        <f t="shared" ca="1" si="11"/>
        <v>4.3399945513914961E-2</v>
      </c>
      <c r="AM234" s="26">
        <f t="shared" ca="1" si="12"/>
        <v>0</v>
      </c>
      <c r="AN234" s="26">
        <f t="shared" ca="1" si="13"/>
        <v>0</v>
      </c>
      <c r="AO234" s="25">
        <f t="shared" si="20"/>
        <v>0</v>
      </c>
      <c r="AP234" s="26">
        <f t="shared" si="21"/>
        <v>0</v>
      </c>
      <c r="AQ234" s="25">
        <f t="shared" si="22"/>
        <v>0</v>
      </c>
      <c r="AR234" s="26">
        <f t="shared" si="23"/>
        <v>1</v>
      </c>
      <c r="BD234" s="30"/>
      <c r="BE234" s="30"/>
      <c r="BF234" s="30"/>
    </row>
    <row r="235" spans="1:58" x14ac:dyDescent="0.2">
      <c r="A235" s="12">
        <v>38412</v>
      </c>
      <c r="B235" s="13">
        <v>12.2</v>
      </c>
      <c r="C235" s="14">
        <v>12.776</v>
      </c>
      <c r="D235" s="31">
        <f t="shared" si="14"/>
        <v>106696.81043710261</v>
      </c>
      <c r="E235" s="31">
        <f t="shared" si="15"/>
        <v>74710.244364638216</v>
      </c>
      <c r="F235" s="16">
        <f t="shared" si="0"/>
        <v>181407.05480174083</v>
      </c>
      <c r="G235" s="16">
        <f t="shared" si="1"/>
        <v>12.437218452176857</v>
      </c>
      <c r="H235" s="17">
        <f t="shared" si="2"/>
        <v>4.5084533500313162E-2</v>
      </c>
      <c r="I235" s="16">
        <v>12.04</v>
      </c>
      <c r="J235" s="32">
        <f t="shared" si="16"/>
        <v>0.99536804903219744</v>
      </c>
      <c r="K235" s="18">
        <f t="shared" ca="1" si="3"/>
        <v>30732.459210565477</v>
      </c>
      <c r="L235" s="19"/>
      <c r="M235" s="20"/>
      <c r="N235" s="18"/>
      <c r="O235" s="20"/>
      <c r="P235" s="21"/>
      <c r="Q235" s="33">
        <f t="shared" si="17"/>
        <v>1.0046319509678026</v>
      </c>
      <c r="R235" s="5">
        <f t="shared" ca="1" si="4"/>
        <v>6.3408592974525453</v>
      </c>
      <c r="S235" s="20"/>
      <c r="T235" s="20"/>
      <c r="U235" s="5">
        <f t="shared" ca="1" si="5"/>
        <v>11.836813486037457</v>
      </c>
      <c r="V235" s="23"/>
      <c r="W235" s="20"/>
      <c r="X235" s="32">
        <f t="shared" si="18"/>
        <v>0.99073609806439489</v>
      </c>
      <c r="Y235" s="18">
        <f t="shared" ca="1" si="6"/>
        <v>6562359651.8227139</v>
      </c>
      <c r="Z235" s="20"/>
      <c r="AA235" s="20"/>
      <c r="AB235" s="18"/>
      <c r="AC235" s="20"/>
      <c r="AD235" s="20"/>
      <c r="AE235" s="24">
        <f t="shared" si="34"/>
        <v>11</v>
      </c>
      <c r="AH235" s="25" t="str">
        <f t="shared" ca="1" si="7"/>
        <v>-</v>
      </c>
      <c r="AI235" s="15">
        <f t="shared" ca="1" si="8"/>
        <v>12.293490401367851</v>
      </c>
      <c r="AJ235" s="15">
        <f t="shared" ca="1" si="9"/>
        <v>13.155020552043036</v>
      </c>
      <c r="AK235" s="17">
        <f t="shared" ca="1" si="10"/>
        <v>4.0241229368784472E-2</v>
      </c>
      <c r="AL235" s="17">
        <f t="shared" ca="1" si="11"/>
        <v>4.2432949806948034E-2</v>
      </c>
      <c r="AM235" s="26">
        <f t="shared" ca="1" si="12"/>
        <v>0</v>
      </c>
      <c r="AN235" s="26">
        <f t="shared" ca="1" si="13"/>
        <v>0</v>
      </c>
      <c r="AO235" s="25">
        <f t="shared" si="20"/>
        <v>0</v>
      </c>
      <c r="AP235" s="26">
        <f t="shared" si="21"/>
        <v>0</v>
      </c>
      <c r="AQ235" s="25">
        <f t="shared" si="22"/>
        <v>0</v>
      </c>
      <c r="AR235" s="26">
        <f t="shared" si="23"/>
        <v>1</v>
      </c>
      <c r="BD235" s="30"/>
      <c r="BE235" s="30"/>
      <c r="BF235" s="30"/>
    </row>
    <row r="236" spans="1:58" x14ac:dyDescent="0.2">
      <c r="A236" s="12">
        <v>38413</v>
      </c>
      <c r="B236" s="13">
        <v>12.46</v>
      </c>
      <c r="C236" s="14">
        <v>13.006</v>
      </c>
      <c r="D236" s="31">
        <f t="shared" si="14"/>
        <v>96997.100397366012</v>
      </c>
      <c r="E236" s="31">
        <f t="shared" si="15"/>
        <v>83972.647502144988</v>
      </c>
      <c r="F236" s="16">
        <f t="shared" si="0"/>
        <v>180969.74789951101</v>
      </c>
      <c r="G236" s="16">
        <f t="shared" si="1"/>
        <v>12.713352099278106</v>
      </c>
      <c r="H236" s="17">
        <f t="shared" si="2"/>
        <v>4.1980624327233484E-2</v>
      </c>
      <c r="I236" s="16">
        <v>12.5</v>
      </c>
      <c r="J236" s="32">
        <f t="shared" si="16"/>
        <v>1.0197380424716356</v>
      </c>
      <c r="K236" s="18">
        <f t="shared" ca="1" si="3"/>
        <v>31337.780165131491</v>
      </c>
      <c r="L236" s="19"/>
      <c r="M236" s="20"/>
      <c r="N236" s="18"/>
      <c r="O236" s="20"/>
      <c r="P236" s="21"/>
      <c r="Q236" s="33">
        <f t="shared" si="17"/>
        <v>0.98026195752836431</v>
      </c>
      <c r="R236" s="5">
        <f t="shared" ca="1" si="4"/>
        <v>6.2154442093146036</v>
      </c>
      <c r="S236" s="20"/>
      <c r="T236" s="20"/>
      <c r="U236" s="5">
        <f t="shared" ca="1" si="5"/>
        <v>11.602780718895822</v>
      </c>
      <c r="V236" s="23"/>
      <c r="W236" s="20"/>
      <c r="X236" s="32">
        <f t="shared" si="18"/>
        <v>1.0394760849432714</v>
      </c>
      <c r="Y236" s="18">
        <f t="shared" ca="1" si="6"/>
        <v>6820966980.1338387</v>
      </c>
      <c r="Z236" s="20"/>
      <c r="AA236" s="20"/>
      <c r="AB236" s="18"/>
      <c r="AC236" s="20"/>
      <c r="AD236" s="20"/>
      <c r="AE236" s="24">
        <f t="shared" si="34"/>
        <v>10</v>
      </c>
      <c r="AH236" s="25" t="str">
        <f t="shared" ca="1" si="7"/>
        <v>-</v>
      </c>
      <c r="AI236" s="15">
        <f t="shared" ca="1" si="8"/>
        <v>12.255369190977003</v>
      </c>
      <c r="AJ236" s="15">
        <f t="shared" ca="1" si="9"/>
        <v>13.125435386402826</v>
      </c>
      <c r="AK236" s="17">
        <f t="shared" ca="1" si="10"/>
        <v>4.1223194414481114E-2</v>
      </c>
      <c r="AL236" s="17">
        <f t="shared" ca="1" si="11"/>
        <v>4.1931738827400131E-2</v>
      </c>
      <c r="AM236" s="26">
        <f t="shared" ca="1" si="12"/>
        <v>0</v>
      </c>
      <c r="AN236" s="26">
        <f t="shared" ca="1" si="13"/>
        <v>0</v>
      </c>
      <c r="AO236" s="25">
        <f t="shared" si="20"/>
        <v>0</v>
      </c>
      <c r="AP236" s="26">
        <f t="shared" si="21"/>
        <v>0</v>
      </c>
      <c r="AQ236" s="25">
        <f t="shared" si="22"/>
        <v>0</v>
      </c>
      <c r="AR236" s="26">
        <f t="shared" si="23"/>
        <v>1</v>
      </c>
      <c r="BD236" s="30"/>
      <c r="BE236" s="30"/>
      <c r="BF236" s="30"/>
    </row>
    <row r="237" spans="1:58" x14ac:dyDescent="0.2">
      <c r="A237" s="12">
        <v>38414</v>
      </c>
      <c r="B237" s="13">
        <v>12.82</v>
      </c>
      <c r="C237" s="14">
        <v>13.251999999999999</v>
      </c>
      <c r="D237" s="31">
        <f t="shared" si="14"/>
        <v>87297.390357629411</v>
      </c>
      <c r="E237" s="31">
        <f t="shared" si="15"/>
        <v>93265.157658620315</v>
      </c>
      <c r="F237" s="16">
        <f t="shared" si="0"/>
        <v>180562.54801624973</v>
      </c>
      <c r="G237" s="16">
        <f t="shared" si="1"/>
        <v>13.04313900945227</v>
      </c>
      <c r="H237" s="17">
        <f t="shared" si="2"/>
        <v>3.2598853003320105E-2</v>
      </c>
      <c r="I237" s="16">
        <v>12.93</v>
      </c>
      <c r="J237" s="32">
        <f t="shared" si="16"/>
        <v>1.023631733888966</v>
      </c>
      <c r="K237" s="18">
        <f t="shared" ca="1" si="3"/>
        <v>32077.038476766083</v>
      </c>
      <c r="L237" s="19"/>
      <c r="M237" s="20"/>
      <c r="N237" s="18"/>
      <c r="O237" s="20"/>
      <c r="P237" s="21"/>
      <c r="Q237" s="33">
        <f t="shared" si="17"/>
        <v>0.976368266111034</v>
      </c>
      <c r="R237" s="5">
        <f t="shared" ca="1" si="4"/>
        <v>6.0683096774266492</v>
      </c>
      <c r="S237" s="20"/>
      <c r="T237" s="20"/>
      <c r="U237" s="5">
        <f t="shared" ca="1" si="5"/>
        <v>11.328199053493591</v>
      </c>
      <c r="V237" s="23"/>
      <c r="W237" s="20"/>
      <c r="X237" s="32">
        <f t="shared" si="18"/>
        <v>1.047263467777932</v>
      </c>
      <c r="Y237" s="18">
        <f t="shared" ca="1" si="6"/>
        <v>7142879407.0224018</v>
      </c>
      <c r="Z237" s="20"/>
      <c r="AA237" s="20"/>
      <c r="AB237" s="18"/>
      <c r="AC237" s="20"/>
      <c r="AD237" s="20"/>
      <c r="AE237" s="24">
        <f t="shared" si="34"/>
        <v>9</v>
      </c>
      <c r="AH237" s="25" t="str">
        <f t="shared" ca="1" si="7"/>
        <v>-</v>
      </c>
      <c r="AI237" s="15">
        <f t="shared" ca="1" si="8"/>
        <v>12.252316711461233</v>
      </c>
      <c r="AJ237" s="15">
        <f t="shared" ca="1" si="9"/>
        <v>13.096165259713857</v>
      </c>
      <c r="AK237" s="17">
        <f t="shared" ca="1" si="10"/>
        <v>3.9939227254956224E-2</v>
      </c>
      <c r="AL237" s="17">
        <f t="shared" ca="1" si="11"/>
        <v>4.0059743906963846E-2</v>
      </c>
      <c r="AM237" s="26">
        <f t="shared" ca="1" si="12"/>
        <v>0</v>
      </c>
      <c r="AN237" s="26">
        <f t="shared" ca="1" si="13"/>
        <v>0</v>
      </c>
      <c r="AO237" s="25">
        <f t="shared" si="20"/>
        <v>0</v>
      </c>
      <c r="AP237" s="26">
        <f t="shared" si="21"/>
        <v>0</v>
      </c>
      <c r="AQ237" s="25">
        <f t="shared" si="22"/>
        <v>0</v>
      </c>
      <c r="AR237" s="26">
        <f t="shared" si="23"/>
        <v>1</v>
      </c>
      <c r="BD237" s="30"/>
      <c r="BE237" s="30"/>
      <c r="BF237" s="30"/>
    </row>
    <row r="238" spans="1:58" x14ac:dyDescent="0.2">
      <c r="A238" s="12">
        <v>38415</v>
      </c>
      <c r="B238" s="13">
        <v>12.33</v>
      </c>
      <c r="C238" s="14">
        <v>12.84</v>
      </c>
      <c r="D238" s="31">
        <f t="shared" si="14"/>
        <v>77597.680317892809</v>
      </c>
      <c r="E238" s="31">
        <f t="shared" si="15"/>
        <v>102648.66827659671</v>
      </c>
      <c r="F238" s="16">
        <f t="shared" si="0"/>
        <v>180246.34859448951</v>
      </c>
      <c r="G238" s="16">
        <f t="shared" si="1"/>
        <v>12.620440395765472</v>
      </c>
      <c r="H238" s="17">
        <f t="shared" si="2"/>
        <v>3.9719626168224331E-2</v>
      </c>
      <c r="I238" s="16">
        <v>11.94</v>
      </c>
      <c r="J238" s="32">
        <f t="shared" si="16"/>
        <v>0.9658978249865845</v>
      </c>
      <c r="K238" s="18">
        <f t="shared" ca="1" si="3"/>
        <v>30981.878576115589</v>
      </c>
      <c r="L238" s="19"/>
      <c r="M238" s="20"/>
      <c r="N238" s="18"/>
      <c r="O238" s="20"/>
      <c r="P238" s="21"/>
      <c r="Q238" s="33">
        <f t="shared" si="17"/>
        <v>1.0341021750134154</v>
      </c>
      <c r="R238" s="5">
        <f t="shared" ca="1" si="4"/>
        <v>6.2749908173269793</v>
      </c>
      <c r="S238" s="20"/>
      <c r="T238" s="20"/>
      <c r="U238" s="5">
        <f t="shared" ca="1" si="5"/>
        <v>11.714114228695795</v>
      </c>
      <c r="V238" s="23"/>
      <c r="W238" s="20"/>
      <c r="X238" s="32">
        <f t="shared" si="18"/>
        <v>0.9317956499731691</v>
      </c>
      <c r="Y238" s="18">
        <f t="shared" ca="1" si="6"/>
        <v>6655265927.0365839</v>
      </c>
      <c r="Z238" s="20"/>
      <c r="AA238" s="20"/>
      <c r="AB238" s="18"/>
      <c r="AC238" s="20"/>
      <c r="AD238" s="20"/>
      <c r="AE238" s="24">
        <f t="shared" si="34"/>
        <v>8</v>
      </c>
      <c r="AH238" s="25" t="str">
        <f t="shared" ca="1" si="7"/>
        <v>-</v>
      </c>
      <c r="AI238" s="15">
        <f t="shared" ca="1" si="8"/>
        <v>12.25602235258493</v>
      </c>
      <c r="AJ238" s="15">
        <f t="shared" ca="1" si="9"/>
        <v>13.050926672757242</v>
      </c>
      <c r="AK238" s="17">
        <f t="shared" ca="1" si="10"/>
        <v>4.0284655145738701E-2</v>
      </c>
      <c r="AL238" s="17">
        <f t="shared" ca="1" si="11"/>
        <v>4.0261198644667651E-2</v>
      </c>
      <c r="AM238" s="26">
        <f t="shared" ca="1" si="12"/>
        <v>0</v>
      </c>
      <c r="AN238" s="26">
        <f t="shared" ca="1" si="13"/>
        <v>1</v>
      </c>
      <c r="AO238" s="25">
        <f t="shared" si="20"/>
        <v>0</v>
      </c>
      <c r="AP238" s="26">
        <f t="shared" si="21"/>
        <v>0</v>
      </c>
      <c r="AQ238" s="25">
        <f t="shared" si="22"/>
        <v>0</v>
      </c>
      <c r="AR238" s="26">
        <f t="shared" si="23"/>
        <v>1</v>
      </c>
      <c r="BD238" s="30"/>
      <c r="BE238" s="30"/>
      <c r="BF238" s="30"/>
    </row>
    <row r="239" spans="1:58" x14ac:dyDescent="0.2">
      <c r="A239" s="12">
        <v>38418</v>
      </c>
      <c r="B239" s="13">
        <v>12.28</v>
      </c>
      <c r="C239" s="14">
        <v>12.79</v>
      </c>
      <c r="D239" s="31">
        <f t="shared" si="14"/>
        <v>67897.970278156208</v>
      </c>
      <c r="E239" s="31">
        <f t="shared" si="15"/>
        <v>111963.1094596148</v>
      </c>
      <c r="F239" s="16">
        <f t="shared" si="0"/>
        <v>179861.07973777101</v>
      </c>
      <c r="G239" s="16">
        <f t="shared" si="1"/>
        <v>12.597473829844978</v>
      </c>
      <c r="H239" s="17">
        <f t="shared" si="2"/>
        <v>3.9874902267396428E-2</v>
      </c>
      <c r="I239" s="16">
        <v>12.26</v>
      </c>
      <c r="J239" s="32">
        <f t="shared" si="16"/>
        <v>0.99604664135520748</v>
      </c>
      <c r="K239" s="18">
        <f t="shared" ca="1" si="3"/>
        <v>30858.13802287111</v>
      </c>
      <c r="L239" s="19"/>
      <c r="M239" s="20"/>
      <c r="N239" s="18"/>
      <c r="O239" s="20"/>
      <c r="P239" s="21"/>
      <c r="Q239" s="33">
        <f t="shared" si="17"/>
        <v>1.0039533586447924</v>
      </c>
      <c r="R239" s="5">
        <f t="shared" ca="1" si="4"/>
        <v>6.299535665217098</v>
      </c>
      <c r="S239" s="20"/>
      <c r="T239" s="20"/>
      <c r="U239" s="5">
        <f t="shared" ca="1" si="5"/>
        <v>11.760021700225062</v>
      </c>
      <c r="V239" s="23"/>
      <c r="W239" s="20"/>
      <c r="X239" s="32">
        <f t="shared" si="18"/>
        <v>0.99209328271041508</v>
      </c>
      <c r="Y239" s="18">
        <f t="shared" ca="1" si="6"/>
        <v>6602210080.1558447</v>
      </c>
      <c r="Z239" s="20"/>
      <c r="AA239" s="20"/>
      <c r="AB239" s="18"/>
      <c r="AC239" s="20"/>
      <c r="AD239" s="20"/>
      <c r="AE239" s="24">
        <f t="shared" si="34"/>
        <v>7</v>
      </c>
      <c r="AH239" s="25" t="str">
        <f t="shared" ca="1" si="7"/>
        <v>-</v>
      </c>
      <c r="AI239" s="15">
        <f t="shared" ca="1" si="8"/>
        <v>12.260645292854068</v>
      </c>
      <c r="AJ239" s="15">
        <f t="shared" ca="1" si="9"/>
        <v>13.004231741836094</v>
      </c>
      <c r="AK239" s="17">
        <f t="shared" ca="1" si="10"/>
        <v>3.9700216350482764E-2</v>
      </c>
      <c r="AL239" s="17">
        <f t="shared" ca="1" si="11"/>
        <v>4.0280173111400537E-2</v>
      </c>
      <c r="AM239" s="26">
        <f t="shared" ca="1" si="12"/>
        <v>0</v>
      </c>
      <c r="AN239" s="26">
        <f t="shared" ca="1" si="13"/>
        <v>0</v>
      </c>
      <c r="AO239" s="25">
        <f t="shared" si="20"/>
        <v>0</v>
      </c>
      <c r="AP239" s="26">
        <f t="shared" si="21"/>
        <v>0</v>
      </c>
      <c r="AQ239" s="25">
        <f t="shared" si="22"/>
        <v>0</v>
      </c>
      <c r="AR239" s="26">
        <f t="shared" si="23"/>
        <v>1</v>
      </c>
      <c r="BD239" s="30"/>
      <c r="BE239" s="30"/>
      <c r="BF239" s="30"/>
    </row>
    <row r="240" spans="1:58" x14ac:dyDescent="0.2">
      <c r="A240" s="12">
        <v>38419</v>
      </c>
      <c r="B240" s="13">
        <v>12.5</v>
      </c>
      <c r="C240" s="14">
        <v>12.974</v>
      </c>
      <c r="D240" s="31">
        <f t="shared" si="14"/>
        <v>58198.260238419607</v>
      </c>
      <c r="E240" s="31">
        <f t="shared" si="15"/>
        <v>121276.04450949482</v>
      </c>
      <c r="F240" s="16">
        <f t="shared" si="0"/>
        <v>179474.30474791443</v>
      </c>
      <c r="G240" s="16">
        <f t="shared" si="1"/>
        <v>12.820295683430798</v>
      </c>
      <c r="H240" s="17">
        <f t="shared" si="2"/>
        <v>3.6534607676892206E-2</v>
      </c>
      <c r="I240" s="16">
        <v>12.4</v>
      </c>
      <c r="J240" s="32">
        <f t="shared" si="16"/>
        <v>1.0154993746763443</v>
      </c>
      <c r="K240" s="18">
        <f t="shared" ca="1" si="3"/>
        <v>31335.142342855117</v>
      </c>
      <c r="L240" s="19"/>
      <c r="M240" s="20"/>
      <c r="N240" s="18"/>
      <c r="O240" s="20"/>
      <c r="P240" s="21"/>
      <c r="Q240" s="33">
        <f t="shared" si="17"/>
        <v>0.98450062532365568</v>
      </c>
      <c r="R240" s="5">
        <f t="shared" ca="1" si="4"/>
        <v>6.2016384387909493</v>
      </c>
      <c r="S240" s="20"/>
      <c r="T240" s="20"/>
      <c r="U240" s="5">
        <f t="shared" ca="1" si="5"/>
        <v>11.577352348447024</v>
      </c>
      <c r="V240" s="23"/>
      <c r="W240" s="20"/>
      <c r="X240" s="32">
        <f t="shared" si="18"/>
        <v>1.0309987493526886</v>
      </c>
      <c r="Y240" s="18">
        <f t="shared" ca="1" si="6"/>
        <v>6806422354.1622267</v>
      </c>
      <c r="Z240" s="20"/>
      <c r="AA240" s="20"/>
      <c r="AB240" s="18"/>
      <c r="AC240" s="20"/>
      <c r="AD240" s="20"/>
      <c r="AE240" s="24">
        <f t="shared" si="34"/>
        <v>6</v>
      </c>
      <c r="AH240" s="25" t="str">
        <f t="shared" ca="1" si="7"/>
        <v>-</v>
      </c>
      <c r="AI240" s="15">
        <f t="shared" ca="1" si="8"/>
        <v>12.303678704754629</v>
      </c>
      <c r="AJ240" s="15">
        <f t="shared" ca="1" si="9"/>
        <v>12.968494538255147</v>
      </c>
      <c r="AK240" s="17">
        <f t="shared" ca="1" si="10"/>
        <v>3.9298857823896617E-2</v>
      </c>
      <c r="AL240" s="17">
        <f t="shared" ca="1" si="11"/>
        <v>4.0184144466840814E-2</v>
      </c>
      <c r="AM240" s="26">
        <f t="shared" ca="1" si="12"/>
        <v>0</v>
      </c>
      <c r="AN240" s="26">
        <f t="shared" ca="1" si="13"/>
        <v>0</v>
      </c>
      <c r="AO240" s="25">
        <f t="shared" si="20"/>
        <v>0</v>
      </c>
      <c r="AP240" s="26">
        <f t="shared" si="21"/>
        <v>0</v>
      </c>
      <c r="AQ240" s="25">
        <f t="shared" si="22"/>
        <v>0</v>
      </c>
      <c r="AR240" s="26">
        <f t="shared" si="23"/>
        <v>1</v>
      </c>
      <c r="BD240" s="30"/>
      <c r="BE240" s="30"/>
      <c r="BF240" s="30"/>
    </row>
    <row r="241" spans="1:58" x14ac:dyDescent="0.2">
      <c r="A241" s="12">
        <v>38420</v>
      </c>
      <c r="B241" s="13">
        <v>12.72</v>
      </c>
      <c r="C241" s="14">
        <v>13.2</v>
      </c>
      <c r="D241" s="31">
        <f t="shared" si="14"/>
        <v>48498.550198683006</v>
      </c>
      <c r="E241" s="31">
        <f t="shared" si="15"/>
        <v>130621.37944835004</v>
      </c>
      <c r="F241" s="16">
        <f t="shared" si="0"/>
        <v>179119.92964703304</v>
      </c>
      <c r="G241" s="16">
        <f t="shared" si="1"/>
        <v>13.070035098041624</v>
      </c>
      <c r="H241" s="17">
        <f t="shared" si="2"/>
        <v>3.6363636363636265E-2</v>
      </c>
      <c r="I241" s="16">
        <v>12.7</v>
      </c>
      <c r="J241" s="32">
        <f t="shared" si="16"/>
        <v>1.0174670234675567</v>
      </c>
      <c r="K241" s="18">
        <f t="shared" ca="1" si="3"/>
        <v>31881.174224936909</v>
      </c>
      <c r="L241" s="19"/>
      <c r="M241" s="20"/>
      <c r="N241" s="18"/>
      <c r="O241" s="20"/>
      <c r="P241" s="21"/>
      <c r="Q241" s="33">
        <f t="shared" si="17"/>
        <v>0.98253297653244343</v>
      </c>
      <c r="R241" s="5">
        <f t="shared" ca="1" si="4"/>
        <v>6.0930604351845981</v>
      </c>
      <c r="S241" s="20"/>
      <c r="T241" s="20"/>
      <c r="U241" s="5">
        <f t="shared" ca="1" si="5"/>
        <v>11.374741030763957</v>
      </c>
      <c r="V241" s="23"/>
      <c r="W241" s="20"/>
      <c r="X241" s="32">
        <f t="shared" si="18"/>
        <v>1.0349340469351131</v>
      </c>
      <c r="Y241" s="18">
        <f t="shared" ca="1" si="6"/>
        <v>7043734631.4088678</v>
      </c>
      <c r="Z241" s="20"/>
      <c r="AA241" s="20"/>
      <c r="AB241" s="18"/>
      <c r="AC241" s="20"/>
      <c r="AD241" s="20"/>
      <c r="AE241" s="24">
        <f t="shared" si="34"/>
        <v>5</v>
      </c>
      <c r="AH241" s="25" t="str">
        <f t="shared" ca="1" si="7"/>
        <v>-</v>
      </c>
      <c r="AI241" s="15">
        <f t="shared" ca="1" si="8"/>
        <v>12.355562428996175</v>
      </c>
      <c r="AJ241" s="15">
        <f t="shared" ca="1" si="9"/>
        <v>12.939582808353551</v>
      </c>
      <c r="AK241" s="17">
        <f t="shared" ca="1" si="10"/>
        <v>3.7845374967783806E-2</v>
      </c>
      <c r="AL241" s="17">
        <f t="shared" ca="1" si="11"/>
        <v>3.9423398936220801E-2</v>
      </c>
      <c r="AM241" s="26">
        <f t="shared" ca="1" si="12"/>
        <v>0</v>
      </c>
      <c r="AN241" s="26">
        <f t="shared" ca="1" si="13"/>
        <v>0</v>
      </c>
      <c r="AO241" s="25">
        <f t="shared" si="20"/>
        <v>0</v>
      </c>
      <c r="AP241" s="26">
        <f t="shared" si="21"/>
        <v>0</v>
      </c>
      <c r="AQ241" s="25">
        <f t="shared" si="22"/>
        <v>0</v>
      </c>
      <c r="AR241" s="26">
        <f t="shared" si="23"/>
        <v>1</v>
      </c>
      <c r="BD241" s="30"/>
      <c r="BE241" s="30"/>
      <c r="BF241" s="30"/>
    </row>
    <row r="242" spans="1:58" x14ac:dyDescent="0.2">
      <c r="A242" s="12">
        <v>38421</v>
      </c>
      <c r="B242" s="13">
        <v>12.65</v>
      </c>
      <c r="C242" s="14">
        <v>13.166</v>
      </c>
      <c r="D242" s="31">
        <f t="shared" si="14"/>
        <v>38798.840158946405</v>
      </c>
      <c r="E242" s="31">
        <f t="shared" si="15"/>
        <v>139968.37275936894</v>
      </c>
      <c r="F242" s="16">
        <f t="shared" si="0"/>
        <v>178767.21291831534</v>
      </c>
      <c r="G242" s="16">
        <f t="shared" si="1"/>
        <v>13.054009656831401</v>
      </c>
      <c r="H242" s="17">
        <f t="shared" si="2"/>
        <v>3.9191857815585651E-2</v>
      </c>
      <c r="I242" s="16">
        <v>12.49</v>
      </c>
      <c r="J242" s="32">
        <f t="shared" si="16"/>
        <v>0.99680712850514119</v>
      </c>
      <c r="K242" s="18">
        <f t="shared" ca="1" si="3"/>
        <v>31778.086150816955</v>
      </c>
      <c r="L242" s="19"/>
      <c r="M242" s="20"/>
      <c r="N242" s="18"/>
      <c r="O242" s="20"/>
      <c r="P242" s="21"/>
      <c r="Q242" s="33">
        <f t="shared" si="17"/>
        <v>1.0031928714948588</v>
      </c>
      <c r="R242" s="5">
        <f t="shared" ca="1" si="4"/>
        <v>6.1122601548374718</v>
      </c>
      <c r="S242" s="20"/>
      <c r="T242" s="20"/>
      <c r="U242" s="5">
        <f t="shared" ca="1" si="5"/>
        <v>11.41066845460888</v>
      </c>
      <c r="V242" s="23"/>
      <c r="W242" s="20"/>
      <c r="X242" s="32">
        <f t="shared" si="18"/>
        <v>0.99361425701028239</v>
      </c>
      <c r="Y242" s="18">
        <f t="shared" ca="1" si="6"/>
        <v>6998294542.3823671</v>
      </c>
      <c r="Z242" s="20"/>
      <c r="AA242" s="20"/>
      <c r="AB242" s="18"/>
      <c r="AC242" s="20"/>
      <c r="AD242" s="20"/>
      <c r="AE242" s="24">
        <f t="shared" si="34"/>
        <v>4</v>
      </c>
      <c r="AH242" s="25" t="str">
        <f t="shared" ca="1" si="7"/>
        <v>-</v>
      </c>
      <c r="AI242" s="15">
        <f t="shared" ca="1" si="8"/>
        <v>12.402330932930189</v>
      </c>
      <c r="AJ242" s="15">
        <f t="shared" ca="1" si="9"/>
        <v>12.912594618894889</v>
      </c>
      <c r="AK242" s="17">
        <f t="shared" ca="1" si="10"/>
        <v>3.7380580549175833E-2</v>
      </c>
      <c r="AL242" s="17">
        <f t="shared" ca="1" si="11"/>
        <v>3.80644593318318E-2</v>
      </c>
      <c r="AM242" s="26">
        <f t="shared" ca="1" si="12"/>
        <v>0</v>
      </c>
      <c r="AN242" s="26">
        <f t="shared" ca="1" si="13"/>
        <v>0</v>
      </c>
      <c r="AO242" s="25">
        <f t="shared" si="20"/>
        <v>0</v>
      </c>
      <c r="AP242" s="26">
        <f t="shared" si="21"/>
        <v>0</v>
      </c>
      <c r="AQ242" s="25">
        <f t="shared" si="22"/>
        <v>0</v>
      </c>
      <c r="AR242" s="26">
        <f t="shared" si="23"/>
        <v>1</v>
      </c>
      <c r="BD242" s="30"/>
      <c r="BE242" s="30"/>
      <c r="BF242" s="30"/>
    </row>
    <row r="243" spans="1:58" x14ac:dyDescent="0.2">
      <c r="A243" s="12">
        <v>38422</v>
      </c>
      <c r="B243" s="13">
        <v>12.72</v>
      </c>
      <c r="C243" s="14">
        <v>13.26</v>
      </c>
      <c r="D243" s="31">
        <f t="shared" si="14"/>
        <v>29099.130119209804</v>
      </c>
      <c r="E243" s="31">
        <f t="shared" si="15"/>
        <v>149287.93314237578</v>
      </c>
      <c r="F243" s="16">
        <f t="shared" si="0"/>
        <v>178387.0632615856</v>
      </c>
      <c r="G243" s="16">
        <f t="shared" si="1"/>
        <v>13.171913285767078</v>
      </c>
      <c r="H243" s="17">
        <f t="shared" si="2"/>
        <v>4.0723981900452455E-2</v>
      </c>
      <c r="I243" s="16">
        <v>12.8</v>
      </c>
      <c r="J243" s="32">
        <f t="shared" si="16"/>
        <v>1.0068862725603487</v>
      </c>
      <c r="K243" s="18">
        <f t="shared" ca="1" si="3"/>
        <v>31995.61426323637</v>
      </c>
      <c r="L243" s="19"/>
      <c r="M243" s="20"/>
      <c r="N243" s="18"/>
      <c r="O243" s="20"/>
      <c r="P243" s="21"/>
      <c r="Q243" s="33">
        <f t="shared" si="17"/>
        <v>0.99311372743965132</v>
      </c>
      <c r="R243" s="5">
        <f t="shared" ca="1" si="4"/>
        <v>6.069916590175124</v>
      </c>
      <c r="S243" s="20"/>
      <c r="T243" s="20"/>
      <c r="U243" s="5">
        <f t="shared" ca="1" si="5"/>
        <v>11.33170352247229</v>
      </c>
      <c r="V243" s="23"/>
      <c r="W243" s="20"/>
      <c r="X243" s="32">
        <f t="shared" si="18"/>
        <v>1.0137725451206974</v>
      </c>
      <c r="Y243" s="18">
        <f t="shared" ca="1" si="6"/>
        <v>7094211946.7126284</v>
      </c>
      <c r="Z243" s="20"/>
      <c r="AA243" s="20"/>
      <c r="AB243" s="18"/>
      <c r="AC243" s="20"/>
      <c r="AD243" s="20"/>
      <c r="AE243" s="24">
        <f t="shared" si="34"/>
        <v>3</v>
      </c>
      <c r="AH243" s="25" t="str">
        <f t="shared" ca="1" si="7"/>
        <v>-</v>
      </c>
      <c r="AI243" s="15">
        <f t="shared" ca="1" si="8"/>
        <v>12.447962374580191</v>
      </c>
      <c r="AJ243" s="15">
        <f t="shared" ca="1" si="9"/>
        <v>12.884075870995977</v>
      </c>
      <c r="AK243" s="17">
        <f t="shared" ca="1" si="10"/>
        <v>3.8734768698697887E-2</v>
      </c>
      <c r="AL243" s="17">
        <f t="shared" ca="1" si="11"/>
        <v>3.8778951487835465E-2</v>
      </c>
      <c r="AM243" s="26">
        <f t="shared" ca="1" si="12"/>
        <v>0</v>
      </c>
      <c r="AN243" s="26">
        <f t="shared" ca="1" si="13"/>
        <v>0</v>
      </c>
      <c r="AO243" s="25">
        <f t="shared" si="20"/>
        <v>0</v>
      </c>
      <c r="AP243" s="26">
        <f t="shared" si="21"/>
        <v>0</v>
      </c>
      <c r="AQ243" s="25">
        <f t="shared" si="22"/>
        <v>0</v>
      </c>
      <c r="AR243" s="26">
        <f t="shared" si="23"/>
        <v>1</v>
      </c>
      <c r="BD243" s="30"/>
      <c r="BE243" s="30"/>
      <c r="BF243" s="30"/>
    </row>
    <row r="244" spans="1:58" x14ac:dyDescent="0.2">
      <c r="A244" s="12">
        <v>38425</v>
      </c>
      <c r="B244" s="13">
        <v>12.7</v>
      </c>
      <c r="C244" s="14">
        <v>13.263999999999999</v>
      </c>
      <c r="D244" s="31">
        <f t="shared" si="14"/>
        <v>19399.420079473202</v>
      </c>
      <c r="E244" s="31">
        <f t="shared" si="15"/>
        <v>158592.63236601453</v>
      </c>
      <c r="F244" s="16">
        <f t="shared" si="0"/>
        <v>177992.05244548773</v>
      </c>
      <c r="G244" s="16">
        <f t="shared" si="1"/>
        <v>13.202529429968939</v>
      </c>
      <c r="H244" s="17">
        <f t="shared" si="2"/>
        <v>4.2521109770808252E-2</v>
      </c>
      <c r="I244" s="16">
        <v>12.39</v>
      </c>
      <c r="J244" s="32">
        <f t="shared" si="16"/>
        <v>1.0001048568924631</v>
      </c>
      <c r="K244" s="18">
        <f t="shared" ca="1" si="3"/>
        <v>31997.66469006391</v>
      </c>
      <c r="L244" s="19"/>
      <c r="M244" s="20"/>
      <c r="N244" s="18"/>
      <c r="O244" s="20"/>
      <c r="P244" s="21"/>
      <c r="Q244" s="33">
        <f t="shared" si="17"/>
        <v>0.99989514310753702</v>
      </c>
      <c r="R244" s="5">
        <f t="shared" ca="1" si="4"/>
        <v>6.0690272793566535</v>
      </c>
      <c r="S244" s="20"/>
      <c r="T244" s="20"/>
      <c r="U244" s="5">
        <f t="shared" ca="1" si="5"/>
        <v>11.330127410152967</v>
      </c>
      <c r="V244" s="23"/>
      <c r="W244" s="20"/>
      <c r="X244" s="32">
        <f t="shared" si="18"/>
        <v>1.000209713784926</v>
      </c>
      <c r="Y244" s="18">
        <f t="shared" ca="1" si="6"/>
        <v>7095232710.5443268</v>
      </c>
      <c r="Z244" s="20"/>
      <c r="AA244" s="20"/>
      <c r="AB244" s="18"/>
      <c r="AC244" s="20"/>
      <c r="AD244" s="20"/>
      <c r="AE244" s="24">
        <f t="shared" si="34"/>
        <v>2</v>
      </c>
      <c r="AH244" s="25" t="str">
        <f t="shared" ca="1" si="7"/>
        <v>-</v>
      </c>
      <c r="AI244" s="15">
        <f t="shared" ca="1" si="8"/>
        <v>12.503771894404322</v>
      </c>
      <c r="AJ244" s="15">
        <f t="shared" ca="1" si="9"/>
        <v>12.866021374323875</v>
      </c>
      <c r="AK244" s="17">
        <f t="shared" ca="1" si="10"/>
        <v>3.9201682632461876E-2</v>
      </c>
      <c r="AL244" s="17">
        <f t="shared" ca="1" si="11"/>
        <v>3.9126890389384432E-2</v>
      </c>
      <c r="AM244" s="26">
        <f t="shared" ca="1" si="12"/>
        <v>0</v>
      </c>
      <c r="AN244" s="26">
        <f t="shared" ca="1" si="13"/>
        <v>1</v>
      </c>
      <c r="AO244" s="25">
        <f t="shared" si="20"/>
        <v>0</v>
      </c>
      <c r="AP244" s="26">
        <f t="shared" si="21"/>
        <v>0</v>
      </c>
      <c r="AQ244" s="25">
        <f t="shared" si="22"/>
        <v>0</v>
      </c>
      <c r="AR244" s="26">
        <f t="shared" si="23"/>
        <v>1</v>
      </c>
      <c r="BD244" s="30"/>
      <c r="BE244" s="30"/>
      <c r="BF244" s="30"/>
    </row>
    <row r="245" spans="1:58" x14ac:dyDescent="0.2">
      <c r="A245" s="12">
        <v>38426</v>
      </c>
      <c r="B245" s="13">
        <v>13.08</v>
      </c>
      <c r="C245" s="14">
        <v>13.566000000000001</v>
      </c>
      <c r="D245" s="31">
        <f t="shared" si="14"/>
        <v>9699.7100397366012</v>
      </c>
      <c r="E245" s="31">
        <f t="shared" si="15"/>
        <v>167879.89997040649</v>
      </c>
      <c r="F245" s="16">
        <f t="shared" si="0"/>
        <v>177579.61001014308</v>
      </c>
      <c r="G245" s="16">
        <f t="shared" si="1"/>
        <v>13.539453826827065</v>
      </c>
      <c r="H245" s="17">
        <f t="shared" si="2"/>
        <v>3.5824856258292792E-2</v>
      </c>
      <c r="I245" s="16">
        <v>13.15</v>
      </c>
      <c r="J245" s="32">
        <f t="shared" si="16"/>
        <v>1.0231433554467197</v>
      </c>
      <c r="K245" s="18">
        <f t="shared" ca="1" si="3"/>
        <v>32736.863346717797</v>
      </c>
      <c r="L245" s="19"/>
      <c r="M245" s="20"/>
      <c r="N245" s="18"/>
      <c r="O245" s="20"/>
      <c r="P245" s="21"/>
      <c r="Q245" s="33">
        <f t="shared" si="17"/>
        <v>0.97685664455328036</v>
      </c>
      <c r="R245" s="5">
        <f t="shared" ca="1" si="4"/>
        <v>5.9283226474014556</v>
      </c>
      <c r="S245" s="20"/>
      <c r="T245" s="20"/>
      <c r="U245" s="5">
        <f t="shared" ca="1" si="5"/>
        <v>11.06753132953993</v>
      </c>
      <c r="V245" s="23"/>
      <c r="W245" s="20"/>
      <c r="X245" s="32">
        <f t="shared" si="18"/>
        <v>1.0462867108934393</v>
      </c>
      <c r="Y245" s="18">
        <f t="shared" ca="1" si="6"/>
        <v>7423159122.24823</v>
      </c>
      <c r="Z245" s="20"/>
      <c r="AA245" s="20"/>
      <c r="AB245" s="18"/>
      <c r="AC245" s="20"/>
      <c r="AD245" s="20"/>
      <c r="AE245" s="24">
        <f t="shared" si="34"/>
        <v>1</v>
      </c>
      <c r="AH245" s="25" t="str">
        <f t="shared" ca="1" si="7"/>
        <v>-</v>
      </c>
      <c r="AI245" s="15">
        <f t="shared" ca="1" si="8"/>
        <v>12.588987974925033</v>
      </c>
      <c r="AJ245" s="15">
        <f t="shared" ca="1" si="9"/>
        <v>12.854295281287364</v>
      </c>
      <c r="AK245" s="17">
        <f t="shared" ca="1" si="10"/>
        <v>3.8526674964277939E-2</v>
      </c>
      <c r="AL245" s="17">
        <f t="shared" ca="1" si="11"/>
        <v>3.9173839485284301E-2</v>
      </c>
      <c r="AM245" s="26">
        <f t="shared" ca="1" si="12"/>
        <v>0</v>
      </c>
      <c r="AN245" s="26">
        <f t="shared" ca="1" si="13"/>
        <v>0</v>
      </c>
      <c r="AO245" s="25">
        <f t="shared" si="20"/>
        <v>0</v>
      </c>
      <c r="AP245" s="26">
        <f t="shared" si="21"/>
        <v>0</v>
      </c>
      <c r="AQ245" s="25">
        <f t="shared" si="22"/>
        <v>0</v>
      </c>
      <c r="AR245" s="26">
        <f t="shared" si="23"/>
        <v>1</v>
      </c>
      <c r="BD245" s="30"/>
      <c r="BE245" s="30"/>
      <c r="BF245" s="30"/>
    </row>
    <row r="246" spans="1:58" x14ac:dyDescent="0.2">
      <c r="A246" s="38">
        <v>38427</v>
      </c>
      <c r="B246" s="13">
        <v>13.785</v>
      </c>
      <c r="C246" s="14">
        <v>14.08</v>
      </c>
      <c r="D246" s="31">
        <f t="shared" si="14"/>
        <v>177232.1192922224</v>
      </c>
      <c r="E246" s="31">
        <f t="shared" si="15"/>
        <v>0</v>
      </c>
      <c r="F246" s="16">
        <f t="shared" si="0"/>
        <v>177232.1192922224</v>
      </c>
      <c r="G246" s="16">
        <f t="shared" si="1"/>
        <v>13.785</v>
      </c>
      <c r="H246" s="17">
        <f t="shared" si="2"/>
        <v>2.0951704545454586E-2</v>
      </c>
      <c r="I246" s="16">
        <v>13.49</v>
      </c>
      <c r="J246" s="32">
        <f t="shared" si="16"/>
        <v>1.016143299425033</v>
      </c>
      <c r="K246" s="18">
        <f t="shared" ca="1" si="3"/>
        <v>33263.988172527992</v>
      </c>
      <c r="L246" s="19"/>
      <c r="M246" s="20"/>
      <c r="N246" s="18"/>
      <c r="O246" s="20"/>
      <c r="P246" s="21"/>
      <c r="Q246" s="33">
        <f t="shared" si="17"/>
        <v>0.98385670057496699</v>
      </c>
      <c r="R246" s="5">
        <f t="shared" ca="1" si="4"/>
        <v>5.8323769805398493</v>
      </c>
      <c r="S246" s="20"/>
      <c r="T246" s="20"/>
      <c r="U246" s="5">
        <f t="shared" ca="1" si="5"/>
        <v>10.888492072384393</v>
      </c>
      <c r="V246" s="23"/>
      <c r="W246" s="20"/>
      <c r="X246" s="32">
        <f t="shared" si="18"/>
        <v>1.032286598850066</v>
      </c>
      <c r="Y246" s="18">
        <f t="shared" ca="1" si="6"/>
        <v>7662323368.3541393</v>
      </c>
      <c r="Z246" s="20"/>
      <c r="AA246" s="20"/>
      <c r="AB246" s="18"/>
      <c r="AC246" s="20"/>
      <c r="AD246" s="20"/>
      <c r="AE246" s="24">
        <v>24</v>
      </c>
      <c r="AH246" s="25" t="str">
        <f t="shared" ca="1" si="7"/>
        <v>-</v>
      </c>
      <c r="AI246" s="15">
        <f t="shared" ca="1" si="8"/>
        <v>12.679242235177602</v>
      </c>
      <c r="AJ246" s="15">
        <f t="shared" ca="1" si="9"/>
        <v>12.850870558607198</v>
      </c>
      <c r="AK246" s="17">
        <f t="shared" ca="1" si="10"/>
        <v>3.5929524442371664E-2</v>
      </c>
      <c r="AL246" s="17">
        <f t="shared" ca="1" si="11"/>
        <v>3.822776889105936E-2</v>
      </c>
      <c r="AM246" s="26">
        <f t="shared" ca="1" si="12"/>
        <v>0</v>
      </c>
      <c r="AN246" s="26">
        <f t="shared" ca="1" si="13"/>
        <v>0</v>
      </c>
      <c r="AO246" s="25">
        <f t="shared" si="20"/>
        <v>0</v>
      </c>
      <c r="AP246" s="26">
        <f t="shared" si="21"/>
        <v>0</v>
      </c>
      <c r="AQ246" s="25">
        <f t="shared" si="22"/>
        <v>0</v>
      </c>
      <c r="AR246" s="26">
        <f t="shared" si="23"/>
        <v>1</v>
      </c>
      <c r="BD246" s="30"/>
      <c r="BE246" s="30"/>
      <c r="BF246" s="30"/>
    </row>
    <row r="247" spans="1:58" x14ac:dyDescent="0.2">
      <c r="A247" s="12">
        <v>38428</v>
      </c>
      <c r="B247" s="13">
        <v>13.71</v>
      </c>
      <c r="C247" s="14">
        <v>14.13</v>
      </c>
      <c r="D247" s="31">
        <f t="shared" si="14"/>
        <v>169847.44765504648</v>
      </c>
      <c r="E247" s="31">
        <f t="shared" si="15"/>
        <v>7229.9501788686248</v>
      </c>
      <c r="F247" s="16">
        <f t="shared" si="0"/>
        <v>177077.39783391511</v>
      </c>
      <c r="G247" s="16">
        <f t="shared" si="1"/>
        <v>13.727148315438725</v>
      </c>
      <c r="H247" s="17">
        <f t="shared" si="2"/>
        <v>2.9723991507430991E-2</v>
      </c>
      <c r="I247" s="16">
        <v>13.29</v>
      </c>
      <c r="J247" s="32">
        <f t="shared" si="16"/>
        <v>0.99493396328972539</v>
      </c>
      <c r="K247" s="18">
        <f t="shared" ca="1" si="3"/>
        <v>33094.122351255064</v>
      </c>
      <c r="L247" s="19"/>
      <c r="M247" s="20"/>
      <c r="N247" s="18"/>
      <c r="O247" s="20"/>
      <c r="P247" s="21"/>
      <c r="Q247" s="33">
        <f t="shared" si="17"/>
        <v>1.0050660367102746</v>
      </c>
      <c r="R247" s="5">
        <f t="shared" ca="1" si="4"/>
        <v>5.8616798163865669</v>
      </c>
      <c r="S247" s="20"/>
      <c r="T247" s="20"/>
      <c r="U247" s="5">
        <f t="shared" ca="1" si="5"/>
        <v>10.943278912220368</v>
      </c>
      <c r="V247" s="23"/>
      <c r="W247" s="20"/>
      <c r="X247" s="32">
        <f t="shared" si="18"/>
        <v>0.98986792657945077</v>
      </c>
      <c r="Y247" s="18">
        <f t="shared" ca="1" si="6"/>
        <v>7584188973.3472033</v>
      </c>
      <c r="Z247" s="20"/>
      <c r="AA247" s="20"/>
      <c r="AB247" s="18"/>
      <c r="AC247" s="20"/>
      <c r="AD247" s="20"/>
      <c r="AE247" s="24">
        <f t="shared" ref="AE247:AE269" si="35">AE246-1</f>
        <v>23</v>
      </c>
      <c r="AH247" s="25" t="str">
        <f t="shared" ca="1" si="7"/>
        <v>-</v>
      </c>
      <c r="AI247" s="15">
        <f t="shared" ca="1" si="8"/>
        <v>12.764252553033121</v>
      </c>
      <c r="AJ247" s="15">
        <f t="shared" ca="1" si="9"/>
        <v>12.85538123091329</v>
      </c>
      <c r="AK247" s="17">
        <f t="shared" ca="1" si="10"/>
        <v>3.4822916966337457E-2</v>
      </c>
      <c r="AL247" s="17">
        <f t="shared" ca="1" si="11"/>
        <v>3.7566602362744457E-2</v>
      </c>
      <c r="AM247" s="26">
        <f t="shared" ca="1" si="12"/>
        <v>0</v>
      </c>
      <c r="AN247" s="26">
        <f t="shared" ca="1" si="13"/>
        <v>0</v>
      </c>
      <c r="AO247" s="25">
        <f t="shared" si="20"/>
        <v>0</v>
      </c>
      <c r="AP247" s="26">
        <f t="shared" si="21"/>
        <v>0</v>
      </c>
      <c r="AQ247" s="25">
        <f t="shared" si="22"/>
        <v>0</v>
      </c>
      <c r="AR247" s="26">
        <f t="shared" si="23"/>
        <v>1</v>
      </c>
      <c r="BD247" s="30"/>
      <c r="BE247" s="30"/>
      <c r="BF247" s="30"/>
    </row>
    <row r="248" spans="1:58" x14ac:dyDescent="0.2">
      <c r="A248" s="12">
        <v>38429</v>
      </c>
      <c r="B248" s="13">
        <v>13.635</v>
      </c>
      <c r="C248" s="14">
        <v>14.13</v>
      </c>
      <c r="D248" s="31">
        <f t="shared" si="14"/>
        <v>162462.77601787055</v>
      </c>
      <c r="E248" s="31">
        <f t="shared" si="15"/>
        <v>14395.119899015976</v>
      </c>
      <c r="F248" s="16">
        <f t="shared" si="0"/>
        <v>176857.89591688651</v>
      </c>
      <c r="G248" s="16">
        <f t="shared" si="1"/>
        <v>13.675289885351582</v>
      </c>
      <c r="H248" s="17">
        <f t="shared" si="2"/>
        <v>3.5031847133758065E-2</v>
      </c>
      <c r="I248" s="16">
        <v>13.14</v>
      </c>
      <c r="J248" s="32">
        <f t="shared" si="16"/>
        <v>0.99498730043829098</v>
      </c>
      <c r="K248" s="18">
        <f t="shared" ca="1" si="3"/>
        <v>32926.889040633956</v>
      </c>
      <c r="L248" s="19"/>
      <c r="M248" s="20"/>
      <c r="N248" s="18"/>
      <c r="O248" s="20"/>
      <c r="P248" s="21"/>
      <c r="Q248" s="33">
        <f t="shared" si="17"/>
        <v>1.005012699561709</v>
      </c>
      <c r="R248" s="5">
        <f t="shared" ca="1" si="4"/>
        <v>5.890817242310777</v>
      </c>
      <c r="S248" s="20"/>
      <c r="T248" s="20"/>
      <c r="U248" s="5">
        <f t="shared" ca="1" si="5"/>
        <v>10.997757755734387</v>
      </c>
      <c r="V248" s="23"/>
      <c r="W248" s="20"/>
      <c r="X248" s="32">
        <f t="shared" si="18"/>
        <v>0.98997460087658185</v>
      </c>
      <c r="Y248" s="18">
        <f t="shared" ca="1" si="6"/>
        <v>7507660316.7171106</v>
      </c>
      <c r="Z248" s="20"/>
      <c r="AA248" s="20"/>
      <c r="AB248" s="18"/>
      <c r="AC248" s="20"/>
      <c r="AD248" s="20"/>
      <c r="AE248" s="24">
        <f t="shared" si="35"/>
        <v>22</v>
      </c>
      <c r="AH248" s="25" t="str">
        <f t="shared" ca="1" si="7"/>
        <v>-</v>
      </c>
      <c r="AI248" s="15">
        <f t="shared" ca="1" si="8"/>
        <v>12.847361595192719</v>
      </c>
      <c r="AJ248" s="15">
        <f t="shared" ca="1" si="9"/>
        <v>12.852827325677961</v>
      </c>
      <c r="AK248" s="17">
        <f t="shared" ca="1" si="10"/>
        <v>3.4129581852699521E-2</v>
      </c>
      <c r="AL248" s="17">
        <f t="shared" ca="1" si="11"/>
        <v>3.7403151632133744E-2</v>
      </c>
      <c r="AM248" s="26">
        <f t="shared" ca="1" si="12"/>
        <v>0</v>
      </c>
      <c r="AN248" s="26">
        <f t="shared" ca="1" si="13"/>
        <v>0</v>
      </c>
      <c r="AO248" s="25">
        <f t="shared" si="20"/>
        <v>0</v>
      </c>
      <c r="AP248" s="26">
        <f t="shared" si="21"/>
        <v>0</v>
      </c>
      <c r="AQ248" s="25">
        <f t="shared" si="22"/>
        <v>0</v>
      </c>
      <c r="AR248" s="26">
        <f t="shared" si="23"/>
        <v>1</v>
      </c>
      <c r="BD248" s="30"/>
      <c r="BE248" s="30"/>
      <c r="BF248" s="30"/>
    </row>
    <row r="249" spans="1:58" x14ac:dyDescent="0.2">
      <c r="A249" s="12">
        <v>38432</v>
      </c>
      <c r="B249" s="13">
        <v>13.93</v>
      </c>
      <c r="C249" s="14">
        <v>14.25</v>
      </c>
      <c r="D249" s="31">
        <f t="shared" si="14"/>
        <v>155078.10438069463</v>
      </c>
      <c r="E249" s="31">
        <f t="shared" si="15"/>
        <v>21521.092848265362</v>
      </c>
      <c r="F249" s="16">
        <f t="shared" si="0"/>
        <v>176599.19722895999</v>
      </c>
      <c r="G249" s="16">
        <f t="shared" si="1"/>
        <v>13.96899649499831</v>
      </c>
      <c r="H249" s="17">
        <f t="shared" si="2"/>
        <v>2.2456140350877174E-2</v>
      </c>
      <c r="I249" s="16">
        <v>13.61</v>
      </c>
      <c r="J249" s="32">
        <f t="shared" si="16"/>
        <v>1.0199830115528306</v>
      </c>
      <c r="K249" s="18">
        <f t="shared" ca="1" si="3"/>
        <v>33583.498256982486</v>
      </c>
      <c r="L249" s="19"/>
      <c r="M249" s="20"/>
      <c r="N249" s="18"/>
      <c r="O249" s="20"/>
      <c r="P249" s="21"/>
      <c r="Q249" s="33">
        <f t="shared" si="17"/>
        <v>0.98001698844716956</v>
      </c>
      <c r="R249" s="5">
        <f t="shared" ca="1" si="4"/>
        <v>5.7728604735083655</v>
      </c>
      <c r="S249" s="20"/>
      <c r="T249" s="20"/>
      <c r="U249" s="5">
        <f t="shared" ca="1" si="5"/>
        <v>10.777620446307591</v>
      </c>
      <c r="V249" s="23"/>
      <c r="W249" s="20"/>
      <c r="X249" s="32">
        <f t="shared" si="18"/>
        <v>1.0399660231056609</v>
      </c>
      <c r="Y249" s="18">
        <f t="shared" ca="1" si="6"/>
        <v>7807197792.4633017</v>
      </c>
      <c r="Z249" s="20"/>
      <c r="AA249" s="20"/>
      <c r="AB249" s="18"/>
      <c r="AC249" s="20"/>
      <c r="AD249" s="20"/>
      <c r="AE249" s="24">
        <f t="shared" si="35"/>
        <v>21</v>
      </c>
      <c r="AH249" s="25" t="str">
        <f t="shared" ca="1" si="7"/>
        <v>-</v>
      </c>
      <c r="AI249" s="15">
        <f t="shared" ca="1" si="8"/>
        <v>12.938092858084758</v>
      </c>
      <c r="AJ249" s="15">
        <f t="shared" ca="1" si="9"/>
        <v>12.853100830913615</v>
      </c>
      <c r="AK249" s="17">
        <f t="shared" ca="1" si="10"/>
        <v>3.1084941594436977E-2</v>
      </c>
      <c r="AL249" s="17">
        <f t="shared" ca="1" si="11"/>
        <v>3.6095314464130314E-2</v>
      </c>
      <c r="AM249" s="26">
        <f t="shared" ca="1" si="12"/>
        <v>1</v>
      </c>
      <c r="AN249" s="26">
        <f t="shared" ca="1" si="13"/>
        <v>0</v>
      </c>
      <c r="AO249" s="25">
        <f t="shared" si="20"/>
        <v>0</v>
      </c>
      <c r="AP249" s="26">
        <f t="shared" si="21"/>
        <v>0</v>
      </c>
      <c r="AQ249" s="25">
        <f t="shared" si="22"/>
        <v>0</v>
      </c>
      <c r="AR249" s="26">
        <f t="shared" si="23"/>
        <v>1</v>
      </c>
      <c r="BD249" s="30"/>
      <c r="BE249" s="30"/>
      <c r="BF249" s="30"/>
    </row>
    <row r="250" spans="1:58" x14ac:dyDescent="0.2">
      <c r="A250" s="12">
        <v>38433</v>
      </c>
      <c r="B250" s="13">
        <v>14.414999999999999</v>
      </c>
      <c r="C250" s="14">
        <v>14.56</v>
      </c>
      <c r="D250" s="31">
        <f t="shared" si="14"/>
        <v>147693.4327435187</v>
      </c>
      <c r="E250" s="31">
        <f t="shared" si="15"/>
        <v>28739.933262711733</v>
      </c>
      <c r="F250" s="16">
        <f t="shared" si="0"/>
        <v>176433.36600623044</v>
      </c>
      <c r="G250" s="16">
        <f t="shared" si="1"/>
        <v>14.438619627156838</v>
      </c>
      <c r="H250" s="17">
        <f t="shared" si="2"/>
        <v>9.9587912087912844E-3</v>
      </c>
      <c r="I250" s="16">
        <v>14.27</v>
      </c>
      <c r="J250" s="32">
        <f t="shared" si="16"/>
        <v>1.0326483648498366</v>
      </c>
      <c r="K250" s="18">
        <f t="shared" ca="1" si="3"/>
        <v>34678.530729161328</v>
      </c>
      <c r="L250" s="19"/>
      <c r="M250" s="20"/>
      <c r="N250" s="18"/>
      <c r="O250" s="20"/>
      <c r="P250" s="21"/>
      <c r="Q250" s="33">
        <f t="shared" si="17"/>
        <v>0.96735163515016331</v>
      </c>
      <c r="R250" s="5">
        <f t="shared" ca="1" si="4"/>
        <v>5.5841533803651764</v>
      </c>
      <c r="S250" s="20"/>
      <c r="T250" s="20"/>
      <c r="U250" s="5">
        <f t="shared" ca="1" si="5"/>
        <v>10.425391831736855</v>
      </c>
      <c r="V250" s="23"/>
      <c r="W250" s="20"/>
      <c r="X250" s="32">
        <f t="shared" si="18"/>
        <v>1.0652967296996734</v>
      </c>
      <c r="Y250" s="18">
        <f t="shared" ca="1" si="6"/>
        <v>8316434909.794054</v>
      </c>
      <c r="Z250" s="20"/>
      <c r="AA250" s="20"/>
      <c r="AB250" s="18"/>
      <c r="AC250" s="20"/>
      <c r="AD250" s="20"/>
      <c r="AE250" s="24">
        <f t="shared" si="35"/>
        <v>20</v>
      </c>
      <c r="AH250" s="25" t="str">
        <f t="shared" ca="1" si="7"/>
        <v>-</v>
      </c>
      <c r="AI250" s="15">
        <f t="shared" ca="1" si="8"/>
        <v>13.049706455293588</v>
      </c>
      <c r="AJ250" s="15">
        <f t="shared" ca="1" si="9"/>
        <v>12.857081664208685</v>
      </c>
      <c r="AK250" s="17">
        <f t="shared" ca="1" si="10"/>
        <v>2.5657888500767483E-2</v>
      </c>
      <c r="AL250" s="17">
        <f t="shared" ca="1" si="11"/>
        <v>3.4283816487404202E-2</v>
      </c>
      <c r="AM250" s="26">
        <f t="shared" ca="1" si="12"/>
        <v>1</v>
      </c>
      <c r="AN250" s="26">
        <f t="shared" ca="1" si="13"/>
        <v>0</v>
      </c>
      <c r="AO250" s="25">
        <f t="shared" si="20"/>
        <v>0</v>
      </c>
      <c r="AP250" s="26">
        <f t="shared" si="21"/>
        <v>0</v>
      </c>
      <c r="AQ250" s="25">
        <f t="shared" si="22"/>
        <v>0</v>
      </c>
      <c r="AR250" s="26">
        <f t="shared" si="23"/>
        <v>1</v>
      </c>
      <c r="BD250" s="30"/>
      <c r="BE250" s="30"/>
      <c r="BF250" s="30"/>
    </row>
    <row r="251" spans="1:58" x14ac:dyDescent="0.2">
      <c r="A251" s="12">
        <v>38434</v>
      </c>
      <c r="B251" s="13">
        <v>14.35</v>
      </c>
      <c r="C251" s="14">
        <v>14.64</v>
      </c>
      <c r="D251" s="31">
        <f t="shared" si="14"/>
        <v>140308.76110634278</v>
      </c>
      <c r="E251" s="31">
        <f t="shared" si="15"/>
        <v>36051.062496907551</v>
      </c>
      <c r="F251" s="16">
        <f t="shared" si="0"/>
        <v>176359.82360325032</v>
      </c>
      <c r="G251" s="16">
        <f t="shared" si="1"/>
        <v>14.409281121462353</v>
      </c>
      <c r="H251" s="17">
        <f t="shared" si="2"/>
        <v>1.9808743169398957E-2</v>
      </c>
      <c r="I251" s="16">
        <v>14.06</v>
      </c>
      <c r="J251" s="32">
        <f t="shared" si="16"/>
        <v>0.99755207205605734</v>
      </c>
      <c r="K251" s="18">
        <f t="shared" ca="1" si="3"/>
        <v>34592.229871342053</v>
      </c>
      <c r="L251" s="19"/>
      <c r="M251" s="20"/>
      <c r="N251" s="18"/>
      <c r="O251" s="20"/>
      <c r="P251" s="21"/>
      <c r="Q251" s="33">
        <f t="shared" si="17"/>
        <v>1.0024479279439427</v>
      </c>
      <c r="R251" s="5">
        <f t="shared" ca="1" si="4"/>
        <v>5.5975897875249769</v>
      </c>
      <c r="S251" s="20"/>
      <c r="T251" s="20"/>
      <c r="U251" s="5">
        <f t="shared" ca="1" si="5"/>
        <v>10.450554648212268</v>
      </c>
      <c r="V251" s="23"/>
      <c r="W251" s="20"/>
      <c r="X251" s="32">
        <f t="shared" si="18"/>
        <v>0.99510414411211456</v>
      </c>
      <c r="Y251" s="18">
        <f t="shared" ca="1" si="6"/>
        <v>8275174192.0148211</v>
      </c>
      <c r="Z251" s="20"/>
      <c r="AA251" s="20"/>
      <c r="AB251" s="18"/>
      <c r="AC251" s="20"/>
      <c r="AD251" s="20"/>
      <c r="AE251" s="24">
        <f t="shared" si="35"/>
        <v>19</v>
      </c>
      <c r="AH251" s="25" t="str">
        <f t="shared" ca="1" si="7"/>
        <v>-</v>
      </c>
      <c r="AI251" s="15">
        <f t="shared" ca="1" si="8"/>
        <v>13.137206420398876</v>
      </c>
      <c r="AJ251" s="15">
        <f t="shared" ca="1" si="9"/>
        <v>12.862341846392971</v>
      </c>
      <c r="AK251" s="17">
        <f t="shared" ca="1" si="10"/>
        <v>2.2988536319285175E-2</v>
      </c>
      <c r="AL251" s="17">
        <f t="shared" ca="1" si="11"/>
        <v>3.2704079591722064E-2</v>
      </c>
      <c r="AM251" s="26">
        <f t="shared" ca="1" si="12"/>
        <v>1</v>
      </c>
      <c r="AN251" s="26">
        <f t="shared" ca="1" si="13"/>
        <v>0</v>
      </c>
      <c r="AO251" s="25">
        <f t="shared" si="20"/>
        <v>0</v>
      </c>
      <c r="AP251" s="26">
        <f t="shared" si="21"/>
        <v>0</v>
      </c>
      <c r="AQ251" s="25">
        <f t="shared" si="22"/>
        <v>0</v>
      </c>
      <c r="AR251" s="26">
        <f t="shared" si="23"/>
        <v>1</v>
      </c>
      <c r="BD251" s="30"/>
      <c r="BE251" s="30"/>
      <c r="BF251" s="30"/>
    </row>
    <row r="252" spans="1:58" x14ac:dyDescent="0.2">
      <c r="A252" s="12">
        <v>38435</v>
      </c>
      <c r="B252" s="13">
        <v>13.93</v>
      </c>
      <c r="C252" s="14">
        <v>14.44</v>
      </c>
      <c r="D252" s="31">
        <f t="shared" si="14"/>
        <v>132924.08946916685</v>
      </c>
      <c r="E252" s="31">
        <f t="shared" si="15"/>
        <v>43289.453070232325</v>
      </c>
      <c r="F252" s="16">
        <f t="shared" si="0"/>
        <v>176213.54253939918</v>
      </c>
      <c r="G252" s="16">
        <f t="shared" si="1"/>
        <v>14.055289014383682</v>
      </c>
      <c r="H252" s="17">
        <f t="shared" si="2"/>
        <v>3.5318559556786644E-2</v>
      </c>
      <c r="I252" s="16">
        <v>13.42</v>
      </c>
      <c r="J252" s="32">
        <f t="shared" si="16"/>
        <v>0.97462397906585196</v>
      </c>
      <c r="K252" s="18">
        <f t="shared" ca="1" si="3"/>
        <v>33713.042252754341</v>
      </c>
      <c r="L252" s="19"/>
      <c r="M252" s="20"/>
      <c r="N252" s="18"/>
      <c r="O252" s="20"/>
      <c r="P252" s="21"/>
      <c r="Q252" s="33">
        <f t="shared" si="17"/>
        <v>1.025376020934148</v>
      </c>
      <c r="R252" s="5">
        <f t="shared" ca="1" si="4"/>
        <v>5.7393952375360779</v>
      </c>
      <c r="S252" s="20"/>
      <c r="T252" s="20"/>
      <c r="U252" s="5">
        <f t="shared" ca="1" si="5"/>
        <v>10.715381283457695</v>
      </c>
      <c r="V252" s="23"/>
      <c r="W252" s="20"/>
      <c r="X252" s="32">
        <f t="shared" si="18"/>
        <v>0.94924795813170393</v>
      </c>
      <c r="Y252" s="18">
        <f t="shared" ca="1" si="6"/>
        <v>7854675230.1686287</v>
      </c>
      <c r="Z252" s="20"/>
      <c r="AA252" s="20"/>
      <c r="AB252" s="18"/>
      <c r="AC252" s="20"/>
      <c r="AD252" s="20"/>
      <c r="AE252" s="24">
        <f t="shared" si="35"/>
        <v>18</v>
      </c>
      <c r="AH252" s="25" t="str">
        <f t="shared" ca="1" si="7"/>
        <v>-</v>
      </c>
      <c r="AI252" s="15">
        <f t="shared" ca="1" si="8"/>
        <v>13.209511008449786</v>
      </c>
      <c r="AJ252" s="15">
        <f t="shared" ca="1" si="9"/>
        <v>12.861165750649127</v>
      </c>
      <c r="AK252" s="17">
        <f t="shared" ca="1" si="10"/>
        <v>2.5383012154507185E-2</v>
      </c>
      <c r="AL252" s="17">
        <f t="shared" ca="1" si="11"/>
        <v>3.2287700543569137E-2</v>
      </c>
      <c r="AM252" s="26">
        <f t="shared" ca="1" si="12"/>
        <v>1</v>
      </c>
      <c r="AN252" s="26">
        <f t="shared" ca="1" si="13"/>
        <v>0</v>
      </c>
      <c r="AO252" s="25">
        <f t="shared" si="20"/>
        <v>0</v>
      </c>
      <c r="AP252" s="26">
        <f t="shared" si="21"/>
        <v>0</v>
      </c>
      <c r="AQ252" s="25">
        <f t="shared" si="22"/>
        <v>0</v>
      </c>
      <c r="AR252" s="26">
        <f t="shared" si="23"/>
        <v>1</v>
      </c>
      <c r="BD252" s="30"/>
      <c r="BE252" s="30"/>
      <c r="BF252" s="30"/>
    </row>
    <row r="253" spans="1:58" x14ac:dyDescent="0.2">
      <c r="A253" s="12">
        <v>38439</v>
      </c>
      <c r="B253" s="13">
        <v>14.15</v>
      </c>
      <c r="C253" s="14">
        <v>14.55</v>
      </c>
      <c r="D253" s="31">
        <f t="shared" si="14"/>
        <v>125539.41783199091</v>
      </c>
      <c r="E253" s="31">
        <f t="shared" si="15"/>
        <v>50413.308742383349</v>
      </c>
      <c r="F253" s="16">
        <f t="shared" si="0"/>
        <v>175952.72657437425</v>
      </c>
      <c r="G253" s="16">
        <f t="shared" si="1"/>
        <v>14.264606484875525</v>
      </c>
      <c r="H253" s="17">
        <f t="shared" si="2"/>
        <v>2.7491408934707917E-2</v>
      </c>
      <c r="I253" s="16">
        <v>13.75</v>
      </c>
      <c r="J253" s="32">
        <f t="shared" si="16"/>
        <v>1.0133902789189708</v>
      </c>
      <c r="K253" s="18">
        <f t="shared" ca="1" si="3"/>
        <v>34163.076474770627</v>
      </c>
      <c r="L253" s="19"/>
      <c r="M253" s="20"/>
      <c r="N253" s="18"/>
      <c r="O253" s="20"/>
      <c r="P253" s="21"/>
      <c r="Q253" s="33">
        <f t="shared" si="17"/>
        <v>0.98660972108102918</v>
      </c>
      <c r="R253" s="5">
        <f t="shared" ca="1" si="4"/>
        <v>5.6623072403797128</v>
      </c>
      <c r="S253" s="20"/>
      <c r="T253" s="20"/>
      <c r="U253" s="5">
        <f t="shared" ca="1" si="5"/>
        <v>10.571537405794096</v>
      </c>
      <c r="V253" s="23"/>
      <c r="W253" s="20"/>
      <c r="X253" s="32">
        <f t="shared" si="18"/>
        <v>1.0267805578379416</v>
      </c>
      <c r="Y253" s="18">
        <f t="shared" ca="1" si="6"/>
        <v>8064497029.7445517</v>
      </c>
      <c r="Z253" s="20"/>
      <c r="AA253" s="20"/>
      <c r="AB253" s="18"/>
      <c r="AC253" s="20"/>
      <c r="AD253" s="20"/>
      <c r="AE253" s="24">
        <f t="shared" si="35"/>
        <v>17</v>
      </c>
      <c r="AH253" s="25" t="str">
        <f t="shared" ca="1" si="7"/>
        <v>-</v>
      </c>
      <c r="AI253" s="15">
        <f t="shared" ca="1" si="8"/>
        <v>13.298636247418989</v>
      </c>
      <c r="AJ253" s="15">
        <f t="shared" ca="1" si="9"/>
        <v>12.870588514728896</v>
      </c>
      <c r="AK253" s="17">
        <f t="shared" ca="1" si="10"/>
        <v>2.501091505905334E-2</v>
      </c>
      <c r="AL253" s="17">
        <f t="shared" ca="1" si="11"/>
        <v>3.1968485289280875E-2</v>
      </c>
      <c r="AM253" s="26">
        <f t="shared" ca="1" si="12"/>
        <v>1</v>
      </c>
      <c r="AN253" s="26">
        <f t="shared" ca="1" si="13"/>
        <v>0</v>
      </c>
      <c r="AO253" s="25">
        <f t="shared" si="20"/>
        <v>0</v>
      </c>
      <c r="AP253" s="26">
        <f t="shared" si="21"/>
        <v>0</v>
      </c>
      <c r="AQ253" s="25">
        <f t="shared" si="22"/>
        <v>0</v>
      </c>
      <c r="AR253" s="26">
        <f t="shared" si="23"/>
        <v>1</v>
      </c>
      <c r="BD253" s="30"/>
      <c r="BE253" s="30"/>
      <c r="BF253" s="30"/>
    </row>
    <row r="254" spans="1:58" x14ac:dyDescent="0.2">
      <c r="A254" s="12">
        <v>38440</v>
      </c>
      <c r="B254" s="13">
        <v>14.755000000000001</v>
      </c>
      <c r="C254" s="14">
        <v>15.02</v>
      </c>
      <c r="D254" s="31">
        <f t="shared" si="14"/>
        <v>118154.74619481497</v>
      </c>
      <c r="E254" s="31">
        <f t="shared" si="15"/>
        <v>57594.965351733146</v>
      </c>
      <c r="F254" s="16">
        <f t="shared" si="0"/>
        <v>175749.71154654812</v>
      </c>
      <c r="G254" s="16">
        <f t="shared" si="1"/>
        <v>14.841843191285507</v>
      </c>
      <c r="H254" s="17">
        <f t="shared" si="2"/>
        <v>1.7643142476697626E-2</v>
      </c>
      <c r="I254" s="16">
        <v>14.49</v>
      </c>
      <c r="J254" s="32">
        <f t="shared" si="16"/>
        <v>1.0392658657088498</v>
      </c>
      <c r="K254" s="18">
        <f t="shared" ca="1" si="3"/>
        <v>35503.071799723446</v>
      </c>
      <c r="L254" s="19"/>
      <c r="M254" s="20"/>
      <c r="N254" s="18"/>
      <c r="O254" s="20"/>
      <c r="P254" s="21"/>
      <c r="Q254" s="33">
        <f t="shared" si="17"/>
        <v>0.96073413429115029</v>
      </c>
      <c r="R254" s="5">
        <f t="shared" ca="1" si="4"/>
        <v>5.439745222604377</v>
      </c>
      <c r="S254" s="20"/>
      <c r="T254" s="20"/>
      <c r="U254" s="5">
        <f t="shared" ca="1" si="5"/>
        <v>10.156089127665899</v>
      </c>
      <c r="V254" s="23"/>
      <c r="W254" s="20"/>
      <c r="X254" s="32">
        <f t="shared" si="18"/>
        <v>1.0785317314176994</v>
      </c>
      <c r="Y254" s="18">
        <f t="shared" ca="1" si="6"/>
        <v>8697243514.0119762</v>
      </c>
      <c r="Z254" s="20"/>
      <c r="AA254" s="20"/>
      <c r="AB254" s="18"/>
      <c r="AC254" s="20"/>
      <c r="AD254" s="20"/>
      <c r="AE254" s="24">
        <f t="shared" si="35"/>
        <v>16</v>
      </c>
      <c r="AH254" s="25" t="str">
        <f t="shared" ca="1" si="7"/>
        <v>-</v>
      </c>
      <c r="AI254" s="15">
        <f t="shared" ca="1" si="8"/>
        <v>13.424050774661861</v>
      </c>
      <c r="AJ254" s="15">
        <f t="shared" ca="1" si="9"/>
        <v>12.897601238847548</v>
      </c>
      <c r="AK254" s="17">
        <f t="shared" ca="1" si="10"/>
        <v>2.2112797616209934E-2</v>
      </c>
      <c r="AL254" s="17">
        <f t="shared" ca="1" si="11"/>
        <v>3.0588705058560456E-2</v>
      </c>
      <c r="AM254" s="26">
        <f t="shared" ca="1" si="12"/>
        <v>1</v>
      </c>
      <c r="AN254" s="26">
        <f t="shared" ca="1" si="13"/>
        <v>0</v>
      </c>
      <c r="AO254" s="25">
        <f t="shared" si="20"/>
        <v>0</v>
      </c>
      <c r="AP254" s="26">
        <f t="shared" si="21"/>
        <v>0</v>
      </c>
      <c r="AQ254" s="25">
        <f t="shared" si="22"/>
        <v>0</v>
      </c>
      <c r="AR254" s="26">
        <f t="shared" si="23"/>
        <v>1</v>
      </c>
      <c r="BD254" s="30"/>
      <c r="BE254" s="30"/>
      <c r="BF254" s="30"/>
    </row>
    <row r="255" spans="1:58" x14ac:dyDescent="0.2">
      <c r="A255" s="12">
        <v>38441</v>
      </c>
      <c r="B255" s="13">
        <v>14.1</v>
      </c>
      <c r="C255" s="14">
        <v>14.56</v>
      </c>
      <c r="D255" s="31">
        <f t="shared" si="14"/>
        <v>110770.07455763903</v>
      </c>
      <c r="E255" s="31">
        <f t="shared" si="15"/>
        <v>64849.348175070758</v>
      </c>
      <c r="F255" s="16">
        <f t="shared" si="0"/>
        <v>175619.42273270979</v>
      </c>
      <c r="G255" s="16">
        <f t="shared" si="1"/>
        <v>14.269859914674326</v>
      </c>
      <c r="H255" s="17">
        <f t="shared" si="2"/>
        <v>3.1593406593406703E-2</v>
      </c>
      <c r="I255" s="16">
        <v>13.64</v>
      </c>
      <c r="J255" s="32">
        <f t="shared" si="16"/>
        <v>0.96074867743161596</v>
      </c>
      <c r="K255" s="18">
        <f t="shared" ca="1" si="3"/>
        <v>34108.138699183197</v>
      </c>
      <c r="L255" s="19"/>
      <c r="M255" s="20"/>
      <c r="N255" s="18"/>
      <c r="O255" s="20"/>
      <c r="P255" s="21"/>
      <c r="Q255" s="33">
        <f t="shared" si="17"/>
        <v>1.0392513225683839</v>
      </c>
      <c r="R255" s="5">
        <f t="shared" ca="1" si="4"/>
        <v>5.6530269095495855</v>
      </c>
      <c r="S255" s="20"/>
      <c r="T255" s="20"/>
      <c r="U255" s="5">
        <f t="shared" ca="1" si="5"/>
        <v>10.55436771232621</v>
      </c>
      <c r="V255" s="23"/>
      <c r="W255" s="20"/>
      <c r="X255" s="32">
        <f t="shared" si="18"/>
        <v>0.92149735486323192</v>
      </c>
      <c r="Y255" s="18">
        <f t="shared" ca="1" si="6"/>
        <v>8013959434.2958279</v>
      </c>
      <c r="Z255" s="20"/>
      <c r="AA255" s="20"/>
      <c r="AB255" s="18"/>
      <c r="AC255" s="20"/>
      <c r="AD255" s="20"/>
      <c r="AE255" s="24">
        <f t="shared" si="35"/>
        <v>15</v>
      </c>
      <c r="AH255" s="25" t="str">
        <f t="shared" ca="1" si="7"/>
        <v>-</v>
      </c>
      <c r="AI255" s="15">
        <f t="shared" ca="1" si="8"/>
        <v>13.509799753191022</v>
      </c>
      <c r="AJ255" s="15">
        <f t="shared" ca="1" si="9"/>
        <v>12.912972555940472</v>
      </c>
      <c r="AK255" s="17">
        <f t="shared" ca="1" si="10"/>
        <v>2.3635675323298189E-2</v>
      </c>
      <c r="AL255" s="17">
        <f t="shared" ca="1" si="11"/>
        <v>3.0071111578936098E-2</v>
      </c>
      <c r="AM255" s="26">
        <f t="shared" ca="1" si="12"/>
        <v>1</v>
      </c>
      <c r="AN255" s="26">
        <f t="shared" ca="1" si="13"/>
        <v>0</v>
      </c>
      <c r="AO255" s="25">
        <f t="shared" si="20"/>
        <v>0</v>
      </c>
      <c r="AP255" s="26">
        <f t="shared" si="21"/>
        <v>0</v>
      </c>
      <c r="AQ255" s="25">
        <f t="shared" si="22"/>
        <v>0</v>
      </c>
      <c r="AR255" s="26">
        <f t="shared" si="23"/>
        <v>1</v>
      </c>
      <c r="BD255" s="30"/>
      <c r="BE255" s="30"/>
      <c r="BF255" s="30"/>
    </row>
    <row r="256" spans="1:58" x14ac:dyDescent="0.2">
      <c r="A256" s="12">
        <v>38442</v>
      </c>
      <c r="B256" s="13">
        <v>14.285</v>
      </c>
      <c r="C256" s="14">
        <v>14.55</v>
      </c>
      <c r="D256" s="31">
        <f t="shared" si="14"/>
        <v>103385.40292046309</v>
      </c>
      <c r="E256" s="31">
        <f t="shared" si="15"/>
        <v>72000.712878654595</v>
      </c>
      <c r="F256" s="16">
        <f t="shared" si="0"/>
        <v>175386.11579911769</v>
      </c>
      <c r="G256" s="16">
        <f t="shared" si="1"/>
        <v>14.39378962012419</v>
      </c>
      <c r="H256" s="17">
        <f t="shared" si="2"/>
        <v>1.8213058419244033E-2</v>
      </c>
      <c r="I256" s="16">
        <v>14.02</v>
      </c>
      <c r="J256" s="32">
        <f t="shared" si="16"/>
        <v>1.0073447000130031</v>
      </c>
      <c r="K256" s="18">
        <f t="shared" ca="1" si="3"/>
        <v>34357.252012505131</v>
      </c>
      <c r="L256" s="19"/>
      <c r="M256" s="20"/>
      <c r="N256" s="18"/>
      <c r="O256" s="20"/>
      <c r="P256" s="21"/>
      <c r="Q256" s="33">
        <f t="shared" si="17"/>
        <v>0.99265529998699686</v>
      </c>
      <c r="R256" s="5">
        <f t="shared" ca="1" si="4"/>
        <v>5.6112733547270919</v>
      </c>
      <c r="S256" s="20"/>
      <c r="T256" s="20"/>
      <c r="U256" s="5">
        <f t="shared" ca="1" si="5"/>
        <v>10.476490368185191</v>
      </c>
      <c r="V256" s="23"/>
      <c r="W256" s="20"/>
      <c r="X256" s="32">
        <f t="shared" si="18"/>
        <v>1.0146894000260063</v>
      </c>
      <c r="Y256" s="18">
        <f t="shared" ca="1" si="6"/>
        <v>8131144518.9259672</v>
      </c>
      <c r="Z256" s="20"/>
      <c r="AA256" s="20"/>
      <c r="AB256" s="18"/>
      <c r="AC256" s="20"/>
      <c r="AD256" s="20"/>
      <c r="AE256" s="24">
        <f t="shared" si="35"/>
        <v>14</v>
      </c>
      <c r="AH256" s="25" t="str">
        <f t="shared" ca="1" si="7"/>
        <v>-</v>
      </c>
      <c r="AI256" s="15">
        <f t="shared" ca="1" si="8"/>
        <v>13.602969808807561</v>
      </c>
      <c r="AJ256" s="15">
        <f t="shared" ca="1" si="9"/>
        <v>12.934433338931647</v>
      </c>
      <c r="AK256" s="17">
        <f t="shared" ca="1" si="10"/>
        <v>2.5011386525040313E-2</v>
      </c>
      <c r="AL256" s="17">
        <f t="shared" ca="1" si="11"/>
        <v>2.8926014750333087E-2</v>
      </c>
      <c r="AM256" s="26">
        <f t="shared" ca="1" si="12"/>
        <v>1</v>
      </c>
      <c r="AN256" s="26">
        <f t="shared" ca="1" si="13"/>
        <v>0</v>
      </c>
      <c r="AO256" s="25">
        <f t="shared" si="20"/>
        <v>0</v>
      </c>
      <c r="AP256" s="26">
        <f t="shared" si="21"/>
        <v>0</v>
      </c>
      <c r="AQ256" s="25">
        <f t="shared" si="22"/>
        <v>0</v>
      </c>
      <c r="AR256" s="26">
        <f t="shared" si="23"/>
        <v>1</v>
      </c>
      <c r="BD256" s="30"/>
      <c r="BE256" s="30"/>
      <c r="BF256" s="30"/>
    </row>
    <row r="257" spans="1:58" x14ac:dyDescent="0.2">
      <c r="A257" s="12">
        <v>38443</v>
      </c>
      <c r="B257" s="13">
        <v>14.435</v>
      </c>
      <c r="C257" s="14">
        <v>14.78</v>
      </c>
      <c r="D257" s="31">
        <f t="shared" si="14"/>
        <v>96000.731283287154</v>
      </c>
      <c r="E257" s="31">
        <f t="shared" si="15"/>
        <v>79250.887059895715</v>
      </c>
      <c r="F257" s="16">
        <f t="shared" si="0"/>
        <v>175251.61834318287</v>
      </c>
      <c r="G257" s="16">
        <f t="shared" si="1"/>
        <v>14.591013144381485</v>
      </c>
      <c r="H257" s="17">
        <f t="shared" si="2"/>
        <v>2.3342354533152809E-2</v>
      </c>
      <c r="I257" s="16">
        <v>14.09</v>
      </c>
      <c r="J257" s="32">
        <f t="shared" si="16"/>
        <v>1.0129246149450135</v>
      </c>
      <c r="K257" s="18">
        <f t="shared" ca="1" si="3"/>
        <v>34799.887485813073</v>
      </c>
      <c r="L257" s="19"/>
      <c r="M257" s="20"/>
      <c r="N257" s="18"/>
      <c r="O257" s="20"/>
      <c r="P257" s="21"/>
      <c r="Q257" s="33">
        <f t="shared" si="17"/>
        <v>0.98707538505498649</v>
      </c>
      <c r="R257" s="5">
        <f t="shared" ca="1" si="4"/>
        <v>5.5385190702336837</v>
      </c>
      <c r="S257" s="20"/>
      <c r="T257" s="20"/>
      <c r="U257" s="5">
        <f t="shared" ca="1" si="5"/>
        <v>10.340731732649036</v>
      </c>
      <c r="V257" s="23"/>
      <c r="W257" s="20"/>
      <c r="X257" s="32">
        <f t="shared" si="18"/>
        <v>1.025849229890027</v>
      </c>
      <c r="Y257" s="18">
        <f t="shared" ca="1" si="6"/>
        <v>8340779373.9382706</v>
      </c>
      <c r="Z257" s="20"/>
      <c r="AA257" s="20"/>
      <c r="AB257" s="18"/>
      <c r="AC257" s="20"/>
      <c r="AD257" s="20"/>
      <c r="AE257" s="24">
        <f t="shared" si="35"/>
        <v>13</v>
      </c>
      <c r="AH257" s="25" t="str">
        <f t="shared" ca="1" si="7"/>
        <v>-</v>
      </c>
      <c r="AI257" s="15">
        <f t="shared" ca="1" si="8"/>
        <v>13.69238223952677</v>
      </c>
      <c r="AJ257" s="15">
        <f t="shared" ca="1" si="9"/>
        <v>12.970622901495018</v>
      </c>
      <c r="AK257" s="17">
        <f t="shared" ca="1" si="10"/>
        <v>2.5600321752332622E-2</v>
      </c>
      <c r="AL257" s="17">
        <f t="shared" ca="1" si="11"/>
        <v>2.8112184635927871E-2</v>
      </c>
      <c r="AM257" s="26">
        <f t="shared" ca="1" si="12"/>
        <v>1</v>
      </c>
      <c r="AN257" s="26">
        <f t="shared" ca="1" si="13"/>
        <v>0</v>
      </c>
      <c r="AO257" s="25">
        <f t="shared" si="20"/>
        <v>0</v>
      </c>
      <c r="AP257" s="26">
        <f t="shared" si="21"/>
        <v>0</v>
      </c>
      <c r="AQ257" s="25">
        <f t="shared" si="22"/>
        <v>0</v>
      </c>
      <c r="AR257" s="26">
        <f t="shared" si="23"/>
        <v>1</v>
      </c>
      <c r="BD257" s="30"/>
      <c r="BE257" s="30"/>
      <c r="BF257" s="30"/>
    </row>
    <row r="258" spans="1:58" x14ac:dyDescent="0.2">
      <c r="A258" s="12">
        <v>38446</v>
      </c>
      <c r="B258" s="13">
        <v>14.555</v>
      </c>
      <c r="C258" s="14">
        <v>15</v>
      </c>
      <c r="D258" s="31">
        <f t="shared" si="14"/>
        <v>88616.059646111215</v>
      </c>
      <c r="E258" s="31">
        <f t="shared" si="15"/>
        <v>86463.183073605775</v>
      </c>
      <c r="F258" s="16">
        <f t="shared" si="0"/>
        <v>175079.24271971697</v>
      </c>
      <c r="G258" s="16">
        <f t="shared" si="1"/>
        <v>14.774764010113698</v>
      </c>
      <c r="H258" s="17">
        <f t="shared" si="2"/>
        <v>2.966666666666673E-2</v>
      </c>
      <c r="I258" s="16">
        <v>14.11</v>
      </c>
      <c r="J258" s="32">
        <f t="shared" si="16"/>
        <v>1.0115974513688248</v>
      </c>
      <c r="K258" s="18">
        <f t="shared" ca="1" si="3"/>
        <v>35202.042313332975</v>
      </c>
      <c r="L258" s="19"/>
      <c r="M258" s="20"/>
      <c r="N258" s="18"/>
      <c r="O258" s="20"/>
      <c r="P258" s="21"/>
      <c r="Q258" s="33">
        <f t="shared" si="17"/>
        <v>0.98840254863117505</v>
      </c>
      <c r="R258" s="5">
        <f t="shared" ca="1" si="4"/>
        <v>5.4740583130912279</v>
      </c>
      <c r="S258" s="20"/>
      <c r="T258" s="20"/>
      <c r="U258" s="5">
        <f t="shared" ca="1" si="5"/>
        <v>10.220455685552924</v>
      </c>
      <c r="V258" s="23"/>
      <c r="W258" s="20"/>
      <c r="X258" s="32">
        <f t="shared" si="18"/>
        <v>1.0231949027376499</v>
      </c>
      <c r="Y258" s="18">
        <f t="shared" ca="1" si="6"/>
        <v>8533681275.0330439</v>
      </c>
      <c r="Z258" s="20"/>
      <c r="AA258" s="20"/>
      <c r="AB258" s="18"/>
      <c r="AC258" s="20"/>
      <c r="AD258" s="20"/>
      <c r="AE258" s="24">
        <f t="shared" si="35"/>
        <v>12</v>
      </c>
      <c r="AH258" s="25" t="str">
        <f t="shared" ca="1" si="7"/>
        <v>-</v>
      </c>
      <c r="AI258" s="15">
        <f t="shared" ca="1" si="8"/>
        <v>13.774840572891597</v>
      </c>
      <c r="AJ258" s="15">
        <f t="shared" ca="1" si="9"/>
        <v>13.025065391201016</v>
      </c>
      <c r="AK258" s="17">
        <f t="shared" ca="1" si="10"/>
        <v>2.4658339603979302E-2</v>
      </c>
      <c r="AL258" s="17">
        <f t="shared" ca="1" si="11"/>
        <v>2.7516860189120439E-2</v>
      </c>
      <c r="AM258" s="26">
        <f t="shared" ca="1" si="12"/>
        <v>1</v>
      </c>
      <c r="AN258" s="26">
        <f t="shared" ca="1" si="13"/>
        <v>0</v>
      </c>
      <c r="AO258" s="25">
        <f t="shared" si="20"/>
        <v>0</v>
      </c>
      <c r="AP258" s="26">
        <f t="shared" si="21"/>
        <v>0</v>
      </c>
      <c r="AQ258" s="25">
        <f t="shared" si="22"/>
        <v>0</v>
      </c>
      <c r="AR258" s="26">
        <f t="shared" si="23"/>
        <v>1</v>
      </c>
      <c r="BD258" s="30"/>
      <c r="BE258" s="30"/>
      <c r="BF258" s="30"/>
    </row>
    <row r="259" spans="1:58" x14ac:dyDescent="0.2">
      <c r="A259" s="12">
        <v>38447</v>
      </c>
      <c r="B259" s="13">
        <v>14.28</v>
      </c>
      <c r="C259" s="14">
        <v>14.88</v>
      </c>
      <c r="D259" s="31">
        <f t="shared" si="14"/>
        <v>81231.388008935275</v>
      </c>
      <c r="E259" s="31">
        <f t="shared" si="15"/>
        <v>93628.776118878828</v>
      </c>
      <c r="F259" s="16">
        <f t="shared" si="0"/>
        <v>174860.16412781412</v>
      </c>
      <c r="G259" s="16">
        <f t="shared" si="1"/>
        <v>14.601269661111974</v>
      </c>
      <c r="H259" s="17">
        <f t="shared" si="2"/>
        <v>4.0322580645161366E-2</v>
      </c>
      <c r="I259" s="16">
        <v>13.68</v>
      </c>
      <c r="J259" s="32">
        <f t="shared" si="16"/>
        <v>0.98702076872339028</v>
      </c>
      <c r="K259" s="18">
        <f t="shared" ca="1" si="3"/>
        <v>34743.730374722982</v>
      </c>
      <c r="L259" s="19"/>
      <c r="M259" s="20"/>
      <c r="N259" s="18"/>
      <c r="O259" s="20"/>
      <c r="P259" s="21"/>
      <c r="Q259" s="33">
        <f t="shared" si="17"/>
        <v>1.0129792312766097</v>
      </c>
      <c r="R259" s="5">
        <f t="shared" ca="1" si="4"/>
        <v>5.5448763800779401</v>
      </c>
      <c r="S259" s="20"/>
      <c r="T259" s="20"/>
      <c r="U259" s="5">
        <f t="shared" ca="1" si="5"/>
        <v>10.352754900463385</v>
      </c>
      <c r="V259" s="23"/>
      <c r="W259" s="20"/>
      <c r="X259" s="32">
        <f t="shared" si="18"/>
        <v>0.97404153744678057</v>
      </c>
      <c r="Y259" s="18">
        <f t="shared" ca="1" si="6"/>
        <v>8311612979.9455605</v>
      </c>
      <c r="Z259" s="20"/>
      <c r="AA259" s="20"/>
      <c r="AB259" s="18"/>
      <c r="AC259" s="20"/>
      <c r="AD259" s="20"/>
      <c r="AE259" s="24">
        <f t="shared" si="35"/>
        <v>11</v>
      </c>
      <c r="AH259" s="25" t="str">
        <f t="shared" ca="1" si="7"/>
        <v>-</v>
      </c>
      <c r="AI259" s="15">
        <f t="shared" ca="1" si="8"/>
        <v>13.869165776003337</v>
      </c>
      <c r="AJ259" s="15">
        <f t="shared" ca="1" si="9"/>
        <v>13.076306307711228</v>
      </c>
      <c r="AK259" s="17">
        <f t="shared" ca="1" si="10"/>
        <v>2.679686822238821E-2</v>
      </c>
      <c r="AL259" s="17">
        <f t="shared" ca="1" si="11"/>
        <v>2.7491772610664746E-2</v>
      </c>
      <c r="AM259" s="26">
        <f t="shared" ca="1" si="12"/>
        <v>1</v>
      </c>
      <c r="AN259" s="26">
        <f t="shared" ca="1" si="13"/>
        <v>0</v>
      </c>
      <c r="AO259" s="25">
        <f t="shared" si="20"/>
        <v>0</v>
      </c>
      <c r="AP259" s="26">
        <f t="shared" si="21"/>
        <v>0</v>
      </c>
      <c r="AQ259" s="25">
        <f t="shared" si="22"/>
        <v>0</v>
      </c>
      <c r="AR259" s="26">
        <f t="shared" si="23"/>
        <v>1</v>
      </c>
      <c r="BD259" s="30"/>
      <c r="BE259" s="30"/>
      <c r="BF259" s="30"/>
    </row>
    <row r="260" spans="1:58" x14ac:dyDescent="0.2">
      <c r="A260" s="12">
        <v>38448</v>
      </c>
      <c r="B260" s="13">
        <v>13.75</v>
      </c>
      <c r="C260" s="14">
        <v>14.35</v>
      </c>
      <c r="D260" s="31">
        <f t="shared" si="14"/>
        <v>73846.716371759336</v>
      </c>
      <c r="E260" s="31">
        <f t="shared" si="15"/>
        <v>100715.67873842669</v>
      </c>
      <c r="F260" s="16">
        <f t="shared" si="0"/>
        <v>174562.39511018601</v>
      </c>
      <c r="G260" s="16">
        <f t="shared" si="1"/>
        <v>14.096176547388183</v>
      </c>
      <c r="H260" s="17">
        <f t="shared" si="2"/>
        <v>4.181184668989546E-2</v>
      </c>
      <c r="I260" s="16">
        <v>13.15</v>
      </c>
      <c r="J260" s="32">
        <f t="shared" si="16"/>
        <v>0.96376359889525298</v>
      </c>
      <c r="K260" s="18">
        <f t="shared" ca="1" si="3"/>
        <v>33483.377519128386</v>
      </c>
      <c r="L260" s="19"/>
      <c r="M260" s="20"/>
      <c r="N260" s="18"/>
      <c r="O260" s="20"/>
      <c r="P260" s="21"/>
      <c r="Q260" s="33">
        <f t="shared" si="17"/>
        <v>1.0362364011047471</v>
      </c>
      <c r="R260" s="5">
        <f t="shared" ca="1" si="4"/>
        <v>5.7455633820772825</v>
      </c>
      <c r="S260" s="20"/>
      <c r="T260" s="20"/>
      <c r="U260" s="5">
        <f t="shared" ca="1" si="5"/>
        <v>10.727534205219861</v>
      </c>
      <c r="V260" s="23"/>
      <c r="W260" s="20"/>
      <c r="X260" s="32">
        <f t="shared" si="18"/>
        <v>0.92752719779050585</v>
      </c>
      <c r="Y260" s="18">
        <f t="shared" ca="1" si="6"/>
        <v>7708739726.7268877</v>
      </c>
      <c r="Z260" s="20"/>
      <c r="AA260" s="20"/>
      <c r="AB260" s="18"/>
      <c r="AC260" s="20"/>
      <c r="AD260" s="20"/>
      <c r="AE260" s="24">
        <f t="shared" si="35"/>
        <v>10</v>
      </c>
      <c r="AH260" s="25" t="str">
        <f t="shared" ca="1" si="7"/>
        <v>-</v>
      </c>
      <c r="AI260" s="15">
        <f t="shared" ca="1" si="8"/>
        <v>13.940532572076823</v>
      </c>
      <c r="AJ260" s="15">
        <f t="shared" ca="1" si="9"/>
        <v>13.129466856829991</v>
      </c>
      <c r="AK260" s="17">
        <f t="shared" ca="1" si="10"/>
        <v>3.0824985591254517E-2</v>
      </c>
      <c r="AL260" s="17">
        <f t="shared" ca="1" si="11"/>
        <v>2.7447443668107696E-2</v>
      </c>
      <c r="AM260" s="26">
        <f t="shared" ca="1" si="12"/>
        <v>1</v>
      </c>
      <c r="AN260" s="26">
        <f t="shared" ca="1" si="13"/>
        <v>1</v>
      </c>
      <c r="AO260" s="25">
        <f t="shared" si="20"/>
        <v>0</v>
      </c>
      <c r="AP260" s="26">
        <f t="shared" si="21"/>
        <v>0</v>
      </c>
      <c r="AQ260" s="25">
        <f t="shared" si="22"/>
        <v>0</v>
      </c>
      <c r="AR260" s="26">
        <f t="shared" si="23"/>
        <v>1</v>
      </c>
      <c r="BD260" s="30"/>
      <c r="BE260" s="30"/>
      <c r="BF260" s="30"/>
    </row>
    <row r="261" spans="1:58" x14ac:dyDescent="0.2">
      <c r="A261" s="12">
        <v>38449</v>
      </c>
      <c r="B261" s="13">
        <v>13.19</v>
      </c>
      <c r="C261" s="14">
        <v>14.05</v>
      </c>
      <c r="D261" s="31">
        <f t="shared" si="14"/>
        <v>66462.044734583396</v>
      </c>
      <c r="E261" s="31">
        <f t="shared" si="15"/>
        <v>107791.58361725381</v>
      </c>
      <c r="F261" s="16">
        <f t="shared" si="0"/>
        <v>174253.62835183722</v>
      </c>
      <c r="G261" s="16">
        <f t="shared" si="1"/>
        <v>13.721987556228472</v>
      </c>
      <c r="H261" s="17">
        <f t="shared" si="2"/>
        <v>6.1209964412811457E-2</v>
      </c>
      <c r="I261" s="16">
        <v>12.33</v>
      </c>
      <c r="J261" s="32">
        <f t="shared" si="16"/>
        <v>0.97173272455727799</v>
      </c>
      <c r="K261" s="18">
        <f t="shared" ca="1" si="3"/>
        <v>32535.567200084442</v>
      </c>
      <c r="L261" s="19"/>
      <c r="M261" s="20"/>
      <c r="N261" s="18"/>
      <c r="O261" s="20"/>
      <c r="P261" s="21"/>
      <c r="Q261" s="33">
        <f t="shared" si="17"/>
        <v>1.028267275442722</v>
      </c>
      <c r="R261" s="5">
        <f t="shared" ca="1" si="4"/>
        <v>5.9077286863119447</v>
      </c>
      <c r="S261" s="20"/>
      <c r="T261" s="20"/>
      <c r="U261" s="5">
        <f t="shared" ca="1" si="5"/>
        <v>11.030394726148025</v>
      </c>
      <c r="V261" s="23"/>
      <c r="W261" s="20"/>
      <c r="X261" s="32">
        <f t="shared" si="18"/>
        <v>0.94346544911455588</v>
      </c>
      <c r="Y261" s="18">
        <f t="shared" ca="1" si="6"/>
        <v>7272450934.1232567</v>
      </c>
      <c r="Z261" s="20"/>
      <c r="AA261" s="20"/>
      <c r="AB261" s="18"/>
      <c r="AC261" s="20"/>
      <c r="AD261" s="20"/>
      <c r="AE261" s="24">
        <f t="shared" si="35"/>
        <v>9</v>
      </c>
      <c r="AH261" s="25" t="str">
        <f t="shared" ca="1" si="7"/>
        <v>-</v>
      </c>
      <c r="AI261" s="15">
        <f t="shared" ca="1" si="8"/>
        <v>13.983470280305285</v>
      </c>
      <c r="AJ261" s="15">
        <f t="shared" ca="1" si="9"/>
        <v>13.171942726763143</v>
      </c>
      <c r="AK261" s="17">
        <f t="shared" ca="1" si="10"/>
        <v>3.5761078561155311E-2</v>
      </c>
      <c r="AL261" s="17">
        <f t="shared" ca="1" si="11"/>
        <v>2.9034012927765113E-2</v>
      </c>
      <c r="AM261" s="26">
        <f t="shared" ca="1" si="12"/>
        <v>1</v>
      </c>
      <c r="AN261" s="26">
        <f t="shared" ca="1" si="13"/>
        <v>1</v>
      </c>
      <c r="AO261" s="25">
        <f t="shared" si="20"/>
        <v>0</v>
      </c>
      <c r="AP261" s="26">
        <f t="shared" si="21"/>
        <v>0</v>
      </c>
      <c r="AQ261" s="25">
        <f t="shared" si="22"/>
        <v>0</v>
      </c>
      <c r="AR261" s="26">
        <f t="shared" si="23"/>
        <v>1</v>
      </c>
      <c r="BD261" s="30"/>
      <c r="BE261" s="30"/>
      <c r="BF261" s="30"/>
    </row>
    <row r="262" spans="1:58" x14ac:dyDescent="0.2">
      <c r="A262" s="12">
        <v>38450</v>
      </c>
      <c r="B262" s="13">
        <v>13.33</v>
      </c>
      <c r="C262" s="14">
        <v>14.04</v>
      </c>
      <c r="D262" s="31">
        <f t="shared" si="14"/>
        <v>59077.373097407464</v>
      </c>
      <c r="E262" s="31">
        <f t="shared" si="15"/>
        <v>114724.23976631791</v>
      </c>
      <c r="F262" s="16">
        <f t="shared" si="0"/>
        <v>173801.61286372537</v>
      </c>
      <c r="G262" s="16">
        <f t="shared" si="1"/>
        <v>13.798661992785721</v>
      </c>
      <c r="H262" s="17">
        <f t="shared" si="2"/>
        <v>5.0569800569800538E-2</v>
      </c>
      <c r="I262" s="16">
        <v>12.62</v>
      </c>
      <c r="J262" s="32">
        <f t="shared" si="16"/>
        <v>1.0029792027115705</v>
      </c>
      <c r="K262" s="18">
        <f t="shared" ca="1" si="3"/>
        <v>32631.166888584688</v>
      </c>
      <c r="L262" s="19"/>
      <c r="M262" s="20"/>
      <c r="N262" s="18"/>
      <c r="O262" s="20"/>
      <c r="P262" s="21"/>
      <c r="Q262" s="33">
        <f t="shared" si="17"/>
        <v>0.99702079728842963</v>
      </c>
      <c r="R262" s="5">
        <f t="shared" ca="1" si="4"/>
        <v>5.8898829899895375</v>
      </c>
      <c r="S262" s="20"/>
      <c r="T262" s="20"/>
      <c r="U262" s="5">
        <f t="shared" ca="1" si="5"/>
        <v>10.997156438964309</v>
      </c>
      <c r="V262" s="23"/>
      <c r="W262" s="20"/>
      <c r="X262" s="32">
        <f t="shared" si="18"/>
        <v>1.0059584054231407</v>
      </c>
      <c r="Y262" s="18">
        <f t="shared" ca="1" si="6"/>
        <v>7315301670.6216116</v>
      </c>
      <c r="Z262" s="20"/>
      <c r="AA262" s="20"/>
      <c r="AB262" s="18"/>
      <c r="AC262" s="20"/>
      <c r="AD262" s="20"/>
      <c r="AE262" s="24">
        <f t="shared" si="35"/>
        <v>8</v>
      </c>
      <c r="AH262" s="25" t="str">
        <f t="shared" ca="1" si="7"/>
        <v>-</v>
      </c>
      <c r="AI262" s="15">
        <f t="shared" ca="1" si="8"/>
        <v>14.01816679910262</v>
      </c>
      <c r="AJ262" s="15">
        <f t="shared" ca="1" si="9"/>
        <v>13.214059578435551</v>
      </c>
      <c r="AK262" s="17">
        <f t="shared" ca="1" si="10"/>
        <v>4.1153868919581393E-2</v>
      </c>
      <c r="AL262" s="17">
        <f t="shared" ca="1" si="11"/>
        <v>3.0885143929286735E-2</v>
      </c>
      <c r="AM262" s="26">
        <f t="shared" ca="1" si="12"/>
        <v>1</v>
      </c>
      <c r="AN262" s="26">
        <f t="shared" ca="1" si="13"/>
        <v>1</v>
      </c>
      <c r="AO262" s="25">
        <f t="shared" si="20"/>
        <v>0</v>
      </c>
      <c r="AP262" s="26">
        <f t="shared" si="21"/>
        <v>0</v>
      </c>
      <c r="AQ262" s="25">
        <f t="shared" si="22"/>
        <v>0</v>
      </c>
      <c r="AR262" s="26">
        <f t="shared" si="23"/>
        <v>1</v>
      </c>
      <c r="BD262" s="30"/>
      <c r="BE262" s="30"/>
      <c r="BF262" s="30"/>
    </row>
    <row r="263" spans="1:58" x14ac:dyDescent="0.2">
      <c r="A263" s="12">
        <v>38453</v>
      </c>
      <c r="B263" s="13">
        <v>12.965</v>
      </c>
      <c r="C263" s="14">
        <v>13.95</v>
      </c>
      <c r="D263" s="31">
        <f t="shared" si="14"/>
        <v>51692.701460231532</v>
      </c>
      <c r="E263" s="31">
        <f t="shared" si="15"/>
        <v>121735.4700315284</v>
      </c>
      <c r="F263" s="16">
        <f t="shared" si="0"/>
        <v>173428.17149175995</v>
      </c>
      <c r="G263" s="16">
        <f t="shared" si="1"/>
        <v>13.656406920511483</v>
      </c>
      <c r="H263" s="17">
        <f t="shared" si="2"/>
        <v>7.060931899641576E-2</v>
      </c>
      <c r="I263" s="16">
        <v>11.98</v>
      </c>
      <c r="J263" s="32">
        <f t="shared" si="16"/>
        <v>0.98756414858213926</v>
      </c>
      <c r="K263" s="18">
        <f t="shared" ca="1" si="3"/>
        <v>32224.056781782056</v>
      </c>
      <c r="L263" s="19"/>
      <c r="M263" s="20"/>
      <c r="N263" s="18"/>
      <c r="O263" s="20"/>
      <c r="P263" s="21"/>
      <c r="Q263" s="33">
        <f t="shared" si="17"/>
        <v>1.0124358514178606</v>
      </c>
      <c r="R263" s="5">
        <f t="shared" ca="1" si="4"/>
        <v>5.9628802836227734</v>
      </c>
      <c r="S263" s="20"/>
      <c r="T263" s="20"/>
      <c r="U263" s="5">
        <f t="shared" ca="1" si="5"/>
        <v>11.133534268038431</v>
      </c>
      <c r="V263" s="23"/>
      <c r="W263" s="20"/>
      <c r="X263" s="32">
        <f t="shared" si="18"/>
        <v>0.97512829716427851</v>
      </c>
      <c r="Y263" s="18">
        <f t="shared" ca="1" si="6"/>
        <v>7132888192.7212868</v>
      </c>
      <c r="Z263" s="20"/>
      <c r="AA263" s="20"/>
      <c r="AB263" s="18"/>
      <c r="AC263" s="20"/>
      <c r="AD263" s="20"/>
      <c r="AE263" s="24">
        <f t="shared" si="35"/>
        <v>7</v>
      </c>
      <c r="AH263" s="25" t="str">
        <f t="shared" ca="1" si="7"/>
        <v>-</v>
      </c>
      <c r="AI263" s="15">
        <f t="shared" ca="1" si="8"/>
        <v>14.046852383087387</v>
      </c>
      <c r="AJ263" s="15">
        <f t="shared" ca="1" si="9"/>
        <v>13.24924869817688</v>
      </c>
      <c r="AK263" s="17">
        <f t="shared" ca="1" si="10"/>
        <v>4.9031696330125218E-2</v>
      </c>
      <c r="AL263" s="17">
        <f t="shared" ca="1" si="11"/>
        <v>3.3440476897348283E-2</v>
      </c>
      <c r="AM263" s="26">
        <f t="shared" ca="1" si="12"/>
        <v>1</v>
      </c>
      <c r="AN263" s="26">
        <f t="shared" ca="1" si="13"/>
        <v>1</v>
      </c>
      <c r="AO263" s="25">
        <f t="shared" si="20"/>
        <v>0</v>
      </c>
      <c r="AP263" s="26">
        <f t="shared" si="21"/>
        <v>0</v>
      </c>
      <c r="AQ263" s="25">
        <f t="shared" si="22"/>
        <v>0</v>
      </c>
      <c r="AR263" s="26">
        <f t="shared" si="23"/>
        <v>1</v>
      </c>
      <c r="BD263" s="30"/>
      <c r="BE263" s="30"/>
      <c r="BF263" s="30"/>
    </row>
    <row r="264" spans="1:58" x14ac:dyDescent="0.2">
      <c r="A264" s="12">
        <v>38454</v>
      </c>
      <c r="B264" s="13">
        <v>12.455</v>
      </c>
      <c r="C264" s="14">
        <v>13.61</v>
      </c>
      <c r="D264" s="31">
        <f t="shared" si="14"/>
        <v>44308.0298230556</v>
      </c>
      <c r="E264" s="31">
        <f t="shared" si="15"/>
        <v>128598.7150333912</v>
      </c>
      <c r="F264" s="16">
        <f t="shared" si="0"/>
        <v>172906.74485644681</v>
      </c>
      <c r="G264" s="16">
        <f t="shared" si="1"/>
        <v>13.314026731356737</v>
      </c>
      <c r="H264" s="17">
        <f t="shared" si="2"/>
        <v>8.486407053637024E-2</v>
      </c>
      <c r="I264" s="16">
        <v>11.3</v>
      </c>
      <c r="J264" s="32">
        <f t="shared" si="16"/>
        <v>0.97199776252744852</v>
      </c>
      <c r="K264" s="18">
        <f t="shared" ca="1" si="3"/>
        <v>31320.434168050051</v>
      </c>
      <c r="L264" s="19"/>
      <c r="M264" s="20"/>
      <c r="N264" s="18"/>
      <c r="O264" s="20"/>
      <c r="P264" s="21"/>
      <c r="Q264" s="33">
        <f t="shared" si="17"/>
        <v>1.0280022374725515</v>
      </c>
      <c r="R264" s="5">
        <f t="shared" ca="1" si="4"/>
        <v>6.1295989116781975</v>
      </c>
      <c r="S264" s="20"/>
      <c r="T264" s="20"/>
      <c r="U264" s="5">
        <f t="shared" ca="1" si="5"/>
        <v>11.444906303779495</v>
      </c>
      <c r="V264" s="23"/>
      <c r="W264" s="20"/>
      <c r="X264" s="32">
        <f t="shared" si="18"/>
        <v>0.94399552505489714</v>
      </c>
      <c r="Y264" s="18">
        <f t="shared" ca="1" si="6"/>
        <v>6732971387.5598202</v>
      </c>
      <c r="Z264" s="20"/>
      <c r="AA264" s="20"/>
      <c r="AB264" s="18"/>
      <c r="AC264" s="20"/>
      <c r="AD264" s="20"/>
      <c r="AE264" s="24">
        <f t="shared" si="35"/>
        <v>6</v>
      </c>
      <c r="AH264" s="25" t="str">
        <f t="shared" ca="1" si="7"/>
        <v>-</v>
      </c>
      <c r="AI264" s="15">
        <f t="shared" ca="1" si="8"/>
        <v>14.053619690020227</v>
      </c>
      <c r="AJ264" s="15">
        <f t="shared" ca="1" si="9"/>
        <v>13.280553508364553</v>
      </c>
      <c r="AK264" s="17">
        <f t="shared" ca="1" si="10"/>
        <v>5.823126364174247E-2</v>
      </c>
      <c r="AL264" s="17">
        <f t="shared" ca="1" si="11"/>
        <v>3.6554990860011544E-2</v>
      </c>
      <c r="AM264" s="26">
        <f t="shared" ca="1" si="12"/>
        <v>1</v>
      </c>
      <c r="AN264" s="26">
        <f t="shared" ca="1" si="13"/>
        <v>1</v>
      </c>
      <c r="AO264" s="25">
        <f t="shared" si="20"/>
        <v>0</v>
      </c>
      <c r="AP264" s="26">
        <f t="shared" si="21"/>
        <v>0</v>
      </c>
      <c r="AQ264" s="25">
        <f t="shared" si="22"/>
        <v>0</v>
      </c>
      <c r="AR264" s="26">
        <f t="shared" si="23"/>
        <v>1</v>
      </c>
      <c r="BD264" s="30"/>
      <c r="BE264" s="30"/>
      <c r="BF264" s="30"/>
    </row>
    <row r="265" spans="1:58" x14ac:dyDescent="0.2">
      <c r="A265" s="12">
        <v>38455</v>
      </c>
      <c r="B265" s="13">
        <v>13.715</v>
      </c>
      <c r="C265" s="14">
        <v>14.12</v>
      </c>
      <c r="D265" s="31">
        <f t="shared" si="14"/>
        <v>36923.358185879668</v>
      </c>
      <c r="E265" s="31">
        <f t="shared" si="15"/>
        <v>135356.69337586191</v>
      </c>
      <c r="F265" s="16">
        <f t="shared" si="0"/>
        <v>172280.05156174157</v>
      </c>
      <c r="G265" s="16">
        <f t="shared" si="1"/>
        <v>14.033199700547327</v>
      </c>
      <c r="H265" s="17">
        <f t="shared" si="2"/>
        <v>2.8682719546742175E-2</v>
      </c>
      <c r="I265" s="16">
        <v>13.31</v>
      </c>
      <c r="J265" s="32">
        <f t="shared" si="16"/>
        <v>1.0501959500969122</v>
      </c>
      <c r="K265" s="18">
        <f t="shared" ca="1" si="3"/>
        <v>32891.252153451002</v>
      </c>
      <c r="L265" s="19"/>
      <c r="M265" s="20"/>
      <c r="N265" s="18"/>
      <c r="O265" s="20"/>
      <c r="P265" s="21"/>
      <c r="Q265" s="33">
        <f t="shared" si="17"/>
        <v>0.94980404990308764</v>
      </c>
      <c r="R265" s="5">
        <f t="shared" ca="1" si="4"/>
        <v>5.8216753371520715</v>
      </c>
      <c r="S265" s="20"/>
      <c r="T265" s="20"/>
      <c r="U265" s="5">
        <f t="shared" ca="1" si="5"/>
        <v>10.870046204608199</v>
      </c>
      <c r="V265" s="23"/>
      <c r="W265" s="20"/>
      <c r="X265" s="32">
        <f t="shared" si="18"/>
        <v>1.1003919001938247</v>
      </c>
      <c r="Y265" s="18">
        <f t="shared" ca="1" si="6"/>
        <v>7408419575.7364044</v>
      </c>
      <c r="Z265" s="20"/>
      <c r="AA265" s="20"/>
      <c r="AB265" s="18"/>
      <c r="AC265" s="20"/>
      <c r="AD265" s="20"/>
      <c r="AE265" s="24">
        <f t="shared" si="35"/>
        <v>5</v>
      </c>
      <c r="AH265" s="25" t="str">
        <f t="shared" ca="1" si="7"/>
        <v>-</v>
      </c>
      <c r="AI265" s="15">
        <f t="shared" ca="1" si="8"/>
        <v>14.093175417190629</v>
      </c>
      <c r="AJ265" s="15">
        <f t="shared" ca="1" si="9"/>
        <v>13.336243351404924</v>
      </c>
      <c r="AK265" s="17">
        <f t="shared" ca="1" si="10"/>
        <v>5.6291286792005936E-2</v>
      </c>
      <c r="AL265" s="17">
        <f t="shared" ca="1" si="11"/>
        <v>3.6944152059753106E-2</v>
      </c>
      <c r="AM265" s="26">
        <f t="shared" ca="1" si="12"/>
        <v>1</v>
      </c>
      <c r="AN265" s="26">
        <f t="shared" ca="1" si="13"/>
        <v>1</v>
      </c>
      <c r="AO265" s="25">
        <f t="shared" si="20"/>
        <v>0</v>
      </c>
      <c r="AP265" s="26">
        <f t="shared" si="21"/>
        <v>0</v>
      </c>
      <c r="AQ265" s="25">
        <f t="shared" si="22"/>
        <v>0</v>
      </c>
      <c r="AR265" s="26">
        <f t="shared" si="23"/>
        <v>1</v>
      </c>
      <c r="BD265" s="30"/>
      <c r="BE265" s="30"/>
      <c r="BF265" s="30"/>
    </row>
    <row r="266" spans="1:58" x14ac:dyDescent="0.2">
      <c r="A266" s="12">
        <v>38456</v>
      </c>
      <c r="B266" s="13">
        <v>14.73</v>
      </c>
      <c r="C266" s="14">
        <v>14.93</v>
      </c>
      <c r="D266" s="31">
        <f t="shared" si="14"/>
        <v>29538.686548703736</v>
      </c>
      <c r="E266" s="31">
        <f t="shared" si="15"/>
        <v>142529.55254752396</v>
      </c>
      <c r="F266" s="16">
        <f t="shared" si="0"/>
        <v>172068.23909622768</v>
      </c>
      <c r="G266" s="16">
        <f t="shared" si="1"/>
        <v>14.895666311570512</v>
      </c>
      <c r="H266" s="17">
        <f t="shared" si="2"/>
        <v>1.339584728734089E-2</v>
      </c>
      <c r="I266" s="16">
        <v>14.53</v>
      </c>
      <c r="J266" s="32">
        <f t="shared" si="16"/>
        <v>1.0601539858186388</v>
      </c>
      <c r="K266" s="18">
        <f t="shared" ca="1" si="3"/>
        <v>34868.370497495504</v>
      </c>
      <c r="L266" s="19"/>
      <c r="M266" s="20"/>
      <c r="N266" s="18"/>
      <c r="O266" s="20"/>
      <c r="P266" s="21"/>
      <c r="Q266" s="33">
        <f t="shared" si="17"/>
        <v>0.93984601418136127</v>
      </c>
      <c r="R266" s="5">
        <f t="shared" ca="1" si="4"/>
        <v>5.4712504268879156</v>
      </c>
      <c r="S266" s="20"/>
      <c r="T266" s="20"/>
      <c r="U266" s="5">
        <f t="shared" ca="1" si="5"/>
        <v>10.215819844375064</v>
      </c>
      <c r="V266" s="23"/>
      <c r="W266" s="20"/>
      <c r="X266" s="32">
        <f t="shared" si="18"/>
        <v>1.1203079716372775</v>
      </c>
      <c r="Y266" s="18">
        <f t="shared" ca="1" si="6"/>
        <v>8299165277.9388714</v>
      </c>
      <c r="Z266" s="20"/>
      <c r="AA266" s="20"/>
      <c r="AB266" s="18"/>
      <c r="AC266" s="20"/>
      <c r="AD266" s="20"/>
      <c r="AE266" s="24">
        <f t="shared" si="35"/>
        <v>4</v>
      </c>
      <c r="AH266" s="25" t="str">
        <f t="shared" ca="1" si="7"/>
        <v>-</v>
      </c>
      <c r="AI266" s="15">
        <f t="shared" ca="1" si="8"/>
        <v>14.15775696408317</v>
      </c>
      <c r="AJ266" s="15">
        <f t="shared" ca="1" si="9"/>
        <v>13.409560565475029</v>
      </c>
      <c r="AK266" s="17">
        <f t="shared" ca="1" si="10"/>
        <v>5.1555286891580177E-2</v>
      </c>
      <c r="AL266" s="17">
        <f t="shared" ca="1" si="11"/>
        <v>3.7158968064662456E-2</v>
      </c>
      <c r="AM266" s="26">
        <f t="shared" ca="1" si="12"/>
        <v>1</v>
      </c>
      <c r="AN266" s="26">
        <f t="shared" ca="1" si="13"/>
        <v>1</v>
      </c>
      <c r="AO266" s="25">
        <f t="shared" si="20"/>
        <v>0</v>
      </c>
      <c r="AP266" s="26">
        <f t="shared" si="21"/>
        <v>0</v>
      </c>
      <c r="AQ266" s="25">
        <f t="shared" si="22"/>
        <v>0</v>
      </c>
      <c r="AR266" s="26">
        <f t="shared" si="23"/>
        <v>1</v>
      </c>
      <c r="BD266" s="30"/>
      <c r="BE266" s="30"/>
      <c r="BF266" s="30"/>
    </row>
    <row r="267" spans="1:58" x14ac:dyDescent="0.2">
      <c r="A267" s="12">
        <v>38457</v>
      </c>
      <c r="B267" s="13">
        <v>16.670000000000002</v>
      </c>
      <c r="C267" s="14">
        <v>15.6</v>
      </c>
      <c r="D267" s="31">
        <f t="shared" si="14"/>
        <v>22154.014911527804</v>
      </c>
      <c r="E267" s="31">
        <f t="shared" si="15"/>
        <v>149815.30025118112</v>
      </c>
      <c r="F267" s="16">
        <f t="shared" si="0"/>
        <v>171969.31516270892</v>
      </c>
      <c r="G267" s="16">
        <f t="shared" si="1"/>
        <v>15.737843172387505</v>
      </c>
      <c r="H267" s="17">
        <f t="shared" si="2"/>
        <v>-6.858974358974379E-2</v>
      </c>
      <c r="I267" s="16">
        <v>17.739999999999998</v>
      </c>
      <c r="J267" s="32">
        <f t="shared" si="16"/>
        <v>1.0559309656452842</v>
      </c>
      <c r="K267" s="18">
        <f t="shared" ca="1" si="3"/>
        <v>36817.091109672976</v>
      </c>
      <c r="L267" s="19"/>
      <c r="M267" s="20"/>
      <c r="N267" s="18"/>
      <c r="O267" s="20"/>
      <c r="P267" s="21"/>
      <c r="Q267" s="33">
        <f t="shared" si="17"/>
        <v>0.94406903435471579</v>
      </c>
      <c r="R267" s="5">
        <f t="shared" ca="1" si="4"/>
        <v>5.1650229301987318</v>
      </c>
      <c r="S267" s="20"/>
      <c r="T267" s="20"/>
      <c r="U267" s="5">
        <f t="shared" ca="1" si="5"/>
        <v>9.6441089940665279</v>
      </c>
      <c r="V267" s="23"/>
      <c r="W267" s="20"/>
      <c r="X267" s="32">
        <f t="shared" si="18"/>
        <v>1.1118619312905684</v>
      </c>
      <c r="Y267" s="18">
        <f t="shared" ca="1" si="6"/>
        <v>9226918641.6650391</v>
      </c>
      <c r="Z267" s="20"/>
      <c r="AA267" s="20"/>
      <c r="AB267" s="18"/>
      <c r="AC267" s="20"/>
      <c r="AD267" s="20"/>
      <c r="AE267" s="24">
        <f t="shared" si="35"/>
        <v>3</v>
      </c>
      <c r="AH267" s="25" t="str">
        <f t="shared" ca="1" si="7"/>
        <v>-</v>
      </c>
      <c r="AI267" s="15">
        <f t="shared" ca="1" si="8"/>
        <v>14.250749496101625</v>
      </c>
      <c r="AJ267" s="15">
        <f t="shared" ca="1" si="9"/>
        <v>13.502143773570509</v>
      </c>
      <c r="AK267" s="17">
        <f t="shared" ca="1" si="10"/>
        <v>2.9922002224487636E-2</v>
      </c>
      <c r="AL267" s="17">
        <f t="shared" ca="1" si="11"/>
        <v>3.1634062642216035E-2</v>
      </c>
      <c r="AM267" s="26">
        <f t="shared" ca="1" si="12"/>
        <v>1</v>
      </c>
      <c r="AN267" s="26">
        <f t="shared" ca="1" si="13"/>
        <v>0</v>
      </c>
      <c r="AO267" s="25">
        <f t="shared" si="20"/>
        <v>0</v>
      </c>
      <c r="AP267" s="26">
        <f t="shared" si="21"/>
        <v>0</v>
      </c>
      <c r="AQ267" s="25">
        <f t="shared" si="22"/>
        <v>0</v>
      </c>
      <c r="AR267" s="26">
        <f t="shared" si="23"/>
        <v>1</v>
      </c>
      <c r="BD267" s="30"/>
      <c r="BE267" s="30"/>
      <c r="BF267" s="30"/>
    </row>
    <row r="268" spans="1:58" x14ac:dyDescent="0.2">
      <c r="A268" s="12">
        <v>38460</v>
      </c>
      <c r="B268" s="13">
        <v>16.079999999999998</v>
      </c>
      <c r="C268" s="14">
        <v>15.6</v>
      </c>
      <c r="D268" s="31">
        <f t="shared" si="14"/>
        <v>14769.343274351868</v>
      </c>
      <c r="E268" s="31">
        <f t="shared" si="15"/>
        <v>157706.48462244539</v>
      </c>
      <c r="F268" s="16">
        <f t="shared" si="0"/>
        <v>172475.82789679727</v>
      </c>
      <c r="G268" s="16">
        <f t="shared" si="1"/>
        <v>15.641103062719784</v>
      </c>
      <c r="H268" s="17">
        <f t="shared" si="2"/>
        <v>-3.076923076923066E-2</v>
      </c>
      <c r="I268" s="16">
        <v>16.559999999999999</v>
      </c>
      <c r="J268" s="32">
        <f t="shared" si="16"/>
        <v>0.99678028803681662</v>
      </c>
      <c r="K268" s="18">
        <f t="shared" ca="1" si="3"/>
        <v>36697.054554601898</v>
      </c>
      <c r="L268" s="19"/>
      <c r="M268" s="20"/>
      <c r="N268" s="18"/>
      <c r="O268" s="20"/>
      <c r="P268" s="21"/>
      <c r="Q268" s="33">
        <f t="shared" si="17"/>
        <v>1.0032197119631834</v>
      </c>
      <c r="R268" s="5">
        <f t="shared" ca="1" si="4"/>
        <v>5.1814369554758484</v>
      </c>
      <c r="S268" s="20"/>
      <c r="T268" s="20"/>
      <c r="U268" s="5">
        <f t="shared" ca="1" si="5"/>
        <v>9.6748290138653896</v>
      </c>
      <c r="V268" s="23"/>
      <c r="W268" s="20"/>
      <c r="X268" s="32">
        <f t="shared" si="18"/>
        <v>0.99356057607363313</v>
      </c>
      <c r="Y268" s="18">
        <f t="shared" ca="1" si="6"/>
        <v>9166899258.9569759</v>
      </c>
      <c r="Z268" s="20"/>
      <c r="AA268" s="20"/>
      <c r="AB268" s="18"/>
      <c r="AC268" s="20"/>
      <c r="AD268" s="20"/>
      <c r="AE268" s="24">
        <f t="shared" si="35"/>
        <v>2</v>
      </c>
      <c r="AH268" s="25" t="str">
        <f t="shared" ca="1" si="7"/>
        <v>-</v>
      </c>
      <c r="AI268" s="15">
        <f t="shared" ca="1" si="8"/>
        <v>14.341890198353104</v>
      </c>
      <c r="AJ268" s="15">
        <f t="shared" ca="1" si="9"/>
        <v>13.592658482417336</v>
      </c>
      <c r="AK268" s="17">
        <f t="shared" ca="1" si="10"/>
        <v>1.636549700131577E-2</v>
      </c>
      <c r="AL268" s="17">
        <f t="shared" ca="1" si="11"/>
        <v>2.7503575746839953E-2</v>
      </c>
      <c r="AM268" s="26">
        <f t="shared" ca="1" si="12"/>
        <v>1</v>
      </c>
      <c r="AN268" s="26">
        <f t="shared" ca="1" si="13"/>
        <v>0</v>
      </c>
      <c r="AO268" s="25">
        <f t="shared" si="20"/>
        <v>0</v>
      </c>
      <c r="AP268" s="26">
        <f t="shared" si="21"/>
        <v>0</v>
      </c>
      <c r="AQ268" s="25">
        <f t="shared" si="22"/>
        <v>0</v>
      </c>
      <c r="AR268" s="26">
        <f t="shared" si="23"/>
        <v>1</v>
      </c>
      <c r="BD268" s="30"/>
      <c r="BE268" s="30"/>
      <c r="BF268" s="30"/>
    </row>
    <row r="269" spans="1:58" x14ac:dyDescent="0.2">
      <c r="A269" s="12">
        <v>38461</v>
      </c>
      <c r="B269" s="13">
        <v>14.984999999999999</v>
      </c>
      <c r="C269" s="14">
        <v>15.01</v>
      </c>
      <c r="D269" s="31">
        <f t="shared" si="14"/>
        <v>7384.6716371759339</v>
      </c>
      <c r="E269" s="31">
        <f t="shared" si="15"/>
        <v>165318.37692538058</v>
      </c>
      <c r="F269" s="16">
        <f t="shared" si="0"/>
        <v>172703.04856255651</v>
      </c>
      <c r="G269" s="16">
        <f t="shared" si="1"/>
        <v>15.008931016027418</v>
      </c>
      <c r="H269" s="17">
        <f t="shared" si="2"/>
        <v>1.6655562958027836E-3</v>
      </c>
      <c r="I269" s="16">
        <v>14.96</v>
      </c>
      <c r="J269" s="32">
        <f t="shared" si="16"/>
        <v>0.96084680277229684</v>
      </c>
      <c r="K269" s="18">
        <f t="shared" ca="1" si="3"/>
        <v>35258.810050311156</v>
      </c>
      <c r="L269" s="19"/>
      <c r="M269" s="20"/>
      <c r="N269" s="18"/>
      <c r="O269" s="20"/>
      <c r="P269" s="21"/>
      <c r="Q269" s="33">
        <f t="shared" si="17"/>
        <v>1.0391531972277033</v>
      </c>
      <c r="R269" s="5">
        <f t="shared" ca="1" si="4"/>
        <v>5.3840824753776104</v>
      </c>
      <c r="S269" s="20"/>
      <c r="T269" s="20"/>
      <c r="U269" s="5">
        <f t="shared" ca="1" si="5"/>
        <v>10.053285312027036</v>
      </c>
      <c r="V269" s="23"/>
      <c r="W269" s="20"/>
      <c r="X269" s="32">
        <f t="shared" si="18"/>
        <v>0.92169360554459367</v>
      </c>
      <c r="Y269" s="18">
        <f t="shared" ca="1" si="6"/>
        <v>8448516369.7500839</v>
      </c>
      <c r="Z269" s="20"/>
      <c r="AA269" s="20"/>
      <c r="AB269" s="18"/>
      <c r="AC269" s="20"/>
      <c r="AD269" s="20"/>
      <c r="AE269" s="24">
        <f t="shared" si="35"/>
        <v>1</v>
      </c>
      <c r="AH269" s="25" t="str">
        <f t="shared" ca="1" si="7"/>
        <v>-</v>
      </c>
      <c r="AI269" s="15">
        <f t="shared" ca="1" si="8"/>
        <v>14.405396918861475</v>
      </c>
      <c r="AJ269" s="15">
        <f t="shared" ca="1" si="9"/>
        <v>13.664494849289579</v>
      </c>
      <c r="AK269" s="17">
        <f t="shared" ca="1" si="10"/>
        <v>4.8748698845469396E-3</v>
      </c>
      <c r="AL269" s="17">
        <f t="shared" ca="1" si="11"/>
        <v>2.5889459956908382E-2</v>
      </c>
      <c r="AM269" s="26">
        <f t="shared" ca="1" si="12"/>
        <v>1</v>
      </c>
      <c r="AN269" s="26">
        <f t="shared" ca="1" si="13"/>
        <v>0</v>
      </c>
      <c r="AO269" s="25">
        <f t="shared" si="20"/>
        <v>0</v>
      </c>
      <c r="AP269" s="26">
        <f t="shared" si="21"/>
        <v>0</v>
      </c>
      <c r="AQ269" s="25">
        <f t="shared" si="22"/>
        <v>0</v>
      </c>
      <c r="AR269" s="26">
        <f t="shared" si="23"/>
        <v>1</v>
      </c>
      <c r="BD269" s="30"/>
      <c r="BE269" s="30"/>
      <c r="BF269" s="30"/>
    </row>
    <row r="270" spans="1:58" x14ac:dyDescent="0.2">
      <c r="A270" s="38">
        <v>38462</v>
      </c>
      <c r="B270" s="13">
        <v>15.4</v>
      </c>
      <c r="C270" s="14">
        <v>15.85</v>
      </c>
      <c r="D270" s="31">
        <f t="shared" si="14"/>
        <v>172690.74897621878</v>
      </c>
      <c r="E270" s="31">
        <f t="shared" si="15"/>
        <v>0</v>
      </c>
      <c r="F270" s="16">
        <f t="shared" si="0"/>
        <v>172690.74897621878</v>
      </c>
      <c r="G270" s="16">
        <f t="shared" si="1"/>
        <v>15.400000000000002</v>
      </c>
      <c r="H270" s="17">
        <f t="shared" si="2"/>
        <v>2.8391167192428957E-2</v>
      </c>
      <c r="I270" s="16">
        <v>16.920000000000002</v>
      </c>
      <c r="J270" s="32">
        <f t="shared" si="16"/>
        <v>1.0259826782145238</v>
      </c>
      <c r="K270" s="18">
        <f t="shared" ca="1" si="3"/>
        <v>36173.453586732314</v>
      </c>
      <c r="L270" s="19"/>
      <c r="M270" s="20"/>
      <c r="N270" s="18"/>
      <c r="O270" s="20"/>
      <c r="P270" s="21"/>
      <c r="Q270" s="33">
        <f t="shared" si="17"/>
        <v>0.97401732178547618</v>
      </c>
      <c r="R270" s="5">
        <f t="shared" ca="1" si="4"/>
        <v>5.2439711268981908</v>
      </c>
      <c r="S270" s="20"/>
      <c r="T270" s="20"/>
      <c r="U270" s="5">
        <f t="shared" ca="1" si="5"/>
        <v>9.7917387988680815</v>
      </c>
      <c r="V270" s="23"/>
      <c r="W270" s="20"/>
      <c r="X270" s="32">
        <f t="shared" si="18"/>
        <v>1.0519653564290476</v>
      </c>
      <c r="Y270" s="18">
        <f t="shared" ca="1" si="6"/>
        <v>8886961616.9455204</v>
      </c>
      <c r="Z270" s="20"/>
      <c r="AA270" s="20"/>
      <c r="AB270" s="18"/>
      <c r="AC270" s="20"/>
      <c r="AD270" s="20"/>
      <c r="AE270" s="24">
        <v>20</v>
      </c>
      <c r="AH270" s="25" t="str">
        <f t="shared" ca="1" si="7"/>
        <v>-</v>
      </c>
      <c r="AI270" s="15">
        <f t="shared" ca="1" si="8"/>
        <v>14.473539942909177</v>
      </c>
      <c r="AJ270" s="15">
        <f t="shared" ca="1" si="9"/>
        <v>13.745111091100032</v>
      </c>
      <c r="AK270" s="17">
        <f t="shared" ca="1" si="10"/>
        <v>-4.5372806727766073E-3</v>
      </c>
      <c r="AL270" s="17">
        <f t="shared" ca="1" si="11"/>
        <v>2.6561211501641591E-2</v>
      </c>
      <c r="AM270" s="26">
        <f t="shared" ca="1" si="12"/>
        <v>1</v>
      </c>
      <c r="AN270" s="26">
        <f t="shared" ca="1" si="13"/>
        <v>0</v>
      </c>
      <c r="AO270" s="25">
        <f t="shared" si="20"/>
        <v>0</v>
      </c>
      <c r="AP270" s="26">
        <f t="shared" si="21"/>
        <v>0</v>
      </c>
      <c r="AQ270" s="25">
        <f t="shared" si="22"/>
        <v>0</v>
      </c>
      <c r="AR270" s="26">
        <f t="shared" si="23"/>
        <v>1</v>
      </c>
      <c r="BD270" s="30"/>
      <c r="BE270" s="30"/>
      <c r="BF270" s="30"/>
    </row>
    <row r="271" spans="1:58" x14ac:dyDescent="0.2">
      <c r="A271" s="12">
        <v>38463</v>
      </c>
      <c r="B271" s="13">
        <v>14.57</v>
      </c>
      <c r="C271" s="14">
        <v>14.91</v>
      </c>
      <c r="D271" s="31">
        <f t="shared" si="14"/>
        <v>164056.21152740784</v>
      </c>
      <c r="E271" s="31">
        <f t="shared" si="15"/>
        <v>8389.3928524724597</v>
      </c>
      <c r="F271" s="16">
        <f t="shared" si="0"/>
        <v>172445.6043798803</v>
      </c>
      <c r="G271" s="16">
        <f t="shared" si="1"/>
        <v>14.586540830832412</v>
      </c>
      <c r="H271" s="17">
        <f t="shared" si="2"/>
        <v>2.2803487592219951E-2</v>
      </c>
      <c r="I271" s="16">
        <v>14.41</v>
      </c>
      <c r="J271" s="32">
        <f t="shared" si="16"/>
        <v>0.94583340161415863</v>
      </c>
      <c r="K271" s="18">
        <f t="shared" ca="1" si="3"/>
        <v>34212.665815375301</v>
      </c>
      <c r="L271" s="19"/>
      <c r="M271" s="20"/>
      <c r="N271" s="18"/>
      <c r="O271" s="20"/>
      <c r="P271" s="21"/>
      <c r="Q271" s="33">
        <f t="shared" si="17"/>
        <v>1.0541665983858413</v>
      </c>
      <c r="R271" s="5">
        <f t="shared" ca="1" si="4"/>
        <v>5.5277889148662682</v>
      </c>
      <c r="S271" s="20"/>
      <c r="T271" s="20"/>
      <c r="U271" s="5">
        <f t="shared" ca="1" si="5"/>
        <v>10.321770599498047</v>
      </c>
      <c r="V271" s="23"/>
      <c r="W271" s="20"/>
      <c r="X271" s="32">
        <f t="shared" si="18"/>
        <v>0.89166680322831737</v>
      </c>
      <c r="Y271" s="18">
        <f t="shared" ca="1" si="6"/>
        <v>7923687138.4203339</v>
      </c>
      <c r="Z271" s="20"/>
      <c r="AA271" s="20"/>
      <c r="AB271" s="18"/>
      <c r="AC271" s="20"/>
      <c r="AD271" s="20"/>
      <c r="AE271" s="24">
        <f t="shared" ref="AE271:AE289" si="36">AE270-1</f>
        <v>19</v>
      </c>
      <c r="AH271" s="25" t="str">
        <f t="shared" ca="1" si="7"/>
        <v>-</v>
      </c>
      <c r="AI271" s="15">
        <f t="shared" ca="1" si="8"/>
        <v>14.48058380975087</v>
      </c>
      <c r="AJ271" s="15">
        <f t="shared" ca="1" si="9"/>
        <v>13.794251553943472</v>
      </c>
      <c r="AK271" s="17">
        <f t="shared" ca="1" si="10"/>
        <v>-5.5171526651969782E-3</v>
      </c>
      <c r="AL271" s="17">
        <f t="shared" ca="1" si="11"/>
        <v>2.6011841564067419E-2</v>
      </c>
      <c r="AM271" s="26">
        <f t="shared" ca="1" si="12"/>
        <v>1</v>
      </c>
      <c r="AN271" s="26">
        <f t="shared" ca="1" si="13"/>
        <v>0</v>
      </c>
      <c r="AO271" s="25">
        <f t="shared" si="20"/>
        <v>0</v>
      </c>
      <c r="AP271" s="26">
        <f t="shared" si="21"/>
        <v>0</v>
      </c>
      <c r="AQ271" s="25">
        <f t="shared" si="22"/>
        <v>0</v>
      </c>
      <c r="AR271" s="26">
        <f t="shared" si="23"/>
        <v>0</v>
      </c>
      <c r="BD271" s="30"/>
      <c r="BE271" s="30"/>
      <c r="BF271" s="30"/>
    </row>
    <row r="272" spans="1:58" x14ac:dyDescent="0.2">
      <c r="A272" s="12">
        <v>38464</v>
      </c>
      <c r="B272" s="13">
        <v>15.03</v>
      </c>
      <c r="C272" s="14">
        <v>15.14</v>
      </c>
      <c r="D272" s="31">
        <f t="shared" si="14"/>
        <v>155421.6740785969</v>
      </c>
      <c r="E272" s="31">
        <f t="shared" si="15"/>
        <v>16827.03273370488</v>
      </c>
      <c r="F272" s="16">
        <f t="shared" si="0"/>
        <v>172248.70681230177</v>
      </c>
      <c r="G272" s="16">
        <f t="shared" si="1"/>
        <v>15.040745936123193</v>
      </c>
      <c r="H272" s="17">
        <f t="shared" si="2"/>
        <v>7.2655217965654773E-3</v>
      </c>
      <c r="I272" s="16">
        <v>15.38</v>
      </c>
      <c r="J272" s="32">
        <f t="shared" si="16"/>
        <v>1.0299612950373545</v>
      </c>
      <c r="K272" s="18">
        <f t="shared" ca="1" si="3"/>
        <v>35236.285018583396</v>
      </c>
      <c r="L272" s="19"/>
      <c r="M272" s="20"/>
      <c r="N272" s="18"/>
      <c r="O272" s="20"/>
      <c r="P272" s="21"/>
      <c r="Q272" s="33">
        <f t="shared" si="17"/>
        <v>0.97003870496264544</v>
      </c>
      <c r="R272" s="5">
        <f t="shared" ca="1" si="4"/>
        <v>5.3619458193672411</v>
      </c>
      <c r="S272" s="20"/>
      <c r="T272" s="20"/>
      <c r="U272" s="5">
        <f t="shared" ca="1" si="5"/>
        <v>10.012174202400901</v>
      </c>
      <c r="V272" s="23"/>
      <c r="W272" s="20"/>
      <c r="X272" s="32">
        <f t="shared" si="18"/>
        <v>1.0599225900747091</v>
      </c>
      <c r="Y272" s="18">
        <f t="shared" ca="1" si="6"/>
        <v>8397942263.4534073</v>
      </c>
      <c r="Z272" s="20"/>
      <c r="AA272" s="20"/>
      <c r="AB272" s="18"/>
      <c r="AC272" s="20"/>
      <c r="AD272" s="20"/>
      <c r="AE272" s="24">
        <f t="shared" si="36"/>
        <v>18</v>
      </c>
      <c r="AH272" s="25" t="str">
        <f t="shared" ca="1" si="7"/>
        <v>-</v>
      </c>
      <c r="AI272" s="15">
        <f t="shared" ca="1" si="8"/>
        <v>14.510653562829956</v>
      </c>
      <c r="AJ272" s="15">
        <f t="shared" ca="1" si="9"/>
        <v>13.855321145914415</v>
      </c>
      <c r="AK272" s="17">
        <f t="shared" ca="1" si="10"/>
        <v>-6.5388735803262139E-3</v>
      </c>
      <c r="AL272" s="17">
        <f t="shared" ca="1" si="11"/>
        <v>2.5327620525150009E-2</v>
      </c>
      <c r="AM272" s="26">
        <f t="shared" ca="1" si="12"/>
        <v>1</v>
      </c>
      <c r="AN272" s="26">
        <f t="shared" ca="1" si="13"/>
        <v>0</v>
      </c>
      <c r="AO272" s="25">
        <f t="shared" si="20"/>
        <v>0</v>
      </c>
      <c r="AP272" s="26">
        <f t="shared" si="21"/>
        <v>0</v>
      </c>
      <c r="AQ272" s="25">
        <f t="shared" si="22"/>
        <v>0</v>
      </c>
      <c r="AR272" s="26">
        <f t="shared" si="23"/>
        <v>0</v>
      </c>
      <c r="BD272" s="30"/>
      <c r="BE272" s="30"/>
      <c r="BF272" s="30"/>
    </row>
    <row r="273" spans="1:58" x14ac:dyDescent="0.2">
      <c r="A273" s="12">
        <v>38467</v>
      </c>
      <c r="B273" s="13">
        <v>14.42</v>
      </c>
      <c r="C273" s="14">
        <v>14.96</v>
      </c>
      <c r="D273" s="31">
        <f t="shared" si="14"/>
        <v>146787.13662978596</v>
      </c>
      <c r="E273" s="31">
        <f t="shared" si="15"/>
        <v>25398.835762478222</v>
      </c>
      <c r="F273" s="16">
        <f t="shared" si="0"/>
        <v>172185.97239226417</v>
      </c>
      <c r="G273" s="16">
        <f t="shared" si="1"/>
        <v>14.499654405763632</v>
      </c>
      <c r="H273" s="17">
        <f t="shared" si="2"/>
        <v>3.6096256684492012E-2</v>
      </c>
      <c r="I273" s="16">
        <v>14.62</v>
      </c>
      <c r="J273" s="32">
        <f t="shared" si="16"/>
        <v>0.96367384781863275</v>
      </c>
      <c r="K273" s="18">
        <f t="shared" ca="1" si="3"/>
        <v>33954.902036937863</v>
      </c>
      <c r="L273" s="19"/>
      <c r="M273" s="20"/>
      <c r="N273" s="18"/>
      <c r="O273" s="20"/>
      <c r="P273" s="21"/>
      <c r="Q273" s="33">
        <f t="shared" si="17"/>
        <v>1.0363261521813674</v>
      </c>
      <c r="R273" s="5">
        <f t="shared" ca="1" si="4"/>
        <v>5.5564931933479516</v>
      </c>
      <c r="S273" s="20"/>
      <c r="T273" s="20"/>
      <c r="U273" s="5">
        <f t="shared" ca="1" si="5"/>
        <v>10.37552274346535</v>
      </c>
      <c r="V273" s="23"/>
      <c r="W273" s="20"/>
      <c r="X273" s="32">
        <f t="shared" si="18"/>
        <v>0.92734769563726549</v>
      </c>
      <c r="Y273" s="18">
        <f t="shared" ca="1" si="6"/>
        <v>7787299865.7981653</v>
      </c>
      <c r="Z273" s="20"/>
      <c r="AA273" s="20"/>
      <c r="AB273" s="18"/>
      <c r="AC273" s="20"/>
      <c r="AD273" s="20"/>
      <c r="AE273" s="24">
        <f t="shared" si="36"/>
        <v>17</v>
      </c>
      <c r="AH273" s="25" t="str">
        <f t="shared" ca="1" si="7"/>
        <v>-</v>
      </c>
      <c r="AI273" s="15">
        <f t="shared" ca="1" si="8"/>
        <v>14.531813819562336</v>
      </c>
      <c r="AJ273" s="15">
        <f t="shared" ca="1" si="9"/>
        <v>13.906703534676398</v>
      </c>
      <c r="AK273" s="17">
        <f t="shared" ca="1" si="10"/>
        <v>1.0908793132046421E-2</v>
      </c>
      <c r="AL273" s="17">
        <f t="shared" ca="1" si="11"/>
        <v>2.6124739409608709E-2</v>
      </c>
      <c r="AM273" s="26">
        <f t="shared" ca="1" si="12"/>
        <v>1</v>
      </c>
      <c r="AN273" s="26">
        <f t="shared" ca="1" si="13"/>
        <v>0</v>
      </c>
      <c r="AO273" s="25">
        <f t="shared" si="20"/>
        <v>0</v>
      </c>
      <c r="AP273" s="26">
        <f t="shared" si="21"/>
        <v>0</v>
      </c>
      <c r="AQ273" s="25">
        <f t="shared" si="22"/>
        <v>0</v>
      </c>
      <c r="AR273" s="26">
        <f t="shared" si="23"/>
        <v>0</v>
      </c>
      <c r="BD273" s="30"/>
      <c r="BE273" s="30"/>
      <c r="BF273" s="30"/>
    </row>
    <row r="274" spans="1:58" x14ac:dyDescent="0.2">
      <c r="A274" s="12">
        <v>38468</v>
      </c>
      <c r="B274" s="13">
        <v>14.76</v>
      </c>
      <c r="C274" s="14">
        <v>15.05</v>
      </c>
      <c r="D274" s="31">
        <f t="shared" si="14"/>
        <v>138152.59918097503</v>
      </c>
      <c r="E274" s="31">
        <f t="shared" si="15"/>
        <v>33721.698731185024</v>
      </c>
      <c r="F274" s="16">
        <f t="shared" si="0"/>
        <v>171874.29791216005</v>
      </c>
      <c r="G274" s="16">
        <f t="shared" si="1"/>
        <v>14.816897935007372</v>
      </c>
      <c r="H274" s="17">
        <f t="shared" si="2"/>
        <v>1.926910299003326E-2</v>
      </c>
      <c r="I274" s="16">
        <v>14.91</v>
      </c>
      <c r="J274" s="32">
        <f t="shared" si="16"/>
        <v>1.020029677818765</v>
      </c>
      <c r="K274" s="18">
        <f t="shared" ca="1" si="3"/>
        <v>34633.595785238795</v>
      </c>
      <c r="L274" s="19"/>
      <c r="M274" s="20"/>
      <c r="N274" s="18"/>
      <c r="O274" s="20"/>
      <c r="P274" s="21"/>
      <c r="Q274" s="33">
        <f t="shared" si="17"/>
        <v>0.97997032218123503</v>
      </c>
      <c r="R274" s="5">
        <f t="shared" ca="1" si="4"/>
        <v>5.4449715850782354</v>
      </c>
      <c r="S274" s="20"/>
      <c r="T274" s="20"/>
      <c r="U274" s="5">
        <f t="shared" ca="1" si="5"/>
        <v>10.167356269947561</v>
      </c>
      <c r="V274" s="23"/>
      <c r="W274" s="20"/>
      <c r="X274" s="32">
        <f t="shared" si="18"/>
        <v>1.0400593556375299</v>
      </c>
      <c r="Y274" s="18">
        <f t="shared" ca="1" si="6"/>
        <v>8098721043.3167067</v>
      </c>
      <c r="Z274" s="20"/>
      <c r="AA274" s="20"/>
      <c r="AB274" s="18"/>
      <c r="AC274" s="20"/>
      <c r="AD274" s="20"/>
      <c r="AE274" s="24">
        <f t="shared" si="36"/>
        <v>16</v>
      </c>
      <c r="AH274" s="25" t="str">
        <f t="shared" ca="1" si="7"/>
        <v>-</v>
      </c>
      <c r="AI274" s="15">
        <f t="shared" ca="1" si="8"/>
        <v>14.558113412425758</v>
      </c>
      <c r="AJ274" s="15">
        <f t="shared" ca="1" si="9"/>
        <v>13.970331822867182</v>
      </c>
      <c r="AK274" s="17">
        <f t="shared" ca="1" si="10"/>
        <v>1.9248515425257073E-2</v>
      </c>
      <c r="AL274" s="17">
        <f t="shared" ca="1" si="11"/>
        <v>2.5474891679819117E-2</v>
      </c>
      <c r="AM274" s="26">
        <f t="shared" ca="1" si="12"/>
        <v>1</v>
      </c>
      <c r="AN274" s="26">
        <f t="shared" ca="1" si="13"/>
        <v>0</v>
      </c>
      <c r="AO274" s="25">
        <f t="shared" si="20"/>
        <v>0</v>
      </c>
      <c r="AP274" s="26">
        <f t="shared" si="21"/>
        <v>0</v>
      </c>
      <c r="AQ274" s="25">
        <f t="shared" si="22"/>
        <v>0</v>
      </c>
      <c r="AR274" s="26">
        <f t="shared" si="23"/>
        <v>1</v>
      </c>
      <c r="BD274" s="30"/>
      <c r="BE274" s="30"/>
      <c r="BF274" s="30"/>
    </row>
    <row r="275" spans="1:58" x14ac:dyDescent="0.2">
      <c r="A275" s="12">
        <v>38469</v>
      </c>
      <c r="B275" s="13">
        <v>14.78</v>
      </c>
      <c r="C275" s="14">
        <v>14.99</v>
      </c>
      <c r="D275" s="31">
        <f t="shared" si="14"/>
        <v>129518.06173216409</v>
      </c>
      <c r="E275" s="31">
        <f t="shared" si="15"/>
        <v>42189.856388623528</v>
      </c>
      <c r="F275" s="16">
        <f t="shared" si="0"/>
        <v>171707.91812078762</v>
      </c>
      <c r="G275" s="16">
        <f t="shared" si="1"/>
        <v>14.831598493177108</v>
      </c>
      <c r="H275" s="17">
        <f t="shared" si="2"/>
        <v>1.4009339559706513E-2</v>
      </c>
      <c r="I275" s="16">
        <v>14.87</v>
      </c>
      <c r="J275" s="32">
        <f t="shared" si="16"/>
        <v>1.0000231559075201</v>
      </c>
      <c r="K275" s="18">
        <f t="shared" ca="1" si="3"/>
        <v>34632.985782582822</v>
      </c>
      <c r="L275" s="19"/>
      <c r="M275" s="20"/>
      <c r="N275" s="18"/>
      <c r="O275" s="20"/>
      <c r="P275" s="21"/>
      <c r="Q275" s="33">
        <f t="shared" si="17"/>
        <v>0.99997684409247978</v>
      </c>
      <c r="R275" s="5">
        <f t="shared" ca="1" si="4"/>
        <v>5.4446186767172753</v>
      </c>
      <c r="S275" s="20"/>
      <c r="T275" s="20"/>
      <c r="U275" s="5">
        <f t="shared" ca="1" si="5"/>
        <v>10.166772759798546</v>
      </c>
      <c r="V275" s="23"/>
      <c r="W275" s="20"/>
      <c r="X275" s="32">
        <f t="shared" si="18"/>
        <v>1.0000463118150404</v>
      </c>
      <c r="Y275" s="18">
        <f t="shared" ca="1" si="6"/>
        <v>8098563082.9227247</v>
      </c>
      <c r="Z275" s="20"/>
      <c r="AA275" s="20"/>
      <c r="AB275" s="18"/>
      <c r="AC275" s="20"/>
      <c r="AD275" s="20"/>
      <c r="AE275" s="24">
        <f t="shared" si="36"/>
        <v>15</v>
      </c>
      <c r="AH275" s="25" t="str">
        <f t="shared" ca="1" si="7"/>
        <v>-</v>
      </c>
      <c r="AI275" s="15">
        <f t="shared" ca="1" si="8"/>
        <v>14.557625569658693</v>
      </c>
      <c r="AJ275" s="15">
        <f t="shared" ca="1" si="9"/>
        <v>14.027952972321209</v>
      </c>
      <c r="AK275" s="17">
        <f t="shared" ca="1" si="10"/>
        <v>2.1305812635907695E-2</v>
      </c>
      <c r="AL275" s="17">
        <f t="shared" ca="1" si="11"/>
        <v>2.3830314111978189E-2</v>
      </c>
      <c r="AM275" s="26">
        <f t="shared" ca="1" si="12"/>
        <v>1</v>
      </c>
      <c r="AN275" s="26">
        <f t="shared" ca="1" si="13"/>
        <v>0</v>
      </c>
      <c r="AO275" s="25">
        <f t="shared" si="20"/>
        <v>0</v>
      </c>
      <c r="AP275" s="26">
        <f t="shared" si="21"/>
        <v>0</v>
      </c>
      <c r="AQ275" s="25">
        <f t="shared" si="22"/>
        <v>0</v>
      </c>
      <c r="AR275" s="26">
        <f t="shared" si="23"/>
        <v>1</v>
      </c>
      <c r="BD275" s="30"/>
      <c r="BE275" s="30"/>
      <c r="BF275" s="30"/>
    </row>
    <row r="276" spans="1:58" x14ac:dyDescent="0.2">
      <c r="A276" s="12">
        <v>38470</v>
      </c>
      <c r="B276" s="13">
        <v>15.55</v>
      </c>
      <c r="C276" s="14">
        <v>15.68</v>
      </c>
      <c r="D276" s="31">
        <f t="shared" si="14"/>
        <v>120883.52428335315</v>
      </c>
      <c r="E276" s="31">
        <f t="shared" si="15"/>
        <v>50703.429670373072</v>
      </c>
      <c r="F276" s="16">
        <f t="shared" si="0"/>
        <v>171586.95395372622</v>
      </c>
      <c r="G276" s="16">
        <f t="shared" si="1"/>
        <v>15.588414609649906</v>
      </c>
      <c r="H276" s="17">
        <f t="shared" si="2"/>
        <v>8.2908163265305035E-3</v>
      </c>
      <c r="I276" s="16">
        <v>16.86</v>
      </c>
      <c r="J276" s="32">
        <f t="shared" si="16"/>
        <v>1.0502868552855116</v>
      </c>
      <c r="K276" s="18">
        <f t="shared" ca="1" si="3"/>
        <v>36373.086808415406</v>
      </c>
      <c r="L276" s="19"/>
      <c r="M276" s="20"/>
      <c r="N276" s="18"/>
      <c r="O276" s="20"/>
      <c r="P276" s="21"/>
      <c r="Q276" s="33">
        <f t="shared" si="17"/>
        <v>0.94971314471448853</v>
      </c>
      <c r="R276" s="5">
        <f t="shared" ca="1" si="4"/>
        <v>5.1706105154290825</v>
      </c>
      <c r="S276" s="20"/>
      <c r="T276" s="20"/>
      <c r="U276" s="5">
        <f t="shared" ca="1" si="5"/>
        <v>9.6551871684724091</v>
      </c>
      <c r="V276" s="23"/>
      <c r="W276" s="20"/>
      <c r="X276" s="32">
        <f t="shared" si="18"/>
        <v>1.1005737105710229</v>
      </c>
      <c r="Y276" s="18">
        <f t="shared" ca="1" si="6"/>
        <v>8912479025.7194233</v>
      </c>
      <c r="Z276" s="20"/>
      <c r="AA276" s="20"/>
      <c r="AB276" s="18"/>
      <c r="AC276" s="20"/>
      <c r="AD276" s="20"/>
      <c r="AE276" s="24">
        <f t="shared" si="36"/>
        <v>14</v>
      </c>
      <c r="AH276" s="25" t="str">
        <f t="shared" ca="1" si="7"/>
        <v>-</v>
      </c>
      <c r="AI276" s="15">
        <f t="shared" ca="1" si="8"/>
        <v>14.620413888467056</v>
      </c>
      <c r="AJ276" s="15">
        <f t="shared" ca="1" si="9"/>
        <v>14.104811415186408</v>
      </c>
      <c r="AK276" s="17">
        <f t="shared" ca="1" si="10"/>
        <v>1.7955754158257953E-2</v>
      </c>
      <c r="AL276" s="17">
        <f t="shared" ca="1" si="11"/>
        <v>2.1735249714267879E-2</v>
      </c>
      <c r="AM276" s="26">
        <f t="shared" ca="1" si="12"/>
        <v>1</v>
      </c>
      <c r="AN276" s="26">
        <f t="shared" ca="1" si="13"/>
        <v>0</v>
      </c>
      <c r="AO276" s="25">
        <f t="shared" si="20"/>
        <v>0</v>
      </c>
      <c r="AP276" s="26">
        <f t="shared" si="21"/>
        <v>0</v>
      </c>
      <c r="AQ276" s="25">
        <f t="shared" si="22"/>
        <v>0</v>
      </c>
      <c r="AR276" s="26">
        <f t="shared" si="23"/>
        <v>1</v>
      </c>
      <c r="BD276" s="30"/>
      <c r="BE276" s="30"/>
      <c r="BF276" s="30"/>
    </row>
    <row r="277" spans="1:58" x14ac:dyDescent="0.2">
      <c r="A277" s="12">
        <v>38471</v>
      </c>
      <c r="B277" s="13">
        <v>15.4</v>
      </c>
      <c r="C277" s="14">
        <v>15.58</v>
      </c>
      <c r="D277" s="31">
        <f t="shared" si="14"/>
        <v>112248.98683454221</v>
      </c>
      <c r="E277" s="31">
        <f t="shared" si="15"/>
        <v>59266.379755131369</v>
      </c>
      <c r="F277" s="16">
        <f t="shared" si="0"/>
        <v>171515.36658967359</v>
      </c>
      <c r="G277" s="16">
        <f t="shared" si="1"/>
        <v>15.462198207472834</v>
      </c>
      <c r="H277" s="17">
        <f t="shared" si="2"/>
        <v>1.1553273427471145E-2</v>
      </c>
      <c r="I277" s="16">
        <v>15.31</v>
      </c>
      <c r="J277" s="32">
        <f t="shared" si="16"/>
        <v>0.99148936241726138</v>
      </c>
      <c r="K277" s="18">
        <f t="shared" ca="1" si="3"/>
        <v>36062.058411023652</v>
      </c>
      <c r="L277" s="19"/>
      <c r="M277" s="20"/>
      <c r="N277" s="18"/>
      <c r="O277" s="20"/>
      <c r="P277" s="21"/>
      <c r="Q277" s="33">
        <f t="shared" si="17"/>
        <v>1.0085106375827386</v>
      </c>
      <c r="R277" s="5">
        <f t="shared" ca="1" si="4"/>
        <v>5.2143984735753373</v>
      </c>
      <c r="S277" s="20"/>
      <c r="T277" s="20"/>
      <c r="U277" s="5">
        <f t="shared" ca="1" si="5"/>
        <v>9.7370256045530734</v>
      </c>
      <c r="V277" s="23"/>
      <c r="W277" s="20"/>
      <c r="X277" s="32">
        <f t="shared" si="18"/>
        <v>0.98297872483452264</v>
      </c>
      <c r="Y277" s="18">
        <f t="shared" ca="1" si="6"/>
        <v>8760200693.6430435</v>
      </c>
      <c r="Z277" s="20"/>
      <c r="AA277" s="20"/>
      <c r="AB277" s="18"/>
      <c r="AC277" s="20"/>
      <c r="AD277" s="20"/>
      <c r="AE277" s="24">
        <f t="shared" si="36"/>
        <v>13</v>
      </c>
      <c r="AH277" s="25" t="str">
        <f t="shared" ca="1" si="7"/>
        <v>-</v>
      </c>
      <c r="AI277" s="15">
        <f t="shared" ca="1" si="8"/>
        <v>14.67129048786461</v>
      </c>
      <c r="AJ277" s="15">
        <f t="shared" ca="1" si="9"/>
        <v>14.171856442215544</v>
      </c>
      <c r="AK277" s="17">
        <f t="shared" ca="1" si="10"/>
        <v>1.6080718464133153E-2</v>
      </c>
      <c r="AL277" s="17">
        <f t="shared" ca="1" si="11"/>
        <v>1.863170652768411E-2</v>
      </c>
      <c r="AM277" s="26">
        <f t="shared" ca="1" si="12"/>
        <v>1</v>
      </c>
      <c r="AN277" s="26">
        <f t="shared" ca="1" si="13"/>
        <v>0</v>
      </c>
      <c r="AO277" s="25">
        <f t="shared" si="20"/>
        <v>0</v>
      </c>
      <c r="AP277" s="26">
        <f t="shared" si="21"/>
        <v>0</v>
      </c>
      <c r="AQ277" s="25">
        <f t="shared" si="22"/>
        <v>0</v>
      </c>
      <c r="AR277" s="26">
        <f t="shared" si="23"/>
        <v>1</v>
      </c>
      <c r="BD277" s="30"/>
      <c r="BE277" s="30"/>
      <c r="BF277" s="30"/>
    </row>
    <row r="278" spans="1:58" x14ac:dyDescent="0.2">
      <c r="A278" s="12">
        <v>38474</v>
      </c>
      <c r="B278" s="13">
        <v>14.95</v>
      </c>
      <c r="C278" s="14">
        <v>15.11</v>
      </c>
      <c r="D278" s="31">
        <f t="shared" si="14"/>
        <v>103614.44938573128</v>
      </c>
      <c r="E278" s="31">
        <f t="shared" si="15"/>
        <v>67801.160031876454</v>
      </c>
      <c r="F278" s="16">
        <f t="shared" si="0"/>
        <v>171415.60941760772</v>
      </c>
      <c r="G278" s="16">
        <f t="shared" si="1"/>
        <v>15.01328586785041</v>
      </c>
      <c r="H278" s="17">
        <f t="shared" si="2"/>
        <v>1.0589013898080757E-2</v>
      </c>
      <c r="I278" s="16">
        <v>15.12</v>
      </c>
      <c r="J278" s="32">
        <f t="shared" si="16"/>
        <v>0.97040237123986339</v>
      </c>
      <c r="K278" s="18">
        <f t="shared" ca="1" si="3"/>
        <v>34993.280329765163</v>
      </c>
      <c r="L278" s="19"/>
      <c r="M278" s="20"/>
      <c r="N278" s="18"/>
      <c r="O278" s="20"/>
      <c r="P278" s="21"/>
      <c r="Q278" s="33">
        <f t="shared" si="17"/>
        <v>1.0295976287601367</v>
      </c>
      <c r="R278" s="5">
        <f t="shared" ca="1" si="4"/>
        <v>5.3685086494768823</v>
      </c>
      <c r="S278" s="20"/>
      <c r="T278" s="20"/>
      <c r="U278" s="5">
        <f t="shared" ca="1" si="5"/>
        <v>10.024875255925931</v>
      </c>
      <c r="V278" s="23"/>
      <c r="W278" s="20"/>
      <c r="X278" s="32">
        <f t="shared" si="18"/>
        <v>0.94080474247972667</v>
      </c>
      <c r="Y278" s="18">
        <f t="shared" ca="1" si="6"/>
        <v>8241095949.6370754</v>
      </c>
      <c r="Z278" s="20"/>
      <c r="AA278" s="20"/>
      <c r="AB278" s="18"/>
      <c r="AC278" s="20"/>
      <c r="AD278" s="20"/>
      <c r="AE278" s="24">
        <f t="shared" si="36"/>
        <v>12</v>
      </c>
      <c r="AH278" s="25" t="str">
        <f t="shared" ca="1" si="7"/>
        <v>-</v>
      </c>
      <c r="AI278" s="15">
        <f t="shared" ca="1" si="8"/>
        <v>14.691398712791703</v>
      </c>
      <c r="AJ278" s="15">
        <f t="shared" ca="1" si="9"/>
        <v>14.219908804615502</v>
      </c>
      <c r="AK278" s="17">
        <f t="shared" ca="1" si="10"/>
        <v>1.6634633814385697E-2</v>
      </c>
      <c r="AL278" s="17">
        <f t="shared" ca="1" si="11"/>
        <v>1.6132907360701623E-2</v>
      </c>
      <c r="AM278" s="26">
        <f t="shared" ca="1" si="12"/>
        <v>1</v>
      </c>
      <c r="AN278" s="26">
        <f t="shared" ca="1" si="13"/>
        <v>1</v>
      </c>
      <c r="AO278" s="25">
        <f t="shared" si="20"/>
        <v>0</v>
      </c>
      <c r="AP278" s="26">
        <f t="shared" si="21"/>
        <v>0</v>
      </c>
      <c r="AQ278" s="25">
        <f t="shared" si="22"/>
        <v>0</v>
      </c>
      <c r="AR278" s="26">
        <f t="shared" si="23"/>
        <v>0</v>
      </c>
      <c r="BD278" s="30"/>
      <c r="BE278" s="30"/>
      <c r="BF278" s="30"/>
    </row>
    <row r="279" spans="1:58" x14ac:dyDescent="0.2">
      <c r="A279" s="12">
        <v>38475</v>
      </c>
      <c r="B279" s="13">
        <v>14.84</v>
      </c>
      <c r="C279" s="14">
        <v>14.94</v>
      </c>
      <c r="D279" s="31">
        <f t="shared" si="14"/>
        <v>94979.91193692034</v>
      </c>
      <c r="E279" s="31">
        <f t="shared" si="15"/>
        <v>76344.266243638442</v>
      </c>
      <c r="F279" s="16">
        <f t="shared" si="0"/>
        <v>171324.17818055878</v>
      </c>
      <c r="G279" s="16">
        <f t="shared" si="1"/>
        <v>14.88456129138012</v>
      </c>
      <c r="H279" s="17">
        <f t="shared" si="2"/>
        <v>6.6934404283801596E-3</v>
      </c>
      <c r="I279" s="16">
        <v>14.53</v>
      </c>
      <c r="J279" s="32">
        <f t="shared" si="16"/>
        <v>0.99089713989926909</v>
      </c>
      <c r="K279" s="18">
        <f t="shared" ca="1" si="3"/>
        <v>34673.327774731355</v>
      </c>
      <c r="L279" s="19"/>
      <c r="M279" s="20"/>
      <c r="N279" s="18"/>
      <c r="O279" s="20"/>
      <c r="P279" s="21"/>
      <c r="Q279" s="33">
        <f t="shared" si="17"/>
        <v>1.009102860100731</v>
      </c>
      <c r="R279" s="5">
        <f t="shared" ca="1" si="4"/>
        <v>5.4171517518437842</v>
      </c>
      <c r="S279" s="20"/>
      <c r="T279" s="20"/>
      <c r="U279" s="5">
        <f t="shared" ca="1" si="5"/>
        <v>10.115783962803727</v>
      </c>
      <c r="V279" s="23"/>
      <c r="W279" s="20"/>
      <c r="X279" s="32">
        <f t="shared" si="18"/>
        <v>0.98179427979853817</v>
      </c>
      <c r="Y279" s="18">
        <f t="shared" ca="1" si="6"/>
        <v>8090528364.584343</v>
      </c>
      <c r="Z279" s="20"/>
      <c r="AA279" s="20"/>
      <c r="AB279" s="18"/>
      <c r="AC279" s="20"/>
      <c r="AD279" s="20"/>
      <c r="AE279" s="24">
        <f t="shared" si="36"/>
        <v>11</v>
      </c>
      <c r="AH279" s="25" t="str">
        <f t="shared" ca="1" si="7"/>
        <v>-</v>
      </c>
      <c r="AI279" s="15">
        <f t="shared" ca="1" si="8"/>
        <v>14.696627154756769</v>
      </c>
      <c r="AJ279" s="15">
        <f t="shared" ca="1" si="9"/>
        <v>14.27513126548415</v>
      </c>
      <c r="AK279" s="17">
        <f t="shared" ca="1" si="10"/>
        <v>1.1734164438367056E-2</v>
      </c>
      <c r="AL279" s="17">
        <f t="shared" ca="1" si="11"/>
        <v>1.2138164950199398E-2</v>
      </c>
      <c r="AM279" s="26">
        <f t="shared" ca="1" si="12"/>
        <v>1</v>
      </c>
      <c r="AN279" s="26">
        <f t="shared" ca="1" si="13"/>
        <v>0</v>
      </c>
      <c r="AO279" s="25">
        <f t="shared" si="20"/>
        <v>0</v>
      </c>
      <c r="AP279" s="26">
        <f t="shared" si="21"/>
        <v>0</v>
      </c>
      <c r="AQ279" s="25">
        <f t="shared" si="22"/>
        <v>0</v>
      </c>
      <c r="AR279" s="26">
        <f t="shared" si="23"/>
        <v>0</v>
      </c>
      <c r="BD279" s="30"/>
      <c r="BE279" s="30"/>
      <c r="BF279" s="30"/>
    </row>
    <row r="280" spans="1:58" x14ac:dyDescent="0.2">
      <c r="A280" s="12">
        <v>38476</v>
      </c>
      <c r="B280" s="13">
        <v>14.21</v>
      </c>
      <c r="C280" s="14">
        <v>14.4</v>
      </c>
      <c r="D280" s="31">
        <f t="shared" si="14"/>
        <v>86345.374488109403</v>
      </c>
      <c r="E280" s="31">
        <f t="shared" si="15"/>
        <v>84921.008930409153</v>
      </c>
      <c r="F280" s="16">
        <f t="shared" si="0"/>
        <v>171266.38341851856</v>
      </c>
      <c r="G280" s="16">
        <f t="shared" si="1"/>
        <v>14.304209916591448</v>
      </c>
      <c r="H280" s="17">
        <f t="shared" si="2"/>
        <v>1.3194444444444398E-2</v>
      </c>
      <c r="I280" s="16">
        <v>13.85</v>
      </c>
      <c r="J280" s="32">
        <f t="shared" si="16"/>
        <v>0.9606856549192514</v>
      </c>
      <c r="K280" s="18">
        <f t="shared" ca="1" si="3"/>
        <v>33308.810612669833</v>
      </c>
      <c r="L280" s="19"/>
      <c r="M280" s="20"/>
      <c r="N280" s="18"/>
      <c r="O280" s="20"/>
      <c r="P280" s="21"/>
      <c r="Q280" s="33">
        <f t="shared" si="17"/>
        <v>1.0393143450807485</v>
      </c>
      <c r="R280" s="5">
        <f t="shared" ca="1" si="4"/>
        <v>5.6298889816292936</v>
      </c>
      <c r="S280" s="20"/>
      <c r="T280" s="20"/>
      <c r="U280" s="5">
        <f t="shared" ca="1" si="5"/>
        <v>10.513119450757189</v>
      </c>
      <c r="V280" s="23"/>
      <c r="W280" s="20"/>
      <c r="X280" s="32">
        <f t="shared" si="18"/>
        <v>0.92137130983850279</v>
      </c>
      <c r="Y280" s="18">
        <f t="shared" ca="1" si="6"/>
        <v>7453890120.435607</v>
      </c>
      <c r="Z280" s="20"/>
      <c r="AA280" s="20"/>
      <c r="AB280" s="18"/>
      <c r="AC280" s="20"/>
      <c r="AD280" s="20"/>
      <c r="AE280" s="24">
        <f t="shared" si="36"/>
        <v>10</v>
      </c>
      <c r="AH280" s="25" t="str">
        <f t="shared" ca="1" si="7"/>
        <v>-</v>
      </c>
      <c r="AI280" s="15">
        <f t="shared" ca="1" si="8"/>
        <v>14.682481452636742</v>
      </c>
      <c r="AJ280" s="15">
        <f t="shared" ca="1" si="9"/>
        <v>14.316758974916993</v>
      </c>
      <c r="AK280" s="17">
        <f t="shared" ca="1" si="10"/>
        <v>1.0721721347435579E-2</v>
      </c>
      <c r="AL280" s="17">
        <f t="shared" ca="1" si="11"/>
        <v>7.6588133194540331E-3</v>
      </c>
      <c r="AM280" s="26">
        <f t="shared" ca="1" si="12"/>
        <v>1</v>
      </c>
      <c r="AN280" s="26">
        <f t="shared" ca="1" si="13"/>
        <v>1</v>
      </c>
      <c r="AO280" s="25">
        <f t="shared" si="20"/>
        <v>0</v>
      </c>
      <c r="AP280" s="26">
        <f t="shared" si="21"/>
        <v>0</v>
      </c>
      <c r="AQ280" s="25">
        <f t="shared" si="22"/>
        <v>0</v>
      </c>
      <c r="AR280" s="26">
        <f t="shared" si="23"/>
        <v>1</v>
      </c>
      <c r="BD280" s="30"/>
      <c r="BE280" s="30"/>
      <c r="BF280" s="30"/>
    </row>
    <row r="281" spans="1:58" x14ac:dyDescent="0.2">
      <c r="A281" s="12">
        <v>38477</v>
      </c>
      <c r="B281" s="13">
        <v>14.09</v>
      </c>
      <c r="C281" s="14">
        <v>14.17</v>
      </c>
      <c r="D281" s="31">
        <f t="shared" si="14"/>
        <v>77710.837039298465</v>
      </c>
      <c r="E281" s="31">
        <f t="shared" si="15"/>
        <v>93441.618454548283</v>
      </c>
      <c r="F281" s="16">
        <f t="shared" si="0"/>
        <v>171152.45549384673</v>
      </c>
      <c r="G281" s="16">
        <f t="shared" si="1"/>
        <v>14.133676437213795</v>
      </c>
      <c r="H281" s="17">
        <f t="shared" si="2"/>
        <v>5.6457304163726185E-3</v>
      </c>
      <c r="I281" s="16">
        <v>13.98</v>
      </c>
      <c r="J281" s="32">
        <f t="shared" si="16"/>
        <v>0.9874208133157909</v>
      </c>
      <c r="K281" s="18">
        <f t="shared" ca="1" si="3"/>
        <v>32888.472013977313</v>
      </c>
      <c r="L281" s="19"/>
      <c r="M281" s="20"/>
      <c r="N281" s="18"/>
      <c r="O281" s="20"/>
      <c r="P281" s="21"/>
      <c r="Q281" s="33">
        <f t="shared" si="17"/>
        <v>1.0125791866842091</v>
      </c>
      <c r="R281" s="5">
        <f t="shared" ca="1" si="4"/>
        <v>5.7004709221260139</v>
      </c>
      <c r="S281" s="20"/>
      <c r="T281" s="20"/>
      <c r="U281" s="5">
        <f t="shared" ca="1" si="5"/>
        <v>10.645001494245664</v>
      </c>
      <c r="V281" s="23"/>
      <c r="W281" s="20"/>
      <c r="X281" s="32">
        <f t="shared" si="18"/>
        <v>0.97484162663158169</v>
      </c>
      <c r="Y281" s="18">
        <f t="shared" ca="1" si="6"/>
        <v>7265884147.6873922</v>
      </c>
      <c r="Z281" s="20"/>
      <c r="AA281" s="20"/>
      <c r="AB281" s="18"/>
      <c r="AC281" s="20"/>
      <c r="AD281" s="20"/>
      <c r="AE281" s="24">
        <f t="shared" si="36"/>
        <v>9</v>
      </c>
      <c r="AH281" s="25" t="str">
        <f t="shared" ca="1" si="7"/>
        <v>-</v>
      </c>
      <c r="AI281" s="15">
        <f t="shared" ca="1" si="8"/>
        <v>14.684267161676056</v>
      </c>
      <c r="AJ281" s="15">
        <f t="shared" ca="1" si="9"/>
        <v>14.348792651838529</v>
      </c>
      <c r="AK281" s="17">
        <f t="shared" ca="1" si="10"/>
        <v>9.3277864902132634E-3</v>
      </c>
      <c r="AL281" s="17">
        <f t="shared" ca="1" si="11"/>
        <v>6.2190014988059358E-3</v>
      </c>
      <c r="AM281" s="26">
        <f t="shared" ca="1" si="12"/>
        <v>1</v>
      </c>
      <c r="AN281" s="26">
        <f t="shared" ca="1" si="13"/>
        <v>1</v>
      </c>
      <c r="AO281" s="25">
        <f t="shared" si="20"/>
        <v>0</v>
      </c>
      <c r="AP281" s="26">
        <f t="shared" si="21"/>
        <v>0</v>
      </c>
      <c r="AQ281" s="25">
        <f t="shared" si="22"/>
        <v>0</v>
      </c>
      <c r="AR281" s="26">
        <f t="shared" si="23"/>
        <v>1</v>
      </c>
      <c r="BD281" s="30"/>
      <c r="BE281" s="30"/>
      <c r="BF281" s="30"/>
    </row>
    <row r="282" spans="1:58" x14ac:dyDescent="0.2">
      <c r="A282" s="12">
        <v>38478</v>
      </c>
      <c r="B282" s="13">
        <v>14.19</v>
      </c>
      <c r="C282" s="14">
        <v>14.21</v>
      </c>
      <c r="D282" s="31">
        <f t="shared" si="14"/>
        <v>69076.299590487528</v>
      </c>
      <c r="E282" s="31">
        <f t="shared" si="15"/>
        <v>102027.40763265316</v>
      </c>
      <c r="F282" s="16">
        <f t="shared" si="0"/>
        <v>171103.70722314069</v>
      </c>
      <c r="G282" s="16">
        <f t="shared" si="1"/>
        <v>14.201925797434605</v>
      </c>
      <c r="H282" s="17">
        <f t="shared" si="2"/>
        <v>1.4074595355384467E-3</v>
      </c>
      <c r="I282" s="16">
        <v>14.05</v>
      </c>
      <c r="J282" s="32">
        <f t="shared" si="16"/>
        <v>1.004542647899328</v>
      </c>
      <c r="K282" s="18">
        <f t="shared" ca="1" si="3"/>
        <v>33036.525874411629</v>
      </c>
      <c r="L282" s="19"/>
      <c r="M282" s="20"/>
      <c r="N282" s="18"/>
      <c r="O282" s="20"/>
      <c r="P282" s="21"/>
      <c r="Q282" s="33">
        <f t="shared" si="17"/>
        <v>0.99545735210067199</v>
      </c>
      <c r="R282" s="5">
        <f t="shared" ca="1" si="4"/>
        <v>5.6743392945064617</v>
      </c>
      <c r="S282" s="20"/>
      <c r="T282" s="20"/>
      <c r="U282" s="5">
        <f t="shared" ca="1" si="5"/>
        <v>10.59628221983607</v>
      </c>
      <c r="V282" s="23"/>
      <c r="W282" s="20"/>
      <c r="X282" s="32">
        <f t="shared" si="18"/>
        <v>1.009085295798656</v>
      </c>
      <c r="Y282" s="18">
        <f t="shared" ca="1" si="6"/>
        <v>7331414319.3272095</v>
      </c>
      <c r="Z282" s="20"/>
      <c r="AA282" s="20"/>
      <c r="AB282" s="18"/>
      <c r="AC282" s="20"/>
      <c r="AD282" s="20"/>
      <c r="AE282" s="24">
        <f t="shared" si="36"/>
        <v>8</v>
      </c>
      <c r="AH282" s="25" t="str">
        <f t="shared" ca="1" si="7"/>
        <v>-</v>
      </c>
      <c r="AI282" s="15">
        <f t="shared" ca="1" si="8"/>
        <v>14.707121363638253</v>
      </c>
      <c r="AJ282" s="15">
        <f t="shared" ca="1" si="9"/>
        <v>14.376399742067624</v>
      </c>
      <c r="AK282" s="17">
        <f t="shared" ca="1" si="10"/>
        <v>8.1805603583812534E-3</v>
      </c>
      <c r="AL282" s="17">
        <f t="shared" ca="1" si="11"/>
        <v>5.4697272643182832E-3</v>
      </c>
      <c r="AM282" s="26">
        <f t="shared" ca="1" si="12"/>
        <v>1</v>
      </c>
      <c r="AN282" s="26">
        <f t="shared" ca="1" si="13"/>
        <v>1</v>
      </c>
      <c r="AO282" s="25">
        <f t="shared" si="20"/>
        <v>0</v>
      </c>
      <c r="AP282" s="26">
        <f t="shared" si="21"/>
        <v>0</v>
      </c>
      <c r="AQ282" s="25">
        <f t="shared" si="22"/>
        <v>0</v>
      </c>
      <c r="AR282" s="26">
        <f t="shared" si="23"/>
        <v>1</v>
      </c>
      <c r="BD282" s="30"/>
      <c r="BE282" s="30"/>
      <c r="BF282" s="30"/>
    </row>
    <row r="283" spans="1:58" x14ac:dyDescent="0.2">
      <c r="A283" s="12">
        <v>38481</v>
      </c>
      <c r="B283" s="13">
        <v>13.96</v>
      </c>
      <c r="C283" s="14">
        <v>14.02</v>
      </c>
      <c r="D283" s="31">
        <f t="shared" si="14"/>
        <v>60441.762141676591</v>
      </c>
      <c r="E283" s="31">
        <f t="shared" si="15"/>
        <v>110649.79231939682</v>
      </c>
      <c r="F283" s="16">
        <f t="shared" si="0"/>
        <v>171091.55446107342</v>
      </c>
      <c r="G283" s="16">
        <f t="shared" si="1"/>
        <v>13.998803712784515</v>
      </c>
      <c r="H283" s="17">
        <f t="shared" si="2"/>
        <v>4.2796005706132734E-3</v>
      </c>
      <c r="I283" s="16">
        <v>13.75</v>
      </c>
      <c r="J283" s="32">
        <f t="shared" si="16"/>
        <v>0.98562755766252075</v>
      </c>
      <c r="K283" s="18">
        <f t="shared" ca="1" si="3"/>
        <v>32560.382835567932</v>
      </c>
      <c r="L283" s="19"/>
      <c r="M283" s="20"/>
      <c r="N283" s="18"/>
      <c r="O283" s="20"/>
      <c r="P283" s="21"/>
      <c r="Q283" s="33">
        <f t="shared" si="17"/>
        <v>1.0143724423374794</v>
      </c>
      <c r="R283" s="5">
        <f t="shared" ca="1" si="4"/>
        <v>5.7556536258708508</v>
      </c>
      <c r="S283" s="20"/>
      <c r="T283" s="20"/>
      <c r="U283" s="5">
        <f t="shared" ca="1" si="5"/>
        <v>10.748208692852195</v>
      </c>
      <c r="V283" s="23"/>
      <c r="W283" s="20"/>
      <c r="X283" s="32">
        <f t="shared" si="18"/>
        <v>0.97125511532504138</v>
      </c>
      <c r="Y283" s="18">
        <f t="shared" ca="1" si="6"/>
        <v>7120205026.3926544</v>
      </c>
      <c r="Z283" s="20"/>
      <c r="AA283" s="20"/>
      <c r="AB283" s="18"/>
      <c r="AC283" s="20"/>
      <c r="AD283" s="20"/>
      <c r="AE283" s="24">
        <f t="shared" si="36"/>
        <v>7</v>
      </c>
      <c r="AH283" s="25" t="str">
        <f t="shared" ca="1" si="7"/>
        <v>-</v>
      </c>
      <c r="AI283" s="15">
        <f t="shared" ca="1" si="8"/>
        <v>14.716651921733435</v>
      </c>
      <c r="AJ283" s="15">
        <f t="shared" ca="1" si="9"/>
        <v>14.399443499529896</v>
      </c>
      <c r="AK283" s="17">
        <f t="shared" ca="1" si="10"/>
        <v>6.9682815489049421E-3</v>
      </c>
      <c r="AL283" s="17">
        <f t="shared" ca="1" si="11"/>
        <v>1.00240612743406E-2</v>
      </c>
      <c r="AM283" s="26">
        <f t="shared" ca="1" si="12"/>
        <v>1</v>
      </c>
      <c r="AN283" s="26">
        <f t="shared" ca="1" si="13"/>
        <v>0</v>
      </c>
      <c r="AO283" s="25">
        <f t="shared" si="20"/>
        <v>0</v>
      </c>
      <c r="AP283" s="26">
        <f t="shared" si="21"/>
        <v>0</v>
      </c>
      <c r="AQ283" s="25">
        <f t="shared" si="22"/>
        <v>0</v>
      </c>
      <c r="AR283" s="26">
        <f t="shared" si="23"/>
        <v>1</v>
      </c>
      <c r="BD283" s="30"/>
      <c r="BE283" s="30"/>
      <c r="BF283" s="30"/>
    </row>
    <row r="284" spans="1:58" x14ac:dyDescent="0.2">
      <c r="A284" s="12">
        <v>38482</v>
      </c>
      <c r="B284" s="13">
        <v>14.42</v>
      </c>
      <c r="C284" s="14">
        <v>14.57</v>
      </c>
      <c r="D284" s="31">
        <f t="shared" si="14"/>
        <v>51807.224692865653</v>
      </c>
      <c r="E284" s="31">
        <f t="shared" si="15"/>
        <v>119247.37739681485</v>
      </c>
      <c r="F284" s="16">
        <f t="shared" si="0"/>
        <v>171054.6020896805</v>
      </c>
      <c r="G284" s="16">
        <f t="shared" si="1"/>
        <v>14.524569572469874</v>
      </c>
      <c r="H284" s="17">
        <f t="shared" si="2"/>
        <v>1.0295126973232649E-2</v>
      </c>
      <c r="I284" s="16">
        <v>14.91</v>
      </c>
      <c r="J284" s="32">
        <f t="shared" si="16"/>
        <v>1.037333821688601</v>
      </c>
      <c r="K284" s="18">
        <f t="shared" ca="1" si="3"/>
        <v>33774.609383179064</v>
      </c>
      <c r="L284" s="19"/>
      <c r="M284" s="20"/>
      <c r="N284" s="18"/>
      <c r="O284" s="20"/>
      <c r="P284" s="21"/>
      <c r="Q284" s="33">
        <f t="shared" si="17"/>
        <v>0.96266617831139911</v>
      </c>
      <c r="R284" s="5">
        <f t="shared" ca="1" si="4"/>
        <v>5.5405422583820236</v>
      </c>
      <c r="S284" s="20"/>
      <c r="T284" s="20"/>
      <c r="U284" s="5">
        <f t="shared" ca="1" si="5"/>
        <v>10.346582754170049</v>
      </c>
      <c r="V284" s="23"/>
      <c r="W284" s="20"/>
      <c r="X284" s="32">
        <f t="shared" si="18"/>
        <v>1.0746676433772018</v>
      </c>
      <c r="Y284" s="18">
        <f t="shared" ca="1" si="6"/>
        <v>7651350363.6168909</v>
      </c>
      <c r="Z284" s="20"/>
      <c r="AA284" s="20"/>
      <c r="AB284" s="18"/>
      <c r="AC284" s="20"/>
      <c r="AD284" s="20"/>
      <c r="AE284" s="24">
        <f t="shared" si="36"/>
        <v>6</v>
      </c>
      <c r="AH284" s="25" t="str">
        <f t="shared" ca="1" si="7"/>
        <v>-</v>
      </c>
      <c r="AI284" s="15">
        <f t="shared" ca="1" si="8"/>
        <v>14.757993000398121</v>
      </c>
      <c r="AJ284" s="15">
        <f t="shared" ca="1" si="9"/>
        <v>14.432435116278745</v>
      </c>
      <c r="AK284" s="17">
        <f t="shared" ca="1" si="10"/>
        <v>6.9193003947635905E-3</v>
      </c>
      <c r="AL284" s="17">
        <f t="shared" ca="1" si="11"/>
        <v>1.2590583633244556E-2</v>
      </c>
      <c r="AM284" s="26">
        <f t="shared" ca="1" si="12"/>
        <v>1</v>
      </c>
      <c r="AN284" s="26">
        <f t="shared" ca="1" si="13"/>
        <v>0</v>
      </c>
      <c r="AO284" s="25">
        <f t="shared" si="20"/>
        <v>0</v>
      </c>
      <c r="AP284" s="26">
        <f t="shared" si="21"/>
        <v>0</v>
      </c>
      <c r="AQ284" s="25">
        <f t="shared" si="22"/>
        <v>0</v>
      </c>
      <c r="AR284" s="26">
        <f t="shared" si="23"/>
        <v>1</v>
      </c>
      <c r="BD284" s="30"/>
      <c r="BE284" s="30"/>
      <c r="BF284" s="30"/>
    </row>
    <row r="285" spans="1:58" x14ac:dyDescent="0.2">
      <c r="A285" s="12">
        <v>38483</v>
      </c>
      <c r="B285" s="13">
        <v>14.52</v>
      </c>
      <c r="C285" s="14">
        <v>14.65</v>
      </c>
      <c r="D285" s="31">
        <f t="shared" si="14"/>
        <v>43172.687244054709</v>
      </c>
      <c r="E285" s="31">
        <f t="shared" si="15"/>
        <v>127793.02118623514</v>
      </c>
      <c r="F285" s="16">
        <f t="shared" si="0"/>
        <v>170965.70843028984</v>
      </c>
      <c r="G285" s="16">
        <f t="shared" si="1"/>
        <v>14.61717207565624</v>
      </c>
      <c r="H285" s="17">
        <f t="shared" si="2"/>
        <v>8.8737201365187701E-3</v>
      </c>
      <c r="I285" s="16">
        <v>14.45</v>
      </c>
      <c r="J285" s="32">
        <f t="shared" si="16"/>
        <v>1.0058525831319973</v>
      </c>
      <c r="K285" s="18">
        <f t="shared" ca="1" si="3"/>
        <v>33970.893110639809</v>
      </c>
      <c r="L285" s="19"/>
      <c r="M285" s="20"/>
      <c r="N285" s="18"/>
      <c r="O285" s="20"/>
      <c r="P285" s="21"/>
      <c r="Q285" s="33">
        <f t="shared" si="17"/>
        <v>0.99414741686800268</v>
      </c>
      <c r="R285" s="5">
        <f t="shared" ca="1" si="4"/>
        <v>5.5078863133596787</v>
      </c>
      <c r="S285" s="20"/>
      <c r="T285" s="20"/>
      <c r="U285" s="5">
        <f t="shared" ca="1" si="5"/>
        <v>10.285676371825627</v>
      </c>
      <c r="V285" s="23"/>
      <c r="W285" s="20"/>
      <c r="X285" s="32">
        <f t="shared" si="18"/>
        <v>1.0117051662639946</v>
      </c>
      <c r="Y285" s="18">
        <f t="shared" ca="1" si="6"/>
        <v>7740401238.2055702</v>
      </c>
      <c r="Z285" s="20"/>
      <c r="AA285" s="20"/>
      <c r="AB285" s="18"/>
      <c r="AC285" s="20"/>
      <c r="AD285" s="20"/>
      <c r="AE285" s="24">
        <f t="shared" si="36"/>
        <v>5</v>
      </c>
      <c r="AH285" s="25" t="str">
        <f t="shared" ca="1" si="7"/>
        <v>-</v>
      </c>
      <c r="AI285" s="15">
        <f t="shared" ca="1" si="8"/>
        <v>14.820047540602859</v>
      </c>
      <c r="AJ285" s="15">
        <f t="shared" ca="1" si="9"/>
        <v>14.466938595441849</v>
      </c>
      <c r="AK285" s="17">
        <f t="shared" ca="1" si="10"/>
        <v>7.2826803461200256E-3</v>
      </c>
      <c r="AL285" s="17">
        <f t="shared" ca="1" si="11"/>
        <v>1.3041093873289306E-2</v>
      </c>
      <c r="AM285" s="26">
        <f t="shared" ca="1" si="12"/>
        <v>1</v>
      </c>
      <c r="AN285" s="26">
        <f t="shared" ca="1" si="13"/>
        <v>0</v>
      </c>
      <c r="AO285" s="25">
        <f t="shared" si="20"/>
        <v>0</v>
      </c>
      <c r="AP285" s="26">
        <f t="shared" si="21"/>
        <v>0</v>
      </c>
      <c r="AQ285" s="25">
        <f t="shared" si="22"/>
        <v>0</v>
      </c>
      <c r="AR285" s="26">
        <f t="shared" si="23"/>
        <v>1</v>
      </c>
      <c r="BD285" s="30"/>
      <c r="BE285" s="30"/>
      <c r="BF285" s="30"/>
    </row>
    <row r="286" spans="1:58" x14ac:dyDescent="0.2">
      <c r="A286" s="12">
        <v>38484</v>
      </c>
      <c r="B286" s="13">
        <v>15.41</v>
      </c>
      <c r="C286" s="14">
        <v>15.43</v>
      </c>
      <c r="D286" s="31">
        <f t="shared" si="14"/>
        <v>34538.149795243764</v>
      </c>
      <c r="E286" s="31">
        <f t="shared" si="15"/>
        <v>136350.93816621703</v>
      </c>
      <c r="F286" s="16">
        <f t="shared" si="0"/>
        <v>170889.08796146081</v>
      </c>
      <c r="G286" s="16">
        <f t="shared" si="1"/>
        <v>15.425957828529924</v>
      </c>
      <c r="H286" s="17">
        <f t="shared" si="2"/>
        <v>1.2961762799740262E-3</v>
      </c>
      <c r="I286" s="16">
        <v>16.12</v>
      </c>
      <c r="J286" s="32">
        <f t="shared" si="16"/>
        <v>1.0548582453862798</v>
      </c>
      <c r="K286" s="18">
        <f t="shared" ca="1" si="3"/>
        <v>35833.015801083478</v>
      </c>
      <c r="L286" s="19"/>
      <c r="M286" s="20"/>
      <c r="N286" s="18"/>
      <c r="O286" s="20"/>
      <c r="P286" s="21"/>
      <c r="Q286" s="33">
        <f t="shared" si="17"/>
        <v>0.94514175461372019</v>
      </c>
      <c r="R286" s="5">
        <f t="shared" ca="1" si="4"/>
        <v>5.205516470417586</v>
      </c>
      <c r="S286" s="20"/>
      <c r="T286" s="20"/>
      <c r="U286" s="5">
        <f t="shared" ca="1" si="5"/>
        <v>9.7210893963541167</v>
      </c>
      <c r="V286" s="23"/>
      <c r="W286" s="20"/>
      <c r="X286" s="32">
        <f t="shared" si="18"/>
        <v>1.1097164907725596</v>
      </c>
      <c r="Y286" s="18">
        <f t="shared" ca="1" si="6"/>
        <v>8589085587.4219351</v>
      </c>
      <c r="Z286" s="20"/>
      <c r="AA286" s="20"/>
      <c r="AB286" s="18"/>
      <c r="AC286" s="20"/>
      <c r="AD286" s="20"/>
      <c r="AE286" s="24">
        <f t="shared" si="36"/>
        <v>4</v>
      </c>
      <c r="AH286" s="25" t="str">
        <f t="shared" ca="1" si="7"/>
        <v>-</v>
      </c>
      <c r="AI286" s="15">
        <f t="shared" ca="1" si="8"/>
        <v>14.886369356221078</v>
      </c>
      <c r="AJ286" s="15">
        <f t="shared" ca="1" si="9"/>
        <v>14.512950888166307</v>
      </c>
      <c r="AK286" s="17">
        <f t="shared" ca="1" si="10"/>
        <v>5.2996356520416303E-3</v>
      </c>
      <c r="AL286" s="17">
        <f t="shared" ca="1" si="11"/>
        <v>1.1347656941260872E-2</v>
      </c>
      <c r="AM286" s="26">
        <f t="shared" ca="1" si="12"/>
        <v>1</v>
      </c>
      <c r="AN286" s="26">
        <f t="shared" ca="1" si="13"/>
        <v>0</v>
      </c>
      <c r="AO286" s="25">
        <f t="shared" si="20"/>
        <v>0</v>
      </c>
      <c r="AP286" s="26">
        <f t="shared" si="21"/>
        <v>0</v>
      </c>
      <c r="AQ286" s="25">
        <f t="shared" si="22"/>
        <v>0</v>
      </c>
      <c r="AR286" s="26">
        <f t="shared" si="23"/>
        <v>1</v>
      </c>
      <c r="BD286" s="30"/>
      <c r="BE286" s="30"/>
      <c r="BF286" s="30"/>
    </row>
    <row r="287" spans="1:58" x14ac:dyDescent="0.2">
      <c r="A287" s="12">
        <v>38485</v>
      </c>
      <c r="B287" s="13">
        <v>15.93</v>
      </c>
      <c r="C287" s="14">
        <v>15.76</v>
      </c>
      <c r="D287" s="31">
        <f t="shared" si="14"/>
        <v>25903.612346432823</v>
      </c>
      <c r="E287" s="31">
        <f t="shared" si="15"/>
        <v>144974.28373239827</v>
      </c>
      <c r="F287" s="16">
        <f t="shared" si="0"/>
        <v>170877.89607883108</v>
      </c>
      <c r="G287" s="16">
        <f t="shared" si="1"/>
        <v>15.78577053088752</v>
      </c>
      <c r="H287" s="17">
        <f t="shared" si="2"/>
        <v>-1.0786802030456899E-2</v>
      </c>
      <c r="I287" s="16">
        <v>16.32</v>
      </c>
      <c r="J287" s="32">
        <f t="shared" si="16"/>
        <v>1.0232581252538344</v>
      </c>
      <c r="K287" s="18">
        <f t="shared" ca="1" si="3"/>
        <v>36664.929754149191</v>
      </c>
      <c r="L287" s="19"/>
      <c r="M287" s="20"/>
      <c r="N287" s="18"/>
      <c r="O287" s="20"/>
      <c r="P287" s="21"/>
      <c r="Q287" s="33">
        <f t="shared" si="17"/>
        <v>0.97674187474616558</v>
      </c>
      <c r="R287" s="5">
        <f t="shared" ca="1" si="4"/>
        <v>5.0842341050079591</v>
      </c>
      <c r="S287" s="20"/>
      <c r="T287" s="20"/>
      <c r="U287" s="5">
        <f t="shared" ca="1" si="5"/>
        <v>9.4946700162989277</v>
      </c>
      <c r="V287" s="23"/>
      <c r="W287" s="20"/>
      <c r="X287" s="32">
        <f t="shared" si="18"/>
        <v>1.0465162505076688</v>
      </c>
      <c r="Y287" s="18">
        <f t="shared" ca="1" si="6"/>
        <v>8988026075.1768894</v>
      </c>
      <c r="Z287" s="20"/>
      <c r="AA287" s="20"/>
      <c r="AB287" s="18"/>
      <c r="AC287" s="20"/>
      <c r="AD287" s="20"/>
      <c r="AE287" s="24">
        <f t="shared" si="36"/>
        <v>3</v>
      </c>
      <c r="AH287" s="25" t="str">
        <f t="shared" ca="1" si="7"/>
        <v>-</v>
      </c>
      <c r="AI287" s="15">
        <f t="shared" ca="1" si="8"/>
        <v>14.928755271426647</v>
      </c>
      <c r="AJ287" s="15">
        <f t="shared" ca="1" si="9"/>
        <v>14.561750169407466</v>
      </c>
      <c r="AK287" s="17">
        <f t="shared" ca="1" si="10"/>
        <v>2.5608802442367109E-3</v>
      </c>
      <c r="AL287" s="17">
        <f t="shared" ca="1" si="11"/>
        <v>9.2482638398435693E-3</v>
      </c>
      <c r="AM287" s="26">
        <f t="shared" ca="1" si="12"/>
        <v>1</v>
      </c>
      <c r="AN287" s="26">
        <f t="shared" ca="1" si="13"/>
        <v>0</v>
      </c>
      <c r="AO287" s="25">
        <f t="shared" si="20"/>
        <v>0</v>
      </c>
      <c r="AP287" s="26">
        <f t="shared" si="21"/>
        <v>0</v>
      </c>
      <c r="AQ287" s="25">
        <f t="shared" si="22"/>
        <v>0</v>
      </c>
      <c r="AR287" s="26">
        <f t="shared" si="23"/>
        <v>1</v>
      </c>
      <c r="BD287" s="30"/>
      <c r="BE287" s="30"/>
      <c r="BF287" s="30"/>
    </row>
    <row r="288" spans="1:58" x14ac:dyDescent="0.2">
      <c r="A288" s="12">
        <v>38488</v>
      </c>
      <c r="B288" s="13">
        <v>15.53</v>
      </c>
      <c r="C288" s="14">
        <v>15.52</v>
      </c>
      <c r="D288" s="31">
        <f t="shared" si="14"/>
        <v>17269.074897621882</v>
      </c>
      <c r="E288" s="31">
        <f t="shared" si="15"/>
        <v>153701.9602272941</v>
      </c>
      <c r="F288" s="16">
        <f t="shared" si="0"/>
        <v>170971.03512491597</v>
      </c>
      <c r="G288" s="16">
        <f t="shared" si="1"/>
        <v>15.521010058509912</v>
      </c>
      <c r="H288" s="17">
        <f t="shared" si="2"/>
        <v>-6.4432989690721421E-4</v>
      </c>
      <c r="I288" s="16">
        <v>15.68</v>
      </c>
      <c r="J288" s="32">
        <f t="shared" si="16"/>
        <v>0.98376382329600531</v>
      </c>
      <c r="K288" s="18">
        <f t="shared" ca="1" si="3"/>
        <v>36068.160989221404</v>
      </c>
      <c r="L288" s="19"/>
      <c r="M288" s="20"/>
      <c r="N288" s="18"/>
      <c r="O288" s="20"/>
      <c r="P288" s="21"/>
      <c r="Q288" s="33">
        <f t="shared" si="17"/>
        <v>1.0162361767039947</v>
      </c>
      <c r="R288" s="5">
        <f t="shared" ca="1" si="4"/>
        <v>5.1665673869724564</v>
      </c>
      <c r="S288" s="20"/>
      <c r="T288" s="20"/>
      <c r="U288" s="5">
        <f t="shared" ca="1" si="5"/>
        <v>9.6484968246508718</v>
      </c>
      <c r="V288" s="23"/>
      <c r="W288" s="20"/>
      <c r="X288" s="32">
        <f t="shared" si="18"/>
        <v>0.96752764659201063</v>
      </c>
      <c r="Y288" s="18">
        <f t="shared" ca="1" si="6"/>
        <v>8695591394.2705402</v>
      </c>
      <c r="Z288" s="20"/>
      <c r="AA288" s="20"/>
      <c r="AB288" s="18"/>
      <c r="AC288" s="20"/>
      <c r="AD288" s="20"/>
      <c r="AE288" s="24">
        <f t="shared" si="36"/>
        <v>2</v>
      </c>
      <c r="AH288" s="25" t="str">
        <f t="shared" ca="1" si="7"/>
        <v>-</v>
      </c>
      <c r="AI288" s="15">
        <f t="shared" ca="1" si="8"/>
        <v>14.918429885051527</v>
      </c>
      <c r="AJ288" s="15">
        <f t="shared" ca="1" si="9"/>
        <v>14.605502894848229</v>
      </c>
      <c r="AK288" s="17">
        <f t="shared" ca="1" si="10"/>
        <v>2.2189153388291008E-3</v>
      </c>
      <c r="AL288" s="17">
        <f t="shared" ca="1" si="11"/>
        <v>8.7538981090015261E-3</v>
      </c>
      <c r="AM288" s="26">
        <f t="shared" ca="1" si="12"/>
        <v>1</v>
      </c>
      <c r="AN288" s="26">
        <f t="shared" ca="1" si="13"/>
        <v>0</v>
      </c>
      <c r="AO288" s="25">
        <f t="shared" si="20"/>
        <v>0</v>
      </c>
      <c r="AP288" s="26">
        <f t="shared" si="21"/>
        <v>0</v>
      </c>
      <c r="AQ288" s="25">
        <f t="shared" si="22"/>
        <v>0</v>
      </c>
      <c r="AR288" s="26">
        <f t="shared" si="23"/>
        <v>1</v>
      </c>
      <c r="BD288" s="30"/>
      <c r="BE288" s="30"/>
      <c r="BF288" s="30"/>
    </row>
    <row r="289" spans="1:58" x14ac:dyDescent="0.2">
      <c r="A289" s="12">
        <v>38489</v>
      </c>
      <c r="B289" s="13">
        <v>14.65</v>
      </c>
      <c r="C289" s="14">
        <v>14.97</v>
      </c>
      <c r="D289" s="31">
        <f t="shared" si="14"/>
        <v>8634.537448810941</v>
      </c>
      <c r="E289" s="31">
        <f t="shared" si="15"/>
        <v>162342.06116672928</v>
      </c>
      <c r="F289" s="16">
        <f t="shared" si="0"/>
        <v>170976.59861554022</v>
      </c>
      <c r="G289" s="16">
        <f t="shared" si="1"/>
        <v>14.953839589709977</v>
      </c>
      <c r="H289" s="17">
        <f t="shared" si="2"/>
        <v>2.1376085504342002E-2</v>
      </c>
      <c r="I289" s="16">
        <v>14.57</v>
      </c>
      <c r="J289" s="32">
        <f t="shared" si="16"/>
        <v>0.96348924067590203</v>
      </c>
      <c r="K289" s="18">
        <f t="shared" ca="1" si="3"/>
        <v>34749.868303823605</v>
      </c>
      <c r="L289" s="19"/>
      <c r="M289" s="20"/>
      <c r="N289" s="18"/>
      <c r="O289" s="20"/>
      <c r="P289" s="21"/>
      <c r="Q289" s="33">
        <f t="shared" si="17"/>
        <v>1.0365107593240981</v>
      </c>
      <c r="R289" s="5">
        <f t="shared" ca="1" si="4"/>
        <v>5.3549795946692909</v>
      </c>
      <c r="S289" s="20"/>
      <c r="T289" s="20"/>
      <c r="U289" s="5">
        <f t="shared" ca="1" si="5"/>
        <v>10.000428389334099</v>
      </c>
      <c r="V289" s="23"/>
      <c r="W289" s="20"/>
      <c r="X289" s="32">
        <f t="shared" si="18"/>
        <v>0.92697848135180405</v>
      </c>
      <c r="Y289" s="18">
        <f t="shared" ca="1" si="6"/>
        <v>8060095610.0831347</v>
      </c>
      <c r="Z289" s="20"/>
      <c r="AA289" s="20"/>
      <c r="AB289" s="18"/>
      <c r="AC289" s="20"/>
      <c r="AD289" s="20"/>
      <c r="AE289" s="24">
        <f t="shared" si="36"/>
        <v>1</v>
      </c>
      <c r="AH289" s="25" t="str">
        <f t="shared" ca="1" si="7"/>
        <v>-</v>
      </c>
      <c r="AI289" s="15">
        <f t="shared" ca="1" si="8"/>
        <v>14.885703053003438</v>
      </c>
      <c r="AJ289" s="15">
        <f t="shared" ca="1" si="9"/>
        <v>14.636687033978921</v>
      </c>
      <c r="AK289" s="17">
        <f t="shared" ca="1" si="10"/>
        <v>5.0683294944505559E-3</v>
      </c>
      <c r="AL289" s="17">
        <f t="shared" ca="1" si="11"/>
        <v>7.8338874102421505E-3</v>
      </c>
      <c r="AM289" s="26">
        <f t="shared" ca="1" si="12"/>
        <v>1</v>
      </c>
      <c r="AN289" s="26">
        <f t="shared" ca="1" si="13"/>
        <v>0</v>
      </c>
      <c r="AO289" s="25">
        <f t="shared" si="20"/>
        <v>0</v>
      </c>
      <c r="AP289" s="26">
        <f t="shared" si="21"/>
        <v>0</v>
      </c>
      <c r="AQ289" s="25">
        <f t="shared" si="22"/>
        <v>0</v>
      </c>
      <c r="AR289" s="26">
        <f t="shared" si="23"/>
        <v>1</v>
      </c>
      <c r="BD289" s="30"/>
      <c r="BE289" s="30"/>
      <c r="BF289" s="30"/>
    </row>
    <row r="290" spans="1:58" x14ac:dyDescent="0.2">
      <c r="A290" s="38">
        <v>38490</v>
      </c>
      <c r="B290" s="13">
        <v>14.31</v>
      </c>
      <c r="C290" s="14">
        <v>14.693999999999999</v>
      </c>
      <c r="D290" s="31">
        <f t="shared" si="14"/>
        <v>170792.026004744</v>
      </c>
      <c r="E290" s="31">
        <f t="shared" si="15"/>
        <v>0</v>
      </c>
      <c r="F290" s="16">
        <f t="shared" si="0"/>
        <v>170792.026004744</v>
      </c>
      <c r="G290" s="16">
        <f t="shared" si="1"/>
        <v>14.310000000000002</v>
      </c>
      <c r="H290" s="17">
        <f t="shared" si="2"/>
        <v>2.6133115557370301E-2</v>
      </c>
      <c r="I290" s="16">
        <v>13.63</v>
      </c>
      <c r="J290" s="32">
        <f t="shared" si="16"/>
        <v>0.95591182364729477</v>
      </c>
      <c r="K290" s="18">
        <f t="shared" ca="1" si="3"/>
        <v>33216.455758259377</v>
      </c>
      <c r="L290" s="19"/>
      <c r="M290" s="20"/>
      <c r="N290" s="18"/>
      <c r="O290" s="20"/>
      <c r="P290" s="21"/>
      <c r="Q290" s="33">
        <f t="shared" si="17"/>
        <v>1.0440881763527052</v>
      </c>
      <c r="R290" s="5">
        <f t="shared" ca="1" si="4"/>
        <v>5.5908379627448106</v>
      </c>
      <c r="S290" s="20"/>
      <c r="T290" s="20"/>
      <c r="U290" s="5">
        <f t="shared" ca="1" si="5"/>
        <v>10.440971576341466</v>
      </c>
      <c r="V290" s="23"/>
      <c r="W290" s="20"/>
      <c r="X290" s="32">
        <f t="shared" si="18"/>
        <v>0.91182364729458942</v>
      </c>
      <c r="Y290" s="18">
        <f t="shared" ca="1" si="6"/>
        <v>7348902090.647706</v>
      </c>
      <c r="Z290" s="20"/>
      <c r="AA290" s="20"/>
      <c r="AB290" s="18"/>
      <c r="AC290" s="20"/>
      <c r="AD290" s="20"/>
      <c r="AE290" s="24">
        <v>19</v>
      </c>
      <c r="AH290" s="25" t="str">
        <f t="shared" ca="1" si="7"/>
        <v>-</v>
      </c>
      <c r="AI290" s="15">
        <f t="shared" ca="1" si="8"/>
        <v>14.852420623668799</v>
      </c>
      <c r="AJ290" s="15">
        <f t="shared" ca="1" si="9"/>
        <v>14.645004192637504</v>
      </c>
      <c r="AK290" s="17">
        <f t="shared" ca="1" si="10"/>
        <v>7.7079942584734979E-3</v>
      </c>
      <c r="AL290" s="17">
        <f t="shared" ca="1" si="11"/>
        <v>8.2628881957007155E-3</v>
      </c>
      <c r="AM290" s="26">
        <f t="shared" ca="1" si="12"/>
        <v>1</v>
      </c>
      <c r="AN290" s="26">
        <f t="shared" ca="1" si="13"/>
        <v>0</v>
      </c>
      <c r="AO290" s="25">
        <f t="shared" si="20"/>
        <v>0</v>
      </c>
      <c r="AP290" s="26">
        <f t="shared" si="21"/>
        <v>0</v>
      </c>
      <c r="AQ290" s="25">
        <f t="shared" si="22"/>
        <v>0</v>
      </c>
      <c r="AR290" s="26">
        <f t="shared" si="23"/>
        <v>0</v>
      </c>
      <c r="BD290" s="30"/>
      <c r="BE290" s="30"/>
      <c r="BF290" s="30"/>
    </row>
    <row r="291" spans="1:58" x14ac:dyDescent="0.2">
      <c r="A291" s="12">
        <v>38491</v>
      </c>
      <c r="B291" s="13">
        <v>14.05</v>
      </c>
      <c r="C291" s="14">
        <v>14.494000000000002</v>
      </c>
      <c r="D291" s="31">
        <f t="shared" si="14"/>
        <v>161802.97200449431</v>
      </c>
      <c r="E291" s="31">
        <f t="shared" si="15"/>
        <v>8754.1420133097163</v>
      </c>
      <c r="F291" s="16">
        <f t="shared" si="0"/>
        <v>170557.11401780404</v>
      </c>
      <c r="G291" s="16">
        <f t="shared" si="1"/>
        <v>14.072789076118536</v>
      </c>
      <c r="H291" s="17">
        <f t="shared" si="2"/>
        <v>3.0633365530564394E-2</v>
      </c>
      <c r="I291" s="16">
        <v>13.32</v>
      </c>
      <c r="J291" s="32">
        <f t="shared" si="16"/>
        <v>0.98207078827140182</v>
      </c>
      <c r="K291" s="18">
        <f t="shared" ca="1" si="3"/>
        <v>32619.581000923881</v>
      </c>
      <c r="L291" s="19"/>
      <c r="M291" s="20"/>
      <c r="N291" s="18"/>
      <c r="O291" s="20"/>
      <c r="P291" s="21"/>
      <c r="Q291" s="33">
        <f t="shared" si="17"/>
        <v>1.0179292117285981</v>
      </c>
      <c r="R291" s="5">
        <f t="shared" ca="1" si="4"/>
        <v>5.690840197524615</v>
      </c>
      <c r="S291" s="20"/>
      <c r="T291" s="20"/>
      <c r="U291" s="5">
        <f t="shared" ca="1" si="5"/>
        <v>10.627806106381687</v>
      </c>
      <c r="V291" s="23"/>
      <c r="W291" s="20"/>
      <c r="X291" s="32">
        <f t="shared" si="18"/>
        <v>0.96414157654280364</v>
      </c>
      <c r="Y291" s="18">
        <f t="shared" ca="1" si="6"/>
        <v>7084915736.3661232</v>
      </c>
      <c r="Z291" s="20"/>
      <c r="AA291" s="20"/>
      <c r="AB291" s="18"/>
      <c r="AC291" s="20"/>
      <c r="AD291" s="20"/>
      <c r="AE291" s="24">
        <f t="shared" ref="AE291:AE308" si="37">AE290-1</f>
        <v>18</v>
      </c>
      <c r="AH291" s="25" t="str">
        <f t="shared" ca="1" si="7"/>
        <v>-</v>
      </c>
      <c r="AI291" s="15">
        <f t="shared" ca="1" si="8"/>
        <v>14.789220103483967</v>
      </c>
      <c r="AJ291" s="15">
        <f t="shared" ca="1" si="9"/>
        <v>14.636081496270716</v>
      </c>
      <c r="AK291" s="17">
        <f t="shared" ca="1" si="10"/>
        <v>1.1334601824147769E-2</v>
      </c>
      <c r="AL291" s="17">
        <f t="shared" ca="1" si="11"/>
        <v>9.3018898188793331E-3</v>
      </c>
      <c r="AM291" s="26">
        <f t="shared" ca="1" si="12"/>
        <v>1</v>
      </c>
      <c r="AN291" s="26">
        <f t="shared" ca="1" si="13"/>
        <v>1</v>
      </c>
      <c r="AO291" s="25">
        <f t="shared" si="20"/>
        <v>0</v>
      </c>
      <c r="AP291" s="26">
        <f t="shared" si="21"/>
        <v>0</v>
      </c>
      <c r="AQ291" s="25">
        <f t="shared" si="22"/>
        <v>0</v>
      </c>
      <c r="AR291" s="26">
        <f t="shared" si="23"/>
        <v>1</v>
      </c>
      <c r="BD291" s="30"/>
      <c r="BE291" s="30"/>
      <c r="BF291" s="30"/>
    </row>
    <row r="292" spans="1:58" x14ac:dyDescent="0.2">
      <c r="A292" s="12">
        <v>38492</v>
      </c>
      <c r="B292" s="13">
        <v>13.85</v>
      </c>
      <c r="C292" s="14">
        <v>14.39</v>
      </c>
      <c r="D292" s="31">
        <f t="shared" si="14"/>
        <v>152813.91800424462</v>
      </c>
      <c r="E292" s="31">
        <f t="shared" si="15"/>
        <v>17467.83103659577</v>
      </c>
      <c r="F292" s="16">
        <f t="shared" si="0"/>
        <v>170281.7490408404</v>
      </c>
      <c r="G292" s="16">
        <f t="shared" si="1"/>
        <v>13.905394244027287</v>
      </c>
      <c r="H292" s="17">
        <f t="shared" si="2"/>
        <v>3.7526059763724917E-2</v>
      </c>
      <c r="I292" s="16">
        <v>13.14</v>
      </c>
      <c r="J292" s="32">
        <f t="shared" si="16"/>
        <v>0.9865097720024365</v>
      </c>
      <c r="K292" s="18">
        <f t="shared" ca="1" si="3"/>
        <v>32178.223520858039</v>
      </c>
      <c r="L292" s="19"/>
      <c r="M292" s="20"/>
      <c r="N292" s="18"/>
      <c r="O292" s="20"/>
      <c r="P292" s="21"/>
      <c r="Q292" s="33">
        <f t="shared" si="17"/>
        <v>1.0134902279975635</v>
      </c>
      <c r="R292" s="5">
        <f t="shared" ca="1" si="4"/>
        <v>5.7673706582012318</v>
      </c>
      <c r="S292" s="20"/>
      <c r="T292" s="20"/>
      <c r="U292" s="5">
        <f t="shared" ca="1" si="5"/>
        <v>10.770808877936927</v>
      </c>
      <c r="V292" s="23"/>
      <c r="W292" s="20"/>
      <c r="X292" s="32">
        <f t="shared" si="18"/>
        <v>0.97301954400487289</v>
      </c>
      <c r="Y292" s="18">
        <f t="shared" ca="1" si="6"/>
        <v>6893307779.0916281</v>
      </c>
      <c r="Z292" s="20"/>
      <c r="AA292" s="20"/>
      <c r="AB292" s="18"/>
      <c r="AC292" s="20"/>
      <c r="AD292" s="20"/>
      <c r="AE292" s="24">
        <f t="shared" si="37"/>
        <v>17</v>
      </c>
      <c r="AH292" s="25" t="str">
        <f t="shared" ca="1" si="7"/>
        <v>-</v>
      </c>
      <c r="AI292" s="15">
        <f t="shared" ca="1" si="8"/>
        <v>14.756784551731343</v>
      </c>
      <c r="AJ292" s="15">
        <f t="shared" ca="1" si="9"/>
        <v>14.623791572430838</v>
      </c>
      <c r="AK292" s="17">
        <f t="shared" ca="1" si="10"/>
        <v>1.7372915738106249E-2</v>
      </c>
      <c r="AL292" s="17">
        <f t="shared" ca="1" si="11"/>
        <v>1.1129092533703984E-2</v>
      </c>
      <c r="AM292" s="26">
        <f t="shared" ca="1" si="12"/>
        <v>1</v>
      </c>
      <c r="AN292" s="26">
        <f t="shared" ca="1" si="13"/>
        <v>1</v>
      </c>
      <c r="AO292" s="25">
        <f t="shared" si="20"/>
        <v>0</v>
      </c>
      <c r="AP292" s="26">
        <f t="shared" si="21"/>
        <v>0</v>
      </c>
      <c r="AQ292" s="25">
        <f t="shared" si="22"/>
        <v>0</v>
      </c>
      <c r="AR292" s="26">
        <f t="shared" si="23"/>
        <v>1</v>
      </c>
      <c r="BD292" s="30"/>
      <c r="BE292" s="30"/>
      <c r="BF292" s="30"/>
    </row>
    <row r="293" spans="1:58" x14ac:dyDescent="0.2">
      <c r="A293" s="12">
        <v>38495</v>
      </c>
      <c r="B293" s="13">
        <v>13.55</v>
      </c>
      <c r="C293" s="14">
        <v>14.161999999999999</v>
      </c>
      <c r="D293" s="31">
        <f t="shared" si="14"/>
        <v>143824.86400399494</v>
      </c>
      <c r="E293" s="31">
        <f t="shared" si="15"/>
        <v>26119.561259212733</v>
      </c>
      <c r="F293" s="16">
        <f t="shared" si="0"/>
        <v>169944.42526320767</v>
      </c>
      <c r="G293" s="16">
        <f t="shared" si="1"/>
        <v>13.644061170090637</v>
      </c>
      <c r="H293" s="17">
        <f t="shared" si="2"/>
        <v>4.321423527750301E-2</v>
      </c>
      <c r="I293" s="16">
        <v>12.95</v>
      </c>
      <c r="J293" s="32">
        <f t="shared" si="16"/>
        <v>0.97926260815588684</v>
      </c>
      <c r="K293" s="18">
        <f t="shared" ca="1" si="3"/>
        <v>31509.646453338766</v>
      </c>
      <c r="L293" s="19"/>
      <c r="M293" s="20"/>
      <c r="N293" s="18"/>
      <c r="O293" s="20"/>
      <c r="P293" s="21"/>
      <c r="Q293" s="33">
        <f t="shared" si="17"/>
        <v>1.0207373918441132</v>
      </c>
      <c r="R293" s="5">
        <f t="shared" ca="1" si="4"/>
        <v>5.8867256399861949</v>
      </c>
      <c r="S293" s="20"/>
      <c r="T293" s="20"/>
      <c r="U293" s="5">
        <f t="shared" ca="1" si="5"/>
        <v>10.993790972033038</v>
      </c>
      <c r="V293" s="23"/>
      <c r="W293" s="20"/>
      <c r="X293" s="32">
        <f t="shared" si="18"/>
        <v>0.95852521631177379</v>
      </c>
      <c r="Y293" s="18">
        <f t="shared" ca="1" si="6"/>
        <v>6606974475.7683573</v>
      </c>
      <c r="Z293" s="20"/>
      <c r="AA293" s="20"/>
      <c r="AB293" s="18"/>
      <c r="AC293" s="20"/>
      <c r="AD293" s="20"/>
      <c r="AE293" s="24">
        <f t="shared" si="37"/>
        <v>16</v>
      </c>
      <c r="AH293" s="25" t="str">
        <f t="shared" ca="1" si="7"/>
        <v>-</v>
      </c>
      <c r="AI293" s="15">
        <f t="shared" ca="1" si="8"/>
        <v>14.690275753348839</v>
      </c>
      <c r="AJ293" s="15">
        <f t="shared" ca="1" si="9"/>
        <v>14.613761625009053</v>
      </c>
      <c r="AK293" s="17">
        <f t="shared" ca="1" si="10"/>
        <v>2.6373088622766234E-2</v>
      </c>
      <c r="AL293" s="17">
        <f t="shared" ca="1" si="11"/>
        <v>1.3107902649330976E-2</v>
      </c>
      <c r="AM293" s="26">
        <f t="shared" ca="1" si="12"/>
        <v>1</v>
      </c>
      <c r="AN293" s="26">
        <f t="shared" ca="1" si="13"/>
        <v>1</v>
      </c>
      <c r="AO293" s="25">
        <f t="shared" si="20"/>
        <v>0</v>
      </c>
      <c r="AP293" s="26">
        <f t="shared" si="21"/>
        <v>0</v>
      </c>
      <c r="AQ293" s="25">
        <f t="shared" si="22"/>
        <v>0</v>
      </c>
      <c r="AR293" s="26">
        <f t="shared" si="23"/>
        <v>1</v>
      </c>
      <c r="BD293" s="30"/>
      <c r="BE293" s="30"/>
      <c r="BF293" s="30"/>
    </row>
    <row r="294" spans="1:58" x14ac:dyDescent="0.2">
      <c r="A294" s="12">
        <v>38496</v>
      </c>
      <c r="B294" s="13">
        <v>13.48</v>
      </c>
      <c r="C294" s="14">
        <v>14.08</v>
      </c>
      <c r="D294" s="31">
        <f t="shared" si="14"/>
        <v>134835.81000374525</v>
      </c>
      <c r="E294" s="31">
        <f t="shared" si="15"/>
        <v>34720.160164973444</v>
      </c>
      <c r="F294" s="16">
        <f t="shared" si="0"/>
        <v>169555.97016871869</v>
      </c>
      <c r="G294" s="16">
        <f t="shared" si="1"/>
        <v>13.602862651655704</v>
      </c>
      <c r="H294" s="17">
        <f t="shared" si="2"/>
        <v>4.2613636363636354E-2</v>
      </c>
      <c r="I294" s="16">
        <v>12.69</v>
      </c>
      <c r="J294" s="32">
        <f t="shared" si="16"/>
        <v>0.99470160453005041</v>
      </c>
      <c r="K294" s="18">
        <f t="shared" ca="1" si="3"/>
        <v>31341.418106403122</v>
      </c>
      <c r="L294" s="19"/>
      <c r="M294" s="20"/>
      <c r="N294" s="18"/>
      <c r="O294" s="20"/>
      <c r="P294" s="21"/>
      <c r="Q294" s="33">
        <f t="shared" si="17"/>
        <v>1.0052983954699497</v>
      </c>
      <c r="R294" s="5">
        <f t="shared" ca="1" si="4"/>
        <v>5.9176693078593292</v>
      </c>
      <c r="S294" s="20"/>
      <c r="T294" s="20"/>
      <c r="U294" s="5">
        <f t="shared" ca="1" si="5"/>
        <v>11.051662052923747</v>
      </c>
      <c r="V294" s="23"/>
      <c r="W294" s="20"/>
      <c r="X294" s="32">
        <f t="shared" si="18"/>
        <v>0.98940320906010071</v>
      </c>
      <c r="Y294" s="18">
        <f t="shared" ca="1" si="6"/>
        <v>6536531530.5901518</v>
      </c>
      <c r="Z294" s="20"/>
      <c r="AA294" s="20"/>
      <c r="AB294" s="18"/>
      <c r="AC294" s="20"/>
      <c r="AD294" s="20"/>
      <c r="AE294" s="24">
        <f t="shared" si="37"/>
        <v>15</v>
      </c>
      <c r="AH294" s="25" t="str">
        <f t="shared" ca="1" si="7"/>
        <v>-</v>
      </c>
      <c r="AI294" s="15">
        <f t="shared" ca="1" si="8"/>
        <v>14.647571384105607</v>
      </c>
      <c r="AJ294" s="15">
        <f t="shared" ca="1" si="9"/>
        <v>14.597621531515889</v>
      </c>
      <c r="AK294" s="17">
        <f t="shared" ca="1" si="10"/>
        <v>3.3582749666190161E-2</v>
      </c>
      <c r="AL294" s="17">
        <f t="shared" ca="1" si="11"/>
        <v>1.51094415534282E-2</v>
      </c>
      <c r="AM294" s="26">
        <f t="shared" ca="1" si="12"/>
        <v>1</v>
      </c>
      <c r="AN294" s="26">
        <f t="shared" ca="1" si="13"/>
        <v>1</v>
      </c>
      <c r="AO294" s="25">
        <f t="shared" si="20"/>
        <v>0</v>
      </c>
      <c r="AP294" s="26">
        <f t="shared" si="21"/>
        <v>0</v>
      </c>
      <c r="AQ294" s="25">
        <f t="shared" si="22"/>
        <v>0</v>
      </c>
      <c r="AR294" s="26">
        <f t="shared" si="23"/>
        <v>1</v>
      </c>
      <c r="BD294" s="30"/>
      <c r="BE294" s="30"/>
      <c r="BF294" s="30"/>
    </row>
    <row r="295" spans="1:58" x14ac:dyDescent="0.2">
      <c r="A295" s="12">
        <v>38497</v>
      </c>
      <c r="B295" s="13">
        <v>13.61</v>
      </c>
      <c r="C295" s="14">
        <v>14.162000000000001</v>
      </c>
      <c r="D295" s="31">
        <f t="shared" si="14"/>
        <v>125846.75600349557</v>
      </c>
      <c r="E295" s="31">
        <f t="shared" si="15"/>
        <v>43326.157886803398</v>
      </c>
      <c r="F295" s="16">
        <f t="shared" si="0"/>
        <v>169172.91389029898</v>
      </c>
      <c r="G295" s="16">
        <f t="shared" si="1"/>
        <v>13.751370380184051</v>
      </c>
      <c r="H295" s="17">
        <f t="shared" si="2"/>
        <v>3.8977545544414682E-2</v>
      </c>
      <c r="I295" s="16">
        <v>12.58</v>
      </c>
      <c r="J295" s="32">
        <f t="shared" si="16"/>
        <v>1.0086335506106558</v>
      </c>
      <c r="K295" s="18">
        <f t="shared" ca="1" si="3"/>
        <v>31610.717067700283</v>
      </c>
      <c r="L295" s="19"/>
      <c r="M295" s="20"/>
      <c r="N295" s="18"/>
      <c r="O295" s="20"/>
      <c r="P295" s="21"/>
      <c r="Q295" s="33">
        <f t="shared" si="17"/>
        <v>0.99136644938934415</v>
      </c>
      <c r="R295" s="5">
        <f t="shared" ca="1" si="4"/>
        <v>5.8663344164353477</v>
      </c>
      <c r="S295" s="20"/>
      <c r="T295" s="20"/>
      <c r="U295" s="5">
        <f t="shared" ca="1" si="5"/>
        <v>10.955871877395326</v>
      </c>
      <c r="V295" s="23"/>
      <c r="W295" s="20"/>
      <c r="X295" s="32">
        <f t="shared" si="18"/>
        <v>1.0172671012213117</v>
      </c>
      <c r="Y295" s="18">
        <f t="shared" ca="1" si="6"/>
        <v>6648960864.4385424</v>
      </c>
      <c r="Z295" s="20"/>
      <c r="AA295" s="20"/>
      <c r="AB295" s="18"/>
      <c r="AC295" s="20"/>
      <c r="AD295" s="20"/>
      <c r="AE295" s="24">
        <f t="shared" si="37"/>
        <v>14</v>
      </c>
      <c r="AH295" s="25" t="str">
        <f t="shared" ca="1" si="7"/>
        <v>-</v>
      </c>
      <c r="AI295" s="15">
        <f t="shared" ca="1" si="8"/>
        <v>14.596831976733069</v>
      </c>
      <c r="AJ295" s="15">
        <f t="shared" ca="1" si="9"/>
        <v>14.571024633684146</v>
      </c>
      <c r="AK295" s="17">
        <f t="shared" ca="1" si="10"/>
        <v>3.651632633953561E-2</v>
      </c>
      <c r="AL295" s="17">
        <f t="shared" ca="1" si="11"/>
        <v>1.7127198123180358E-2</v>
      </c>
      <c r="AM295" s="26">
        <f t="shared" ca="1" si="12"/>
        <v>1</v>
      </c>
      <c r="AN295" s="26">
        <f t="shared" ca="1" si="13"/>
        <v>1</v>
      </c>
      <c r="AO295" s="25">
        <f t="shared" si="20"/>
        <v>0</v>
      </c>
      <c r="AP295" s="26">
        <f t="shared" si="21"/>
        <v>0</v>
      </c>
      <c r="AQ295" s="25">
        <f t="shared" si="22"/>
        <v>0</v>
      </c>
      <c r="AR295" s="26">
        <f t="shared" si="23"/>
        <v>1</v>
      </c>
      <c r="BD295" s="30"/>
      <c r="BE295" s="30"/>
      <c r="BF295" s="30"/>
    </row>
    <row r="296" spans="1:58" x14ac:dyDescent="0.2">
      <c r="A296" s="12">
        <v>38498</v>
      </c>
      <c r="B296" s="13">
        <v>13.1</v>
      </c>
      <c r="C296" s="14">
        <v>13.874000000000001</v>
      </c>
      <c r="D296" s="31">
        <f t="shared" si="14"/>
        <v>116857.70200324588</v>
      </c>
      <c r="E296" s="31">
        <f t="shared" si="15"/>
        <v>51964.840625357145</v>
      </c>
      <c r="F296" s="16">
        <f t="shared" si="0"/>
        <v>168822.54262860303</v>
      </c>
      <c r="G296" s="16">
        <f t="shared" si="1"/>
        <v>13.338242985905676</v>
      </c>
      <c r="H296" s="17">
        <f t="shared" si="2"/>
        <v>5.5787804526452378E-2</v>
      </c>
      <c r="I296" s="16">
        <v>12.24</v>
      </c>
      <c r="J296" s="32">
        <f t="shared" si="16"/>
        <v>0.96794850262109688</v>
      </c>
      <c r="K296" s="18">
        <f t="shared" ca="1" si="3"/>
        <v>30596.298851809501</v>
      </c>
      <c r="L296" s="19"/>
      <c r="M296" s="20"/>
      <c r="N296" s="18"/>
      <c r="O296" s="20"/>
      <c r="P296" s="21"/>
      <c r="Q296" s="33">
        <f t="shared" si="17"/>
        <v>1.0320514973789032</v>
      </c>
      <c r="R296" s="5">
        <f t="shared" ca="1" si="4"/>
        <v>6.0541070019652068</v>
      </c>
      <c r="S296" s="20"/>
      <c r="T296" s="20"/>
      <c r="U296" s="5">
        <f t="shared" ca="1" si="5"/>
        <v>11.30663687529179</v>
      </c>
      <c r="V296" s="23"/>
      <c r="W296" s="20"/>
      <c r="X296" s="32">
        <f t="shared" si="18"/>
        <v>0.93589700524219377</v>
      </c>
      <c r="Y296" s="18">
        <f t="shared" ca="1" si="6"/>
        <v>6222333022.8355722</v>
      </c>
      <c r="Z296" s="20"/>
      <c r="AA296" s="20"/>
      <c r="AB296" s="18"/>
      <c r="AC296" s="20"/>
      <c r="AD296" s="20"/>
      <c r="AE296" s="24">
        <f t="shared" si="37"/>
        <v>13</v>
      </c>
      <c r="AH296" s="25" t="str">
        <f t="shared" ca="1" si="7"/>
        <v>-</v>
      </c>
      <c r="AI296" s="15">
        <f t="shared" ca="1" si="8"/>
        <v>14.525719809720142</v>
      </c>
      <c r="AJ296" s="15">
        <f t="shared" ca="1" si="9"/>
        <v>14.54830226956784</v>
      </c>
      <c r="AK296" s="17">
        <f t="shared" ca="1" si="10"/>
        <v>4.1458774501049289E-2</v>
      </c>
      <c r="AL296" s="17">
        <f t="shared" ca="1" si="11"/>
        <v>1.9789283128305857E-2</v>
      </c>
      <c r="AM296" s="26">
        <f t="shared" ca="1" si="12"/>
        <v>0</v>
      </c>
      <c r="AN296" s="26">
        <f t="shared" ca="1" si="13"/>
        <v>1</v>
      </c>
      <c r="AO296" s="25">
        <f t="shared" si="20"/>
        <v>0</v>
      </c>
      <c r="AP296" s="26">
        <f t="shared" si="21"/>
        <v>0</v>
      </c>
      <c r="AQ296" s="25">
        <f t="shared" si="22"/>
        <v>0</v>
      </c>
      <c r="AR296" s="26">
        <f t="shared" si="23"/>
        <v>1</v>
      </c>
      <c r="BD296" s="30"/>
      <c r="BE296" s="30"/>
      <c r="BF296" s="30"/>
    </row>
    <row r="297" spans="1:58" x14ac:dyDescent="0.2">
      <c r="A297" s="12">
        <v>38499</v>
      </c>
      <c r="B297" s="13">
        <v>13.17</v>
      </c>
      <c r="C297" s="14">
        <v>13.89</v>
      </c>
      <c r="D297" s="31">
        <f t="shared" si="14"/>
        <v>107868.6480029962</v>
      </c>
      <c r="E297" s="31">
        <f t="shared" si="15"/>
        <v>60452.415038163177</v>
      </c>
      <c r="F297" s="16">
        <f t="shared" si="0"/>
        <v>168321.06304115936</v>
      </c>
      <c r="G297" s="16">
        <f t="shared" si="1"/>
        <v>13.428587594690002</v>
      </c>
      <c r="H297" s="17">
        <f t="shared" si="2"/>
        <v>5.1835853131749543E-2</v>
      </c>
      <c r="I297" s="16">
        <v>12.15</v>
      </c>
      <c r="J297" s="32">
        <f t="shared" si="16"/>
        <v>1.003782777676645</v>
      </c>
      <c r="K297" s="18">
        <f t="shared" ca="1" si="3"/>
        <v>30710.785779851012</v>
      </c>
      <c r="L297" s="19"/>
      <c r="M297" s="20"/>
      <c r="N297" s="18"/>
      <c r="O297" s="20"/>
      <c r="P297" s="21"/>
      <c r="Q297" s="33">
        <f t="shared" si="17"/>
        <v>0.99621722232335497</v>
      </c>
      <c r="R297" s="5">
        <f t="shared" ca="1" si="4"/>
        <v>6.030954409050616</v>
      </c>
      <c r="S297" s="20"/>
      <c r="T297" s="20"/>
      <c r="U297" s="5">
        <f t="shared" ca="1" si="5"/>
        <v>11.263480758375479</v>
      </c>
      <c r="V297" s="23"/>
      <c r="W297" s="20"/>
      <c r="X297" s="32">
        <f t="shared" si="18"/>
        <v>1.0075655553532901</v>
      </c>
      <c r="Y297" s="18">
        <f t="shared" ca="1" si="6"/>
        <v>6268995818.3546782</v>
      </c>
      <c r="Z297" s="20"/>
      <c r="AA297" s="20"/>
      <c r="AB297" s="18"/>
      <c r="AC297" s="20"/>
      <c r="AD297" s="20"/>
      <c r="AE297" s="24">
        <f t="shared" si="37"/>
        <v>12</v>
      </c>
      <c r="AH297" s="25" t="str">
        <f t="shared" ca="1" si="7"/>
        <v>-</v>
      </c>
      <c r="AI297" s="15">
        <f t="shared" ca="1" si="8"/>
        <v>14.422870904245858</v>
      </c>
      <c r="AJ297" s="15">
        <f t="shared" ca="1" si="9"/>
        <v>14.524760756752372</v>
      </c>
      <c r="AK297" s="17">
        <f t="shared" ca="1" si="10"/>
        <v>4.499252243458015E-2</v>
      </c>
      <c r="AL297" s="17">
        <f t="shared" ca="1" si="11"/>
        <v>2.2676165798016915E-2</v>
      </c>
      <c r="AM297" s="26">
        <f t="shared" ca="1" si="12"/>
        <v>0</v>
      </c>
      <c r="AN297" s="26">
        <f t="shared" ca="1" si="13"/>
        <v>1</v>
      </c>
      <c r="AO297" s="25">
        <f t="shared" si="20"/>
        <v>0</v>
      </c>
      <c r="AP297" s="26">
        <f t="shared" si="21"/>
        <v>0</v>
      </c>
      <c r="AQ297" s="25">
        <f t="shared" si="22"/>
        <v>0</v>
      </c>
      <c r="AR297" s="26">
        <f t="shared" si="23"/>
        <v>1</v>
      </c>
      <c r="BD297" s="30"/>
      <c r="BE297" s="30"/>
      <c r="BF297" s="30"/>
    </row>
    <row r="298" spans="1:58" x14ac:dyDescent="0.2">
      <c r="A298" s="12">
        <v>38503</v>
      </c>
      <c r="B298" s="13">
        <v>13.27</v>
      </c>
      <c r="C298" s="14">
        <v>14.043999999999999</v>
      </c>
      <c r="D298" s="31">
        <f t="shared" si="14"/>
        <v>98879.594002746511</v>
      </c>
      <c r="E298" s="31">
        <f t="shared" si="15"/>
        <v>68975.513755462554</v>
      </c>
      <c r="F298" s="16">
        <f t="shared" si="0"/>
        <v>167855.10775820905</v>
      </c>
      <c r="G298" s="16">
        <f t="shared" si="1"/>
        <v>13.588054352707756</v>
      </c>
      <c r="H298" s="17">
        <f t="shared" si="2"/>
        <v>5.5112503560239223E-2</v>
      </c>
      <c r="I298" s="16">
        <v>13.29</v>
      </c>
      <c r="J298" s="32">
        <f t="shared" si="16"/>
        <v>1.0090740433659224</v>
      </c>
      <c r="K298" s="18">
        <f t="shared" ca="1" si="3"/>
        <v>30988.193403761812</v>
      </c>
      <c r="L298" s="19"/>
      <c r="M298" s="20"/>
      <c r="N298" s="18"/>
      <c r="O298" s="20"/>
      <c r="P298" s="21"/>
      <c r="Q298" s="33">
        <f t="shared" si="17"/>
        <v>0.99092595663407756</v>
      </c>
      <c r="R298" s="5">
        <f t="shared" ca="1" si="4"/>
        <v>5.9759803053537199</v>
      </c>
      <c r="S298" s="20"/>
      <c r="T298" s="20"/>
      <c r="U298" s="5">
        <f t="shared" ca="1" si="5"/>
        <v>11.160893334421379</v>
      </c>
      <c r="V298" s="23"/>
      <c r="W298" s="20"/>
      <c r="X298" s="32">
        <f t="shared" si="18"/>
        <v>1.0181480867318449</v>
      </c>
      <c r="Y298" s="18">
        <f t="shared" ca="1" si="6"/>
        <v>6382346028.3728914</v>
      </c>
      <c r="Z298" s="20"/>
      <c r="AA298" s="20"/>
      <c r="AB298" s="18"/>
      <c r="AC298" s="20"/>
      <c r="AD298" s="20"/>
      <c r="AE298" s="24">
        <f t="shared" si="37"/>
        <v>11</v>
      </c>
      <c r="AH298" s="25" t="str">
        <f t="shared" ca="1" si="7"/>
        <v>-</v>
      </c>
      <c r="AI298" s="15">
        <f t="shared" ca="1" si="8"/>
        <v>14.333625958780853</v>
      </c>
      <c r="AJ298" s="15">
        <f t="shared" ca="1" si="9"/>
        <v>14.500298347199355</v>
      </c>
      <c r="AK298" s="17">
        <f t="shared" ca="1" si="10"/>
        <v>4.7923596400665867E-2</v>
      </c>
      <c r="AL298" s="17">
        <f t="shared" ca="1" si="11"/>
        <v>2.6032731049560713E-2</v>
      </c>
      <c r="AM298" s="26">
        <f t="shared" ca="1" si="12"/>
        <v>0</v>
      </c>
      <c r="AN298" s="26">
        <f t="shared" ca="1" si="13"/>
        <v>1</v>
      </c>
      <c r="AO298" s="25">
        <f t="shared" si="20"/>
        <v>0</v>
      </c>
      <c r="AP298" s="26">
        <f t="shared" si="21"/>
        <v>0</v>
      </c>
      <c r="AQ298" s="25">
        <f t="shared" si="22"/>
        <v>0</v>
      </c>
      <c r="AR298" s="26">
        <f t="shared" si="23"/>
        <v>1</v>
      </c>
      <c r="BD298" s="30"/>
      <c r="BE298" s="30"/>
      <c r="BF298" s="30"/>
    </row>
    <row r="299" spans="1:58" x14ac:dyDescent="0.2">
      <c r="A299" s="12">
        <v>38504</v>
      </c>
      <c r="B299" s="13">
        <v>13.01</v>
      </c>
      <c r="C299" s="14">
        <v>13.808</v>
      </c>
      <c r="D299" s="31">
        <f t="shared" si="14"/>
        <v>89890.540002496826</v>
      </c>
      <c r="E299" s="31">
        <f t="shared" si="15"/>
        <v>77469.158485120293</v>
      </c>
      <c r="F299" s="16">
        <f t="shared" si="0"/>
        <v>167359.69848761713</v>
      </c>
      <c r="G299" s="16">
        <f t="shared" si="1"/>
        <v>13.379386351850412</v>
      </c>
      <c r="H299" s="17">
        <f t="shared" si="2"/>
        <v>5.7792584009270009E-2</v>
      </c>
      <c r="I299" s="16">
        <v>12.36</v>
      </c>
      <c r="J299" s="32">
        <f t="shared" si="16"/>
        <v>0.98173718979619906</v>
      </c>
      <c r="K299" s="18">
        <f t="shared" ca="1" si="3"/>
        <v>30421.021654411546</v>
      </c>
      <c r="L299" s="19"/>
      <c r="M299" s="20"/>
      <c r="N299" s="18"/>
      <c r="O299" s="20"/>
      <c r="P299" s="21"/>
      <c r="Q299" s="33">
        <f t="shared" si="17"/>
        <v>1.0182628102038009</v>
      </c>
      <c r="R299" s="5">
        <f t="shared" ca="1" si="4"/>
        <v>6.0848650014185734</v>
      </c>
      <c r="S299" s="20"/>
      <c r="T299" s="20"/>
      <c r="U299" s="5">
        <f t="shared" ca="1" si="5"/>
        <v>11.364333534889543</v>
      </c>
      <c r="V299" s="23"/>
      <c r="W299" s="20"/>
      <c r="X299" s="32">
        <f t="shared" si="18"/>
        <v>0.96347437959239812</v>
      </c>
      <c r="Y299" s="18">
        <f t="shared" ca="1" si="6"/>
        <v>6148822180.1626377</v>
      </c>
      <c r="Z299" s="20"/>
      <c r="AA299" s="20"/>
      <c r="AB299" s="18"/>
      <c r="AC299" s="20"/>
      <c r="AD299" s="20"/>
      <c r="AE299" s="24">
        <f t="shared" si="37"/>
        <v>10</v>
      </c>
      <c r="AH299" s="25" t="str">
        <f t="shared" ca="1" si="7"/>
        <v>-</v>
      </c>
      <c r="AI299" s="15">
        <f t="shared" ca="1" si="8"/>
        <v>14.255821219923714</v>
      </c>
      <c r="AJ299" s="15">
        <f t="shared" ca="1" si="9"/>
        <v>14.466264745778295</v>
      </c>
      <c r="AK299" s="17">
        <f t="shared" ca="1" si="10"/>
        <v>5.0353321189293698E-2</v>
      </c>
      <c r="AL299" s="17">
        <f t="shared" ca="1" si="11"/>
        <v>2.9377292514476759E-2</v>
      </c>
      <c r="AM299" s="26">
        <f t="shared" ca="1" si="12"/>
        <v>0</v>
      </c>
      <c r="AN299" s="26">
        <f t="shared" ca="1" si="13"/>
        <v>1</v>
      </c>
      <c r="AO299" s="25">
        <f t="shared" si="20"/>
        <v>0</v>
      </c>
      <c r="AP299" s="26">
        <f t="shared" si="21"/>
        <v>0</v>
      </c>
      <c r="AQ299" s="25">
        <f t="shared" si="22"/>
        <v>0</v>
      </c>
      <c r="AR299" s="26">
        <f t="shared" si="23"/>
        <v>1</v>
      </c>
      <c r="BD299" s="30"/>
      <c r="BE299" s="30"/>
      <c r="BF299" s="30"/>
    </row>
    <row r="300" spans="1:58" x14ac:dyDescent="0.2">
      <c r="A300" s="12">
        <v>38505</v>
      </c>
      <c r="B300" s="13">
        <v>12.83</v>
      </c>
      <c r="C300" s="14">
        <v>13.783999999999999</v>
      </c>
      <c r="D300" s="31">
        <f t="shared" si="14"/>
        <v>80901.48600224714</v>
      </c>
      <c r="E300" s="31">
        <f t="shared" si="15"/>
        <v>85938.711826896673</v>
      </c>
      <c r="F300" s="16">
        <f t="shared" si="0"/>
        <v>166840.19782914381</v>
      </c>
      <c r="G300" s="16">
        <f t="shared" si="1"/>
        <v>13.321401545608442</v>
      </c>
      <c r="H300" s="17">
        <f t="shared" si="2"/>
        <v>6.9210679048171686E-2</v>
      </c>
      <c r="I300" s="16">
        <v>11.84</v>
      </c>
      <c r="J300" s="32">
        <f t="shared" si="16"/>
        <v>0.99257546498222426</v>
      </c>
      <c r="K300" s="18">
        <f t="shared" ca="1" si="3"/>
        <v>30193.928717704603</v>
      </c>
      <c r="L300" s="19"/>
      <c r="M300" s="20"/>
      <c r="N300" s="18"/>
      <c r="O300" s="20"/>
      <c r="P300" s="21"/>
      <c r="Q300" s="33">
        <f t="shared" si="17"/>
        <v>1.0074245350177757</v>
      </c>
      <c r="R300" s="5">
        <f t="shared" ca="1" si="4"/>
        <v>6.1297869252003441</v>
      </c>
      <c r="S300" s="20"/>
      <c r="T300" s="20"/>
      <c r="U300" s="5">
        <f t="shared" ca="1" si="5"/>
        <v>11.448316475678967</v>
      </c>
      <c r="V300" s="23"/>
      <c r="W300" s="20"/>
      <c r="X300" s="32">
        <f t="shared" si="18"/>
        <v>0.98515092996444864</v>
      </c>
      <c r="Y300" s="18">
        <f t="shared" ca="1" si="6"/>
        <v>6057119224.7610598</v>
      </c>
      <c r="Z300" s="20"/>
      <c r="AA300" s="20"/>
      <c r="AB300" s="18"/>
      <c r="AC300" s="20"/>
      <c r="AD300" s="20"/>
      <c r="AE300" s="24">
        <f t="shared" si="37"/>
        <v>9</v>
      </c>
      <c r="AH300" s="25" t="str">
        <f t="shared" ca="1" si="7"/>
        <v>-</v>
      </c>
      <c r="AI300" s="15">
        <f t="shared" ca="1" si="8"/>
        <v>14.181385041553634</v>
      </c>
      <c r="AJ300" s="15">
        <f t="shared" ca="1" si="9"/>
        <v>14.435048450278206</v>
      </c>
      <c r="AK300" s="17">
        <f t="shared" ca="1" si="10"/>
        <v>5.4786161636716256E-2</v>
      </c>
      <c r="AL300" s="17">
        <f t="shared" ca="1" si="11"/>
        <v>3.3059514519160449E-2</v>
      </c>
      <c r="AM300" s="26">
        <f t="shared" ca="1" si="12"/>
        <v>0</v>
      </c>
      <c r="AN300" s="26">
        <f t="shared" ca="1" si="13"/>
        <v>1</v>
      </c>
      <c r="AO300" s="25">
        <f t="shared" si="20"/>
        <v>0</v>
      </c>
      <c r="AP300" s="26">
        <f t="shared" si="21"/>
        <v>0</v>
      </c>
      <c r="AQ300" s="25">
        <f t="shared" si="22"/>
        <v>0</v>
      </c>
      <c r="AR300" s="26">
        <f t="shared" si="23"/>
        <v>1</v>
      </c>
      <c r="BD300" s="30"/>
      <c r="BE300" s="30"/>
      <c r="BF300" s="30"/>
    </row>
    <row r="301" spans="1:58" x14ac:dyDescent="0.2">
      <c r="A301" s="12">
        <v>38506</v>
      </c>
      <c r="B301" s="13">
        <v>12.82</v>
      </c>
      <c r="C301" s="14">
        <v>13.786000000000001</v>
      </c>
      <c r="D301" s="31">
        <f t="shared" si="14"/>
        <v>71912.432001997455</v>
      </c>
      <c r="E301" s="31">
        <f t="shared" si="15"/>
        <v>94305.627295788392</v>
      </c>
      <c r="F301" s="16">
        <f t="shared" si="0"/>
        <v>166218.05929778586</v>
      </c>
      <c r="G301" s="16">
        <f t="shared" si="1"/>
        <v>13.368070626937858</v>
      </c>
      <c r="H301" s="17">
        <f t="shared" si="2"/>
        <v>7.0071086609604039E-2</v>
      </c>
      <c r="I301" s="16">
        <v>12.15</v>
      </c>
      <c r="J301" s="32">
        <f t="shared" si="16"/>
        <v>0.99976130382009631</v>
      </c>
      <c r="K301" s="18">
        <f t="shared" ca="1" si="3"/>
        <v>30185.490890113499</v>
      </c>
      <c r="L301" s="19"/>
      <c r="M301" s="20"/>
      <c r="N301" s="18"/>
      <c r="O301" s="20"/>
      <c r="P301" s="21"/>
      <c r="Q301" s="33">
        <f t="shared" si="17"/>
        <v>1.0002386961799037</v>
      </c>
      <c r="R301" s="5">
        <f t="shared" ca="1" si="4"/>
        <v>6.1309946621084865</v>
      </c>
      <c r="S301" s="20"/>
      <c r="T301" s="20"/>
      <c r="U301" s="5">
        <f t="shared" ca="1" si="5"/>
        <v>11.450657113458499</v>
      </c>
      <c r="V301" s="23"/>
      <c r="W301" s="20"/>
      <c r="X301" s="32">
        <f t="shared" si="18"/>
        <v>0.99952260764019252</v>
      </c>
      <c r="Y301" s="18">
        <f t="shared" ca="1" si="6"/>
        <v>6053829154.6525879</v>
      </c>
      <c r="Z301" s="20"/>
      <c r="AA301" s="20"/>
      <c r="AB301" s="18"/>
      <c r="AC301" s="20"/>
      <c r="AD301" s="20"/>
      <c r="AE301" s="24">
        <f t="shared" si="37"/>
        <v>8</v>
      </c>
      <c r="AH301" s="25" t="str">
        <f t="shared" ca="1" si="7"/>
        <v>-</v>
      </c>
      <c r="AI301" s="15">
        <f t="shared" ca="1" si="8"/>
        <v>14.136806980141563</v>
      </c>
      <c r="AJ301" s="15">
        <f t="shared" ca="1" si="9"/>
        <v>14.417289769291612</v>
      </c>
      <c r="AK301" s="17">
        <f t="shared" ca="1" si="10"/>
        <v>5.9968418480914477E-2</v>
      </c>
      <c r="AL301" s="17">
        <f t="shared" ca="1" si="11"/>
        <v>3.6884349923728278E-2</v>
      </c>
      <c r="AM301" s="26">
        <f t="shared" ca="1" si="12"/>
        <v>0</v>
      </c>
      <c r="AN301" s="26">
        <f t="shared" ca="1" si="13"/>
        <v>1</v>
      </c>
      <c r="AO301" s="25">
        <f t="shared" si="20"/>
        <v>0</v>
      </c>
      <c r="AP301" s="26">
        <f t="shared" si="21"/>
        <v>0</v>
      </c>
      <c r="AQ301" s="25">
        <f t="shared" si="22"/>
        <v>0</v>
      </c>
      <c r="AR301" s="26">
        <f t="shared" si="23"/>
        <v>1</v>
      </c>
      <c r="BD301" s="30"/>
      <c r="BE301" s="30"/>
      <c r="BF301" s="30"/>
    </row>
    <row r="302" spans="1:58" x14ac:dyDescent="0.2">
      <c r="A302" s="12">
        <v>38509</v>
      </c>
      <c r="B302" s="13">
        <v>12.49</v>
      </c>
      <c r="C302" s="14">
        <v>13.594000000000001</v>
      </c>
      <c r="D302" s="31">
        <f t="shared" si="14"/>
        <v>62923.378001747769</v>
      </c>
      <c r="E302" s="31">
        <f t="shared" si="15"/>
        <v>102664.80851464818</v>
      </c>
      <c r="F302" s="16">
        <f t="shared" si="0"/>
        <v>165588.18651639594</v>
      </c>
      <c r="G302" s="16">
        <f t="shared" si="1"/>
        <v>13.174480885893084</v>
      </c>
      <c r="H302" s="17">
        <f t="shared" si="2"/>
        <v>8.1212299543916511E-2</v>
      </c>
      <c r="I302" s="16">
        <v>12.28</v>
      </c>
      <c r="J302" s="32">
        <f t="shared" si="16"/>
        <v>0.98178393826455002</v>
      </c>
      <c r="K302" s="18">
        <f t="shared" ca="1" si="3"/>
        <v>29634.421939287262</v>
      </c>
      <c r="L302" s="19"/>
      <c r="M302" s="20"/>
      <c r="N302" s="18"/>
      <c r="O302" s="20"/>
      <c r="P302" s="21"/>
      <c r="Q302" s="33">
        <f t="shared" si="17"/>
        <v>1.0182160617354501</v>
      </c>
      <c r="R302" s="5">
        <f t="shared" ca="1" si="4"/>
        <v>6.2424171776498145</v>
      </c>
      <c r="S302" s="20"/>
      <c r="T302" s="20"/>
      <c r="U302" s="5">
        <f t="shared" ca="1" si="5"/>
        <v>11.658843831112682</v>
      </c>
      <c r="V302" s="23"/>
      <c r="W302" s="20"/>
      <c r="X302" s="32">
        <f t="shared" si="18"/>
        <v>0.96356787652909992</v>
      </c>
      <c r="Y302" s="18">
        <f t="shared" ca="1" si="6"/>
        <v>5832891397.312789</v>
      </c>
      <c r="Z302" s="20"/>
      <c r="AA302" s="20"/>
      <c r="AB302" s="18"/>
      <c r="AC302" s="20"/>
      <c r="AD302" s="20"/>
      <c r="AE302" s="24">
        <f t="shared" si="37"/>
        <v>7</v>
      </c>
      <c r="AH302" s="25" t="str">
        <f t="shared" ca="1" si="7"/>
        <v>-</v>
      </c>
      <c r="AI302" s="15">
        <f t="shared" ca="1" si="8"/>
        <v>14.091131001507243</v>
      </c>
      <c r="AJ302" s="15">
        <f t="shared" ca="1" si="9"/>
        <v>14.403935948063918</v>
      </c>
      <c r="AK302" s="17">
        <f t="shared" ca="1" si="10"/>
        <v>6.4205834317158497E-2</v>
      </c>
      <c r="AL302" s="17">
        <f t="shared" ca="1" si="11"/>
        <v>4.1879107627724683E-2</v>
      </c>
      <c r="AM302" s="26">
        <f t="shared" ca="1" si="12"/>
        <v>0</v>
      </c>
      <c r="AN302" s="26">
        <f t="shared" ca="1" si="13"/>
        <v>1</v>
      </c>
      <c r="AO302" s="25">
        <f t="shared" si="20"/>
        <v>0</v>
      </c>
      <c r="AP302" s="26">
        <f t="shared" si="21"/>
        <v>0</v>
      </c>
      <c r="AQ302" s="25">
        <f t="shared" si="22"/>
        <v>0</v>
      </c>
      <c r="AR302" s="26">
        <f t="shared" si="23"/>
        <v>1</v>
      </c>
      <c r="BD302" s="30"/>
      <c r="BE302" s="30"/>
      <c r="BF302" s="30"/>
    </row>
    <row r="303" spans="1:58" x14ac:dyDescent="0.2">
      <c r="A303" s="12">
        <v>38510</v>
      </c>
      <c r="B303" s="13">
        <v>12.14</v>
      </c>
      <c r="C303" s="14">
        <v>13.46</v>
      </c>
      <c r="D303" s="31">
        <f t="shared" si="14"/>
        <v>53934.324001498084</v>
      </c>
      <c r="E303" s="31">
        <f t="shared" si="15"/>
        <v>110923.84076881314</v>
      </c>
      <c r="F303" s="16">
        <f t="shared" si="0"/>
        <v>164858.16477031121</v>
      </c>
      <c r="G303" s="16">
        <f t="shared" si="1"/>
        <v>13.028154190111438</v>
      </c>
      <c r="H303" s="17">
        <f t="shared" si="2"/>
        <v>9.806835066864783E-2</v>
      </c>
      <c r="I303" s="16">
        <v>12.39</v>
      </c>
      <c r="J303" s="32">
        <f t="shared" si="16"/>
        <v>0.98453347963458249</v>
      </c>
      <c r="K303" s="18">
        <f t="shared" ca="1" si="3"/>
        <v>29174.891098504202</v>
      </c>
      <c r="L303" s="19"/>
      <c r="M303" s="20"/>
      <c r="N303" s="18"/>
      <c r="O303" s="20"/>
      <c r="P303" s="21"/>
      <c r="Q303" s="33">
        <f t="shared" si="17"/>
        <v>1.0154665203654174</v>
      </c>
      <c r="R303" s="5">
        <f t="shared" ca="1" si="4"/>
        <v>6.3387015770854616</v>
      </c>
      <c r="S303" s="20"/>
      <c r="T303" s="20"/>
      <c r="U303" s="5">
        <f t="shared" ca="1" si="5"/>
        <v>11.83876025770005</v>
      </c>
      <c r="V303" s="23"/>
      <c r="W303" s="20"/>
      <c r="X303" s="32">
        <f t="shared" si="18"/>
        <v>0.96906695926916497</v>
      </c>
      <c r="Y303" s="18">
        <f t="shared" ca="1" si="6"/>
        <v>5652090323.9031267</v>
      </c>
      <c r="Z303" s="20"/>
      <c r="AA303" s="20"/>
      <c r="AB303" s="18"/>
      <c r="AC303" s="20"/>
      <c r="AD303" s="20"/>
      <c r="AE303" s="24">
        <f t="shared" si="37"/>
        <v>6</v>
      </c>
      <c r="AH303" s="25" t="str">
        <f t="shared" ca="1" si="7"/>
        <v>-</v>
      </c>
      <c r="AI303" s="15">
        <f t="shared" ca="1" si="8"/>
        <v>14.035237115444231</v>
      </c>
      <c r="AJ303" s="15">
        <f t="shared" ca="1" si="9"/>
        <v>14.38514307482796</v>
      </c>
      <c r="AK303" s="17">
        <f t="shared" ca="1" si="10"/>
        <v>7.1911250573308216E-2</v>
      </c>
      <c r="AL303" s="17">
        <f t="shared" ca="1" si="11"/>
        <v>4.8682554671418729E-2</v>
      </c>
      <c r="AM303" s="26">
        <f t="shared" ca="1" si="12"/>
        <v>0</v>
      </c>
      <c r="AN303" s="26">
        <f t="shared" ca="1" si="13"/>
        <v>1</v>
      </c>
      <c r="AO303" s="25">
        <f t="shared" si="20"/>
        <v>0</v>
      </c>
      <c r="AP303" s="26">
        <f t="shared" si="21"/>
        <v>0</v>
      </c>
      <c r="AQ303" s="25">
        <f t="shared" si="22"/>
        <v>0</v>
      </c>
      <c r="AR303" s="26">
        <f t="shared" si="23"/>
        <v>1</v>
      </c>
      <c r="BD303" s="30"/>
      <c r="BE303" s="30"/>
      <c r="BF303" s="30"/>
    </row>
    <row r="304" spans="1:58" x14ac:dyDescent="0.2">
      <c r="A304" s="12">
        <v>38511</v>
      </c>
      <c r="B304" s="13">
        <v>12.25</v>
      </c>
      <c r="C304" s="14">
        <v>13.51</v>
      </c>
      <c r="D304" s="31">
        <f t="shared" si="14"/>
        <v>44945.270001248406</v>
      </c>
      <c r="E304" s="31">
        <f t="shared" si="15"/>
        <v>119031.35306918692</v>
      </c>
      <c r="F304" s="16">
        <f t="shared" si="0"/>
        <v>163976.62307043534</v>
      </c>
      <c r="G304" s="16">
        <f t="shared" si="1"/>
        <v>13.164639550802022</v>
      </c>
      <c r="H304" s="17">
        <f t="shared" si="2"/>
        <v>9.3264248704663211E-2</v>
      </c>
      <c r="I304" s="16">
        <v>12.7</v>
      </c>
      <c r="J304" s="32">
        <f t="shared" si="16"/>
        <v>1.0050728929968467</v>
      </c>
      <c r="K304" s="18">
        <f t="shared" ca="1" si="3"/>
        <v>29321.696763683063</v>
      </c>
      <c r="L304" s="19"/>
      <c r="M304" s="20"/>
      <c r="N304" s="18"/>
      <c r="O304" s="20"/>
      <c r="P304" s="21"/>
      <c r="Q304" s="33">
        <f t="shared" si="17"/>
        <v>0.99492710700315334</v>
      </c>
      <c r="R304" s="5">
        <f t="shared" ca="1" si="4"/>
        <v>6.3062832998331153</v>
      </c>
      <c r="S304" s="20"/>
      <c r="T304" s="20"/>
      <c r="U304" s="5">
        <f t="shared" ca="1" si="5"/>
        <v>11.77830024467927</v>
      </c>
      <c r="V304" s="23"/>
      <c r="W304" s="20"/>
      <c r="X304" s="32">
        <f t="shared" si="18"/>
        <v>1.0101457859936933</v>
      </c>
      <c r="Y304" s="18">
        <f t="shared" ca="1" si="6"/>
        <v>5709059466.9440384</v>
      </c>
      <c r="Z304" s="20"/>
      <c r="AA304" s="20"/>
      <c r="AB304" s="18"/>
      <c r="AC304" s="20"/>
      <c r="AD304" s="20"/>
      <c r="AE304" s="24">
        <f t="shared" si="37"/>
        <v>5</v>
      </c>
      <c r="AH304" s="25" t="str">
        <f t="shared" ca="1" si="7"/>
        <v>-</v>
      </c>
      <c r="AI304" s="15">
        <f t="shared" ca="1" si="8"/>
        <v>13.995515012492682</v>
      </c>
      <c r="AJ304" s="15">
        <f t="shared" ca="1" si="9"/>
        <v>14.373148748737485</v>
      </c>
      <c r="AK304" s="17">
        <f t="shared" ca="1" si="10"/>
        <v>7.8269874764045552E-2</v>
      </c>
      <c r="AL304" s="17">
        <f t="shared" ca="1" si="11"/>
        <v>5.4551840834016881E-2</v>
      </c>
      <c r="AM304" s="26">
        <f t="shared" ca="1" si="12"/>
        <v>0</v>
      </c>
      <c r="AN304" s="26">
        <f t="shared" ca="1" si="13"/>
        <v>1</v>
      </c>
      <c r="AO304" s="25">
        <f t="shared" si="20"/>
        <v>0</v>
      </c>
      <c r="AP304" s="26">
        <f t="shared" si="21"/>
        <v>0</v>
      </c>
      <c r="AQ304" s="25">
        <f t="shared" si="22"/>
        <v>0</v>
      </c>
      <c r="AR304" s="26">
        <f t="shared" si="23"/>
        <v>1</v>
      </c>
      <c r="BD304" s="30"/>
      <c r="BE304" s="30"/>
      <c r="BF304" s="30"/>
    </row>
    <row r="305" spans="1:58" x14ac:dyDescent="0.2">
      <c r="A305" s="12">
        <v>38512</v>
      </c>
      <c r="B305" s="13">
        <v>12.23</v>
      </c>
      <c r="C305" s="14">
        <v>13.4</v>
      </c>
      <c r="D305" s="31">
        <f t="shared" si="14"/>
        <v>35956.216000998727</v>
      </c>
      <c r="E305" s="31">
        <f t="shared" si="15"/>
        <v>127182.04970153767</v>
      </c>
      <c r="F305" s="16">
        <f t="shared" si="0"/>
        <v>163138.26570253639</v>
      </c>
      <c r="G305" s="16">
        <f t="shared" si="1"/>
        <v>13.142128111145452</v>
      </c>
      <c r="H305" s="17">
        <f t="shared" si="2"/>
        <v>8.7313432835820937E-2</v>
      </c>
      <c r="I305" s="16">
        <v>12.08</v>
      </c>
      <c r="J305" s="32">
        <f t="shared" si="16"/>
        <v>0.99318608581655099</v>
      </c>
      <c r="K305" s="18">
        <f t="shared" ca="1" si="3"/>
        <v>29120.713996662445</v>
      </c>
      <c r="L305" s="19"/>
      <c r="M305" s="20"/>
      <c r="N305" s="18"/>
      <c r="O305" s="20"/>
      <c r="P305" s="21"/>
      <c r="Q305" s="33">
        <f t="shared" si="17"/>
        <v>1.0068139141834489</v>
      </c>
      <c r="R305" s="5">
        <f t="shared" ca="1" si="4"/>
        <v>6.3489892714931173</v>
      </c>
      <c r="S305" s="20"/>
      <c r="T305" s="20"/>
      <c r="U305" s="5">
        <f t="shared" ca="1" si="5"/>
        <v>11.858150588950533</v>
      </c>
      <c r="V305" s="23"/>
      <c r="W305" s="20"/>
      <c r="X305" s="32">
        <f t="shared" si="18"/>
        <v>0.98637217163310209</v>
      </c>
      <c r="Y305" s="18">
        <f t="shared" ca="1" si="6"/>
        <v>5630886773.7179136</v>
      </c>
      <c r="Z305" s="20"/>
      <c r="AA305" s="20"/>
      <c r="AB305" s="18"/>
      <c r="AC305" s="20"/>
      <c r="AD305" s="20"/>
      <c r="AE305" s="24">
        <f t="shared" si="37"/>
        <v>4</v>
      </c>
      <c r="AH305" s="25" t="str">
        <f t="shared" ca="1" si="7"/>
        <v>-</v>
      </c>
      <c r="AI305" s="15">
        <f t="shared" ca="1" si="8"/>
        <v>13.929684466715328</v>
      </c>
      <c r="AJ305" s="15">
        <f t="shared" ca="1" si="9"/>
        <v>14.368956099464038</v>
      </c>
      <c r="AK305" s="17">
        <f t="shared" ca="1" si="10"/>
        <v>8.3190016235137373E-2</v>
      </c>
      <c r="AL305" s="17">
        <f t="shared" ca="1" si="11"/>
        <v>5.8672925042234314E-2</v>
      </c>
      <c r="AM305" s="26">
        <f t="shared" ca="1" si="12"/>
        <v>0</v>
      </c>
      <c r="AN305" s="26">
        <f t="shared" ca="1" si="13"/>
        <v>1</v>
      </c>
      <c r="AO305" s="25">
        <f t="shared" si="20"/>
        <v>0</v>
      </c>
      <c r="AP305" s="26">
        <f t="shared" si="21"/>
        <v>0</v>
      </c>
      <c r="AQ305" s="25">
        <f t="shared" si="22"/>
        <v>0</v>
      </c>
      <c r="AR305" s="26">
        <f t="shared" si="23"/>
        <v>1</v>
      </c>
      <c r="BD305" s="30"/>
      <c r="BE305" s="30"/>
      <c r="BF305" s="30"/>
    </row>
    <row r="306" spans="1:58" x14ac:dyDescent="0.2">
      <c r="A306" s="12">
        <v>38513</v>
      </c>
      <c r="B306" s="13">
        <v>12.08</v>
      </c>
      <c r="C306" s="14">
        <v>13.453999999999999</v>
      </c>
      <c r="D306" s="31">
        <f t="shared" si="14"/>
        <v>26967.162000749046</v>
      </c>
      <c r="E306" s="31">
        <f t="shared" si="15"/>
        <v>135386.238539079</v>
      </c>
      <c r="F306" s="16">
        <f t="shared" si="0"/>
        <v>162353.40053982806</v>
      </c>
      <c r="G306" s="16">
        <f t="shared" si="1"/>
        <v>13.225776381240998</v>
      </c>
      <c r="H306" s="17">
        <f t="shared" si="2"/>
        <v>0.10212576185521027</v>
      </c>
      <c r="I306" s="16">
        <v>11.96</v>
      </c>
      <c r="J306" s="32">
        <f t="shared" si="16"/>
        <v>1.001523230863544</v>
      </c>
      <c r="K306" s="18">
        <f t="shared" ca="1" si="3"/>
        <v>29163.882565463031</v>
      </c>
      <c r="L306" s="19"/>
      <c r="M306" s="20"/>
      <c r="N306" s="18"/>
      <c r="O306" s="20"/>
      <c r="P306" s="21"/>
      <c r="Q306" s="33">
        <f t="shared" si="17"/>
        <v>0.998476769136456</v>
      </c>
      <c r="R306" s="5">
        <f t="shared" ca="1" si="4"/>
        <v>6.3390542074198368</v>
      </c>
      <c r="S306" s="20"/>
      <c r="T306" s="20"/>
      <c r="U306" s="5">
        <f t="shared" ca="1" si="5"/>
        <v>11.839682537449406</v>
      </c>
      <c r="V306" s="23"/>
      <c r="W306" s="20"/>
      <c r="X306" s="32">
        <f t="shared" si="18"/>
        <v>1.003046461727088</v>
      </c>
      <c r="Y306" s="18">
        <f t="shared" ca="1" si="6"/>
        <v>5647669339.5035353</v>
      </c>
      <c r="Z306" s="20"/>
      <c r="AA306" s="20"/>
      <c r="AB306" s="18"/>
      <c r="AC306" s="20"/>
      <c r="AD306" s="20"/>
      <c r="AE306" s="24">
        <f t="shared" si="37"/>
        <v>3</v>
      </c>
      <c r="AH306" s="25" t="str">
        <f t="shared" ca="1" si="7"/>
        <v>-</v>
      </c>
      <c r="AI306" s="15">
        <f t="shared" ca="1" si="8"/>
        <v>13.863427528886033</v>
      </c>
      <c r="AJ306" s="15">
        <f t="shared" ca="1" si="9"/>
        <v>14.349262847773637</v>
      </c>
      <c r="AK306" s="17">
        <f t="shared" ca="1" si="10"/>
        <v>8.8675863369643795E-2</v>
      </c>
      <c r="AL306" s="17">
        <f t="shared" ca="1" si="11"/>
        <v>6.3422465435849312E-2</v>
      </c>
      <c r="AM306" s="26">
        <f t="shared" ca="1" si="12"/>
        <v>0</v>
      </c>
      <c r="AN306" s="26">
        <f t="shared" ca="1" si="13"/>
        <v>1</v>
      </c>
      <c r="AO306" s="25">
        <f t="shared" si="20"/>
        <v>0</v>
      </c>
      <c r="AP306" s="26">
        <f t="shared" si="21"/>
        <v>0</v>
      </c>
      <c r="AQ306" s="25">
        <f t="shared" si="22"/>
        <v>0</v>
      </c>
      <c r="AR306" s="26">
        <f t="shared" si="23"/>
        <v>1</v>
      </c>
      <c r="BD306" s="30"/>
      <c r="BE306" s="30"/>
      <c r="BF306" s="30"/>
    </row>
    <row r="307" spans="1:58" x14ac:dyDescent="0.2">
      <c r="A307" s="12">
        <v>38516</v>
      </c>
      <c r="B307" s="13">
        <v>11.45</v>
      </c>
      <c r="C307" s="14">
        <v>13.045999999999999</v>
      </c>
      <c r="D307" s="31">
        <f t="shared" si="14"/>
        <v>17978.108000499364</v>
      </c>
      <c r="E307" s="31">
        <f t="shared" si="15"/>
        <v>143457.27855119557</v>
      </c>
      <c r="F307" s="16">
        <f t="shared" si="0"/>
        <v>161435.38655169494</v>
      </c>
      <c r="G307" s="16">
        <f t="shared" si="1"/>
        <v>12.868262881876836</v>
      </c>
      <c r="H307" s="17">
        <f t="shared" si="2"/>
        <v>0.12233634830599416</v>
      </c>
      <c r="I307" s="16">
        <v>11.65</v>
      </c>
      <c r="J307" s="32">
        <f t="shared" si="16"/>
        <v>0.9674668598612568</v>
      </c>
      <c r="K307" s="18">
        <f t="shared" ca="1" si="3"/>
        <v>28213.939614292951</v>
      </c>
      <c r="L307" s="19"/>
      <c r="M307" s="20"/>
      <c r="N307" s="18"/>
      <c r="O307" s="20"/>
      <c r="P307" s="21"/>
      <c r="Q307" s="33">
        <f t="shared" si="17"/>
        <v>1.0325331401387432</v>
      </c>
      <c r="R307" s="5">
        <f t="shared" ca="1" si="4"/>
        <v>6.545010878392806</v>
      </c>
      <c r="S307" s="20"/>
      <c r="T307" s="20"/>
      <c r="U307" s="5">
        <f t="shared" ca="1" si="5"/>
        <v>12.224446065101912</v>
      </c>
      <c r="V307" s="23"/>
      <c r="W307" s="20"/>
      <c r="X307" s="32">
        <f t="shared" si="18"/>
        <v>0.9349337197225136</v>
      </c>
      <c r="Y307" s="18">
        <f t="shared" ca="1" si="6"/>
        <v>5279848997.08603</v>
      </c>
      <c r="Z307" s="20"/>
      <c r="AA307" s="20"/>
      <c r="AB307" s="18"/>
      <c r="AC307" s="20"/>
      <c r="AD307" s="20"/>
      <c r="AE307" s="24">
        <f t="shared" si="37"/>
        <v>2</v>
      </c>
      <c r="AH307" s="25" t="str">
        <f t="shared" ca="1" si="7"/>
        <v>-</v>
      </c>
      <c r="AI307" s="15">
        <f t="shared" ca="1" si="8"/>
        <v>13.741632531426362</v>
      </c>
      <c r="AJ307" s="15">
        <f t="shared" ca="1" si="9"/>
        <v>14.299813983634769</v>
      </c>
      <c r="AK307" s="17">
        <f t="shared" ca="1" si="10"/>
        <v>9.7386740319042153E-2</v>
      </c>
      <c r="AL307" s="17">
        <f t="shared" ca="1" si="11"/>
        <v>6.9153901859313666E-2</v>
      </c>
      <c r="AM307" s="26">
        <f t="shared" ca="1" si="12"/>
        <v>0</v>
      </c>
      <c r="AN307" s="26">
        <f t="shared" ca="1" si="13"/>
        <v>1</v>
      </c>
      <c r="AO307" s="25">
        <f t="shared" si="20"/>
        <v>0</v>
      </c>
      <c r="AP307" s="26">
        <f t="shared" si="21"/>
        <v>0</v>
      </c>
      <c r="AQ307" s="25">
        <f t="shared" si="22"/>
        <v>0</v>
      </c>
      <c r="AR307" s="26">
        <f t="shared" si="23"/>
        <v>1</v>
      </c>
      <c r="BD307" s="30"/>
      <c r="BE307" s="30"/>
      <c r="BF307" s="30"/>
    </row>
    <row r="308" spans="1:58" x14ac:dyDescent="0.2">
      <c r="A308" s="12">
        <v>38517</v>
      </c>
      <c r="B308" s="13">
        <v>11.16</v>
      </c>
      <c r="C308" s="14">
        <v>12.905999999999999</v>
      </c>
      <c r="D308" s="31">
        <f t="shared" si="14"/>
        <v>8989.0540002496818</v>
      </c>
      <c r="E308" s="31">
        <f t="shared" si="15"/>
        <v>151346.64451032932</v>
      </c>
      <c r="F308" s="16">
        <f t="shared" si="0"/>
        <v>160335.69851057901</v>
      </c>
      <c r="G308" s="16">
        <f t="shared" si="1"/>
        <v>12.808112327883109</v>
      </c>
      <c r="H308" s="17">
        <f t="shared" si="2"/>
        <v>0.13528591352859132</v>
      </c>
      <c r="I308" s="16">
        <v>11.79</v>
      </c>
      <c r="J308" s="32">
        <f t="shared" si="16"/>
        <v>0.98854556842327979</v>
      </c>
      <c r="K308" s="18">
        <f t="shared" ca="1" si="3"/>
        <v>27889.627922870146</v>
      </c>
      <c r="L308" s="19"/>
      <c r="M308" s="20"/>
      <c r="N308" s="18"/>
      <c r="O308" s="20"/>
      <c r="P308" s="21"/>
      <c r="Q308" s="33">
        <f t="shared" si="17"/>
        <v>1.0114544315767202</v>
      </c>
      <c r="R308" s="5">
        <f t="shared" ca="1" si="4"/>
        <v>6.6197044779973817</v>
      </c>
      <c r="S308" s="20"/>
      <c r="T308" s="20"/>
      <c r="U308" s="5">
        <f t="shared" ca="1" si="5"/>
        <v>12.364046843124607</v>
      </c>
      <c r="V308" s="23"/>
      <c r="W308" s="20"/>
      <c r="X308" s="32">
        <f t="shared" si="18"/>
        <v>0.97709113684655957</v>
      </c>
      <c r="Y308" s="18">
        <f t="shared" ca="1" si="6"/>
        <v>5158554136.0020208</v>
      </c>
      <c r="Z308" s="20"/>
      <c r="AA308" s="20"/>
      <c r="AB308" s="18"/>
      <c r="AC308" s="20"/>
      <c r="AD308" s="20"/>
      <c r="AE308" s="24">
        <f t="shared" si="37"/>
        <v>1</v>
      </c>
      <c r="AH308" s="25" t="str">
        <f t="shared" ca="1" si="7"/>
        <v>-</v>
      </c>
      <c r="AI308" s="15">
        <f t="shared" ca="1" si="8"/>
        <v>13.599839283664247</v>
      </c>
      <c r="AJ308" s="15">
        <f t="shared" ca="1" si="9"/>
        <v>14.22835713376881</v>
      </c>
      <c r="AK308" s="17">
        <f t="shared" ca="1" si="10"/>
        <v>0.10639900931648795</v>
      </c>
      <c r="AL308" s="17">
        <f t="shared" ca="1" si="11"/>
        <v>7.5263892719617823E-2</v>
      </c>
      <c r="AM308" s="26">
        <f t="shared" ca="1" si="12"/>
        <v>0</v>
      </c>
      <c r="AN308" s="26">
        <f t="shared" ca="1" si="13"/>
        <v>1</v>
      </c>
      <c r="AO308" s="25">
        <f t="shared" si="20"/>
        <v>0</v>
      </c>
      <c r="AP308" s="26">
        <f t="shared" si="21"/>
        <v>0</v>
      </c>
      <c r="AQ308" s="25">
        <f t="shared" si="22"/>
        <v>0</v>
      </c>
      <c r="AR308" s="26">
        <f t="shared" si="23"/>
        <v>1</v>
      </c>
      <c r="BD308" s="30"/>
      <c r="BE308" s="30"/>
      <c r="BF308" s="30"/>
    </row>
    <row r="309" spans="1:58" x14ac:dyDescent="0.2">
      <c r="A309" s="38">
        <v>38518</v>
      </c>
      <c r="B309" s="13">
        <v>12.705</v>
      </c>
      <c r="C309" s="14">
        <v>13.95</v>
      </c>
      <c r="D309" s="31">
        <f t="shared" si="14"/>
        <v>159119.6061283974</v>
      </c>
      <c r="E309" s="31">
        <f t="shared" si="15"/>
        <v>0</v>
      </c>
      <c r="F309" s="16">
        <f t="shared" si="0"/>
        <v>159119.6061283974</v>
      </c>
      <c r="G309" s="16">
        <f t="shared" si="1"/>
        <v>12.705</v>
      </c>
      <c r="H309" s="17">
        <f t="shared" si="2"/>
        <v>8.9247311827956977E-2</v>
      </c>
      <c r="I309" s="16">
        <v>11.46</v>
      </c>
      <c r="J309" s="32">
        <f t="shared" si="16"/>
        <v>0.98442584844258496</v>
      </c>
      <c r="K309" s="18">
        <f t="shared" ca="1" si="3"/>
        <v>27454.151334350001</v>
      </c>
      <c r="L309" s="19"/>
      <c r="M309" s="20"/>
      <c r="N309" s="18"/>
      <c r="O309" s="20"/>
      <c r="P309" s="21"/>
      <c r="Q309" s="33">
        <f t="shared" si="17"/>
        <v>1.015574151557415</v>
      </c>
      <c r="R309" s="5">
        <f t="shared" ca="1" si="4"/>
        <v>6.7225206957653008</v>
      </c>
      <c r="S309" s="20"/>
      <c r="T309" s="20"/>
      <c r="U309" s="5">
        <f t="shared" ca="1" si="5"/>
        <v>12.556176501661776</v>
      </c>
      <c r="V309" s="23"/>
      <c r="W309" s="20"/>
      <c r="X309" s="32">
        <f t="shared" si="18"/>
        <v>0.96885169688517003</v>
      </c>
      <c r="Y309" s="18">
        <f t="shared" ca="1" si="6"/>
        <v>4997545002.4131069</v>
      </c>
      <c r="Z309" s="20"/>
      <c r="AA309" s="20"/>
      <c r="AB309" s="18"/>
      <c r="AC309" s="20"/>
      <c r="AD309" s="20"/>
      <c r="AE309" s="24">
        <v>24</v>
      </c>
      <c r="AH309" s="25" t="str">
        <f t="shared" ca="1" si="7"/>
        <v>-</v>
      </c>
      <c r="AI309" s="15">
        <f t="shared" ca="1" si="8"/>
        <v>13.465743566592344</v>
      </c>
      <c r="AJ309" s="15">
        <f t="shared" ca="1" si="9"/>
        <v>14.156744863946376</v>
      </c>
      <c r="AK309" s="17">
        <f t="shared" ca="1" si="10"/>
        <v>0.10492883617637282</v>
      </c>
      <c r="AL309" s="17">
        <f t="shared" ca="1" si="11"/>
        <v>7.8140960004021182E-2</v>
      </c>
      <c r="AM309" s="26">
        <f t="shared" ca="1" si="12"/>
        <v>0</v>
      </c>
      <c r="AN309" s="26">
        <f t="shared" ca="1" si="13"/>
        <v>1</v>
      </c>
      <c r="AO309" s="25">
        <f t="shared" si="20"/>
        <v>0</v>
      </c>
      <c r="AP309" s="26">
        <f t="shared" si="21"/>
        <v>0</v>
      </c>
      <c r="AQ309" s="25">
        <f t="shared" si="22"/>
        <v>0</v>
      </c>
      <c r="AR309" s="26">
        <f t="shared" si="23"/>
        <v>1</v>
      </c>
      <c r="BD309" s="30"/>
      <c r="BE309" s="30"/>
      <c r="BF309" s="30"/>
    </row>
    <row r="310" spans="1:58" x14ac:dyDescent="0.2">
      <c r="A310" s="12">
        <v>38519</v>
      </c>
      <c r="B310" s="13">
        <v>12.51</v>
      </c>
      <c r="C310" s="14">
        <v>13.87</v>
      </c>
      <c r="D310" s="31">
        <f t="shared" si="14"/>
        <v>152489.62253971418</v>
      </c>
      <c r="E310" s="31">
        <f t="shared" si="15"/>
        <v>6038.2753759297766</v>
      </c>
      <c r="F310" s="16">
        <f t="shared" si="0"/>
        <v>158527.89791564396</v>
      </c>
      <c r="G310" s="16">
        <f t="shared" si="1"/>
        <v>12.561801951702117</v>
      </c>
      <c r="H310" s="17">
        <f t="shared" si="2"/>
        <v>9.8053352559480889E-2</v>
      </c>
      <c r="I310" s="16">
        <v>11.15</v>
      </c>
      <c r="J310" s="32">
        <f t="shared" si="16"/>
        <v>0.98505227530154216</v>
      </c>
      <c r="K310" s="18">
        <f t="shared" ca="1" si="3"/>
        <v>27042.671717888257</v>
      </c>
      <c r="L310" s="19"/>
      <c r="M310" s="20"/>
      <c r="N310" s="18"/>
      <c r="O310" s="20"/>
      <c r="P310" s="21"/>
      <c r="Q310" s="33">
        <f t="shared" si="17"/>
        <v>1.014947724698458</v>
      </c>
      <c r="R310" s="5">
        <f t="shared" ca="1" si="4"/>
        <v>6.8227228469038437</v>
      </c>
      <c r="S310" s="20"/>
      <c r="T310" s="20"/>
      <c r="U310" s="5">
        <f t="shared" ca="1" si="5"/>
        <v>12.743426479609619</v>
      </c>
      <c r="V310" s="23"/>
      <c r="W310" s="20"/>
      <c r="X310" s="32">
        <f t="shared" si="18"/>
        <v>0.97010455060308431</v>
      </c>
      <c r="Y310" s="18">
        <f t="shared" ca="1" si="6"/>
        <v>4847822077.3410711</v>
      </c>
      <c r="Z310" s="20"/>
      <c r="AA310" s="20"/>
      <c r="AB310" s="18"/>
      <c r="AC310" s="20"/>
      <c r="AD310" s="20"/>
      <c r="AE310" s="24">
        <f t="shared" ref="AE310:AE332" si="38">AE309-1</f>
        <v>23</v>
      </c>
      <c r="AH310" s="25" t="str">
        <f t="shared" ca="1" si="7"/>
        <v>-</v>
      </c>
      <c r="AI310" s="15">
        <f t="shared" ca="1" si="8"/>
        <v>13.351837012401493</v>
      </c>
      <c r="AJ310" s="15">
        <f t="shared" ca="1" si="9"/>
        <v>14.097058789206734</v>
      </c>
      <c r="AK310" s="17">
        <f t="shared" ca="1" si="10"/>
        <v>0.10572702015217576</v>
      </c>
      <c r="AL310" s="17">
        <f t="shared" ca="1" si="11"/>
        <v>8.1605942266261472E-2</v>
      </c>
      <c r="AM310" s="26">
        <f t="shared" ca="1" si="12"/>
        <v>0</v>
      </c>
      <c r="AN310" s="26">
        <f t="shared" ca="1" si="13"/>
        <v>1</v>
      </c>
      <c r="AO310" s="25">
        <f t="shared" si="20"/>
        <v>0</v>
      </c>
      <c r="AP310" s="26">
        <f t="shared" si="21"/>
        <v>0</v>
      </c>
      <c r="AQ310" s="25">
        <f t="shared" si="22"/>
        <v>0</v>
      </c>
      <c r="AR310" s="26">
        <f t="shared" si="23"/>
        <v>1</v>
      </c>
      <c r="BD310" s="30"/>
      <c r="BE310" s="30"/>
      <c r="BF310" s="30"/>
    </row>
    <row r="311" spans="1:58" x14ac:dyDescent="0.2">
      <c r="A311" s="12">
        <v>38520</v>
      </c>
      <c r="B311" s="13">
        <v>12.725</v>
      </c>
      <c r="C311" s="14">
        <v>13.97</v>
      </c>
      <c r="D311" s="31">
        <f t="shared" si="14"/>
        <v>145859.63895103097</v>
      </c>
      <c r="E311" s="31">
        <f t="shared" si="15"/>
        <v>12018.166846328273</v>
      </c>
      <c r="F311" s="16">
        <f t="shared" si="0"/>
        <v>157877.80579735924</v>
      </c>
      <c r="G311" s="16">
        <f t="shared" si="1"/>
        <v>12.81977340813112</v>
      </c>
      <c r="H311" s="17">
        <f t="shared" si="2"/>
        <v>8.9119541875447461E-2</v>
      </c>
      <c r="I311" s="16">
        <v>11.48</v>
      </c>
      <c r="J311" s="32">
        <f t="shared" si="16"/>
        <v>1.0163511617578622</v>
      </c>
      <c r="K311" s="18">
        <f t="shared" ca="1" si="3"/>
        <v>27483.730315217821</v>
      </c>
      <c r="L311" s="19"/>
      <c r="M311" s="20"/>
      <c r="N311" s="18"/>
      <c r="O311" s="20"/>
      <c r="P311" s="21"/>
      <c r="Q311" s="33">
        <f t="shared" si="17"/>
        <v>0.98364883824213778</v>
      </c>
      <c r="R311" s="5">
        <f t="shared" ca="1" si="4"/>
        <v>6.7108838237643242</v>
      </c>
      <c r="S311" s="20"/>
      <c r="T311" s="20"/>
      <c r="U311" s="5">
        <f t="shared" ca="1" si="5"/>
        <v>12.534627508795831</v>
      </c>
      <c r="V311" s="23"/>
      <c r="W311" s="20"/>
      <c r="X311" s="32">
        <f t="shared" si="18"/>
        <v>1.0327023235157244</v>
      </c>
      <c r="Y311" s="18">
        <f t="shared" ca="1" si="6"/>
        <v>5006027639.2288647</v>
      </c>
      <c r="Z311" s="20"/>
      <c r="AA311" s="20"/>
      <c r="AB311" s="18"/>
      <c r="AC311" s="20"/>
      <c r="AD311" s="20"/>
      <c r="AE311" s="24">
        <f t="shared" si="38"/>
        <v>22</v>
      </c>
      <c r="AH311" s="25" t="str">
        <f t="shared" ca="1" si="7"/>
        <v>-</v>
      </c>
      <c r="AI311" s="15">
        <f t="shared" ca="1" si="8"/>
        <v>13.280873841360123</v>
      </c>
      <c r="AJ311" s="15">
        <f t="shared" ca="1" si="9"/>
        <v>14.034126433307497</v>
      </c>
      <c r="AK311" s="17">
        <f t="shared" ca="1" si="10"/>
        <v>0.10602803832544684</v>
      </c>
      <c r="AL311" s="17">
        <f t="shared" ca="1" si="11"/>
        <v>8.4739817036951021E-2</v>
      </c>
      <c r="AM311" s="26">
        <f t="shared" ca="1" si="12"/>
        <v>0</v>
      </c>
      <c r="AN311" s="26">
        <f t="shared" ca="1" si="13"/>
        <v>1</v>
      </c>
      <c r="AO311" s="25">
        <f t="shared" si="20"/>
        <v>0</v>
      </c>
      <c r="AP311" s="26">
        <f t="shared" si="21"/>
        <v>0</v>
      </c>
      <c r="AQ311" s="25">
        <f t="shared" si="22"/>
        <v>0</v>
      </c>
      <c r="AR311" s="26">
        <f t="shared" si="23"/>
        <v>1</v>
      </c>
      <c r="BD311" s="30"/>
      <c r="BE311" s="30"/>
      <c r="BF311" s="30"/>
    </row>
    <row r="312" spans="1:58" x14ac:dyDescent="0.2">
      <c r="A312" s="12">
        <v>38523</v>
      </c>
      <c r="B312" s="13">
        <v>12.734999999999999</v>
      </c>
      <c r="C312" s="14">
        <v>14</v>
      </c>
      <c r="D312" s="31">
        <f t="shared" si="14"/>
        <v>139229.65536234775</v>
      </c>
      <c r="E312" s="31">
        <f t="shared" si="15"/>
        <v>18057.289334946316</v>
      </c>
      <c r="F312" s="16">
        <f t="shared" si="0"/>
        <v>157286.94469729406</v>
      </c>
      <c r="G312" s="16">
        <f t="shared" si="1"/>
        <v>12.880228016557055</v>
      </c>
      <c r="H312" s="17">
        <f t="shared" si="2"/>
        <v>9.0357142857142914E-2</v>
      </c>
      <c r="I312" s="16">
        <v>11.47</v>
      </c>
      <c r="J312" s="32">
        <f t="shared" si="16"/>
        <v>1.0009555610954819</v>
      </c>
      <c r="K312" s="18">
        <f t="shared" ca="1" si="3"/>
        <v>27508.871171387251</v>
      </c>
      <c r="L312" s="19"/>
      <c r="M312" s="20"/>
      <c r="N312" s="18"/>
      <c r="O312" s="20"/>
      <c r="P312" s="21"/>
      <c r="Q312" s="33">
        <f t="shared" si="17"/>
        <v>0.999044438904518</v>
      </c>
      <c r="R312" s="5">
        <f t="shared" ca="1" si="4"/>
        <v>6.704191864815126</v>
      </c>
      <c r="S312" s="20"/>
      <c r="T312" s="20"/>
      <c r="U312" s="5">
        <f t="shared" ca="1" si="5"/>
        <v>12.522221188056108</v>
      </c>
      <c r="V312" s="23"/>
      <c r="W312" s="20"/>
      <c r="X312" s="32">
        <f t="shared" si="18"/>
        <v>1.001911122190964</v>
      </c>
      <c r="Y312" s="18">
        <f t="shared" ca="1" si="6"/>
        <v>5015264677.7482595</v>
      </c>
      <c r="Z312" s="20"/>
      <c r="AA312" s="20"/>
      <c r="AB312" s="18"/>
      <c r="AC312" s="20"/>
      <c r="AD312" s="20"/>
      <c r="AE312" s="24">
        <f t="shared" si="38"/>
        <v>21</v>
      </c>
      <c r="AH312" s="25" t="str">
        <f t="shared" ca="1" si="7"/>
        <v>-</v>
      </c>
      <c r="AI312" s="15">
        <f t="shared" ca="1" si="8"/>
        <v>13.22408521947624</v>
      </c>
      <c r="AJ312" s="15">
        <f t="shared" ca="1" si="9"/>
        <v>13.992509047593463</v>
      </c>
      <c r="AK312" s="17">
        <f t="shared" ca="1" si="10"/>
        <v>0.10406660182576895</v>
      </c>
      <c r="AL312" s="17">
        <f t="shared" ca="1" si="11"/>
        <v>8.69004006826192E-2</v>
      </c>
      <c r="AM312" s="26">
        <f t="shared" ca="1" si="12"/>
        <v>0</v>
      </c>
      <c r="AN312" s="26">
        <f t="shared" ca="1" si="13"/>
        <v>1</v>
      </c>
      <c r="AO312" s="25">
        <f t="shared" si="20"/>
        <v>0</v>
      </c>
      <c r="AP312" s="26">
        <f t="shared" si="21"/>
        <v>0</v>
      </c>
      <c r="AQ312" s="25">
        <f t="shared" si="22"/>
        <v>0</v>
      </c>
      <c r="AR312" s="26">
        <f t="shared" si="23"/>
        <v>1</v>
      </c>
      <c r="BD312" s="30"/>
      <c r="BE312" s="30"/>
      <c r="BF312" s="30"/>
    </row>
    <row r="313" spans="1:58" x14ac:dyDescent="0.2">
      <c r="A313" s="12">
        <v>38524</v>
      </c>
      <c r="B313" s="13">
        <v>12.48</v>
      </c>
      <c r="C313" s="14">
        <v>13.88</v>
      </c>
      <c r="D313" s="31">
        <f t="shared" si="14"/>
        <v>132599.67177366454</v>
      </c>
      <c r="E313" s="31">
        <f t="shared" si="15"/>
        <v>24088.206549366379</v>
      </c>
      <c r="F313" s="16">
        <f t="shared" si="0"/>
        <v>156687.87832303092</v>
      </c>
      <c r="G313" s="16">
        <f t="shared" si="1"/>
        <v>12.695227173474057</v>
      </c>
      <c r="H313" s="17">
        <f t="shared" si="2"/>
        <v>0.10086455331412103</v>
      </c>
      <c r="I313" s="16">
        <v>11.08</v>
      </c>
      <c r="J313" s="32">
        <f t="shared" si="16"/>
        <v>0.98188279221652575</v>
      </c>
      <c r="K313" s="18">
        <f t="shared" ca="1" si="3"/>
        <v>27009.38607304469</v>
      </c>
      <c r="L313" s="19"/>
      <c r="M313" s="20"/>
      <c r="N313" s="18"/>
      <c r="O313" s="20"/>
      <c r="P313" s="21"/>
      <c r="Q313" s="33">
        <f t="shared" si="17"/>
        <v>1.0181172077834744</v>
      </c>
      <c r="R313" s="5">
        <f t="shared" ca="1" si="4"/>
        <v>6.8253687541192098</v>
      </c>
      <c r="S313" s="20"/>
      <c r="T313" s="20"/>
      <c r="U313" s="5">
        <f t="shared" ca="1" si="5"/>
        <v>12.748652400648703</v>
      </c>
      <c r="V313" s="23"/>
      <c r="W313" s="20"/>
      <c r="X313" s="32">
        <f t="shared" si="18"/>
        <v>0.96376558443305149</v>
      </c>
      <c r="Y313" s="18">
        <f t="shared" ca="1" si="6"/>
        <v>4833221382.8735523</v>
      </c>
      <c r="Z313" s="20"/>
      <c r="AA313" s="20"/>
      <c r="AB313" s="18"/>
      <c r="AC313" s="20"/>
      <c r="AD313" s="20"/>
      <c r="AE313" s="24">
        <f t="shared" si="38"/>
        <v>20</v>
      </c>
      <c r="AH313" s="25" t="str">
        <f t="shared" ca="1" si="7"/>
        <v>-</v>
      </c>
      <c r="AI313" s="15">
        <f t="shared" ca="1" si="8"/>
        <v>13.166458216116562</v>
      </c>
      <c r="AJ313" s="15">
        <f t="shared" ca="1" si="9"/>
        <v>13.935301272894707</v>
      </c>
      <c r="AK313" s="17">
        <f t="shared" ca="1" si="10"/>
        <v>0.10048796932712344</v>
      </c>
      <c r="AL313" s="17">
        <f t="shared" ca="1" si="11"/>
        <v>8.9964694444017404E-2</v>
      </c>
      <c r="AM313" s="26">
        <f t="shared" ca="1" si="12"/>
        <v>0</v>
      </c>
      <c r="AN313" s="26">
        <f t="shared" ca="1" si="13"/>
        <v>1</v>
      </c>
      <c r="AO313" s="25">
        <f t="shared" si="20"/>
        <v>0</v>
      </c>
      <c r="AP313" s="26">
        <f t="shared" si="21"/>
        <v>0</v>
      </c>
      <c r="AQ313" s="25">
        <f t="shared" si="22"/>
        <v>0</v>
      </c>
      <c r="AR313" s="26">
        <f t="shared" si="23"/>
        <v>1</v>
      </c>
      <c r="BD313" s="30"/>
      <c r="BE313" s="30"/>
      <c r="BF313" s="30"/>
    </row>
    <row r="314" spans="1:58" x14ac:dyDescent="0.2">
      <c r="A314" s="12">
        <v>38525</v>
      </c>
      <c r="B314" s="13">
        <v>12.465</v>
      </c>
      <c r="C314" s="14">
        <v>13.88</v>
      </c>
      <c r="D314" s="31">
        <f t="shared" si="14"/>
        <v>125969.68818498131</v>
      </c>
      <c r="E314" s="31">
        <f t="shared" si="15"/>
        <v>30049.45980489712</v>
      </c>
      <c r="F314" s="16">
        <f t="shared" si="0"/>
        <v>156019.14798987843</v>
      </c>
      <c r="G314" s="16">
        <f t="shared" si="1"/>
        <v>12.737530559048354</v>
      </c>
      <c r="H314" s="17">
        <f t="shared" si="2"/>
        <v>0.10194524495677237</v>
      </c>
      <c r="I314" s="16">
        <v>11.05</v>
      </c>
      <c r="J314" s="32">
        <f t="shared" si="16"/>
        <v>0.99905009223729191</v>
      </c>
      <c r="K314" s="18">
        <f t="shared" ca="1" si="3"/>
        <v>26982.629574959497</v>
      </c>
      <c r="L314" s="19"/>
      <c r="M314" s="20"/>
      <c r="N314" s="18"/>
      <c r="O314" s="20"/>
      <c r="P314" s="21"/>
      <c r="Q314" s="33">
        <f t="shared" si="17"/>
        <v>1.0009499077627082</v>
      </c>
      <c r="R314" s="5">
        <f t="shared" ca="1" si="4"/>
        <v>6.8315676189037324</v>
      </c>
      <c r="S314" s="20"/>
      <c r="T314" s="20"/>
      <c r="U314" s="5">
        <f t="shared" ca="1" si="5"/>
        <v>12.760325574296267</v>
      </c>
      <c r="V314" s="23"/>
      <c r="W314" s="20"/>
      <c r="X314" s="32">
        <f t="shared" si="18"/>
        <v>0.99810018447458382</v>
      </c>
      <c r="Y314" s="18">
        <f t="shared" ca="1" si="6"/>
        <v>4823721668.7367277</v>
      </c>
      <c r="Z314" s="20"/>
      <c r="AA314" s="20"/>
      <c r="AB314" s="18"/>
      <c r="AC314" s="20"/>
      <c r="AD314" s="20"/>
      <c r="AE314" s="24">
        <f t="shared" si="38"/>
        <v>19</v>
      </c>
      <c r="AH314" s="25" t="str">
        <f t="shared" ca="1" si="7"/>
        <v>-</v>
      </c>
      <c r="AI314" s="15">
        <f t="shared" ca="1" si="8"/>
        <v>13.123290091781216</v>
      </c>
      <c r="AJ314" s="15">
        <f t="shared" ca="1" si="9"/>
        <v>13.892322642487013</v>
      </c>
      <c r="AK314" s="17">
        <f t="shared" ca="1" si="10"/>
        <v>9.4931191231820269E-2</v>
      </c>
      <c r="AL314" s="17">
        <f t="shared" ca="1" si="11"/>
        <v>9.2891740781300733E-2</v>
      </c>
      <c r="AM314" s="26">
        <f t="shared" ca="1" si="12"/>
        <v>0</v>
      </c>
      <c r="AN314" s="26">
        <f t="shared" ca="1" si="13"/>
        <v>1</v>
      </c>
      <c r="AO314" s="25">
        <f t="shared" si="20"/>
        <v>0</v>
      </c>
      <c r="AP314" s="26">
        <f t="shared" si="21"/>
        <v>0</v>
      </c>
      <c r="AQ314" s="25">
        <f t="shared" si="22"/>
        <v>0</v>
      </c>
      <c r="AR314" s="26">
        <f t="shared" si="23"/>
        <v>1</v>
      </c>
      <c r="BD314" s="30"/>
      <c r="BE314" s="30"/>
      <c r="BF314" s="30"/>
    </row>
    <row r="315" spans="1:58" x14ac:dyDescent="0.2">
      <c r="A315" s="12">
        <v>38526</v>
      </c>
      <c r="B315" s="13">
        <v>13.045</v>
      </c>
      <c r="C315" s="14">
        <v>13.96</v>
      </c>
      <c r="D315" s="31">
        <f t="shared" si="14"/>
        <v>119339.70459629808</v>
      </c>
      <c r="E315" s="31">
        <f t="shared" si="15"/>
        <v>36003.548092572659</v>
      </c>
      <c r="F315" s="16">
        <f t="shared" si="0"/>
        <v>155343.25268887074</v>
      </c>
      <c r="G315" s="16">
        <f t="shared" si="1"/>
        <v>13.257067443770374</v>
      </c>
      <c r="H315" s="17">
        <f t="shared" si="2"/>
        <v>6.554441260744992E-2</v>
      </c>
      <c r="I315" s="16">
        <v>12.13</v>
      </c>
      <c r="J315" s="32">
        <f t="shared" si="16"/>
        <v>1.0362790524501915</v>
      </c>
      <c r="K315" s="18">
        <f t="shared" ca="1" si="3"/>
        <v>27960.39387284877</v>
      </c>
      <c r="L315" s="19"/>
      <c r="M315" s="20"/>
      <c r="N315" s="18"/>
      <c r="O315" s="20"/>
      <c r="P315" s="21"/>
      <c r="Q315" s="33">
        <f t="shared" si="17"/>
        <v>0.96372094754980853</v>
      </c>
      <c r="R315" s="5">
        <f t="shared" ca="1" si="4"/>
        <v>6.5834505496235236</v>
      </c>
      <c r="S315" s="20"/>
      <c r="T315" s="20"/>
      <c r="U315" s="5">
        <f t="shared" ca="1" si="5"/>
        <v>12.296972046924864</v>
      </c>
      <c r="V315" s="23"/>
      <c r="W315" s="20"/>
      <c r="X315" s="32">
        <f t="shared" si="18"/>
        <v>1.0725581049003829</v>
      </c>
      <c r="Y315" s="18">
        <f t="shared" ca="1" si="6"/>
        <v>5173381272.7637367</v>
      </c>
      <c r="Z315" s="20"/>
      <c r="AA315" s="20"/>
      <c r="AB315" s="18"/>
      <c r="AC315" s="20"/>
      <c r="AD315" s="20"/>
      <c r="AE315" s="24">
        <f t="shared" si="38"/>
        <v>18</v>
      </c>
      <c r="AH315" s="25" t="str">
        <f t="shared" ca="1" si="7"/>
        <v>-</v>
      </c>
      <c r="AI315" s="15">
        <f t="shared" ca="1" si="8"/>
        <v>13.106823653310485</v>
      </c>
      <c r="AJ315" s="15">
        <f t="shared" ca="1" si="9"/>
        <v>13.854277996359281</v>
      </c>
      <c r="AK315" s="17">
        <f t="shared" ca="1" si="10"/>
        <v>9.0980708028402427E-2</v>
      </c>
      <c r="AL315" s="17">
        <f t="shared" ca="1" si="11"/>
        <v>9.3376230068686977E-2</v>
      </c>
      <c r="AM315" s="26">
        <f t="shared" ca="1" si="12"/>
        <v>0</v>
      </c>
      <c r="AN315" s="26">
        <f t="shared" ca="1" si="13"/>
        <v>0</v>
      </c>
      <c r="AO315" s="25">
        <f t="shared" si="20"/>
        <v>0</v>
      </c>
      <c r="AP315" s="26">
        <f t="shared" si="21"/>
        <v>0</v>
      </c>
      <c r="AQ315" s="25">
        <f t="shared" si="22"/>
        <v>0</v>
      </c>
      <c r="AR315" s="26">
        <f t="shared" si="23"/>
        <v>1</v>
      </c>
      <c r="BD315" s="30"/>
      <c r="BE315" s="30"/>
      <c r="BF315" s="30"/>
    </row>
    <row r="316" spans="1:58" x14ac:dyDescent="0.2">
      <c r="A316" s="12">
        <v>38527</v>
      </c>
      <c r="B316" s="13">
        <v>13.22</v>
      </c>
      <c r="C316" s="14">
        <v>14.26</v>
      </c>
      <c r="D316" s="31">
        <f t="shared" si="14"/>
        <v>112709.72100761485</v>
      </c>
      <c r="E316" s="31">
        <f t="shared" si="15"/>
        <v>42198.973301338614</v>
      </c>
      <c r="F316" s="16">
        <f t="shared" si="0"/>
        <v>154908.69430895348</v>
      </c>
      <c r="G316" s="16">
        <f t="shared" si="1"/>
        <v>13.503308386460626</v>
      </c>
      <c r="H316" s="17">
        <f t="shared" si="2"/>
        <v>7.293127629733509E-2</v>
      </c>
      <c r="I316" s="16">
        <v>12.18</v>
      </c>
      <c r="J316" s="32">
        <f t="shared" si="16"/>
        <v>1.0157249472735406</v>
      </c>
      <c r="K316" s="18">
        <f t="shared" ca="1" si="3"/>
        <v>28398.911778316793</v>
      </c>
      <c r="L316" s="19"/>
      <c r="M316" s="20"/>
      <c r="N316" s="18"/>
      <c r="O316" s="20"/>
      <c r="P316" s="21"/>
      <c r="Q316" s="33">
        <f t="shared" si="17"/>
        <v>0.98427505272645954</v>
      </c>
      <c r="R316" s="5">
        <f t="shared" ca="1" si="4"/>
        <v>6.4796561916523405</v>
      </c>
      <c r="S316" s="20"/>
      <c r="T316" s="20"/>
      <c r="U316" s="5">
        <f t="shared" ca="1" si="5"/>
        <v>12.103188437775746</v>
      </c>
      <c r="V316" s="23"/>
      <c r="W316" s="20"/>
      <c r="X316" s="32">
        <f t="shared" si="18"/>
        <v>1.0314498945470809</v>
      </c>
      <c r="Y316" s="18">
        <f t="shared" ca="1" si="6"/>
        <v>5335732383.8825312</v>
      </c>
      <c r="Z316" s="20"/>
      <c r="AA316" s="20"/>
      <c r="AB316" s="18"/>
      <c r="AC316" s="20"/>
      <c r="AD316" s="20"/>
      <c r="AE316" s="24">
        <f t="shared" si="38"/>
        <v>17</v>
      </c>
      <c r="AH316" s="25" t="str">
        <f t="shared" ca="1" si="7"/>
        <v>-</v>
      </c>
      <c r="AI316" s="15">
        <f t="shared" ca="1" si="8"/>
        <v>13.095011177418893</v>
      </c>
      <c r="AJ316" s="15">
        <f t="shared" ca="1" si="9"/>
        <v>13.82188067668327</v>
      </c>
      <c r="AK316" s="17">
        <f t="shared" ca="1" si="10"/>
        <v>8.6793695318044803E-2</v>
      </c>
      <c r="AL316" s="17">
        <f t="shared" ca="1" si="11"/>
        <v>9.3608767396759676E-2</v>
      </c>
      <c r="AM316" s="26">
        <f t="shared" ca="1" si="12"/>
        <v>0</v>
      </c>
      <c r="AN316" s="26">
        <f t="shared" ca="1" si="13"/>
        <v>0</v>
      </c>
      <c r="AO316" s="25">
        <f t="shared" si="20"/>
        <v>0</v>
      </c>
      <c r="AP316" s="26">
        <f t="shared" si="21"/>
        <v>0</v>
      </c>
      <c r="AQ316" s="25">
        <f t="shared" si="22"/>
        <v>0</v>
      </c>
      <c r="AR316" s="26">
        <f t="shared" si="23"/>
        <v>1</v>
      </c>
      <c r="BD316" s="30"/>
      <c r="BE316" s="30"/>
      <c r="BF316" s="30"/>
    </row>
    <row r="317" spans="1:58" x14ac:dyDescent="0.2">
      <c r="A317" s="12">
        <v>38530</v>
      </c>
      <c r="B317" s="13">
        <v>13.32</v>
      </c>
      <c r="C317" s="14">
        <v>14.12</v>
      </c>
      <c r="D317" s="31">
        <f t="shared" si="14"/>
        <v>106079.73741893162</v>
      </c>
      <c r="E317" s="31">
        <f t="shared" si="15"/>
        <v>48345.423725068787</v>
      </c>
      <c r="F317" s="16">
        <f t="shared" si="0"/>
        <v>154425.16114400042</v>
      </c>
      <c r="G317" s="16">
        <f t="shared" si="1"/>
        <v>13.570453609331121</v>
      </c>
      <c r="H317" s="17">
        <f t="shared" si="2"/>
        <v>5.6657223796033884E-2</v>
      </c>
      <c r="I317" s="16">
        <v>12.52</v>
      </c>
      <c r="J317" s="32">
        <f t="shared" si="16"/>
        <v>1.0018355728887247</v>
      </c>
      <c r="K317" s="18">
        <f t="shared" ca="1" si="3"/>
        <v>28449.880158952947</v>
      </c>
      <c r="L317" s="19"/>
      <c r="M317" s="20"/>
      <c r="N317" s="18"/>
      <c r="O317" s="20"/>
      <c r="P317" s="21"/>
      <c r="Q317" s="33">
        <f t="shared" si="17"/>
        <v>0.99816442711127529</v>
      </c>
      <c r="R317" s="5">
        <f t="shared" ca="1" si="4"/>
        <v>6.4674928719473055</v>
      </c>
      <c r="S317" s="20"/>
      <c r="T317" s="20"/>
      <c r="U317" s="5">
        <f t="shared" ca="1" si="5"/>
        <v>12.080558555895552</v>
      </c>
      <c r="V317" s="23"/>
      <c r="W317" s="20"/>
      <c r="X317" s="32">
        <f t="shared" si="18"/>
        <v>1.0036711457774494</v>
      </c>
      <c r="Y317" s="18">
        <f t="shared" ca="1" si="6"/>
        <v>5354968184.8801584</v>
      </c>
      <c r="Z317" s="20"/>
      <c r="AA317" s="20"/>
      <c r="AB317" s="18"/>
      <c r="AC317" s="20"/>
      <c r="AD317" s="20"/>
      <c r="AE317" s="24">
        <f t="shared" si="38"/>
        <v>16</v>
      </c>
      <c r="AH317" s="25" t="str">
        <f t="shared" ca="1" si="7"/>
        <v>-</v>
      </c>
      <c r="AI317" s="15">
        <f t="shared" ca="1" si="8"/>
        <v>13.106068826153441</v>
      </c>
      <c r="AJ317" s="15">
        <f t="shared" ca="1" si="9"/>
        <v>13.772662115699884</v>
      </c>
      <c r="AK317" s="17">
        <f t="shared" ca="1" si="10"/>
        <v>8.1383308971475873E-2</v>
      </c>
      <c r="AL317" s="17">
        <f t="shared" ca="1" si="11"/>
        <v>9.2770400970911548E-2</v>
      </c>
      <c r="AM317" s="26">
        <f t="shared" ca="1" si="12"/>
        <v>0</v>
      </c>
      <c r="AN317" s="26">
        <f t="shared" ca="1" si="13"/>
        <v>0</v>
      </c>
      <c r="AO317" s="25">
        <f t="shared" si="20"/>
        <v>0</v>
      </c>
      <c r="AP317" s="26">
        <f t="shared" si="21"/>
        <v>0</v>
      </c>
      <c r="AQ317" s="25">
        <f t="shared" si="22"/>
        <v>0</v>
      </c>
      <c r="AR317" s="26">
        <f t="shared" si="23"/>
        <v>1</v>
      </c>
      <c r="BD317" s="30"/>
      <c r="BE317" s="30"/>
      <c r="BF317" s="30"/>
    </row>
    <row r="318" spans="1:58" x14ac:dyDescent="0.2">
      <c r="A318" s="12">
        <v>38531</v>
      </c>
      <c r="B318" s="13">
        <v>12.725</v>
      </c>
      <c r="C318" s="14">
        <v>13.87</v>
      </c>
      <c r="D318" s="31">
        <f t="shared" si="14"/>
        <v>99449.753830248388</v>
      </c>
      <c r="E318" s="31">
        <f t="shared" si="15"/>
        <v>54599.770849803957</v>
      </c>
      <c r="F318" s="16">
        <f t="shared" si="0"/>
        <v>154049.52468005236</v>
      </c>
      <c r="G318" s="16">
        <f t="shared" si="1"/>
        <v>13.130822333777838</v>
      </c>
      <c r="H318" s="17">
        <f t="shared" si="2"/>
        <v>8.2552271088680573E-2</v>
      </c>
      <c r="I318" s="16">
        <v>11.58</v>
      </c>
      <c r="J318" s="32">
        <f t="shared" si="16"/>
        <v>0.96525011017116102</v>
      </c>
      <c r="K318" s="18">
        <f t="shared" ca="1" si="3"/>
        <v>27460.130417651028</v>
      </c>
      <c r="L318" s="19"/>
      <c r="M318" s="20"/>
      <c r="N318" s="18"/>
      <c r="O318" s="20"/>
      <c r="P318" s="21"/>
      <c r="Q318" s="33">
        <f t="shared" si="17"/>
        <v>1.034749889828839</v>
      </c>
      <c r="R318" s="5">
        <f t="shared" ca="1" si="4"/>
        <v>6.6919587469022002</v>
      </c>
      <c r="S318" s="20"/>
      <c r="T318" s="20"/>
      <c r="U318" s="5">
        <f t="shared" ca="1" si="5"/>
        <v>12.499928679657614</v>
      </c>
      <c r="V318" s="23"/>
      <c r="W318" s="20"/>
      <c r="X318" s="32">
        <f t="shared" si="18"/>
        <v>0.93050022034232194</v>
      </c>
      <c r="Y318" s="18">
        <f t="shared" ca="1" si="6"/>
        <v>4982471142.3538542</v>
      </c>
      <c r="Z318" s="20"/>
      <c r="AA318" s="20"/>
      <c r="AB318" s="18"/>
      <c r="AC318" s="20"/>
      <c r="AD318" s="20"/>
      <c r="AE318" s="24">
        <f t="shared" si="38"/>
        <v>15</v>
      </c>
      <c r="AH318" s="25" t="str">
        <f t="shared" ca="1" si="7"/>
        <v>-</v>
      </c>
      <c r="AI318" s="15">
        <f t="shared" ca="1" si="8"/>
        <v>13.091889528014763</v>
      </c>
      <c r="AJ318" s="15">
        <f t="shared" ca="1" si="9"/>
        <v>13.715799289512203</v>
      </c>
      <c r="AK318" s="17">
        <f t="shared" ca="1" si="10"/>
        <v>8.0082497010065479E-2</v>
      </c>
      <c r="AL318" s="17">
        <f t="shared" ca="1" si="11"/>
        <v>9.2854149192459295E-2</v>
      </c>
      <c r="AM318" s="26">
        <f t="shared" ca="1" si="12"/>
        <v>0</v>
      </c>
      <c r="AN318" s="26">
        <f t="shared" ca="1" si="13"/>
        <v>0</v>
      </c>
      <c r="AO318" s="25">
        <f t="shared" si="20"/>
        <v>0</v>
      </c>
      <c r="AP318" s="26">
        <f t="shared" si="21"/>
        <v>0</v>
      </c>
      <c r="AQ318" s="25">
        <f t="shared" si="22"/>
        <v>0</v>
      </c>
      <c r="AR318" s="26">
        <f t="shared" si="23"/>
        <v>1</v>
      </c>
      <c r="BD318" s="30"/>
      <c r="BE318" s="30"/>
      <c r="BF318" s="30"/>
    </row>
    <row r="319" spans="1:58" x14ac:dyDescent="0.2">
      <c r="A319" s="12">
        <v>38532</v>
      </c>
      <c r="B319" s="13">
        <v>12.91</v>
      </c>
      <c r="C319" s="14">
        <v>14.05</v>
      </c>
      <c r="D319" s="31">
        <f t="shared" si="14"/>
        <v>92819.770241565158</v>
      </c>
      <c r="E319" s="31">
        <f t="shared" si="15"/>
        <v>60682.434235960704</v>
      </c>
      <c r="F319" s="16">
        <f t="shared" si="0"/>
        <v>153502.20447752587</v>
      </c>
      <c r="G319" s="16">
        <f t="shared" si="1"/>
        <v>13.360664374915368</v>
      </c>
      <c r="H319" s="17">
        <f t="shared" si="2"/>
        <v>8.1138790035587216E-2</v>
      </c>
      <c r="I319" s="16">
        <v>11.77</v>
      </c>
      <c r="J319" s="32">
        <f t="shared" si="16"/>
        <v>1.0138889352228293</v>
      </c>
      <c r="K319" s="18">
        <f t="shared" ca="1" si="3"/>
        <v>27840.387347152504</v>
      </c>
      <c r="L319" s="19"/>
      <c r="M319" s="20"/>
      <c r="N319" s="18"/>
      <c r="O319" s="20"/>
      <c r="P319" s="21"/>
      <c r="Q319" s="33">
        <f t="shared" si="17"/>
        <v>0.9861110647771707</v>
      </c>
      <c r="R319" s="5">
        <f t="shared" ca="1" si="4"/>
        <v>6.5987396590849325</v>
      </c>
      <c r="S319" s="20"/>
      <c r="T319" s="20"/>
      <c r="U319" s="5">
        <f t="shared" ca="1" si="5"/>
        <v>12.325895983098484</v>
      </c>
      <c r="V319" s="23"/>
      <c r="W319" s="20"/>
      <c r="X319" s="32">
        <f t="shared" si="18"/>
        <v>1.0277778704456586</v>
      </c>
      <c r="Y319" s="18">
        <f t="shared" ca="1" si="6"/>
        <v>5120536559.5268373</v>
      </c>
      <c r="Z319" s="20"/>
      <c r="AA319" s="20"/>
      <c r="AB319" s="18"/>
      <c r="AC319" s="20"/>
      <c r="AD319" s="20"/>
      <c r="AE319" s="24">
        <f t="shared" si="38"/>
        <v>14</v>
      </c>
      <c r="AH319" s="25" t="str">
        <f t="shared" ca="1" si="7"/>
        <v>-</v>
      </c>
      <c r="AI319" s="15">
        <f t="shared" ca="1" si="8"/>
        <v>13.081061433834174</v>
      </c>
      <c r="AJ319" s="15">
        <f t="shared" ca="1" si="9"/>
        <v>13.675491448221107</v>
      </c>
      <c r="AK319" s="17">
        <f t="shared" ca="1" si="10"/>
        <v>7.6794869796976514E-2</v>
      </c>
      <c r="AL319" s="17">
        <f t="shared" ca="1" si="11"/>
        <v>9.1796051652893035E-2</v>
      </c>
      <c r="AM319" s="26">
        <f t="shared" ca="1" si="12"/>
        <v>0</v>
      </c>
      <c r="AN319" s="26">
        <f t="shared" ca="1" si="13"/>
        <v>0</v>
      </c>
      <c r="AO319" s="25">
        <f t="shared" si="20"/>
        <v>0</v>
      </c>
      <c r="AP319" s="26">
        <f t="shared" si="21"/>
        <v>0</v>
      </c>
      <c r="AQ319" s="25">
        <f t="shared" si="22"/>
        <v>0</v>
      </c>
      <c r="AR319" s="26">
        <f t="shared" si="23"/>
        <v>1</v>
      </c>
      <c r="BD319" s="30"/>
      <c r="BE319" s="30"/>
      <c r="BF319" s="30"/>
    </row>
    <row r="320" spans="1:58" x14ac:dyDescent="0.2">
      <c r="A320" s="12">
        <v>38533</v>
      </c>
      <c r="B320" s="13">
        <v>13.06</v>
      </c>
      <c r="C320" s="14">
        <v>14.08</v>
      </c>
      <c r="D320" s="31">
        <f t="shared" si="14"/>
        <v>86189.786652881929</v>
      </c>
      <c r="E320" s="31">
        <f t="shared" si="15"/>
        <v>66774.468978302379</v>
      </c>
      <c r="F320" s="16">
        <f t="shared" si="0"/>
        <v>152964.25563118432</v>
      </c>
      <c r="G320" s="16">
        <f t="shared" si="1"/>
        <v>13.505267151314682</v>
      </c>
      <c r="H320" s="17">
        <f t="shared" si="2"/>
        <v>7.2443181818181768E-2</v>
      </c>
      <c r="I320" s="16">
        <v>12.04</v>
      </c>
      <c r="J320" s="32">
        <f t="shared" si="16"/>
        <v>1.0072805911681477</v>
      </c>
      <c r="K320" s="18">
        <f t="shared" ca="1" si="3"/>
        <v>28041.938565135981</v>
      </c>
      <c r="L320" s="19"/>
      <c r="M320" s="20"/>
      <c r="N320" s="18"/>
      <c r="O320" s="20"/>
      <c r="P320" s="21"/>
      <c r="Q320" s="33">
        <f t="shared" si="17"/>
        <v>0.99271940883185217</v>
      </c>
      <c r="R320" s="5">
        <f t="shared" ca="1" si="4"/>
        <v>6.5504240399833948</v>
      </c>
      <c r="S320" s="20"/>
      <c r="T320" s="20"/>
      <c r="U320" s="5">
        <f t="shared" ca="1" si="5"/>
        <v>12.235737263555556</v>
      </c>
      <c r="V320" s="23"/>
      <c r="W320" s="20"/>
      <c r="X320" s="32">
        <f t="shared" si="18"/>
        <v>1.0145611823362957</v>
      </c>
      <c r="Y320" s="18">
        <f t="shared" ca="1" si="6"/>
        <v>5194755720.3944483</v>
      </c>
      <c r="Z320" s="20"/>
      <c r="AA320" s="20"/>
      <c r="AB320" s="18"/>
      <c r="AC320" s="20"/>
      <c r="AD320" s="20"/>
      <c r="AE320" s="24">
        <f t="shared" si="38"/>
        <v>13</v>
      </c>
      <c r="AH320" s="25" t="str">
        <f t="shared" ca="1" si="7"/>
        <v>-</v>
      </c>
      <c r="AI320" s="15">
        <f t="shared" ca="1" si="8"/>
        <v>13.087055757618188</v>
      </c>
      <c r="AJ320" s="15">
        <f t="shared" ca="1" si="9"/>
        <v>13.641850127731702</v>
      </c>
      <c r="AK320" s="17">
        <f t="shared" ca="1" si="10"/>
        <v>7.1877859273878075E-2</v>
      </c>
      <c r="AL320" s="17">
        <f t="shared" ca="1" si="11"/>
        <v>9.0494734972487917E-2</v>
      </c>
      <c r="AM320" s="26">
        <f t="shared" ca="1" si="12"/>
        <v>0</v>
      </c>
      <c r="AN320" s="26">
        <f t="shared" ca="1" si="13"/>
        <v>0</v>
      </c>
      <c r="AO320" s="25">
        <f t="shared" si="20"/>
        <v>0</v>
      </c>
      <c r="AP320" s="26">
        <f t="shared" si="21"/>
        <v>0</v>
      </c>
      <c r="AQ320" s="25">
        <f t="shared" si="22"/>
        <v>0</v>
      </c>
      <c r="AR320" s="26">
        <f t="shared" si="23"/>
        <v>1</v>
      </c>
      <c r="BD320" s="30"/>
      <c r="BE320" s="30"/>
      <c r="BF320" s="30"/>
    </row>
    <row r="321" spans="1:58" x14ac:dyDescent="0.2">
      <c r="A321" s="12">
        <v>38534</v>
      </c>
      <c r="B321" s="13">
        <v>12.73</v>
      </c>
      <c r="C321" s="14">
        <v>14.06</v>
      </c>
      <c r="D321" s="31">
        <f t="shared" si="14"/>
        <v>79559.803064198699</v>
      </c>
      <c r="E321" s="31">
        <f t="shared" si="15"/>
        <v>72924.155460419061</v>
      </c>
      <c r="F321" s="16">
        <f t="shared" si="0"/>
        <v>152483.95852461777</v>
      </c>
      <c r="G321" s="16">
        <f t="shared" si="1"/>
        <v>13.36606118112876</v>
      </c>
      <c r="H321" s="17">
        <f t="shared" si="2"/>
        <v>9.4594594594594628E-2</v>
      </c>
      <c r="I321" s="16">
        <v>11.4</v>
      </c>
      <c r="J321" s="32">
        <f t="shared" si="16"/>
        <v>0.98658490282862954</v>
      </c>
      <c r="K321" s="18">
        <f t="shared" ca="1" si="3"/>
        <v>27664.62535708764</v>
      </c>
      <c r="L321" s="19"/>
      <c r="M321" s="20"/>
      <c r="N321" s="18"/>
      <c r="O321" s="20"/>
      <c r="P321" s="21"/>
      <c r="Q321" s="33">
        <f t="shared" si="17"/>
        <v>1.0134150971713705</v>
      </c>
      <c r="R321" s="5">
        <f t="shared" ca="1" si="4"/>
        <v>6.6380220722039152</v>
      </c>
      <c r="S321" s="20"/>
      <c r="T321" s="20"/>
      <c r="U321" s="5">
        <f t="shared" ca="1" si="5"/>
        <v>12.399456352614788</v>
      </c>
      <c r="V321" s="23"/>
      <c r="W321" s="20"/>
      <c r="X321" s="32">
        <f t="shared" si="18"/>
        <v>0.97316980565725908</v>
      </c>
      <c r="Y321" s="18">
        <f t="shared" ca="1" si="6"/>
        <v>5055046704.5106659</v>
      </c>
      <c r="Z321" s="20"/>
      <c r="AA321" s="20"/>
      <c r="AB321" s="18"/>
      <c r="AC321" s="20"/>
      <c r="AD321" s="20"/>
      <c r="AE321" s="24">
        <f t="shared" si="38"/>
        <v>12</v>
      </c>
      <c r="AH321" s="25" t="str">
        <f t="shared" ca="1" si="7"/>
        <v>-</v>
      </c>
      <c r="AI321" s="15">
        <f t="shared" ca="1" si="8"/>
        <v>13.089182406928677</v>
      </c>
      <c r="AJ321" s="15">
        <f t="shared" ca="1" si="9"/>
        <v>13.618968451257008</v>
      </c>
      <c r="AK321" s="17">
        <f t="shared" ca="1" si="10"/>
        <v>7.6719556271735531E-2</v>
      </c>
      <c r="AL321" s="17">
        <f t="shared" ca="1" si="11"/>
        <v>9.0949807582411279E-2</v>
      </c>
      <c r="AM321" s="26">
        <f t="shared" ca="1" si="12"/>
        <v>0</v>
      </c>
      <c r="AN321" s="26">
        <f t="shared" ca="1" si="13"/>
        <v>0</v>
      </c>
      <c r="AO321" s="25">
        <f t="shared" si="20"/>
        <v>0</v>
      </c>
      <c r="AP321" s="26">
        <f t="shared" si="21"/>
        <v>0</v>
      </c>
      <c r="AQ321" s="25">
        <f t="shared" si="22"/>
        <v>0</v>
      </c>
      <c r="AR321" s="26">
        <f t="shared" si="23"/>
        <v>1</v>
      </c>
      <c r="BD321" s="30"/>
      <c r="BE321" s="30"/>
      <c r="BF321" s="30"/>
    </row>
    <row r="322" spans="1:58" x14ac:dyDescent="0.2">
      <c r="A322" s="12">
        <v>38538</v>
      </c>
      <c r="B322" s="13">
        <v>12.76</v>
      </c>
      <c r="C322" s="14">
        <v>13.84</v>
      </c>
      <c r="D322" s="31">
        <f t="shared" si="14"/>
        <v>72929.819475515469</v>
      </c>
      <c r="E322" s="31">
        <f t="shared" si="15"/>
        <v>78926.978439361978</v>
      </c>
      <c r="F322" s="16">
        <f t="shared" si="0"/>
        <v>151856.79791487745</v>
      </c>
      <c r="G322" s="16">
        <f t="shared" si="1"/>
        <v>13.321325787748352</v>
      </c>
      <c r="H322" s="17">
        <f t="shared" si="2"/>
        <v>7.80346820809249E-2</v>
      </c>
      <c r="I322" s="16">
        <v>11.68</v>
      </c>
      <c r="J322" s="32">
        <f t="shared" si="16"/>
        <v>0.99255386545516977</v>
      </c>
      <c r="K322" s="18">
        <f t="shared" ca="1" si="3"/>
        <v>27457.511401188218</v>
      </c>
      <c r="L322" s="19"/>
      <c r="M322" s="20"/>
      <c r="N322" s="18"/>
      <c r="O322" s="20"/>
      <c r="P322" s="21"/>
      <c r="Q322" s="33">
        <f t="shared" si="17"/>
        <v>1.0074461345448302</v>
      </c>
      <c r="R322" s="5">
        <f t="shared" ca="1" si="4"/>
        <v>6.6871710873069334</v>
      </c>
      <c r="S322" s="20"/>
      <c r="T322" s="20"/>
      <c r="U322" s="5">
        <f t="shared" ca="1" si="5"/>
        <v>12.491356711248065</v>
      </c>
      <c r="V322" s="23"/>
      <c r="W322" s="20"/>
      <c r="X322" s="32">
        <f t="shared" si="18"/>
        <v>0.98510773091033954</v>
      </c>
      <c r="Y322" s="18">
        <f t="shared" ca="1" si="6"/>
        <v>4979437854.766325</v>
      </c>
      <c r="Z322" s="20"/>
      <c r="AA322" s="20"/>
      <c r="AB322" s="18"/>
      <c r="AC322" s="20"/>
      <c r="AD322" s="20"/>
      <c r="AE322" s="24">
        <f t="shared" si="38"/>
        <v>11</v>
      </c>
      <c r="AH322" s="25" t="str">
        <f t="shared" ca="1" si="7"/>
        <v>-</v>
      </c>
      <c r="AI322" s="15">
        <f t="shared" ca="1" si="8"/>
        <v>13.08695646220537</v>
      </c>
      <c r="AJ322" s="15">
        <f t="shared" ca="1" si="9"/>
        <v>13.599155020782241</v>
      </c>
      <c r="AK322" s="17">
        <f t="shared" ca="1" si="10"/>
        <v>7.7570123902333823E-2</v>
      </c>
      <c r="AL322" s="17">
        <f t="shared" ca="1" si="11"/>
        <v>8.9444115096518451E-2</v>
      </c>
      <c r="AM322" s="26">
        <f t="shared" ca="1" si="12"/>
        <v>0</v>
      </c>
      <c r="AN322" s="26">
        <f t="shared" ca="1" si="13"/>
        <v>0</v>
      </c>
      <c r="AO322" s="25">
        <f t="shared" si="20"/>
        <v>0</v>
      </c>
      <c r="AP322" s="26">
        <f t="shared" si="21"/>
        <v>0</v>
      </c>
      <c r="AQ322" s="25">
        <f t="shared" si="22"/>
        <v>0</v>
      </c>
      <c r="AR322" s="26">
        <f t="shared" si="23"/>
        <v>1</v>
      </c>
      <c r="BD322" s="30"/>
      <c r="BE322" s="30"/>
      <c r="BF322" s="30"/>
    </row>
    <row r="323" spans="1:58" x14ac:dyDescent="0.2">
      <c r="A323" s="12">
        <v>38539</v>
      </c>
      <c r="B323" s="13">
        <v>13.115</v>
      </c>
      <c r="C323" s="14">
        <v>13.96</v>
      </c>
      <c r="D323" s="31">
        <f t="shared" si="14"/>
        <v>66299.835886832239</v>
      </c>
      <c r="E323" s="31">
        <f t="shared" si="15"/>
        <v>85039.593366500558</v>
      </c>
      <c r="F323" s="16">
        <f t="shared" si="0"/>
        <v>151339.42925333278</v>
      </c>
      <c r="G323" s="16">
        <f t="shared" si="1"/>
        <v>13.5898164886654</v>
      </c>
      <c r="H323" s="17">
        <f t="shared" si="2"/>
        <v>6.0530085959885405E-2</v>
      </c>
      <c r="I323" s="16">
        <v>12.27</v>
      </c>
      <c r="J323" s="32">
        <f t="shared" si="16"/>
        <v>1.0166793355477131</v>
      </c>
      <c r="K323" s="18">
        <f t="shared" ca="1" si="3"/>
        <v>27914.34638878921</v>
      </c>
      <c r="L323" s="19"/>
      <c r="M323" s="20"/>
      <c r="N323" s="18"/>
      <c r="O323" s="20"/>
      <c r="P323" s="21"/>
      <c r="Q323" s="33">
        <f t="shared" si="17"/>
        <v>0.98332066445228694</v>
      </c>
      <c r="R323" s="5">
        <f t="shared" ca="1" si="4"/>
        <v>6.5753595846328077</v>
      </c>
      <c r="S323" s="20"/>
      <c r="T323" s="20"/>
      <c r="U323" s="5">
        <f t="shared" ca="1" si="5"/>
        <v>12.282588667073092</v>
      </c>
      <c r="V323" s="23"/>
      <c r="W323" s="20"/>
      <c r="X323" s="32">
        <f t="shared" si="18"/>
        <v>1.0333586710954261</v>
      </c>
      <c r="Y323" s="18">
        <f t="shared" ca="1" si="6"/>
        <v>5145206639.9629622</v>
      </c>
      <c r="Z323" s="20"/>
      <c r="AA323" s="20"/>
      <c r="AB323" s="18"/>
      <c r="AC323" s="20"/>
      <c r="AD323" s="20"/>
      <c r="AE323" s="24">
        <f t="shared" si="38"/>
        <v>10</v>
      </c>
      <c r="AH323" s="25" t="str">
        <f t="shared" ca="1" si="7"/>
        <v>-</v>
      </c>
      <c r="AI323" s="15">
        <f t="shared" ca="1" si="8"/>
        <v>13.106734348051672</v>
      </c>
      <c r="AJ323" s="15">
        <f t="shared" ca="1" si="9"/>
        <v>13.584225525446403</v>
      </c>
      <c r="AK323" s="17">
        <f t="shared" ca="1" si="10"/>
        <v>7.8215600929642415E-2</v>
      </c>
      <c r="AL323" s="17">
        <f t="shared" ca="1" si="11"/>
        <v>8.5581223699886633E-2</v>
      </c>
      <c r="AM323" s="26">
        <f t="shared" ca="1" si="12"/>
        <v>0</v>
      </c>
      <c r="AN323" s="26">
        <f t="shared" ca="1" si="13"/>
        <v>0</v>
      </c>
      <c r="AO323" s="25">
        <f t="shared" si="20"/>
        <v>0</v>
      </c>
      <c r="AP323" s="26">
        <f t="shared" si="21"/>
        <v>0</v>
      </c>
      <c r="AQ323" s="25">
        <f t="shared" si="22"/>
        <v>0</v>
      </c>
      <c r="AR323" s="26">
        <f t="shared" si="23"/>
        <v>1</v>
      </c>
      <c r="BD323" s="30"/>
      <c r="BE323" s="30"/>
      <c r="BF323" s="30"/>
    </row>
    <row r="324" spans="1:58" x14ac:dyDescent="0.2">
      <c r="A324" s="12">
        <v>38540</v>
      </c>
      <c r="B324" s="13">
        <v>13.275</v>
      </c>
      <c r="C324" s="14">
        <v>14.06</v>
      </c>
      <c r="D324" s="31">
        <f t="shared" si="14"/>
        <v>59669.852298149017</v>
      </c>
      <c r="E324" s="31">
        <f t="shared" si="15"/>
        <v>91268.26347864815</v>
      </c>
      <c r="F324" s="16">
        <f t="shared" si="0"/>
        <v>150938.11577679717</v>
      </c>
      <c r="G324" s="16">
        <f t="shared" si="1"/>
        <v>13.749668618075809</v>
      </c>
      <c r="H324" s="17">
        <f t="shared" si="2"/>
        <v>5.5832147937411092E-2</v>
      </c>
      <c r="I324" s="16">
        <v>12.49</v>
      </c>
      <c r="J324" s="32">
        <f t="shared" si="16"/>
        <v>1.0090797048976801</v>
      </c>
      <c r="K324" s="18">
        <f t="shared" ca="1" si="3"/>
        <v>28166.652071629971</v>
      </c>
      <c r="L324" s="19"/>
      <c r="M324" s="20"/>
      <c r="N324" s="18"/>
      <c r="O324" s="20"/>
      <c r="P324" s="21"/>
      <c r="Q324" s="33">
        <f t="shared" si="17"/>
        <v>0.99092029510232005</v>
      </c>
      <c r="R324" s="5">
        <f t="shared" ca="1" si="4"/>
        <v>6.5153858262962219</v>
      </c>
      <c r="S324" s="20"/>
      <c r="T324" s="20"/>
      <c r="U324" s="5">
        <f t="shared" ca="1" si="5"/>
        <v>12.170649704864674</v>
      </c>
      <c r="V324" s="23"/>
      <c r="W324" s="20"/>
      <c r="X324" s="32">
        <f t="shared" si="18"/>
        <v>1.0181594097953599</v>
      </c>
      <c r="Y324" s="18">
        <f t="shared" ca="1" si="6"/>
        <v>5238295784.4880304</v>
      </c>
      <c r="Z324" s="20"/>
      <c r="AA324" s="20"/>
      <c r="AB324" s="18"/>
      <c r="AC324" s="20"/>
      <c r="AD324" s="20"/>
      <c r="AE324" s="24">
        <f t="shared" si="38"/>
        <v>9</v>
      </c>
      <c r="AH324" s="25" t="str">
        <f t="shared" ca="1" si="7"/>
        <v>-</v>
      </c>
      <c r="AI324" s="15">
        <f t="shared" ca="1" si="8"/>
        <v>13.141092177954736</v>
      </c>
      <c r="AJ324" s="15">
        <f t="shared" ca="1" si="9"/>
        <v>13.578149059721801</v>
      </c>
      <c r="AK324" s="17">
        <f t="shared" ca="1" si="10"/>
        <v>7.3762247071097506E-2</v>
      </c>
      <c r="AL324" s="17">
        <f t="shared" ca="1" si="11"/>
        <v>8.0615363350437882E-2</v>
      </c>
      <c r="AM324" s="26">
        <f t="shared" ca="1" si="12"/>
        <v>0</v>
      </c>
      <c r="AN324" s="26">
        <f t="shared" ca="1" si="13"/>
        <v>0</v>
      </c>
      <c r="AO324" s="25">
        <f t="shared" si="20"/>
        <v>0</v>
      </c>
      <c r="AP324" s="26">
        <f t="shared" si="21"/>
        <v>0</v>
      </c>
      <c r="AQ324" s="25">
        <f t="shared" si="22"/>
        <v>0</v>
      </c>
      <c r="AR324" s="26">
        <f t="shared" si="23"/>
        <v>1</v>
      </c>
      <c r="BD324" s="30"/>
      <c r="BE324" s="30"/>
      <c r="BF324" s="30"/>
    </row>
    <row r="325" spans="1:58" x14ac:dyDescent="0.2">
      <c r="A325" s="12">
        <v>38541</v>
      </c>
      <c r="B325" s="13">
        <v>12.57</v>
      </c>
      <c r="C325" s="14">
        <v>13.69</v>
      </c>
      <c r="D325" s="31">
        <f t="shared" si="14"/>
        <v>53039.868709465794</v>
      </c>
      <c r="E325" s="31">
        <f t="shared" si="15"/>
        <v>97528.080842785406</v>
      </c>
      <c r="F325" s="16">
        <f t="shared" si="0"/>
        <v>150567.9495522512</v>
      </c>
      <c r="G325" s="16">
        <f t="shared" si="1"/>
        <v>13.29546282836915</v>
      </c>
      <c r="H325" s="17">
        <f t="shared" si="2"/>
        <v>8.1811541271000654E-2</v>
      </c>
      <c r="I325" s="16">
        <v>11.45</v>
      </c>
      <c r="J325" s="32">
        <f t="shared" si="16"/>
        <v>0.96459463216055186</v>
      </c>
      <c r="K325" s="18">
        <f t="shared" ca="1" si="3"/>
        <v>27168.293752174661</v>
      </c>
      <c r="L325" s="19"/>
      <c r="M325" s="20"/>
      <c r="N325" s="18"/>
      <c r="O325" s="20"/>
      <c r="P325" s="21"/>
      <c r="Q325" s="33">
        <f t="shared" si="17"/>
        <v>1.0354053678394481</v>
      </c>
      <c r="R325" s="5">
        <f t="shared" ca="1" si="4"/>
        <v>6.7457844258776811</v>
      </c>
      <c r="S325" s="20"/>
      <c r="T325" s="20"/>
      <c r="U325" s="5">
        <f t="shared" ca="1" si="5"/>
        <v>12.601124614779033</v>
      </c>
      <c r="V325" s="23"/>
      <c r="W325" s="20"/>
      <c r="X325" s="32">
        <f t="shared" si="18"/>
        <v>0.92918926432110382</v>
      </c>
      <c r="Y325" s="18">
        <f t="shared" ca="1" si="6"/>
        <v>4867047869.5483456</v>
      </c>
      <c r="Z325" s="20"/>
      <c r="AA325" s="20"/>
      <c r="AB325" s="18"/>
      <c r="AC325" s="20"/>
      <c r="AD325" s="20"/>
      <c r="AE325" s="24">
        <f t="shared" si="38"/>
        <v>8</v>
      </c>
      <c r="AH325" s="25" t="str">
        <f t="shared" ca="1" si="7"/>
        <v>-</v>
      </c>
      <c r="AI325" s="15">
        <f t="shared" ca="1" si="8"/>
        <v>13.147321857838884</v>
      </c>
      <c r="AJ325" s="15">
        <f t="shared" ca="1" si="9"/>
        <v>13.548170846451052</v>
      </c>
      <c r="AK325" s="17">
        <f t="shared" ca="1" si="10"/>
        <v>7.3874372276999736E-2</v>
      </c>
      <c r="AL325" s="17">
        <f t="shared" ca="1" si="11"/>
        <v>8.0150627690628112E-2</v>
      </c>
      <c r="AM325" s="26">
        <f t="shared" ca="1" si="12"/>
        <v>0</v>
      </c>
      <c r="AN325" s="26">
        <f t="shared" ca="1" si="13"/>
        <v>0</v>
      </c>
      <c r="AO325" s="25">
        <f t="shared" si="20"/>
        <v>0</v>
      </c>
      <c r="AP325" s="26">
        <f t="shared" si="21"/>
        <v>0</v>
      </c>
      <c r="AQ325" s="25">
        <f t="shared" si="22"/>
        <v>0</v>
      </c>
      <c r="AR325" s="26">
        <f t="shared" si="23"/>
        <v>1</v>
      </c>
      <c r="BD325" s="30"/>
      <c r="BE325" s="30"/>
      <c r="BF325" s="30"/>
    </row>
    <row r="326" spans="1:58" x14ac:dyDescent="0.2">
      <c r="A326" s="12">
        <v>38544</v>
      </c>
      <c r="B326" s="13">
        <v>12.404999999999999</v>
      </c>
      <c r="C326" s="14">
        <v>13.53</v>
      </c>
      <c r="D326" s="31">
        <f t="shared" si="14"/>
        <v>46409.885120782572</v>
      </c>
      <c r="E326" s="31">
        <f t="shared" si="15"/>
        <v>103615.65525547702</v>
      </c>
      <c r="F326" s="16">
        <f t="shared" si="0"/>
        <v>150025.5403762596</v>
      </c>
      <c r="G326" s="16">
        <f t="shared" si="1"/>
        <v>13.181985117801032</v>
      </c>
      <c r="H326" s="17">
        <f t="shared" si="2"/>
        <v>8.3148558758314839E-2</v>
      </c>
      <c r="I326" s="16">
        <v>11.28</v>
      </c>
      <c r="J326" s="32">
        <f t="shared" si="16"/>
        <v>0.98789325535260164</v>
      </c>
      <c r="K326" s="18">
        <f t="shared" ca="1" si="3"/>
        <v>26838.279969707233</v>
      </c>
      <c r="L326" s="19"/>
      <c r="M326" s="20"/>
      <c r="N326" s="18"/>
      <c r="O326" s="20"/>
      <c r="P326" s="21"/>
      <c r="Q326" s="33">
        <f t="shared" si="17"/>
        <v>1.0121067446473984</v>
      </c>
      <c r="R326" s="5">
        <f t="shared" ca="1" si="4"/>
        <v>6.8271694926176059</v>
      </c>
      <c r="S326" s="20"/>
      <c r="T326" s="20"/>
      <c r="U326" s="5">
        <f t="shared" ca="1" si="5"/>
        <v>12.753246584888894</v>
      </c>
      <c r="V326" s="23"/>
      <c r="W326" s="20"/>
      <c r="X326" s="32">
        <f t="shared" si="18"/>
        <v>0.97578651070520317</v>
      </c>
      <c r="Y326" s="18">
        <f t="shared" ca="1" si="6"/>
        <v>4748887098.3673697</v>
      </c>
      <c r="Z326" s="20"/>
      <c r="AA326" s="20"/>
      <c r="AB326" s="18"/>
      <c r="AC326" s="20"/>
      <c r="AD326" s="20"/>
      <c r="AE326" s="24">
        <f t="shared" si="38"/>
        <v>7</v>
      </c>
      <c r="AH326" s="25" t="str">
        <f t="shared" ca="1" si="7"/>
        <v>-</v>
      </c>
      <c r="AI326" s="15">
        <f t="shared" ca="1" si="8"/>
        <v>13.149219810536769</v>
      </c>
      <c r="AJ326" s="15">
        <f t="shared" ca="1" si="9"/>
        <v>13.513166286503365</v>
      </c>
      <c r="AK326" s="17">
        <f t="shared" ca="1" si="10"/>
        <v>7.5658601767021924E-2</v>
      </c>
      <c r="AL326" s="17">
        <f t="shared" ca="1" si="11"/>
        <v>7.9219078078055227E-2</v>
      </c>
      <c r="AM326" s="26">
        <f t="shared" ca="1" si="12"/>
        <v>0</v>
      </c>
      <c r="AN326" s="26">
        <f t="shared" ca="1" si="13"/>
        <v>0</v>
      </c>
      <c r="AO326" s="25">
        <f t="shared" si="20"/>
        <v>0</v>
      </c>
      <c r="AP326" s="26">
        <f t="shared" si="21"/>
        <v>0</v>
      </c>
      <c r="AQ326" s="25">
        <f t="shared" si="22"/>
        <v>0</v>
      </c>
      <c r="AR326" s="26">
        <f t="shared" si="23"/>
        <v>1</v>
      </c>
      <c r="BD326" s="30"/>
      <c r="BE326" s="30"/>
      <c r="BF326" s="30"/>
    </row>
    <row r="327" spans="1:58" x14ac:dyDescent="0.2">
      <c r="A327" s="12">
        <v>38545</v>
      </c>
      <c r="B327" s="13">
        <v>12.17</v>
      </c>
      <c r="C327" s="14">
        <v>13.39</v>
      </c>
      <c r="D327" s="31">
        <f t="shared" si="14"/>
        <v>39779.901532099349</v>
      </c>
      <c r="E327" s="31">
        <f t="shared" si="15"/>
        <v>109694.36526416996</v>
      </c>
      <c r="F327" s="16">
        <f t="shared" si="0"/>
        <v>149474.26679626931</v>
      </c>
      <c r="G327" s="16">
        <f t="shared" si="1"/>
        <v>13.065318829726669</v>
      </c>
      <c r="H327" s="17">
        <f t="shared" si="2"/>
        <v>9.1112770724421255E-2</v>
      </c>
      <c r="I327" s="16">
        <v>10.95</v>
      </c>
      <c r="J327" s="32">
        <f t="shared" si="16"/>
        <v>0.98750755574907623</v>
      </c>
      <c r="K327" s="18">
        <f t="shared" ca="1" si="3"/>
        <v>26501.923779017608</v>
      </c>
      <c r="L327" s="19"/>
      <c r="M327" s="20"/>
      <c r="N327" s="18"/>
      <c r="O327" s="20"/>
      <c r="P327" s="21"/>
      <c r="Q327" s="33">
        <f t="shared" si="17"/>
        <v>1.0124924442509238</v>
      </c>
      <c r="R327" s="5">
        <f t="shared" ca="1" si="4"/>
        <v>6.9121695630065068</v>
      </c>
      <c r="S327" s="20"/>
      <c r="T327" s="20"/>
      <c r="U327" s="5">
        <f t="shared" ca="1" si="5"/>
        <v>12.91212373958313</v>
      </c>
      <c r="V327" s="23"/>
      <c r="W327" s="20"/>
      <c r="X327" s="32">
        <f t="shared" si="18"/>
        <v>0.97501511149815256</v>
      </c>
      <c r="Y327" s="18">
        <f t="shared" ca="1" si="6"/>
        <v>4629931953.3380899</v>
      </c>
      <c r="Z327" s="20"/>
      <c r="AA327" s="20"/>
      <c r="AB327" s="18"/>
      <c r="AC327" s="20"/>
      <c r="AD327" s="20"/>
      <c r="AE327" s="24">
        <f t="shared" si="38"/>
        <v>6</v>
      </c>
      <c r="AH327" s="25" t="str">
        <f t="shared" ca="1" si="7"/>
        <v>-</v>
      </c>
      <c r="AI327" s="15">
        <f t="shared" ca="1" si="8"/>
        <v>13.141578974750374</v>
      </c>
      <c r="AJ327" s="15">
        <f t="shared" ca="1" si="9"/>
        <v>13.455589725556944</v>
      </c>
      <c r="AK327" s="17">
        <f t="shared" ca="1" si="10"/>
        <v>7.5078297788659695E-2</v>
      </c>
      <c r="AL327" s="17">
        <f t="shared" ca="1" si="11"/>
        <v>7.9343654881116096E-2</v>
      </c>
      <c r="AM327" s="26">
        <f t="shared" ca="1" si="12"/>
        <v>0</v>
      </c>
      <c r="AN327" s="26">
        <f t="shared" ca="1" si="13"/>
        <v>0</v>
      </c>
      <c r="AO327" s="25">
        <f t="shared" si="20"/>
        <v>0</v>
      </c>
      <c r="AP327" s="26">
        <f t="shared" si="21"/>
        <v>0</v>
      </c>
      <c r="AQ327" s="25">
        <f t="shared" si="22"/>
        <v>0</v>
      </c>
      <c r="AR327" s="26">
        <f t="shared" si="23"/>
        <v>1</v>
      </c>
      <c r="BD327" s="30"/>
      <c r="BE327" s="30"/>
      <c r="BF327" s="30"/>
    </row>
    <row r="328" spans="1:58" x14ac:dyDescent="0.2">
      <c r="A328" s="12">
        <v>38546</v>
      </c>
      <c r="B328" s="13">
        <v>12.01</v>
      </c>
      <c r="C328" s="14">
        <v>13.18</v>
      </c>
      <c r="D328" s="31">
        <f t="shared" si="14"/>
        <v>33149.917943416127</v>
      </c>
      <c r="E328" s="31">
        <f t="shared" si="15"/>
        <v>115720.27267823082</v>
      </c>
      <c r="F328" s="16">
        <f t="shared" si="0"/>
        <v>148870.19062164694</v>
      </c>
      <c r="G328" s="16">
        <f t="shared" si="1"/>
        <v>12.919468298980219</v>
      </c>
      <c r="H328" s="17">
        <f t="shared" si="2"/>
        <v>8.8770864946889239E-2</v>
      </c>
      <c r="I328" s="16">
        <v>10.84</v>
      </c>
      <c r="J328" s="32">
        <f t="shared" si="16"/>
        <v>0.98484059335851504</v>
      </c>
      <c r="K328" s="18">
        <f t="shared" ca="1" si="3"/>
        <v>26099.106288023941</v>
      </c>
      <c r="L328" s="19"/>
      <c r="M328" s="20"/>
      <c r="N328" s="18"/>
      <c r="O328" s="20"/>
      <c r="P328" s="21"/>
      <c r="Q328" s="33">
        <f t="shared" si="17"/>
        <v>1.0151594066414851</v>
      </c>
      <c r="R328" s="5">
        <f t="shared" ca="1" si="4"/>
        <v>7.0166616351141444</v>
      </c>
      <c r="S328" s="20"/>
      <c r="T328" s="20"/>
      <c r="U328" s="5">
        <f t="shared" ca="1" si="5"/>
        <v>13.107415120556915</v>
      </c>
      <c r="V328" s="23"/>
      <c r="W328" s="20"/>
      <c r="X328" s="32">
        <f t="shared" si="18"/>
        <v>0.96968118671702996</v>
      </c>
      <c r="Y328" s="18">
        <f t="shared" ca="1" si="6"/>
        <v>4489262439.0736246</v>
      </c>
      <c r="Z328" s="20"/>
      <c r="AA328" s="20"/>
      <c r="AB328" s="18"/>
      <c r="AC328" s="20"/>
      <c r="AD328" s="20"/>
      <c r="AE328" s="24">
        <f t="shared" si="38"/>
        <v>5</v>
      </c>
      <c r="AH328" s="25" t="str">
        <f t="shared" ca="1" si="7"/>
        <v>-</v>
      </c>
      <c r="AI328" s="15">
        <f t="shared" ca="1" si="8"/>
        <v>13.144017327945773</v>
      </c>
      <c r="AJ328" s="15">
        <f t="shared" ca="1" si="9"/>
        <v>13.385679915022617</v>
      </c>
      <c r="AK328" s="17">
        <f t="shared" ca="1" si="10"/>
        <v>7.6867661599653747E-2</v>
      </c>
      <c r="AL328" s="17">
        <f t="shared" ca="1" si="11"/>
        <v>7.9244512511725235E-2</v>
      </c>
      <c r="AM328" s="26">
        <f t="shared" ca="1" si="12"/>
        <v>0</v>
      </c>
      <c r="AN328" s="26">
        <f t="shared" ca="1" si="13"/>
        <v>0</v>
      </c>
      <c r="AO328" s="25">
        <f t="shared" si="20"/>
        <v>0</v>
      </c>
      <c r="AP328" s="26">
        <f t="shared" si="21"/>
        <v>0</v>
      </c>
      <c r="AQ328" s="25">
        <f t="shared" si="22"/>
        <v>0</v>
      </c>
      <c r="AR328" s="26">
        <f t="shared" si="23"/>
        <v>1</v>
      </c>
      <c r="BD328" s="30"/>
      <c r="BE328" s="30"/>
      <c r="BF328" s="30"/>
    </row>
    <row r="329" spans="1:58" x14ac:dyDescent="0.2">
      <c r="A329" s="12">
        <v>38547</v>
      </c>
      <c r="B329" s="13">
        <v>11.91</v>
      </c>
      <c r="C329" s="14">
        <v>13.01</v>
      </c>
      <c r="D329" s="31">
        <f t="shared" si="14"/>
        <v>26519.934354732901</v>
      </c>
      <c r="E329" s="31">
        <f t="shared" si="15"/>
        <v>121761.70688916295</v>
      </c>
      <c r="F329" s="16">
        <f t="shared" si="0"/>
        <v>148281.64124389584</v>
      </c>
      <c r="G329" s="16">
        <f t="shared" si="1"/>
        <v>12.813266759488968</v>
      </c>
      <c r="H329" s="17">
        <f t="shared" si="2"/>
        <v>8.4550345887778655E-2</v>
      </c>
      <c r="I329" s="16">
        <v>10.81</v>
      </c>
      <c r="J329" s="32">
        <f t="shared" si="16"/>
        <v>0.98785878658665172</v>
      </c>
      <c r="K329" s="18">
        <f t="shared" ca="1" si="3"/>
        <v>25781.180378768175</v>
      </c>
      <c r="L329" s="19"/>
      <c r="M329" s="20"/>
      <c r="N329" s="18"/>
      <c r="O329" s="20"/>
      <c r="P329" s="21"/>
      <c r="Q329" s="33">
        <f t="shared" si="17"/>
        <v>1.0121412134133483</v>
      </c>
      <c r="R329" s="5">
        <f t="shared" ca="1" si="4"/>
        <v>7.1015565676438737</v>
      </c>
      <c r="S329" s="20"/>
      <c r="T329" s="20"/>
      <c r="U329" s="5">
        <f t="shared" ca="1" si="5"/>
        <v>13.266100858572216</v>
      </c>
      <c r="V329" s="23"/>
      <c r="W329" s="20"/>
      <c r="X329" s="32">
        <f t="shared" si="18"/>
        <v>0.97571757317330343</v>
      </c>
      <c r="Y329" s="18">
        <f t="shared" ca="1" si="6"/>
        <v>4379963974.2801447</v>
      </c>
      <c r="Z329" s="20"/>
      <c r="AA329" s="20"/>
      <c r="AB329" s="18"/>
      <c r="AC329" s="20"/>
      <c r="AD329" s="20"/>
      <c r="AE329" s="24">
        <f t="shared" si="38"/>
        <v>4</v>
      </c>
      <c r="AH329" s="25" t="str">
        <f t="shared" ca="1" si="7"/>
        <v>-</v>
      </c>
      <c r="AI329" s="15">
        <f t="shared" ca="1" si="8"/>
        <v>13.14426277706986</v>
      </c>
      <c r="AJ329" s="15">
        <f t="shared" ca="1" si="9"/>
        <v>13.319637395534304</v>
      </c>
      <c r="AK329" s="17">
        <f t="shared" ca="1" si="10"/>
        <v>8.0871038254302627E-2</v>
      </c>
      <c r="AL329" s="17">
        <f t="shared" ca="1" si="11"/>
        <v>7.8224874547578843E-2</v>
      </c>
      <c r="AM329" s="26">
        <f t="shared" ca="1" si="12"/>
        <v>0</v>
      </c>
      <c r="AN329" s="26">
        <f t="shared" ca="1" si="13"/>
        <v>1</v>
      </c>
      <c r="AO329" s="25">
        <f t="shared" si="20"/>
        <v>0</v>
      </c>
      <c r="AP329" s="26">
        <f t="shared" si="21"/>
        <v>0</v>
      </c>
      <c r="AQ329" s="25">
        <f t="shared" si="22"/>
        <v>0</v>
      </c>
      <c r="AR329" s="26">
        <f t="shared" si="23"/>
        <v>1</v>
      </c>
      <c r="BD329" s="30"/>
      <c r="BE329" s="30"/>
      <c r="BF329" s="30"/>
    </row>
    <row r="330" spans="1:58" x14ac:dyDescent="0.2">
      <c r="A330" s="12">
        <v>38548</v>
      </c>
      <c r="B330" s="13">
        <v>11.61</v>
      </c>
      <c r="C330" s="14">
        <v>12.89</v>
      </c>
      <c r="D330" s="31">
        <f t="shared" si="14"/>
        <v>19889.950766049675</v>
      </c>
      <c r="E330" s="31">
        <f t="shared" si="15"/>
        <v>127831.12307219271</v>
      </c>
      <c r="F330" s="16">
        <f t="shared" si="0"/>
        <v>147721.07383824239</v>
      </c>
      <c r="G330" s="16">
        <f t="shared" si="1"/>
        <v>12.717653994660086</v>
      </c>
      <c r="H330" s="17">
        <f t="shared" si="2"/>
        <v>9.9301784328937215E-2</v>
      </c>
      <c r="I330" s="16">
        <v>10.33</v>
      </c>
      <c r="J330" s="32">
        <f t="shared" si="16"/>
        <v>0.98878577290739045</v>
      </c>
      <c r="K330" s="18">
        <f t="shared" ca="1" si="3"/>
        <v>25491.025106901227</v>
      </c>
      <c r="L330" s="19"/>
      <c r="M330" s="20"/>
      <c r="N330" s="18"/>
      <c r="O330" s="20"/>
      <c r="P330" s="21"/>
      <c r="Q330" s="33">
        <f t="shared" si="17"/>
        <v>1.0112142270926097</v>
      </c>
      <c r="R330" s="5">
        <f t="shared" ca="1" si="4"/>
        <v>7.180895876564044</v>
      </c>
      <c r="S330" s="20"/>
      <c r="T330" s="20"/>
      <c r="U330" s="5">
        <f t="shared" ca="1" si="5"/>
        <v>13.414410662348747</v>
      </c>
      <c r="V330" s="23"/>
      <c r="W330" s="20"/>
      <c r="X330" s="32">
        <f t="shared" si="18"/>
        <v>0.9775715458147809</v>
      </c>
      <c r="Y330" s="18">
        <f t="shared" ca="1" si="6"/>
        <v>4281446359.0186172</v>
      </c>
      <c r="Z330" s="20"/>
      <c r="AA330" s="20"/>
      <c r="AB330" s="18"/>
      <c r="AC330" s="20"/>
      <c r="AD330" s="20"/>
      <c r="AE330" s="24">
        <f t="shared" si="38"/>
        <v>3</v>
      </c>
      <c r="AH330" s="25" t="str">
        <f t="shared" ca="1" si="7"/>
        <v>-</v>
      </c>
      <c r="AI330" s="15">
        <f t="shared" ca="1" si="8"/>
        <v>13.144865348244153</v>
      </c>
      <c r="AJ330" s="15">
        <f t="shared" ca="1" si="9"/>
        <v>13.265096283459915</v>
      </c>
      <c r="AK330" s="17">
        <f t="shared" ca="1" si="10"/>
        <v>8.8115977652890309E-2</v>
      </c>
      <c r="AL330" s="17">
        <f t="shared" ca="1" si="11"/>
        <v>7.8059658258339146E-2</v>
      </c>
      <c r="AM330" s="26">
        <f t="shared" ca="1" si="12"/>
        <v>0</v>
      </c>
      <c r="AN330" s="26">
        <f t="shared" ca="1" si="13"/>
        <v>1</v>
      </c>
      <c r="AO330" s="25">
        <f t="shared" si="20"/>
        <v>0</v>
      </c>
      <c r="AP330" s="26">
        <f t="shared" si="21"/>
        <v>0</v>
      </c>
      <c r="AQ330" s="25">
        <f t="shared" si="22"/>
        <v>0</v>
      </c>
      <c r="AR330" s="26">
        <f t="shared" si="23"/>
        <v>1</v>
      </c>
      <c r="BD330" s="30"/>
      <c r="BE330" s="30"/>
      <c r="BF330" s="30"/>
    </row>
    <row r="331" spans="1:58" x14ac:dyDescent="0.2">
      <c r="A331" s="12">
        <v>38551</v>
      </c>
      <c r="B331" s="13">
        <v>11.81</v>
      </c>
      <c r="C331" s="14">
        <v>12.85</v>
      </c>
      <c r="D331" s="31">
        <f t="shared" si="14"/>
        <v>13259.967177366449</v>
      </c>
      <c r="E331" s="31">
        <f t="shared" si="15"/>
        <v>133802.73746044812</v>
      </c>
      <c r="F331" s="16">
        <f t="shared" si="0"/>
        <v>147062.70463781458</v>
      </c>
      <c r="G331" s="16">
        <f t="shared" si="1"/>
        <v>12.756227986909231</v>
      </c>
      <c r="H331" s="17">
        <f t="shared" si="2"/>
        <v>8.0933852140077756E-2</v>
      </c>
      <c r="I331" s="16">
        <v>10.77</v>
      </c>
      <c r="J331" s="32">
        <f t="shared" si="16"/>
        <v>0.9985627478356025</v>
      </c>
      <c r="K331" s="18">
        <f t="shared" ca="1" si="3"/>
        <v>25453.350351496614</v>
      </c>
      <c r="L331" s="19"/>
      <c r="M331" s="20"/>
      <c r="N331" s="18"/>
      <c r="O331" s="20"/>
      <c r="P331" s="21"/>
      <c r="Q331" s="33">
        <f t="shared" si="17"/>
        <v>1.0014372521643975</v>
      </c>
      <c r="R331" s="5">
        <f t="shared" ca="1" si="4"/>
        <v>7.1909170580779138</v>
      </c>
      <c r="S331" s="20"/>
      <c r="T331" s="20"/>
      <c r="U331" s="5">
        <f t="shared" ca="1" si="5"/>
        <v>13.433230644890049</v>
      </c>
      <c r="V331" s="23"/>
      <c r="W331" s="20"/>
      <c r="X331" s="32">
        <f t="shared" si="18"/>
        <v>0.9971254956712049</v>
      </c>
      <c r="Y331" s="18">
        <f t="shared" ca="1" si="6"/>
        <v>4268858357.5049458</v>
      </c>
      <c r="Z331" s="20"/>
      <c r="AA331" s="20"/>
      <c r="AB331" s="18"/>
      <c r="AC331" s="20"/>
      <c r="AD331" s="20"/>
      <c r="AE331" s="24">
        <f t="shared" si="38"/>
        <v>2</v>
      </c>
      <c r="AH331" s="25" t="str">
        <f t="shared" ca="1" si="7"/>
        <v>-</v>
      </c>
      <c r="AI331" s="15">
        <f t="shared" ca="1" si="8"/>
        <v>13.15412373087306</v>
      </c>
      <c r="AJ331" s="15">
        <f t="shared" ca="1" si="9"/>
        <v>13.227199405091849</v>
      </c>
      <c r="AK331" s="17">
        <f t="shared" ca="1" si="10"/>
        <v>8.7969696131069822E-2</v>
      </c>
      <c r="AL331" s="17">
        <f t="shared" ca="1" si="11"/>
        <v>7.9021498229128379E-2</v>
      </c>
      <c r="AM331" s="26">
        <f t="shared" ca="1" si="12"/>
        <v>0</v>
      </c>
      <c r="AN331" s="26">
        <f t="shared" ca="1" si="13"/>
        <v>1</v>
      </c>
      <c r="AO331" s="25">
        <f t="shared" si="20"/>
        <v>0</v>
      </c>
      <c r="AP331" s="26">
        <f t="shared" si="21"/>
        <v>0</v>
      </c>
      <c r="AQ331" s="25">
        <f t="shared" si="22"/>
        <v>0</v>
      </c>
      <c r="AR331" s="26">
        <f t="shared" si="23"/>
        <v>1</v>
      </c>
      <c r="BD331" s="30"/>
      <c r="BE331" s="30"/>
      <c r="BF331" s="30"/>
    </row>
    <row r="332" spans="1:58" x14ac:dyDescent="0.2">
      <c r="A332" s="12">
        <v>38552</v>
      </c>
      <c r="B332" s="13">
        <v>11.545</v>
      </c>
      <c r="C332" s="14">
        <v>12.64</v>
      </c>
      <c r="D332" s="31">
        <f t="shared" si="14"/>
        <v>6629.9835886832243</v>
      </c>
      <c r="E332" s="31">
        <f t="shared" si="15"/>
        <v>139896.1309376737</v>
      </c>
      <c r="F332" s="16">
        <f t="shared" si="0"/>
        <v>146526.11452635692</v>
      </c>
      <c r="G332" s="16">
        <f t="shared" si="1"/>
        <v>12.590453664501545</v>
      </c>
      <c r="H332" s="17">
        <f t="shared" si="2"/>
        <v>8.6629746835443111E-2</v>
      </c>
      <c r="I332" s="16">
        <v>10.45</v>
      </c>
      <c r="J332" s="32">
        <f t="shared" si="16"/>
        <v>0.98340314094549131</v>
      </c>
      <c r="K332" s="18">
        <f t="shared" ca="1" si="3"/>
        <v>25029.88422342014</v>
      </c>
      <c r="L332" s="19"/>
      <c r="M332" s="20"/>
      <c r="N332" s="18"/>
      <c r="O332" s="20"/>
      <c r="P332" s="21"/>
      <c r="Q332" s="33">
        <f t="shared" si="17"/>
        <v>1.0165968590545087</v>
      </c>
      <c r="R332" s="5">
        <f t="shared" ca="1" si="4"/>
        <v>7.309959158992501</v>
      </c>
      <c r="S332" s="20"/>
      <c r="T332" s="20"/>
      <c r="U332" s="5">
        <f t="shared" ca="1" si="5"/>
        <v>13.655712555307336</v>
      </c>
      <c r="V332" s="23"/>
      <c r="W332" s="20"/>
      <c r="X332" s="32">
        <f t="shared" si="18"/>
        <v>0.96680628189098261</v>
      </c>
      <c r="Y332" s="18">
        <f t="shared" ca="1" si="6"/>
        <v>4126887455.2818456</v>
      </c>
      <c r="Z332" s="20"/>
      <c r="AA332" s="20"/>
      <c r="AB332" s="18"/>
      <c r="AC332" s="20"/>
      <c r="AD332" s="20"/>
      <c r="AE332" s="24">
        <f t="shared" si="38"/>
        <v>1</v>
      </c>
      <c r="AH332" s="25" t="str">
        <f t="shared" ca="1" si="7"/>
        <v>-</v>
      </c>
      <c r="AI332" s="15">
        <f t="shared" ca="1" si="8"/>
        <v>13.143203743081177</v>
      </c>
      <c r="AJ332" s="15">
        <f t="shared" ca="1" si="9"/>
        <v>13.191044882857286</v>
      </c>
      <c r="AK332" s="17">
        <f t="shared" ca="1" si="10"/>
        <v>8.8549894143924543E-2</v>
      </c>
      <c r="AL332" s="17">
        <f t="shared" ca="1" si="11"/>
        <v>7.9877652637760144E-2</v>
      </c>
      <c r="AM332" s="26">
        <f t="shared" ca="1" si="12"/>
        <v>0</v>
      </c>
      <c r="AN332" s="26">
        <f t="shared" ca="1" si="13"/>
        <v>1</v>
      </c>
      <c r="AO332" s="25">
        <f t="shared" si="20"/>
        <v>0</v>
      </c>
      <c r="AP332" s="26">
        <f t="shared" si="21"/>
        <v>0</v>
      </c>
      <c r="AQ332" s="25">
        <f t="shared" si="22"/>
        <v>0</v>
      </c>
      <c r="AR332" s="26">
        <f t="shared" si="23"/>
        <v>1</v>
      </c>
      <c r="BD332" s="30"/>
      <c r="BE332" s="30"/>
      <c r="BF332" s="30"/>
    </row>
    <row r="333" spans="1:58" x14ac:dyDescent="0.2">
      <c r="A333" s="38">
        <v>38553</v>
      </c>
      <c r="B333" s="13">
        <v>12.53</v>
      </c>
      <c r="C333" s="14">
        <v>13.651999999999999</v>
      </c>
      <c r="D333" s="31">
        <f t="shared" si="14"/>
        <v>145951.76072654617</v>
      </c>
      <c r="E333" s="31">
        <f t="shared" si="15"/>
        <v>0</v>
      </c>
      <c r="F333" s="16">
        <f t="shared" si="0"/>
        <v>145951.76072654617</v>
      </c>
      <c r="G333" s="16">
        <f t="shared" si="1"/>
        <v>12.53</v>
      </c>
      <c r="H333" s="17">
        <f t="shared" si="2"/>
        <v>8.2185760328157054E-2</v>
      </c>
      <c r="I333" s="16">
        <v>10.23</v>
      </c>
      <c r="J333" s="32">
        <f t="shared" si="16"/>
        <v>0.99129746835443033</v>
      </c>
      <c r="K333" s="18">
        <f t="shared" ca="1" si="3"/>
        <v>24811.049325877229</v>
      </c>
      <c r="L333" s="19"/>
      <c r="M333" s="20"/>
      <c r="N333" s="18"/>
      <c r="O333" s="20"/>
      <c r="P333" s="21"/>
      <c r="Q333" s="33">
        <f t="shared" si="17"/>
        <v>1.0087025316455698</v>
      </c>
      <c r="R333" s="5">
        <f t="shared" ca="1" si="4"/>
        <v>7.3732671364935101</v>
      </c>
      <c r="S333" s="20"/>
      <c r="T333" s="20"/>
      <c r="U333" s="5">
        <f t="shared" ca="1" si="5"/>
        <v>13.774080248212046</v>
      </c>
      <c r="V333" s="23"/>
      <c r="W333" s="20"/>
      <c r="X333" s="32">
        <f t="shared" si="18"/>
        <v>0.98259493670886067</v>
      </c>
      <c r="Y333" s="18">
        <f t="shared" ca="1" si="6"/>
        <v>4054791841.8207712</v>
      </c>
      <c r="Z333" s="20"/>
      <c r="AA333" s="20"/>
      <c r="AB333" s="18"/>
      <c r="AC333" s="20"/>
      <c r="AD333" s="20"/>
      <c r="AE333" s="24">
        <v>20</v>
      </c>
      <c r="AH333" s="25" t="str">
        <f t="shared" ca="1" si="7"/>
        <v>-</v>
      </c>
      <c r="AI333" s="15">
        <f t="shared" ca="1" si="8"/>
        <v>13.126526218483217</v>
      </c>
      <c r="AJ333" s="15">
        <f t="shared" ca="1" si="9"/>
        <v>13.157498681783448</v>
      </c>
      <c r="AK333" s="17">
        <f t="shared" ca="1" si="10"/>
        <v>8.7062059077880505E-2</v>
      </c>
      <c r="AL333" s="17">
        <f t="shared" ca="1" si="11"/>
        <v>8.1473186171017842E-2</v>
      </c>
      <c r="AM333" s="26">
        <f t="shared" ca="1" si="12"/>
        <v>0</v>
      </c>
      <c r="AN333" s="26">
        <f t="shared" ca="1" si="13"/>
        <v>1</v>
      </c>
      <c r="AO333" s="25">
        <f t="shared" si="20"/>
        <v>0</v>
      </c>
      <c r="AP333" s="26">
        <f t="shared" si="21"/>
        <v>0</v>
      </c>
      <c r="AQ333" s="25">
        <f t="shared" si="22"/>
        <v>0</v>
      </c>
      <c r="AR333" s="26">
        <f t="shared" si="23"/>
        <v>1</v>
      </c>
      <c r="BD333" s="30"/>
      <c r="BE333" s="30"/>
      <c r="BF333" s="30"/>
    </row>
    <row r="334" spans="1:58" x14ac:dyDescent="0.2">
      <c r="A334" s="12">
        <v>38554</v>
      </c>
      <c r="B334" s="13">
        <v>12.45</v>
      </c>
      <c r="C334" s="14">
        <v>13.578000000000001</v>
      </c>
      <c r="D334" s="31">
        <f t="shared" si="14"/>
        <v>138654.17269021887</v>
      </c>
      <c r="E334" s="31">
        <f t="shared" si="15"/>
        <v>6697.8302150000864</v>
      </c>
      <c r="F334" s="16">
        <f t="shared" si="0"/>
        <v>145352.00290521895</v>
      </c>
      <c r="G334" s="16">
        <f t="shared" si="1"/>
        <v>12.501978316992622</v>
      </c>
      <c r="H334" s="17">
        <f t="shared" si="2"/>
        <v>8.3075563411400877E-2</v>
      </c>
      <c r="I334" s="16">
        <v>10.97</v>
      </c>
      <c r="J334" s="32">
        <f t="shared" si="16"/>
        <v>0.99366353450225176</v>
      </c>
      <c r="K334" s="18">
        <f t="shared" ca="1" si="3"/>
        <v>24652.829880409958</v>
      </c>
      <c r="L334" s="19"/>
      <c r="M334" s="20"/>
      <c r="N334" s="18"/>
      <c r="O334" s="20"/>
      <c r="P334" s="21"/>
      <c r="Q334" s="33">
        <f t="shared" si="17"/>
        <v>1.0063364654977482</v>
      </c>
      <c r="R334" s="5">
        <f t="shared" ca="1" si="4"/>
        <v>7.4196784823854607</v>
      </c>
      <c r="S334" s="20"/>
      <c r="T334" s="20"/>
      <c r="U334" s="5">
        <f t="shared" ca="1" si="5"/>
        <v>13.860884682828223</v>
      </c>
      <c r="V334" s="23"/>
      <c r="W334" s="20"/>
      <c r="X334" s="32">
        <f t="shared" si="18"/>
        <v>0.98732706900450362</v>
      </c>
      <c r="Y334" s="18">
        <f t="shared" ca="1" si="6"/>
        <v>4003142267.9456372</v>
      </c>
      <c r="Z334" s="20"/>
      <c r="AA334" s="20"/>
      <c r="AB334" s="18"/>
      <c r="AC334" s="20"/>
      <c r="AD334" s="20"/>
      <c r="AE334" s="24">
        <f t="shared" ref="AE334:AE352" si="39">AE333-1</f>
        <v>19</v>
      </c>
      <c r="AH334" s="25" t="str">
        <f t="shared" ca="1" si="7"/>
        <v>-</v>
      </c>
      <c r="AI334" s="15">
        <f t="shared" ca="1" si="8"/>
        <v>13.117323891984105</v>
      </c>
      <c r="AJ334" s="15">
        <f t="shared" ca="1" si="9"/>
        <v>13.129643002439597</v>
      </c>
      <c r="AK334" s="17">
        <f t="shared" ca="1" si="10"/>
        <v>8.6112842155299116E-2</v>
      </c>
      <c r="AL334" s="17">
        <f t="shared" ca="1" si="11"/>
        <v>8.1505891941187847E-2</v>
      </c>
      <c r="AM334" s="26">
        <f t="shared" ca="1" si="12"/>
        <v>0</v>
      </c>
      <c r="AN334" s="26">
        <f t="shared" ca="1" si="13"/>
        <v>1</v>
      </c>
      <c r="AO334" s="25">
        <f t="shared" si="20"/>
        <v>0</v>
      </c>
      <c r="AP334" s="26">
        <f t="shared" si="21"/>
        <v>0</v>
      </c>
      <c r="AQ334" s="25">
        <f t="shared" si="22"/>
        <v>0</v>
      </c>
      <c r="AR334" s="26">
        <f t="shared" si="23"/>
        <v>1</v>
      </c>
      <c r="BD334" s="30"/>
      <c r="BE334" s="30"/>
      <c r="BF334" s="30"/>
    </row>
    <row r="335" spans="1:58" x14ac:dyDescent="0.2">
      <c r="A335" s="12">
        <v>38555</v>
      </c>
      <c r="B335" s="13">
        <v>12.26</v>
      </c>
      <c r="C335" s="14">
        <v>13.43</v>
      </c>
      <c r="D335" s="31">
        <f t="shared" si="14"/>
        <v>131356.58465389156</v>
      </c>
      <c r="E335" s="31">
        <f t="shared" si="15"/>
        <v>13389.167013665206</v>
      </c>
      <c r="F335" s="16">
        <f t="shared" si="0"/>
        <v>144745.75166755676</v>
      </c>
      <c r="G335" s="16">
        <f t="shared" si="1"/>
        <v>12.36822649525471</v>
      </c>
      <c r="H335" s="17">
        <f t="shared" si="2"/>
        <v>8.7118391660461647E-2</v>
      </c>
      <c r="I335" s="16">
        <v>10.52</v>
      </c>
      <c r="J335" s="32">
        <f t="shared" si="16"/>
        <v>0.98517525214761226</v>
      </c>
      <c r="K335" s="18">
        <f t="shared" ca="1" si="3"/>
        <v>24286.36774667013</v>
      </c>
      <c r="L335" s="19"/>
      <c r="M335" s="20"/>
      <c r="N335" s="18"/>
      <c r="O335" s="20"/>
      <c r="P335" s="21"/>
      <c r="Q335" s="33">
        <f t="shared" si="17"/>
        <v>1.0148247478523877</v>
      </c>
      <c r="R335" s="5">
        <f t="shared" ca="1" si="4"/>
        <v>7.5293596687441671</v>
      </c>
      <c r="S335" s="20"/>
      <c r="T335" s="20"/>
      <c r="U335" s="5">
        <f t="shared" ca="1" si="5"/>
        <v>14.065887235030846</v>
      </c>
      <c r="V335" s="23"/>
      <c r="W335" s="20"/>
      <c r="X335" s="32">
        <f t="shared" si="18"/>
        <v>0.9703505042952244</v>
      </c>
      <c r="Y335" s="18">
        <f t="shared" ca="1" si="6"/>
        <v>3884195470.5802116</v>
      </c>
      <c r="Z335" s="20"/>
      <c r="AA335" s="20"/>
      <c r="AB335" s="18"/>
      <c r="AC335" s="20"/>
      <c r="AD335" s="20"/>
      <c r="AE335" s="24">
        <f t="shared" si="39"/>
        <v>18</v>
      </c>
      <c r="AH335" s="25" t="str">
        <f t="shared" ca="1" si="7"/>
        <v>-</v>
      </c>
      <c r="AI335" s="15">
        <f t="shared" ca="1" si="8"/>
        <v>13.099737984184406</v>
      </c>
      <c r="AJ335" s="15">
        <f t="shared" ca="1" si="9"/>
        <v>13.099529925454204</v>
      </c>
      <c r="AK335" s="17">
        <f t="shared" ca="1" si="10"/>
        <v>8.654084978407961E-2</v>
      </c>
      <c r="AL335" s="17">
        <f t="shared" ca="1" si="11"/>
        <v>8.1879617042742506E-2</v>
      </c>
      <c r="AM335" s="26">
        <f t="shared" ca="1" si="12"/>
        <v>1</v>
      </c>
      <c r="AN335" s="26">
        <f t="shared" ca="1" si="13"/>
        <v>1</v>
      </c>
      <c r="AO335" s="25">
        <f t="shared" si="20"/>
        <v>0</v>
      </c>
      <c r="AP335" s="26">
        <f t="shared" si="21"/>
        <v>0</v>
      </c>
      <c r="AQ335" s="25">
        <f t="shared" si="22"/>
        <v>0</v>
      </c>
      <c r="AR335" s="26">
        <f t="shared" si="23"/>
        <v>1</v>
      </c>
      <c r="BD335" s="30"/>
      <c r="BE335" s="30"/>
      <c r="BF335" s="30"/>
    </row>
    <row r="336" spans="1:58" x14ac:dyDescent="0.2">
      <c r="A336" s="12">
        <v>38558</v>
      </c>
      <c r="B336" s="13">
        <v>12.35</v>
      </c>
      <c r="C336" s="14">
        <v>13.43</v>
      </c>
      <c r="D336" s="31">
        <f t="shared" si="14"/>
        <v>124058.99661756426</v>
      </c>
      <c r="E336" s="31">
        <f t="shared" si="15"/>
        <v>20051.000917267054</v>
      </c>
      <c r="F336" s="16">
        <f t="shared" si="0"/>
        <v>144109.99753483132</v>
      </c>
      <c r="G336" s="16">
        <f t="shared" si="1"/>
        <v>12.500267721609074</v>
      </c>
      <c r="H336" s="17">
        <f t="shared" si="2"/>
        <v>8.041697691734917E-2</v>
      </c>
      <c r="I336" s="16">
        <v>11.1</v>
      </c>
      <c r="J336" s="32">
        <f t="shared" si="16"/>
        <v>1.0062367382583091</v>
      </c>
      <c r="K336" s="18">
        <f t="shared" ca="1" si="3"/>
        <v>24436.839183967124</v>
      </c>
      <c r="L336" s="19"/>
      <c r="M336" s="20"/>
      <c r="N336" s="18"/>
      <c r="O336" s="20"/>
      <c r="P336" s="21"/>
      <c r="Q336" s="33">
        <f t="shared" si="17"/>
        <v>0.99376326174169105</v>
      </c>
      <c r="R336" s="5">
        <f t="shared" ca="1" si="4"/>
        <v>7.4820893162518489</v>
      </c>
      <c r="S336" s="20"/>
      <c r="T336" s="20"/>
      <c r="U336" s="5">
        <f t="shared" ca="1" si="5"/>
        <v>13.977683429542628</v>
      </c>
      <c r="V336" s="23"/>
      <c r="W336" s="20"/>
      <c r="X336" s="32">
        <f t="shared" si="18"/>
        <v>1.0124734765166179</v>
      </c>
      <c r="Y336" s="18">
        <f t="shared" ca="1" si="6"/>
        <v>3932386071.8990278</v>
      </c>
      <c r="Z336" s="20"/>
      <c r="AA336" s="20"/>
      <c r="AB336" s="18"/>
      <c r="AC336" s="20"/>
      <c r="AD336" s="20"/>
      <c r="AE336" s="24">
        <f t="shared" si="39"/>
        <v>17</v>
      </c>
      <c r="AH336" s="25" t="str">
        <f t="shared" ca="1" si="7"/>
        <v>-</v>
      </c>
      <c r="AI336" s="15">
        <f t="shared" ca="1" si="8"/>
        <v>13.063699902176726</v>
      </c>
      <c r="AJ336" s="15">
        <f t="shared" ca="1" si="9"/>
        <v>13.069015226464568</v>
      </c>
      <c r="AK336" s="17">
        <f t="shared" ca="1" si="10"/>
        <v>8.3393381882148274E-2</v>
      </c>
      <c r="AL336" s="17">
        <f t="shared" ca="1" si="11"/>
        <v>8.2377979236440468E-2</v>
      </c>
      <c r="AM336" s="26">
        <f t="shared" ca="1" si="12"/>
        <v>0</v>
      </c>
      <c r="AN336" s="26">
        <f t="shared" ca="1" si="13"/>
        <v>1</v>
      </c>
      <c r="AO336" s="25">
        <f t="shared" si="20"/>
        <v>0</v>
      </c>
      <c r="AP336" s="26">
        <f t="shared" si="21"/>
        <v>0</v>
      </c>
      <c r="AQ336" s="25">
        <f t="shared" si="22"/>
        <v>0</v>
      </c>
      <c r="AR336" s="26">
        <f t="shared" si="23"/>
        <v>1</v>
      </c>
      <c r="BD336" s="30"/>
      <c r="BE336" s="30"/>
      <c r="BF336" s="30"/>
    </row>
    <row r="337" spans="1:58" x14ac:dyDescent="0.2">
      <c r="A337" s="12">
        <v>38559</v>
      </c>
      <c r="B337" s="13">
        <v>12.44</v>
      </c>
      <c r="C337" s="14">
        <v>13.447999999999999</v>
      </c>
      <c r="D337" s="31">
        <f t="shared" si="14"/>
        <v>116761.40858123696</v>
      </c>
      <c r="E337" s="31">
        <f t="shared" si="15"/>
        <v>26761.738984924708</v>
      </c>
      <c r="F337" s="16">
        <f t="shared" si="0"/>
        <v>143523.14756616167</v>
      </c>
      <c r="G337" s="16">
        <f t="shared" si="1"/>
        <v>12.627954579830885</v>
      </c>
      <c r="H337" s="17">
        <f t="shared" si="2"/>
        <v>7.4955383700178402E-2</v>
      </c>
      <c r="I337" s="16">
        <v>10.99</v>
      </c>
      <c r="J337" s="32">
        <f t="shared" si="16"/>
        <v>1.0061008967489504</v>
      </c>
      <c r="K337" s="18">
        <f t="shared" ca="1" si="3"/>
        <v>24584.923497768315</v>
      </c>
      <c r="L337" s="19"/>
      <c r="M337" s="20"/>
      <c r="N337" s="18"/>
      <c r="O337" s="20"/>
      <c r="P337" s="21"/>
      <c r="Q337" s="33">
        <f t="shared" si="17"/>
        <v>0.99389910325104969</v>
      </c>
      <c r="R337" s="5">
        <f t="shared" ca="1" si="4"/>
        <v>7.4361320694794957</v>
      </c>
      <c r="S337" s="20"/>
      <c r="T337" s="20"/>
      <c r="U337" s="5">
        <f t="shared" ca="1" si="5"/>
        <v>13.891931413574969</v>
      </c>
      <c r="V337" s="23"/>
      <c r="W337" s="20"/>
      <c r="X337" s="32">
        <f t="shared" si="18"/>
        <v>1.0122017934979006</v>
      </c>
      <c r="Y337" s="18">
        <f t="shared" ca="1" si="6"/>
        <v>3980106274.2103562</v>
      </c>
      <c r="Z337" s="20"/>
      <c r="AA337" s="20"/>
      <c r="AB337" s="18"/>
      <c r="AC337" s="20"/>
      <c r="AD337" s="20"/>
      <c r="AE337" s="24">
        <f t="shared" si="39"/>
        <v>16</v>
      </c>
      <c r="AH337" s="25" t="str">
        <f t="shared" ca="1" si="7"/>
        <v>-</v>
      </c>
      <c r="AI337" s="15">
        <f t="shared" ca="1" si="8"/>
        <v>13.022016387575309</v>
      </c>
      <c r="AJ337" s="15">
        <f t="shared" ca="1" si="9"/>
        <v>13.051691118999331</v>
      </c>
      <c r="AK337" s="17">
        <f t="shared" ca="1" si="10"/>
        <v>8.2396970475498377E-2</v>
      </c>
      <c r="AL337" s="17">
        <f t="shared" ca="1" si="11"/>
        <v>8.1150528555539447E-2</v>
      </c>
      <c r="AM337" s="26">
        <f t="shared" ca="1" si="12"/>
        <v>0</v>
      </c>
      <c r="AN337" s="26">
        <f t="shared" ca="1" si="13"/>
        <v>1</v>
      </c>
      <c r="AO337" s="25">
        <f t="shared" si="20"/>
        <v>0</v>
      </c>
      <c r="AP337" s="26">
        <f t="shared" si="21"/>
        <v>0</v>
      </c>
      <c r="AQ337" s="25">
        <f t="shared" si="22"/>
        <v>0</v>
      </c>
      <c r="AR337" s="26">
        <f t="shared" si="23"/>
        <v>1</v>
      </c>
      <c r="BD337" s="30"/>
      <c r="BE337" s="30"/>
      <c r="BF337" s="30"/>
    </row>
    <row r="338" spans="1:58" x14ac:dyDescent="0.2">
      <c r="A338" s="12">
        <v>38560</v>
      </c>
      <c r="B338" s="13">
        <v>12.31</v>
      </c>
      <c r="C338" s="14">
        <v>13.33</v>
      </c>
      <c r="D338" s="31">
        <f t="shared" si="14"/>
        <v>109463.82054490966</v>
      </c>
      <c r="E338" s="31">
        <f t="shared" si="15"/>
        <v>33512.33350990327</v>
      </c>
      <c r="F338" s="16">
        <f t="shared" si="0"/>
        <v>142976.15405481291</v>
      </c>
      <c r="G338" s="16">
        <f t="shared" si="1"/>
        <v>12.549078889805617</v>
      </c>
      <c r="H338" s="17">
        <f t="shared" si="2"/>
        <v>7.6519129782445572E-2</v>
      </c>
      <c r="I338" s="16">
        <v>10.36</v>
      </c>
      <c r="J338" s="32">
        <f t="shared" si="16"/>
        <v>0.98996650076589487</v>
      </c>
      <c r="K338" s="18">
        <f t="shared" ca="1" si="3"/>
        <v>24337.258464970786</v>
      </c>
      <c r="L338" s="19"/>
      <c r="M338" s="20"/>
      <c r="N338" s="18"/>
      <c r="O338" s="20"/>
      <c r="P338" s="21"/>
      <c r="Q338" s="33">
        <f t="shared" si="17"/>
        <v>1.0100334992341051</v>
      </c>
      <c r="R338" s="5">
        <f t="shared" ca="1" si="4"/>
        <v>7.5104296072491961</v>
      </c>
      <c r="S338" s="20"/>
      <c r="T338" s="20"/>
      <c r="U338" s="5">
        <f t="shared" ca="1" si="5"/>
        <v>14.030835728586581</v>
      </c>
      <c r="V338" s="23"/>
      <c r="W338" s="20"/>
      <c r="X338" s="32">
        <f t="shared" si="18"/>
        <v>0.97993300153178975</v>
      </c>
      <c r="Y338" s="18">
        <f t="shared" ca="1" si="6"/>
        <v>3899980800.8657269</v>
      </c>
      <c r="Z338" s="20"/>
      <c r="AA338" s="20"/>
      <c r="AB338" s="18"/>
      <c r="AC338" s="20"/>
      <c r="AD338" s="20"/>
      <c r="AE338" s="24">
        <f t="shared" si="39"/>
        <v>15</v>
      </c>
      <c r="AH338" s="25" t="str">
        <f t="shared" ca="1" si="7"/>
        <v>-</v>
      </c>
      <c r="AI338" s="15">
        <f t="shared" ca="1" si="8"/>
        <v>12.973379496169335</v>
      </c>
      <c r="AJ338" s="15">
        <f t="shared" ca="1" si="9"/>
        <v>13.030239687172882</v>
      </c>
      <c r="AK338" s="17">
        <f t="shared" ca="1" si="10"/>
        <v>8.0711867633332116E-2</v>
      </c>
      <c r="AL338" s="17">
        <f t="shared" ca="1" si="11"/>
        <v>8.1055806536884489E-2</v>
      </c>
      <c r="AM338" s="26">
        <f t="shared" ca="1" si="12"/>
        <v>0</v>
      </c>
      <c r="AN338" s="26">
        <f t="shared" ca="1" si="13"/>
        <v>0</v>
      </c>
      <c r="AO338" s="25">
        <f t="shared" si="20"/>
        <v>0</v>
      </c>
      <c r="AP338" s="26">
        <f t="shared" si="21"/>
        <v>0</v>
      </c>
      <c r="AQ338" s="25">
        <f t="shared" si="22"/>
        <v>0</v>
      </c>
      <c r="AR338" s="26">
        <f t="shared" si="23"/>
        <v>1</v>
      </c>
      <c r="BD338" s="30"/>
      <c r="BE338" s="30"/>
      <c r="BF338" s="30"/>
    </row>
    <row r="339" spans="1:58" x14ac:dyDescent="0.2">
      <c r="A339" s="12">
        <v>38561</v>
      </c>
      <c r="B339" s="13">
        <v>12.12</v>
      </c>
      <c r="C339" s="14">
        <v>13.2</v>
      </c>
      <c r="D339" s="31">
        <f t="shared" si="14"/>
        <v>102166.23250858234</v>
      </c>
      <c r="E339" s="31">
        <f t="shared" si="15"/>
        <v>40251.516460180028</v>
      </c>
      <c r="F339" s="16">
        <f t="shared" si="0"/>
        <v>142417.74896876237</v>
      </c>
      <c r="G339" s="16">
        <f t="shared" si="1"/>
        <v>12.425240309524405</v>
      </c>
      <c r="H339" s="17">
        <f t="shared" si="2"/>
        <v>8.181818181818179E-2</v>
      </c>
      <c r="I339" s="16">
        <v>10.52</v>
      </c>
      <c r="J339" s="32">
        <f t="shared" si="16"/>
        <v>0.98626461941724486</v>
      </c>
      <c r="K339" s="18">
        <f t="shared" ca="1" si="3"/>
        <v>24001.99840433952</v>
      </c>
      <c r="L339" s="19"/>
      <c r="M339" s="20"/>
      <c r="N339" s="18"/>
      <c r="O339" s="20"/>
      <c r="P339" s="21"/>
      <c r="Q339" s="33">
        <f t="shared" si="17"/>
        <v>1.0137353805827551</v>
      </c>
      <c r="R339" s="5">
        <f t="shared" ca="1" si="4"/>
        <v>7.6132710441731408</v>
      </c>
      <c r="S339" s="20"/>
      <c r="T339" s="20"/>
      <c r="U339" s="5">
        <f t="shared" ca="1" si="5"/>
        <v>14.223067647657738</v>
      </c>
      <c r="V339" s="23"/>
      <c r="W339" s="20"/>
      <c r="X339" s="32">
        <f t="shared" si="18"/>
        <v>0.97252923883448972</v>
      </c>
      <c r="Y339" s="18">
        <f t="shared" ca="1" si="6"/>
        <v>3792595740.7104096</v>
      </c>
      <c r="Z339" s="20"/>
      <c r="AA339" s="20"/>
      <c r="AB339" s="18"/>
      <c r="AC339" s="20"/>
      <c r="AD339" s="20"/>
      <c r="AE339" s="24">
        <f t="shared" si="39"/>
        <v>14</v>
      </c>
      <c r="AH339" s="25" t="str">
        <f t="shared" ca="1" si="7"/>
        <v>-</v>
      </c>
      <c r="AI339" s="15">
        <f t="shared" ca="1" si="8"/>
        <v>12.939780352157268</v>
      </c>
      <c r="AJ339" s="15">
        <f t="shared" ca="1" si="9"/>
        <v>13.001878369046459</v>
      </c>
      <c r="AK339" s="17">
        <f t="shared" ca="1" si="10"/>
        <v>8.0650604548336238E-2</v>
      </c>
      <c r="AL339" s="17">
        <f t="shared" ca="1" si="11"/>
        <v>8.2386312528028013E-2</v>
      </c>
      <c r="AM339" s="26">
        <f t="shared" ca="1" si="12"/>
        <v>0</v>
      </c>
      <c r="AN339" s="26">
        <f t="shared" ca="1" si="13"/>
        <v>0</v>
      </c>
      <c r="AO339" s="25">
        <f t="shared" si="20"/>
        <v>0</v>
      </c>
      <c r="AP339" s="26">
        <f t="shared" si="21"/>
        <v>0</v>
      </c>
      <c r="AQ339" s="25">
        <f t="shared" si="22"/>
        <v>0</v>
      </c>
      <c r="AR339" s="26">
        <f t="shared" si="23"/>
        <v>1</v>
      </c>
      <c r="BD339" s="30"/>
      <c r="BE339" s="30"/>
      <c r="BF339" s="30"/>
    </row>
    <row r="340" spans="1:58" x14ac:dyDescent="0.2">
      <c r="A340" s="12">
        <v>38562</v>
      </c>
      <c r="B340" s="13">
        <v>12.31</v>
      </c>
      <c r="C340" s="14">
        <v>13.33</v>
      </c>
      <c r="D340" s="31">
        <f t="shared" si="14"/>
        <v>94868.644472255022</v>
      </c>
      <c r="E340" s="31">
        <f t="shared" si="15"/>
        <v>46952.029111716918</v>
      </c>
      <c r="F340" s="16">
        <f t="shared" si="0"/>
        <v>141820.67358397195</v>
      </c>
      <c r="G340" s="16">
        <f t="shared" si="1"/>
        <v>12.647687506931737</v>
      </c>
      <c r="H340" s="17">
        <f t="shared" si="2"/>
        <v>7.6519129782445572E-2</v>
      </c>
      <c r="I340" s="16">
        <v>11.57</v>
      </c>
      <c r="J340" s="32">
        <f t="shared" si="16"/>
        <v>1.013635369832373</v>
      </c>
      <c r="K340" s="18">
        <f t="shared" ca="1" si="3"/>
        <v>24328.282673526533</v>
      </c>
      <c r="L340" s="19"/>
      <c r="M340" s="20"/>
      <c r="N340" s="18"/>
      <c r="O340" s="20"/>
      <c r="P340" s="21"/>
      <c r="Q340" s="33">
        <f t="shared" si="17"/>
        <v>0.9863646301676271</v>
      </c>
      <c r="R340" s="5">
        <f t="shared" ca="1" si="4"/>
        <v>7.5091484435714335</v>
      </c>
      <c r="S340" s="20"/>
      <c r="T340" s="20"/>
      <c r="U340" s="5">
        <f t="shared" ca="1" si="5"/>
        <v>14.028650566756857</v>
      </c>
      <c r="V340" s="23"/>
      <c r="W340" s="20"/>
      <c r="X340" s="32">
        <f t="shared" si="18"/>
        <v>1.0272707396647458</v>
      </c>
      <c r="Y340" s="18">
        <f t="shared" ca="1" si="6"/>
        <v>3895766222.3650699</v>
      </c>
      <c r="Z340" s="20"/>
      <c r="AA340" s="20"/>
      <c r="AB340" s="18"/>
      <c r="AC340" s="20"/>
      <c r="AD340" s="20"/>
      <c r="AE340" s="24">
        <f t="shared" si="39"/>
        <v>13</v>
      </c>
      <c r="AH340" s="25" t="str">
        <f t="shared" ca="1" si="7"/>
        <v>-</v>
      </c>
      <c r="AI340" s="15">
        <f t="shared" ca="1" si="8"/>
        <v>12.905829072729473</v>
      </c>
      <c r="AJ340" s="15">
        <f t="shared" ca="1" si="9"/>
        <v>12.984032055755764</v>
      </c>
      <c r="AK340" s="17">
        <f t="shared" ca="1" si="10"/>
        <v>7.9557865610177025E-2</v>
      </c>
      <c r="AL340" s="17">
        <f t="shared" ca="1" si="11"/>
        <v>8.3679248893342689E-2</v>
      </c>
      <c r="AM340" s="26">
        <f t="shared" ca="1" si="12"/>
        <v>0</v>
      </c>
      <c r="AN340" s="26">
        <f t="shared" ca="1" si="13"/>
        <v>0</v>
      </c>
      <c r="AO340" s="25">
        <f t="shared" si="20"/>
        <v>0</v>
      </c>
      <c r="AP340" s="26">
        <f t="shared" si="21"/>
        <v>0</v>
      </c>
      <c r="AQ340" s="25">
        <f t="shared" si="22"/>
        <v>0</v>
      </c>
      <c r="AR340" s="26">
        <f t="shared" si="23"/>
        <v>1</v>
      </c>
      <c r="BD340" s="30"/>
      <c r="BE340" s="30"/>
      <c r="BF340" s="30"/>
    </row>
    <row r="341" spans="1:58" x14ac:dyDescent="0.2">
      <c r="A341" s="12">
        <v>38565</v>
      </c>
      <c r="B341" s="13">
        <v>12.45</v>
      </c>
      <c r="C341" s="14">
        <v>13.488000000000001</v>
      </c>
      <c r="D341" s="31">
        <f t="shared" si="14"/>
        <v>87571.05643592772</v>
      </c>
      <c r="E341" s="31">
        <f t="shared" si="15"/>
        <v>53691.212061993676</v>
      </c>
      <c r="F341" s="16">
        <f t="shared" si="0"/>
        <v>141262.26849792141</v>
      </c>
      <c r="G341" s="16">
        <f t="shared" si="1"/>
        <v>12.84452487003753</v>
      </c>
      <c r="H341" s="17">
        <f t="shared" si="2"/>
        <v>7.695729537366558E-2</v>
      </c>
      <c r="I341" s="16">
        <v>12.08</v>
      </c>
      <c r="J341" s="32">
        <f t="shared" si="16"/>
        <v>1.0115644300718967</v>
      </c>
      <c r="K341" s="18">
        <f t="shared" ca="1" si="3"/>
        <v>24608.622112158555</v>
      </c>
      <c r="L341" s="19"/>
      <c r="M341" s="20"/>
      <c r="N341" s="18"/>
      <c r="O341" s="20"/>
      <c r="P341" s="21"/>
      <c r="Q341" s="33">
        <f t="shared" si="17"/>
        <v>0.98843556992810333</v>
      </c>
      <c r="R341" s="5">
        <f t="shared" ca="1" si="4"/>
        <v>7.4220002178476632</v>
      </c>
      <c r="S341" s="20"/>
      <c r="T341" s="20"/>
      <c r="U341" s="5">
        <f t="shared" ca="1" si="5"/>
        <v>13.865942495472352</v>
      </c>
      <c r="V341" s="23"/>
      <c r="W341" s="20"/>
      <c r="X341" s="32">
        <f t="shared" si="18"/>
        <v>1.0231288601437933</v>
      </c>
      <c r="Y341" s="18">
        <f t="shared" ca="1" si="6"/>
        <v>3985608531.8384309</v>
      </c>
      <c r="Z341" s="20"/>
      <c r="AA341" s="20"/>
      <c r="AB341" s="18"/>
      <c r="AC341" s="20"/>
      <c r="AD341" s="20"/>
      <c r="AE341" s="24">
        <f t="shared" si="39"/>
        <v>12</v>
      </c>
      <c r="AH341" s="25" t="str">
        <f t="shared" ca="1" si="7"/>
        <v>-</v>
      </c>
      <c r="AI341" s="15">
        <f t="shared" ca="1" si="8"/>
        <v>12.87436515457342</v>
      </c>
      <c r="AJ341" s="15">
        <f t="shared" ca="1" si="9"/>
        <v>12.972400917327199</v>
      </c>
      <c r="AK341" s="17">
        <f t="shared" ca="1" si="10"/>
        <v>7.7864349562377685E-2</v>
      </c>
      <c r="AL341" s="17">
        <f t="shared" ca="1" si="11"/>
        <v>8.3375858524759233E-2</v>
      </c>
      <c r="AM341" s="26">
        <f t="shared" ca="1" si="12"/>
        <v>0</v>
      </c>
      <c r="AN341" s="26">
        <f t="shared" ca="1" si="13"/>
        <v>0</v>
      </c>
      <c r="AO341" s="25">
        <f t="shared" si="20"/>
        <v>0</v>
      </c>
      <c r="AP341" s="26">
        <f t="shared" si="21"/>
        <v>0</v>
      </c>
      <c r="AQ341" s="25">
        <f t="shared" si="22"/>
        <v>0</v>
      </c>
      <c r="AR341" s="26">
        <f t="shared" si="23"/>
        <v>1</v>
      </c>
      <c r="BD341" s="30"/>
      <c r="BE341" s="30"/>
      <c r="BF341" s="30"/>
    </row>
    <row r="342" spans="1:58" x14ac:dyDescent="0.2">
      <c r="A342" s="12">
        <v>38566</v>
      </c>
      <c r="B342" s="13">
        <v>12.4</v>
      </c>
      <c r="C342" s="14">
        <v>13.408000000000001</v>
      </c>
      <c r="D342" s="31">
        <f t="shared" si="14"/>
        <v>80273.468399600417</v>
      </c>
      <c r="E342" s="31">
        <f t="shared" si="15"/>
        <v>60427.197460294017</v>
      </c>
      <c r="F342" s="16">
        <f t="shared" si="0"/>
        <v>140700.66585989442</v>
      </c>
      <c r="G342" s="16">
        <f t="shared" si="1"/>
        <v>12.8329092166531</v>
      </c>
      <c r="H342" s="17">
        <f t="shared" si="2"/>
        <v>7.5178997613365217E-2</v>
      </c>
      <c r="I342" s="16">
        <v>11.75</v>
      </c>
      <c r="J342" s="32">
        <f t="shared" si="16"/>
        <v>0.99512366545967257</v>
      </c>
      <c r="K342" s="18">
        <f t="shared" ca="1" si="3"/>
        <v>24487.623886104189</v>
      </c>
      <c r="L342" s="19"/>
      <c r="M342" s="20"/>
      <c r="N342" s="18"/>
      <c r="O342" s="20"/>
      <c r="P342" s="21"/>
      <c r="Q342" s="33">
        <f t="shared" si="17"/>
        <v>1.0048763345403273</v>
      </c>
      <c r="R342" s="5">
        <f t="shared" ca="1" si="4"/>
        <v>7.4578816753830717</v>
      </c>
      <c r="S342" s="20"/>
      <c r="T342" s="20"/>
      <c r="U342" s="5">
        <f t="shared" ca="1" si="5"/>
        <v>13.933080448419441</v>
      </c>
      <c r="V342" s="23"/>
      <c r="W342" s="20"/>
      <c r="X342" s="32">
        <f t="shared" si="18"/>
        <v>0.99024733091934514</v>
      </c>
      <c r="Y342" s="18">
        <f t="shared" ca="1" si="6"/>
        <v>3946478463.5475101</v>
      </c>
      <c r="Z342" s="20"/>
      <c r="AA342" s="20"/>
      <c r="AB342" s="18"/>
      <c r="AC342" s="20"/>
      <c r="AD342" s="20"/>
      <c r="AE342" s="24">
        <f t="shared" si="39"/>
        <v>11</v>
      </c>
      <c r="AH342" s="25" t="str">
        <f t="shared" ca="1" si="7"/>
        <v>-</v>
      </c>
      <c r="AI342" s="15">
        <f t="shared" ca="1" si="8"/>
        <v>12.848976965788863</v>
      </c>
      <c r="AJ342" s="15">
        <f t="shared" ca="1" si="9"/>
        <v>12.959348200003184</v>
      </c>
      <c r="AK342" s="17">
        <f t="shared" ca="1" si="10"/>
        <v>7.6991353011713684E-2</v>
      </c>
      <c r="AL342" s="17">
        <f t="shared" ca="1" si="11"/>
        <v>8.2877760953199889E-2</v>
      </c>
      <c r="AM342" s="26">
        <f t="shared" ca="1" si="12"/>
        <v>0</v>
      </c>
      <c r="AN342" s="26">
        <f t="shared" ca="1" si="13"/>
        <v>0</v>
      </c>
      <c r="AO342" s="25">
        <f t="shared" si="20"/>
        <v>0</v>
      </c>
      <c r="AP342" s="26">
        <f t="shared" si="21"/>
        <v>0</v>
      </c>
      <c r="AQ342" s="25">
        <f t="shared" si="22"/>
        <v>0</v>
      </c>
      <c r="AR342" s="26">
        <f t="shared" si="23"/>
        <v>1</v>
      </c>
      <c r="BD342" s="30"/>
      <c r="BE342" s="30"/>
      <c r="BF342" s="30"/>
    </row>
    <row r="343" spans="1:58" x14ac:dyDescent="0.2">
      <c r="A343" s="12">
        <v>38567</v>
      </c>
      <c r="B343" s="13">
        <v>12.42</v>
      </c>
      <c r="C343" s="14">
        <v>13.433999999999999</v>
      </c>
      <c r="D343" s="31">
        <f t="shared" si="14"/>
        <v>72975.8803632731</v>
      </c>
      <c r="E343" s="31">
        <f t="shared" si="15"/>
        <v>67176.160143054949</v>
      </c>
      <c r="F343" s="16">
        <f t="shared" si="0"/>
        <v>140152.04050632805</v>
      </c>
      <c r="G343" s="16">
        <f t="shared" si="1"/>
        <v>12.906019512373652</v>
      </c>
      <c r="H343" s="17">
        <f t="shared" si="2"/>
        <v>7.5480125055828462E-2</v>
      </c>
      <c r="I343" s="16">
        <v>11.83</v>
      </c>
      <c r="J343" s="32">
        <f t="shared" si="16"/>
        <v>1.0017756423208004</v>
      </c>
      <c r="K343" s="18">
        <f t="shared" ca="1" si="3"/>
        <v>24530.105063410138</v>
      </c>
      <c r="L343" s="19"/>
      <c r="M343" s="20"/>
      <c r="N343" s="18"/>
      <c r="O343" s="20"/>
      <c r="P343" s="21"/>
      <c r="Q343" s="33">
        <f t="shared" si="17"/>
        <v>0.99822435767919959</v>
      </c>
      <c r="R343" s="5">
        <f t="shared" ca="1" si="4"/>
        <v>7.4443290111812273</v>
      </c>
      <c r="S343" s="20"/>
      <c r="T343" s="20"/>
      <c r="U343" s="5">
        <f t="shared" ca="1" si="5"/>
        <v>13.907864123059715</v>
      </c>
      <c r="V343" s="23"/>
      <c r="W343" s="20"/>
      <c r="X343" s="32">
        <f t="shared" si="18"/>
        <v>1.0035512846416008</v>
      </c>
      <c r="Y343" s="18">
        <f t="shared" ca="1" si="6"/>
        <v>3960232879.4279094</v>
      </c>
      <c r="Z343" s="20"/>
      <c r="AA343" s="20"/>
      <c r="AB343" s="18"/>
      <c r="AC343" s="20"/>
      <c r="AD343" s="20"/>
      <c r="AE343" s="24">
        <f t="shared" si="39"/>
        <v>10</v>
      </c>
      <c r="AH343" s="25" t="str">
        <f t="shared" ca="1" si="7"/>
        <v>-</v>
      </c>
      <c r="AI343" s="15">
        <f t="shared" ca="1" si="8"/>
        <v>12.829200476485306</v>
      </c>
      <c r="AJ343" s="15">
        <f t="shared" ca="1" si="9"/>
        <v>12.952800361624659</v>
      </c>
      <c r="AK343" s="17">
        <f t="shared" ca="1" si="10"/>
        <v>7.7078809904322032E-2</v>
      </c>
      <c r="AL343" s="17">
        <f t="shared" ca="1" si="11"/>
        <v>8.1900720598912818E-2</v>
      </c>
      <c r="AM343" s="26">
        <f t="shared" ca="1" si="12"/>
        <v>0</v>
      </c>
      <c r="AN343" s="26">
        <f t="shared" ca="1" si="13"/>
        <v>0</v>
      </c>
      <c r="AO343" s="25">
        <f t="shared" si="20"/>
        <v>0</v>
      </c>
      <c r="AP343" s="26">
        <f t="shared" si="21"/>
        <v>0</v>
      </c>
      <c r="AQ343" s="25">
        <f t="shared" si="22"/>
        <v>0</v>
      </c>
      <c r="AR343" s="26">
        <f t="shared" si="23"/>
        <v>1</v>
      </c>
      <c r="BD343" s="30"/>
      <c r="BE343" s="30"/>
      <c r="BF343" s="30"/>
    </row>
    <row r="344" spans="1:58" x14ac:dyDescent="0.2">
      <c r="A344" s="12">
        <v>38568</v>
      </c>
      <c r="B344" s="13">
        <v>12.7</v>
      </c>
      <c r="C344" s="14">
        <v>13.594000000000001</v>
      </c>
      <c r="D344" s="31">
        <f t="shared" si="14"/>
        <v>65678.292326945782</v>
      </c>
      <c r="E344" s="31">
        <f t="shared" si="15"/>
        <v>73922.925321794362</v>
      </c>
      <c r="F344" s="16">
        <f t="shared" si="0"/>
        <v>139601.21764874016</v>
      </c>
      <c r="G344" s="16">
        <f t="shared" si="1"/>
        <v>13.173399131832575</v>
      </c>
      <c r="H344" s="17">
        <f t="shared" si="2"/>
        <v>6.5764307782845477E-2</v>
      </c>
      <c r="I344" s="16">
        <v>12.52</v>
      </c>
      <c r="J344" s="32">
        <f t="shared" si="16"/>
        <v>1.016705830873422</v>
      </c>
      <c r="K344" s="18">
        <f t="shared" ca="1" si="3"/>
        <v>24938.884100123021</v>
      </c>
      <c r="L344" s="19"/>
      <c r="M344" s="20"/>
      <c r="N344" s="18"/>
      <c r="O344" s="20"/>
      <c r="P344" s="21"/>
      <c r="Q344" s="33">
        <f t="shared" si="17"/>
        <v>0.98329416912657808</v>
      </c>
      <c r="R344" s="5">
        <f t="shared" ca="1" si="4"/>
        <v>7.3196603696268188</v>
      </c>
      <c r="S344" s="20"/>
      <c r="T344" s="20"/>
      <c r="U344" s="5">
        <f t="shared" ca="1" si="5"/>
        <v>13.67505350979806</v>
      </c>
      <c r="V344" s="23"/>
      <c r="W344" s="20"/>
      <c r="X344" s="32">
        <f t="shared" si="18"/>
        <v>1.0334116617468438</v>
      </c>
      <c r="Y344" s="18">
        <f t="shared" ca="1" si="6"/>
        <v>4092281497.2536411</v>
      </c>
      <c r="Z344" s="20"/>
      <c r="AA344" s="20"/>
      <c r="AB344" s="18"/>
      <c r="AC344" s="20"/>
      <c r="AD344" s="20"/>
      <c r="AE344" s="24">
        <f t="shared" si="39"/>
        <v>9</v>
      </c>
      <c r="AH344" s="25" t="str">
        <f t="shared" ca="1" si="7"/>
        <v>-</v>
      </c>
      <c r="AI344" s="15">
        <f t="shared" ca="1" si="8"/>
        <v>12.809371078540886</v>
      </c>
      <c r="AJ344" s="15">
        <f t="shared" ca="1" si="9"/>
        <v>12.956342921178832</v>
      </c>
      <c r="AK344" s="17">
        <f t="shared" ca="1" si="10"/>
        <v>7.528633957105535E-2</v>
      </c>
      <c r="AL344" s="17">
        <f t="shared" ca="1" si="11"/>
        <v>8.0462810776160104E-2</v>
      </c>
      <c r="AM344" s="26">
        <f t="shared" ca="1" si="12"/>
        <v>0</v>
      </c>
      <c r="AN344" s="26">
        <f t="shared" ca="1" si="13"/>
        <v>0</v>
      </c>
      <c r="AO344" s="25">
        <f t="shared" si="20"/>
        <v>0</v>
      </c>
      <c r="AP344" s="26">
        <f t="shared" si="21"/>
        <v>0</v>
      </c>
      <c r="AQ344" s="25">
        <f t="shared" si="22"/>
        <v>0</v>
      </c>
      <c r="AR344" s="26">
        <f t="shared" si="23"/>
        <v>1</v>
      </c>
      <c r="BD344" s="30"/>
      <c r="BE344" s="30"/>
      <c r="BF344" s="30"/>
    </row>
    <row r="345" spans="1:58" x14ac:dyDescent="0.2">
      <c r="A345" s="12">
        <v>38569</v>
      </c>
      <c r="B345" s="13">
        <v>12.78</v>
      </c>
      <c r="C345" s="14">
        <v>13.686</v>
      </c>
      <c r="D345" s="31">
        <f t="shared" si="14"/>
        <v>58380.704290618472</v>
      </c>
      <c r="E345" s="31">
        <f t="shared" si="15"/>
        <v>80740.592532428229</v>
      </c>
      <c r="F345" s="16">
        <f t="shared" si="0"/>
        <v>139121.29682304669</v>
      </c>
      <c r="G345" s="16">
        <f t="shared" si="1"/>
        <v>13.30580718053127</v>
      </c>
      <c r="H345" s="17">
        <f t="shared" si="2"/>
        <v>6.6199035510740911E-2</v>
      </c>
      <c r="I345" s="16">
        <v>12.48</v>
      </c>
      <c r="J345" s="32">
        <f t="shared" si="16"/>
        <v>1.0065788159011673</v>
      </c>
      <c r="K345" s="18">
        <f t="shared" ca="1" si="3"/>
        <v>25101.929030328462</v>
      </c>
      <c r="L345" s="19"/>
      <c r="M345" s="20"/>
      <c r="N345" s="18"/>
      <c r="O345" s="20"/>
      <c r="P345" s="21"/>
      <c r="Q345" s="33">
        <f t="shared" si="17"/>
        <v>0.99342118409883273</v>
      </c>
      <c r="R345" s="5">
        <f t="shared" ca="1" si="4"/>
        <v>7.2712027502332592</v>
      </c>
      <c r="S345" s="20"/>
      <c r="T345" s="20"/>
      <c r="U345" s="5">
        <f t="shared" ca="1" si="5"/>
        <v>13.584622758949136</v>
      </c>
      <c r="V345" s="23"/>
      <c r="W345" s="20"/>
      <c r="X345" s="32">
        <f t="shared" si="18"/>
        <v>1.0131576318023345</v>
      </c>
      <c r="Y345" s="18">
        <f t="shared" ca="1" si="6"/>
        <v>4145853360.8814893</v>
      </c>
      <c r="Z345" s="20"/>
      <c r="AA345" s="20"/>
      <c r="AB345" s="18"/>
      <c r="AC345" s="20"/>
      <c r="AD345" s="20"/>
      <c r="AE345" s="24">
        <f t="shared" si="39"/>
        <v>8</v>
      </c>
      <c r="AH345" s="25" t="str">
        <f t="shared" ca="1" si="7"/>
        <v>-</v>
      </c>
      <c r="AI345" s="15">
        <f t="shared" ca="1" si="8"/>
        <v>12.788234819610196</v>
      </c>
      <c r="AJ345" s="15">
        <f t="shared" ca="1" si="9"/>
        <v>12.959786034099059</v>
      </c>
      <c r="AK345" s="17">
        <f t="shared" ca="1" si="10"/>
        <v>7.2683148519815208E-2</v>
      </c>
      <c r="AL345" s="17">
        <f t="shared" ca="1" si="11"/>
        <v>7.9315853877595252E-2</v>
      </c>
      <c r="AM345" s="26">
        <f t="shared" ca="1" si="12"/>
        <v>0</v>
      </c>
      <c r="AN345" s="26">
        <f t="shared" ca="1" si="13"/>
        <v>0</v>
      </c>
      <c r="AO345" s="25">
        <f t="shared" si="20"/>
        <v>0</v>
      </c>
      <c r="AP345" s="26">
        <f t="shared" si="21"/>
        <v>0</v>
      </c>
      <c r="AQ345" s="25">
        <f t="shared" si="22"/>
        <v>0</v>
      </c>
      <c r="AR345" s="26">
        <f t="shared" si="23"/>
        <v>1</v>
      </c>
      <c r="BD345" s="30"/>
      <c r="BE345" s="30"/>
      <c r="BF345" s="30"/>
    </row>
    <row r="346" spans="1:58" x14ac:dyDescent="0.2">
      <c r="A346" s="12">
        <v>38572</v>
      </c>
      <c r="B346" s="13">
        <v>12.88</v>
      </c>
      <c r="C346" s="14">
        <v>13.81</v>
      </c>
      <c r="D346" s="31">
        <f t="shared" si="14"/>
        <v>51083.116254291162</v>
      </c>
      <c r="E346" s="31">
        <f t="shared" si="15"/>
        <v>87555.087279195955</v>
      </c>
      <c r="F346" s="16">
        <f t="shared" si="0"/>
        <v>138638.2035334871</v>
      </c>
      <c r="G346" s="16">
        <f t="shared" si="1"/>
        <v>13.467328954749364</v>
      </c>
      <c r="H346" s="17">
        <f t="shared" si="2"/>
        <v>6.7342505430847188E-2</v>
      </c>
      <c r="I346" s="16">
        <v>13.21</v>
      </c>
      <c r="J346" s="32">
        <f t="shared" si="16"/>
        <v>1.0086245799990134</v>
      </c>
      <c r="K346" s="18">
        <f t="shared" ca="1" si="3"/>
        <v>25317.390444022058</v>
      </c>
      <c r="L346" s="19"/>
      <c r="M346" s="20"/>
      <c r="N346" s="18"/>
      <c r="O346" s="20"/>
      <c r="P346" s="21"/>
      <c r="Q346" s="33">
        <f t="shared" si="17"/>
        <v>0.99137542000098644</v>
      </c>
      <c r="R346" s="5">
        <f t="shared" ca="1" si="4"/>
        <v>7.208191384142105</v>
      </c>
      <c r="S346" s="20"/>
      <c r="T346" s="20"/>
      <c r="U346" s="5">
        <f t="shared" ca="1" si="5"/>
        <v>13.467000028841808</v>
      </c>
      <c r="V346" s="23"/>
      <c r="W346" s="20"/>
      <c r="X346" s="32">
        <f t="shared" si="18"/>
        <v>1.0172491599980271</v>
      </c>
      <c r="Y346" s="18">
        <f t="shared" ca="1" si="6"/>
        <v>4217088290.7849045</v>
      </c>
      <c r="Z346" s="20"/>
      <c r="AA346" s="20"/>
      <c r="AB346" s="18"/>
      <c r="AC346" s="20"/>
      <c r="AD346" s="20"/>
      <c r="AE346" s="24">
        <f t="shared" si="39"/>
        <v>7</v>
      </c>
      <c r="AH346" s="25" t="str">
        <f t="shared" ca="1" si="7"/>
        <v>-</v>
      </c>
      <c r="AI346" s="15">
        <f t="shared" ca="1" si="8"/>
        <v>12.796418920866396</v>
      </c>
      <c r="AJ346" s="15">
        <f t="shared" ca="1" si="9"/>
        <v>12.967717761991837</v>
      </c>
      <c r="AK346" s="17">
        <f t="shared" ca="1" si="10"/>
        <v>7.1153711127882144E-2</v>
      </c>
      <c r="AL346" s="17">
        <f t="shared" ca="1" si="11"/>
        <v>7.7318398946464612E-2</v>
      </c>
      <c r="AM346" s="26">
        <f t="shared" ca="1" si="12"/>
        <v>0</v>
      </c>
      <c r="AN346" s="26">
        <f t="shared" ca="1" si="13"/>
        <v>0</v>
      </c>
      <c r="AO346" s="25">
        <f t="shared" si="20"/>
        <v>0</v>
      </c>
      <c r="AP346" s="26">
        <f t="shared" si="21"/>
        <v>0</v>
      </c>
      <c r="AQ346" s="25">
        <f t="shared" si="22"/>
        <v>0</v>
      </c>
      <c r="AR346" s="26">
        <f t="shared" si="23"/>
        <v>1</v>
      </c>
      <c r="BD346" s="30"/>
      <c r="BE346" s="30"/>
      <c r="BF346" s="30"/>
    </row>
    <row r="347" spans="1:58" x14ac:dyDescent="0.2">
      <c r="A347" s="12">
        <v>38573</v>
      </c>
      <c r="B347" s="13">
        <v>12.4</v>
      </c>
      <c r="C347" s="14">
        <v>13.39</v>
      </c>
      <c r="D347" s="31">
        <f t="shared" si="14"/>
        <v>43785.528217963853</v>
      </c>
      <c r="E347" s="31">
        <f t="shared" si="15"/>
        <v>94361.237453554801</v>
      </c>
      <c r="F347" s="16">
        <f t="shared" si="0"/>
        <v>138146.76567151866</v>
      </c>
      <c r="G347" s="16">
        <f t="shared" si="1"/>
        <v>13.076220138958194</v>
      </c>
      <c r="H347" s="17">
        <f t="shared" si="2"/>
        <v>7.3935772964899171E-2</v>
      </c>
      <c r="I347" s="16">
        <v>12.4</v>
      </c>
      <c r="J347" s="32">
        <f t="shared" si="16"/>
        <v>0.96751688793771307</v>
      </c>
      <c r="K347" s="18">
        <f t="shared" ca="1" si="3"/>
        <v>24494.004200921983</v>
      </c>
      <c r="L347" s="19"/>
      <c r="M347" s="20"/>
      <c r="N347" s="18"/>
      <c r="O347" s="20"/>
      <c r="P347" s="21"/>
      <c r="Q347" s="33">
        <f t="shared" si="17"/>
        <v>1.032483112062287</v>
      </c>
      <c r="R347" s="5">
        <f t="shared" ca="1" si="4"/>
        <v>7.442025834715392</v>
      </c>
      <c r="S347" s="20"/>
      <c r="T347" s="20"/>
      <c r="U347" s="5">
        <f t="shared" ca="1" si="5"/>
        <v>13.903974075047142</v>
      </c>
      <c r="V347" s="23"/>
      <c r="W347" s="20"/>
      <c r="X347" s="32">
        <f t="shared" si="18"/>
        <v>0.93503377587542602</v>
      </c>
      <c r="Y347" s="18">
        <f t="shared" ca="1" si="6"/>
        <v>3942860478.664371</v>
      </c>
      <c r="Z347" s="20"/>
      <c r="AA347" s="20"/>
      <c r="AB347" s="18"/>
      <c r="AC347" s="20"/>
      <c r="AD347" s="20"/>
      <c r="AE347" s="24">
        <f t="shared" si="39"/>
        <v>6</v>
      </c>
      <c r="AH347" s="25" t="str">
        <f t="shared" ca="1" si="7"/>
        <v>-</v>
      </c>
      <c r="AI347" s="15">
        <f t="shared" ca="1" si="8"/>
        <v>12.791382493302452</v>
      </c>
      <c r="AJ347" s="15">
        <f t="shared" ca="1" si="9"/>
        <v>12.964070048765427</v>
      </c>
      <c r="AK347" s="17">
        <f t="shared" ca="1" si="10"/>
        <v>7.0650124059754404E-2</v>
      </c>
      <c r="AL347" s="17">
        <f t="shared" ca="1" si="11"/>
        <v>7.6881018998015943E-2</v>
      </c>
      <c r="AM347" s="26">
        <f t="shared" ca="1" si="12"/>
        <v>0</v>
      </c>
      <c r="AN347" s="26">
        <f t="shared" ca="1" si="13"/>
        <v>0</v>
      </c>
      <c r="AO347" s="25">
        <f t="shared" si="20"/>
        <v>0</v>
      </c>
      <c r="AP347" s="26">
        <f t="shared" si="21"/>
        <v>0</v>
      </c>
      <c r="AQ347" s="25">
        <f t="shared" si="22"/>
        <v>0</v>
      </c>
      <c r="AR347" s="26">
        <f t="shared" si="23"/>
        <v>1</v>
      </c>
      <c r="BD347" s="30"/>
      <c r="BE347" s="30"/>
      <c r="BF347" s="30"/>
    </row>
    <row r="348" spans="1:58" x14ac:dyDescent="0.2">
      <c r="A348" s="12">
        <v>38574</v>
      </c>
      <c r="B348" s="13">
        <v>12.09</v>
      </c>
      <c r="C348" s="14">
        <v>13.35</v>
      </c>
      <c r="D348" s="31">
        <f t="shared" si="14"/>
        <v>36487.940181636543</v>
      </c>
      <c r="E348" s="31">
        <f t="shared" si="15"/>
        <v>101119.27267763685</v>
      </c>
      <c r="F348" s="16">
        <f t="shared" si="0"/>
        <v>137607.21285927339</v>
      </c>
      <c r="G348" s="16">
        <f t="shared" si="1"/>
        <v>13.015898293602683</v>
      </c>
      <c r="H348" s="17">
        <f t="shared" si="2"/>
        <v>9.4382022471910076E-2</v>
      </c>
      <c r="I348" s="16">
        <v>12.38</v>
      </c>
      <c r="J348" s="32">
        <f t="shared" si="16"/>
        <v>0.9914992729067853</v>
      </c>
      <c r="K348" s="18">
        <f t="shared" ca="1" si="3"/>
        <v>24284.79727290263</v>
      </c>
      <c r="L348" s="19"/>
      <c r="M348" s="20"/>
      <c r="N348" s="18"/>
      <c r="O348" s="20"/>
      <c r="P348" s="21"/>
      <c r="Q348" s="33">
        <f t="shared" si="17"/>
        <v>1.0085007270932147</v>
      </c>
      <c r="R348" s="5">
        <f t="shared" ca="1" si="4"/>
        <v>7.5049758049105311</v>
      </c>
      <c r="S348" s="20"/>
      <c r="T348" s="20"/>
      <c r="U348" s="5">
        <f t="shared" ca="1" si="5"/>
        <v>14.021687909173801</v>
      </c>
      <c r="V348" s="23"/>
      <c r="W348" s="20"/>
      <c r="X348" s="32">
        <f t="shared" si="18"/>
        <v>0.9829985458135706</v>
      </c>
      <c r="Y348" s="18">
        <f t="shared" ca="1" si="6"/>
        <v>3875571036.6248608</v>
      </c>
      <c r="Z348" s="20"/>
      <c r="AA348" s="20"/>
      <c r="AB348" s="18"/>
      <c r="AC348" s="20"/>
      <c r="AD348" s="20"/>
      <c r="AE348" s="24">
        <f t="shared" si="39"/>
        <v>5</v>
      </c>
      <c r="AH348" s="25" t="str">
        <f t="shared" ca="1" si="7"/>
        <v>-</v>
      </c>
      <c r="AI348" s="15">
        <f t="shared" ca="1" si="8"/>
        <v>12.789029134439406</v>
      </c>
      <c r="AJ348" s="15">
        <f t="shared" ca="1" si="9"/>
        <v>12.967670912466058</v>
      </c>
      <c r="AK348" s="17">
        <f t="shared" ca="1" si="10"/>
        <v>7.3850628202845214E-2</v>
      </c>
      <c r="AL348" s="17">
        <f t="shared" ca="1" si="11"/>
        <v>7.7365536225295128E-2</v>
      </c>
      <c r="AM348" s="26">
        <f t="shared" ca="1" si="12"/>
        <v>0</v>
      </c>
      <c r="AN348" s="26">
        <f t="shared" ca="1" si="13"/>
        <v>0</v>
      </c>
      <c r="AO348" s="25">
        <f t="shared" si="20"/>
        <v>0</v>
      </c>
      <c r="AP348" s="26">
        <f t="shared" si="21"/>
        <v>0</v>
      </c>
      <c r="AQ348" s="25">
        <f t="shared" si="22"/>
        <v>0</v>
      </c>
      <c r="AR348" s="26">
        <f t="shared" si="23"/>
        <v>1</v>
      </c>
      <c r="BD348" s="30"/>
      <c r="BE348" s="30"/>
      <c r="BF348" s="30"/>
    </row>
    <row r="349" spans="1:58" x14ac:dyDescent="0.2">
      <c r="A349" s="12">
        <v>38575</v>
      </c>
      <c r="B349" s="13">
        <v>11.98</v>
      </c>
      <c r="C349" s="14">
        <v>13.21</v>
      </c>
      <c r="D349" s="31">
        <f t="shared" si="14"/>
        <v>29190.352145309233</v>
      </c>
      <c r="E349" s="31">
        <f t="shared" si="15"/>
        <v>107728.09959592877</v>
      </c>
      <c r="F349" s="16">
        <f t="shared" si="0"/>
        <v>136918.45174123801</v>
      </c>
      <c r="G349" s="16">
        <f t="shared" si="1"/>
        <v>12.947769944940763</v>
      </c>
      <c r="H349" s="17">
        <f t="shared" si="2"/>
        <v>9.3111279333838004E-2</v>
      </c>
      <c r="I349" s="16">
        <v>12.42</v>
      </c>
      <c r="J349" s="32">
        <f t="shared" si="16"/>
        <v>0.98978668876220677</v>
      </c>
      <c r="K349" s="18">
        <f t="shared" ca="1" si="3"/>
        <v>24035.789149096632</v>
      </c>
      <c r="L349" s="19"/>
      <c r="M349" s="20"/>
      <c r="N349" s="18"/>
      <c r="O349" s="20"/>
      <c r="P349" s="21"/>
      <c r="Q349" s="33">
        <f t="shared" si="17"/>
        <v>1.0102133112377933</v>
      </c>
      <c r="R349" s="5">
        <f t="shared" ca="1" si="4"/>
        <v>7.5813106180513623</v>
      </c>
      <c r="S349" s="20"/>
      <c r="T349" s="20"/>
      <c r="U349" s="5">
        <f t="shared" ca="1" si="5"/>
        <v>14.164410830524604</v>
      </c>
      <c r="V349" s="23"/>
      <c r="W349" s="20"/>
      <c r="X349" s="32">
        <f t="shared" si="18"/>
        <v>0.97957337752441342</v>
      </c>
      <c r="Y349" s="18">
        <f t="shared" ca="1" si="6"/>
        <v>3796156356.807034</v>
      </c>
      <c r="Z349" s="20"/>
      <c r="AA349" s="20"/>
      <c r="AB349" s="18"/>
      <c r="AC349" s="20"/>
      <c r="AD349" s="20"/>
      <c r="AE349" s="24">
        <f t="shared" si="39"/>
        <v>4</v>
      </c>
      <c r="AH349" s="25" t="str">
        <f t="shared" ca="1" si="7"/>
        <v>-</v>
      </c>
      <c r="AI349" s="15">
        <f t="shared" ca="1" si="8"/>
        <v>12.790376831866096</v>
      </c>
      <c r="AJ349" s="15">
        <f t="shared" ca="1" si="9"/>
        <v>12.971077195808927</v>
      </c>
      <c r="AK349" s="17">
        <f t="shared" ca="1" si="10"/>
        <v>7.67891539158468E-2</v>
      </c>
      <c r="AL349" s="17">
        <f t="shared" ca="1" si="11"/>
        <v>7.8048381163150202E-2</v>
      </c>
      <c r="AM349" s="26">
        <f t="shared" ca="1" si="12"/>
        <v>0</v>
      </c>
      <c r="AN349" s="26">
        <f t="shared" ca="1" si="13"/>
        <v>0</v>
      </c>
      <c r="AO349" s="25">
        <f t="shared" si="20"/>
        <v>0</v>
      </c>
      <c r="AP349" s="26">
        <f t="shared" si="21"/>
        <v>0</v>
      </c>
      <c r="AQ349" s="25">
        <f t="shared" si="22"/>
        <v>0</v>
      </c>
      <c r="AR349" s="26">
        <f t="shared" si="23"/>
        <v>1</v>
      </c>
      <c r="BD349" s="30"/>
      <c r="BE349" s="30"/>
      <c r="BF349" s="30"/>
    </row>
    <row r="350" spans="1:58" x14ac:dyDescent="0.2">
      <c r="A350" s="12">
        <v>38576</v>
      </c>
      <c r="B350" s="13">
        <v>12.05</v>
      </c>
      <c r="C350" s="14">
        <v>13.466000000000001</v>
      </c>
      <c r="D350" s="31">
        <f t="shared" si="14"/>
        <v>21892.764108981923</v>
      </c>
      <c r="E350" s="31">
        <f t="shared" si="15"/>
        <v>114346.19987414233</v>
      </c>
      <c r="F350" s="16">
        <f t="shared" si="0"/>
        <v>136238.96398312424</v>
      </c>
      <c r="G350" s="16">
        <f t="shared" si="1"/>
        <v>13.238457503551201</v>
      </c>
      <c r="H350" s="17">
        <f t="shared" si="2"/>
        <v>0.10515372048121197</v>
      </c>
      <c r="I350" s="16">
        <v>12.74</v>
      </c>
      <c r="J350" s="32">
        <f t="shared" si="16"/>
        <v>1.017376646265566</v>
      </c>
      <c r="K350" s="18">
        <f t="shared" ca="1" si="3"/>
        <v>24452.453636674287</v>
      </c>
      <c r="L350" s="19"/>
      <c r="M350" s="20"/>
      <c r="N350" s="18"/>
      <c r="O350" s="20"/>
      <c r="P350" s="21"/>
      <c r="Q350" s="33">
        <f t="shared" si="17"/>
        <v>0.9826233537344341</v>
      </c>
      <c r="R350" s="5">
        <f t="shared" ca="1" si="4"/>
        <v>7.4492625258042997</v>
      </c>
      <c r="S350" s="20"/>
      <c r="T350" s="20"/>
      <c r="U350" s="5">
        <f t="shared" ca="1" si="5"/>
        <v>13.917804375585529</v>
      </c>
      <c r="V350" s="23"/>
      <c r="W350" s="20"/>
      <c r="X350" s="32">
        <f t="shared" si="18"/>
        <v>1.0347532925311318</v>
      </c>
      <c r="Y350" s="18">
        <f t="shared" ca="1" si="6"/>
        <v>3927826769.5813508</v>
      </c>
      <c r="Z350" s="20"/>
      <c r="AA350" s="20"/>
      <c r="AB350" s="18"/>
      <c r="AC350" s="20"/>
      <c r="AD350" s="20"/>
      <c r="AE350" s="24">
        <f t="shared" si="39"/>
        <v>3</v>
      </c>
      <c r="AH350" s="25" t="str">
        <f t="shared" ca="1" si="7"/>
        <v>-</v>
      </c>
      <c r="AI350" s="15">
        <f t="shared" ca="1" si="8"/>
        <v>12.810624010154775</v>
      </c>
      <c r="AJ350" s="15">
        <f t="shared" ca="1" si="9"/>
        <v>12.984088354432126</v>
      </c>
      <c r="AK350" s="17">
        <f t="shared" ca="1" si="10"/>
        <v>8.3354056032241219E-2</v>
      </c>
      <c r="AL350" s="17">
        <f t="shared" ca="1" si="11"/>
        <v>7.9428265980013374E-2</v>
      </c>
      <c r="AM350" s="26">
        <f t="shared" ca="1" si="12"/>
        <v>0</v>
      </c>
      <c r="AN350" s="26">
        <f t="shared" ca="1" si="13"/>
        <v>1</v>
      </c>
      <c r="AO350" s="25">
        <f t="shared" si="20"/>
        <v>0</v>
      </c>
      <c r="AP350" s="26">
        <f t="shared" si="21"/>
        <v>0</v>
      </c>
      <c r="AQ350" s="25">
        <f t="shared" si="22"/>
        <v>0</v>
      </c>
      <c r="AR350" s="26">
        <f t="shared" si="23"/>
        <v>1</v>
      </c>
      <c r="BD350" s="30"/>
      <c r="BE350" s="30"/>
      <c r="BF350" s="30"/>
    </row>
    <row r="351" spans="1:58" x14ac:dyDescent="0.2">
      <c r="A351" s="12">
        <v>38579</v>
      </c>
      <c r="B351" s="13">
        <v>11.82</v>
      </c>
      <c r="C351" s="14">
        <v>13.314</v>
      </c>
      <c r="D351" s="31">
        <f t="shared" si="14"/>
        <v>14595.176072654616</v>
      </c>
      <c r="E351" s="31">
        <f t="shared" si="15"/>
        <v>120876.41937791064</v>
      </c>
      <c r="F351" s="16">
        <f t="shared" si="0"/>
        <v>135471.59545056525</v>
      </c>
      <c r="G351" s="16">
        <f t="shared" si="1"/>
        <v>13.153042324850283</v>
      </c>
      <c r="H351" s="17">
        <f t="shared" si="2"/>
        <v>0.11221270842721942</v>
      </c>
      <c r="I351" s="16">
        <v>12.26</v>
      </c>
      <c r="J351" s="32">
        <f t="shared" si="16"/>
        <v>0.98795177327341344</v>
      </c>
      <c r="K351" s="18">
        <f t="shared" ca="1" si="3"/>
        <v>24156.860064307308</v>
      </c>
      <c r="L351" s="19"/>
      <c r="M351" s="20"/>
      <c r="N351" s="18"/>
      <c r="O351" s="20"/>
      <c r="P351" s="21"/>
      <c r="Q351" s="33">
        <f t="shared" si="17"/>
        <v>1.0120482267265865</v>
      </c>
      <c r="R351" s="5">
        <f t="shared" ca="1" si="4"/>
        <v>7.538698864297797</v>
      </c>
      <c r="S351" s="20"/>
      <c r="T351" s="20"/>
      <c r="U351" s="5">
        <f t="shared" ca="1" si="5"/>
        <v>14.085007015411154</v>
      </c>
      <c r="V351" s="23"/>
      <c r="W351" s="20"/>
      <c r="X351" s="32">
        <f t="shared" si="18"/>
        <v>0.97590354654682698</v>
      </c>
      <c r="Y351" s="18">
        <f t="shared" ca="1" si="6"/>
        <v>3832927801.0775118</v>
      </c>
      <c r="Z351" s="20"/>
      <c r="AA351" s="20"/>
      <c r="AB351" s="18"/>
      <c r="AC351" s="20"/>
      <c r="AD351" s="20"/>
      <c r="AE351" s="24">
        <f t="shared" si="39"/>
        <v>2</v>
      </c>
      <c r="AH351" s="25" t="str">
        <f t="shared" ca="1" si="7"/>
        <v>-</v>
      </c>
      <c r="AI351" s="15">
        <f t="shared" ca="1" si="8"/>
        <v>12.831356787782878</v>
      </c>
      <c r="AJ351" s="15">
        <f t="shared" ca="1" si="9"/>
        <v>12.99850885133818</v>
      </c>
      <c r="AK351" s="17">
        <f t="shared" ca="1" si="10"/>
        <v>9.1023001518320976E-2</v>
      </c>
      <c r="AL351" s="17">
        <f t="shared" ca="1" si="11"/>
        <v>8.0996660777935769E-2</v>
      </c>
      <c r="AM351" s="26">
        <f t="shared" ca="1" si="12"/>
        <v>0</v>
      </c>
      <c r="AN351" s="26">
        <f t="shared" ca="1" si="13"/>
        <v>1</v>
      </c>
      <c r="AO351" s="25">
        <f t="shared" si="20"/>
        <v>0</v>
      </c>
      <c r="AP351" s="26">
        <f t="shared" si="21"/>
        <v>0</v>
      </c>
      <c r="AQ351" s="25">
        <f t="shared" si="22"/>
        <v>0</v>
      </c>
      <c r="AR351" s="26">
        <f t="shared" si="23"/>
        <v>1</v>
      </c>
      <c r="BD351" s="30"/>
      <c r="BE351" s="30"/>
      <c r="BF351" s="30"/>
    </row>
    <row r="352" spans="1:58" x14ac:dyDescent="0.2">
      <c r="A352" s="12">
        <v>38580</v>
      </c>
      <c r="B352" s="13">
        <v>12.61</v>
      </c>
      <c r="C352" s="14">
        <v>13.81</v>
      </c>
      <c r="D352" s="31">
        <f t="shared" si="14"/>
        <v>7297.5880363273081</v>
      </c>
      <c r="E352" s="31">
        <f t="shared" si="15"/>
        <v>127355.12529569559</v>
      </c>
      <c r="F352" s="16">
        <f t="shared" si="0"/>
        <v>134652.71333202289</v>
      </c>
      <c r="G352" s="16">
        <f t="shared" si="1"/>
        <v>13.744965249292825</v>
      </c>
      <c r="H352" s="17">
        <f t="shared" si="2"/>
        <v>8.6893555394641608E-2</v>
      </c>
      <c r="I352" s="16">
        <v>13.52</v>
      </c>
      <c r="J352" s="32">
        <f t="shared" si="16"/>
        <v>1.0386860338704509</v>
      </c>
      <c r="K352" s="18">
        <f t="shared" ca="1" si="3"/>
        <v>25090.370245136754</v>
      </c>
      <c r="L352" s="19"/>
      <c r="M352" s="20"/>
      <c r="N352" s="18"/>
      <c r="O352" s="20"/>
      <c r="P352" s="21"/>
      <c r="Q352" s="33">
        <f t="shared" si="17"/>
        <v>0.96131396612954911</v>
      </c>
      <c r="R352" s="5">
        <f t="shared" ca="1" si="4"/>
        <v>7.2467546018518654</v>
      </c>
      <c r="S352" s="20"/>
      <c r="T352" s="20"/>
      <c r="U352" s="5">
        <f t="shared" ca="1" si="5"/>
        <v>13.539650405278795</v>
      </c>
      <c r="V352" s="23"/>
      <c r="W352" s="20"/>
      <c r="X352" s="32">
        <f t="shared" si="18"/>
        <v>1.0773720677409018</v>
      </c>
      <c r="Y352" s="18">
        <f t="shared" ca="1" si="6"/>
        <v>4129217575.9290829</v>
      </c>
      <c r="Z352" s="20"/>
      <c r="AA352" s="20"/>
      <c r="AB352" s="18"/>
      <c r="AC352" s="20"/>
      <c r="AD352" s="20"/>
      <c r="AE352" s="24">
        <f t="shared" si="39"/>
        <v>1</v>
      </c>
      <c r="AH352" s="25" t="str">
        <f t="shared" ca="1" si="7"/>
        <v>-</v>
      </c>
      <c r="AI352" s="15">
        <f t="shared" ca="1" si="8"/>
        <v>12.87843951456305</v>
      </c>
      <c r="AJ352" s="15">
        <f t="shared" ca="1" si="9"/>
        <v>13.021074506000662</v>
      </c>
      <c r="AK352" s="17">
        <f t="shared" ca="1" si="10"/>
        <v>9.4281509845620046E-2</v>
      </c>
      <c r="AL352" s="17">
        <f t="shared" ca="1" si="11"/>
        <v>8.1401446932766547E-2</v>
      </c>
      <c r="AM352" s="26">
        <f t="shared" ca="1" si="12"/>
        <v>0</v>
      </c>
      <c r="AN352" s="26">
        <f t="shared" ca="1" si="13"/>
        <v>1</v>
      </c>
      <c r="AO352" s="25">
        <f t="shared" si="20"/>
        <v>0</v>
      </c>
      <c r="AP352" s="26">
        <f t="shared" si="21"/>
        <v>0</v>
      </c>
      <c r="AQ352" s="25">
        <f t="shared" si="22"/>
        <v>0</v>
      </c>
      <c r="AR352" s="26">
        <f t="shared" si="23"/>
        <v>1</v>
      </c>
      <c r="BD352" s="30"/>
      <c r="BE352" s="30"/>
      <c r="BF352" s="30"/>
    </row>
    <row r="353" spans="1:58" x14ac:dyDescent="0.2">
      <c r="A353" s="38">
        <v>38581</v>
      </c>
      <c r="B353" s="13">
        <v>14.49</v>
      </c>
      <c r="C353" s="14">
        <v>14.73</v>
      </c>
      <c r="D353" s="31">
        <f t="shared" si="14"/>
        <v>134018.59996174101</v>
      </c>
      <c r="E353" s="31">
        <f t="shared" si="15"/>
        <v>0</v>
      </c>
      <c r="F353" s="16">
        <f t="shared" si="0"/>
        <v>134018.59996174101</v>
      </c>
      <c r="G353" s="16">
        <f t="shared" si="1"/>
        <v>14.49</v>
      </c>
      <c r="H353" s="17">
        <f t="shared" si="2"/>
        <v>1.6293279022403295E-2</v>
      </c>
      <c r="I353" s="16">
        <v>13.3</v>
      </c>
      <c r="J353" s="32">
        <f t="shared" si="16"/>
        <v>1.0492396813902969</v>
      </c>
      <c r="K353" s="18">
        <f t="shared" ca="1" si="3"/>
        <v>26324.738831364277</v>
      </c>
      <c r="L353" s="19"/>
      <c r="M353" s="20"/>
      <c r="N353" s="18"/>
      <c r="O353" s="20"/>
      <c r="P353" s="21"/>
      <c r="Q353" s="33">
        <f t="shared" si="17"/>
        <v>0.950760318609703</v>
      </c>
      <c r="R353" s="5">
        <f t="shared" ca="1" si="4"/>
        <v>6.8896396888578062</v>
      </c>
      <c r="S353" s="20"/>
      <c r="T353" s="20"/>
      <c r="U353" s="5">
        <f t="shared" ca="1" si="5"/>
        <v>12.872521621743173</v>
      </c>
      <c r="V353" s="23"/>
      <c r="W353" s="20"/>
      <c r="X353" s="32">
        <f t="shared" si="18"/>
        <v>1.098479362780594</v>
      </c>
      <c r="Y353" s="18">
        <f t="shared" ca="1" si="6"/>
        <v>4535561772.4260607</v>
      </c>
      <c r="Z353" s="20"/>
      <c r="AA353" s="20"/>
      <c r="AB353" s="18"/>
      <c r="AC353" s="20"/>
      <c r="AD353" s="20"/>
      <c r="AE353" s="24">
        <v>24</v>
      </c>
      <c r="AH353" s="25" t="str">
        <f t="shared" ca="1" si="7"/>
        <v>-</v>
      </c>
      <c r="AI353" s="15">
        <f t="shared" ca="1" si="8"/>
        <v>12.968894101967738</v>
      </c>
      <c r="AJ353" s="15">
        <f t="shared" ca="1" si="9"/>
        <v>13.060337237304147</v>
      </c>
      <c r="AK353" s="17">
        <f t="shared" ca="1" si="10"/>
        <v>8.4674427521870724E-2</v>
      </c>
      <c r="AL353" s="17">
        <f t="shared" ca="1" si="11"/>
        <v>7.7735065390405603E-2</v>
      </c>
      <c r="AM353" s="26">
        <f t="shared" ca="1" si="12"/>
        <v>0</v>
      </c>
      <c r="AN353" s="26">
        <f t="shared" ca="1" si="13"/>
        <v>1</v>
      </c>
      <c r="AO353" s="25">
        <f t="shared" si="20"/>
        <v>0</v>
      </c>
      <c r="AP353" s="26">
        <f t="shared" si="21"/>
        <v>0</v>
      </c>
      <c r="AQ353" s="25">
        <f t="shared" si="22"/>
        <v>0</v>
      </c>
      <c r="AR353" s="26">
        <f t="shared" si="23"/>
        <v>1</v>
      </c>
      <c r="BD353" s="30"/>
      <c r="BE353" s="30"/>
      <c r="BF353" s="30"/>
    </row>
    <row r="354" spans="1:58" x14ac:dyDescent="0.2">
      <c r="A354" s="12">
        <v>38582</v>
      </c>
      <c r="B354" s="13">
        <v>14.38</v>
      </c>
      <c r="C354" s="14">
        <v>14.692</v>
      </c>
      <c r="D354" s="31">
        <f t="shared" si="14"/>
        <v>128434.49163000181</v>
      </c>
      <c r="E354" s="31">
        <f t="shared" si="15"/>
        <v>5493.1248965988543</v>
      </c>
      <c r="F354" s="16">
        <f t="shared" si="0"/>
        <v>133927.61652660067</v>
      </c>
      <c r="G354" s="16">
        <f t="shared" si="1"/>
        <v>14.392796874999998</v>
      </c>
      <c r="H354" s="17">
        <f t="shared" si="2"/>
        <v>2.123604682820579E-2</v>
      </c>
      <c r="I354" s="16">
        <v>13.42</v>
      </c>
      <c r="J354" s="32">
        <f t="shared" si="16"/>
        <v>0.99261737734242828</v>
      </c>
      <c r="K354" s="18">
        <f t="shared" ca="1" si="3"/>
        <v>26129.327934241101</v>
      </c>
      <c r="L354" s="19"/>
      <c r="M354" s="20"/>
      <c r="N354" s="18"/>
      <c r="O354" s="20"/>
      <c r="P354" s="21"/>
      <c r="Q354" s="33">
        <f t="shared" si="17"/>
        <v>1.0073826226575717</v>
      </c>
      <c r="R354" s="5">
        <f t="shared" ca="1" si="4"/>
        <v>6.9402141666880652</v>
      </c>
      <c r="S354" s="20"/>
      <c r="T354" s="20"/>
      <c r="U354" s="5">
        <f t="shared" ca="1" si="5"/>
        <v>12.967110641677294</v>
      </c>
      <c r="V354" s="23"/>
      <c r="W354" s="20"/>
      <c r="X354" s="32">
        <f t="shared" si="18"/>
        <v>0.98523475468485644</v>
      </c>
      <c r="Y354" s="18">
        <f t="shared" ca="1" si="6"/>
        <v>4468298998.1163225</v>
      </c>
      <c r="Z354" s="20"/>
      <c r="AA354" s="20"/>
      <c r="AB354" s="18"/>
      <c r="AC354" s="20"/>
      <c r="AD354" s="20"/>
      <c r="AE354" s="24">
        <f t="shared" ref="AE354:AE376" si="40">AE353-1</f>
        <v>23</v>
      </c>
      <c r="AH354" s="25" t="str">
        <f t="shared" ca="1" si="7"/>
        <v>-</v>
      </c>
      <c r="AI354" s="15">
        <f t="shared" ca="1" si="8"/>
        <v>13.057598715062975</v>
      </c>
      <c r="AJ354" s="15">
        <f t="shared" ca="1" si="9"/>
        <v>13.101741376365755</v>
      </c>
      <c r="AK354" s="17">
        <f t="shared" ca="1" si="10"/>
        <v>7.2483431581253352E-2</v>
      </c>
      <c r="AL354" s="17">
        <f t="shared" ca="1" si="11"/>
        <v>7.4279872705765596E-2</v>
      </c>
      <c r="AM354" s="26">
        <f t="shared" ca="1" si="12"/>
        <v>0</v>
      </c>
      <c r="AN354" s="26">
        <f t="shared" ca="1" si="13"/>
        <v>0</v>
      </c>
      <c r="AO354" s="25">
        <f t="shared" si="20"/>
        <v>0</v>
      </c>
      <c r="AP354" s="26">
        <f t="shared" si="21"/>
        <v>0</v>
      </c>
      <c r="AQ354" s="25">
        <f t="shared" si="22"/>
        <v>0</v>
      </c>
      <c r="AR354" s="26">
        <f t="shared" si="23"/>
        <v>1</v>
      </c>
      <c r="BD354" s="30"/>
      <c r="BE354" s="30"/>
      <c r="BF354" s="30"/>
    </row>
    <row r="355" spans="1:58" x14ac:dyDescent="0.2">
      <c r="A355" s="12">
        <v>38583</v>
      </c>
      <c r="B355" s="13">
        <v>14.27</v>
      </c>
      <c r="C355" s="14">
        <v>14.582000000000001</v>
      </c>
      <c r="D355" s="31">
        <f t="shared" si="14"/>
        <v>122850.3832982626</v>
      </c>
      <c r="E355" s="31">
        <f t="shared" si="15"/>
        <v>10958.648842311475</v>
      </c>
      <c r="F355" s="16">
        <f t="shared" si="0"/>
        <v>133809.03214057407</v>
      </c>
      <c r="G355" s="16">
        <f t="shared" si="1"/>
        <v>14.29555207510364</v>
      </c>
      <c r="H355" s="17">
        <f t="shared" si="2"/>
        <v>2.1396241942120531E-2</v>
      </c>
      <c r="I355" s="16">
        <v>13.42</v>
      </c>
      <c r="J355" s="32">
        <f t="shared" si="16"/>
        <v>0.99236405523186388</v>
      </c>
      <c r="K355" s="18">
        <f t="shared" ca="1" si="3"/>
        <v>25928.748723080535</v>
      </c>
      <c r="L355" s="19"/>
      <c r="M355" s="20"/>
      <c r="N355" s="18"/>
      <c r="O355" s="20"/>
      <c r="P355" s="21"/>
      <c r="Q355" s="33">
        <f t="shared" si="17"/>
        <v>1.0076359447681362</v>
      </c>
      <c r="R355" s="5">
        <f t="shared" ca="1" si="4"/>
        <v>6.9929179308437579</v>
      </c>
      <c r="S355" s="20"/>
      <c r="T355" s="20"/>
      <c r="U355" s="5">
        <f t="shared" ca="1" si="5"/>
        <v>13.065679457827144</v>
      </c>
      <c r="V355" s="23"/>
      <c r="W355" s="20"/>
      <c r="X355" s="32">
        <f t="shared" si="18"/>
        <v>0.98472811046372766</v>
      </c>
      <c r="Y355" s="18">
        <f t="shared" ca="1" si="6"/>
        <v>4399770047.7057381</v>
      </c>
      <c r="Z355" s="20"/>
      <c r="AA355" s="20"/>
      <c r="AB355" s="18"/>
      <c r="AC355" s="20"/>
      <c r="AD355" s="20"/>
      <c r="AE355" s="24">
        <f t="shared" si="40"/>
        <v>22</v>
      </c>
      <c r="AH355" s="25" t="str">
        <f t="shared" ca="1" si="7"/>
        <v>-</v>
      </c>
      <c r="AI355" s="15">
        <f t="shared" ca="1" si="8"/>
        <v>13.143006989258739</v>
      </c>
      <c r="AJ355" s="15">
        <f t="shared" ca="1" si="9"/>
        <v>13.139741901147593</v>
      </c>
      <c r="AK355" s="17">
        <f t="shared" ca="1" si="10"/>
        <v>6.0530925349300435E-2</v>
      </c>
      <c r="AL355" s="17">
        <f t="shared" ca="1" si="11"/>
        <v>7.0503501463511767E-2</v>
      </c>
      <c r="AM355" s="26">
        <f t="shared" ca="1" si="12"/>
        <v>1</v>
      </c>
      <c r="AN355" s="26">
        <f t="shared" ca="1" si="13"/>
        <v>0</v>
      </c>
      <c r="AO355" s="25">
        <f t="shared" si="20"/>
        <v>0</v>
      </c>
      <c r="AP355" s="26">
        <f t="shared" si="21"/>
        <v>0</v>
      </c>
      <c r="AQ355" s="25">
        <f t="shared" si="22"/>
        <v>0</v>
      </c>
      <c r="AR355" s="26">
        <f t="shared" si="23"/>
        <v>1</v>
      </c>
      <c r="BD355" s="30"/>
      <c r="BE355" s="30"/>
      <c r="BF355" s="30"/>
    </row>
    <row r="356" spans="1:58" x14ac:dyDescent="0.2">
      <c r="A356" s="12">
        <v>38586</v>
      </c>
      <c r="B356" s="13">
        <v>14.24</v>
      </c>
      <c r="C356" s="14">
        <v>14.534000000000001</v>
      </c>
      <c r="D356" s="31">
        <f t="shared" si="14"/>
        <v>117266.2749665234</v>
      </c>
      <c r="E356" s="31">
        <f t="shared" si="15"/>
        <v>16423.278241153781</v>
      </c>
      <c r="F356" s="16">
        <f t="shared" si="0"/>
        <v>133689.55320767718</v>
      </c>
      <c r="G356" s="16">
        <f t="shared" si="1"/>
        <v>14.276116837008189</v>
      </c>
      <c r="H356" s="17">
        <f t="shared" si="2"/>
        <v>2.0228429888537236E-2</v>
      </c>
      <c r="I356" s="16">
        <v>13.42</v>
      </c>
      <c r="J356" s="32">
        <f t="shared" si="16"/>
        <v>0.99774877716271648</v>
      </c>
      <c r="K356" s="18">
        <f t="shared" ca="1" si="3"/>
        <v>25869.322648367528</v>
      </c>
      <c r="L356" s="19"/>
      <c r="M356" s="20"/>
      <c r="N356" s="18"/>
      <c r="O356" s="20"/>
      <c r="P356" s="21"/>
      <c r="Q356" s="33">
        <f t="shared" si="17"/>
        <v>1.0022512228372835</v>
      </c>
      <c r="R356" s="5">
        <f t="shared" ca="1" si="4"/>
        <v>7.0083685758083858</v>
      </c>
      <c r="S356" s="20"/>
      <c r="T356" s="20"/>
      <c r="U356" s="5">
        <f t="shared" ca="1" si="5"/>
        <v>13.094644897616588</v>
      </c>
      <c r="V356" s="23"/>
      <c r="W356" s="20"/>
      <c r="X356" s="32">
        <f t="shared" si="18"/>
        <v>0.99549755432543308</v>
      </c>
      <c r="Y356" s="18">
        <f t="shared" ca="1" si="6"/>
        <v>4379672063.1873655</v>
      </c>
      <c r="Z356" s="20"/>
      <c r="AA356" s="20"/>
      <c r="AB356" s="18"/>
      <c r="AC356" s="20"/>
      <c r="AD356" s="20"/>
      <c r="AE356" s="24">
        <f t="shared" si="40"/>
        <v>21</v>
      </c>
      <c r="AH356" s="25" t="str">
        <f t="shared" ca="1" si="7"/>
        <v>-</v>
      </c>
      <c r="AI356" s="15">
        <f t="shared" ca="1" si="8"/>
        <v>13.23385891029462</v>
      </c>
      <c r="AJ356" s="15">
        <f t="shared" ca="1" si="9"/>
        <v>13.164596764397293</v>
      </c>
      <c r="AK356" s="17">
        <f t="shared" ca="1" si="10"/>
        <v>4.6376710250521314E-2</v>
      </c>
      <c r="AL356" s="17">
        <f t="shared" ca="1" si="11"/>
        <v>6.698533272014251E-2</v>
      </c>
      <c r="AM356" s="26">
        <f t="shared" ca="1" si="12"/>
        <v>1</v>
      </c>
      <c r="AN356" s="26">
        <f t="shared" ca="1" si="13"/>
        <v>0</v>
      </c>
      <c r="AO356" s="25">
        <f t="shared" si="20"/>
        <v>0</v>
      </c>
      <c r="AP356" s="26">
        <f t="shared" si="21"/>
        <v>0</v>
      </c>
      <c r="AQ356" s="25">
        <f t="shared" si="22"/>
        <v>0</v>
      </c>
      <c r="AR356" s="26">
        <f t="shared" si="23"/>
        <v>1</v>
      </c>
      <c r="BD356" s="30"/>
      <c r="BE356" s="30"/>
      <c r="BF356" s="30"/>
    </row>
    <row r="357" spans="1:58" x14ac:dyDescent="0.2">
      <c r="A357" s="12">
        <v>38587</v>
      </c>
      <c r="B357" s="13">
        <v>14.25</v>
      </c>
      <c r="C357" s="14">
        <v>14.58</v>
      </c>
      <c r="D357" s="31">
        <f t="shared" si="14"/>
        <v>111682.1666347842</v>
      </c>
      <c r="E357" s="31">
        <f t="shared" si="15"/>
        <v>21894.428829014407</v>
      </c>
      <c r="F357" s="16">
        <f t="shared" si="0"/>
        <v>133576.59546379861</v>
      </c>
      <c r="G357" s="16">
        <f t="shared" si="1"/>
        <v>14.304090025939708</v>
      </c>
      <c r="H357" s="17">
        <f t="shared" si="2"/>
        <v>2.2633744855967031E-2</v>
      </c>
      <c r="I357" s="16">
        <v>13.34</v>
      </c>
      <c r="J357" s="32">
        <f t="shared" si="16"/>
        <v>1.0011128583036863</v>
      </c>
      <c r="K357" s="18">
        <f t="shared" ca="1" si="3"/>
        <v>25897.055724774033</v>
      </c>
      <c r="L357" s="19"/>
      <c r="M357" s="20"/>
      <c r="N357" s="18"/>
      <c r="O357" s="20"/>
      <c r="P357" s="21"/>
      <c r="Q357" s="33">
        <f t="shared" si="17"/>
        <v>0.99888714169631376</v>
      </c>
      <c r="R357" s="5">
        <f t="shared" ca="1" si="4"/>
        <v>7.0002776201355807</v>
      </c>
      <c r="S357" s="20"/>
      <c r="T357" s="20"/>
      <c r="U357" s="5">
        <f t="shared" ca="1" si="5"/>
        <v>13.079624611361425</v>
      </c>
      <c r="V357" s="23"/>
      <c r="W357" s="20"/>
      <c r="X357" s="32">
        <f t="shared" si="18"/>
        <v>1.0022257166073725</v>
      </c>
      <c r="Y357" s="18">
        <f t="shared" ca="1" si="6"/>
        <v>4389131090.5660849</v>
      </c>
      <c r="Z357" s="20"/>
      <c r="AA357" s="20"/>
      <c r="AB357" s="18"/>
      <c r="AC357" s="20"/>
      <c r="AD357" s="20"/>
      <c r="AE357" s="24">
        <f t="shared" si="40"/>
        <v>20</v>
      </c>
      <c r="AH357" s="25" t="str">
        <f t="shared" ca="1" si="7"/>
        <v>-</v>
      </c>
      <c r="AI357" s="15">
        <f t="shared" ca="1" si="8"/>
        <v>13.319755210500841</v>
      </c>
      <c r="AJ357" s="15">
        <f t="shared" ca="1" si="9"/>
        <v>13.184128023896783</v>
      </c>
      <c r="AK357" s="17">
        <f t="shared" ca="1" si="10"/>
        <v>3.1446882988645918E-2</v>
      </c>
      <c r="AL357" s="17">
        <f t="shared" ca="1" si="11"/>
        <v>6.3590110812786343E-2</v>
      </c>
      <c r="AM357" s="26">
        <f t="shared" ca="1" si="12"/>
        <v>1</v>
      </c>
      <c r="AN357" s="26">
        <f t="shared" ca="1" si="13"/>
        <v>0</v>
      </c>
      <c r="AO357" s="25">
        <f t="shared" si="20"/>
        <v>0</v>
      </c>
      <c r="AP357" s="26">
        <f t="shared" si="21"/>
        <v>0</v>
      </c>
      <c r="AQ357" s="25">
        <f t="shared" si="22"/>
        <v>0</v>
      </c>
      <c r="AR357" s="26">
        <f t="shared" si="23"/>
        <v>1</v>
      </c>
      <c r="BD357" s="30"/>
      <c r="BE357" s="30"/>
      <c r="BF357" s="30"/>
    </row>
    <row r="358" spans="1:58" x14ac:dyDescent="0.2">
      <c r="A358" s="12">
        <v>38588</v>
      </c>
      <c r="B358" s="13">
        <v>14.26</v>
      </c>
      <c r="C358" s="14">
        <v>14.68</v>
      </c>
      <c r="D358" s="31">
        <f t="shared" si="14"/>
        <v>106098.05830304499</v>
      </c>
      <c r="E358" s="31">
        <f t="shared" si="15"/>
        <v>27352.147877524949</v>
      </c>
      <c r="F358" s="16">
        <f t="shared" si="0"/>
        <v>133450.20618056995</v>
      </c>
      <c r="G358" s="16">
        <f t="shared" si="1"/>
        <v>14.346083809364943</v>
      </c>
      <c r="H358" s="17">
        <f t="shared" si="2"/>
        <v>2.8610354223433276E-2</v>
      </c>
      <c r="I358" s="16">
        <v>14.17</v>
      </c>
      <c r="J358" s="32">
        <f t="shared" si="16"/>
        <v>1.0019868173794533</v>
      </c>
      <c r="K358" s="18">
        <f t="shared" ca="1" si="3"/>
        <v>25947.450576470328</v>
      </c>
      <c r="L358" s="19"/>
      <c r="M358" s="20"/>
      <c r="N358" s="18"/>
      <c r="O358" s="20"/>
      <c r="P358" s="21"/>
      <c r="Q358" s="33">
        <f t="shared" si="17"/>
        <v>0.99801318262054661</v>
      </c>
      <c r="R358" s="5">
        <f t="shared" ca="1" si="4"/>
        <v>6.9860783039404541</v>
      </c>
      <c r="S358" s="20"/>
      <c r="T358" s="20"/>
      <c r="U358" s="5">
        <f t="shared" ca="1" si="5"/>
        <v>13.05319088892074</v>
      </c>
      <c r="V358" s="23"/>
      <c r="W358" s="20"/>
      <c r="X358" s="32">
        <f t="shared" si="18"/>
        <v>1.0039736347589068</v>
      </c>
      <c r="Y358" s="18">
        <f t="shared" ca="1" si="6"/>
        <v>4406281884.1400967</v>
      </c>
      <c r="Z358" s="20"/>
      <c r="AA358" s="20"/>
      <c r="AB358" s="18"/>
      <c r="AC358" s="20"/>
      <c r="AD358" s="20"/>
      <c r="AE358" s="24">
        <f t="shared" si="40"/>
        <v>19</v>
      </c>
      <c r="AH358" s="25" t="str">
        <f t="shared" ca="1" si="7"/>
        <v>-</v>
      </c>
      <c r="AI358" s="15">
        <f t="shared" ca="1" si="8"/>
        <v>13.401570888097698</v>
      </c>
      <c r="AJ358" s="15">
        <f t="shared" ca="1" si="9"/>
        <v>13.203045833653704</v>
      </c>
      <c r="AK358" s="17">
        <f t="shared" ca="1" si="10"/>
        <v>2.173301612677786E-2</v>
      </c>
      <c r="AL358" s="17">
        <f t="shared" ca="1" si="11"/>
        <v>6.067957060091559E-2</v>
      </c>
      <c r="AM358" s="26">
        <f t="shared" ca="1" si="12"/>
        <v>1</v>
      </c>
      <c r="AN358" s="26">
        <f t="shared" ca="1" si="13"/>
        <v>0</v>
      </c>
      <c r="AO358" s="25">
        <f t="shared" si="20"/>
        <v>0</v>
      </c>
      <c r="AP358" s="26">
        <f t="shared" si="21"/>
        <v>0</v>
      </c>
      <c r="AQ358" s="25">
        <f t="shared" si="22"/>
        <v>0</v>
      </c>
      <c r="AR358" s="26">
        <f t="shared" si="23"/>
        <v>1</v>
      </c>
      <c r="BD358" s="30"/>
      <c r="BE358" s="30"/>
      <c r="BF358" s="30"/>
    </row>
    <row r="359" spans="1:58" x14ac:dyDescent="0.2">
      <c r="A359" s="12">
        <v>38589</v>
      </c>
      <c r="B359" s="13">
        <v>14.28</v>
      </c>
      <c r="C359" s="14">
        <v>14.712</v>
      </c>
      <c r="D359" s="31">
        <f t="shared" si="14"/>
        <v>100513.94997130579</v>
      </c>
      <c r="E359" s="31">
        <f t="shared" si="15"/>
        <v>32776.492891871079</v>
      </c>
      <c r="F359" s="16">
        <f t="shared" si="0"/>
        <v>133290.44286317687</v>
      </c>
      <c r="G359" s="16">
        <f t="shared" si="1"/>
        <v>14.386230008882354</v>
      </c>
      <c r="H359" s="17">
        <f t="shared" si="2"/>
        <v>2.9363784665579096E-2</v>
      </c>
      <c r="I359" s="16">
        <v>13.73</v>
      </c>
      <c r="J359" s="32">
        <f t="shared" si="16"/>
        <v>1.0015978825795944</v>
      </c>
      <c r="K359" s="18">
        <f t="shared" ca="1" si="3"/>
        <v>25987.852039883139</v>
      </c>
      <c r="L359" s="19"/>
      <c r="M359" s="20"/>
      <c r="N359" s="18"/>
      <c r="O359" s="20"/>
      <c r="P359" s="21"/>
      <c r="Q359" s="33">
        <f t="shared" si="17"/>
        <v>0.99840211742040563</v>
      </c>
      <c r="R359" s="5">
        <f t="shared" ca="1" si="4"/>
        <v>6.9746248053180295</v>
      </c>
      <c r="S359" s="20"/>
      <c r="T359" s="20"/>
      <c r="U359" s="5">
        <f t="shared" ca="1" si="5"/>
        <v>13.031887255009218</v>
      </c>
      <c r="V359" s="23"/>
      <c r="W359" s="20"/>
      <c r="X359" s="32">
        <f t="shared" si="18"/>
        <v>1.0031957651591887</v>
      </c>
      <c r="Y359" s="18">
        <f t="shared" ca="1" si="6"/>
        <v>4420072408.3208399</v>
      </c>
      <c r="Z359" s="20"/>
      <c r="AA359" s="20"/>
      <c r="AB359" s="18"/>
      <c r="AC359" s="20"/>
      <c r="AD359" s="20"/>
      <c r="AE359" s="24">
        <f t="shared" si="40"/>
        <v>18</v>
      </c>
      <c r="AH359" s="25" t="str">
        <f t="shared" ca="1" si="7"/>
        <v>-</v>
      </c>
      <c r="AI359" s="15">
        <f t="shared" ca="1" si="8"/>
        <v>13.489054274720402</v>
      </c>
      <c r="AJ359" s="15">
        <f t="shared" ca="1" si="9"/>
        <v>13.2336655330465</v>
      </c>
      <c r="AK359" s="17">
        <f t="shared" ca="1" si="10"/>
        <v>2.3911433733973825E-2</v>
      </c>
      <c r="AL359" s="17">
        <f t="shared" ca="1" si="11"/>
        <v>5.7797299326525005E-2</v>
      </c>
      <c r="AM359" s="26">
        <f t="shared" ca="1" si="12"/>
        <v>1</v>
      </c>
      <c r="AN359" s="26">
        <f t="shared" ca="1" si="13"/>
        <v>0</v>
      </c>
      <c r="AO359" s="25">
        <f t="shared" si="20"/>
        <v>0</v>
      </c>
      <c r="AP359" s="26">
        <f t="shared" si="21"/>
        <v>0</v>
      </c>
      <c r="AQ359" s="25">
        <f t="shared" si="22"/>
        <v>0</v>
      </c>
      <c r="AR359" s="26">
        <f t="shared" si="23"/>
        <v>1</v>
      </c>
      <c r="BD359" s="30"/>
      <c r="BE359" s="30"/>
      <c r="BF359" s="30"/>
    </row>
    <row r="360" spans="1:58" x14ac:dyDescent="0.2">
      <c r="A360" s="12">
        <v>38590</v>
      </c>
      <c r="B360" s="13">
        <v>14.36</v>
      </c>
      <c r="C360" s="14">
        <v>14.804</v>
      </c>
      <c r="D360" s="31">
        <f t="shared" si="14"/>
        <v>94929.841639566584</v>
      </c>
      <c r="E360" s="31">
        <f t="shared" si="15"/>
        <v>38196.630669007835</v>
      </c>
      <c r="F360" s="16">
        <f t="shared" si="0"/>
        <v>133126.47230857442</v>
      </c>
      <c r="G360" s="16">
        <f t="shared" si="1"/>
        <v>14.487392424083239</v>
      </c>
      <c r="H360" s="17">
        <f t="shared" si="2"/>
        <v>2.9991894082680437E-2</v>
      </c>
      <c r="I360" s="16">
        <v>13.72</v>
      </c>
      <c r="J360" s="32">
        <f t="shared" si="16"/>
        <v>1.0057930666274202</v>
      </c>
      <c r="K360" s="18">
        <f t="shared" ca="1" si="3"/>
        <v>26137.335788004169</v>
      </c>
      <c r="L360" s="19"/>
      <c r="M360" s="20"/>
      <c r="N360" s="18"/>
      <c r="O360" s="20"/>
      <c r="P360" s="21"/>
      <c r="Q360" s="33">
        <f t="shared" si="17"/>
        <v>0.99420693337257982</v>
      </c>
      <c r="R360" s="5">
        <f t="shared" ca="1" si="4"/>
        <v>6.9339314686201989</v>
      </c>
      <c r="S360" s="20"/>
      <c r="T360" s="20"/>
      <c r="U360" s="5">
        <f t="shared" ca="1" si="5"/>
        <v>12.955949096142708</v>
      </c>
      <c r="V360" s="23"/>
      <c r="W360" s="20"/>
      <c r="X360" s="32">
        <f t="shared" si="18"/>
        <v>1.0115861332548404</v>
      </c>
      <c r="Y360" s="18">
        <f t="shared" ca="1" si="6"/>
        <v>4470989687.047493</v>
      </c>
      <c r="Z360" s="20"/>
      <c r="AA360" s="20"/>
      <c r="AB360" s="18"/>
      <c r="AC360" s="20"/>
      <c r="AD360" s="20"/>
      <c r="AE360" s="24">
        <f t="shared" si="40"/>
        <v>17</v>
      </c>
      <c r="AH360" s="25" t="str">
        <f t="shared" ca="1" si="7"/>
        <v>-</v>
      </c>
      <c r="AI360" s="15">
        <f t="shared" ca="1" si="8"/>
        <v>13.587251994461296</v>
      </c>
      <c r="AJ360" s="15">
        <f t="shared" ca="1" si="9"/>
        <v>13.261146704977424</v>
      </c>
      <c r="AK360" s="17">
        <f t="shared" ca="1" si="10"/>
        <v>2.53707416097196E-2</v>
      </c>
      <c r="AL360" s="17">
        <f t="shared" ca="1" si="11"/>
        <v>5.556152347026469E-2</v>
      </c>
      <c r="AM360" s="26">
        <f t="shared" ca="1" si="12"/>
        <v>1</v>
      </c>
      <c r="AN360" s="26">
        <f t="shared" ca="1" si="13"/>
        <v>0</v>
      </c>
      <c r="AO360" s="25">
        <f t="shared" si="20"/>
        <v>0</v>
      </c>
      <c r="AP360" s="26">
        <f t="shared" si="21"/>
        <v>0</v>
      </c>
      <c r="AQ360" s="25">
        <f t="shared" si="22"/>
        <v>0</v>
      </c>
      <c r="AR360" s="26">
        <f t="shared" si="23"/>
        <v>1</v>
      </c>
      <c r="BD360" s="30"/>
      <c r="BE360" s="30"/>
      <c r="BF360" s="30"/>
    </row>
    <row r="361" spans="1:58" x14ac:dyDescent="0.2">
      <c r="A361" s="12">
        <v>38593</v>
      </c>
      <c r="B361" s="13">
        <v>14.2</v>
      </c>
      <c r="C361" s="14">
        <v>14.722</v>
      </c>
      <c r="D361" s="31">
        <f t="shared" si="14"/>
        <v>89345.73330782738</v>
      </c>
      <c r="E361" s="31">
        <f t="shared" si="15"/>
        <v>43613.261015115313</v>
      </c>
      <c r="F361" s="16">
        <f t="shared" si="0"/>
        <v>132958.99432294269</v>
      </c>
      <c r="G361" s="16">
        <f t="shared" si="1"/>
        <v>14.371226642964777</v>
      </c>
      <c r="H361" s="17">
        <f t="shared" si="2"/>
        <v>3.54571389756827E-2</v>
      </c>
      <c r="I361" s="16">
        <v>13.52</v>
      </c>
      <c r="J361" s="32">
        <f t="shared" si="16"/>
        <v>0.99073364567727973</v>
      </c>
      <c r="K361" s="18">
        <f t="shared" ca="1" si="3"/>
        <v>25894.082280653434</v>
      </c>
      <c r="L361" s="19"/>
      <c r="M361" s="20"/>
      <c r="N361" s="18"/>
      <c r="O361" s="20"/>
      <c r="P361" s="21"/>
      <c r="Q361" s="33">
        <f t="shared" si="17"/>
        <v>1.0092663543227203</v>
      </c>
      <c r="R361" s="5">
        <f t="shared" ca="1" si="4"/>
        <v>6.9978921993276044</v>
      </c>
      <c r="S361" s="20"/>
      <c r="T361" s="20"/>
      <c r="U361" s="5">
        <f t="shared" ca="1" si="5"/>
        <v>13.075555848408296</v>
      </c>
      <c r="V361" s="23"/>
      <c r="W361" s="20"/>
      <c r="X361" s="32">
        <f t="shared" si="18"/>
        <v>0.98146729135455935</v>
      </c>
      <c r="Y361" s="18">
        <f t="shared" ca="1" si="6"/>
        <v>4387841341.2415361</v>
      </c>
      <c r="Z361" s="20"/>
      <c r="AA361" s="20"/>
      <c r="AB361" s="18"/>
      <c r="AC361" s="20"/>
      <c r="AD361" s="20"/>
      <c r="AE361" s="24">
        <f t="shared" si="40"/>
        <v>16</v>
      </c>
      <c r="AH361" s="25" t="str">
        <f t="shared" ca="1" si="7"/>
        <v>-</v>
      </c>
      <c r="AI361" s="15">
        <f t="shared" ca="1" si="8"/>
        <v>13.669325286653345</v>
      </c>
      <c r="AJ361" s="15">
        <f t="shared" ca="1" si="9"/>
        <v>13.282267668188402</v>
      </c>
      <c r="AK361" s="17">
        <f t="shared" ca="1" si="10"/>
        <v>2.7714224448646629E-2</v>
      </c>
      <c r="AL361" s="17">
        <f t="shared" ca="1" si="11"/>
        <v>5.3640154936823552E-2</v>
      </c>
      <c r="AM361" s="26">
        <f t="shared" ca="1" si="12"/>
        <v>1</v>
      </c>
      <c r="AN361" s="26">
        <f t="shared" ca="1" si="13"/>
        <v>0</v>
      </c>
      <c r="AO361" s="25">
        <f t="shared" si="20"/>
        <v>0</v>
      </c>
      <c r="AP361" s="26">
        <f t="shared" si="21"/>
        <v>0</v>
      </c>
      <c r="AQ361" s="25">
        <f t="shared" si="22"/>
        <v>0</v>
      </c>
      <c r="AR361" s="26">
        <f t="shared" si="23"/>
        <v>1</v>
      </c>
      <c r="BD361" s="30"/>
      <c r="BE361" s="30"/>
      <c r="BF361" s="30"/>
    </row>
    <row r="362" spans="1:58" x14ac:dyDescent="0.2">
      <c r="A362" s="12">
        <v>38594</v>
      </c>
      <c r="B362" s="13">
        <v>14.3</v>
      </c>
      <c r="C362" s="14">
        <v>14.821999999999999</v>
      </c>
      <c r="D362" s="31">
        <f t="shared" si="14"/>
        <v>83761.624976088176</v>
      </c>
      <c r="E362" s="31">
        <f t="shared" si="15"/>
        <v>48999.372841680779</v>
      </c>
      <c r="F362" s="16">
        <f t="shared" si="0"/>
        <v>132760.99781776895</v>
      </c>
      <c r="G362" s="16">
        <f t="shared" si="1"/>
        <v>14.492659538899112</v>
      </c>
      <c r="H362" s="17">
        <f t="shared" si="2"/>
        <v>3.5217919309134982E-2</v>
      </c>
      <c r="I362" s="16">
        <v>13.65</v>
      </c>
      <c r="J362" s="32">
        <f t="shared" si="16"/>
        <v>1.0069479862098962</v>
      </c>
      <c r="K362" s="18">
        <f t="shared" ca="1" si="3"/>
        <v>26072.931022768054</v>
      </c>
      <c r="L362" s="19"/>
      <c r="M362" s="20"/>
      <c r="N362" s="18"/>
      <c r="O362" s="20"/>
      <c r="P362" s="21"/>
      <c r="Q362" s="33">
        <f t="shared" si="17"/>
        <v>0.99305201379010388</v>
      </c>
      <c r="R362" s="5">
        <f t="shared" ca="1" si="4"/>
        <v>6.9489814433406982</v>
      </c>
      <c r="S362" s="20"/>
      <c r="T362" s="20"/>
      <c r="U362" s="5">
        <f t="shared" ca="1" si="5"/>
        <v>12.984262529613765</v>
      </c>
      <c r="V362" s="23"/>
      <c r="W362" s="20"/>
      <c r="X362" s="32">
        <f t="shared" si="18"/>
        <v>1.0138959724197922</v>
      </c>
      <c r="Y362" s="18">
        <f t="shared" ca="1" si="6"/>
        <v>4448521873.0841408</v>
      </c>
      <c r="Z362" s="20"/>
      <c r="AA362" s="20"/>
      <c r="AB362" s="18"/>
      <c r="AC362" s="20"/>
      <c r="AD362" s="20"/>
      <c r="AE362" s="24">
        <f t="shared" si="40"/>
        <v>15</v>
      </c>
      <c r="AH362" s="25" t="str">
        <f t="shared" ca="1" si="7"/>
        <v>-</v>
      </c>
      <c r="AI362" s="15">
        <f t="shared" ca="1" si="8"/>
        <v>13.747807889932469</v>
      </c>
      <c r="AJ362" s="15">
        <f t="shared" ca="1" si="9"/>
        <v>13.30974567691451</v>
      </c>
      <c r="AK362" s="17">
        <f t="shared" ca="1" si="10"/>
        <v>3.0212472685412921E-2</v>
      </c>
      <c r="AL362" s="17">
        <f t="shared" ca="1" si="11"/>
        <v>5.1632368304216539E-2</v>
      </c>
      <c r="AM362" s="26">
        <f t="shared" ca="1" si="12"/>
        <v>1</v>
      </c>
      <c r="AN362" s="26">
        <f t="shared" ca="1" si="13"/>
        <v>0</v>
      </c>
      <c r="AO362" s="25">
        <f t="shared" si="20"/>
        <v>0</v>
      </c>
      <c r="AP362" s="26">
        <f t="shared" si="21"/>
        <v>0</v>
      </c>
      <c r="AQ362" s="25">
        <f t="shared" si="22"/>
        <v>0</v>
      </c>
      <c r="AR362" s="26">
        <f t="shared" si="23"/>
        <v>1</v>
      </c>
      <c r="BD362" s="30"/>
      <c r="BE362" s="30"/>
      <c r="BF362" s="30"/>
    </row>
    <row r="363" spans="1:58" x14ac:dyDescent="0.2">
      <c r="A363" s="12">
        <v>38595</v>
      </c>
      <c r="B363" s="13">
        <v>14.11</v>
      </c>
      <c r="C363" s="14">
        <v>14.692</v>
      </c>
      <c r="D363" s="31">
        <f t="shared" si="14"/>
        <v>78177.516644348958</v>
      </c>
      <c r="E363" s="31">
        <f t="shared" si="15"/>
        <v>54386.820496779328</v>
      </c>
      <c r="F363" s="16">
        <f t="shared" si="0"/>
        <v>132564.33714112829</v>
      </c>
      <c r="G363" s="16">
        <f t="shared" si="1"/>
        <v>14.348775602939329</v>
      </c>
      <c r="H363" s="17">
        <f t="shared" si="2"/>
        <v>3.961339504492245E-2</v>
      </c>
      <c r="I363" s="16">
        <v>12.6</v>
      </c>
      <c r="J363" s="32">
        <f t="shared" si="16"/>
        <v>0.9886053368946206</v>
      </c>
      <c r="K363" s="18">
        <f t="shared" ca="1" si="3"/>
        <v>25774.787928296631</v>
      </c>
      <c r="L363" s="19"/>
      <c r="M363" s="20"/>
      <c r="N363" s="18"/>
      <c r="O363" s="20"/>
      <c r="P363" s="21"/>
      <c r="Q363" s="33">
        <f t="shared" si="17"/>
        <v>1.0113946631053794</v>
      </c>
      <c r="R363" s="5">
        <f t="shared" ca="1" si="4"/>
        <v>7.0278699617966236</v>
      </c>
      <c r="S363" s="20"/>
      <c r="T363" s="20"/>
      <c r="U363" s="5">
        <f t="shared" ca="1" si="5"/>
        <v>13.131764239779601</v>
      </c>
      <c r="V363" s="23"/>
      <c r="W363" s="20"/>
      <c r="X363" s="32">
        <f t="shared" si="18"/>
        <v>0.9772106737892412</v>
      </c>
      <c r="Y363" s="18">
        <f t="shared" ca="1" si="6"/>
        <v>4346856957.8716755</v>
      </c>
      <c r="Z363" s="20"/>
      <c r="AA363" s="20"/>
      <c r="AB363" s="18"/>
      <c r="AC363" s="20"/>
      <c r="AD363" s="20"/>
      <c r="AE363" s="24">
        <f t="shared" si="40"/>
        <v>14</v>
      </c>
      <c r="AH363" s="25" t="str">
        <f t="shared" ca="1" si="7"/>
        <v>-</v>
      </c>
      <c r="AI363" s="15">
        <f t="shared" ca="1" si="8"/>
        <v>13.819992003565146</v>
      </c>
      <c r="AJ363" s="15">
        <f t="shared" ca="1" si="9"/>
        <v>13.334805428504534</v>
      </c>
      <c r="AK363" s="17">
        <f t="shared" ca="1" si="10"/>
        <v>3.3042414383572159E-2</v>
      </c>
      <c r="AL363" s="17">
        <f t="shared" ca="1" si="11"/>
        <v>4.9487219684217994E-2</v>
      </c>
      <c r="AM363" s="26">
        <f t="shared" ca="1" si="12"/>
        <v>1</v>
      </c>
      <c r="AN363" s="26">
        <f t="shared" ca="1" si="13"/>
        <v>0</v>
      </c>
      <c r="AO363" s="25">
        <f t="shared" si="20"/>
        <v>0</v>
      </c>
      <c r="AP363" s="26">
        <f t="shared" si="21"/>
        <v>0</v>
      </c>
      <c r="AQ363" s="25">
        <f t="shared" si="22"/>
        <v>0</v>
      </c>
      <c r="AR363" s="26">
        <f t="shared" si="23"/>
        <v>1</v>
      </c>
      <c r="BD363" s="30"/>
      <c r="BE363" s="30"/>
      <c r="BF363" s="30"/>
    </row>
    <row r="364" spans="1:58" x14ac:dyDescent="0.2">
      <c r="A364" s="12">
        <v>38596</v>
      </c>
      <c r="B364" s="13">
        <v>14.18</v>
      </c>
      <c r="C364" s="14">
        <v>14.702</v>
      </c>
      <c r="D364" s="31">
        <f t="shared" si="14"/>
        <v>72593.408312609739</v>
      </c>
      <c r="E364" s="31">
        <f t="shared" si="15"/>
        <v>59749.723339199714</v>
      </c>
      <c r="F364" s="16">
        <f t="shared" si="0"/>
        <v>132343.13165180944</v>
      </c>
      <c r="G364" s="16">
        <f t="shared" si="1"/>
        <v>14.415670375891668</v>
      </c>
      <c r="H364" s="17">
        <f t="shared" si="2"/>
        <v>3.5505373418582509E-2</v>
      </c>
      <c r="I364" s="16">
        <v>13.15</v>
      </c>
      <c r="J364" s="32">
        <f t="shared" si="16"/>
        <v>1.0029856098798651</v>
      </c>
      <c r="K364" s="18">
        <f t="shared" ca="1" si="3"/>
        <v>25850.687466091375</v>
      </c>
      <c r="L364" s="19"/>
      <c r="M364" s="20"/>
      <c r="N364" s="18"/>
      <c r="O364" s="20"/>
      <c r="P364" s="21"/>
      <c r="Q364" s="33">
        <f t="shared" si="17"/>
        <v>0.99701439012013493</v>
      </c>
      <c r="R364" s="5">
        <f t="shared" ca="1" si="4"/>
        <v>7.0065955860872364</v>
      </c>
      <c r="S364" s="20"/>
      <c r="T364" s="20"/>
      <c r="U364" s="5">
        <f t="shared" ca="1" si="5"/>
        <v>13.092109685331677</v>
      </c>
      <c r="V364" s="23"/>
      <c r="W364" s="20"/>
      <c r="X364" s="32">
        <f t="shared" si="18"/>
        <v>1.0059712197597301</v>
      </c>
      <c r="Y364" s="18">
        <f t="shared" ca="1" si="6"/>
        <v>4372525207.5211477</v>
      </c>
      <c r="Z364" s="20"/>
      <c r="AA364" s="20"/>
      <c r="AB364" s="18"/>
      <c r="AC364" s="20"/>
      <c r="AD364" s="20"/>
      <c r="AE364" s="24">
        <f t="shared" si="40"/>
        <v>13</v>
      </c>
      <c r="AH364" s="25" t="str">
        <f t="shared" ca="1" si="7"/>
        <v>-</v>
      </c>
      <c r="AI364" s="15">
        <f t="shared" ca="1" si="8"/>
        <v>13.891880139923149</v>
      </c>
      <c r="AJ364" s="15">
        <f t="shared" ca="1" si="9"/>
        <v>13.354948206241756</v>
      </c>
      <c r="AK364" s="17">
        <f t="shared" ca="1" si="10"/>
        <v>3.4191584249430362E-2</v>
      </c>
      <c r="AL364" s="17">
        <f t="shared" ca="1" si="11"/>
        <v>4.5807429118385021E-2</v>
      </c>
      <c r="AM364" s="26">
        <f t="shared" ca="1" si="12"/>
        <v>1</v>
      </c>
      <c r="AN364" s="26">
        <f t="shared" ca="1" si="13"/>
        <v>0</v>
      </c>
      <c r="AO364" s="25">
        <f t="shared" si="20"/>
        <v>0</v>
      </c>
      <c r="AP364" s="26">
        <f t="shared" si="21"/>
        <v>0</v>
      </c>
      <c r="AQ364" s="25">
        <f t="shared" si="22"/>
        <v>0</v>
      </c>
      <c r="AR364" s="26">
        <f t="shared" si="23"/>
        <v>1</v>
      </c>
      <c r="BD364" s="30"/>
      <c r="BE364" s="30"/>
      <c r="BF364" s="30"/>
    </row>
    <row r="365" spans="1:58" x14ac:dyDescent="0.2">
      <c r="A365" s="12">
        <v>38597</v>
      </c>
      <c r="B365" s="13">
        <v>14.23</v>
      </c>
      <c r="C365" s="14">
        <v>14.872</v>
      </c>
      <c r="D365" s="31">
        <f t="shared" si="14"/>
        <v>67009.299980870535</v>
      </c>
      <c r="E365" s="31">
        <f t="shared" si="15"/>
        <v>65135.565819410709</v>
      </c>
      <c r="F365" s="16">
        <f t="shared" si="0"/>
        <v>132144.86580028123</v>
      </c>
      <c r="G365" s="16">
        <f t="shared" si="1"/>
        <v>14.546448414418633</v>
      </c>
      <c r="H365" s="17">
        <f t="shared" si="2"/>
        <v>4.3168370091447028E-2</v>
      </c>
      <c r="I365" s="16">
        <v>13.57</v>
      </c>
      <c r="J365" s="32">
        <f t="shared" si="16"/>
        <v>1.0075602254267657</v>
      </c>
      <c r="K365" s="18">
        <f t="shared" ca="1" si="3"/>
        <v>26045.062642466954</v>
      </c>
      <c r="L365" s="19"/>
      <c r="M365" s="20"/>
      <c r="N365" s="18"/>
      <c r="O365" s="20"/>
      <c r="P365" s="21"/>
      <c r="Q365" s="33">
        <f t="shared" si="17"/>
        <v>0.9924397745732344</v>
      </c>
      <c r="R365" s="5">
        <f t="shared" ca="1" si="4"/>
        <v>6.9533344651458799</v>
      </c>
      <c r="S365" s="20"/>
      <c r="T365" s="20"/>
      <c r="U365" s="5">
        <f t="shared" ca="1" si="5"/>
        <v>12.992685559349621</v>
      </c>
      <c r="V365" s="23"/>
      <c r="W365" s="20"/>
      <c r="X365" s="32">
        <f t="shared" si="18"/>
        <v>1.0151204508535312</v>
      </c>
      <c r="Y365" s="18">
        <f t="shared" ca="1" si="6"/>
        <v>4438347639.2518301</v>
      </c>
      <c r="Z365" s="20"/>
      <c r="AA365" s="20"/>
      <c r="AB365" s="18"/>
      <c r="AC365" s="20"/>
      <c r="AD365" s="20"/>
      <c r="AE365" s="24">
        <f t="shared" si="40"/>
        <v>12</v>
      </c>
      <c r="AH365" s="25" t="str">
        <f t="shared" ca="1" si="7"/>
        <v>-</v>
      </c>
      <c r="AI365" s="15">
        <f t="shared" ca="1" si="8"/>
        <v>13.957263439093916</v>
      </c>
      <c r="AJ365" s="15">
        <f t="shared" ca="1" si="9"/>
        <v>13.374381859811097</v>
      </c>
      <c r="AK365" s="17">
        <f t="shared" ca="1" si="10"/>
        <v>3.649234848707502E-2</v>
      </c>
      <c r="AL365" s="17">
        <f t="shared" ca="1" si="11"/>
        <v>4.2685997290735585E-2</v>
      </c>
      <c r="AM365" s="26">
        <f t="shared" ca="1" si="12"/>
        <v>1</v>
      </c>
      <c r="AN365" s="26">
        <f t="shared" ca="1" si="13"/>
        <v>0</v>
      </c>
      <c r="AO365" s="25">
        <f t="shared" si="20"/>
        <v>0</v>
      </c>
      <c r="AP365" s="26">
        <f t="shared" si="21"/>
        <v>0</v>
      </c>
      <c r="AQ365" s="25">
        <f t="shared" si="22"/>
        <v>0</v>
      </c>
      <c r="AR365" s="26">
        <f t="shared" si="23"/>
        <v>1</v>
      </c>
      <c r="BD365" s="30"/>
      <c r="BE365" s="30"/>
      <c r="BF365" s="30"/>
    </row>
    <row r="366" spans="1:58" x14ac:dyDescent="0.2">
      <c r="A366" s="12">
        <v>38601</v>
      </c>
      <c r="B366" s="13">
        <v>14.09</v>
      </c>
      <c r="C366" s="14">
        <v>14.648</v>
      </c>
      <c r="D366" s="31">
        <f t="shared" si="14"/>
        <v>61425.191649131324</v>
      </c>
      <c r="E366" s="31">
        <f t="shared" si="15"/>
        <v>70478.617296054668</v>
      </c>
      <c r="F366" s="16">
        <f t="shared" si="0"/>
        <v>131903.808945186</v>
      </c>
      <c r="G366" s="16">
        <f t="shared" si="1"/>
        <v>14.388149604364656</v>
      </c>
      <c r="H366" s="17">
        <f t="shared" si="2"/>
        <v>3.8093937738940431E-2</v>
      </c>
      <c r="I366" s="16">
        <v>12.93</v>
      </c>
      <c r="J366" s="32">
        <f t="shared" si="16"/>
        <v>0.98731336541214987</v>
      </c>
      <c r="K366" s="18">
        <f t="shared" ca="1" si="3"/>
        <v>25713.590115621035</v>
      </c>
      <c r="L366" s="19"/>
      <c r="M366" s="20"/>
      <c r="N366" s="18"/>
      <c r="O366" s="20"/>
      <c r="P366" s="21"/>
      <c r="Q366" s="33">
        <f t="shared" si="17"/>
        <v>1.0126866345878502</v>
      </c>
      <c r="R366" s="5">
        <f t="shared" ca="1" si="4"/>
        <v>7.0412555370071264</v>
      </c>
      <c r="S366" s="20"/>
      <c r="T366" s="20"/>
      <c r="U366" s="5">
        <f t="shared" ca="1" si="5"/>
        <v>13.157068559990986</v>
      </c>
      <c r="V366" s="23"/>
      <c r="W366" s="20"/>
      <c r="X366" s="32">
        <f t="shared" si="18"/>
        <v>0.97462673082429974</v>
      </c>
      <c r="Y366" s="18">
        <f t="shared" ca="1" si="6"/>
        <v>4325447559.9269323</v>
      </c>
      <c r="Z366" s="20"/>
      <c r="AA366" s="20"/>
      <c r="AB366" s="18"/>
      <c r="AC366" s="20"/>
      <c r="AD366" s="20"/>
      <c r="AE366" s="24">
        <f t="shared" si="40"/>
        <v>11</v>
      </c>
      <c r="AH366" s="25" t="str">
        <f t="shared" ca="1" si="7"/>
        <v>-</v>
      </c>
      <c r="AI366" s="15">
        <f t="shared" ca="1" si="8"/>
        <v>14.008803554514554</v>
      </c>
      <c r="AJ366" s="15">
        <f t="shared" ca="1" si="9"/>
        <v>13.401032756786597</v>
      </c>
      <c r="AK366" s="17">
        <f t="shared" ca="1" si="10"/>
        <v>3.7842689096451686E-2</v>
      </c>
      <c r="AL366" s="17">
        <f t="shared" ca="1" si="11"/>
        <v>3.8494760869343614E-2</v>
      </c>
      <c r="AM366" s="26">
        <f t="shared" ca="1" si="12"/>
        <v>1</v>
      </c>
      <c r="AN366" s="26">
        <f t="shared" ca="1" si="13"/>
        <v>0</v>
      </c>
      <c r="AO366" s="25">
        <f t="shared" si="20"/>
        <v>0</v>
      </c>
      <c r="AP366" s="26">
        <f t="shared" si="21"/>
        <v>0</v>
      </c>
      <c r="AQ366" s="25">
        <f t="shared" si="22"/>
        <v>0</v>
      </c>
      <c r="AR366" s="26">
        <f t="shared" si="23"/>
        <v>1</v>
      </c>
      <c r="BD366" s="30"/>
      <c r="BE366" s="30"/>
      <c r="BF366" s="30"/>
    </row>
    <row r="367" spans="1:58" x14ac:dyDescent="0.2">
      <c r="A367" s="12">
        <v>38602</v>
      </c>
      <c r="B367" s="13">
        <v>13.92</v>
      </c>
      <c r="C367" s="14">
        <v>14.502000000000001</v>
      </c>
      <c r="D367" s="31">
        <f t="shared" si="14"/>
        <v>55841.083317392113</v>
      </c>
      <c r="E367" s="31">
        <f t="shared" si="15"/>
        <v>75850.004952677104</v>
      </c>
      <c r="F367" s="16">
        <f t="shared" si="0"/>
        <v>131691.08827006922</v>
      </c>
      <c r="G367" s="16">
        <f t="shared" si="1"/>
        <v>14.25521404874358</v>
      </c>
      <c r="H367" s="17">
        <f t="shared" si="2"/>
        <v>4.0132395531650822E-2</v>
      </c>
      <c r="I367" s="16">
        <v>12.52</v>
      </c>
      <c r="J367" s="32">
        <f t="shared" si="16"/>
        <v>0.9891629654247398</v>
      </c>
      <c r="K367" s="18">
        <f t="shared" ca="1" si="3"/>
        <v>25433.894119310913</v>
      </c>
      <c r="L367" s="19"/>
      <c r="M367" s="20"/>
      <c r="N367" s="18"/>
      <c r="O367" s="20"/>
      <c r="P367" s="21"/>
      <c r="Q367" s="33">
        <f t="shared" si="17"/>
        <v>1.0108370345752602</v>
      </c>
      <c r="R367" s="5">
        <f t="shared" ca="1" si="4"/>
        <v>7.1172653584486421</v>
      </c>
      <c r="S367" s="20"/>
      <c r="T367" s="20"/>
      <c r="U367" s="5">
        <f t="shared" ca="1" si="5"/>
        <v>13.299196847529634</v>
      </c>
      <c r="V367" s="23"/>
      <c r="W367" s="20"/>
      <c r="X367" s="32">
        <f t="shared" si="18"/>
        <v>0.97832593084947961</v>
      </c>
      <c r="Y367" s="18">
        <f t="shared" ca="1" si="6"/>
        <v>4231419009.1478324</v>
      </c>
      <c r="Z367" s="20"/>
      <c r="AA367" s="20"/>
      <c r="AB367" s="18"/>
      <c r="AC367" s="20"/>
      <c r="AD367" s="20"/>
      <c r="AE367" s="24">
        <f t="shared" si="40"/>
        <v>10</v>
      </c>
      <c r="AH367" s="25" t="str">
        <f t="shared" ca="1" si="7"/>
        <v>-</v>
      </c>
      <c r="AI367" s="15">
        <f t="shared" ca="1" si="8"/>
        <v>14.046321892323801</v>
      </c>
      <c r="AJ367" s="15">
        <f t="shared" ca="1" si="9"/>
        <v>13.42720907217544</v>
      </c>
      <c r="AK367" s="17">
        <f t="shared" ca="1" si="10"/>
        <v>3.8621898522446373E-2</v>
      </c>
      <c r="AL367" s="17">
        <f t="shared" ca="1" si="11"/>
        <v>3.3989741313370576E-2</v>
      </c>
      <c r="AM367" s="26">
        <f t="shared" ca="1" si="12"/>
        <v>1</v>
      </c>
      <c r="AN367" s="26">
        <f t="shared" ca="1" si="13"/>
        <v>1</v>
      </c>
      <c r="AO367" s="25">
        <f t="shared" si="20"/>
        <v>0</v>
      </c>
      <c r="AP367" s="26">
        <f t="shared" si="21"/>
        <v>0</v>
      </c>
      <c r="AQ367" s="25">
        <f t="shared" si="22"/>
        <v>0</v>
      </c>
      <c r="AR367" s="26">
        <f t="shared" si="23"/>
        <v>1</v>
      </c>
      <c r="BD367" s="30"/>
      <c r="BE367" s="30"/>
      <c r="BF367" s="30"/>
    </row>
    <row r="368" spans="1:58" x14ac:dyDescent="0.2">
      <c r="A368" s="12">
        <v>38603</v>
      </c>
      <c r="B368" s="13">
        <v>13.94</v>
      </c>
      <c r="C368" s="14">
        <v>14.474</v>
      </c>
      <c r="D368" s="31">
        <f t="shared" si="14"/>
        <v>50256.974985652902</v>
      </c>
      <c r="E368" s="31">
        <f t="shared" si="15"/>
        <v>81210.009640155375</v>
      </c>
      <c r="F368" s="16">
        <f t="shared" si="0"/>
        <v>131466.98462580828</v>
      </c>
      <c r="G368" s="16">
        <f t="shared" si="1"/>
        <v>14.26986338943785</v>
      </c>
      <c r="H368" s="17">
        <f t="shared" si="2"/>
        <v>3.6893740500207328E-2</v>
      </c>
      <c r="I368" s="16">
        <v>12.93</v>
      </c>
      <c r="J368" s="32">
        <f t="shared" si="16"/>
        <v>0.99932416175185323</v>
      </c>
      <c r="K368" s="18">
        <f t="shared" ca="1" si="3"/>
        <v>25415.668732735481</v>
      </c>
      <c r="L368" s="19"/>
      <c r="M368" s="20"/>
      <c r="N368" s="18"/>
      <c r="O368" s="20"/>
      <c r="P368" s="21"/>
      <c r="Q368" s="33">
        <f t="shared" si="17"/>
        <v>1.0006758382481469</v>
      </c>
      <c r="R368" s="5">
        <f t="shared" ca="1" si="4"/>
        <v>7.1217787823026857</v>
      </c>
      <c r="S368" s="20"/>
      <c r="T368" s="20"/>
      <c r="U368" s="5">
        <f t="shared" ca="1" si="5"/>
        <v>13.307729341950141</v>
      </c>
      <c r="V368" s="23"/>
      <c r="W368" s="20"/>
      <c r="X368" s="32">
        <f t="shared" si="18"/>
        <v>0.99864832350370636</v>
      </c>
      <c r="Y368" s="18">
        <f t="shared" ca="1" si="6"/>
        <v>4225421393.0167727</v>
      </c>
      <c r="Z368" s="20"/>
      <c r="AA368" s="20"/>
      <c r="AB368" s="18"/>
      <c r="AC368" s="20"/>
      <c r="AD368" s="20"/>
      <c r="AE368" s="24">
        <f t="shared" si="40"/>
        <v>9</v>
      </c>
      <c r="AH368" s="25" t="str">
        <f t="shared" ca="1" si="7"/>
        <v>-</v>
      </c>
      <c r="AI368" s="15">
        <f t="shared" ca="1" si="8"/>
        <v>14.103162047108546</v>
      </c>
      <c r="AJ368" s="15">
        <f t="shared" ca="1" si="9"/>
        <v>13.456588207778154</v>
      </c>
      <c r="AK368" s="17">
        <f t="shared" ca="1" si="10"/>
        <v>3.8901202054291761E-2</v>
      </c>
      <c r="AL368" s="17">
        <f t="shared" ca="1" si="11"/>
        <v>3.0864752882468434E-2</v>
      </c>
      <c r="AM368" s="26">
        <f t="shared" ca="1" si="12"/>
        <v>1</v>
      </c>
      <c r="AN368" s="26">
        <f t="shared" ca="1" si="13"/>
        <v>1</v>
      </c>
      <c r="AO368" s="25">
        <f t="shared" si="20"/>
        <v>0</v>
      </c>
      <c r="AP368" s="26">
        <f t="shared" si="21"/>
        <v>0</v>
      </c>
      <c r="AQ368" s="25">
        <f t="shared" si="22"/>
        <v>0</v>
      </c>
      <c r="AR368" s="26">
        <f t="shared" si="23"/>
        <v>1</v>
      </c>
      <c r="BD368" s="30"/>
      <c r="BE368" s="30"/>
      <c r="BF368" s="30"/>
    </row>
    <row r="369" spans="1:58" x14ac:dyDescent="0.2">
      <c r="A369" s="12">
        <v>38604</v>
      </c>
      <c r="B369" s="13">
        <v>13.71</v>
      </c>
      <c r="C369" s="14">
        <v>14.334</v>
      </c>
      <c r="D369" s="31">
        <f t="shared" si="14"/>
        <v>44672.86665391369</v>
      </c>
      <c r="E369" s="31">
        <f t="shared" si="15"/>
        <v>86588.099328178359</v>
      </c>
      <c r="F369" s="16">
        <f t="shared" si="0"/>
        <v>131260.96598209205</v>
      </c>
      <c r="G369" s="16">
        <f t="shared" si="1"/>
        <v>14.121630171822405</v>
      </c>
      <c r="H369" s="17">
        <f t="shared" si="2"/>
        <v>4.3532858936793595E-2</v>
      </c>
      <c r="I369" s="16">
        <v>11.98</v>
      </c>
      <c r="J369" s="32">
        <f t="shared" si="16"/>
        <v>0.98806135219481339</v>
      </c>
      <c r="K369" s="18">
        <f t="shared" ca="1" si="3"/>
        <v>25111.216239295907</v>
      </c>
      <c r="L369" s="19"/>
      <c r="M369" s="20"/>
      <c r="N369" s="18"/>
      <c r="O369" s="20"/>
      <c r="P369" s="21"/>
      <c r="Q369" s="33">
        <f t="shared" si="17"/>
        <v>1.0119386478051866</v>
      </c>
      <c r="R369" s="5">
        <f t="shared" ca="1" si="4"/>
        <v>7.2065029649885792</v>
      </c>
      <c r="S369" s="20"/>
      <c r="T369" s="20"/>
      <c r="U369" s="5">
        <f t="shared" ca="1" si="5"/>
        <v>13.466144600571042</v>
      </c>
      <c r="V369" s="23"/>
      <c r="W369" s="20"/>
      <c r="X369" s="32">
        <f t="shared" si="18"/>
        <v>0.97612270438962689</v>
      </c>
      <c r="Y369" s="18">
        <f t="shared" ca="1" si="6"/>
        <v>4124258309.1242852</v>
      </c>
      <c r="Z369" s="20"/>
      <c r="AA369" s="20"/>
      <c r="AB369" s="18"/>
      <c r="AC369" s="20"/>
      <c r="AD369" s="20"/>
      <c r="AE369" s="24">
        <f t="shared" si="40"/>
        <v>8</v>
      </c>
      <c r="AH369" s="25" t="str">
        <f t="shared" ca="1" si="7"/>
        <v>-</v>
      </c>
      <c r="AI369" s="15">
        <f t="shared" ca="1" si="8"/>
        <v>14.155815946071387</v>
      </c>
      <c r="AJ369" s="15">
        <f t="shared" ca="1" si="9"/>
        <v>13.485909229066985</v>
      </c>
      <c r="AK369" s="17">
        <f t="shared" ca="1" si="10"/>
        <v>3.9554446036270285E-2</v>
      </c>
      <c r="AL369" s="17">
        <f t="shared" ca="1" si="11"/>
        <v>3.2567226627117828E-2</v>
      </c>
      <c r="AM369" s="26">
        <f t="shared" ca="1" si="12"/>
        <v>1</v>
      </c>
      <c r="AN369" s="26">
        <f t="shared" ca="1" si="13"/>
        <v>1</v>
      </c>
      <c r="AO369" s="25">
        <f t="shared" si="20"/>
        <v>0</v>
      </c>
      <c r="AP369" s="26">
        <f t="shared" si="21"/>
        <v>0</v>
      </c>
      <c r="AQ369" s="25">
        <f t="shared" si="22"/>
        <v>0</v>
      </c>
      <c r="AR369" s="26">
        <f t="shared" si="23"/>
        <v>1</v>
      </c>
      <c r="BD369" s="30"/>
      <c r="BE369" s="30"/>
      <c r="BF369" s="30"/>
    </row>
    <row r="370" spans="1:58" x14ac:dyDescent="0.2">
      <c r="A370" s="12">
        <v>38607</v>
      </c>
      <c r="B370" s="13">
        <v>13.65</v>
      </c>
      <c r="C370" s="14">
        <v>14.28</v>
      </c>
      <c r="D370" s="31">
        <f t="shared" si="14"/>
        <v>39088.758322174479</v>
      </c>
      <c r="E370" s="31">
        <f t="shared" si="15"/>
        <v>91929.115459624198</v>
      </c>
      <c r="F370" s="16">
        <f t="shared" si="0"/>
        <v>131017.87378179867</v>
      </c>
      <c r="G370" s="16">
        <f t="shared" si="1"/>
        <v>14.09204154034752</v>
      </c>
      <c r="H370" s="17">
        <f t="shared" si="2"/>
        <v>4.4117647058823484E-2</v>
      </c>
      <c r="I370" s="16">
        <v>11.65</v>
      </c>
      <c r="J370" s="32">
        <f t="shared" si="16"/>
        <v>0.99605663383174259</v>
      </c>
      <c r="K370" s="18">
        <f t="shared" ca="1" si="3"/>
        <v>25011.1738217231</v>
      </c>
      <c r="L370" s="19"/>
      <c r="M370" s="20"/>
      <c r="N370" s="18"/>
      <c r="O370" s="20"/>
      <c r="P370" s="21"/>
      <c r="Q370" s="33">
        <f t="shared" si="17"/>
        <v>1.0039433661682573</v>
      </c>
      <c r="R370" s="5">
        <f t="shared" ca="1" si="4"/>
        <v>7.2346194476852066</v>
      </c>
      <c r="S370" s="20"/>
      <c r="T370" s="20"/>
      <c r="U370" s="5">
        <f t="shared" ca="1" si="5"/>
        <v>13.518783702342246</v>
      </c>
      <c r="V370" s="23"/>
      <c r="W370" s="20"/>
      <c r="X370" s="32">
        <f t="shared" si="18"/>
        <v>0.99211326766348529</v>
      </c>
      <c r="Y370" s="18">
        <f t="shared" ca="1" si="6"/>
        <v>4091462098.1039047</v>
      </c>
      <c r="Z370" s="20"/>
      <c r="AA370" s="20"/>
      <c r="AB370" s="18"/>
      <c r="AC370" s="20"/>
      <c r="AD370" s="20"/>
      <c r="AE370" s="24">
        <f t="shared" si="40"/>
        <v>7</v>
      </c>
      <c r="AH370" s="25" t="str">
        <f t="shared" ca="1" si="7"/>
        <v>-</v>
      </c>
      <c r="AI370" s="15">
        <f t="shared" ca="1" si="8"/>
        <v>14.210305069662184</v>
      </c>
      <c r="AJ370" s="15">
        <f t="shared" ca="1" si="9"/>
        <v>13.517098857868415</v>
      </c>
      <c r="AK370" s="17">
        <f t="shared" ca="1" si="10"/>
        <v>4.098982497631045E-2</v>
      </c>
      <c r="AL370" s="17">
        <f t="shared" ca="1" si="11"/>
        <v>3.3997326641531433E-2</v>
      </c>
      <c r="AM370" s="26">
        <f t="shared" ca="1" si="12"/>
        <v>1</v>
      </c>
      <c r="AN370" s="26">
        <f t="shared" ca="1" si="13"/>
        <v>1</v>
      </c>
      <c r="AO370" s="25">
        <f t="shared" si="20"/>
        <v>0</v>
      </c>
      <c r="AP370" s="26">
        <f t="shared" si="21"/>
        <v>0</v>
      </c>
      <c r="AQ370" s="25">
        <f t="shared" si="22"/>
        <v>0</v>
      </c>
      <c r="AR370" s="26">
        <f t="shared" si="23"/>
        <v>1</v>
      </c>
      <c r="BD370" s="30"/>
      <c r="BE370" s="30"/>
      <c r="BF370" s="30"/>
    </row>
    <row r="371" spans="1:58" x14ac:dyDescent="0.2">
      <c r="A371" s="12">
        <v>38608</v>
      </c>
      <c r="B371" s="13">
        <v>13.78</v>
      </c>
      <c r="C371" s="14">
        <v>14.337999999999999</v>
      </c>
      <c r="D371" s="31">
        <f t="shared" si="14"/>
        <v>33504.649990435268</v>
      </c>
      <c r="E371" s="31">
        <f t="shared" si="15"/>
        <v>97266.866070845499</v>
      </c>
      <c r="F371" s="16">
        <f t="shared" si="0"/>
        <v>130771.51606128077</v>
      </c>
      <c r="G371" s="16">
        <f t="shared" si="1"/>
        <v>14.195036186030739</v>
      </c>
      <c r="H371" s="17">
        <f t="shared" si="2"/>
        <v>3.8917561724089778E-2</v>
      </c>
      <c r="I371" s="16">
        <v>12.39</v>
      </c>
      <c r="J371" s="32">
        <f t="shared" si="16"/>
        <v>1.0054146304865197</v>
      </c>
      <c r="K371" s="18">
        <f t="shared" ca="1" si="3"/>
        <v>25145.574909504448</v>
      </c>
      <c r="L371" s="19"/>
      <c r="M371" s="20"/>
      <c r="N371" s="18"/>
      <c r="O371" s="20"/>
      <c r="P371" s="21"/>
      <c r="Q371" s="33">
        <f t="shared" si="17"/>
        <v>0.9945853695134802</v>
      </c>
      <c r="R371" s="5">
        <f t="shared" ca="1" si="4"/>
        <v>7.1951469038212146</v>
      </c>
      <c r="S371" s="20"/>
      <c r="T371" s="20"/>
      <c r="U371" s="5">
        <f t="shared" ca="1" si="5"/>
        <v>13.445124168555722</v>
      </c>
      <c r="V371" s="23"/>
      <c r="W371" s="20"/>
      <c r="X371" s="32">
        <f t="shared" si="18"/>
        <v>1.0108292609730396</v>
      </c>
      <c r="Y371" s="18">
        <f t="shared" ca="1" si="6"/>
        <v>4135497420.9827266</v>
      </c>
      <c r="Z371" s="20"/>
      <c r="AA371" s="20"/>
      <c r="AB371" s="18"/>
      <c r="AC371" s="20"/>
      <c r="AD371" s="20"/>
      <c r="AE371" s="24">
        <f t="shared" si="40"/>
        <v>6</v>
      </c>
      <c r="AH371" s="25" t="str">
        <f t="shared" ca="1" si="7"/>
        <v>-</v>
      </c>
      <c r="AI371" s="15">
        <f t="shared" ca="1" si="8"/>
        <v>14.255856435494541</v>
      </c>
      <c r="AJ371" s="15">
        <f t="shared" ca="1" si="9"/>
        <v>13.553132569853064</v>
      </c>
      <c r="AK371" s="17">
        <f t="shared" ca="1" si="10"/>
        <v>4.0281356915084242E-2</v>
      </c>
      <c r="AL371" s="17">
        <f t="shared" ca="1" si="11"/>
        <v>3.5092409127904511E-2</v>
      </c>
      <c r="AM371" s="26">
        <f t="shared" ca="1" si="12"/>
        <v>1</v>
      </c>
      <c r="AN371" s="26">
        <f t="shared" ca="1" si="13"/>
        <v>1</v>
      </c>
      <c r="AO371" s="25">
        <f t="shared" si="20"/>
        <v>0</v>
      </c>
      <c r="AP371" s="26">
        <f t="shared" si="21"/>
        <v>0</v>
      </c>
      <c r="AQ371" s="25">
        <f t="shared" si="22"/>
        <v>0</v>
      </c>
      <c r="AR371" s="26">
        <f t="shared" si="23"/>
        <v>1</v>
      </c>
      <c r="BD371" s="30"/>
      <c r="BE371" s="30"/>
      <c r="BF371" s="30"/>
    </row>
    <row r="372" spans="1:58" x14ac:dyDescent="0.2">
      <c r="A372" s="12">
        <v>38609</v>
      </c>
      <c r="B372" s="13">
        <v>13.77</v>
      </c>
      <c r="C372" s="14">
        <v>14.388</v>
      </c>
      <c r="D372" s="31">
        <f t="shared" si="14"/>
        <v>27920.541658696056</v>
      </c>
      <c r="E372" s="31">
        <f t="shared" si="15"/>
        <v>102633.65452191024</v>
      </c>
      <c r="F372" s="16">
        <f t="shared" si="0"/>
        <v>130554.19618060629</v>
      </c>
      <c r="G372" s="16">
        <f t="shared" si="1"/>
        <v>14.25583347261237</v>
      </c>
      <c r="H372" s="17">
        <f t="shared" si="2"/>
        <v>4.2952460383653079E-2</v>
      </c>
      <c r="I372" s="16">
        <v>12.91</v>
      </c>
      <c r="J372" s="32">
        <f t="shared" si="16"/>
        <v>1.0026140497617921</v>
      </c>
      <c r="K372" s="18">
        <f t="shared" ca="1" si="3"/>
        <v>25210.278879150635</v>
      </c>
      <c r="L372" s="19"/>
      <c r="M372" s="20"/>
      <c r="N372" s="18"/>
      <c r="O372" s="20"/>
      <c r="P372" s="21"/>
      <c r="Q372" s="33">
        <f t="shared" si="17"/>
        <v>0.99738595023820786</v>
      </c>
      <c r="R372" s="5">
        <f t="shared" ca="1" si="4"/>
        <v>7.1760394749505521</v>
      </c>
      <c r="S372" s="20"/>
      <c r="T372" s="20"/>
      <c r="U372" s="5">
        <f t="shared" ca="1" si="5"/>
        <v>13.409518848519783</v>
      </c>
      <c r="V372" s="23"/>
      <c r="W372" s="20"/>
      <c r="X372" s="32">
        <f t="shared" si="18"/>
        <v>1.0052280995235843</v>
      </c>
      <c r="Y372" s="18">
        <f t="shared" ca="1" si="6"/>
        <v>4156844620.1178451</v>
      </c>
      <c r="Z372" s="20"/>
      <c r="AA372" s="20"/>
      <c r="AB372" s="18"/>
      <c r="AC372" s="20"/>
      <c r="AD372" s="20"/>
      <c r="AE372" s="24">
        <f t="shared" si="40"/>
        <v>5</v>
      </c>
      <c r="AH372" s="25" t="str">
        <f t="shared" ca="1" si="7"/>
        <v>-</v>
      </c>
      <c r="AI372" s="15">
        <f t="shared" ca="1" si="8"/>
        <v>14.308370299673692</v>
      </c>
      <c r="AJ372" s="15">
        <f t="shared" ca="1" si="9"/>
        <v>13.589708313406801</v>
      </c>
      <c r="AK372" s="17">
        <f t="shared" ca="1" si="10"/>
        <v>4.1091110689203014E-2</v>
      </c>
      <c r="AL372" s="17">
        <f t="shared" ca="1" si="11"/>
        <v>3.6512661033849252E-2</v>
      </c>
      <c r="AM372" s="26">
        <f t="shared" ca="1" si="12"/>
        <v>1</v>
      </c>
      <c r="AN372" s="26">
        <f t="shared" ca="1" si="13"/>
        <v>1</v>
      </c>
      <c r="AO372" s="25">
        <f t="shared" si="20"/>
        <v>0</v>
      </c>
      <c r="AP372" s="26">
        <f t="shared" si="21"/>
        <v>0</v>
      </c>
      <c r="AQ372" s="25">
        <f t="shared" si="22"/>
        <v>0</v>
      </c>
      <c r="AR372" s="26">
        <f t="shared" si="23"/>
        <v>1</v>
      </c>
      <c r="BD372" s="30"/>
      <c r="BE372" s="30"/>
      <c r="BF372" s="30"/>
    </row>
    <row r="373" spans="1:58" x14ac:dyDescent="0.2">
      <c r="A373" s="12">
        <v>38610</v>
      </c>
      <c r="B373" s="13">
        <v>13.71</v>
      </c>
      <c r="C373" s="14">
        <v>14.346</v>
      </c>
      <c r="D373" s="31">
        <f t="shared" si="14"/>
        <v>22336.433326956845</v>
      </c>
      <c r="E373" s="31">
        <f t="shared" si="15"/>
        <v>107977.9116617524</v>
      </c>
      <c r="F373" s="16">
        <f t="shared" si="0"/>
        <v>130314.34498870924</v>
      </c>
      <c r="G373" s="16">
        <f t="shared" si="1"/>
        <v>14.236986893291178</v>
      </c>
      <c r="H373" s="17">
        <f t="shared" si="2"/>
        <v>4.4332915098285186E-2</v>
      </c>
      <c r="I373" s="16">
        <v>12.49</v>
      </c>
      <c r="J373" s="32">
        <f t="shared" si="16"/>
        <v>0.99684322582405116</v>
      </c>
      <c r="K373" s="18">
        <f t="shared" ca="1" si="3"/>
        <v>25129.671193708127</v>
      </c>
      <c r="L373" s="19"/>
      <c r="M373" s="20"/>
      <c r="N373" s="18"/>
      <c r="O373" s="20"/>
      <c r="P373" s="21"/>
      <c r="Q373" s="33">
        <f t="shared" si="17"/>
        <v>1.0031567741759488</v>
      </c>
      <c r="R373" s="5">
        <f t="shared" ca="1" si="4"/>
        <v>7.1983927229842877</v>
      </c>
      <c r="S373" s="20"/>
      <c r="T373" s="20"/>
      <c r="U373" s="5">
        <f t="shared" ca="1" si="5"/>
        <v>13.451389141430129</v>
      </c>
      <c r="V373" s="23"/>
      <c r="W373" s="20"/>
      <c r="X373" s="32">
        <f t="shared" si="18"/>
        <v>0.99368645164810221</v>
      </c>
      <c r="Y373" s="18">
        <f t="shared" ca="1" si="6"/>
        <v>4130328332.8908172</v>
      </c>
      <c r="Z373" s="20"/>
      <c r="AA373" s="20"/>
      <c r="AB373" s="18"/>
      <c r="AC373" s="20"/>
      <c r="AD373" s="20"/>
      <c r="AE373" s="24">
        <f t="shared" si="40"/>
        <v>4</v>
      </c>
      <c r="AH373" s="25" t="str">
        <f t="shared" ca="1" si="7"/>
        <v>-</v>
      </c>
      <c r="AI373" s="15">
        <f t="shared" ca="1" si="8"/>
        <v>14.331799901768854</v>
      </c>
      <c r="AJ373" s="15">
        <f t="shared" ca="1" si="9"/>
        <v>13.629867660450447</v>
      </c>
      <c r="AK373" s="17">
        <f t="shared" ca="1" si="10"/>
        <v>4.1791197283642077E-2</v>
      </c>
      <c r="AL373" s="17">
        <f t="shared" ca="1" si="11"/>
        <v>3.7868859173994136E-2</v>
      </c>
      <c r="AM373" s="26">
        <f t="shared" ca="1" si="12"/>
        <v>1</v>
      </c>
      <c r="AN373" s="26">
        <f t="shared" ca="1" si="13"/>
        <v>1</v>
      </c>
      <c r="AO373" s="25">
        <f t="shared" si="20"/>
        <v>0</v>
      </c>
      <c r="AP373" s="26">
        <f t="shared" si="21"/>
        <v>0</v>
      </c>
      <c r="AQ373" s="25">
        <f t="shared" si="22"/>
        <v>0</v>
      </c>
      <c r="AR373" s="26">
        <f t="shared" si="23"/>
        <v>1</v>
      </c>
      <c r="BD373" s="30"/>
      <c r="BE373" s="30"/>
      <c r="BF373" s="30"/>
    </row>
    <row r="374" spans="1:58" x14ac:dyDescent="0.2">
      <c r="A374" s="12">
        <v>38611</v>
      </c>
      <c r="B374" s="13">
        <v>13.51</v>
      </c>
      <c r="C374" s="14">
        <v>14.194000000000001</v>
      </c>
      <c r="D374" s="31">
        <f t="shared" si="14"/>
        <v>16752.324995217634</v>
      </c>
      <c r="E374" s="31">
        <f t="shared" si="15"/>
        <v>113314.46019292099</v>
      </c>
      <c r="F374" s="16">
        <f t="shared" si="0"/>
        <v>130066.78518813863</v>
      </c>
      <c r="G374" s="16">
        <f t="shared" si="1"/>
        <v>14.105902256366571</v>
      </c>
      <c r="H374" s="17">
        <f t="shared" si="2"/>
        <v>4.8189375792588529E-2</v>
      </c>
      <c r="I374" s="16">
        <v>11.22</v>
      </c>
      <c r="J374" s="32">
        <f t="shared" si="16"/>
        <v>0.98891044867280709</v>
      </c>
      <c r="K374" s="18">
        <f t="shared" ca="1" si="3"/>
        <v>24849.981289923497</v>
      </c>
      <c r="L374" s="19"/>
      <c r="M374" s="20"/>
      <c r="N374" s="18"/>
      <c r="O374" s="20"/>
      <c r="P374" s="21"/>
      <c r="Q374" s="33">
        <f t="shared" si="17"/>
        <v>1.0110895513271929</v>
      </c>
      <c r="R374" s="5">
        <f t="shared" ca="1" si="4"/>
        <v>7.2779164675001162</v>
      </c>
      <c r="S374" s="20"/>
      <c r="T374" s="20"/>
      <c r="U374" s="5">
        <f t="shared" ca="1" si="5"/>
        <v>13.600093390704796</v>
      </c>
      <c r="V374" s="23"/>
      <c r="W374" s="20"/>
      <c r="X374" s="32">
        <f t="shared" si="18"/>
        <v>0.97782089734561417</v>
      </c>
      <c r="Y374" s="18">
        <f t="shared" ca="1" si="6"/>
        <v>4038455555.9056997</v>
      </c>
      <c r="Z374" s="20"/>
      <c r="AA374" s="20"/>
      <c r="AB374" s="18"/>
      <c r="AC374" s="20"/>
      <c r="AD374" s="20"/>
      <c r="AE374" s="24">
        <f t="shared" si="40"/>
        <v>3</v>
      </c>
      <c r="AH374" s="25" t="str">
        <f t="shared" ca="1" si="7"/>
        <v>-</v>
      </c>
      <c r="AI374" s="15">
        <f t="shared" ca="1" si="8"/>
        <v>14.313509533024403</v>
      </c>
      <c r="AJ374" s="15">
        <f t="shared" ca="1" si="9"/>
        <v>13.668304300849632</v>
      </c>
      <c r="AK374" s="17">
        <f t="shared" ca="1" si="10"/>
        <v>4.3673803165705606E-2</v>
      </c>
      <c r="AL374" s="17">
        <f t="shared" ca="1" si="11"/>
        <v>3.909254802206634E-2</v>
      </c>
      <c r="AM374" s="26">
        <f t="shared" ca="1" si="12"/>
        <v>1</v>
      </c>
      <c r="AN374" s="26">
        <f t="shared" ca="1" si="13"/>
        <v>1</v>
      </c>
      <c r="AO374" s="25">
        <f t="shared" si="20"/>
        <v>0</v>
      </c>
      <c r="AP374" s="26">
        <f t="shared" si="21"/>
        <v>0</v>
      </c>
      <c r="AQ374" s="25">
        <f t="shared" si="22"/>
        <v>0</v>
      </c>
      <c r="AR374" s="26">
        <f t="shared" si="23"/>
        <v>1</v>
      </c>
      <c r="BD374" s="30"/>
      <c r="BE374" s="30"/>
      <c r="BF374" s="30"/>
    </row>
    <row r="375" spans="1:58" x14ac:dyDescent="0.2">
      <c r="A375" s="12">
        <v>38614</v>
      </c>
      <c r="B375" s="13">
        <v>13.59</v>
      </c>
      <c r="C375" s="14">
        <v>14.261999999999999</v>
      </c>
      <c r="D375" s="31">
        <f t="shared" si="14"/>
        <v>11168.216663478423</v>
      </c>
      <c r="E375" s="31">
        <f t="shared" si="15"/>
        <v>118629.47382979549</v>
      </c>
      <c r="F375" s="16">
        <f t="shared" si="0"/>
        <v>129797.69049327391</v>
      </c>
      <c r="G375" s="16">
        <f t="shared" si="1"/>
        <v>14.204178928073866</v>
      </c>
      <c r="H375" s="17">
        <f t="shared" si="2"/>
        <v>4.7118216238956623E-2</v>
      </c>
      <c r="I375" s="16">
        <v>12.14</v>
      </c>
      <c r="J375" s="32">
        <f t="shared" si="16"/>
        <v>1.0048837498490932</v>
      </c>
      <c r="K375" s="18">
        <f t="shared" ca="1" si="3"/>
        <v>24970.324350706134</v>
      </c>
      <c r="L375" s="19"/>
      <c r="M375" s="20"/>
      <c r="N375" s="18"/>
      <c r="O375" s="20"/>
      <c r="P375" s="21"/>
      <c r="Q375" s="33">
        <f t="shared" si="17"/>
        <v>0.99511625015090666</v>
      </c>
      <c r="R375" s="5">
        <f t="shared" ca="1" si="4"/>
        <v>7.2420712363186475</v>
      </c>
      <c r="S375" s="20"/>
      <c r="T375" s="20"/>
      <c r="U375" s="5">
        <f t="shared" ca="1" si="5"/>
        <v>13.533210605468547</v>
      </c>
      <c r="V375" s="23"/>
      <c r="W375" s="20"/>
      <c r="X375" s="32">
        <f t="shared" si="18"/>
        <v>1.0097674996981867</v>
      </c>
      <c r="Y375" s="18">
        <f t="shared" ca="1" si="6"/>
        <v>4077632789.889441</v>
      </c>
      <c r="Z375" s="20"/>
      <c r="AA375" s="20"/>
      <c r="AB375" s="18"/>
      <c r="AC375" s="20"/>
      <c r="AD375" s="20"/>
      <c r="AE375" s="24">
        <f t="shared" si="40"/>
        <v>2</v>
      </c>
      <c r="AH375" s="25" t="str">
        <f t="shared" ca="1" si="7"/>
        <v>-</v>
      </c>
      <c r="AI375" s="15">
        <f t="shared" ca="1" si="8"/>
        <v>14.304527726027919</v>
      </c>
      <c r="AJ375" s="15">
        <f t="shared" ca="1" si="9"/>
        <v>13.709821388924782</v>
      </c>
      <c r="AK375" s="17">
        <f t="shared" ca="1" si="10"/>
        <v>4.4271362716066111E-2</v>
      </c>
      <c r="AL375" s="17">
        <f t="shared" ca="1" si="11"/>
        <v>4.0202199995402435E-2</v>
      </c>
      <c r="AM375" s="26">
        <f t="shared" ca="1" si="12"/>
        <v>1</v>
      </c>
      <c r="AN375" s="26">
        <f t="shared" ca="1" si="13"/>
        <v>1</v>
      </c>
      <c r="AO375" s="25">
        <f t="shared" si="20"/>
        <v>0</v>
      </c>
      <c r="AP375" s="26">
        <f t="shared" si="21"/>
        <v>0</v>
      </c>
      <c r="AQ375" s="25">
        <f t="shared" si="22"/>
        <v>0</v>
      </c>
      <c r="AR375" s="26">
        <f t="shared" si="23"/>
        <v>1</v>
      </c>
      <c r="BD375" s="30"/>
      <c r="BE375" s="30"/>
      <c r="BF375" s="30"/>
    </row>
    <row r="376" spans="1:58" x14ac:dyDescent="0.2">
      <c r="A376" s="12">
        <v>38615</v>
      </c>
      <c r="B376" s="13">
        <v>13.66</v>
      </c>
      <c r="C376" s="14">
        <v>14.29</v>
      </c>
      <c r="D376" s="31">
        <f t="shared" si="14"/>
        <v>5584.1083317392113</v>
      </c>
      <c r="E376" s="31">
        <f t="shared" si="15"/>
        <v>123950.46893765805</v>
      </c>
      <c r="F376" s="16">
        <f t="shared" si="0"/>
        <v>129534.57726939727</v>
      </c>
      <c r="G376" s="16">
        <f t="shared" si="1"/>
        <v>14.26284131910448</v>
      </c>
      <c r="H376" s="17">
        <f t="shared" si="2"/>
        <v>4.4086773967809578E-2</v>
      </c>
      <c r="I376" s="16">
        <v>12.64</v>
      </c>
      <c r="J376" s="32">
        <f t="shared" si="16"/>
        <v>1.0020944645782153</v>
      </c>
      <c r="K376" s="18">
        <f t="shared" ca="1" si="3"/>
        <v>25021.603688332165</v>
      </c>
      <c r="L376" s="19"/>
      <c r="M376" s="20"/>
      <c r="N376" s="18"/>
      <c r="O376" s="20"/>
      <c r="P376" s="21"/>
      <c r="Q376" s="33">
        <f t="shared" si="17"/>
        <v>0.99790553542178484</v>
      </c>
      <c r="R376" s="5">
        <f t="shared" ca="1" si="4"/>
        <v>7.2266019113682454</v>
      </c>
      <c r="S376" s="20"/>
      <c r="T376" s="20"/>
      <c r="U376" s="5">
        <f t="shared" ca="1" si="5"/>
        <v>13.504403430294019</v>
      </c>
      <c r="V376" s="23"/>
      <c r="W376" s="20"/>
      <c r="X376" s="32">
        <f t="shared" si="18"/>
        <v>1.0041889291564303</v>
      </c>
      <c r="Y376" s="18">
        <f t="shared" ca="1" si="6"/>
        <v>4094444218.8469362</v>
      </c>
      <c r="Z376" s="20"/>
      <c r="AA376" s="20"/>
      <c r="AB376" s="18"/>
      <c r="AC376" s="20"/>
      <c r="AD376" s="20"/>
      <c r="AE376" s="24">
        <f t="shared" si="40"/>
        <v>1</v>
      </c>
      <c r="AH376" s="25" t="str">
        <f t="shared" ca="1" si="7"/>
        <v>-</v>
      </c>
      <c r="AI376" s="15">
        <f t="shared" ca="1" si="8"/>
        <v>14.302970070980342</v>
      </c>
      <c r="AJ376" s="15">
        <f t="shared" ca="1" si="9"/>
        <v>13.756031506579658</v>
      </c>
      <c r="AK376" s="17">
        <f t="shared" ca="1" si="10"/>
        <v>4.4266217200897129E-2</v>
      </c>
      <c r="AL376" s="17">
        <f t="shared" ca="1" si="11"/>
        <v>4.1083129988223006E-2</v>
      </c>
      <c r="AM376" s="26">
        <f t="shared" ca="1" si="12"/>
        <v>1</v>
      </c>
      <c r="AN376" s="26">
        <f t="shared" ca="1" si="13"/>
        <v>1</v>
      </c>
      <c r="AO376" s="25">
        <f t="shared" si="20"/>
        <v>0</v>
      </c>
      <c r="AP376" s="26">
        <f t="shared" si="21"/>
        <v>0</v>
      </c>
      <c r="AQ376" s="25">
        <f t="shared" si="22"/>
        <v>0</v>
      </c>
      <c r="AR376" s="26">
        <f t="shared" si="23"/>
        <v>1</v>
      </c>
      <c r="BD376" s="30"/>
      <c r="BE376" s="30"/>
      <c r="BF376" s="30"/>
    </row>
    <row r="377" spans="1:58" x14ac:dyDescent="0.2">
      <c r="A377" s="38">
        <v>38616</v>
      </c>
      <c r="B377" s="13">
        <v>13.98</v>
      </c>
      <c r="C377" s="14">
        <v>15.04</v>
      </c>
      <c r="D377" s="31">
        <f t="shared" si="14"/>
        <v>129288.39194756412</v>
      </c>
      <c r="E377" s="31">
        <f t="shared" si="15"/>
        <v>0</v>
      </c>
      <c r="F377" s="16">
        <f t="shared" si="0"/>
        <v>129288.39194756412</v>
      </c>
      <c r="G377" s="16">
        <f t="shared" si="1"/>
        <v>13.98</v>
      </c>
      <c r="H377" s="17">
        <f t="shared" si="2"/>
        <v>7.0478723404255206E-2</v>
      </c>
      <c r="I377" s="16">
        <v>13.79</v>
      </c>
      <c r="J377" s="32">
        <f t="shared" si="16"/>
        <v>0.97830650804758579</v>
      </c>
      <c r="K377" s="18">
        <f t="shared" ca="1" si="3"/>
        <v>24477.799778549364</v>
      </c>
      <c r="L377" s="19"/>
      <c r="M377" s="20"/>
      <c r="N377" s="18"/>
      <c r="O377" s="20"/>
      <c r="P377" s="21"/>
      <c r="Q377" s="33">
        <f t="shared" si="17"/>
        <v>1.0216934919524143</v>
      </c>
      <c r="R377" s="5">
        <f t="shared" ca="1" si="4"/>
        <v>7.3830645602030796</v>
      </c>
      <c r="S377" s="20"/>
      <c r="T377" s="20"/>
      <c r="U377" s="5">
        <f t="shared" ca="1" si="5"/>
        <v>13.796888738795309</v>
      </c>
      <c r="V377" s="23"/>
      <c r="W377" s="20"/>
      <c r="X377" s="32">
        <f t="shared" si="18"/>
        <v>0.95661301609517158</v>
      </c>
      <c r="Y377" s="18">
        <f t="shared" ca="1" si="6"/>
        <v>3916540856.6470342</v>
      </c>
      <c r="Z377" s="20"/>
      <c r="AA377" s="20"/>
      <c r="AB377" s="18"/>
      <c r="AC377" s="20"/>
      <c r="AD377" s="20"/>
      <c r="AE377" s="24">
        <v>20</v>
      </c>
      <c r="AH377" s="25" t="str">
        <f t="shared" ca="1" si="7"/>
        <v>-</v>
      </c>
      <c r="AI377" s="15">
        <f t="shared" ca="1" si="8"/>
        <v>14.288869269218047</v>
      </c>
      <c r="AJ377" s="15">
        <f t="shared" ca="1" si="9"/>
        <v>13.792122537759923</v>
      </c>
      <c r="AK377" s="17">
        <f t="shared" ca="1" si="10"/>
        <v>4.9526410814258036E-2</v>
      </c>
      <c r="AL377" s="17">
        <f t="shared" ca="1" si="11"/>
        <v>4.3271979015008788E-2</v>
      </c>
      <c r="AM377" s="26">
        <f t="shared" ca="1" si="12"/>
        <v>1</v>
      </c>
      <c r="AN377" s="26">
        <f t="shared" ca="1" si="13"/>
        <v>1</v>
      </c>
      <c r="AO377" s="25">
        <f t="shared" si="20"/>
        <v>0</v>
      </c>
      <c r="AP377" s="26">
        <f t="shared" si="21"/>
        <v>0</v>
      </c>
      <c r="AQ377" s="25">
        <f t="shared" si="22"/>
        <v>0</v>
      </c>
      <c r="AR377" s="26">
        <f t="shared" si="23"/>
        <v>1</v>
      </c>
      <c r="BD377" s="30"/>
      <c r="BE377" s="30"/>
      <c r="BF377" s="30"/>
    </row>
    <row r="378" spans="1:58" x14ac:dyDescent="0.2">
      <c r="A378" s="12">
        <v>38617</v>
      </c>
      <c r="B378" s="13">
        <v>14.18</v>
      </c>
      <c r="C378" s="14">
        <v>15.01</v>
      </c>
      <c r="D378" s="31">
        <f t="shared" si="14"/>
        <v>122823.97235018591</v>
      </c>
      <c r="E378" s="31">
        <f t="shared" si="15"/>
        <v>6008.8155566055402</v>
      </c>
      <c r="F378" s="16">
        <f t="shared" si="0"/>
        <v>128832.78790679145</v>
      </c>
      <c r="G378" s="16">
        <f t="shared" si="1"/>
        <v>14.21871155001001</v>
      </c>
      <c r="H378" s="17">
        <f t="shared" si="2"/>
        <v>5.5296469020652883E-2</v>
      </c>
      <c r="I378" s="16">
        <v>13.33</v>
      </c>
      <c r="J378" s="32">
        <f t="shared" si="16"/>
        <v>1.0134911100203938</v>
      </c>
      <c r="K378" s="18">
        <f t="shared" ca="1" si="3"/>
        <v>24807.021094644904</v>
      </c>
      <c r="L378" s="19"/>
      <c r="M378" s="20"/>
      <c r="N378" s="18"/>
      <c r="O378" s="20"/>
      <c r="P378" s="21"/>
      <c r="Q378" s="33">
        <f t="shared" si="17"/>
        <v>0.98650888997960606</v>
      </c>
      <c r="R378" s="5">
        <f t="shared" ca="1" si="4"/>
        <v>7.2831554046183875</v>
      </c>
      <c r="S378" s="20"/>
      <c r="T378" s="20"/>
      <c r="U378" s="5">
        <f t="shared" ca="1" si="5"/>
        <v>13.610287424840696</v>
      </c>
      <c r="V378" s="23"/>
      <c r="W378" s="20"/>
      <c r="X378" s="32">
        <f t="shared" si="18"/>
        <v>1.0269822200407879</v>
      </c>
      <c r="Y378" s="18">
        <f t="shared" ca="1" si="6"/>
        <v>4021953109.095367</v>
      </c>
      <c r="Z378" s="20"/>
      <c r="AA378" s="20"/>
      <c r="AB378" s="18"/>
      <c r="AC378" s="20"/>
      <c r="AD378" s="20"/>
      <c r="AE378" s="24">
        <f t="shared" ref="AE378:AE396" si="41">AE377-1</f>
        <v>19</v>
      </c>
      <c r="AH378" s="25" t="str">
        <f t="shared" ca="1" si="7"/>
        <v>-</v>
      </c>
      <c r="AI378" s="15">
        <f t="shared" ca="1" si="8"/>
        <v>14.28480362750711</v>
      </c>
      <c r="AJ378" s="15">
        <f t="shared" ca="1" si="9"/>
        <v>13.830921488252097</v>
      </c>
      <c r="AK378" s="17">
        <f t="shared" ca="1" si="10"/>
        <v>5.1583745587091334E-2</v>
      </c>
      <c r="AL378" s="17">
        <f t="shared" ca="1" si="11"/>
        <v>4.4526888371978657E-2</v>
      </c>
      <c r="AM378" s="26">
        <f t="shared" ca="1" si="12"/>
        <v>1</v>
      </c>
      <c r="AN378" s="26">
        <f t="shared" ca="1" si="13"/>
        <v>1</v>
      </c>
      <c r="AO378" s="25">
        <f t="shared" si="20"/>
        <v>0</v>
      </c>
      <c r="AP378" s="26">
        <f t="shared" si="21"/>
        <v>0</v>
      </c>
      <c r="AQ378" s="25">
        <f t="shared" si="22"/>
        <v>0</v>
      </c>
      <c r="AR378" s="26">
        <f t="shared" si="23"/>
        <v>1</v>
      </c>
      <c r="BD378" s="30"/>
      <c r="BE378" s="30"/>
      <c r="BF378" s="30"/>
    </row>
    <row r="379" spans="1:58" x14ac:dyDescent="0.2">
      <c r="A379" s="12">
        <v>38618</v>
      </c>
      <c r="B379" s="13">
        <v>13.95</v>
      </c>
      <c r="C379" s="14">
        <v>14.91</v>
      </c>
      <c r="D379" s="31">
        <f t="shared" si="14"/>
        <v>116359.55275280771</v>
      </c>
      <c r="E379" s="31">
        <f t="shared" si="15"/>
        <v>12115.775575980821</v>
      </c>
      <c r="F379" s="16">
        <f t="shared" si="0"/>
        <v>128475.32832878853</v>
      </c>
      <c r="G379" s="16">
        <f t="shared" si="1"/>
        <v>14.040532125539119</v>
      </c>
      <c r="H379" s="17">
        <f t="shared" si="2"/>
        <v>6.4386317907444757E-2</v>
      </c>
      <c r="I379" s="16">
        <v>12.96</v>
      </c>
      <c r="J379" s="32">
        <f t="shared" si="16"/>
        <v>0.98472883441440562</v>
      </c>
      <c r="K379" s="18">
        <f t="shared" ca="1" si="3"/>
        <v>24427.193079507604</v>
      </c>
      <c r="L379" s="19"/>
      <c r="M379" s="20"/>
      <c r="N379" s="18"/>
      <c r="O379" s="20"/>
      <c r="P379" s="21"/>
      <c r="Q379" s="33">
        <f t="shared" si="17"/>
        <v>1.0152711655855944</v>
      </c>
      <c r="R379" s="5">
        <f t="shared" ca="1" si="4"/>
        <v>7.3940696367390819</v>
      </c>
      <c r="S379" s="20"/>
      <c r="T379" s="20"/>
      <c r="U379" s="5">
        <f t="shared" ca="1" si="5"/>
        <v>13.817659308023236</v>
      </c>
      <c r="V379" s="23"/>
      <c r="W379" s="20"/>
      <c r="X379" s="32">
        <f t="shared" si="18"/>
        <v>0.96945766882881135</v>
      </c>
      <c r="Y379" s="18">
        <f t="shared" ca="1" si="6"/>
        <v>3898856672.4329281</v>
      </c>
      <c r="Z379" s="20"/>
      <c r="AA379" s="20"/>
      <c r="AB379" s="18"/>
      <c r="AC379" s="20"/>
      <c r="AD379" s="20"/>
      <c r="AE379" s="24">
        <f t="shared" si="41"/>
        <v>18</v>
      </c>
      <c r="AH379" s="25" t="str">
        <f t="shared" ca="1" si="7"/>
        <v>-</v>
      </c>
      <c r="AI379" s="15">
        <f t="shared" ca="1" si="8"/>
        <v>14.270253547324929</v>
      </c>
      <c r="AJ379" s="15">
        <f t="shared" ca="1" si="9"/>
        <v>13.867298396440718</v>
      </c>
      <c r="AK379" s="17">
        <f t="shared" ca="1" si="10"/>
        <v>5.4925979388617929E-2</v>
      </c>
      <c r="AL379" s="17">
        <f t="shared" ca="1" si="11"/>
        <v>4.6075196050886301E-2</v>
      </c>
      <c r="AM379" s="26">
        <f t="shared" ca="1" si="12"/>
        <v>1</v>
      </c>
      <c r="AN379" s="26">
        <f t="shared" ca="1" si="13"/>
        <v>1</v>
      </c>
      <c r="AO379" s="25">
        <f t="shared" si="20"/>
        <v>0</v>
      </c>
      <c r="AP379" s="26">
        <f t="shared" si="21"/>
        <v>0</v>
      </c>
      <c r="AQ379" s="25">
        <f t="shared" si="22"/>
        <v>0</v>
      </c>
      <c r="AR379" s="26">
        <f t="shared" si="23"/>
        <v>1</v>
      </c>
      <c r="BD379" s="30"/>
      <c r="BE379" s="30"/>
      <c r="BF379" s="30"/>
    </row>
    <row r="380" spans="1:58" x14ac:dyDescent="0.2">
      <c r="A380" s="12">
        <v>38621</v>
      </c>
      <c r="B380" s="13">
        <v>13.75</v>
      </c>
      <c r="C380" s="14">
        <v>14.84</v>
      </c>
      <c r="D380" s="31">
        <f t="shared" si="14"/>
        <v>109895.1331554295</v>
      </c>
      <c r="E380" s="31">
        <f t="shared" si="15"/>
        <v>18163.974998075118</v>
      </c>
      <c r="F380" s="16">
        <f t="shared" si="0"/>
        <v>128059.10815350463</v>
      </c>
      <c r="G380" s="16">
        <f t="shared" si="1"/>
        <v>13.904606205160892</v>
      </c>
      <c r="H380" s="17">
        <f t="shared" si="2"/>
        <v>7.3450134770889464E-2</v>
      </c>
      <c r="I380" s="16">
        <v>13.04</v>
      </c>
      <c r="J380" s="32">
        <f t="shared" si="16"/>
        <v>0.98711070735647144</v>
      </c>
      <c r="K380" s="18">
        <f t="shared" ca="1" si="3"/>
        <v>24111.360827503217</v>
      </c>
      <c r="L380" s="19"/>
      <c r="M380" s="20"/>
      <c r="N380" s="18"/>
      <c r="O380" s="20"/>
      <c r="P380" s="21"/>
      <c r="Q380" s="33">
        <f t="shared" si="17"/>
        <v>1.0128892926435284</v>
      </c>
      <c r="R380" s="5">
        <f t="shared" ca="1" si="4"/>
        <v>7.4890619666444005</v>
      </c>
      <c r="S380" s="20"/>
      <c r="T380" s="20"/>
      <c r="U380" s="5">
        <f t="shared" ca="1" si="5"/>
        <v>13.995280011613241</v>
      </c>
      <c r="V380" s="23"/>
      <c r="W380" s="20"/>
      <c r="X380" s="32">
        <f t="shared" si="18"/>
        <v>0.97422141471294288</v>
      </c>
      <c r="Y380" s="18">
        <f t="shared" ca="1" si="6"/>
        <v>3798099681.9005065</v>
      </c>
      <c r="Z380" s="20"/>
      <c r="AA380" s="20"/>
      <c r="AB380" s="18"/>
      <c r="AC380" s="20"/>
      <c r="AD380" s="20"/>
      <c r="AE380" s="24">
        <f t="shared" si="41"/>
        <v>17</v>
      </c>
      <c r="AH380" s="25" t="str">
        <f t="shared" ca="1" si="7"/>
        <v>-</v>
      </c>
      <c r="AI380" s="15">
        <f t="shared" ca="1" si="8"/>
        <v>14.24731908048105</v>
      </c>
      <c r="AJ380" s="15">
        <f t="shared" ca="1" si="9"/>
        <v>13.903380491456243</v>
      </c>
      <c r="AK380" s="17">
        <f t="shared" ca="1" si="10"/>
        <v>5.9136105885001421E-2</v>
      </c>
      <c r="AL380" s="17">
        <f t="shared" ca="1" si="11"/>
        <v>4.8446743635405486E-2</v>
      </c>
      <c r="AM380" s="26">
        <f t="shared" ca="1" si="12"/>
        <v>1</v>
      </c>
      <c r="AN380" s="26">
        <f t="shared" ca="1" si="13"/>
        <v>1</v>
      </c>
      <c r="AO380" s="25">
        <f t="shared" si="20"/>
        <v>0</v>
      </c>
      <c r="AP380" s="26">
        <f t="shared" si="21"/>
        <v>0</v>
      </c>
      <c r="AQ380" s="25">
        <f t="shared" si="22"/>
        <v>0</v>
      </c>
      <c r="AR380" s="26">
        <f t="shared" si="23"/>
        <v>1</v>
      </c>
      <c r="BD380" s="30"/>
      <c r="BE380" s="30"/>
      <c r="BF380" s="30"/>
    </row>
    <row r="381" spans="1:58" x14ac:dyDescent="0.2">
      <c r="A381" s="12">
        <v>38622</v>
      </c>
      <c r="B381" s="13">
        <v>13.63</v>
      </c>
      <c r="C381" s="14">
        <v>14.74</v>
      </c>
      <c r="D381" s="31">
        <f t="shared" si="14"/>
        <v>103430.7135580513</v>
      </c>
      <c r="E381" s="31">
        <f t="shared" si="15"/>
        <v>24153.582104810317</v>
      </c>
      <c r="F381" s="16">
        <f t="shared" si="0"/>
        <v>127584.29566286161</v>
      </c>
      <c r="G381" s="16">
        <f t="shared" si="1"/>
        <v>13.840139312186084</v>
      </c>
      <c r="H381" s="17">
        <f t="shared" si="2"/>
        <v>7.5305291723202106E-2</v>
      </c>
      <c r="I381" s="16">
        <v>12.76</v>
      </c>
      <c r="J381" s="32">
        <f t="shared" si="16"/>
        <v>0.99167306058147286</v>
      </c>
      <c r="K381" s="18">
        <f t="shared" ca="1" si="3"/>
        <v>23909.612199874322</v>
      </c>
      <c r="L381" s="19"/>
      <c r="M381" s="20"/>
      <c r="N381" s="18"/>
      <c r="O381" s="20"/>
      <c r="P381" s="21"/>
      <c r="Q381" s="33">
        <f t="shared" si="17"/>
        <v>1.008326939418527</v>
      </c>
      <c r="R381" s="5">
        <f t="shared" ca="1" si="4"/>
        <v>7.5511083495946112</v>
      </c>
      <c r="S381" s="20"/>
      <c r="T381" s="20"/>
      <c r="U381" s="5">
        <f t="shared" ca="1" si="5"/>
        <v>14.11133473621577</v>
      </c>
      <c r="V381" s="23"/>
      <c r="W381" s="20"/>
      <c r="X381" s="32">
        <f t="shared" si="18"/>
        <v>0.98334612116294584</v>
      </c>
      <c r="Y381" s="18">
        <f t="shared" ca="1" si="6"/>
        <v>3734600788.0429945</v>
      </c>
      <c r="Z381" s="20"/>
      <c r="AA381" s="20"/>
      <c r="AB381" s="18"/>
      <c r="AC381" s="20"/>
      <c r="AD381" s="20"/>
      <c r="AE381" s="24">
        <f t="shared" si="41"/>
        <v>16</v>
      </c>
      <c r="AH381" s="25" t="str">
        <f t="shared" ca="1" si="7"/>
        <v>-</v>
      </c>
      <c r="AI381" s="15">
        <f t="shared" ca="1" si="8"/>
        <v>14.216497503724039</v>
      </c>
      <c r="AJ381" s="15">
        <f t="shared" ca="1" si="9"/>
        <v>13.9324646818283</v>
      </c>
      <c r="AK381" s="17">
        <f t="shared" ca="1" si="10"/>
        <v>6.3833951799042332E-2</v>
      </c>
      <c r="AL381" s="17">
        <f t="shared" ca="1" si="11"/>
        <v>5.0455301237390178E-2</v>
      </c>
      <c r="AM381" s="26">
        <f t="shared" ca="1" si="12"/>
        <v>1</v>
      </c>
      <c r="AN381" s="26">
        <f t="shared" ca="1" si="13"/>
        <v>1</v>
      </c>
      <c r="AO381" s="25">
        <f t="shared" si="20"/>
        <v>0</v>
      </c>
      <c r="AP381" s="26">
        <f t="shared" si="21"/>
        <v>0</v>
      </c>
      <c r="AQ381" s="25">
        <f t="shared" si="22"/>
        <v>0</v>
      </c>
      <c r="AR381" s="26">
        <f t="shared" si="23"/>
        <v>1</v>
      </c>
      <c r="BD381" s="30"/>
      <c r="BE381" s="30"/>
      <c r="BF381" s="30"/>
    </row>
    <row r="382" spans="1:58" x14ac:dyDescent="0.2">
      <c r="A382" s="12">
        <v>38623</v>
      </c>
      <c r="B382" s="13">
        <v>13.43</v>
      </c>
      <c r="C382" s="14">
        <v>14.51</v>
      </c>
      <c r="D382" s="31">
        <f t="shared" si="14"/>
        <v>96966.293960673094</v>
      </c>
      <c r="E382" s="31">
        <f t="shared" si="15"/>
        <v>30131.196698586773</v>
      </c>
      <c r="F382" s="16">
        <f t="shared" si="0"/>
        <v>127097.49065925987</v>
      </c>
      <c r="G382" s="16">
        <f t="shared" si="1"/>
        <v>13.686037253494767</v>
      </c>
      <c r="H382" s="17">
        <f t="shared" si="2"/>
        <v>7.4431426602343254E-2</v>
      </c>
      <c r="I382" s="16">
        <v>12.63</v>
      </c>
      <c r="J382" s="32">
        <f t="shared" si="16"/>
        <v>0.98509249846985891</v>
      </c>
      <c r="K382" s="18">
        <f t="shared" ca="1" si="3"/>
        <v>23552.219403481788</v>
      </c>
      <c r="L382" s="19"/>
      <c r="M382" s="20"/>
      <c r="N382" s="18"/>
      <c r="O382" s="20"/>
      <c r="P382" s="21"/>
      <c r="Q382" s="33">
        <f t="shared" si="17"/>
        <v>1.014907501530141</v>
      </c>
      <c r="R382" s="5">
        <f t="shared" ca="1" si="4"/>
        <v>7.6633572501864444</v>
      </c>
      <c r="S382" s="20"/>
      <c r="T382" s="20"/>
      <c r="U382" s="5">
        <f t="shared" ca="1" si="5"/>
        <v>14.321209170800538</v>
      </c>
      <c r="V382" s="23"/>
      <c r="W382" s="20"/>
      <c r="X382" s="32">
        <f t="shared" si="18"/>
        <v>0.97018499693971783</v>
      </c>
      <c r="Y382" s="18">
        <f t="shared" ca="1" si="6"/>
        <v>3623015196.4548664</v>
      </c>
      <c r="Z382" s="20"/>
      <c r="AA382" s="20"/>
      <c r="AB382" s="18"/>
      <c r="AC382" s="20"/>
      <c r="AD382" s="20"/>
      <c r="AE382" s="24">
        <f t="shared" si="41"/>
        <v>15</v>
      </c>
      <c r="AH382" s="25" t="str">
        <f t="shared" ca="1" si="7"/>
        <v>-</v>
      </c>
      <c r="AI382" s="15">
        <f t="shared" ca="1" si="8"/>
        <v>14.183869437558799</v>
      </c>
      <c r="AJ382" s="15">
        <f t="shared" ca="1" si="9"/>
        <v>13.952989374107748</v>
      </c>
      <c r="AK382" s="17">
        <f t="shared" ca="1" si="10"/>
        <v>6.889139390479794E-2</v>
      </c>
      <c r="AL382" s="17">
        <f t="shared" ca="1" si="11"/>
        <v>5.2726394291352854E-2</v>
      </c>
      <c r="AM382" s="26">
        <f t="shared" ca="1" si="12"/>
        <v>1</v>
      </c>
      <c r="AN382" s="26">
        <f t="shared" ca="1" si="13"/>
        <v>1</v>
      </c>
      <c r="AO382" s="25">
        <f t="shared" si="20"/>
        <v>0</v>
      </c>
      <c r="AP382" s="26">
        <f t="shared" si="21"/>
        <v>0</v>
      </c>
      <c r="AQ382" s="25">
        <f t="shared" si="22"/>
        <v>0</v>
      </c>
      <c r="AR382" s="26">
        <f t="shared" si="23"/>
        <v>1</v>
      </c>
      <c r="BD382" s="30"/>
      <c r="BE382" s="30"/>
      <c r="BF382" s="30"/>
    </row>
    <row r="383" spans="1:58" x14ac:dyDescent="0.2">
      <c r="A383" s="12">
        <v>38624</v>
      </c>
      <c r="B383" s="13">
        <v>13.15</v>
      </c>
      <c r="C383" s="14">
        <v>14.23</v>
      </c>
      <c r="D383" s="31">
        <f t="shared" si="14"/>
        <v>90501.87436329489</v>
      </c>
      <c r="E383" s="31">
        <f t="shared" si="15"/>
        <v>36114.460323175976</v>
      </c>
      <c r="F383" s="16">
        <f t="shared" si="0"/>
        <v>126616.33468647086</v>
      </c>
      <c r="G383" s="16">
        <f t="shared" si="1"/>
        <v>13.458045697623547</v>
      </c>
      <c r="H383" s="17">
        <f t="shared" si="2"/>
        <v>7.5895994378074483E-2</v>
      </c>
      <c r="I383" s="16">
        <v>12.24</v>
      </c>
      <c r="J383" s="32">
        <f t="shared" si="16"/>
        <v>0.9796186440078275</v>
      </c>
      <c r="K383" s="18">
        <f t="shared" ca="1" si="3"/>
        <v>23071.252628326933</v>
      </c>
      <c r="L383" s="19"/>
      <c r="M383" s="20"/>
      <c r="N383" s="18"/>
      <c r="O383" s="20"/>
      <c r="P383" s="21"/>
      <c r="Q383" s="33">
        <f t="shared" si="17"/>
        <v>1.0203813559921726</v>
      </c>
      <c r="R383" s="5">
        <f t="shared" ca="1" si="4"/>
        <v>7.8192211103597575</v>
      </c>
      <c r="S383" s="20"/>
      <c r="T383" s="20"/>
      <c r="U383" s="5">
        <f t="shared" ca="1" si="5"/>
        <v>14.612594547515119</v>
      </c>
      <c r="V383" s="23"/>
      <c r="W383" s="20"/>
      <c r="X383" s="32">
        <f t="shared" si="18"/>
        <v>0.959237288015655</v>
      </c>
      <c r="Y383" s="18">
        <f t="shared" ca="1" si="6"/>
        <v>3475102549.0581732</v>
      </c>
      <c r="Z383" s="20"/>
      <c r="AA383" s="20"/>
      <c r="AB383" s="18"/>
      <c r="AC383" s="20"/>
      <c r="AD383" s="20"/>
      <c r="AE383" s="24">
        <f t="shared" si="41"/>
        <v>14</v>
      </c>
      <c r="AH383" s="25" t="str">
        <f t="shared" ca="1" si="7"/>
        <v>-</v>
      </c>
      <c r="AI383" s="15">
        <f t="shared" ca="1" si="8"/>
        <v>14.134602111783774</v>
      </c>
      <c r="AJ383" s="15">
        <f t="shared" ca="1" si="9"/>
        <v>13.968236605350931</v>
      </c>
      <c r="AK383" s="17">
        <f t="shared" ca="1" si="10"/>
        <v>6.9794272400434496E-2</v>
      </c>
      <c r="AL383" s="17">
        <f t="shared" ca="1" si="11"/>
        <v>5.4961619219254333E-2</v>
      </c>
      <c r="AM383" s="26">
        <f t="shared" ca="1" si="12"/>
        <v>1</v>
      </c>
      <c r="AN383" s="26">
        <f t="shared" ca="1" si="13"/>
        <v>1</v>
      </c>
      <c r="AO383" s="25">
        <f t="shared" si="20"/>
        <v>0</v>
      </c>
      <c r="AP383" s="26">
        <f t="shared" si="21"/>
        <v>0</v>
      </c>
      <c r="AQ383" s="25">
        <f t="shared" si="22"/>
        <v>0</v>
      </c>
      <c r="AR383" s="26">
        <f t="shared" si="23"/>
        <v>1</v>
      </c>
      <c r="BD383" s="30"/>
      <c r="BE383" s="30"/>
      <c r="BF383" s="30"/>
    </row>
    <row r="384" spans="1:58" x14ac:dyDescent="0.2">
      <c r="A384" s="12">
        <v>38625</v>
      </c>
      <c r="B384" s="13">
        <v>12.94</v>
      </c>
      <c r="C384" s="14">
        <v>14.04</v>
      </c>
      <c r="D384" s="31">
        <f t="shared" si="14"/>
        <v>84037.454765916686</v>
      </c>
      <c r="E384" s="31">
        <f t="shared" si="15"/>
        <v>42088.256367134054</v>
      </c>
      <c r="F384" s="16">
        <f t="shared" si="0"/>
        <v>126125.71113305073</v>
      </c>
      <c r="G384" s="16">
        <f t="shared" si="1"/>
        <v>13.307070929376236</v>
      </c>
      <c r="H384" s="17">
        <f t="shared" si="2"/>
        <v>7.8347578347578328E-2</v>
      </c>
      <c r="I384" s="16">
        <v>11.92</v>
      </c>
      <c r="J384" s="32">
        <f t="shared" si="16"/>
        <v>0.98495040638558484</v>
      </c>
      <c r="K384" s="18">
        <f t="shared" ca="1" si="3"/>
        <v>22723.113238532336</v>
      </c>
      <c r="L384" s="19"/>
      <c r="M384" s="20"/>
      <c r="N384" s="18"/>
      <c r="O384" s="20"/>
      <c r="P384" s="21"/>
      <c r="Q384" s="33">
        <f t="shared" si="17"/>
        <v>1.015049593614415</v>
      </c>
      <c r="R384" s="5">
        <f t="shared" ca="1" si="4"/>
        <v>7.9365665697528325</v>
      </c>
      <c r="S384" s="20"/>
      <c r="T384" s="20"/>
      <c r="U384" s="5">
        <f t="shared" ca="1" si="5"/>
        <v>14.832000359763343</v>
      </c>
      <c r="V384" s="23"/>
      <c r="W384" s="20"/>
      <c r="X384" s="32">
        <f t="shared" si="18"/>
        <v>0.96990081277116968</v>
      </c>
      <c r="Y384" s="18">
        <f t="shared" ca="1" si="6"/>
        <v>3370282963.3250499</v>
      </c>
      <c r="Z384" s="20"/>
      <c r="AA384" s="20"/>
      <c r="AB384" s="18"/>
      <c r="AC384" s="20"/>
      <c r="AD384" s="20"/>
      <c r="AE384" s="24">
        <f t="shared" si="41"/>
        <v>13</v>
      </c>
      <c r="AH384" s="25" t="str">
        <f t="shared" ca="1" si="7"/>
        <v>-</v>
      </c>
      <c r="AI384" s="15">
        <f t="shared" ca="1" si="8"/>
        <v>14.084997127328387</v>
      </c>
      <c r="AJ384" s="15">
        <f t="shared" ca="1" si="9"/>
        <v>13.978018347229042</v>
      </c>
      <c r="AK384" s="17">
        <f t="shared" ca="1" si="10"/>
        <v>7.363612395492207E-2</v>
      </c>
      <c r="AL384" s="17">
        <f t="shared" ca="1" si="11"/>
        <v>5.7552484084715021E-2</v>
      </c>
      <c r="AM384" s="26">
        <f t="shared" ca="1" si="12"/>
        <v>1</v>
      </c>
      <c r="AN384" s="26">
        <f t="shared" ca="1" si="13"/>
        <v>1</v>
      </c>
      <c r="AO384" s="25">
        <f t="shared" si="20"/>
        <v>0</v>
      </c>
      <c r="AP384" s="26">
        <f t="shared" si="21"/>
        <v>0</v>
      </c>
      <c r="AQ384" s="25">
        <f t="shared" si="22"/>
        <v>0</v>
      </c>
      <c r="AR384" s="26">
        <f t="shared" si="23"/>
        <v>1</v>
      </c>
      <c r="BD384" s="30"/>
      <c r="BE384" s="30"/>
      <c r="BF384" s="30"/>
    </row>
    <row r="385" spans="1:58" x14ac:dyDescent="0.2">
      <c r="A385" s="12">
        <v>38628</v>
      </c>
      <c r="B385" s="13">
        <v>12.86</v>
      </c>
      <c r="C385" s="14">
        <v>14.02</v>
      </c>
      <c r="D385" s="31">
        <f t="shared" si="14"/>
        <v>77573.035168538481</v>
      </c>
      <c r="E385" s="31">
        <f t="shared" si="15"/>
        <v>48046.20434363505</v>
      </c>
      <c r="F385" s="16">
        <f t="shared" si="0"/>
        <v>125619.23951217353</v>
      </c>
      <c r="G385" s="16">
        <f t="shared" si="1"/>
        <v>13.303670868053739</v>
      </c>
      <c r="H385" s="17">
        <f t="shared" si="2"/>
        <v>8.2738944365192579E-2</v>
      </c>
      <c r="I385" s="16">
        <v>12.46</v>
      </c>
      <c r="J385" s="32">
        <f t="shared" si="16"/>
        <v>0.99572990851661747</v>
      </c>
      <c r="K385" s="18">
        <f t="shared" ca="1" si="3"/>
        <v>22625.16104613119</v>
      </c>
      <c r="L385" s="19"/>
      <c r="M385" s="20"/>
      <c r="N385" s="18"/>
      <c r="O385" s="20"/>
      <c r="P385" s="21"/>
      <c r="Q385" s="33">
        <f t="shared" si="17"/>
        <v>1.0042700914833826</v>
      </c>
      <c r="R385" s="5">
        <f t="shared" ca="1" si="4"/>
        <v>7.9701243963373791</v>
      </c>
      <c r="S385" s="20"/>
      <c r="T385" s="20"/>
      <c r="U385" s="5">
        <f t="shared" ca="1" si="5"/>
        <v>14.894824409954783</v>
      </c>
      <c r="V385" s="23"/>
      <c r="W385" s="20"/>
      <c r="X385" s="32">
        <f t="shared" si="18"/>
        <v>0.99145981703323482</v>
      </c>
      <c r="Y385" s="18">
        <f t="shared" ca="1" si="6"/>
        <v>3341280215.5860829</v>
      </c>
      <c r="Z385" s="20"/>
      <c r="AA385" s="20"/>
      <c r="AB385" s="18"/>
      <c r="AC385" s="20"/>
      <c r="AD385" s="20"/>
      <c r="AE385" s="24">
        <f t="shared" si="41"/>
        <v>12</v>
      </c>
      <c r="AH385" s="25" t="str">
        <f t="shared" ca="1" si="7"/>
        <v>-</v>
      </c>
      <c r="AI385" s="15">
        <f t="shared" ca="1" si="8"/>
        <v>14.032044769812295</v>
      </c>
      <c r="AJ385" s="15">
        <f t="shared" ca="1" si="9"/>
        <v>13.981195706649071</v>
      </c>
      <c r="AK385" s="17">
        <f t="shared" ca="1" si="10"/>
        <v>7.6694895031213364E-2</v>
      </c>
      <c r="AL385" s="17">
        <f t="shared" ca="1" si="11"/>
        <v>6.0002864423989957E-2</v>
      </c>
      <c r="AM385" s="26">
        <f t="shared" ca="1" si="12"/>
        <v>1</v>
      </c>
      <c r="AN385" s="26">
        <f t="shared" ca="1" si="13"/>
        <v>1</v>
      </c>
      <c r="AO385" s="25">
        <f t="shared" si="20"/>
        <v>0</v>
      </c>
      <c r="AP385" s="26">
        <f t="shared" si="21"/>
        <v>0</v>
      </c>
      <c r="AQ385" s="25">
        <f t="shared" si="22"/>
        <v>0</v>
      </c>
      <c r="AR385" s="26">
        <f t="shared" si="23"/>
        <v>1</v>
      </c>
      <c r="BD385" s="30"/>
      <c r="BE385" s="30"/>
      <c r="BF385" s="30"/>
    </row>
    <row r="386" spans="1:58" x14ac:dyDescent="0.2">
      <c r="A386" s="12">
        <v>38629</v>
      </c>
      <c r="B386" s="13">
        <v>13.18</v>
      </c>
      <c r="C386" s="14">
        <v>14.03</v>
      </c>
      <c r="D386" s="31">
        <f t="shared" si="14"/>
        <v>71108.615571160277</v>
      </c>
      <c r="E386" s="31">
        <f t="shared" si="15"/>
        <v>53975.76468759252</v>
      </c>
      <c r="F386" s="16">
        <f t="shared" si="0"/>
        <v>125084.38025875279</v>
      </c>
      <c r="G386" s="16">
        <f t="shared" si="1"/>
        <v>13.546787602812968</v>
      </c>
      <c r="H386" s="17">
        <f t="shared" si="2"/>
        <v>6.0584461867426942E-2</v>
      </c>
      <c r="I386" s="16">
        <v>13.2</v>
      </c>
      <c r="J386" s="32">
        <f t="shared" si="16"/>
        <v>1.0139388201333446</v>
      </c>
      <c r="K386" s="18">
        <f t="shared" ca="1" si="3"/>
        <v>22939.593857037547</v>
      </c>
      <c r="L386" s="19"/>
      <c r="M386" s="20"/>
      <c r="N386" s="18"/>
      <c r="O386" s="20"/>
      <c r="P386" s="21"/>
      <c r="Q386" s="33">
        <f t="shared" si="17"/>
        <v>0.98606117986665553</v>
      </c>
      <c r="R386" s="5">
        <f t="shared" ca="1" si="4"/>
        <v>7.8587028690718554</v>
      </c>
      <c r="S386" s="20"/>
      <c r="T386" s="20"/>
      <c r="U386" s="5">
        <f t="shared" ca="1" si="5"/>
        <v>14.686705308651915</v>
      </c>
      <c r="V386" s="23"/>
      <c r="W386" s="20"/>
      <c r="X386" s="32">
        <f t="shared" si="18"/>
        <v>1.0278776402666889</v>
      </c>
      <c r="Y386" s="18">
        <f t="shared" ca="1" si="6"/>
        <v>3434201193.0611277</v>
      </c>
      <c r="Z386" s="20"/>
      <c r="AA386" s="20"/>
      <c r="AB386" s="18"/>
      <c r="AC386" s="20"/>
      <c r="AD386" s="20"/>
      <c r="AE386" s="24">
        <f t="shared" si="41"/>
        <v>11</v>
      </c>
      <c r="AH386" s="25" t="str">
        <f t="shared" ca="1" si="7"/>
        <v>-</v>
      </c>
      <c r="AI386" s="15">
        <f t="shared" ca="1" si="8"/>
        <v>13.984441874021549</v>
      </c>
      <c r="AJ386" s="15">
        <f t="shared" ca="1" si="9"/>
        <v>13.987073277924235</v>
      </c>
      <c r="AK386" s="17">
        <f t="shared" ca="1" si="10"/>
        <v>7.455061621396962E-2</v>
      </c>
      <c r="AL386" s="17">
        <f t="shared" ca="1" si="11"/>
        <v>6.1032040349527673E-2</v>
      </c>
      <c r="AM386" s="26">
        <f t="shared" ca="1" si="12"/>
        <v>0</v>
      </c>
      <c r="AN386" s="26">
        <f t="shared" ca="1" si="13"/>
        <v>1</v>
      </c>
      <c r="AO386" s="25">
        <f t="shared" si="20"/>
        <v>0</v>
      </c>
      <c r="AP386" s="26">
        <f t="shared" si="21"/>
        <v>0</v>
      </c>
      <c r="AQ386" s="25">
        <f t="shared" si="22"/>
        <v>0</v>
      </c>
      <c r="AR386" s="26">
        <f t="shared" si="23"/>
        <v>1</v>
      </c>
      <c r="BD386" s="30"/>
      <c r="BE386" s="30"/>
      <c r="BF386" s="30"/>
    </row>
    <row r="387" spans="1:58" x14ac:dyDescent="0.2">
      <c r="A387" s="12">
        <v>38630</v>
      </c>
      <c r="B387" s="13">
        <v>13.8</v>
      </c>
      <c r="C387" s="14">
        <v>14.33</v>
      </c>
      <c r="D387" s="31">
        <f t="shared" si="14"/>
        <v>64644.195973782073</v>
      </c>
      <c r="E387" s="31">
        <f t="shared" si="15"/>
        <v>60048.540902378321</v>
      </c>
      <c r="F387" s="16">
        <f t="shared" si="0"/>
        <v>124692.7368761604</v>
      </c>
      <c r="G387" s="16">
        <f t="shared" si="1"/>
        <v>14.055233203437249</v>
      </c>
      <c r="H387" s="17">
        <f t="shared" si="2"/>
        <v>3.6985345429169536E-2</v>
      </c>
      <c r="I387" s="16">
        <v>14.55</v>
      </c>
      <c r="J387" s="32">
        <f t="shared" si="16"/>
        <v>1.034284009500434</v>
      </c>
      <c r="K387" s="18">
        <f t="shared" ca="1" si="3"/>
        <v>23725.087847043113</v>
      </c>
      <c r="L387" s="19"/>
      <c r="M387" s="20"/>
      <c r="N387" s="18"/>
      <c r="O387" s="20"/>
      <c r="P387" s="21"/>
      <c r="Q387" s="33">
        <f t="shared" si="17"/>
        <v>0.96571599049956591</v>
      </c>
      <c r="R387" s="5">
        <f t="shared" ca="1" si="4"/>
        <v>7.5889588660314526</v>
      </c>
      <c r="S387" s="20"/>
      <c r="T387" s="20"/>
      <c r="U387" s="5">
        <f t="shared" ca="1" si="5"/>
        <v>14.182700596795712</v>
      </c>
      <c r="V387" s="23"/>
      <c r="W387" s="20"/>
      <c r="X387" s="32">
        <f t="shared" si="18"/>
        <v>1.0685680190008682</v>
      </c>
      <c r="Y387" s="18">
        <f t="shared" ca="1" si="6"/>
        <v>3669436052.7531247</v>
      </c>
      <c r="Z387" s="20"/>
      <c r="AA387" s="20"/>
      <c r="AB387" s="18"/>
      <c r="AC387" s="20"/>
      <c r="AD387" s="20"/>
      <c r="AE387" s="24">
        <f t="shared" si="41"/>
        <v>10</v>
      </c>
      <c r="AH387" s="25" t="str">
        <f t="shared" ca="1" si="7"/>
        <v>-</v>
      </c>
      <c r="AI387" s="15">
        <f t="shared" ca="1" si="8"/>
        <v>13.968588712072625</v>
      </c>
      <c r="AJ387" s="15">
        <f t="shared" ca="1" si="9"/>
        <v>14.001412405941011</v>
      </c>
      <c r="AK387" s="17">
        <f t="shared" ca="1" si="10"/>
        <v>6.8163958498297525E-2</v>
      </c>
      <c r="AL387" s="17">
        <f t="shared" ca="1" si="11"/>
        <v>6.0911276831095158E-2</v>
      </c>
      <c r="AM387" s="26">
        <f t="shared" ca="1" si="12"/>
        <v>0</v>
      </c>
      <c r="AN387" s="26">
        <f t="shared" ca="1" si="13"/>
        <v>1</v>
      </c>
      <c r="AO387" s="25">
        <f t="shared" si="20"/>
        <v>0</v>
      </c>
      <c r="AP387" s="26">
        <f t="shared" si="21"/>
        <v>0</v>
      </c>
      <c r="AQ387" s="25">
        <f t="shared" si="22"/>
        <v>0</v>
      </c>
      <c r="AR387" s="26">
        <f t="shared" si="23"/>
        <v>1</v>
      </c>
      <c r="BD387" s="30"/>
      <c r="BE387" s="30"/>
      <c r="BF387" s="30"/>
    </row>
    <row r="388" spans="1:58" x14ac:dyDescent="0.2">
      <c r="A388" s="12">
        <v>38631</v>
      </c>
      <c r="B388" s="13">
        <v>14.1</v>
      </c>
      <c r="C388" s="14">
        <v>14.84</v>
      </c>
      <c r="D388" s="31">
        <f t="shared" si="14"/>
        <v>58179.776376403868</v>
      </c>
      <c r="E388" s="31">
        <f t="shared" si="15"/>
        <v>66273.871707948405</v>
      </c>
      <c r="F388" s="16">
        <f t="shared" si="0"/>
        <v>124453.64808435227</v>
      </c>
      <c r="G388" s="16">
        <f t="shared" si="1"/>
        <v>14.494063700170861</v>
      </c>
      <c r="H388" s="17">
        <f t="shared" si="2"/>
        <v>4.9865229110512166E-2</v>
      </c>
      <c r="I388" s="16">
        <v>14.96</v>
      </c>
      <c r="J388" s="32">
        <f t="shared" si="16"/>
        <v>1.029244569017346</v>
      </c>
      <c r="K388" s="18">
        <f t="shared" ca="1" si="3"/>
        <v>24417.922305679196</v>
      </c>
      <c r="L388" s="19"/>
      <c r="M388" s="20"/>
      <c r="N388" s="18"/>
      <c r="O388" s="20"/>
      <c r="P388" s="21"/>
      <c r="Q388" s="33">
        <f t="shared" si="17"/>
        <v>0.97075543098265404</v>
      </c>
      <c r="R388" s="5">
        <f t="shared" ca="1" si="4"/>
        <v>7.3667161342135588</v>
      </c>
      <c r="S388" s="20"/>
      <c r="T388" s="20"/>
      <c r="U388" s="5">
        <f t="shared" ca="1" si="5"/>
        <v>13.767462279166503</v>
      </c>
      <c r="V388" s="23"/>
      <c r="W388" s="20"/>
      <c r="X388" s="32">
        <f t="shared" si="18"/>
        <v>1.0584891380346919</v>
      </c>
      <c r="Y388" s="18">
        <f t="shared" ca="1" si="6"/>
        <v>3883802582.5246062</v>
      </c>
      <c r="Z388" s="20"/>
      <c r="AA388" s="20"/>
      <c r="AB388" s="18"/>
      <c r="AC388" s="20"/>
      <c r="AD388" s="20"/>
      <c r="AE388" s="24">
        <f t="shared" si="41"/>
        <v>9</v>
      </c>
      <c r="AH388" s="25" t="str">
        <f t="shared" ca="1" si="7"/>
        <v>-</v>
      </c>
      <c r="AI388" s="15">
        <f t="shared" ca="1" si="8"/>
        <v>13.979962504997735</v>
      </c>
      <c r="AJ388" s="15">
        <f t="shared" ca="1" si="9"/>
        <v>14.035993956214492</v>
      </c>
      <c r="AK388" s="17">
        <f t="shared" ca="1" si="10"/>
        <v>6.406959224965901E-2</v>
      </c>
      <c r="AL388" s="17">
        <f t="shared" ca="1" si="11"/>
        <v>6.1343324876523851E-2</v>
      </c>
      <c r="AM388" s="26">
        <f t="shared" ca="1" si="12"/>
        <v>0</v>
      </c>
      <c r="AN388" s="26">
        <f t="shared" ca="1" si="13"/>
        <v>1</v>
      </c>
      <c r="AO388" s="25">
        <f t="shared" si="20"/>
        <v>0</v>
      </c>
      <c r="AP388" s="26">
        <f t="shared" si="21"/>
        <v>0</v>
      </c>
      <c r="AQ388" s="25">
        <f t="shared" si="22"/>
        <v>0</v>
      </c>
      <c r="AR388" s="26">
        <f t="shared" si="23"/>
        <v>1</v>
      </c>
      <c r="BD388" s="30"/>
      <c r="BE388" s="30"/>
      <c r="BF388" s="30"/>
    </row>
    <row r="389" spans="1:58" x14ac:dyDescent="0.2">
      <c r="A389" s="12">
        <v>38632</v>
      </c>
      <c r="B389" s="13">
        <v>14.05</v>
      </c>
      <c r="C389" s="14">
        <v>14.83</v>
      </c>
      <c r="D389" s="31">
        <f t="shared" si="14"/>
        <v>51715.356779025664</v>
      </c>
      <c r="E389" s="31">
        <f t="shared" si="15"/>
        <v>72415.941541036867</v>
      </c>
      <c r="F389" s="16">
        <f t="shared" si="0"/>
        <v>124131.29832006253</v>
      </c>
      <c r="G389" s="16">
        <f t="shared" si="1"/>
        <v>14.505037812110595</v>
      </c>
      <c r="H389" s="17">
        <f t="shared" si="2"/>
        <v>5.2596089008766E-2</v>
      </c>
      <c r="I389" s="16">
        <v>14.59</v>
      </c>
      <c r="J389" s="32">
        <f t="shared" si="16"/>
        <v>0.99816506513870384</v>
      </c>
      <c r="K389" s="18">
        <f t="shared" ca="1" si="3"/>
        <v>24372.123365657859</v>
      </c>
      <c r="L389" s="19"/>
      <c r="M389" s="20"/>
      <c r="N389" s="18"/>
      <c r="O389" s="20"/>
      <c r="P389" s="21"/>
      <c r="Q389" s="33">
        <f t="shared" si="17"/>
        <v>1.001834934861296</v>
      </c>
      <c r="R389" s="5">
        <f t="shared" ca="1" si="4"/>
        <v>7.3799261276371846</v>
      </c>
      <c r="S389" s="20"/>
      <c r="T389" s="20"/>
      <c r="U389" s="5">
        <f t="shared" ca="1" si="5"/>
        <v>13.792252475748082</v>
      </c>
      <c r="V389" s="23"/>
      <c r="W389" s="20"/>
      <c r="X389" s="32">
        <f t="shared" si="18"/>
        <v>0.99633013027740769</v>
      </c>
      <c r="Y389" s="18">
        <f t="shared" ca="1" si="6"/>
        <v>3869294865.8520875</v>
      </c>
      <c r="Z389" s="20"/>
      <c r="AA389" s="20"/>
      <c r="AB389" s="18"/>
      <c r="AC389" s="20"/>
      <c r="AD389" s="20"/>
      <c r="AE389" s="24">
        <f t="shared" si="41"/>
        <v>8</v>
      </c>
      <c r="AH389" s="25" t="str">
        <f t="shared" ca="1" si="7"/>
        <v>-</v>
      </c>
      <c r="AI389" s="15">
        <f t="shared" ca="1" si="8"/>
        <v>13.991161287029771</v>
      </c>
      <c r="AJ389" s="15">
        <f t="shared" ca="1" si="9"/>
        <v>14.072314432275659</v>
      </c>
      <c r="AK389" s="17">
        <f t="shared" ca="1" si="10"/>
        <v>6.018627468810759E-2</v>
      </c>
      <c r="AL389" s="17">
        <f t="shared" ca="1" si="11"/>
        <v>6.1859773245928902E-2</v>
      </c>
      <c r="AM389" s="26">
        <f t="shared" ca="1" si="12"/>
        <v>0</v>
      </c>
      <c r="AN389" s="26">
        <f t="shared" ca="1" si="13"/>
        <v>0</v>
      </c>
      <c r="AO389" s="25">
        <f t="shared" si="20"/>
        <v>0</v>
      </c>
      <c r="AP389" s="26">
        <f t="shared" si="21"/>
        <v>0</v>
      </c>
      <c r="AQ389" s="25">
        <f t="shared" si="22"/>
        <v>0</v>
      </c>
      <c r="AR389" s="26">
        <f t="shared" si="23"/>
        <v>1</v>
      </c>
      <c r="BD389" s="30"/>
      <c r="BE389" s="30"/>
      <c r="BF389" s="30"/>
    </row>
    <row r="390" spans="1:58" x14ac:dyDescent="0.2">
      <c r="A390" s="12">
        <v>38635</v>
      </c>
      <c r="B390" s="13">
        <v>14.56</v>
      </c>
      <c r="C390" s="14">
        <v>15.18</v>
      </c>
      <c r="D390" s="31">
        <f t="shared" si="14"/>
        <v>45250.93718164746</v>
      </c>
      <c r="E390" s="31">
        <f t="shared" si="15"/>
        <v>78540.357949881363</v>
      </c>
      <c r="F390" s="16">
        <f t="shared" si="0"/>
        <v>123791.29513152882</v>
      </c>
      <c r="G390" s="16">
        <f t="shared" si="1"/>
        <v>14.953363861951583</v>
      </c>
      <c r="H390" s="17">
        <f t="shared" si="2"/>
        <v>4.0843214756258184E-2</v>
      </c>
      <c r="I390" s="16">
        <v>15.55</v>
      </c>
      <c r="J390" s="32">
        <f t="shared" si="16"/>
        <v>1.0280845786476425</v>
      </c>
      <c r="K390" s="18">
        <f t="shared" ca="1" si="3"/>
        <v>25055.582673586036</v>
      </c>
      <c r="L390" s="19"/>
      <c r="M390" s="20"/>
      <c r="N390" s="18"/>
      <c r="O390" s="20"/>
      <c r="P390" s="21"/>
      <c r="Q390" s="33">
        <f t="shared" si="17"/>
        <v>0.97191542135235764</v>
      </c>
      <c r="R390" s="5">
        <f t="shared" ca="1" si="4"/>
        <v>7.1723652081425984</v>
      </c>
      <c r="S390" s="20"/>
      <c r="T390" s="20"/>
      <c r="U390" s="5">
        <f t="shared" ca="1" si="5"/>
        <v>13.404443953706107</v>
      </c>
      <c r="V390" s="23"/>
      <c r="W390" s="20"/>
      <c r="X390" s="32">
        <f t="shared" si="18"/>
        <v>1.0561691572952847</v>
      </c>
      <c r="Y390" s="18">
        <f t="shared" ca="1" si="6"/>
        <v>4086360943.8893213</v>
      </c>
      <c r="Z390" s="20"/>
      <c r="AA390" s="20"/>
      <c r="AB390" s="18"/>
      <c r="AC390" s="20"/>
      <c r="AD390" s="20"/>
      <c r="AE390" s="24">
        <f t="shared" si="41"/>
        <v>7</v>
      </c>
      <c r="AH390" s="25" t="str">
        <f t="shared" ca="1" si="7"/>
        <v>-</v>
      </c>
      <c r="AI390" s="15">
        <f t="shared" ca="1" si="8"/>
        <v>14.030767653226395</v>
      </c>
      <c r="AJ390" s="15">
        <f t="shared" ca="1" si="9"/>
        <v>14.121231357080802</v>
      </c>
      <c r="AK390" s="17">
        <f t="shared" ca="1" si="10"/>
        <v>5.3935547422887566E-2</v>
      </c>
      <c r="AL390" s="17">
        <f t="shared" ca="1" si="11"/>
        <v>6.1400638181158256E-2</v>
      </c>
      <c r="AM390" s="26">
        <f t="shared" ca="1" si="12"/>
        <v>0</v>
      </c>
      <c r="AN390" s="26">
        <f t="shared" ca="1" si="13"/>
        <v>0</v>
      </c>
      <c r="AO390" s="25">
        <f t="shared" si="20"/>
        <v>0</v>
      </c>
      <c r="AP390" s="26">
        <f t="shared" si="21"/>
        <v>0</v>
      </c>
      <c r="AQ390" s="25">
        <f t="shared" si="22"/>
        <v>0</v>
      </c>
      <c r="AR390" s="26">
        <f t="shared" si="23"/>
        <v>1</v>
      </c>
      <c r="BD390" s="30"/>
      <c r="BE390" s="30"/>
      <c r="BF390" s="30"/>
    </row>
    <row r="391" spans="1:58" x14ac:dyDescent="0.2">
      <c r="A391" s="12">
        <v>38636</v>
      </c>
      <c r="B391" s="13">
        <v>14.63</v>
      </c>
      <c r="C391" s="14">
        <v>15.09</v>
      </c>
      <c r="D391" s="31">
        <f t="shared" si="14"/>
        <v>38786.517584269248</v>
      </c>
      <c r="E391" s="31">
        <f t="shared" si="15"/>
        <v>84740.749869369291</v>
      </c>
      <c r="F391" s="16">
        <f t="shared" si="0"/>
        <v>123527.26745363855</v>
      </c>
      <c r="G391" s="16">
        <f t="shared" si="1"/>
        <v>14.945563889199928</v>
      </c>
      <c r="H391" s="17">
        <f t="shared" si="2"/>
        <v>3.048376408217357E-2</v>
      </c>
      <c r="I391" s="16">
        <v>15.63</v>
      </c>
      <c r="J391" s="32">
        <f t="shared" si="16"/>
        <v>0.99734664732842482</v>
      </c>
      <c r="K391" s="18">
        <f t="shared" ca="1" si="3"/>
        <v>24988.082620770605</v>
      </c>
      <c r="L391" s="19"/>
      <c r="M391" s="20"/>
      <c r="N391" s="18"/>
      <c r="O391" s="20"/>
      <c r="P391" s="21"/>
      <c r="Q391" s="33">
        <f t="shared" si="17"/>
        <v>1.0026533526715753</v>
      </c>
      <c r="R391" s="5">
        <f t="shared" ca="1" si="4"/>
        <v>7.1910964384290414</v>
      </c>
      <c r="S391" s="20"/>
      <c r="T391" s="20"/>
      <c r="U391" s="5">
        <f t="shared" ca="1" si="5"/>
        <v>13.439550546292404</v>
      </c>
      <c r="V391" s="23"/>
      <c r="W391" s="20"/>
      <c r="X391" s="32">
        <f t="shared" si="18"/>
        <v>0.99469329465684964</v>
      </c>
      <c r="Y391" s="18">
        <f t="shared" ca="1" si="6"/>
        <v>4064408321.3955827</v>
      </c>
      <c r="Z391" s="20"/>
      <c r="AA391" s="20"/>
      <c r="AB391" s="18"/>
      <c r="AC391" s="20"/>
      <c r="AD391" s="20"/>
      <c r="AE391" s="24">
        <f t="shared" si="41"/>
        <v>6</v>
      </c>
      <c r="AH391" s="25" t="str">
        <f t="shared" ca="1" si="7"/>
        <v>-</v>
      </c>
      <c r="AI391" s="15">
        <f t="shared" ca="1" si="8"/>
        <v>14.071411574600322</v>
      </c>
      <c r="AJ391" s="15">
        <f t="shared" ca="1" si="9"/>
        <v>14.162868098194183</v>
      </c>
      <c r="AK391" s="17">
        <f t="shared" ca="1" si="10"/>
        <v>4.5226350709051066E-2</v>
      </c>
      <c r="AL391" s="17">
        <f t="shared" ca="1" si="11"/>
        <v>6.0360984921359315E-2</v>
      </c>
      <c r="AM391" s="26">
        <f t="shared" ca="1" si="12"/>
        <v>0</v>
      </c>
      <c r="AN391" s="26">
        <f t="shared" ca="1" si="13"/>
        <v>0</v>
      </c>
      <c r="AO391" s="25">
        <f t="shared" si="20"/>
        <v>0</v>
      </c>
      <c r="AP391" s="26">
        <f t="shared" si="21"/>
        <v>0</v>
      </c>
      <c r="AQ391" s="25">
        <f t="shared" si="22"/>
        <v>0</v>
      </c>
      <c r="AR391" s="26">
        <f t="shared" si="23"/>
        <v>1</v>
      </c>
      <c r="BD391" s="30"/>
      <c r="BE391" s="30"/>
      <c r="BF391" s="30"/>
    </row>
    <row r="392" spans="1:58" x14ac:dyDescent="0.2">
      <c r="A392" s="12">
        <v>38637</v>
      </c>
      <c r="B392" s="13">
        <v>14.77</v>
      </c>
      <c r="C392" s="14">
        <v>15.28</v>
      </c>
      <c r="D392" s="31">
        <f t="shared" si="14"/>
        <v>32322.09798689104</v>
      </c>
      <c r="E392" s="31">
        <f t="shared" si="15"/>
        <v>91008.109624812845</v>
      </c>
      <c r="F392" s="16">
        <f t="shared" si="0"/>
        <v>123330.20761170388</v>
      </c>
      <c r="G392" s="16">
        <f t="shared" si="1"/>
        <v>15.146340369545037</v>
      </c>
      <c r="H392" s="17">
        <f t="shared" si="2"/>
        <v>3.3376963350785327E-2</v>
      </c>
      <c r="I392" s="16">
        <v>16.22</v>
      </c>
      <c r="J392" s="32">
        <f t="shared" si="16"/>
        <v>1.0118171464250296</v>
      </c>
      <c r="K392" s="18">
        <f t="shared" ca="1" si="3"/>
        <v>25282.339699629829</v>
      </c>
      <c r="L392" s="19"/>
      <c r="M392" s="20"/>
      <c r="N392" s="18"/>
      <c r="O392" s="20"/>
      <c r="P392" s="21"/>
      <c r="Q392" s="33">
        <f t="shared" si="17"/>
        <v>0.98818285357497049</v>
      </c>
      <c r="R392" s="5">
        <f t="shared" ca="1" si="4"/>
        <v>7.105822167321497</v>
      </c>
      <c r="S392" s="20"/>
      <c r="T392" s="20"/>
      <c r="U392" s="5">
        <f t="shared" ca="1" si="5"/>
        <v>13.280278737937092</v>
      </c>
      <c r="V392" s="23"/>
      <c r="W392" s="20"/>
      <c r="X392" s="32">
        <f t="shared" si="18"/>
        <v>1.023634292850059</v>
      </c>
      <c r="Y392" s="18">
        <f t="shared" ca="1" si="6"/>
        <v>4160193924.5216436</v>
      </c>
      <c r="Z392" s="20"/>
      <c r="AA392" s="20"/>
      <c r="AB392" s="18"/>
      <c r="AC392" s="20"/>
      <c r="AD392" s="20"/>
      <c r="AE392" s="24">
        <f t="shared" si="41"/>
        <v>5</v>
      </c>
      <c r="AH392" s="25" t="str">
        <f t="shared" ca="1" si="7"/>
        <v>-</v>
      </c>
      <c r="AI392" s="15">
        <f t="shared" ca="1" si="8"/>
        <v>14.11671177381529</v>
      </c>
      <c r="AJ392" s="15">
        <f t="shared" ca="1" si="9"/>
        <v>14.211485123674542</v>
      </c>
      <c r="AK392" s="17">
        <f t="shared" ca="1" si="10"/>
        <v>4.0691767622944131E-2</v>
      </c>
      <c r="AL392" s="17">
        <f t="shared" ca="1" si="11"/>
        <v>5.9691621757795299E-2</v>
      </c>
      <c r="AM392" s="26">
        <f t="shared" ca="1" si="12"/>
        <v>0</v>
      </c>
      <c r="AN392" s="26">
        <f t="shared" ca="1" si="13"/>
        <v>0</v>
      </c>
      <c r="AO392" s="25">
        <f t="shared" si="20"/>
        <v>0</v>
      </c>
      <c r="AP392" s="26">
        <f t="shared" si="21"/>
        <v>0</v>
      </c>
      <c r="AQ392" s="25">
        <f t="shared" si="22"/>
        <v>0</v>
      </c>
      <c r="AR392" s="26">
        <f t="shared" si="23"/>
        <v>1</v>
      </c>
      <c r="BD392" s="30"/>
      <c r="BE392" s="30"/>
      <c r="BF392" s="30"/>
    </row>
    <row r="393" spans="1:58" x14ac:dyDescent="0.2">
      <c r="A393" s="12">
        <v>38638</v>
      </c>
      <c r="B393" s="13">
        <v>15.36</v>
      </c>
      <c r="C393" s="14">
        <v>15.28</v>
      </c>
      <c r="D393" s="31">
        <f t="shared" si="14"/>
        <v>25857.678389512832</v>
      </c>
      <c r="E393" s="31">
        <f t="shared" si="15"/>
        <v>97256.766526205261</v>
      </c>
      <c r="F393" s="16">
        <f t="shared" si="0"/>
        <v>123114.44491571809</v>
      </c>
      <c r="G393" s="16">
        <f t="shared" si="1"/>
        <v>15.296802368500114</v>
      </c>
      <c r="H393" s="17">
        <f t="shared" si="2"/>
        <v>-5.2356020942407877E-3</v>
      </c>
      <c r="I393" s="16">
        <v>16.47</v>
      </c>
      <c r="J393" s="32">
        <f t="shared" si="16"/>
        <v>1.0081670340543951</v>
      </c>
      <c r="K393" s="18">
        <f t="shared" ca="1" si="3"/>
        <v>25487.782300755676</v>
      </c>
      <c r="L393" s="19"/>
      <c r="M393" s="20"/>
      <c r="N393" s="18"/>
      <c r="O393" s="20"/>
      <c r="P393" s="21"/>
      <c r="Q393" s="33">
        <f t="shared" si="17"/>
        <v>0.99183296594560477</v>
      </c>
      <c r="R393" s="5">
        <f t="shared" ca="1" si="4"/>
        <v>7.0474950740896043</v>
      </c>
      <c r="S393" s="20"/>
      <c r="T393" s="20"/>
      <c r="U393" s="5">
        <f t="shared" ca="1" si="5"/>
        <v>13.171367306327021</v>
      </c>
      <c r="V393" s="23"/>
      <c r="W393" s="20"/>
      <c r="X393" s="32">
        <f t="shared" si="18"/>
        <v>1.0163340681087905</v>
      </c>
      <c r="Y393" s="18">
        <f t="shared" ca="1" si="6"/>
        <v>4227868547.8546119</v>
      </c>
      <c r="Z393" s="20"/>
      <c r="AA393" s="20"/>
      <c r="AB393" s="18"/>
      <c r="AC393" s="20"/>
      <c r="AD393" s="20"/>
      <c r="AE393" s="24">
        <f t="shared" si="41"/>
        <v>4</v>
      </c>
      <c r="AH393" s="25" t="str">
        <f t="shared" ca="1" si="7"/>
        <v>-</v>
      </c>
      <c r="AI393" s="15">
        <f t="shared" ca="1" si="8"/>
        <v>14.166281721238514</v>
      </c>
      <c r="AJ393" s="15">
        <f t="shared" ca="1" si="9"/>
        <v>14.249334809508868</v>
      </c>
      <c r="AK393" s="17">
        <f t="shared" ca="1" si="10"/>
        <v>3.3654943035709074E-2</v>
      </c>
      <c r="AL393" s="17">
        <f t="shared" ca="1" si="11"/>
        <v>5.4959476414139299E-2</v>
      </c>
      <c r="AM393" s="26">
        <f t="shared" ca="1" si="12"/>
        <v>0</v>
      </c>
      <c r="AN393" s="26">
        <f t="shared" ca="1" si="13"/>
        <v>0</v>
      </c>
      <c r="AO393" s="25">
        <f t="shared" si="20"/>
        <v>0</v>
      </c>
      <c r="AP393" s="26">
        <f t="shared" si="21"/>
        <v>0</v>
      </c>
      <c r="AQ393" s="25">
        <f t="shared" si="22"/>
        <v>0</v>
      </c>
      <c r="AR393" s="26">
        <f t="shared" si="23"/>
        <v>1</v>
      </c>
      <c r="BD393" s="30"/>
      <c r="BE393" s="30"/>
      <c r="BF393" s="30"/>
    </row>
    <row r="394" spans="1:58" x14ac:dyDescent="0.2">
      <c r="A394" s="12">
        <v>38639</v>
      </c>
      <c r="B394" s="13">
        <v>14.77</v>
      </c>
      <c r="C394" s="14">
        <v>14.76</v>
      </c>
      <c r="D394" s="31">
        <f t="shared" si="14"/>
        <v>19393.258792134624</v>
      </c>
      <c r="E394" s="31">
        <f t="shared" si="15"/>
        <v>103755.03125236556</v>
      </c>
      <c r="F394" s="16">
        <f t="shared" si="0"/>
        <v>123148.29004450019</v>
      </c>
      <c r="G394" s="16">
        <f t="shared" si="1"/>
        <v>14.761574789124975</v>
      </c>
      <c r="H394" s="17">
        <f t="shared" si="2"/>
        <v>-6.7750677506772661E-4</v>
      </c>
      <c r="I394" s="16">
        <v>14.87</v>
      </c>
      <c r="J394" s="32">
        <f t="shared" si="16"/>
        <v>0.96527578159014249</v>
      </c>
      <c r="K394" s="18">
        <f t="shared" ca="1" si="3"/>
        <v>24601.7359769914</v>
      </c>
      <c r="L394" s="19"/>
      <c r="M394" s="20"/>
      <c r="N394" s="18"/>
      <c r="O394" s="20"/>
      <c r="P394" s="21"/>
      <c r="Q394" s="33">
        <f t="shared" si="17"/>
        <v>1.0347242184098575</v>
      </c>
      <c r="R394" s="5">
        <f t="shared" ca="1" si="4"/>
        <v>7.2919100482472325</v>
      </c>
      <c r="S394" s="20"/>
      <c r="T394" s="20"/>
      <c r="U394" s="5">
        <f t="shared" ca="1" si="5"/>
        <v>13.628266155857267</v>
      </c>
      <c r="V394" s="23"/>
      <c r="W394" s="20"/>
      <c r="X394" s="32">
        <f t="shared" si="18"/>
        <v>0.93055156318028509</v>
      </c>
      <c r="Y394" s="18">
        <f t="shared" ca="1" si="6"/>
        <v>3933990760.840899</v>
      </c>
      <c r="Z394" s="20"/>
      <c r="AA394" s="20"/>
      <c r="AB394" s="18"/>
      <c r="AC394" s="20"/>
      <c r="AD394" s="20"/>
      <c r="AE394" s="24">
        <f t="shared" si="41"/>
        <v>3</v>
      </c>
      <c r="AH394" s="25" t="str">
        <f t="shared" ca="1" si="7"/>
        <v>-</v>
      </c>
      <c r="AI394" s="15">
        <f t="shared" ca="1" si="8"/>
        <v>14.191262097230597</v>
      </c>
      <c r="AJ394" s="15">
        <f t="shared" ca="1" si="9"/>
        <v>14.25595858485338</v>
      </c>
      <c r="AK394" s="17">
        <f t="shared" ca="1" si="10"/>
        <v>2.523115372144576E-2</v>
      </c>
      <c r="AL394" s="17">
        <f t="shared" ca="1" si="11"/>
        <v>5.1461102926906761E-2</v>
      </c>
      <c r="AM394" s="26">
        <f t="shared" ca="1" si="12"/>
        <v>0</v>
      </c>
      <c r="AN394" s="26">
        <f t="shared" ca="1" si="13"/>
        <v>0</v>
      </c>
      <c r="AO394" s="25">
        <f t="shared" si="20"/>
        <v>0</v>
      </c>
      <c r="AP394" s="26">
        <f t="shared" si="21"/>
        <v>0</v>
      </c>
      <c r="AQ394" s="25">
        <f t="shared" si="22"/>
        <v>0</v>
      </c>
      <c r="AR394" s="26">
        <f t="shared" si="23"/>
        <v>1</v>
      </c>
      <c r="BD394" s="30"/>
      <c r="BE394" s="30"/>
      <c r="BF394" s="30"/>
    </row>
    <row r="395" spans="1:58" x14ac:dyDescent="0.2">
      <c r="A395" s="12">
        <v>38642</v>
      </c>
      <c r="B395" s="13">
        <v>14.3</v>
      </c>
      <c r="C395" s="14">
        <v>14.78</v>
      </c>
      <c r="D395" s="31">
        <f t="shared" si="14"/>
        <v>12928.839194756416</v>
      </c>
      <c r="E395" s="31">
        <f t="shared" si="15"/>
        <v>110223.83053781788</v>
      </c>
      <c r="F395" s="16">
        <f t="shared" si="0"/>
        <v>123152.66973257429</v>
      </c>
      <c r="G395" s="16">
        <f t="shared" si="1"/>
        <v>14.729608540139983</v>
      </c>
      <c r="H395" s="17">
        <f t="shared" si="2"/>
        <v>3.247631935047357E-2</v>
      </c>
      <c r="I395" s="16">
        <v>14.67</v>
      </c>
      <c r="J395" s="32">
        <f t="shared" si="16"/>
        <v>0.99786998334675348</v>
      </c>
      <c r="K395" s="18">
        <f t="shared" ca="1" si="3"/>
        <v>24548.333042511091</v>
      </c>
      <c r="L395" s="19"/>
      <c r="M395" s="20"/>
      <c r="N395" s="18"/>
      <c r="O395" s="20"/>
      <c r="P395" s="21"/>
      <c r="Q395" s="33">
        <f t="shared" si="17"/>
        <v>1.0021300166532465</v>
      </c>
      <c r="R395" s="5">
        <f t="shared" ca="1" si="4"/>
        <v>7.3071375196636614</v>
      </c>
      <c r="S395" s="20"/>
      <c r="T395" s="20"/>
      <c r="U395" s="5">
        <f t="shared" ca="1" si="5"/>
        <v>13.656827026325754</v>
      </c>
      <c r="V395" s="23"/>
      <c r="W395" s="20"/>
      <c r="X395" s="32">
        <f t="shared" si="18"/>
        <v>0.99573996669350684</v>
      </c>
      <c r="Y395" s="18">
        <f t="shared" ca="1" si="6"/>
        <v>3916974023.8847404</v>
      </c>
      <c r="Z395" s="20"/>
      <c r="AA395" s="20"/>
      <c r="AB395" s="18"/>
      <c r="AC395" s="20"/>
      <c r="AD395" s="20"/>
      <c r="AE395" s="24">
        <f t="shared" si="41"/>
        <v>2</v>
      </c>
      <c r="AH395" s="25" t="str">
        <f t="shared" ca="1" si="7"/>
        <v>-</v>
      </c>
      <c r="AI395" s="15">
        <f t="shared" ca="1" si="8"/>
        <v>14.220962396457903</v>
      </c>
      <c r="AJ395" s="15">
        <f t="shared" ca="1" si="9"/>
        <v>14.26417350351533</v>
      </c>
      <c r="AK395" s="17">
        <f t="shared" ca="1" si="10"/>
        <v>2.1877858778397024E-2</v>
      </c>
      <c r="AL395" s="17">
        <f t="shared" ca="1" si="11"/>
        <v>4.9466728017096062E-2</v>
      </c>
      <c r="AM395" s="26">
        <f t="shared" ca="1" si="12"/>
        <v>0</v>
      </c>
      <c r="AN395" s="26">
        <f t="shared" ca="1" si="13"/>
        <v>0</v>
      </c>
      <c r="AO395" s="25">
        <f t="shared" si="20"/>
        <v>0</v>
      </c>
      <c r="AP395" s="26">
        <f t="shared" si="21"/>
        <v>0</v>
      </c>
      <c r="AQ395" s="25">
        <f t="shared" si="22"/>
        <v>0</v>
      </c>
      <c r="AR395" s="26">
        <f t="shared" si="23"/>
        <v>1</v>
      </c>
      <c r="BD395" s="30"/>
      <c r="BE395" s="30"/>
      <c r="BF395" s="30"/>
    </row>
    <row r="396" spans="1:58" x14ac:dyDescent="0.2">
      <c r="A396" s="12">
        <v>38643</v>
      </c>
      <c r="B396" s="13">
        <v>14.57</v>
      </c>
      <c r="C396" s="14">
        <v>14.83</v>
      </c>
      <c r="D396" s="31">
        <f t="shared" si="14"/>
        <v>6464.419597378208</v>
      </c>
      <c r="E396" s="31">
        <f t="shared" si="15"/>
        <v>116478.30957993618</v>
      </c>
      <c r="F396" s="16">
        <f t="shared" si="0"/>
        <v>122942.72917731438</v>
      </c>
      <c r="G396" s="16">
        <f t="shared" si="1"/>
        <v>14.816329007769998</v>
      </c>
      <c r="H396" s="17">
        <f t="shared" si="2"/>
        <v>1.7532029669588667E-2</v>
      </c>
      <c r="I396" s="16">
        <v>15.33</v>
      </c>
      <c r="J396" s="32">
        <f t="shared" si="16"/>
        <v>1.0041727386592949</v>
      </c>
      <c r="K396" s="18">
        <f t="shared" ca="1" si="3"/>
        <v>24649.761858450111</v>
      </c>
      <c r="L396" s="19"/>
      <c r="M396" s="20"/>
      <c r="N396" s="18"/>
      <c r="O396" s="20"/>
      <c r="P396" s="21"/>
      <c r="Q396" s="33">
        <f t="shared" si="17"/>
        <v>0.99582726134070498</v>
      </c>
      <c r="R396" s="5">
        <f t="shared" ca="1" si="4"/>
        <v>7.2763436089135274</v>
      </c>
      <c r="S396" s="20"/>
      <c r="T396" s="20"/>
      <c r="U396" s="5">
        <f t="shared" ca="1" si="5"/>
        <v>13.599375059791644</v>
      </c>
      <c r="V396" s="23"/>
      <c r="W396" s="20"/>
      <c r="X396" s="32">
        <f t="shared" si="18"/>
        <v>1.00834547731859</v>
      </c>
      <c r="Y396" s="18">
        <f t="shared" ca="1" si="6"/>
        <v>3949403102.0714273</v>
      </c>
      <c r="Z396" s="20"/>
      <c r="AA396" s="20"/>
      <c r="AB396" s="18"/>
      <c r="AC396" s="20"/>
      <c r="AD396" s="20"/>
      <c r="AE396" s="24">
        <f t="shared" si="41"/>
        <v>1</v>
      </c>
      <c r="AH396" s="25" t="str">
        <f t="shared" ca="1" si="7"/>
        <v>-</v>
      </c>
      <c r="AI396" s="15">
        <f t="shared" ca="1" si="8"/>
        <v>14.250112400252958</v>
      </c>
      <c r="AJ396" s="15">
        <f t="shared" ca="1" si="9"/>
        <v>14.276875379921828</v>
      </c>
      <c r="AK396" s="17">
        <f t="shared" ca="1" si="10"/>
        <v>1.7992661263952103E-2</v>
      </c>
      <c r="AL396" s="17">
        <f t="shared" ca="1" si="11"/>
        <v>4.5971846448264762E-2</v>
      </c>
      <c r="AM396" s="26">
        <f t="shared" ca="1" si="12"/>
        <v>0</v>
      </c>
      <c r="AN396" s="26">
        <f t="shared" ca="1" si="13"/>
        <v>0</v>
      </c>
      <c r="AO396" s="25">
        <f t="shared" si="20"/>
        <v>0</v>
      </c>
      <c r="AP396" s="26">
        <f t="shared" si="21"/>
        <v>0</v>
      </c>
      <c r="AQ396" s="25">
        <f t="shared" si="22"/>
        <v>0</v>
      </c>
      <c r="AR396" s="26">
        <f t="shared" si="23"/>
        <v>1</v>
      </c>
      <c r="BD396" s="30"/>
      <c r="BE396" s="30"/>
      <c r="BF396" s="30"/>
    </row>
    <row r="397" spans="1:58" x14ac:dyDescent="0.2">
      <c r="A397" s="38">
        <v>38644</v>
      </c>
      <c r="B397" s="13">
        <v>14.66</v>
      </c>
      <c r="C397" s="14">
        <v>15.07</v>
      </c>
      <c r="D397" s="31">
        <f t="shared" si="14"/>
        <v>122829.39478113648</v>
      </c>
      <c r="E397" s="31">
        <f t="shared" si="15"/>
        <v>0</v>
      </c>
      <c r="F397" s="16">
        <f t="shared" si="0"/>
        <v>122829.39478113648</v>
      </c>
      <c r="G397" s="16">
        <f t="shared" si="1"/>
        <v>14.66</v>
      </c>
      <c r="H397" s="17">
        <f t="shared" si="2"/>
        <v>2.720637027206374E-2</v>
      </c>
      <c r="I397" s="16">
        <v>13.5</v>
      </c>
      <c r="J397" s="32">
        <f t="shared" si="16"/>
        <v>0.98853674983142281</v>
      </c>
      <c r="K397" s="18">
        <f t="shared" ca="1" si="3"/>
        <v>24366.202069937823</v>
      </c>
      <c r="L397" s="19"/>
      <c r="M397" s="20"/>
      <c r="N397" s="18"/>
      <c r="O397" s="20"/>
      <c r="P397" s="21"/>
      <c r="Q397" s="33">
        <f t="shared" si="17"/>
        <v>1.0114632501685772</v>
      </c>
      <c r="R397" s="5">
        <f t="shared" ca="1" si="4"/>
        <v>7.3594475583365195</v>
      </c>
      <c r="S397" s="20"/>
      <c r="T397" s="20"/>
      <c r="U397" s="5">
        <f t="shared" ca="1" si="5"/>
        <v>13.754797180674462</v>
      </c>
      <c r="V397" s="23"/>
      <c r="W397" s="20"/>
      <c r="X397" s="32">
        <f t="shared" si="18"/>
        <v>0.97707349966284562</v>
      </c>
      <c r="Y397" s="18">
        <f t="shared" ca="1" si="6"/>
        <v>3858603147.055634</v>
      </c>
      <c r="Z397" s="20"/>
      <c r="AA397" s="20"/>
      <c r="AB397" s="18"/>
      <c r="AC397" s="20"/>
      <c r="AD397" s="20"/>
      <c r="AE397" s="24">
        <v>20</v>
      </c>
      <c r="AH397" s="25" t="str">
        <f t="shared" ca="1" si="7"/>
        <v>-</v>
      </c>
      <c r="AI397" s="15">
        <f t="shared" ca="1" si="8"/>
        <v>14.269024718390844</v>
      </c>
      <c r="AJ397" s="15">
        <f t="shared" ca="1" si="9"/>
        <v>14.286238383897237</v>
      </c>
      <c r="AK397" s="17">
        <f t="shared" ca="1" si="10"/>
        <v>1.744642896226713E-2</v>
      </c>
      <c r="AL397" s="17">
        <f t="shared" ca="1" si="11"/>
        <v>4.2965663857568615E-2</v>
      </c>
      <c r="AM397" s="26">
        <f t="shared" ca="1" si="12"/>
        <v>0</v>
      </c>
      <c r="AN397" s="26">
        <f t="shared" ca="1" si="13"/>
        <v>0</v>
      </c>
      <c r="AO397" s="25">
        <f t="shared" si="20"/>
        <v>0</v>
      </c>
      <c r="AP397" s="26">
        <f t="shared" si="21"/>
        <v>0</v>
      </c>
      <c r="AQ397" s="25">
        <f t="shared" si="22"/>
        <v>0</v>
      </c>
      <c r="AR397" s="26">
        <f t="shared" si="23"/>
        <v>1</v>
      </c>
      <c r="BD397" s="30"/>
      <c r="BE397" s="30"/>
      <c r="BF397" s="30"/>
    </row>
    <row r="398" spans="1:58" x14ac:dyDescent="0.2">
      <c r="A398" s="12">
        <v>38645</v>
      </c>
      <c r="B398" s="13">
        <v>15.17</v>
      </c>
      <c r="C398" s="14">
        <v>15.474</v>
      </c>
      <c r="D398" s="31">
        <f t="shared" si="14"/>
        <v>116687.92504207966</v>
      </c>
      <c r="E398" s="31">
        <f t="shared" si="15"/>
        <v>5974.3826393213685</v>
      </c>
      <c r="F398" s="16">
        <f t="shared" si="0"/>
        <v>122662.30768140103</v>
      </c>
      <c r="G398" s="16">
        <f t="shared" si="1"/>
        <v>15.184806604870595</v>
      </c>
      <c r="H398" s="17">
        <f t="shared" si="2"/>
        <v>1.9645857567532676E-2</v>
      </c>
      <c r="I398" s="16">
        <v>16.11</v>
      </c>
      <c r="J398" s="32">
        <f t="shared" si="16"/>
        <v>1.0343895246466921</v>
      </c>
      <c r="K398" s="18">
        <f t="shared" ca="1" si="3"/>
        <v>25203.116654113568</v>
      </c>
      <c r="L398" s="19"/>
      <c r="M398" s="20"/>
      <c r="N398" s="18"/>
      <c r="O398" s="20"/>
      <c r="P398" s="21"/>
      <c r="Q398" s="33">
        <f t="shared" si="17"/>
        <v>0.96561047535330791</v>
      </c>
      <c r="R398" s="5">
        <f t="shared" ca="1" si="4"/>
        <v>7.1060636135461959</v>
      </c>
      <c r="S398" s="20"/>
      <c r="T398" s="20"/>
      <c r="U398" s="5">
        <f t="shared" ca="1" si="5"/>
        <v>13.28132153665433</v>
      </c>
      <c r="V398" s="23"/>
      <c r="W398" s="20"/>
      <c r="X398" s="32">
        <f t="shared" si="18"/>
        <v>1.0687790492933842</v>
      </c>
      <c r="Y398" s="18">
        <f t="shared" ca="1" si="6"/>
        <v>4123722790.1440487</v>
      </c>
      <c r="Z398" s="20"/>
      <c r="AA398" s="20"/>
      <c r="AB398" s="18"/>
      <c r="AC398" s="20"/>
      <c r="AD398" s="20"/>
      <c r="AE398" s="24">
        <f t="shared" ref="AE398:AE416" si="42">AE397-1</f>
        <v>19</v>
      </c>
      <c r="AH398" s="25" t="str">
        <f t="shared" ca="1" si="7"/>
        <v>-</v>
      </c>
      <c r="AI398" s="15">
        <f t="shared" ca="1" si="8"/>
        <v>14.326396461479916</v>
      </c>
      <c r="AJ398" s="15">
        <f t="shared" ca="1" si="9"/>
        <v>14.307719276066283</v>
      </c>
      <c r="AK398" s="17">
        <f t="shared" ca="1" si="10"/>
        <v>1.5157911331725024E-2</v>
      </c>
      <c r="AL398" s="17">
        <f t="shared" ca="1" si="11"/>
        <v>3.9541565792892953E-2</v>
      </c>
      <c r="AM398" s="26">
        <f t="shared" ca="1" si="12"/>
        <v>1</v>
      </c>
      <c r="AN398" s="26">
        <f t="shared" ca="1" si="13"/>
        <v>0</v>
      </c>
      <c r="AO398" s="25">
        <f t="shared" si="20"/>
        <v>0</v>
      </c>
      <c r="AP398" s="26">
        <f t="shared" si="21"/>
        <v>0</v>
      </c>
      <c r="AQ398" s="25">
        <f t="shared" si="22"/>
        <v>0</v>
      </c>
      <c r="AR398" s="26">
        <f t="shared" si="23"/>
        <v>1</v>
      </c>
      <c r="BD398" s="30"/>
      <c r="BE398" s="30"/>
      <c r="BF398" s="30"/>
    </row>
    <row r="399" spans="1:58" x14ac:dyDescent="0.2">
      <c r="A399" s="12">
        <v>38646</v>
      </c>
      <c r="B399" s="13">
        <v>15.11</v>
      </c>
      <c r="C399" s="14">
        <v>15.414</v>
      </c>
      <c r="D399" s="31">
        <f t="shared" si="14"/>
        <v>110546.45530302284</v>
      </c>
      <c r="E399" s="31">
        <f t="shared" si="15"/>
        <v>11995.197938629371</v>
      </c>
      <c r="F399" s="16">
        <f t="shared" si="0"/>
        <v>122541.65324165221</v>
      </c>
      <c r="G399" s="16">
        <f t="shared" si="1"/>
        <v>15.139757556527758</v>
      </c>
      <c r="H399" s="17">
        <f t="shared" si="2"/>
        <v>1.9722330349033368E-2</v>
      </c>
      <c r="I399" s="16">
        <v>16.13</v>
      </c>
      <c r="J399" s="32">
        <f t="shared" si="16"/>
        <v>0.99605256861651503</v>
      </c>
      <c r="K399" s="18">
        <f t="shared" ca="1" si="3"/>
        <v>25102.605655815882</v>
      </c>
      <c r="L399" s="19"/>
      <c r="M399" s="20"/>
      <c r="N399" s="18"/>
      <c r="O399" s="20"/>
      <c r="P399" s="21"/>
      <c r="Q399" s="33">
        <f t="shared" si="17"/>
        <v>1.0039474313834849</v>
      </c>
      <c r="R399" s="5">
        <f t="shared" ca="1" si="4"/>
        <v>7.1338171142479716</v>
      </c>
      <c r="S399" s="20"/>
      <c r="T399" s="20"/>
      <c r="U399" s="5">
        <f t="shared" ca="1" si="5"/>
        <v>13.333292155439626</v>
      </c>
      <c r="V399" s="23"/>
      <c r="W399" s="20"/>
      <c r="X399" s="32">
        <f t="shared" si="18"/>
        <v>0.99210513723303018</v>
      </c>
      <c r="Y399" s="18">
        <f t="shared" ca="1" si="6"/>
        <v>4090897312.1499429</v>
      </c>
      <c r="Z399" s="20"/>
      <c r="AA399" s="20"/>
      <c r="AB399" s="18"/>
      <c r="AC399" s="20"/>
      <c r="AD399" s="20"/>
      <c r="AE399" s="24">
        <f t="shared" si="42"/>
        <v>18</v>
      </c>
      <c r="AH399" s="25" t="str">
        <f t="shared" ca="1" si="7"/>
        <v>-</v>
      </c>
      <c r="AI399" s="15">
        <f t="shared" ca="1" si="8"/>
        <v>14.370255795123621</v>
      </c>
      <c r="AJ399" s="15">
        <f t="shared" ca="1" si="9"/>
        <v>14.327077172338546</v>
      </c>
      <c r="AK399" s="17">
        <f t="shared" ca="1" si="10"/>
        <v>1.9317566738937381E-2</v>
      </c>
      <c r="AL399" s="17">
        <f t="shared" ca="1" si="11"/>
        <v>3.6030711791077884E-2</v>
      </c>
      <c r="AM399" s="26">
        <f t="shared" ca="1" si="12"/>
        <v>1</v>
      </c>
      <c r="AN399" s="26">
        <f t="shared" ca="1" si="13"/>
        <v>0</v>
      </c>
      <c r="AO399" s="25">
        <f t="shared" si="20"/>
        <v>0</v>
      </c>
      <c r="AP399" s="26">
        <f t="shared" si="21"/>
        <v>0</v>
      </c>
      <c r="AQ399" s="25">
        <f t="shared" si="22"/>
        <v>0</v>
      </c>
      <c r="AR399" s="26">
        <f t="shared" si="23"/>
        <v>1</v>
      </c>
      <c r="BD399" s="30"/>
      <c r="BE399" s="30"/>
      <c r="BF399" s="30"/>
    </row>
    <row r="400" spans="1:58" x14ac:dyDescent="0.2">
      <c r="A400" s="12">
        <v>38649</v>
      </c>
      <c r="B400" s="13">
        <v>14.66</v>
      </c>
      <c r="C400" s="14">
        <v>15.14</v>
      </c>
      <c r="D400" s="31">
        <f t="shared" si="14"/>
        <v>104404.98556396602</v>
      </c>
      <c r="E400" s="31">
        <f t="shared" si="15"/>
        <v>18015.543582663926</v>
      </c>
      <c r="F400" s="16">
        <f t="shared" si="0"/>
        <v>122420.52914662995</v>
      </c>
      <c r="G400" s="16">
        <f t="shared" si="1"/>
        <v>14.730637343098895</v>
      </c>
      <c r="H400" s="17">
        <f t="shared" si="2"/>
        <v>3.1704095112285335E-2</v>
      </c>
      <c r="I400" s="16">
        <v>14.74</v>
      </c>
      <c r="J400" s="32">
        <f t="shared" si="16"/>
        <v>0.97201537438013363</v>
      </c>
      <c r="K400" s="18">
        <f t="shared" ca="1" si="3"/>
        <v>24399.123890510338</v>
      </c>
      <c r="L400" s="19"/>
      <c r="M400" s="20"/>
      <c r="N400" s="18"/>
      <c r="O400" s="20"/>
      <c r="P400" s="21"/>
      <c r="Q400" s="33">
        <f t="shared" si="17"/>
        <v>1.0279846256198664</v>
      </c>
      <c r="R400" s="5">
        <f t="shared" ca="1" si="4"/>
        <v>7.3331488133690543</v>
      </c>
      <c r="S400" s="20"/>
      <c r="T400" s="20"/>
      <c r="U400" s="5">
        <f t="shared" ca="1" si="5"/>
        <v>13.705950099484266</v>
      </c>
      <c r="V400" s="23"/>
      <c r="W400" s="20"/>
      <c r="X400" s="32">
        <f t="shared" si="18"/>
        <v>0.94403074876026727</v>
      </c>
      <c r="Y400" s="18">
        <f t="shared" ca="1" si="6"/>
        <v>3861678686.8014622</v>
      </c>
      <c r="Z400" s="20"/>
      <c r="AA400" s="20"/>
      <c r="AB400" s="18"/>
      <c r="AC400" s="20"/>
      <c r="AD400" s="20"/>
      <c r="AE400" s="24">
        <f t="shared" si="42"/>
        <v>17</v>
      </c>
      <c r="AH400" s="25" t="str">
        <f t="shared" ca="1" si="7"/>
        <v>-</v>
      </c>
      <c r="AI400" s="15">
        <f t="shared" ca="1" si="8"/>
        <v>14.403117948340753</v>
      </c>
      <c r="AJ400" s="15">
        <f t="shared" ca="1" si="9"/>
        <v>14.335477351221876</v>
      </c>
      <c r="AK400" s="17">
        <f t="shared" ca="1" si="10"/>
        <v>2.4714500386829558E-2</v>
      </c>
      <c r="AL400" s="17">
        <f t="shared" ca="1" si="11"/>
        <v>3.3115494088872072E-2</v>
      </c>
      <c r="AM400" s="26">
        <f t="shared" ca="1" si="12"/>
        <v>1</v>
      </c>
      <c r="AN400" s="26">
        <f t="shared" ca="1" si="13"/>
        <v>0</v>
      </c>
      <c r="AO400" s="25">
        <f t="shared" si="20"/>
        <v>0</v>
      </c>
      <c r="AP400" s="26">
        <f t="shared" si="21"/>
        <v>0</v>
      </c>
      <c r="AQ400" s="25">
        <f t="shared" si="22"/>
        <v>0</v>
      </c>
      <c r="AR400" s="26">
        <f t="shared" si="23"/>
        <v>1</v>
      </c>
      <c r="BD400" s="30"/>
      <c r="BE400" s="30"/>
      <c r="BF400" s="30"/>
    </row>
    <row r="401" spans="1:58" x14ac:dyDescent="0.2">
      <c r="A401" s="12">
        <v>38650</v>
      </c>
      <c r="B401" s="13">
        <v>14.54</v>
      </c>
      <c r="C401" s="14">
        <v>14.92</v>
      </c>
      <c r="D401" s="31">
        <f t="shared" si="14"/>
        <v>98263.515824909206</v>
      </c>
      <c r="E401" s="31">
        <f t="shared" si="15"/>
        <v>23962.303580984473</v>
      </c>
      <c r="F401" s="16">
        <f t="shared" si="0"/>
        <v>122225.81940589368</v>
      </c>
      <c r="G401" s="16">
        <f t="shared" si="1"/>
        <v>14.614498787613242</v>
      </c>
      <c r="H401" s="17">
        <f t="shared" si="2"/>
        <v>2.5469168900804307E-2</v>
      </c>
      <c r="I401" s="16">
        <v>14.53</v>
      </c>
      <c r="J401" s="32">
        <f t="shared" si="16"/>
        <v>0.99053789056609443</v>
      </c>
      <c r="K401" s="18">
        <f t="shared" ca="1" si="3"/>
        <v>24167.271418768567</v>
      </c>
      <c r="L401" s="19"/>
      <c r="M401" s="20"/>
      <c r="N401" s="18"/>
      <c r="O401" s="20"/>
      <c r="P401" s="21"/>
      <c r="Q401" s="33">
        <f t="shared" si="17"/>
        <v>1.0094621094339056</v>
      </c>
      <c r="R401" s="5">
        <f t="shared" ca="1" si="4"/>
        <v>7.4022274900278218</v>
      </c>
      <c r="S401" s="20"/>
      <c r="T401" s="20"/>
      <c r="U401" s="5">
        <f t="shared" ca="1" si="5"/>
        <v>13.835163630182929</v>
      </c>
      <c r="V401" s="23"/>
      <c r="W401" s="20"/>
      <c r="X401" s="32">
        <f t="shared" si="18"/>
        <v>0.98107578113218885</v>
      </c>
      <c r="Y401" s="18">
        <f t="shared" ca="1" si="6"/>
        <v>3788350094.548264</v>
      </c>
      <c r="Z401" s="20"/>
      <c r="AA401" s="20"/>
      <c r="AB401" s="18"/>
      <c r="AC401" s="20"/>
      <c r="AD401" s="20"/>
      <c r="AE401" s="24">
        <f t="shared" si="42"/>
        <v>16</v>
      </c>
      <c r="AH401" s="25" t="str">
        <f t="shared" ca="1" si="7"/>
        <v>-</v>
      </c>
      <c r="AI401" s="15">
        <f t="shared" ca="1" si="8"/>
        <v>14.436922357028962</v>
      </c>
      <c r="AJ401" s="15">
        <f t="shared" ca="1" si="9"/>
        <v>14.338577506429923</v>
      </c>
      <c r="AK401" s="17">
        <f t="shared" ca="1" si="10"/>
        <v>2.3546641978551348E-2</v>
      </c>
      <c r="AL401" s="17">
        <f t="shared" ca="1" si="11"/>
        <v>2.9536133122347805E-2</v>
      </c>
      <c r="AM401" s="26">
        <f t="shared" ca="1" si="12"/>
        <v>1</v>
      </c>
      <c r="AN401" s="26">
        <f t="shared" ca="1" si="13"/>
        <v>0</v>
      </c>
      <c r="AO401" s="25">
        <f t="shared" si="20"/>
        <v>0</v>
      </c>
      <c r="AP401" s="26">
        <f t="shared" si="21"/>
        <v>0</v>
      </c>
      <c r="AQ401" s="25">
        <f t="shared" si="22"/>
        <v>0</v>
      </c>
      <c r="AR401" s="26">
        <f t="shared" si="23"/>
        <v>1</v>
      </c>
      <c r="BD401" s="30"/>
      <c r="BE401" s="30"/>
      <c r="BF401" s="30"/>
    </row>
    <row r="402" spans="1:58" x14ac:dyDescent="0.2">
      <c r="A402" s="12">
        <v>38651</v>
      </c>
      <c r="B402" s="13">
        <v>14.37</v>
      </c>
      <c r="C402" s="14">
        <v>14.7</v>
      </c>
      <c r="D402" s="31">
        <f t="shared" si="14"/>
        <v>92122.046085852373</v>
      </c>
      <c r="E402" s="31">
        <f t="shared" si="15"/>
        <v>29947.355189958082</v>
      </c>
      <c r="F402" s="16">
        <f t="shared" si="0"/>
        <v>122069.40127581045</v>
      </c>
      <c r="G402" s="16">
        <f t="shared" si="1"/>
        <v>14.450959086465549</v>
      </c>
      <c r="H402" s="17">
        <f t="shared" si="2"/>
        <v>2.2448979591836782E-2</v>
      </c>
      <c r="I402" s="16">
        <v>14.59</v>
      </c>
      <c r="J402" s="32">
        <f t="shared" si="16"/>
        <v>0.98754433690484233</v>
      </c>
      <c r="K402" s="18">
        <f t="shared" ca="1" si="3"/>
        <v>23865.279048774551</v>
      </c>
      <c r="L402" s="19"/>
      <c r="M402" s="20"/>
      <c r="N402" s="18"/>
      <c r="O402" s="20"/>
      <c r="P402" s="21"/>
      <c r="Q402" s="33">
        <f t="shared" si="17"/>
        <v>1.0124556630951576</v>
      </c>
      <c r="R402" s="5">
        <f t="shared" ca="1" si="4"/>
        <v>7.4941149338193478</v>
      </c>
      <c r="S402" s="20"/>
      <c r="T402" s="20"/>
      <c r="U402" s="5">
        <f t="shared" ca="1" si="5"/>
        <v>14.007010214744849</v>
      </c>
      <c r="V402" s="23"/>
      <c r="W402" s="20"/>
      <c r="X402" s="32">
        <f t="shared" si="18"/>
        <v>0.97508867380968478</v>
      </c>
      <c r="Y402" s="18">
        <f t="shared" ca="1" si="6"/>
        <v>3693734157.4136672</v>
      </c>
      <c r="Z402" s="20"/>
      <c r="AA402" s="20"/>
      <c r="AB402" s="18"/>
      <c r="AC402" s="20"/>
      <c r="AD402" s="20"/>
      <c r="AE402" s="24">
        <f t="shared" si="42"/>
        <v>15</v>
      </c>
      <c r="AH402" s="25" t="str">
        <f t="shared" ca="1" si="7"/>
        <v>-</v>
      </c>
      <c r="AI402" s="15">
        <f t="shared" ca="1" si="8"/>
        <v>14.466009012947032</v>
      </c>
      <c r="AJ402" s="15">
        <f t="shared" ca="1" si="9"/>
        <v>14.340522200173842</v>
      </c>
      <c r="AK402" s="17">
        <f t="shared" ca="1" si="10"/>
        <v>2.4366133632259368E-2</v>
      </c>
      <c r="AL402" s="17">
        <f t="shared" ca="1" si="11"/>
        <v>2.715266548012342E-2</v>
      </c>
      <c r="AM402" s="26">
        <f t="shared" ca="1" si="12"/>
        <v>1</v>
      </c>
      <c r="AN402" s="26">
        <f t="shared" ca="1" si="13"/>
        <v>0</v>
      </c>
      <c r="AO402" s="25">
        <f t="shared" si="20"/>
        <v>0</v>
      </c>
      <c r="AP402" s="26">
        <f t="shared" si="21"/>
        <v>0</v>
      </c>
      <c r="AQ402" s="25">
        <f t="shared" si="22"/>
        <v>0</v>
      </c>
      <c r="AR402" s="26">
        <f t="shared" si="23"/>
        <v>1</v>
      </c>
      <c r="BD402" s="30"/>
      <c r="BE402" s="30"/>
      <c r="BF402" s="30"/>
    </row>
    <row r="403" spans="1:58" x14ac:dyDescent="0.2">
      <c r="A403" s="12">
        <v>38652</v>
      </c>
      <c r="B403" s="13">
        <v>14.95</v>
      </c>
      <c r="C403" s="14">
        <v>14.94</v>
      </c>
      <c r="D403" s="31">
        <f t="shared" si="14"/>
        <v>85980.576346795555</v>
      </c>
      <c r="E403" s="31">
        <f t="shared" si="15"/>
        <v>35950.955200178934</v>
      </c>
      <c r="F403" s="16">
        <f t="shared" si="0"/>
        <v>121931.5315469745</v>
      </c>
      <c r="G403" s="16">
        <f t="shared" si="1"/>
        <v>14.947051545671242</v>
      </c>
      <c r="H403" s="17">
        <f t="shared" si="2"/>
        <v>-6.6934404283802706E-4</v>
      </c>
      <c r="I403" s="16">
        <v>16.02</v>
      </c>
      <c r="J403" s="32">
        <f t="shared" si="16"/>
        <v>1.033161169411053</v>
      </c>
      <c r="K403" s="18">
        <f t="shared" ca="1" si="3"/>
        <v>24655.674406931725</v>
      </c>
      <c r="L403" s="19"/>
      <c r="M403" s="20"/>
      <c r="N403" s="18"/>
      <c r="O403" s="20"/>
      <c r="P403" s="21"/>
      <c r="Q403" s="33">
        <f t="shared" si="17"/>
        <v>0.96683883058894693</v>
      </c>
      <c r="R403" s="5">
        <f t="shared" ca="1" si="4"/>
        <v>7.245299476691609</v>
      </c>
      <c r="S403" s="20"/>
      <c r="T403" s="20"/>
      <c r="U403" s="5">
        <f t="shared" ca="1" si="5"/>
        <v>13.542057741983683</v>
      </c>
      <c r="V403" s="23"/>
      <c r="W403" s="20"/>
      <c r="X403" s="32">
        <f t="shared" si="18"/>
        <v>1.0663223388221061</v>
      </c>
      <c r="Y403" s="18">
        <f t="shared" ca="1" si="6"/>
        <v>3938452026.8052697</v>
      </c>
      <c r="Z403" s="20"/>
      <c r="AA403" s="20"/>
      <c r="AB403" s="18"/>
      <c r="AC403" s="20"/>
      <c r="AD403" s="20"/>
      <c r="AE403" s="24">
        <f t="shared" si="42"/>
        <v>14</v>
      </c>
      <c r="AH403" s="25" t="str">
        <f t="shared" ca="1" si="7"/>
        <v>-</v>
      </c>
      <c r="AI403" s="15">
        <f t="shared" ca="1" si="8"/>
        <v>14.526057312574483</v>
      </c>
      <c r="AJ403" s="15">
        <f t="shared" ca="1" si="9"/>
        <v>14.351604932046335</v>
      </c>
      <c r="AK403" s="17">
        <f t="shared" ca="1" si="10"/>
        <v>1.9720181246442408E-2</v>
      </c>
      <c r="AL403" s="17">
        <f t="shared" ca="1" si="11"/>
        <v>2.4799247388122947E-2</v>
      </c>
      <c r="AM403" s="26">
        <f t="shared" ca="1" si="12"/>
        <v>1</v>
      </c>
      <c r="AN403" s="26">
        <f t="shared" ca="1" si="13"/>
        <v>0</v>
      </c>
      <c r="AO403" s="25">
        <f t="shared" si="20"/>
        <v>0</v>
      </c>
      <c r="AP403" s="26">
        <f t="shared" si="21"/>
        <v>0</v>
      </c>
      <c r="AQ403" s="25">
        <f t="shared" si="22"/>
        <v>0</v>
      </c>
      <c r="AR403" s="26">
        <f t="shared" si="23"/>
        <v>1</v>
      </c>
      <c r="BD403" s="30"/>
      <c r="BE403" s="30"/>
      <c r="BF403" s="30"/>
    </row>
    <row r="404" spans="1:58" x14ac:dyDescent="0.2">
      <c r="A404" s="12">
        <v>38653</v>
      </c>
      <c r="B404" s="13">
        <v>14.51</v>
      </c>
      <c r="C404" s="14">
        <v>14.85</v>
      </c>
      <c r="D404" s="31">
        <f t="shared" si="14"/>
        <v>79839.106607738737</v>
      </c>
      <c r="E404" s="31">
        <f t="shared" si="15"/>
        <v>42096.535695419865</v>
      </c>
      <c r="F404" s="16">
        <f t="shared" si="0"/>
        <v>121935.6423031586</v>
      </c>
      <c r="G404" s="16">
        <f t="shared" si="1"/>
        <v>14.627380134848989</v>
      </c>
      <c r="H404" s="17">
        <f t="shared" si="2"/>
        <v>2.2895622895622858E-2</v>
      </c>
      <c r="I404" s="16">
        <v>14.25</v>
      </c>
      <c r="J404" s="32">
        <f t="shared" si="16"/>
        <v>0.97864607159692929</v>
      </c>
      <c r="K404" s="18">
        <f t="shared" ca="1" si="3"/>
        <v>24128.195202642321</v>
      </c>
      <c r="L404" s="19"/>
      <c r="M404" s="20"/>
      <c r="N404" s="18"/>
      <c r="O404" s="20"/>
      <c r="P404" s="21"/>
      <c r="Q404" s="33">
        <f t="shared" si="17"/>
        <v>1.0213539284030708</v>
      </c>
      <c r="R404" s="5">
        <f t="shared" ca="1" si="4"/>
        <v>7.3997068080799115</v>
      </c>
      <c r="S404" s="20"/>
      <c r="T404" s="20"/>
      <c r="U404" s="5">
        <f t="shared" ca="1" si="5"/>
        <v>13.830760355151137</v>
      </c>
      <c r="V404" s="23"/>
      <c r="W404" s="20"/>
      <c r="X404" s="32">
        <f t="shared" si="18"/>
        <v>0.95729214319385858</v>
      </c>
      <c r="Y404" s="18">
        <f t="shared" ca="1" si="6"/>
        <v>3770001049.7071619</v>
      </c>
      <c r="Z404" s="20"/>
      <c r="AA404" s="20"/>
      <c r="AB404" s="18"/>
      <c r="AC404" s="20"/>
      <c r="AD404" s="20"/>
      <c r="AE404" s="24">
        <f t="shared" si="42"/>
        <v>13</v>
      </c>
      <c r="AH404" s="25" t="str">
        <f t="shared" ca="1" si="7"/>
        <v>-</v>
      </c>
      <c r="AI404" s="15">
        <f t="shared" ca="1" si="8"/>
        <v>14.581739904823312</v>
      </c>
      <c r="AJ404" s="15">
        <f t="shared" ca="1" si="9"/>
        <v>14.358400164531936</v>
      </c>
      <c r="AK404" s="17">
        <f t="shared" ca="1" si="10"/>
        <v>2.0261808801124104E-2</v>
      </c>
      <c r="AL404" s="17">
        <f t="shared" ca="1" si="11"/>
        <v>2.3113646999692365E-2</v>
      </c>
      <c r="AM404" s="26">
        <f t="shared" ca="1" si="12"/>
        <v>1</v>
      </c>
      <c r="AN404" s="26">
        <f t="shared" ca="1" si="13"/>
        <v>0</v>
      </c>
      <c r="AO404" s="25">
        <f t="shared" si="20"/>
        <v>0</v>
      </c>
      <c r="AP404" s="26">
        <f t="shared" si="21"/>
        <v>0</v>
      </c>
      <c r="AQ404" s="25">
        <f t="shared" si="22"/>
        <v>0</v>
      </c>
      <c r="AR404" s="26">
        <f t="shared" si="23"/>
        <v>1</v>
      </c>
      <c r="BD404" s="30"/>
      <c r="BE404" s="30"/>
      <c r="BF404" s="30"/>
    </row>
    <row r="405" spans="1:58" x14ac:dyDescent="0.2">
      <c r="A405" s="12">
        <v>38656</v>
      </c>
      <c r="B405" s="13">
        <v>14.47</v>
      </c>
      <c r="C405" s="14">
        <v>14.53</v>
      </c>
      <c r="D405" s="31">
        <f t="shared" si="14"/>
        <v>73697.636868681904</v>
      </c>
      <c r="E405" s="31">
        <f t="shared" si="15"/>
        <v>48097.392659306366</v>
      </c>
      <c r="F405" s="16">
        <f t="shared" si="0"/>
        <v>121795.02952798827</v>
      </c>
      <c r="G405" s="16">
        <f t="shared" si="1"/>
        <v>14.49369426380323</v>
      </c>
      <c r="H405" s="17">
        <f t="shared" si="2"/>
        <v>4.1293874741912262E-3</v>
      </c>
      <c r="I405" s="16">
        <v>15.32</v>
      </c>
      <c r="J405" s="32">
        <f t="shared" si="16"/>
        <v>0.98971794040676064</v>
      </c>
      <c r="K405" s="18">
        <f t="shared" ca="1" si="3"/>
        <v>23879.134117552418</v>
      </c>
      <c r="L405" s="19"/>
      <c r="M405" s="20"/>
      <c r="N405" s="18"/>
      <c r="O405" s="20"/>
      <c r="P405" s="21"/>
      <c r="Q405" s="33">
        <f t="shared" si="17"/>
        <v>1.0102820595932394</v>
      </c>
      <c r="R405" s="5">
        <f t="shared" ca="1" si="4"/>
        <v>7.4754796028308341</v>
      </c>
      <c r="S405" s="20"/>
      <c r="T405" s="20"/>
      <c r="U405" s="5">
        <f t="shared" ca="1" si="5"/>
        <v>13.972490686692058</v>
      </c>
      <c r="V405" s="23"/>
      <c r="W405" s="20"/>
      <c r="X405" s="32">
        <f t="shared" si="18"/>
        <v>0.97943588081352129</v>
      </c>
      <c r="Y405" s="18">
        <f t="shared" ca="1" si="6"/>
        <v>3692231285.4968548</v>
      </c>
      <c r="Z405" s="20"/>
      <c r="AA405" s="20"/>
      <c r="AB405" s="18"/>
      <c r="AC405" s="20"/>
      <c r="AD405" s="20"/>
      <c r="AE405" s="24">
        <f t="shared" si="42"/>
        <v>12</v>
      </c>
      <c r="AH405" s="25" t="str">
        <f t="shared" ca="1" si="7"/>
        <v>-</v>
      </c>
      <c r="AI405" s="15">
        <f t="shared" ca="1" si="8"/>
        <v>14.638245777891262</v>
      </c>
      <c r="AJ405" s="15">
        <f t="shared" ca="1" si="9"/>
        <v>14.360303186188315</v>
      </c>
      <c r="AK405" s="17">
        <f t="shared" ca="1" si="10"/>
        <v>1.7662984988650415E-2</v>
      </c>
      <c r="AL405" s="17">
        <f t="shared" ca="1" si="11"/>
        <v>2.0084478153781442E-2</v>
      </c>
      <c r="AM405" s="26">
        <f t="shared" ca="1" si="12"/>
        <v>1</v>
      </c>
      <c r="AN405" s="26">
        <f t="shared" ca="1" si="13"/>
        <v>0</v>
      </c>
      <c r="AO405" s="25">
        <f t="shared" si="20"/>
        <v>0</v>
      </c>
      <c r="AP405" s="26">
        <f t="shared" si="21"/>
        <v>0</v>
      </c>
      <c r="AQ405" s="25">
        <f t="shared" si="22"/>
        <v>0</v>
      </c>
      <c r="AR405" s="26">
        <f t="shared" si="23"/>
        <v>1</v>
      </c>
      <c r="BD405" s="30"/>
      <c r="BE405" s="30"/>
      <c r="BF405" s="30"/>
    </row>
    <row r="406" spans="1:58" x14ac:dyDescent="0.2">
      <c r="A406" s="12">
        <v>38657</v>
      </c>
      <c r="B406" s="13">
        <v>14.32</v>
      </c>
      <c r="C406" s="14">
        <v>14.58</v>
      </c>
      <c r="D406" s="31">
        <f t="shared" si="14"/>
        <v>67556.167129625072</v>
      </c>
      <c r="E406" s="31">
        <f t="shared" si="15"/>
        <v>54213.501890149608</v>
      </c>
      <c r="F406" s="16">
        <f t="shared" si="0"/>
        <v>121769.66901977468</v>
      </c>
      <c r="G406" s="16">
        <f t="shared" si="1"/>
        <v>14.435755512886791</v>
      </c>
      <c r="H406" s="17">
        <f t="shared" si="2"/>
        <v>1.7832647462277085E-2</v>
      </c>
      <c r="I406" s="16">
        <v>14.85</v>
      </c>
      <c r="J406" s="32">
        <f t="shared" si="16"/>
        <v>0.9957950951656751</v>
      </c>
      <c r="K406" s="18">
        <f t="shared" ca="1" si="3"/>
        <v>23777.755220106017</v>
      </c>
      <c r="L406" s="19"/>
      <c r="M406" s="20"/>
      <c r="N406" s="18"/>
      <c r="O406" s="20"/>
      <c r="P406" s="21"/>
      <c r="Q406" s="33">
        <f t="shared" si="17"/>
        <v>1.0042049048343249</v>
      </c>
      <c r="R406" s="5">
        <f t="shared" ca="1" si="4"/>
        <v>7.5066005550174735</v>
      </c>
      <c r="S406" s="20"/>
      <c r="T406" s="20"/>
      <c r="U406" s="5">
        <f t="shared" ca="1" si="5"/>
        <v>14.030763314620565</v>
      </c>
      <c r="V406" s="23"/>
      <c r="W406" s="20"/>
      <c r="X406" s="32">
        <f t="shared" si="18"/>
        <v>0.9915901903313501</v>
      </c>
      <c r="Y406" s="18">
        <f t="shared" ca="1" si="6"/>
        <v>3660939369.3967004</v>
      </c>
      <c r="Z406" s="20"/>
      <c r="AA406" s="20"/>
      <c r="AB406" s="18"/>
      <c r="AC406" s="20"/>
      <c r="AD406" s="20"/>
      <c r="AE406" s="24">
        <f t="shared" si="42"/>
        <v>11</v>
      </c>
      <c r="AH406" s="25" t="str">
        <f t="shared" ca="1" si="7"/>
        <v>-</v>
      </c>
      <c r="AI406" s="15">
        <f t="shared" ca="1" si="8"/>
        <v>14.692154570502359</v>
      </c>
      <c r="AJ406" s="15">
        <f t="shared" ca="1" si="9"/>
        <v>14.357603359321685</v>
      </c>
      <c r="AK406" s="17">
        <f t="shared" ca="1" si="10"/>
        <v>1.5351077046982372E-2</v>
      </c>
      <c r="AL406" s="17">
        <f t="shared" ca="1" si="11"/>
        <v>1.8646317697907623E-2</v>
      </c>
      <c r="AM406" s="26">
        <f t="shared" ca="1" si="12"/>
        <v>1</v>
      </c>
      <c r="AN406" s="26">
        <f t="shared" ca="1" si="13"/>
        <v>0</v>
      </c>
      <c r="AO406" s="25">
        <f t="shared" si="20"/>
        <v>0</v>
      </c>
      <c r="AP406" s="26">
        <f t="shared" si="21"/>
        <v>0</v>
      </c>
      <c r="AQ406" s="25">
        <f t="shared" si="22"/>
        <v>0</v>
      </c>
      <c r="AR406" s="26">
        <f t="shared" si="23"/>
        <v>1</v>
      </c>
      <c r="BD406" s="30"/>
      <c r="BE406" s="30"/>
      <c r="BF406" s="30"/>
    </row>
    <row r="407" spans="1:58" x14ac:dyDescent="0.2">
      <c r="A407" s="12">
        <v>38658</v>
      </c>
      <c r="B407" s="13">
        <v>13.89</v>
      </c>
      <c r="C407" s="14">
        <v>14.18</v>
      </c>
      <c r="D407" s="31">
        <f t="shared" si="14"/>
        <v>61414.697390568246</v>
      </c>
      <c r="E407" s="31">
        <f t="shared" si="15"/>
        <v>60245.452964449592</v>
      </c>
      <c r="F407" s="16">
        <f t="shared" si="0"/>
        <v>121660.15035501783</v>
      </c>
      <c r="G407" s="16">
        <f t="shared" si="1"/>
        <v>14.033606442279643</v>
      </c>
      <c r="H407" s="17">
        <f t="shared" si="2"/>
        <v>2.0451339915373734E-2</v>
      </c>
      <c r="I407" s="16">
        <v>13.48</v>
      </c>
      <c r="J407" s="32">
        <f t="shared" si="16"/>
        <v>0.97126781598367884</v>
      </c>
      <c r="K407" s="18">
        <f t="shared" ca="1" si="3"/>
        <v>23093.626862350273</v>
      </c>
      <c r="L407" s="19"/>
      <c r="M407" s="20"/>
      <c r="N407" s="18"/>
      <c r="O407" s="20"/>
      <c r="P407" s="21"/>
      <c r="Q407" s="33">
        <f t="shared" si="17"/>
        <v>1.028732184016321</v>
      </c>
      <c r="R407" s="5">
        <f t="shared" ca="1" si="4"/>
        <v>7.721959883406913</v>
      </c>
      <c r="S407" s="20"/>
      <c r="T407" s="20"/>
      <c r="U407" s="5">
        <f t="shared" ca="1" si="5"/>
        <v>14.433403637320305</v>
      </c>
      <c r="V407" s="23"/>
      <c r="W407" s="20"/>
      <c r="X407" s="32">
        <f t="shared" si="18"/>
        <v>0.94253563196735768</v>
      </c>
      <c r="Y407" s="18">
        <f t="shared" ca="1" si="6"/>
        <v>3450338709.5928545</v>
      </c>
      <c r="Z407" s="20"/>
      <c r="AA407" s="20"/>
      <c r="AB407" s="18"/>
      <c r="AC407" s="20"/>
      <c r="AD407" s="20"/>
      <c r="AE407" s="24">
        <f t="shared" si="42"/>
        <v>10</v>
      </c>
      <c r="AH407" s="25" t="str">
        <f t="shared" ca="1" si="7"/>
        <v>-</v>
      </c>
      <c r="AI407" s="15">
        <f t="shared" ca="1" si="8"/>
        <v>14.715336420000771</v>
      </c>
      <c r="AJ407" s="15">
        <f t="shared" ca="1" si="9"/>
        <v>14.348955965124487</v>
      </c>
      <c r="AK407" s="17">
        <f t="shared" ca="1" si="10"/>
        <v>1.4514772216077276E-2</v>
      </c>
      <c r="AL407" s="17">
        <f t="shared" ca="1" si="11"/>
        <v>1.8019291187482633E-2</v>
      </c>
      <c r="AM407" s="26">
        <f t="shared" ca="1" si="12"/>
        <v>1</v>
      </c>
      <c r="AN407" s="26">
        <f t="shared" ca="1" si="13"/>
        <v>0</v>
      </c>
      <c r="AO407" s="25">
        <f t="shared" si="20"/>
        <v>0</v>
      </c>
      <c r="AP407" s="26">
        <f t="shared" si="21"/>
        <v>0</v>
      </c>
      <c r="AQ407" s="25">
        <f t="shared" si="22"/>
        <v>0</v>
      </c>
      <c r="AR407" s="26">
        <f t="shared" si="23"/>
        <v>1</v>
      </c>
      <c r="BD407" s="30"/>
      <c r="BE407" s="30"/>
      <c r="BF407" s="30"/>
    </row>
    <row r="408" spans="1:58" x14ac:dyDescent="0.2">
      <c r="A408" s="12">
        <v>38659</v>
      </c>
      <c r="B408" s="13">
        <v>13.29</v>
      </c>
      <c r="C408" s="14">
        <v>13.65</v>
      </c>
      <c r="D408" s="31">
        <f t="shared" si="14"/>
        <v>55273.227651511421</v>
      </c>
      <c r="E408" s="31">
        <f t="shared" si="15"/>
        <v>66261.321418292981</v>
      </c>
      <c r="F408" s="16">
        <f t="shared" si="0"/>
        <v>121534.5490698044</v>
      </c>
      <c r="G408" s="16">
        <f t="shared" si="1"/>
        <v>13.486274029838913</v>
      </c>
      <c r="H408" s="17">
        <f t="shared" si="2"/>
        <v>2.6373626373626502E-2</v>
      </c>
      <c r="I408" s="16">
        <v>13</v>
      </c>
      <c r="J408" s="32">
        <f t="shared" si="16"/>
        <v>0.96000631971839101</v>
      </c>
      <c r="K408" s="18">
        <f t="shared" ca="1" si="3"/>
        <v>22169.123905467713</v>
      </c>
      <c r="L408" s="19"/>
      <c r="M408" s="20"/>
      <c r="N408" s="18"/>
      <c r="O408" s="20"/>
      <c r="P408" s="21"/>
      <c r="Q408" s="33">
        <f t="shared" si="17"/>
        <v>1.039993680281609</v>
      </c>
      <c r="R408" s="5">
        <f t="shared" ca="1" si="4"/>
        <v>8.0304549260038218</v>
      </c>
      <c r="S408" s="20"/>
      <c r="T408" s="20"/>
      <c r="U408" s="5">
        <f t="shared" ca="1" si="5"/>
        <v>15.010134671708457</v>
      </c>
      <c r="V408" s="23"/>
      <c r="W408" s="20"/>
      <c r="X408" s="32">
        <f t="shared" si="18"/>
        <v>0.92001263943678213</v>
      </c>
      <c r="Y408" s="18">
        <f t="shared" ca="1" si="6"/>
        <v>3174146308.9105139</v>
      </c>
      <c r="Z408" s="20"/>
      <c r="AA408" s="20"/>
      <c r="AB408" s="18"/>
      <c r="AC408" s="20"/>
      <c r="AD408" s="20"/>
      <c r="AE408" s="24">
        <f t="shared" si="42"/>
        <v>9</v>
      </c>
      <c r="AH408" s="25" t="str">
        <f t="shared" ca="1" si="7"/>
        <v>-</v>
      </c>
      <c r="AI408" s="15">
        <f t="shared" ca="1" si="8"/>
        <v>14.688243126019897</v>
      </c>
      <c r="AJ408" s="15">
        <f t="shared" ca="1" si="9"/>
        <v>14.33020133051706</v>
      </c>
      <c r="AK408" s="17">
        <f t="shared" ca="1" si="10"/>
        <v>1.516888001304223E-2</v>
      </c>
      <c r="AL408" s="17">
        <f t="shared" ca="1" si="11"/>
        <v>1.7581582626410207E-2</v>
      </c>
      <c r="AM408" s="26">
        <f t="shared" ca="1" si="12"/>
        <v>1</v>
      </c>
      <c r="AN408" s="26">
        <f t="shared" ca="1" si="13"/>
        <v>0</v>
      </c>
      <c r="AO408" s="25">
        <f t="shared" si="20"/>
        <v>0</v>
      </c>
      <c r="AP408" s="26">
        <f t="shared" si="21"/>
        <v>0</v>
      </c>
      <c r="AQ408" s="25">
        <f t="shared" si="22"/>
        <v>0</v>
      </c>
      <c r="AR408" s="26">
        <f t="shared" si="23"/>
        <v>1</v>
      </c>
      <c r="BD408" s="30"/>
      <c r="BE408" s="30"/>
      <c r="BF408" s="30"/>
    </row>
    <row r="409" spans="1:58" x14ac:dyDescent="0.2">
      <c r="A409" s="12">
        <v>38660</v>
      </c>
      <c r="B409" s="13">
        <v>13.21</v>
      </c>
      <c r="C409" s="14">
        <v>13.56</v>
      </c>
      <c r="D409" s="31">
        <f t="shared" si="14"/>
        <v>49131.757912454595</v>
      </c>
      <c r="E409" s="31">
        <f t="shared" si="15"/>
        <v>72240.818329066984</v>
      </c>
      <c r="F409" s="16">
        <f t="shared" si="0"/>
        <v>121372.57624152157</v>
      </c>
      <c r="G409" s="16">
        <f t="shared" si="1"/>
        <v>13.418319599024246</v>
      </c>
      <c r="H409" s="17">
        <f t="shared" si="2"/>
        <v>2.5811209439527971E-2</v>
      </c>
      <c r="I409" s="16">
        <v>13.17</v>
      </c>
      <c r="J409" s="32">
        <f t="shared" si="16"/>
        <v>0.99363519994498029</v>
      </c>
      <c r="K409" s="18">
        <f t="shared" ca="1" si="3"/>
        <v>22027.123826102223</v>
      </c>
      <c r="L409" s="19"/>
      <c r="M409" s="20"/>
      <c r="N409" s="18"/>
      <c r="O409" s="20"/>
      <c r="P409" s="21"/>
      <c r="Q409" s="33">
        <f t="shared" si="17"/>
        <v>1.0063648000550198</v>
      </c>
      <c r="R409" s="5">
        <f t="shared" ca="1" si="4"/>
        <v>8.0812304984995169</v>
      </c>
      <c r="S409" s="20"/>
      <c r="T409" s="20"/>
      <c r="U409" s="5">
        <f t="shared" ca="1" si="5"/>
        <v>15.105154028494324</v>
      </c>
      <c r="V409" s="23"/>
      <c r="W409" s="20"/>
      <c r="X409" s="32">
        <f t="shared" si="18"/>
        <v>0.98727039988996057</v>
      </c>
      <c r="Y409" s="18">
        <f t="shared" ca="1" si="6"/>
        <v>3133534454.4235907</v>
      </c>
      <c r="Z409" s="20"/>
      <c r="AA409" s="20"/>
      <c r="AB409" s="18"/>
      <c r="AC409" s="20"/>
      <c r="AD409" s="20"/>
      <c r="AE409" s="24">
        <f t="shared" si="42"/>
        <v>8</v>
      </c>
      <c r="AH409" s="25" t="str">
        <f t="shared" ca="1" si="7"/>
        <v>-</v>
      </c>
      <c r="AI409" s="15">
        <f t="shared" ca="1" si="8"/>
        <v>14.637017216441487</v>
      </c>
      <c r="AJ409" s="15">
        <f t="shared" ca="1" si="9"/>
        <v>14.309431969775263</v>
      </c>
      <c r="AK409" s="17">
        <f t="shared" ca="1" si="10"/>
        <v>1.9582305593436562E-2</v>
      </c>
      <c r="AL409" s="17">
        <f t="shared" ca="1" si="11"/>
        <v>1.9522008347270754E-2</v>
      </c>
      <c r="AM409" s="26">
        <f t="shared" ca="1" si="12"/>
        <v>1</v>
      </c>
      <c r="AN409" s="26">
        <f t="shared" ca="1" si="13"/>
        <v>1</v>
      </c>
      <c r="AO409" s="25">
        <f t="shared" si="20"/>
        <v>0</v>
      </c>
      <c r="AP409" s="26">
        <f t="shared" si="21"/>
        <v>0</v>
      </c>
      <c r="AQ409" s="25">
        <f t="shared" si="22"/>
        <v>0</v>
      </c>
      <c r="AR409" s="26">
        <f t="shared" si="23"/>
        <v>1</v>
      </c>
      <c r="BD409" s="30"/>
      <c r="BE409" s="30"/>
      <c r="BF409" s="30"/>
    </row>
    <row r="410" spans="1:58" x14ac:dyDescent="0.2">
      <c r="A410" s="12">
        <v>38663</v>
      </c>
      <c r="B410" s="13">
        <v>13.12</v>
      </c>
      <c r="C410" s="14">
        <v>13.5</v>
      </c>
      <c r="D410" s="31">
        <f t="shared" si="14"/>
        <v>42990.28817339777</v>
      </c>
      <c r="E410" s="31">
        <f t="shared" si="15"/>
        <v>78223.769306422488</v>
      </c>
      <c r="F410" s="16">
        <f t="shared" si="0"/>
        <v>121214.05747982026</v>
      </c>
      <c r="G410" s="16">
        <f t="shared" si="1"/>
        <v>13.365227599458827</v>
      </c>
      <c r="H410" s="17">
        <f t="shared" si="2"/>
        <v>2.8148148148148255E-2</v>
      </c>
      <c r="I410" s="16">
        <v>13.1</v>
      </c>
      <c r="J410" s="32">
        <f t="shared" si="16"/>
        <v>0.99474243652501215</v>
      </c>
      <c r="K410" s="18">
        <f t="shared" ca="1" si="3"/>
        <v>21910.421544015011</v>
      </c>
      <c r="L410" s="19"/>
      <c r="M410" s="20"/>
      <c r="N410" s="18"/>
      <c r="O410" s="20"/>
      <c r="P410" s="21"/>
      <c r="Q410" s="33">
        <f t="shared" si="17"/>
        <v>1.0052575634749878</v>
      </c>
      <c r="R410" s="5">
        <f t="shared" ca="1" si="4"/>
        <v>8.1233796573905419</v>
      </c>
      <c r="S410" s="20"/>
      <c r="T410" s="20"/>
      <c r="U410" s="5">
        <f t="shared" ca="1" si="5"/>
        <v>15.1840504842533</v>
      </c>
      <c r="V410" s="23"/>
      <c r="W410" s="20"/>
      <c r="X410" s="32">
        <f t="shared" si="18"/>
        <v>0.98948487305002419</v>
      </c>
      <c r="Y410" s="18">
        <f t="shared" ca="1" si="6"/>
        <v>3100380882.6334081</v>
      </c>
      <c r="Z410" s="20"/>
      <c r="AA410" s="20"/>
      <c r="AB410" s="18"/>
      <c r="AC410" s="20"/>
      <c r="AD410" s="20"/>
      <c r="AE410" s="24">
        <f t="shared" si="42"/>
        <v>7</v>
      </c>
      <c r="AH410" s="25" t="str">
        <f t="shared" ca="1" si="7"/>
        <v>-</v>
      </c>
      <c r="AI410" s="15">
        <f t="shared" ca="1" si="8"/>
        <v>14.582740539648547</v>
      </c>
      <c r="AJ410" s="15">
        <f t="shared" ca="1" si="9"/>
        <v>14.290983126546882</v>
      </c>
      <c r="AK410" s="17">
        <f t="shared" ca="1" si="10"/>
        <v>2.0457726468857462E-2</v>
      </c>
      <c r="AL410" s="17">
        <f t="shared" ca="1" si="11"/>
        <v>2.1323611779971753E-2</v>
      </c>
      <c r="AM410" s="26">
        <f t="shared" ca="1" si="12"/>
        <v>1</v>
      </c>
      <c r="AN410" s="26">
        <f t="shared" ca="1" si="13"/>
        <v>0</v>
      </c>
      <c r="AO410" s="25">
        <f t="shared" si="20"/>
        <v>0</v>
      </c>
      <c r="AP410" s="26">
        <f t="shared" si="21"/>
        <v>0</v>
      </c>
      <c r="AQ410" s="25">
        <f t="shared" si="22"/>
        <v>0</v>
      </c>
      <c r="AR410" s="26">
        <f t="shared" si="23"/>
        <v>1</v>
      </c>
      <c r="BD410" s="30"/>
      <c r="BE410" s="30"/>
      <c r="BF410" s="30"/>
    </row>
    <row r="411" spans="1:58" x14ac:dyDescent="0.2">
      <c r="A411" s="12">
        <v>38664</v>
      </c>
      <c r="B411" s="13">
        <v>13.18</v>
      </c>
      <c r="C411" s="14">
        <v>13.56</v>
      </c>
      <c r="D411" s="31">
        <f t="shared" si="14"/>
        <v>36848.818434340945</v>
      </c>
      <c r="E411" s="31">
        <f t="shared" si="15"/>
        <v>84192.368045416966</v>
      </c>
      <c r="F411" s="16">
        <f t="shared" si="0"/>
        <v>121041.18647975792</v>
      </c>
      <c r="G411" s="16">
        <f t="shared" si="1"/>
        <v>13.444315815035477</v>
      </c>
      <c r="H411" s="17">
        <f t="shared" si="2"/>
        <v>2.8023598820059004E-2</v>
      </c>
      <c r="I411" s="16">
        <v>13.08</v>
      </c>
      <c r="J411" s="32">
        <f t="shared" si="16"/>
        <v>1.0044828589544037</v>
      </c>
      <c r="K411" s="18">
        <f t="shared" ca="1" si="3"/>
        <v>22007.745625158761</v>
      </c>
      <c r="L411" s="19"/>
      <c r="M411" s="20"/>
      <c r="N411" s="18"/>
      <c r="O411" s="20"/>
      <c r="P411" s="21"/>
      <c r="Q411" s="33">
        <f t="shared" si="17"/>
        <v>0.99551714104559619</v>
      </c>
      <c r="R411" s="5">
        <f t="shared" ca="1" si="4"/>
        <v>8.0866267998820351</v>
      </c>
      <c r="S411" s="20"/>
      <c r="T411" s="20"/>
      <c r="U411" s="5">
        <f t="shared" ca="1" si="5"/>
        <v>15.115465025363838</v>
      </c>
      <c r="V411" s="23"/>
      <c r="W411" s="20"/>
      <c r="X411" s="32">
        <f t="shared" si="18"/>
        <v>1.0089657179088076</v>
      </c>
      <c r="Y411" s="18">
        <f t="shared" ca="1" si="6"/>
        <v>3127972147.8501239</v>
      </c>
      <c r="Z411" s="20"/>
      <c r="AA411" s="20"/>
      <c r="AB411" s="18"/>
      <c r="AC411" s="20"/>
      <c r="AD411" s="20"/>
      <c r="AE411" s="24">
        <f t="shared" si="42"/>
        <v>6</v>
      </c>
      <c r="AH411" s="25" t="str">
        <f t="shared" ca="1" si="7"/>
        <v>-</v>
      </c>
      <c r="AI411" s="15">
        <f t="shared" ca="1" si="8"/>
        <v>14.510881108843018</v>
      </c>
      <c r="AJ411" s="15">
        <f t="shared" ca="1" si="9"/>
        <v>14.275184938124639</v>
      </c>
      <c r="AK411" s="17">
        <f t="shared" ca="1" si="10"/>
        <v>2.4440095026502091E-2</v>
      </c>
      <c r="AL411" s="17">
        <f t="shared" ca="1" si="11"/>
        <v>2.1045316746820843E-2</v>
      </c>
      <c r="AM411" s="26">
        <f t="shared" ca="1" si="12"/>
        <v>1</v>
      </c>
      <c r="AN411" s="26">
        <f t="shared" ca="1" si="13"/>
        <v>1</v>
      </c>
      <c r="AO411" s="25">
        <f t="shared" si="20"/>
        <v>0</v>
      </c>
      <c r="AP411" s="26">
        <f t="shared" si="21"/>
        <v>0</v>
      </c>
      <c r="AQ411" s="25">
        <f t="shared" si="22"/>
        <v>0</v>
      </c>
      <c r="AR411" s="26">
        <f t="shared" si="23"/>
        <v>1</v>
      </c>
      <c r="BD411" s="30"/>
      <c r="BE411" s="30"/>
      <c r="BF411" s="30"/>
    </row>
    <row r="412" spans="1:58" x14ac:dyDescent="0.2">
      <c r="A412" s="12">
        <v>38665</v>
      </c>
      <c r="B412" s="13">
        <v>12.9</v>
      </c>
      <c r="C412" s="14">
        <v>13.35</v>
      </c>
      <c r="D412" s="31">
        <f t="shared" si="14"/>
        <v>30707.348695284119</v>
      </c>
      <c r="E412" s="31">
        <f t="shared" si="15"/>
        <v>90161.731700340926</v>
      </c>
      <c r="F412" s="16">
        <f t="shared" si="0"/>
        <v>120869.08039562505</v>
      </c>
      <c r="G412" s="16">
        <f t="shared" si="1"/>
        <v>13.235675419489846</v>
      </c>
      <c r="H412" s="17">
        <f t="shared" si="2"/>
        <v>3.3707865168539297E-2</v>
      </c>
      <c r="I412" s="16">
        <v>12.8</v>
      </c>
      <c r="J412" s="32">
        <f t="shared" si="16"/>
        <v>0.98308133002658771</v>
      </c>
      <c r="K412" s="18">
        <f t="shared" ca="1" si="3"/>
        <v>21634.521808005797</v>
      </c>
      <c r="L412" s="19"/>
      <c r="M412" s="20"/>
      <c r="N412" s="18"/>
      <c r="O412" s="20"/>
      <c r="P412" s="21"/>
      <c r="Q412" s="33">
        <f t="shared" si="17"/>
        <v>1.0169186699734123</v>
      </c>
      <c r="R412" s="5">
        <f t="shared" ca="1" si="4"/>
        <v>8.2230991921388163</v>
      </c>
      <c r="S412" s="20"/>
      <c r="T412" s="20"/>
      <c r="U412" s="5">
        <f t="shared" ca="1" si="5"/>
        <v>15.370672349978141</v>
      </c>
      <c r="V412" s="23"/>
      <c r="W412" s="20"/>
      <c r="X412" s="32">
        <f t="shared" si="18"/>
        <v>0.96616266005317541</v>
      </c>
      <c r="Y412" s="18">
        <f t="shared" ca="1" si="6"/>
        <v>3021930995.1117873</v>
      </c>
      <c r="Z412" s="20"/>
      <c r="AA412" s="20"/>
      <c r="AB412" s="18"/>
      <c r="AC412" s="20"/>
      <c r="AD412" s="20"/>
      <c r="AE412" s="24">
        <f t="shared" si="42"/>
        <v>5</v>
      </c>
      <c r="AH412" s="25" t="str">
        <f t="shared" ca="1" si="7"/>
        <v>-</v>
      </c>
      <c r="AI412" s="15">
        <f t="shared" ca="1" si="8"/>
        <v>14.429457848380634</v>
      </c>
      <c r="AJ412" s="15">
        <f t="shared" ca="1" si="9"/>
        <v>14.251785895038276</v>
      </c>
      <c r="AK412" s="17">
        <f t="shared" ca="1" si="10"/>
        <v>2.7085964644212462E-2</v>
      </c>
      <c r="AL412" s="17">
        <f t="shared" ca="1" si="11"/>
        <v>2.2056306465505257E-2</v>
      </c>
      <c r="AM412" s="26">
        <f t="shared" ca="1" si="12"/>
        <v>1</v>
      </c>
      <c r="AN412" s="26">
        <f t="shared" ca="1" si="13"/>
        <v>1</v>
      </c>
      <c r="AO412" s="25">
        <f t="shared" si="20"/>
        <v>0</v>
      </c>
      <c r="AP412" s="26">
        <f t="shared" si="21"/>
        <v>0</v>
      </c>
      <c r="AQ412" s="25">
        <f t="shared" si="22"/>
        <v>0</v>
      </c>
      <c r="AR412" s="26">
        <f t="shared" si="23"/>
        <v>1</v>
      </c>
      <c r="BD412" s="30"/>
      <c r="BE412" s="30"/>
      <c r="BF412" s="30"/>
    </row>
    <row r="413" spans="1:58" x14ac:dyDescent="0.2">
      <c r="A413" s="12">
        <v>38666</v>
      </c>
      <c r="B413" s="13">
        <v>12.39</v>
      </c>
      <c r="C413" s="14">
        <v>13.1</v>
      </c>
      <c r="D413" s="31">
        <f t="shared" si="14"/>
        <v>24565.878956227294</v>
      </c>
      <c r="E413" s="31">
        <f t="shared" si="15"/>
        <v>96096.185605496954</v>
      </c>
      <c r="F413" s="16">
        <f t="shared" si="0"/>
        <v>120662.06456172426</v>
      </c>
      <c r="G413" s="16">
        <f t="shared" si="1"/>
        <v>12.95544939809977</v>
      </c>
      <c r="H413" s="17">
        <f t="shared" si="2"/>
        <v>5.419847328244265E-2</v>
      </c>
      <c r="I413" s="16">
        <v>11.9</v>
      </c>
      <c r="J413" s="32">
        <f t="shared" si="16"/>
        <v>0.97715151134159439</v>
      </c>
      <c r="K413" s="18">
        <f t="shared" ca="1" si="3"/>
        <v>21139.343838020097</v>
      </c>
      <c r="L413" s="19"/>
      <c r="M413" s="20"/>
      <c r="N413" s="18"/>
      <c r="O413" s="20"/>
      <c r="P413" s="21"/>
      <c r="Q413" s="33">
        <f t="shared" si="17"/>
        <v>1.0228484886584057</v>
      </c>
      <c r="R413" s="5">
        <f t="shared" ca="1" si="4"/>
        <v>8.4106341902119297</v>
      </c>
      <c r="S413" s="20"/>
      <c r="T413" s="20"/>
      <c r="U413" s="5">
        <f t="shared" ca="1" si="5"/>
        <v>15.721330737841338</v>
      </c>
      <c r="V413" s="23"/>
      <c r="W413" s="20"/>
      <c r="X413" s="32">
        <f t="shared" si="18"/>
        <v>0.95430302268318878</v>
      </c>
      <c r="Y413" s="18">
        <f t="shared" ca="1" si="6"/>
        <v>2883648088.5777578</v>
      </c>
      <c r="Z413" s="20"/>
      <c r="AA413" s="20"/>
      <c r="AB413" s="18"/>
      <c r="AC413" s="20"/>
      <c r="AD413" s="20"/>
      <c r="AE413" s="24">
        <f t="shared" si="42"/>
        <v>4</v>
      </c>
      <c r="AH413" s="25" t="str">
        <f t="shared" ca="1" si="7"/>
        <v>-</v>
      </c>
      <c r="AI413" s="15">
        <f t="shared" ca="1" si="8"/>
        <v>14.325129706883239</v>
      </c>
      <c r="AJ413" s="15">
        <f t="shared" ca="1" si="9"/>
        <v>14.220069210294067</v>
      </c>
      <c r="AK413" s="17">
        <f t="shared" ca="1" si="10"/>
        <v>3.2710486872057278E-2</v>
      </c>
      <c r="AL413" s="17">
        <f t="shared" ca="1" si="11"/>
        <v>2.3743312903653939E-2</v>
      </c>
      <c r="AM413" s="26">
        <f t="shared" ca="1" si="12"/>
        <v>1</v>
      </c>
      <c r="AN413" s="26">
        <f t="shared" ca="1" si="13"/>
        <v>1</v>
      </c>
      <c r="AO413" s="25">
        <f t="shared" si="20"/>
        <v>0</v>
      </c>
      <c r="AP413" s="26">
        <f t="shared" si="21"/>
        <v>0</v>
      </c>
      <c r="AQ413" s="25">
        <f t="shared" si="22"/>
        <v>0</v>
      </c>
      <c r="AR413" s="26">
        <f t="shared" si="23"/>
        <v>1</v>
      </c>
      <c r="BD413" s="30"/>
      <c r="BE413" s="30"/>
      <c r="BF413" s="30"/>
    </row>
    <row r="414" spans="1:58" x14ac:dyDescent="0.2">
      <c r="A414" s="12">
        <v>38667</v>
      </c>
      <c r="B414" s="13">
        <v>11.89</v>
      </c>
      <c r="C414" s="14">
        <v>12.7</v>
      </c>
      <c r="D414" s="31">
        <f t="shared" si="14"/>
        <v>18424.409217170469</v>
      </c>
      <c r="E414" s="31">
        <f t="shared" si="15"/>
        <v>101904.79706098657</v>
      </c>
      <c r="F414" s="16">
        <f t="shared" si="0"/>
        <v>120329.20627815704</v>
      </c>
      <c r="G414" s="16">
        <f t="shared" si="1"/>
        <v>12.575975484859347</v>
      </c>
      <c r="H414" s="17">
        <f t="shared" si="2"/>
        <v>6.3779527559055027E-2</v>
      </c>
      <c r="I414" s="16">
        <v>11.63</v>
      </c>
      <c r="J414" s="32">
        <f t="shared" si="16"/>
        <v>0.96803152269424353</v>
      </c>
      <c r="K414" s="18">
        <f t="shared" ca="1" si="3"/>
        <v>20462.716946297507</v>
      </c>
      <c r="L414" s="19"/>
      <c r="M414" s="20"/>
      <c r="N414" s="18"/>
      <c r="O414" s="20"/>
      <c r="P414" s="21"/>
      <c r="Q414" s="33">
        <f t="shared" si="17"/>
        <v>1.0319684773057565</v>
      </c>
      <c r="R414" s="5">
        <f t="shared" ca="1" si="4"/>
        <v>8.6791477815042519</v>
      </c>
      <c r="S414" s="20"/>
      <c r="T414" s="20"/>
      <c r="U414" s="5">
        <f t="shared" ca="1" si="5"/>
        <v>16.223362309896114</v>
      </c>
      <c r="V414" s="23"/>
      <c r="W414" s="20"/>
      <c r="X414" s="32">
        <f t="shared" si="18"/>
        <v>0.93606304538848695</v>
      </c>
      <c r="Y414" s="18">
        <f t="shared" ca="1" si="6"/>
        <v>2699098763.7934518</v>
      </c>
      <c r="Z414" s="20"/>
      <c r="AA414" s="20"/>
      <c r="AB414" s="18"/>
      <c r="AC414" s="20"/>
      <c r="AD414" s="20"/>
      <c r="AE414" s="24">
        <f t="shared" si="42"/>
        <v>3</v>
      </c>
      <c r="AH414" s="25" t="str">
        <f t="shared" ca="1" si="7"/>
        <v>-</v>
      </c>
      <c r="AI414" s="15">
        <f t="shared" ca="1" si="8"/>
        <v>14.195566521947963</v>
      </c>
      <c r="AJ414" s="15">
        <f t="shared" ca="1" si="9"/>
        <v>14.179556736917679</v>
      </c>
      <c r="AK414" s="17">
        <f t="shared" ca="1" si="10"/>
        <v>3.8944803736295365E-2</v>
      </c>
      <c r="AL414" s="17">
        <f t="shared" ca="1" si="11"/>
        <v>2.6501667278124086E-2</v>
      </c>
      <c r="AM414" s="26">
        <f t="shared" ca="1" si="12"/>
        <v>1</v>
      </c>
      <c r="AN414" s="26">
        <f t="shared" ca="1" si="13"/>
        <v>1</v>
      </c>
      <c r="AO414" s="25">
        <f t="shared" si="20"/>
        <v>0</v>
      </c>
      <c r="AP414" s="26">
        <f t="shared" si="21"/>
        <v>0</v>
      </c>
      <c r="AQ414" s="25">
        <f t="shared" si="22"/>
        <v>0</v>
      </c>
      <c r="AR414" s="26">
        <f t="shared" si="23"/>
        <v>1</v>
      </c>
      <c r="BD414" s="30"/>
      <c r="BE414" s="30"/>
      <c r="BF414" s="30"/>
    </row>
    <row r="415" spans="1:58" x14ac:dyDescent="0.2">
      <c r="A415" s="12">
        <v>38670</v>
      </c>
      <c r="B415" s="13">
        <v>11.94</v>
      </c>
      <c r="C415" s="14">
        <v>12.87</v>
      </c>
      <c r="D415" s="31">
        <f t="shared" si="14"/>
        <v>12282.939478113647</v>
      </c>
      <c r="E415" s="31">
        <f t="shared" si="15"/>
        <v>107654.56676156812</v>
      </c>
      <c r="F415" s="16">
        <f t="shared" si="0"/>
        <v>119937.50623968177</v>
      </c>
      <c r="G415" s="16">
        <f t="shared" si="1"/>
        <v>12.774757618589986</v>
      </c>
      <c r="H415" s="17">
        <f t="shared" si="2"/>
        <v>7.2261072261072257E-2</v>
      </c>
      <c r="I415" s="16">
        <v>12.18</v>
      </c>
      <c r="J415" s="32">
        <f t="shared" si="16"/>
        <v>1.0124998076797709</v>
      </c>
      <c r="K415" s="18">
        <f t="shared" ca="1" si="3"/>
        <v>20717.652321125428</v>
      </c>
      <c r="L415" s="19"/>
      <c r="M415" s="20"/>
      <c r="N415" s="18"/>
      <c r="O415" s="20"/>
      <c r="P415" s="21"/>
      <c r="Q415" s="33">
        <f t="shared" si="17"/>
        <v>0.98750019232022912</v>
      </c>
      <c r="R415" s="5">
        <f t="shared" ca="1" si="4"/>
        <v>8.5703030609834556</v>
      </c>
      <c r="S415" s="20"/>
      <c r="T415" s="20"/>
      <c r="U415" s="5">
        <f t="shared" ca="1" si="5"/>
        <v>16.020024929830623</v>
      </c>
      <c r="V415" s="23"/>
      <c r="W415" s="20"/>
      <c r="X415" s="32">
        <f t="shared" si="18"/>
        <v>1.0249996153595418</v>
      </c>
      <c r="Y415" s="18">
        <f t="shared" ca="1" si="6"/>
        <v>2766393117.73281</v>
      </c>
      <c r="Z415" s="20"/>
      <c r="AA415" s="20"/>
      <c r="AB415" s="18"/>
      <c r="AC415" s="20"/>
      <c r="AD415" s="20"/>
      <c r="AE415" s="24">
        <f t="shared" si="42"/>
        <v>2</v>
      </c>
      <c r="AH415" s="25" t="str">
        <f t="shared" ca="1" si="7"/>
        <v>-</v>
      </c>
      <c r="AI415" s="15">
        <f t="shared" ca="1" si="8"/>
        <v>14.100956180493919</v>
      </c>
      <c r="AJ415" s="15">
        <f t="shared" ca="1" si="9"/>
        <v>14.147089794532883</v>
      </c>
      <c r="AK415" s="17">
        <f t="shared" ca="1" si="10"/>
        <v>4.6686447539886079E-2</v>
      </c>
      <c r="AL415" s="17">
        <f t="shared" ca="1" si="11"/>
        <v>2.9785338647626516E-2</v>
      </c>
      <c r="AM415" s="26">
        <f t="shared" ca="1" si="12"/>
        <v>0</v>
      </c>
      <c r="AN415" s="26">
        <f t="shared" ca="1" si="13"/>
        <v>1</v>
      </c>
      <c r="AO415" s="25">
        <f t="shared" si="20"/>
        <v>0</v>
      </c>
      <c r="AP415" s="26">
        <f t="shared" si="21"/>
        <v>0</v>
      </c>
      <c r="AQ415" s="25">
        <f t="shared" si="22"/>
        <v>0</v>
      </c>
      <c r="AR415" s="26">
        <f t="shared" si="23"/>
        <v>1</v>
      </c>
      <c r="BD415" s="30"/>
      <c r="BE415" s="30"/>
      <c r="BF415" s="30"/>
    </row>
    <row r="416" spans="1:58" x14ac:dyDescent="0.2">
      <c r="A416" s="12">
        <v>38671</v>
      </c>
      <c r="B416" s="13">
        <v>11.87</v>
      </c>
      <c r="C416" s="14">
        <v>12.8</v>
      </c>
      <c r="D416" s="31">
        <f t="shared" si="14"/>
        <v>6141.4697390568235</v>
      </c>
      <c r="E416" s="31">
        <f t="shared" si="15"/>
        <v>113352.24731202176</v>
      </c>
      <c r="F416" s="16">
        <f t="shared" si="0"/>
        <v>119493.71705107858</v>
      </c>
      <c r="G416" s="16">
        <f t="shared" si="1"/>
        <v>12.752201948367871</v>
      </c>
      <c r="H416" s="17">
        <f t="shared" si="2"/>
        <v>7.2656250000000089E-2</v>
      </c>
      <c r="I416" s="16">
        <v>12.23</v>
      </c>
      <c r="J416" s="32">
        <f t="shared" si="16"/>
        <v>0.99454071927100574</v>
      </c>
      <c r="K416" s="18">
        <f t="shared" ca="1" si="3"/>
        <v>20603.708834889319</v>
      </c>
      <c r="L416" s="19"/>
      <c r="M416" s="20"/>
      <c r="N416" s="18"/>
      <c r="O416" s="20"/>
      <c r="P416" s="21"/>
      <c r="Q416" s="33">
        <f t="shared" si="17"/>
        <v>1.0054592807289944</v>
      </c>
      <c r="R416" s="5">
        <f t="shared" ca="1" si="4"/>
        <v>8.6167317746585166</v>
      </c>
      <c r="S416" s="20"/>
      <c r="T416" s="20"/>
      <c r="U416" s="5">
        <f t="shared" ca="1" si="5"/>
        <v>16.106931296556521</v>
      </c>
      <c r="V416" s="23"/>
      <c r="W416" s="20"/>
      <c r="X416" s="32">
        <f t="shared" si="18"/>
        <v>0.98908143854201147</v>
      </c>
      <c r="Y416" s="18">
        <f t="shared" ca="1" si="6"/>
        <v>2736008007.357832</v>
      </c>
      <c r="Z416" s="20"/>
      <c r="AA416" s="20"/>
      <c r="AB416" s="18"/>
      <c r="AC416" s="20"/>
      <c r="AD416" s="20"/>
      <c r="AE416" s="24">
        <f t="shared" si="42"/>
        <v>1</v>
      </c>
      <c r="AH416" s="25" t="str">
        <f t="shared" ca="1" si="7"/>
        <v>-</v>
      </c>
      <c r="AI416" s="15">
        <f t="shared" ca="1" si="8"/>
        <v>14.006793961838106</v>
      </c>
      <c r="AJ416" s="15">
        <f t="shared" ca="1" si="9"/>
        <v>14.111675721857129</v>
      </c>
      <c r="AK416" s="17">
        <f t="shared" ca="1" si="10"/>
        <v>5.4104464515194718E-2</v>
      </c>
      <c r="AL416" s="17">
        <f t="shared" ca="1" si="11"/>
        <v>3.2344848328108688E-2</v>
      </c>
      <c r="AM416" s="26">
        <f t="shared" ca="1" si="12"/>
        <v>0</v>
      </c>
      <c r="AN416" s="26">
        <f t="shared" ca="1" si="13"/>
        <v>1</v>
      </c>
      <c r="AO416" s="25">
        <f t="shared" si="20"/>
        <v>0</v>
      </c>
      <c r="AP416" s="26">
        <f t="shared" si="21"/>
        <v>0</v>
      </c>
      <c r="AQ416" s="25">
        <f t="shared" si="22"/>
        <v>0</v>
      </c>
      <c r="AR416" s="26">
        <f t="shared" si="23"/>
        <v>1</v>
      </c>
      <c r="BD416" s="30"/>
      <c r="BE416" s="30"/>
      <c r="BF416" s="30"/>
    </row>
    <row r="417" spans="1:58" x14ac:dyDescent="0.2">
      <c r="A417" s="38">
        <v>38672</v>
      </c>
      <c r="B417" s="13">
        <v>12.76</v>
      </c>
      <c r="C417" s="14">
        <v>13.84</v>
      </c>
      <c r="D417" s="31">
        <f t="shared" si="14"/>
        <v>119047.50089035023</v>
      </c>
      <c r="E417" s="31">
        <f t="shared" si="15"/>
        <v>0</v>
      </c>
      <c r="F417" s="16">
        <f t="shared" si="0"/>
        <v>119047.50089035023</v>
      </c>
      <c r="G417" s="16">
        <f t="shared" si="1"/>
        <v>12.76</v>
      </c>
      <c r="H417" s="17">
        <f t="shared" si="2"/>
        <v>7.80346820809249E-2</v>
      </c>
      <c r="I417" s="16">
        <v>12.26</v>
      </c>
      <c r="J417" s="32">
        <f t="shared" si="16"/>
        <v>0.99687499999999973</v>
      </c>
      <c r="K417" s="18">
        <f t="shared" ca="1" si="3"/>
        <v>20538.484897768529</v>
      </c>
      <c r="L417" s="19"/>
      <c r="M417" s="20"/>
      <c r="N417" s="18"/>
      <c r="O417" s="20"/>
      <c r="P417" s="21"/>
      <c r="Q417" s="33">
        <f t="shared" si="17"/>
        <v>1.0031250000000003</v>
      </c>
      <c r="R417" s="5">
        <f t="shared" ca="1" si="4"/>
        <v>8.6432989779860598</v>
      </c>
      <c r="S417" s="20"/>
      <c r="T417" s="20"/>
      <c r="U417" s="5">
        <f t="shared" ca="1" si="5"/>
        <v>16.156712305873956</v>
      </c>
      <c r="V417" s="23"/>
      <c r="W417" s="20"/>
      <c r="X417" s="32">
        <f t="shared" si="18"/>
        <v>0.99374999999999947</v>
      </c>
      <c r="Y417" s="18">
        <f t="shared" ca="1" si="6"/>
        <v>2718729017.4690423</v>
      </c>
      <c r="Z417" s="20"/>
      <c r="AA417" s="20"/>
      <c r="AB417" s="18"/>
      <c r="AC417" s="20"/>
      <c r="AD417" s="20"/>
      <c r="AE417" s="24">
        <v>24</v>
      </c>
      <c r="AH417" s="25" t="str">
        <f t="shared" ca="1" si="7"/>
        <v>-</v>
      </c>
      <c r="AI417" s="15">
        <f t="shared" ca="1" si="8"/>
        <v>13.908873532896678</v>
      </c>
      <c r="AJ417" s="15">
        <f t="shared" ca="1" si="9"/>
        <v>14.075021055537507</v>
      </c>
      <c r="AK417" s="17">
        <f t="shared" ca="1" si="10"/>
        <v>6.2439645058672368E-2</v>
      </c>
      <c r="AL417" s="17">
        <f t="shared" ca="1" si="11"/>
        <v>3.5630192901866226E-2</v>
      </c>
      <c r="AM417" s="26">
        <f t="shared" ca="1" si="12"/>
        <v>0</v>
      </c>
      <c r="AN417" s="26">
        <f t="shared" ca="1" si="13"/>
        <v>1</v>
      </c>
      <c r="AO417" s="25">
        <f t="shared" si="20"/>
        <v>0</v>
      </c>
      <c r="AP417" s="26">
        <f t="shared" si="21"/>
        <v>0</v>
      </c>
      <c r="AQ417" s="25">
        <f t="shared" si="22"/>
        <v>0</v>
      </c>
      <c r="AR417" s="26">
        <f t="shared" si="23"/>
        <v>1</v>
      </c>
      <c r="BD417" s="30"/>
      <c r="BE417" s="30"/>
      <c r="BF417" s="30"/>
    </row>
    <row r="418" spans="1:58" x14ac:dyDescent="0.2">
      <c r="A418" s="40">
        <v>38673</v>
      </c>
      <c r="B418" s="13">
        <v>12.42</v>
      </c>
      <c r="C418" s="14">
        <v>13.648</v>
      </c>
      <c r="D418" s="31">
        <f t="shared" si="14"/>
        <v>114087.18835325231</v>
      </c>
      <c r="E418" s="31">
        <f t="shared" si="15"/>
        <v>4573.236125243463</v>
      </c>
      <c r="F418" s="16">
        <f t="shared" si="0"/>
        <v>118660.42447849577</v>
      </c>
      <c r="G418" s="16">
        <f t="shared" si="1"/>
        <v>12.467327775764165</v>
      </c>
      <c r="H418" s="17">
        <f t="shared" si="2"/>
        <v>8.9976553341148846E-2</v>
      </c>
      <c r="I418" s="16">
        <v>11.25</v>
      </c>
      <c r="J418" s="32">
        <f t="shared" si="16"/>
        <v>0.97388643762721894</v>
      </c>
      <c r="K418" s="18">
        <f t="shared" ca="1" si="3"/>
        <v>20001.336443695414</v>
      </c>
      <c r="L418" s="19"/>
      <c r="M418" s="20"/>
      <c r="N418" s="18"/>
      <c r="O418" s="20"/>
      <c r="P418" s="21"/>
      <c r="Q418" s="33">
        <f t="shared" si="17"/>
        <v>1.0261135623727811</v>
      </c>
      <c r="R418" s="5">
        <f t="shared" ca="1" si="4"/>
        <v>8.8686368338162431</v>
      </c>
      <c r="S418" s="20"/>
      <c r="T418" s="20"/>
      <c r="U418" s="5">
        <f t="shared" ca="1" si="5"/>
        <v>16.578054044117323</v>
      </c>
      <c r="V418" s="23"/>
      <c r="W418" s="20"/>
      <c r="X418" s="32">
        <f t="shared" si="18"/>
        <v>0.94777287525443776</v>
      </c>
      <c r="Y418" s="18">
        <f t="shared" ca="1" si="6"/>
        <v>2576568034.7565303</v>
      </c>
      <c r="Z418" s="20"/>
      <c r="AA418" s="20"/>
      <c r="AB418" s="18"/>
      <c r="AC418" s="20"/>
      <c r="AD418" s="20"/>
      <c r="AE418" s="24">
        <f t="shared" ref="AE418:AE440" si="43">AE417-1</f>
        <v>23</v>
      </c>
      <c r="AH418" s="25" t="str">
        <f t="shared" ca="1" si="7"/>
        <v>-</v>
      </c>
      <c r="AI418" s="15">
        <f t="shared" ca="1" si="8"/>
        <v>13.804460569837826</v>
      </c>
      <c r="AJ418" s="15">
        <f t="shared" ca="1" si="9"/>
        <v>14.03812661104395</v>
      </c>
      <c r="AK418" s="17">
        <f t="shared" ca="1" si="10"/>
        <v>7.1817759754107299E-2</v>
      </c>
      <c r="AL418" s="17">
        <f t="shared" ca="1" si="11"/>
        <v>3.985066626119823E-2</v>
      </c>
      <c r="AM418" s="26">
        <f t="shared" ca="1" si="12"/>
        <v>0</v>
      </c>
      <c r="AN418" s="26">
        <f t="shared" ca="1" si="13"/>
        <v>1</v>
      </c>
      <c r="AO418" s="25">
        <f t="shared" si="20"/>
        <v>0</v>
      </c>
      <c r="AP418" s="26">
        <f t="shared" si="21"/>
        <v>0</v>
      </c>
      <c r="AQ418" s="25">
        <f t="shared" si="22"/>
        <v>0</v>
      </c>
      <c r="AR418" s="26">
        <f t="shared" si="23"/>
        <v>1</v>
      </c>
      <c r="BD418" s="30"/>
      <c r="BE418" s="30"/>
      <c r="BF418" s="30"/>
    </row>
    <row r="419" spans="1:58" x14ac:dyDescent="0.2">
      <c r="A419" s="40">
        <v>38674</v>
      </c>
      <c r="B419" s="13">
        <v>12.05</v>
      </c>
      <c r="C419" s="14">
        <v>13.278</v>
      </c>
      <c r="D419" s="31">
        <f t="shared" si="14"/>
        <v>109126.87581615438</v>
      </c>
      <c r="E419" s="31">
        <f t="shared" si="15"/>
        <v>9087.2368367584277</v>
      </c>
      <c r="F419" s="16">
        <f t="shared" si="0"/>
        <v>118214.11265291281</v>
      </c>
      <c r="G419" s="16">
        <f t="shared" si="1"/>
        <v>12.14439758574599</v>
      </c>
      <c r="H419" s="17">
        <f t="shared" si="2"/>
        <v>9.2483807802379858E-2</v>
      </c>
      <c r="I419" s="16">
        <v>11.12</v>
      </c>
      <c r="J419" s="32">
        <f t="shared" si="16"/>
        <v>0.97043405425911744</v>
      </c>
      <c r="K419" s="18">
        <f t="shared" ca="1" si="3"/>
        <v>19409.186709745496</v>
      </c>
      <c r="L419" s="19"/>
      <c r="M419" s="20"/>
      <c r="N419" s="18"/>
      <c r="O419" s="20"/>
      <c r="P419" s="21"/>
      <c r="Q419" s="33">
        <f t="shared" si="17"/>
        <v>1.0295659457408826</v>
      </c>
      <c r="R419" s="5">
        <f t="shared" ca="1" si="4"/>
        <v>9.1304660901855268</v>
      </c>
      <c r="S419" s="20"/>
      <c r="T419" s="20"/>
      <c r="U419" s="5">
        <f t="shared" ca="1" si="5"/>
        <v>17.067615553255738</v>
      </c>
      <c r="V419" s="23"/>
      <c r="W419" s="20"/>
      <c r="X419" s="32">
        <f t="shared" si="18"/>
        <v>0.94086810851823499</v>
      </c>
      <c r="Y419" s="18">
        <f t="shared" ca="1" si="6"/>
        <v>2424051148.4364605</v>
      </c>
      <c r="Z419" s="20"/>
      <c r="AA419" s="20"/>
      <c r="AB419" s="18"/>
      <c r="AC419" s="20"/>
      <c r="AD419" s="20"/>
      <c r="AE419" s="24">
        <f t="shared" si="43"/>
        <v>22</v>
      </c>
      <c r="AH419" s="25" t="str">
        <f t="shared" ca="1" si="7"/>
        <v>-</v>
      </c>
      <c r="AI419" s="15">
        <f t="shared" ca="1" si="8"/>
        <v>13.659679187974751</v>
      </c>
      <c r="AJ419" s="15">
        <f t="shared" ca="1" si="9"/>
        <v>13.987533587525313</v>
      </c>
      <c r="AK419" s="17">
        <f t="shared" ca="1" si="10"/>
        <v>7.8198648840763496E-2</v>
      </c>
      <c r="AL419" s="17">
        <f t="shared" ca="1" si="11"/>
        <v>4.5672738251524347E-2</v>
      </c>
      <c r="AM419" s="26">
        <f t="shared" ca="1" si="12"/>
        <v>0</v>
      </c>
      <c r="AN419" s="26">
        <f t="shared" ca="1" si="13"/>
        <v>1</v>
      </c>
      <c r="AO419" s="25">
        <f t="shared" si="20"/>
        <v>0</v>
      </c>
      <c r="AP419" s="26">
        <f t="shared" si="21"/>
        <v>0</v>
      </c>
      <c r="AQ419" s="25">
        <f t="shared" si="22"/>
        <v>0</v>
      </c>
      <c r="AR419" s="26">
        <f t="shared" si="23"/>
        <v>1</v>
      </c>
      <c r="BD419" s="30"/>
      <c r="BE419" s="30"/>
      <c r="BF419" s="30"/>
    </row>
    <row r="420" spans="1:58" x14ac:dyDescent="0.2">
      <c r="A420" s="40">
        <v>38677</v>
      </c>
      <c r="B420" s="13">
        <v>12.08</v>
      </c>
      <c r="C420" s="14">
        <v>13.45</v>
      </c>
      <c r="D420" s="31">
        <f t="shared" si="14"/>
        <v>104166.56327905646</v>
      </c>
      <c r="E420" s="31">
        <f t="shared" si="15"/>
        <v>13588.800782535654</v>
      </c>
      <c r="F420" s="16">
        <f t="shared" si="0"/>
        <v>117755.36406159212</v>
      </c>
      <c r="G420" s="16">
        <f t="shared" si="1"/>
        <v>12.238096042761468</v>
      </c>
      <c r="H420" s="17">
        <f t="shared" si="2"/>
        <v>0.10185873605947948</v>
      </c>
      <c r="I420" s="16">
        <v>10.82</v>
      </c>
      <c r="J420" s="32">
        <f t="shared" si="16"/>
        <v>1.0038047656351892</v>
      </c>
      <c r="K420" s="18">
        <f t="shared" ca="1" si="3"/>
        <v>19482.239832084382</v>
      </c>
      <c r="L420" s="19"/>
      <c r="M420" s="20"/>
      <c r="N420" s="18"/>
      <c r="O420" s="20"/>
      <c r="P420" s="21"/>
      <c r="Q420" s="33">
        <f t="shared" si="17"/>
        <v>0.99619523436481083</v>
      </c>
      <c r="R420" s="5">
        <f t="shared" ca="1" si="4"/>
        <v>9.0953478905563667</v>
      </c>
      <c r="S420" s="20"/>
      <c r="T420" s="20"/>
      <c r="U420" s="5">
        <f t="shared" ca="1" si="5"/>
        <v>17.002095182099808</v>
      </c>
      <c r="V420" s="23"/>
      <c r="W420" s="20"/>
      <c r="X420" s="32">
        <f t="shared" si="18"/>
        <v>1.0076095312703783</v>
      </c>
      <c r="Y420" s="18">
        <f t="shared" ca="1" si="6"/>
        <v>2442336293.0762157</v>
      </c>
      <c r="Z420" s="20"/>
      <c r="AA420" s="20"/>
      <c r="AB420" s="18"/>
      <c r="AC420" s="20"/>
      <c r="AD420" s="20"/>
      <c r="AE420" s="24">
        <f t="shared" si="43"/>
        <v>21</v>
      </c>
      <c r="AH420" s="25" t="str">
        <f t="shared" ca="1" si="7"/>
        <v>-</v>
      </c>
      <c r="AI420" s="15">
        <f t="shared" ca="1" si="8"/>
        <v>13.521504830176358</v>
      </c>
      <c r="AJ420" s="15">
        <f t="shared" ca="1" si="9"/>
        <v>13.943571731847808</v>
      </c>
      <c r="AK420" s="17">
        <f t="shared" ca="1" si="10"/>
        <v>8.4545183590834239E-2</v>
      </c>
      <c r="AL420" s="17">
        <f t="shared" ca="1" si="11"/>
        <v>5.0607932824265386E-2</v>
      </c>
      <c r="AM420" s="26">
        <f t="shared" ca="1" si="12"/>
        <v>0</v>
      </c>
      <c r="AN420" s="26">
        <f t="shared" ca="1" si="13"/>
        <v>1</v>
      </c>
      <c r="AO420" s="25">
        <f t="shared" si="20"/>
        <v>0</v>
      </c>
      <c r="AP420" s="26">
        <f t="shared" si="21"/>
        <v>0</v>
      </c>
      <c r="AQ420" s="25">
        <f t="shared" si="22"/>
        <v>0</v>
      </c>
      <c r="AR420" s="26">
        <f t="shared" si="23"/>
        <v>1</v>
      </c>
      <c r="BD420" s="30"/>
      <c r="BE420" s="30"/>
      <c r="BF420" s="30"/>
    </row>
    <row r="421" spans="1:58" x14ac:dyDescent="0.2">
      <c r="A421" s="40">
        <v>38678</v>
      </c>
      <c r="B421" s="13">
        <v>12.01</v>
      </c>
      <c r="C421" s="14">
        <v>13.19</v>
      </c>
      <c r="D421" s="31">
        <f t="shared" si="14"/>
        <v>99206.250741958531</v>
      </c>
      <c r="E421" s="31">
        <f t="shared" si="15"/>
        <v>18043.862154144797</v>
      </c>
      <c r="F421" s="16">
        <f t="shared" si="0"/>
        <v>117250.11289610332</v>
      </c>
      <c r="G421" s="16">
        <f t="shared" si="1"/>
        <v>12.191592638300977</v>
      </c>
      <c r="H421" s="17">
        <f t="shared" si="2"/>
        <v>8.9461713419257016E-2</v>
      </c>
      <c r="I421" s="16">
        <v>10.6</v>
      </c>
      <c r="J421" s="32">
        <f t="shared" si="16"/>
        <v>0.99192573036953136</v>
      </c>
      <c r="K421" s="18">
        <f t="shared" ca="1" si="3"/>
        <v>19324.147135798565</v>
      </c>
      <c r="L421" s="19"/>
      <c r="M421" s="20"/>
      <c r="N421" s="18"/>
      <c r="O421" s="20"/>
      <c r="P421" s="21"/>
      <c r="Q421" s="33">
        <f t="shared" si="17"/>
        <v>1.0080742696304685</v>
      </c>
      <c r="R421" s="5">
        <f t="shared" ca="1" si="4"/>
        <v>9.1684042222341837</v>
      </c>
      <c r="S421" s="20"/>
      <c r="T421" s="20"/>
      <c r="U421" s="5">
        <f t="shared" ca="1" si="5"/>
        <v>17.138787908963735</v>
      </c>
      <c r="V421" s="23"/>
      <c r="W421" s="20"/>
      <c r="X421" s="32">
        <f t="shared" si="18"/>
        <v>0.98385146073906271</v>
      </c>
      <c r="Y421" s="18">
        <f t="shared" ca="1" si="6"/>
        <v>2402737987.4437561</v>
      </c>
      <c r="Z421" s="20"/>
      <c r="AA421" s="20"/>
      <c r="AB421" s="18"/>
      <c r="AC421" s="20"/>
      <c r="AD421" s="20"/>
      <c r="AE421" s="24">
        <f t="shared" si="43"/>
        <v>20</v>
      </c>
      <c r="AH421" s="25" t="str">
        <f t="shared" ca="1" si="7"/>
        <v>-</v>
      </c>
      <c r="AI421" s="15">
        <f t="shared" ca="1" si="8"/>
        <v>13.400597939471693</v>
      </c>
      <c r="AJ421" s="15">
        <f t="shared" ca="1" si="9"/>
        <v>13.901790913143911</v>
      </c>
      <c r="AK421" s="17">
        <f t="shared" ca="1" si="10"/>
        <v>8.7411957117198361E-2</v>
      </c>
      <c r="AL421" s="17">
        <f t="shared" ca="1" si="11"/>
        <v>5.5941203195831998E-2</v>
      </c>
      <c r="AM421" s="26">
        <f t="shared" ca="1" si="12"/>
        <v>0</v>
      </c>
      <c r="AN421" s="26">
        <f t="shared" ca="1" si="13"/>
        <v>1</v>
      </c>
      <c r="AO421" s="25">
        <f t="shared" si="20"/>
        <v>0</v>
      </c>
      <c r="AP421" s="26">
        <f t="shared" si="21"/>
        <v>0</v>
      </c>
      <c r="AQ421" s="25">
        <f t="shared" si="22"/>
        <v>0</v>
      </c>
      <c r="AR421" s="26">
        <f t="shared" si="23"/>
        <v>1</v>
      </c>
      <c r="BD421" s="30"/>
      <c r="BE421" s="30"/>
      <c r="BF421" s="30"/>
    </row>
    <row r="422" spans="1:58" x14ac:dyDescent="0.2">
      <c r="A422" s="40">
        <v>38679</v>
      </c>
      <c r="B422" s="13">
        <v>11.94</v>
      </c>
      <c r="C422" s="14">
        <v>13.13</v>
      </c>
      <c r="D422" s="31">
        <f t="shared" si="14"/>
        <v>94245.938204860606</v>
      </c>
      <c r="E422" s="31">
        <f t="shared" si="15"/>
        <v>22560.416632578923</v>
      </c>
      <c r="F422" s="16">
        <f t="shared" si="0"/>
        <v>116806.35483743953</v>
      </c>
      <c r="G422" s="16">
        <f t="shared" si="1"/>
        <v>12.169841054710867</v>
      </c>
      <c r="H422" s="17">
        <f t="shared" si="2"/>
        <v>9.0632140137090755E-2</v>
      </c>
      <c r="I422" s="16">
        <v>10.96</v>
      </c>
      <c r="J422" s="32">
        <f t="shared" si="16"/>
        <v>0.99443789301488539</v>
      </c>
      <c r="K422" s="18">
        <f t="shared" ca="1" si="3"/>
        <v>19215.880737141128</v>
      </c>
      <c r="L422" s="19"/>
      <c r="M422" s="20"/>
      <c r="N422" s="18"/>
      <c r="O422" s="20"/>
      <c r="P422" s="21"/>
      <c r="Q422" s="33">
        <f t="shared" si="17"/>
        <v>1.0055621069851146</v>
      </c>
      <c r="R422" s="5">
        <f t="shared" ca="1" si="4"/>
        <v>9.2190157993280071</v>
      </c>
      <c r="S422" s="20"/>
      <c r="T422" s="20"/>
      <c r="U422" s="5">
        <f t="shared" ca="1" si="5"/>
        <v>17.233525663490223</v>
      </c>
      <c r="V422" s="23"/>
      <c r="W422" s="20"/>
      <c r="X422" s="32">
        <f t="shared" si="18"/>
        <v>0.98887578602977078</v>
      </c>
      <c r="Y422" s="18">
        <f t="shared" ca="1" si="6"/>
        <v>2375853043.3405046</v>
      </c>
      <c r="Z422" s="20"/>
      <c r="AA422" s="20"/>
      <c r="AB422" s="18"/>
      <c r="AC422" s="20"/>
      <c r="AD422" s="20"/>
      <c r="AE422" s="24">
        <f t="shared" si="43"/>
        <v>19</v>
      </c>
      <c r="AH422" s="25" t="str">
        <f t="shared" ca="1" si="7"/>
        <v>-</v>
      </c>
      <c r="AI422" s="15">
        <f t="shared" ca="1" si="8"/>
        <v>13.284185666476342</v>
      </c>
      <c r="AJ422" s="15">
        <f t="shared" ca="1" si="9"/>
        <v>13.861051931254273</v>
      </c>
      <c r="AK422" s="17">
        <f t="shared" ca="1" si="10"/>
        <v>9.0407938806713481E-2</v>
      </c>
      <c r="AL422" s="17">
        <f t="shared" ca="1" si="11"/>
        <v>6.0491171488007853E-2</v>
      </c>
      <c r="AM422" s="26">
        <f t="shared" ca="1" si="12"/>
        <v>0</v>
      </c>
      <c r="AN422" s="26">
        <f t="shared" ca="1" si="13"/>
        <v>1</v>
      </c>
      <c r="AO422" s="25">
        <f t="shared" si="20"/>
        <v>0</v>
      </c>
      <c r="AP422" s="26">
        <f t="shared" si="21"/>
        <v>0</v>
      </c>
      <c r="AQ422" s="25">
        <f t="shared" si="22"/>
        <v>0</v>
      </c>
      <c r="AR422" s="26">
        <f t="shared" si="23"/>
        <v>1</v>
      </c>
      <c r="BD422" s="30"/>
      <c r="BE422" s="30"/>
      <c r="BF422" s="30"/>
    </row>
    <row r="423" spans="1:58" x14ac:dyDescent="0.2">
      <c r="A423" s="40">
        <v>38681</v>
      </c>
      <c r="B423" s="13">
        <v>11.96</v>
      </c>
      <c r="C423" s="14">
        <v>13.11</v>
      </c>
      <c r="D423" s="31">
        <f t="shared" si="14"/>
        <v>89285.625667762681</v>
      </c>
      <c r="E423" s="31">
        <f t="shared" si="15"/>
        <v>27071.165428690823</v>
      </c>
      <c r="F423" s="16">
        <f t="shared" si="0"/>
        <v>116356.7910964535</v>
      </c>
      <c r="G423" s="16">
        <f t="shared" si="1"/>
        <v>12.227554991415911</v>
      </c>
      <c r="H423" s="17">
        <f t="shared" si="2"/>
        <v>8.7719298245613975E-2</v>
      </c>
      <c r="I423" s="16">
        <v>10.88</v>
      </c>
      <c r="J423" s="32">
        <f t="shared" si="16"/>
        <v>1.0008753262567562</v>
      </c>
      <c r="K423" s="18">
        <f t="shared" ca="1" si="3"/>
        <v>19231.916823419255</v>
      </c>
      <c r="L423" s="19"/>
      <c r="M423" s="20"/>
      <c r="N423" s="18"/>
      <c r="O423" s="20"/>
      <c r="P423" s="21"/>
      <c r="Q423" s="33">
        <f t="shared" si="17"/>
        <v>0.99912467374324376</v>
      </c>
      <c r="R423" s="5">
        <f t="shared" ca="1" si="4"/>
        <v>9.2105624368350192</v>
      </c>
      <c r="S423" s="20"/>
      <c r="T423" s="20"/>
      <c r="U423" s="5">
        <f t="shared" ca="1" si="5"/>
        <v>17.217851225201688</v>
      </c>
      <c r="V423" s="23"/>
      <c r="W423" s="20"/>
      <c r="X423" s="32">
        <f t="shared" si="18"/>
        <v>1.0017506525135125</v>
      </c>
      <c r="Y423" s="18">
        <f t="shared" ca="1" si="6"/>
        <v>2379855700.3813095</v>
      </c>
      <c r="Z423" s="20"/>
      <c r="AA423" s="20"/>
      <c r="AB423" s="18"/>
      <c r="AC423" s="20"/>
      <c r="AD423" s="20"/>
      <c r="AE423" s="24">
        <f t="shared" si="43"/>
        <v>18</v>
      </c>
      <c r="AH423" s="25" t="str">
        <f t="shared" ca="1" si="7"/>
        <v>-</v>
      </c>
      <c r="AI423" s="15">
        <f t="shared" ca="1" si="8"/>
        <v>13.178309280997789</v>
      </c>
      <c r="AJ423" s="15">
        <f t="shared" ca="1" si="9"/>
        <v>13.825479193154786</v>
      </c>
      <c r="AK423" s="17">
        <f t="shared" ca="1" si="10"/>
        <v>9.2022041500828322E-2</v>
      </c>
      <c r="AL423" s="17">
        <f t="shared" ca="1" si="11"/>
        <v>6.4695418883647868E-2</v>
      </c>
      <c r="AM423" s="26">
        <f t="shared" ca="1" si="12"/>
        <v>0</v>
      </c>
      <c r="AN423" s="26">
        <f t="shared" ca="1" si="13"/>
        <v>1</v>
      </c>
      <c r="AO423" s="25">
        <f t="shared" si="20"/>
        <v>0</v>
      </c>
      <c r="AP423" s="26">
        <f t="shared" si="21"/>
        <v>0</v>
      </c>
      <c r="AQ423" s="25">
        <f t="shared" si="22"/>
        <v>0</v>
      </c>
      <c r="AR423" s="26">
        <f t="shared" si="23"/>
        <v>1</v>
      </c>
      <c r="BD423" s="30"/>
      <c r="BE423" s="30"/>
      <c r="BF423" s="30"/>
    </row>
    <row r="424" spans="1:58" x14ac:dyDescent="0.2">
      <c r="A424" s="40">
        <v>38684</v>
      </c>
      <c r="B424" s="13">
        <v>12.06</v>
      </c>
      <c r="C424" s="14">
        <v>13.31</v>
      </c>
      <c r="D424" s="31">
        <f t="shared" si="14"/>
        <v>84325.313130664756</v>
      </c>
      <c r="E424" s="31">
        <f t="shared" si="15"/>
        <v>31596.362830955601</v>
      </c>
      <c r="F424" s="16">
        <f t="shared" si="0"/>
        <v>115921.67596162035</v>
      </c>
      <c r="G424" s="16">
        <f t="shared" si="1"/>
        <v>12.400708096316437</v>
      </c>
      <c r="H424" s="17">
        <f t="shared" si="2"/>
        <v>9.391435011269722E-2</v>
      </c>
      <c r="I424" s="16">
        <v>11.84</v>
      </c>
      <c r="J424" s="32">
        <f t="shared" si="16"/>
        <v>1.0103684483731523</v>
      </c>
      <c r="K424" s="18">
        <f t="shared" ca="1" si="3"/>
        <v>19430.529784059305</v>
      </c>
      <c r="L424" s="19"/>
      <c r="M424" s="20"/>
      <c r="N424" s="18"/>
      <c r="O424" s="20"/>
      <c r="P424" s="21"/>
      <c r="Q424" s="33">
        <f t="shared" si="17"/>
        <v>0.98963155162684768</v>
      </c>
      <c r="R424" s="5">
        <f t="shared" ca="1" si="4"/>
        <v>9.1146834741764966</v>
      </c>
      <c r="S424" s="20"/>
      <c r="T424" s="20"/>
      <c r="U424" s="5">
        <f t="shared" ca="1" si="5"/>
        <v>17.038745474870673</v>
      </c>
      <c r="V424" s="23"/>
      <c r="W424" s="20"/>
      <c r="X424" s="32">
        <f t="shared" si="18"/>
        <v>1.0207368967463046</v>
      </c>
      <c r="Y424" s="18">
        <f t="shared" ca="1" si="6"/>
        <v>2429046648.626617</v>
      </c>
      <c r="Z424" s="20"/>
      <c r="AA424" s="20"/>
      <c r="AB424" s="18"/>
      <c r="AC424" s="20"/>
      <c r="AD424" s="20"/>
      <c r="AE424" s="24">
        <f t="shared" si="43"/>
        <v>17</v>
      </c>
      <c r="AH424" s="25" t="str">
        <f t="shared" ca="1" si="7"/>
        <v>-</v>
      </c>
      <c r="AI424" s="15">
        <f t="shared" ca="1" si="8"/>
        <v>13.057054831028514</v>
      </c>
      <c r="AJ424" s="15">
        <f t="shared" ca="1" si="9"/>
        <v>13.799690471171688</v>
      </c>
      <c r="AK424" s="17">
        <f t="shared" ca="1" si="10"/>
        <v>9.2678340962753056E-2</v>
      </c>
      <c r="AL424" s="17">
        <f t="shared" ca="1" si="11"/>
        <v>6.8916714117339795E-2</v>
      </c>
      <c r="AM424" s="26">
        <f t="shared" ca="1" si="12"/>
        <v>0</v>
      </c>
      <c r="AN424" s="26">
        <f t="shared" ca="1" si="13"/>
        <v>1</v>
      </c>
      <c r="AO424" s="25">
        <f t="shared" si="20"/>
        <v>0</v>
      </c>
      <c r="AP424" s="26">
        <f t="shared" si="21"/>
        <v>0</v>
      </c>
      <c r="AQ424" s="25">
        <f t="shared" si="22"/>
        <v>0</v>
      </c>
      <c r="AR424" s="26">
        <f t="shared" si="23"/>
        <v>1</v>
      </c>
      <c r="BD424" s="30"/>
      <c r="BE424" s="30"/>
      <c r="BF424" s="30"/>
    </row>
    <row r="425" spans="1:58" x14ac:dyDescent="0.2">
      <c r="A425" s="40">
        <v>38685</v>
      </c>
      <c r="B425" s="13">
        <v>12.11</v>
      </c>
      <c r="C425" s="14">
        <v>13.21</v>
      </c>
      <c r="D425" s="31">
        <f t="shared" si="14"/>
        <v>79365.000593566831</v>
      </c>
      <c r="E425" s="31">
        <f t="shared" si="15"/>
        <v>36090.830839776114</v>
      </c>
      <c r="F425" s="16">
        <f t="shared" si="0"/>
        <v>115455.83143334294</v>
      </c>
      <c r="G425" s="16">
        <f t="shared" si="1"/>
        <v>12.453853692194611</v>
      </c>
      <c r="H425" s="17">
        <f t="shared" si="2"/>
        <v>8.3270249810749486E-2</v>
      </c>
      <c r="I425" s="16">
        <v>11.89</v>
      </c>
      <c r="J425" s="32">
        <f t="shared" si="16"/>
        <v>1.0002498533780069</v>
      </c>
      <c r="K425" s="18">
        <f t="shared" ca="1" si="3"/>
        <v>19434.592225877619</v>
      </c>
      <c r="L425" s="19"/>
      <c r="M425" s="20"/>
      <c r="N425" s="18"/>
      <c r="O425" s="20"/>
      <c r="P425" s="21"/>
      <c r="Q425" s="33">
        <f t="shared" si="17"/>
        <v>0.99975014662199313</v>
      </c>
      <c r="R425" s="5">
        <f t="shared" ca="1" si="4"/>
        <v>9.1120265288659645</v>
      </c>
      <c r="S425" s="20"/>
      <c r="T425" s="20"/>
      <c r="U425" s="5">
        <f t="shared" ca="1" si="5"/>
        <v>17.033905103668761</v>
      </c>
      <c r="V425" s="23"/>
      <c r="W425" s="20"/>
      <c r="X425" s="32">
        <f t="shared" si="18"/>
        <v>1.0004997067560137</v>
      </c>
      <c r="Y425" s="18">
        <f t="shared" ca="1" si="6"/>
        <v>2430100516.6000891</v>
      </c>
      <c r="Z425" s="20"/>
      <c r="AA425" s="20"/>
      <c r="AB425" s="18"/>
      <c r="AC425" s="20"/>
      <c r="AD425" s="20"/>
      <c r="AE425" s="24">
        <f t="shared" si="43"/>
        <v>16</v>
      </c>
      <c r="AH425" s="25" t="str">
        <f t="shared" ca="1" si="7"/>
        <v>-</v>
      </c>
      <c r="AI425" s="15">
        <f t="shared" ca="1" si="8"/>
        <v>12.953553571854497</v>
      </c>
      <c r="AJ425" s="15">
        <f t="shared" ca="1" si="9"/>
        <v>13.77888029465506</v>
      </c>
      <c r="AK425" s="17">
        <f t="shared" ca="1" si="10"/>
        <v>9.1142747964147994E-2</v>
      </c>
      <c r="AL425" s="17">
        <f t="shared" ca="1" si="11"/>
        <v>7.2507904140541146E-2</v>
      </c>
      <c r="AM425" s="26">
        <f t="shared" ca="1" si="12"/>
        <v>0</v>
      </c>
      <c r="AN425" s="26">
        <f t="shared" ca="1" si="13"/>
        <v>1</v>
      </c>
      <c r="AO425" s="25">
        <f t="shared" si="20"/>
        <v>0</v>
      </c>
      <c r="AP425" s="26">
        <f t="shared" si="21"/>
        <v>0</v>
      </c>
      <c r="AQ425" s="25">
        <f t="shared" si="22"/>
        <v>0</v>
      </c>
      <c r="AR425" s="26">
        <f t="shared" si="23"/>
        <v>1</v>
      </c>
      <c r="BD425" s="30"/>
      <c r="BE425" s="30"/>
      <c r="BF425" s="30"/>
    </row>
    <row r="426" spans="1:58" x14ac:dyDescent="0.2">
      <c r="A426" s="40">
        <v>38686</v>
      </c>
      <c r="B426" s="13">
        <v>12.19</v>
      </c>
      <c r="C426" s="14">
        <v>13.22</v>
      </c>
      <c r="D426" s="31">
        <f t="shared" si="14"/>
        <v>74404.688056468905</v>
      </c>
      <c r="E426" s="31">
        <f t="shared" si="15"/>
        <v>40638.096912770503</v>
      </c>
      <c r="F426" s="16">
        <f t="shared" si="0"/>
        <v>115042.78496923941</v>
      </c>
      <c r="G426" s="16">
        <f t="shared" si="1"/>
        <v>12.553840633998433</v>
      </c>
      <c r="H426" s="17">
        <f t="shared" si="2"/>
        <v>7.7912254160363181E-2</v>
      </c>
      <c r="I426" s="16">
        <v>12.06</v>
      </c>
      <c r="J426" s="32">
        <f t="shared" si="16"/>
        <v>1.0044223440711317</v>
      </c>
      <c r="K426" s="18">
        <f t="shared" ca="1" si="3"/>
        <v>19519.742866335378</v>
      </c>
      <c r="L426" s="19"/>
      <c r="M426" s="20"/>
      <c r="N426" s="18"/>
      <c r="O426" s="20"/>
      <c r="P426" s="21"/>
      <c r="Q426" s="33">
        <f t="shared" si="17"/>
        <v>0.99557765592886815</v>
      </c>
      <c r="R426" s="5">
        <f t="shared" ca="1" si="4"/>
        <v>9.07135209602896</v>
      </c>
      <c r="S426" s="20"/>
      <c r="T426" s="20"/>
      <c r="U426" s="5">
        <f t="shared" ca="1" si="5"/>
        <v>16.957994730250817</v>
      </c>
      <c r="V426" s="23"/>
      <c r="W426" s="20"/>
      <c r="X426" s="32">
        <f t="shared" si="18"/>
        <v>1.0088446881422637</v>
      </c>
      <c r="Y426" s="18">
        <f t="shared" ca="1" si="6"/>
        <v>2451432650.749331</v>
      </c>
      <c r="Z426" s="20"/>
      <c r="AA426" s="20"/>
      <c r="AB426" s="18"/>
      <c r="AC426" s="20"/>
      <c r="AD426" s="20"/>
      <c r="AE426" s="24">
        <f t="shared" si="43"/>
        <v>15</v>
      </c>
      <c r="AH426" s="25" t="str">
        <f t="shared" ca="1" si="7"/>
        <v>-</v>
      </c>
      <c r="AI426" s="15">
        <f t="shared" ca="1" si="8"/>
        <v>12.861179589482839</v>
      </c>
      <c r="AJ426" s="15">
        <f t="shared" ca="1" si="9"/>
        <v>13.760591752361027</v>
      </c>
      <c r="AK426" s="17">
        <f t="shared" ca="1" si="10"/>
        <v>8.7151667647628606E-2</v>
      </c>
      <c r="AL426" s="17">
        <f t="shared" ca="1" si="11"/>
        <v>7.5618160766304579E-2</v>
      </c>
      <c r="AM426" s="26">
        <f t="shared" ca="1" si="12"/>
        <v>0</v>
      </c>
      <c r="AN426" s="26">
        <f t="shared" ca="1" si="13"/>
        <v>1</v>
      </c>
      <c r="AO426" s="25">
        <f t="shared" si="20"/>
        <v>0</v>
      </c>
      <c r="AP426" s="26">
        <f t="shared" si="21"/>
        <v>0</v>
      </c>
      <c r="AQ426" s="25">
        <f t="shared" si="22"/>
        <v>0</v>
      </c>
      <c r="AR426" s="26">
        <f t="shared" si="23"/>
        <v>1</v>
      </c>
      <c r="BD426" s="30"/>
      <c r="BE426" s="30"/>
      <c r="BF426" s="30"/>
    </row>
    <row r="427" spans="1:58" x14ac:dyDescent="0.2">
      <c r="A427" s="40">
        <v>38687</v>
      </c>
      <c r="B427" s="13">
        <v>12.03</v>
      </c>
      <c r="C427" s="14">
        <v>13.11</v>
      </c>
      <c r="D427" s="31">
        <f t="shared" si="14"/>
        <v>69444.37551937098</v>
      </c>
      <c r="E427" s="31">
        <f t="shared" si="15"/>
        <v>45211.94031876322</v>
      </c>
      <c r="F427" s="16">
        <f t="shared" si="0"/>
        <v>114656.31583813421</v>
      </c>
      <c r="G427" s="16">
        <f t="shared" si="1"/>
        <v>12.455871834336611</v>
      </c>
      <c r="H427" s="17">
        <f t="shared" si="2"/>
        <v>8.237986270022879E-2</v>
      </c>
      <c r="I427" s="16">
        <v>11.24</v>
      </c>
      <c r="J427" s="32">
        <f t="shared" si="16"/>
        <v>0.98886297403487655</v>
      </c>
      <c r="K427" s="18">
        <f t="shared" ca="1" si="3"/>
        <v>19301.564065028437</v>
      </c>
      <c r="L427" s="19"/>
      <c r="M427" s="20"/>
      <c r="N427" s="18"/>
      <c r="O427" s="20"/>
      <c r="P427" s="21"/>
      <c r="Q427" s="33">
        <f t="shared" si="17"/>
        <v>1.0111370259651236</v>
      </c>
      <c r="R427" s="5">
        <f t="shared" ca="1" si="4"/>
        <v>9.1719978705748648</v>
      </c>
      <c r="S427" s="20"/>
      <c r="T427" s="20"/>
      <c r="U427" s="5">
        <f t="shared" ca="1" si="5"/>
        <v>17.146269327820427</v>
      </c>
      <c r="V427" s="23"/>
      <c r="W427" s="20"/>
      <c r="X427" s="32">
        <f t="shared" si="18"/>
        <v>0.97772594806975299</v>
      </c>
      <c r="Y427" s="18">
        <f t="shared" ca="1" si="6"/>
        <v>2396671569.7439451</v>
      </c>
      <c r="Z427" s="20"/>
      <c r="AA427" s="20"/>
      <c r="AB427" s="18"/>
      <c r="AC427" s="20"/>
      <c r="AD427" s="20"/>
      <c r="AE427" s="24">
        <f t="shared" si="43"/>
        <v>14</v>
      </c>
      <c r="AH427" s="25" t="str">
        <f t="shared" ca="1" si="7"/>
        <v>-</v>
      </c>
      <c r="AI427" s="15">
        <f t="shared" ca="1" si="8"/>
        <v>12.766899414313782</v>
      </c>
      <c r="AJ427" s="15">
        <f t="shared" ca="1" si="9"/>
        <v>13.73398405069087</v>
      </c>
      <c r="AK427" s="17">
        <f t="shared" ca="1" si="10"/>
        <v>8.5971359194457239E-2</v>
      </c>
      <c r="AL427" s="17">
        <f t="shared" ca="1" si="11"/>
        <v>7.9015427258815191E-2</v>
      </c>
      <c r="AM427" s="26">
        <f t="shared" ca="1" si="12"/>
        <v>0</v>
      </c>
      <c r="AN427" s="26">
        <f t="shared" ca="1" si="13"/>
        <v>1</v>
      </c>
      <c r="AO427" s="25">
        <f t="shared" si="20"/>
        <v>0</v>
      </c>
      <c r="AP427" s="26">
        <f t="shared" si="21"/>
        <v>0</v>
      </c>
      <c r="AQ427" s="25">
        <f t="shared" si="22"/>
        <v>0</v>
      </c>
      <c r="AR427" s="26">
        <f t="shared" si="23"/>
        <v>1</v>
      </c>
      <c r="BD427" s="30"/>
      <c r="BE427" s="30"/>
      <c r="BF427" s="30"/>
    </row>
    <row r="428" spans="1:58" x14ac:dyDescent="0.2">
      <c r="A428" s="40">
        <v>38688</v>
      </c>
      <c r="B428" s="13">
        <v>11.77</v>
      </c>
      <c r="C428" s="14">
        <v>13.04</v>
      </c>
      <c r="D428" s="31">
        <f t="shared" si="14"/>
        <v>64484.062982273055</v>
      </c>
      <c r="E428" s="31">
        <f t="shared" si="15"/>
        <v>49763.622990104792</v>
      </c>
      <c r="F428" s="16">
        <f t="shared" si="0"/>
        <v>114247.68597237785</v>
      </c>
      <c r="G428" s="16">
        <f t="shared" si="1"/>
        <v>12.323182330648807</v>
      </c>
      <c r="H428" s="17">
        <f t="shared" si="2"/>
        <v>9.7392638036809753E-2</v>
      </c>
      <c r="I428" s="16">
        <v>11.01</v>
      </c>
      <c r="J428" s="32">
        <f t="shared" si="16"/>
        <v>0.9858212444497384</v>
      </c>
      <c r="K428" s="18">
        <f t="shared" ca="1" si="3"/>
        <v>19027.116177387259</v>
      </c>
      <c r="L428" s="19"/>
      <c r="M428" s="20"/>
      <c r="N428" s="18"/>
      <c r="O428" s="20"/>
      <c r="P428" s="21"/>
      <c r="Q428" s="33">
        <f t="shared" si="17"/>
        <v>1.0141787555502617</v>
      </c>
      <c r="R428" s="5">
        <f t="shared" ca="1" si="4"/>
        <v>9.3016578753126247</v>
      </c>
      <c r="S428" s="20"/>
      <c r="T428" s="20"/>
      <c r="U428" s="5">
        <f t="shared" ca="1" si="5"/>
        <v>17.388786756187415</v>
      </c>
      <c r="V428" s="23"/>
      <c r="W428" s="20"/>
      <c r="X428" s="32">
        <f t="shared" si="18"/>
        <v>0.9716424888994768</v>
      </c>
      <c r="Y428" s="18">
        <f t="shared" ca="1" si="6"/>
        <v>2328554669.5429964</v>
      </c>
      <c r="Z428" s="20"/>
      <c r="AA428" s="20"/>
      <c r="AB428" s="18"/>
      <c r="AC428" s="20"/>
      <c r="AD428" s="20"/>
      <c r="AE428" s="24">
        <f t="shared" si="43"/>
        <v>13</v>
      </c>
      <c r="AH428" s="25" t="str">
        <f t="shared" ca="1" si="7"/>
        <v>-</v>
      </c>
      <c r="AI428" s="15">
        <f t="shared" ca="1" si="8"/>
        <v>12.685450647093267</v>
      </c>
      <c r="AJ428" s="15">
        <f t="shared" ca="1" si="9"/>
        <v>13.69173890745213</v>
      </c>
      <c r="AK428" s="17">
        <f t="shared" ca="1" si="10"/>
        <v>8.7098108844410396E-2</v>
      </c>
      <c r="AL428" s="17">
        <f t="shared" ca="1" si="11"/>
        <v>8.2995725563082073E-2</v>
      </c>
      <c r="AM428" s="26">
        <f t="shared" ca="1" si="12"/>
        <v>0</v>
      </c>
      <c r="AN428" s="26">
        <f t="shared" ca="1" si="13"/>
        <v>1</v>
      </c>
      <c r="AO428" s="25">
        <f t="shared" si="20"/>
        <v>0</v>
      </c>
      <c r="AP428" s="26">
        <f t="shared" si="21"/>
        <v>0</v>
      </c>
      <c r="AQ428" s="25">
        <f t="shared" si="22"/>
        <v>0</v>
      </c>
      <c r="AR428" s="26">
        <f t="shared" si="23"/>
        <v>1</v>
      </c>
      <c r="BD428" s="30"/>
      <c r="BE428" s="30"/>
      <c r="BF428" s="30"/>
    </row>
    <row r="429" spans="1:58" x14ac:dyDescent="0.2">
      <c r="A429" s="40">
        <v>38691</v>
      </c>
      <c r="B429" s="13">
        <v>11.83</v>
      </c>
      <c r="C429" s="14">
        <v>13.02</v>
      </c>
      <c r="D429" s="31">
        <f t="shared" si="14"/>
        <v>59523.75044517513</v>
      </c>
      <c r="E429" s="31">
        <f t="shared" si="15"/>
        <v>54240.83760372769</v>
      </c>
      <c r="F429" s="16">
        <f t="shared" si="0"/>
        <v>113764.58804890282</v>
      </c>
      <c r="G429" s="16">
        <f t="shared" si="1"/>
        <v>12.39736984553304</v>
      </c>
      <c r="H429" s="17">
        <f t="shared" si="2"/>
        <v>9.139784946236551E-2</v>
      </c>
      <c r="I429" s="16">
        <v>11.6</v>
      </c>
      <c r="J429" s="32">
        <f t="shared" si="16"/>
        <v>1.0017661886430953</v>
      </c>
      <c r="K429" s="18">
        <f t="shared" ca="1" si="3"/>
        <v>19059.94458646217</v>
      </c>
      <c r="L429" s="19"/>
      <c r="M429" s="20"/>
      <c r="N429" s="18"/>
      <c r="O429" s="20"/>
      <c r="P429" s="21"/>
      <c r="Q429" s="33">
        <f t="shared" si="17"/>
        <v>0.99823381135690459</v>
      </c>
      <c r="R429" s="5">
        <f t="shared" ca="1" si="4"/>
        <v>9.284842582366819</v>
      </c>
      <c r="S429" s="20"/>
      <c r="T429" s="20"/>
      <c r="U429" s="5">
        <f t="shared" ca="1" si="5"/>
        <v>17.357480617286228</v>
      </c>
      <c r="V429" s="23"/>
      <c r="W429" s="20"/>
      <c r="X429" s="32">
        <f t="shared" si="18"/>
        <v>1.0035323772861908</v>
      </c>
      <c r="Y429" s="18">
        <f t="shared" ca="1" si="6"/>
        <v>2336626212.3612571</v>
      </c>
      <c r="Z429" s="20"/>
      <c r="AA429" s="20"/>
      <c r="AB429" s="18"/>
      <c r="AC429" s="20"/>
      <c r="AD429" s="20"/>
      <c r="AE429" s="24">
        <f t="shared" si="43"/>
        <v>12</v>
      </c>
      <c r="AH429" s="25" t="str">
        <f t="shared" ca="1" si="7"/>
        <v>-</v>
      </c>
      <c r="AI429" s="15">
        <f t="shared" ca="1" si="8"/>
        <v>12.633598066888222</v>
      </c>
      <c r="AJ429" s="15">
        <f t="shared" ca="1" si="9"/>
        <v>13.640600032948768</v>
      </c>
      <c r="AK429" s="17">
        <f t="shared" ca="1" si="10"/>
        <v>8.7711200713868995E-2</v>
      </c>
      <c r="AL429" s="17">
        <f t="shared" ca="1" si="11"/>
        <v>8.5320686574327259E-2</v>
      </c>
      <c r="AM429" s="26">
        <f t="shared" ca="1" si="12"/>
        <v>0</v>
      </c>
      <c r="AN429" s="26">
        <f t="shared" ca="1" si="13"/>
        <v>1</v>
      </c>
      <c r="AO429" s="25">
        <f t="shared" si="20"/>
        <v>0</v>
      </c>
      <c r="AP429" s="26">
        <f t="shared" si="21"/>
        <v>0</v>
      </c>
      <c r="AQ429" s="25">
        <f t="shared" si="22"/>
        <v>0</v>
      </c>
      <c r="AR429" s="26">
        <f t="shared" si="23"/>
        <v>1</v>
      </c>
      <c r="BD429" s="30"/>
      <c r="BE429" s="30"/>
      <c r="BF429" s="30"/>
    </row>
    <row r="430" spans="1:58" x14ac:dyDescent="0.2">
      <c r="A430" s="40">
        <v>38692</v>
      </c>
      <c r="B430" s="13">
        <v>11.81</v>
      </c>
      <c r="C430" s="14">
        <v>13.02</v>
      </c>
      <c r="D430" s="31">
        <f t="shared" si="14"/>
        <v>54563.437908077205</v>
      </c>
      <c r="E430" s="31">
        <f t="shared" si="15"/>
        <v>58747.788242273658</v>
      </c>
      <c r="F430" s="16">
        <f t="shared" si="0"/>
        <v>113311.22615035086</v>
      </c>
      <c r="G430" s="16">
        <f t="shared" si="1"/>
        <v>12.437341404626846</v>
      </c>
      <c r="H430" s="17">
        <f t="shared" si="2"/>
        <v>9.2933947772657399E-2</v>
      </c>
      <c r="I430" s="16">
        <v>11.52</v>
      </c>
      <c r="J430" s="32">
        <f t="shared" si="16"/>
        <v>0.99922625997007153</v>
      </c>
      <c r="K430" s="18">
        <f t="shared" ca="1" si="3"/>
        <v>19044.420709842107</v>
      </c>
      <c r="L430" s="19"/>
      <c r="M430" s="20"/>
      <c r="N430" s="18"/>
      <c r="O430" s="20"/>
      <c r="P430" s="21"/>
      <c r="Q430" s="33">
        <f t="shared" si="17"/>
        <v>1.0007737400299284</v>
      </c>
      <c r="R430" s="5">
        <f t="shared" ca="1" si="4"/>
        <v>9.291639543135668</v>
      </c>
      <c r="S430" s="20"/>
      <c r="T430" s="20"/>
      <c r="U430" s="5">
        <f t="shared" ca="1" si="5"/>
        <v>17.370316094200167</v>
      </c>
      <c r="V430" s="23"/>
      <c r="W430" s="20"/>
      <c r="X430" s="32">
        <f t="shared" si="18"/>
        <v>0.99845251994014317</v>
      </c>
      <c r="Y430" s="18">
        <f t="shared" ca="1" si="6"/>
        <v>2332856787.1782002</v>
      </c>
      <c r="Z430" s="20"/>
      <c r="AA430" s="20"/>
      <c r="AB430" s="18"/>
      <c r="AC430" s="20"/>
      <c r="AD430" s="20"/>
      <c r="AE430" s="24">
        <f t="shared" si="43"/>
        <v>11</v>
      </c>
      <c r="AH430" s="25" t="str">
        <f t="shared" ca="1" si="7"/>
        <v>-</v>
      </c>
      <c r="AI430" s="15">
        <f t="shared" ca="1" si="8"/>
        <v>12.586884819535967</v>
      </c>
      <c r="AJ430" s="15">
        <f t="shared" ca="1" si="9"/>
        <v>13.590168413254046</v>
      </c>
      <c r="AK430" s="17">
        <f t="shared" ca="1" si="10"/>
        <v>8.7547800323862349E-2</v>
      </c>
      <c r="AL430" s="17">
        <f t="shared" ca="1" si="11"/>
        <v>8.71428378376774E-2</v>
      </c>
      <c r="AM430" s="26">
        <f t="shared" ca="1" si="12"/>
        <v>0</v>
      </c>
      <c r="AN430" s="26">
        <f t="shared" ca="1" si="13"/>
        <v>1</v>
      </c>
      <c r="AO430" s="25">
        <f t="shared" si="20"/>
        <v>0</v>
      </c>
      <c r="AP430" s="26">
        <f t="shared" si="21"/>
        <v>0</v>
      </c>
      <c r="AQ430" s="25">
        <f t="shared" si="22"/>
        <v>0</v>
      </c>
      <c r="AR430" s="26">
        <f t="shared" si="23"/>
        <v>1</v>
      </c>
      <c r="BD430" s="30"/>
      <c r="BE430" s="30"/>
      <c r="BF430" s="30"/>
    </row>
    <row r="431" spans="1:58" x14ac:dyDescent="0.2">
      <c r="A431" s="40">
        <v>38693</v>
      </c>
      <c r="B431" s="13">
        <v>12.15</v>
      </c>
      <c r="C431" s="14">
        <v>12.94</v>
      </c>
      <c r="D431" s="31">
        <f t="shared" si="14"/>
        <v>49603.12537097928</v>
      </c>
      <c r="E431" s="31">
        <f t="shared" si="15"/>
        <v>63247.119353112867</v>
      </c>
      <c r="F431" s="16">
        <f t="shared" si="0"/>
        <v>112850.24472409215</v>
      </c>
      <c r="G431" s="16">
        <f t="shared" si="1"/>
        <v>12.592756897967915</v>
      </c>
      <c r="H431" s="17">
        <f t="shared" si="2"/>
        <v>6.1051004636785144E-2</v>
      </c>
      <c r="I431" s="16">
        <v>12.18</v>
      </c>
      <c r="J431" s="32">
        <f t="shared" si="16"/>
        <v>1.0083767639652388</v>
      </c>
      <c r="K431" s="18">
        <f t="shared" ca="1" si="3"/>
        <v>19203.168420367943</v>
      </c>
      <c r="L431" s="19"/>
      <c r="M431" s="20"/>
      <c r="N431" s="18"/>
      <c r="O431" s="20"/>
      <c r="P431" s="21"/>
      <c r="Q431" s="33">
        <f t="shared" si="17"/>
        <v>0.99162323603476121</v>
      </c>
      <c r="R431" s="5">
        <f t="shared" ca="1" si="4"/>
        <v>9.2134218368065497</v>
      </c>
      <c r="S431" s="20"/>
      <c r="T431" s="20"/>
      <c r="U431" s="5">
        <f t="shared" ca="1" si="5"/>
        <v>17.224219357475434</v>
      </c>
      <c r="V431" s="23"/>
      <c r="W431" s="20"/>
      <c r="X431" s="32">
        <f t="shared" si="18"/>
        <v>1.0167535279304776</v>
      </c>
      <c r="Y431" s="18">
        <f t="shared" ca="1" si="6"/>
        <v>2371784263.700213</v>
      </c>
      <c r="Z431" s="20"/>
      <c r="AA431" s="20"/>
      <c r="AB431" s="18"/>
      <c r="AC431" s="20"/>
      <c r="AD431" s="20"/>
      <c r="AE431" s="24">
        <f t="shared" si="43"/>
        <v>10</v>
      </c>
      <c r="AH431" s="25" t="str">
        <f t="shared" ca="1" si="7"/>
        <v>-</v>
      </c>
      <c r="AI431" s="15">
        <f t="shared" ca="1" si="8"/>
        <v>12.550100500417351</v>
      </c>
      <c r="AJ431" s="15">
        <f t="shared" ca="1" si="9"/>
        <v>13.532592633644688</v>
      </c>
      <c r="AK431" s="17">
        <f t="shared" ca="1" si="10"/>
        <v>8.3844592794868292E-2</v>
      </c>
      <c r="AL431" s="17">
        <f t="shared" ca="1" si="11"/>
        <v>8.6442208611159463E-2</v>
      </c>
      <c r="AM431" s="26">
        <f t="shared" ca="1" si="12"/>
        <v>0</v>
      </c>
      <c r="AN431" s="26">
        <f t="shared" ca="1" si="13"/>
        <v>0</v>
      </c>
      <c r="AO431" s="25">
        <f t="shared" si="20"/>
        <v>0</v>
      </c>
      <c r="AP431" s="26">
        <f t="shared" si="21"/>
        <v>0</v>
      </c>
      <c r="AQ431" s="25">
        <f t="shared" si="22"/>
        <v>0</v>
      </c>
      <c r="AR431" s="26">
        <f t="shared" si="23"/>
        <v>1</v>
      </c>
      <c r="BD431" s="30"/>
      <c r="BE431" s="30"/>
      <c r="BF431" s="30"/>
    </row>
    <row r="432" spans="1:58" x14ac:dyDescent="0.2">
      <c r="A432" s="40">
        <v>38694</v>
      </c>
      <c r="B432" s="13">
        <v>12.15</v>
      </c>
      <c r="C432" s="14">
        <v>12.92</v>
      </c>
      <c r="D432" s="31">
        <f t="shared" si="14"/>
        <v>44642.812833881355</v>
      </c>
      <c r="E432" s="31">
        <f t="shared" si="15"/>
        <v>67904.599826508522</v>
      </c>
      <c r="F432" s="16">
        <f t="shared" si="0"/>
        <v>112547.41266038988</v>
      </c>
      <c r="G432" s="16">
        <f t="shared" si="1"/>
        <v>12.614573468465112</v>
      </c>
      <c r="H432" s="17">
        <f t="shared" si="2"/>
        <v>5.9597523219814263E-2</v>
      </c>
      <c r="I432" s="16">
        <v>12.21</v>
      </c>
      <c r="J432" s="32">
        <f t="shared" si="16"/>
        <v>0.99904433459425646</v>
      </c>
      <c r="K432" s="18">
        <f t="shared" ca="1" si="3"/>
        <v>19184.034490096514</v>
      </c>
      <c r="L432" s="19"/>
      <c r="M432" s="20"/>
      <c r="N432" s="18"/>
      <c r="O432" s="20"/>
      <c r="P432" s="21"/>
      <c r="Q432" s="33">
        <f t="shared" si="17"/>
        <v>1.0009556654057434</v>
      </c>
      <c r="R432" s="5">
        <f t="shared" ca="1" si="4"/>
        <v>9.2218425994858038</v>
      </c>
      <c r="S432" s="20"/>
      <c r="T432" s="20"/>
      <c r="U432" s="5">
        <f t="shared" ca="1" si="5"/>
        <v>17.240089705907423</v>
      </c>
      <c r="V432" s="23"/>
      <c r="W432" s="20"/>
      <c r="X432" s="32">
        <f t="shared" si="18"/>
        <v>0.99808866918851302</v>
      </c>
      <c r="Y432" s="18">
        <f t="shared" ca="1" si="6"/>
        <v>2367095203.1610837</v>
      </c>
      <c r="Z432" s="20"/>
      <c r="AA432" s="20"/>
      <c r="AB432" s="18"/>
      <c r="AC432" s="20"/>
      <c r="AD432" s="20"/>
      <c r="AE432" s="24">
        <f t="shared" si="43"/>
        <v>9</v>
      </c>
      <c r="AH432" s="25" t="str">
        <f t="shared" ca="1" si="7"/>
        <v>-</v>
      </c>
      <c r="AI432" s="15">
        <f t="shared" ca="1" si="8"/>
        <v>12.510588960104474</v>
      </c>
      <c r="AJ432" s="15">
        <f t="shared" ca="1" si="9"/>
        <v>13.475739208748719</v>
      </c>
      <c r="AK432" s="17">
        <f t="shared" ca="1" si="10"/>
        <v>8.0792137638110148E-2</v>
      </c>
      <c r="AL432" s="17">
        <f t="shared" ca="1" si="11"/>
        <v>8.5626038187397849E-2</v>
      </c>
      <c r="AM432" s="26">
        <f t="shared" ca="1" si="12"/>
        <v>0</v>
      </c>
      <c r="AN432" s="26">
        <f t="shared" ca="1" si="13"/>
        <v>0</v>
      </c>
      <c r="AO432" s="25">
        <f t="shared" si="20"/>
        <v>0</v>
      </c>
      <c r="AP432" s="26">
        <f t="shared" si="21"/>
        <v>0</v>
      </c>
      <c r="AQ432" s="25">
        <f t="shared" si="22"/>
        <v>0</v>
      </c>
      <c r="AR432" s="26">
        <f t="shared" si="23"/>
        <v>1</v>
      </c>
      <c r="BD432" s="30"/>
      <c r="BE432" s="30"/>
      <c r="BF432" s="30"/>
    </row>
    <row r="433" spans="1:58" x14ac:dyDescent="0.2">
      <c r="A433" s="40">
        <v>38695</v>
      </c>
      <c r="B433" s="13">
        <v>12.01</v>
      </c>
      <c r="C433" s="14">
        <v>12.86</v>
      </c>
      <c r="D433" s="31">
        <f t="shared" si="14"/>
        <v>39682.50029678343</v>
      </c>
      <c r="E433" s="31">
        <f t="shared" si="15"/>
        <v>72569.290021999215</v>
      </c>
      <c r="F433" s="16">
        <f t="shared" si="0"/>
        <v>112251.79031878265</v>
      </c>
      <c r="G433" s="16">
        <f t="shared" si="1"/>
        <v>12.559513699011159</v>
      </c>
      <c r="H433" s="17">
        <f t="shared" si="2"/>
        <v>6.6096423017107275E-2</v>
      </c>
      <c r="I433" s="16">
        <v>11.69</v>
      </c>
      <c r="J433" s="32">
        <f t="shared" si="16"/>
        <v>0.99302004299727431</v>
      </c>
      <c r="K433" s="18">
        <f t="shared" ca="1" si="3"/>
        <v>19049.354118558145</v>
      </c>
      <c r="L433" s="19"/>
      <c r="M433" s="20"/>
      <c r="N433" s="18"/>
      <c r="O433" s="20"/>
      <c r="P433" s="21"/>
      <c r="Q433" s="33">
        <f t="shared" si="17"/>
        <v>1.0069799570027256</v>
      </c>
      <c r="R433" s="5">
        <f t="shared" ca="1" si="4"/>
        <v>9.2858238129931685</v>
      </c>
      <c r="S433" s="20"/>
      <c r="T433" s="20"/>
      <c r="U433" s="5">
        <f t="shared" ca="1" si="5"/>
        <v>17.359830449112323</v>
      </c>
      <c r="V433" s="23"/>
      <c r="W433" s="20"/>
      <c r="X433" s="32">
        <f t="shared" si="18"/>
        <v>0.98604008599454873</v>
      </c>
      <c r="Y433" s="18">
        <f t="shared" ca="1" si="6"/>
        <v>2333897146.4963408</v>
      </c>
      <c r="Z433" s="20"/>
      <c r="AA433" s="20"/>
      <c r="AB433" s="18"/>
      <c r="AC433" s="20"/>
      <c r="AD433" s="20"/>
      <c r="AE433" s="24">
        <f t="shared" si="43"/>
        <v>8</v>
      </c>
      <c r="AH433" s="25" t="str">
        <f t="shared" ca="1" si="7"/>
        <v>-</v>
      </c>
      <c r="AI433" s="15">
        <f t="shared" ca="1" si="8"/>
        <v>12.478390782938824</v>
      </c>
      <c r="AJ433" s="15">
        <f t="shared" ca="1" si="9"/>
        <v>13.412645875321063</v>
      </c>
      <c r="AK433" s="17">
        <f t="shared" ca="1" si="10"/>
        <v>7.8078231024256553E-2</v>
      </c>
      <c r="AL433" s="17">
        <f t="shared" ca="1" si="11"/>
        <v>8.4879896995909254E-2</v>
      </c>
      <c r="AM433" s="26">
        <f t="shared" ca="1" si="12"/>
        <v>0</v>
      </c>
      <c r="AN433" s="26">
        <f t="shared" ca="1" si="13"/>
        <v>0</v>
      </c>
      <c r="AO433" s="25">
        <f t="shared" si="20"/>
        <v>0</v>
      </c>
      <c r="AP433" s="26">
        <f t="shared" si="21"/>
        <v>0</v>
      </c>
      <c r="AQ433" s="25">
        <f t="shared" si="22"/>
        <v>0</v>
      </c>
      <c r="AR433" s="26">
        <f t="shared" si="23"/>
        <v>1</v>
      </c>
      <c r="BD433" s="30"/>
      <c r="BE433" s="30"/>
      <c r="BF433" s="30"/>
    </row>
    <row r="434" spans="1:58" x14ac:dyDescent="0.2">
      <c r="A434" s="40">
        <v>38698</v>
      </c>
      <c r="B434" s="13">
        <v>11.96</v>
      </c>
      <c r="C434" s="14">
        <v>12.9</v>
      </c>
      <c r="D434" s="31">
        <f t="shared" si="14"/>
        <v>34722.187759685505</v>
      </c>
      <c r="E434" s="31">
        <f t="shared" si="15"/>
        <v>77201.743643348062</v>
      </c>
      <c r="F434" s="16">
        <f t="shared" si="0"/>
        <v>111923.93140303357</v>
      </c>
      <c r="G434" s="16">
        <f t="shared" si="1"/>
        <v>12.608383577265766</v>
      </c>
      <c r="H434" s="17">
        <f t="shared" si="2"/>
        <v>7.2868217054263495E-2</v>
      </c>
      <c r="I434" s="16">
        <v>11.47</v>
      </c>
      <c r="J434" s="32">
        <f t="shared" si="16"/>
        <v>1.0009589541811668</v>
      </c>
      <c r="K434" s="18">
        <f t="shared" ca="1" si="3"/>
        <v>19066.844227614205</v>
      </c>
      <c r="L434" s="19"/>
      <c r="M434" s="20"/>
      <c r="N434" s="18"/>
      <c r="O434" s="20"/>
      <c r="P434" s="21"/>
      <c r="Q434" s="33">
        <f t="shared" si="17"/>
        <v>0.99904104581883324</v>
      </c>
      <c r="R434" s="5">
        <f t="shared" ca="1" si="4"/>
        <v>9.276532669172127</v>
      </c>
      <c r="S434" s="20"/>
      <c r="T434" s="20"/>
      <c r="U434" s="5">
        <f t="shared" ca="1" si="5"/>
        <v>17.34258941572779</v>
      </c>
      <c r="V434" s="23"/>
      <c r="W434" s="20"/>
      <c r="X434" s="32">
        <f t="shared" si="18"/>
        <v>1.0019179083623335</v>
      </c>
      <c r="Y434" s="18">
        <f t="shared" ca="1" si="6"/>
        <v>2338219451.6813784</v>
      </c>
      <c r="Z434" s="20"/>
      <c r="AA434" s="20"/>
      <c r="AB434" s="18"/>
      <c r="AC434" s="20"/>
      <c r="AD434" s="20"/>
      <c r="AE434" s="24">
        <f t="shared" si="43"/>
        <v>7</v>
      </c>
      <c r="AH434" s="25" t="str">
        <f t="shared" ca="1" si="7"/>
        <v>-</v>
      </c>
      <c r="AI434" s="15">
        <f t="shared" ca="1" si="8"/>
        <v>12.461863839089588</v>
      </c>
      <c r="AJ434" s="15">
        <f t="shared" ca="1" si="9"/>
        <v>13.347074685290957</v>
      </c>
      <c r="AK434" s="17">
        <f t="shared" ca="1" si="10"/>
        <v>7.3990827527165515E-2</v>
      </c>
      <c r="AL434" s="17">
        <f t="shared" ca="1" si="11"/>
        <v>8.381062597797892E-2</v>
      </c>
      <c r="AM434" s="26">
        <f t="shared" ca="1" si="12"/>
        <v>0</v>
      </c>
      <c r="AN434" s="26">
        <f t="shared" ca="1" si="13"/>
        <v>0</v>
      </c>
      <c r="AO434" s="25">
        <f t="shared" si="20"/>
        <v>0</v>
      </c>
      <c r="AP434" s="26">
        <f t="shared" si="21"/>
        <v>0</v>
      </c>
      <c r="AQ434" s="25">
        <f t="shared" si="22"/>
        <v>0</v>
      </c>
      <c r="AR434" s="26">
        <f t="shared" si="23"/>
        <v>1</v>
      </c>
      <c r="BD434" s="30"/>
      <c r="BE434" s="30"/>
      <c r="BF434" s="30"/>
    </row>
    <row r="435" spans="1:58" x14ac:dyDescent="0.2">
      <c r="A435" s="40">
        <v>38699</v>
      </c>
      <c r="B435" s="13">
        <v>11.68</v>
      </c>
      <c r="C435" s="14">
        <v>12.92</v>
      </c>
      <c r="D435" s="31">
        <f t="shared" si="14"/>
        <v>29761.875222587576</v>
      </c>
      <c r="E435" s="31">
        <f t="shared" si="15"/>
        <v>81800.607049835759</v>
      </c>
      <c r="F435" s="16">
        <f t="shared" si="0"/>
        <v>111562.48227242334</v>
      </c>
      <c r="G435" s="16">
        <f t="shared" si="1"/>
        <v>12.589201289498998</v>
      </c>
      <c r="H435" s="17">
        <f t="shared" si="2"/>
        <v>9.5975232198142413E-2</v>
      </c>
      <c r="I435" s="16">
        <v>11.11</v>
      </c>
      <c r="J435" s="32">
        <f t="shared" si="16"/>
        <v>0.99525410394678682</v>
      </c>
      <c r="K435" s="18">
        <f t="shared" ca="1" si="3"/>
        <v>18975.581338879474</v>
      </c>
      <c r="L435" s="19"/>
      <c r="M435" s="20"/>
      <c r="N435" s="18"/>
      <c r="O435" s="20"/>
      <c r="P435" s="21"/>
      <c r="Q435" s="33">
        <f t="shared" si="17"/>
        <v>1.0047458960532132</v>
      </c>
      <c r="R435" s="5">
        <f t="shared" ca="1" si="4"/>
        <v>9.3201698467611021</v>
      </c>
      <c r="S435" s="20"/>
      <c r="T435" s="20"/>
      <c r="U435" s="5">
        <f t="shared" ca="1" si="5"/>
        <v>17.424298993538805</v>
      </c>
      <c r="V435" s="23"/>
      <c r="W435" s="20"/>
      <c r="X435" s="32">
        <f t="shared" si="18"/>
        <v>0.99050820789357363</v>
      </c>
      <c r="Y435" s="18">
        <f t="shared" ca="1" si="6"/>
        <v>2315873133.8556786</v>
      </c>
      <c r="Z435" s="20"/>
      <c r="AA435" s="20"/>
      <c r="AB435" s="18"/>
      <c r="AC435" s="20"/>
      <c r="AD435" s="20"/>
      <c r="AE435" s="24">
        <f t="shared" si="43"/>
        <v>6</v>
      </c>
      <c r="AH435" s="25" t="str">
        <f t="shared" ca="1" si="7"/>
        <v>-</v>
      </c>
      <c r="AI435" s="15">
        <f t="shared" ca="1" si="8"/>
        <v>12.462493639310523</v>
      </c>
      <c r="AJ435" s="15">
        <f t="shared" ca="1" si="9"/>
        <v>13.294089965787883</v>
      </c>
      <c r="AK435" s="17">
        <f t="shared" ca="1" si="10"/>
        <v>7.4753724649795003E-2</v>
      </c>
      <c r="AL435" s="17">
        <f t="shared" ca="1" si="11"/>
        <v>8.4028840002714059E-2</v>
      </c>
      <c r="AM435" s="26">
        <f t="shared" ca="1" si="12"/>
        <v>0</v>
      </c>
      <c r="AN435" s="26">
        <f t="shared" ca="1" si="13"/>
        <v>0</v>
      </c>
      <c r="AO435" s="25">
        <f t="shared" si="20"/>
        <v>0</v>
      </c>
      <c r="AP435" s="26">
        <f t="shared" si="21"/>
        <v>0</v>
      </c>
      <c r="AQ435" s="25">
        <f t="shared" si="22"/>
        <v>0</v>
      </c>
      <c r="AR435" s="26">
        <f t="shared" si="23"/>
        <v>1</v>
      </c>
      <c r="BD435" s="30"/>
      <c r="BE435" s="30"/>
      <c r="BF435" s="30"/>
    </row>
    <row r="436" spans="1:58" x14ac:dyDescent="0.2">
      <c r="A436" s="40">
        <v>38700</v>
      </c>
      <c r="B436" s="13">
        <v>11.33</v>
      </c>
      <c r="C436" s="14">
        <v>12.81</v>
      </c>
      <c r="D436" s="31">
        <f t="shared" si="14"/>
        <v>24801.562685489647</v>
      </c>
      <c r="E436" s="31">
        <f t="shared" si="15"/>
        <v>86284.852439410359</v>
      </c>
      <c r="F436" s="16">
        <f t="shared" si="0"/>
        <v>111086.4151249</v>
      </c>
      <c r="G436" s="16">
        <f t="shared" si="1"/>
        <v>12.479569742319491</v>
      </c>
      <c r="H436" s="17">
        <f t="shared" si="2"/>
        <v>0.11553473848555817</v>
      </c>
      <c r="I436" s="16">
        <v>10.48</v>
      </c>
      <c r="J436" s="32">
        <f t="shared" si="16"/>
        <v>0.98706151189695945</v>
      </c>
      <c r="K436" s="18">
        <f t="shared" ca="1" si="3"/>
        <v>18729.302418217885</v>
      </c>
      <c r="L436" s="19"/>
      <c r="M436" s="20"/>
      <c r="N436" s="18"/>
      <c r="O436" s="20"/>
      <c r="P436" s="21"/>
      <c r="Q436" s="33">
        <f t="shared" si="17"/>
        <v>1.0129384881030405</v>
      </c>
      <c r="R436" s="5">
        <f t="shared" ca="1" si="4"/>
        <v>9.4403654638486589</v>
      </c>
      <c r="S436" s="20"/>
      <c r="T436" s="20"/>
      <c r="U436" s="5">
        <f t="shared" ca="1" si="5"/>
        <v>17.649138832168102</v>
      </c>
      <c r="V436" s="23"/>
      <c r="W436" s="20"/>
      <c r="X436" s="32">
        <f t="shared" si="18"/>
        <v>0.9741230237939188</v>
      </c>
      <c r="Y436" s="18">
        <f t="shared" ca="1" si="6"/>
        <v>2255796869.0507088</v>
      </c>
      <c r="Z436" s="20"/>
      <c r="AA436" s="20"/>
      <c r="AB436" s="18"/>
      <c r="AC436" s="20"/>
      <c r="AD436" s="20"/>
      <c r="AE436" s="24">
        <f t="shared" si="43"/>
        <v>5</v>
      </c>
      <c r="AH436" s="25" t="str">
        <f t="shared" ca="1" si="7"/>
        <v>-</v>
      </c>
      <c r="AI436" s="15">
        <f t="shared" ca="1" si="8"/>
        <v>12.448437073773832</v>
      </c>
      <c r="AJ436" s="15">
        <f t="shared" ca="1" si="9"/>
        <v>13.239210970719094</v>
      </c>
      <c r="AK436" s="17">
        <f t="shared" ca="1" si="10"/>
        <v>7.8520523101945128E-2</v>
      </c>
      <c r="AL436" s="17">
        <f t="shared" ca="1" si="11"/>
        <v>8.4883590154343991E-2</v>
      </c>
      <c r="AM436" s="26">
        <f t="shared" ca="1" si="12"/>
        <v>0</v>
      </c>
      <c r="AN436" s="26">
        <f t="shared" ca="1" si="13"/>
        <v>0</v>
      </c>
      <c r="AO436" s="25">
        <f t="shared" si="20"/>
        <v>0</v>
      </c>
      <c r="AP436" s="26">
        <f t="shared" si="21"/>
        <v>0</v>
      </c>
      <c r="AQ436" s="25">
        <f t="shared" si="22"/>
        <v>0</v>
      </c>
      <c r="AR436" s="26">
        <f t="shared" si="23"/>
        <v>1</v>
      </c>
      <c r="BD436" s="30"/>
      <c r="BE436" s="30"/>
      <c r="BF436" s="30"/>
    </row>
    <row r="437" spans="1:58" x14ac:dyDescent="0.2">
      <c r="A437" s="40">
        <v>38701</v>
      </c>
      <c r="B437" s="13">
        <v>11.16</v>
      </c>
      <c r="C437" s="14">
        <v>12.78</v>
      </c>
      <c r="D437" s="31">
        <f t="shared" si="14"/>
        <v>19841.250148391719</v>
      </c>
      <c r="E437" s="31">
        <f t="shared" si="15"/>
        <v>90672.07656472805</v>
      </c>
      <c r="F437" s="16">
        <f t="shared" si="0"/>
        <v>110513.32671311976</v>
      </c>
      <c r="G437" s="16">
        <f t="shared" si="1"/>
        <v>12.489149781330591</v>
      </c>
      <c r="H437" s="17">
        <f t="shared" si="2"/>
        <v>0.12676056338028163</v>
      </c>
      <c r="I437" s="16">
        <v>10.73</v>
      </c>
      <c r="J437" s="32">
        <f t="shared" si="16"/>
        <v>0.99560475514175151</v>
      </c>
      <c r="K437" s="18">
        <f t="shared" ca="1" si="3"/>
        <v>18646.222347951491</v>
      </c>
      <c r="L437" s="19"/>
      <c r="M437" s="20"/>
      <c r="N437" s="18"/>
      <c r="O437" s="20"/>
      <c r="P437" s="21"/>
      <c r="Q437" s="33">
        <f t="shared" si="17"/>
        <v>1.0043952448582485</v>
      </c>
      <c r="R437" s="5">
        <f t="shared" ca="1" si="4"/>
        <v>9.4814631798724225</v>
      </c>
      <c r="S437" s="20"/>
      <c r="T437" s="20"/>
      <c r="U437" s="5">
        <f t="shared" ca="1" si="5"/>
        <v>17.726104237236068</v>
      </c>
      <c r="V437" s="23"/>
      <c r="W437" s="20"/>
      <c r="X437" s="32">
        <f t="shared" si="18"/>
        <v>0.9912095102835029</v>
      </c>
      <c r="Y437" s="18">
        <f t="shared" ca="1" si="6"/>
        <v>2235820153.8636136</v>
      </c>
      <c r="Z437" s="20"/>
      <c r="AA437" s="20"/>
      <c r="AB437" s="18"/>
      <c r="AC437" s="20"/>
      <c r="AD437" s="20"/>
      <c r="AE437" s="24">
        <f t="shared" si="43"/>
        <v>4</v>
      </c>
      <c r="AH437" s="25" t="str">
        <f t="shared" ca="1" si="7"/>
        <v>-</v>
      </c>
      <c r="AI437" s="15">
        <f t="shared" ca="1" si="8"/>
        <v>12.43591078010539</v>
      </c>
      <c r="AJ437" s="15">
        <f t="shared" ca="1" si="9"/>
        <v>13.182450501781551</v>
      </c>
      <c r="AK437" s="17">
        <f t="shared" ca="1" si="10"/>
        <v>8.9472116225861209E-2</v>
      </c>
      <c r="AL437" s="17">
        <f t="shared" ca="1" si="11"/>
        <v>8.7214768276908022E-2</v>
      </c>
      <c r="AM437" s="26">
        <f t="shared" ca="1" si="12"/>
        <v>0</v>
      </c>
      <c r="AN437" s="26">
        <f t="shared" ca="1" si="13"/>
        <v>1</v>
      </c>
      <c r="AO437" s="25">
        <f t="shared" si="20"/>
        <v>0</v>
      </c>
      <c r="AP437" s="26">
        <f t="shared" si="21"/>
        <v>0</v>
      </c>
      <c r="AQ437" s="25">
        <f t="shared" si="22"/>
        <v>0</v>
      </c>
      <c r="AR437" s="26">
        <f t="shared" si="23"/>
        <v>1</v>
      </c>
      <c r="BD437" s="30"/>
      <c r="BE437" s="30"/>
      <c r="BF437" s="30"/>
    </row>
    <row r="438" spans="1:58" x14ac:dyDescent="0.2">
      <c r="A438" s="40">
        <v>38702</v>
      </c>
      <c r="B438" s="13">
        <v>11.02</v>
      </c>
      <c r="C438" s="14">
        <v>12.93</v>
      </c>
      <c r="D438" s="31">
        <f t="shared" si="14"/>
        <v>14880.93761129379</v>
      </c>
      <c r="E438" s="31">
        <f t="shared" si="15"/>
        <v>95003.61709008117</v>
      </c>
      <c r="F438" s="16">
        <f t="shared" si="0"/>
        <v>109884.55470137496</v>
      </c>
      <c r="G438" s="16">
        <f t="shared" si="1"/>
        <v>12.671341347609651</v>
      </c>
      <c r="H438" s="17">
        <f t="shared" si="2"/>
        <v>0.14771848414539834</v>
      </c>
      <c r="I438" s="16">
        <v>10.68</v>
      </c>
      <c r="J438" s="32">
        <f t="shared" si="16"/>
        <v>1.0088154304555146</v>
      </c>
      <c r="K438" s="18">
        <f t="shared" ca="1" si="3"/>
        <v>18809.82995397758</v>
      </c>
      <c r="L438" s="19"/>
      <c r="M438" s="20"/>
      <c r="N438" s="18"/>
      <c r="O438" s="20"/>
      <c r="P438" s="21"/>
      <c r="Q438" s="33">
        <f t="shared" si="17"/>
        <v>0.99118456954448542</v>
      </c>
      <c r="R438" s="5">
        <f t="shared" ca="1" si="4"/>
        <v>9.3974884972731036</v>
      </c>
      <c r="S438" s="20"/>
      <c r="T438" s="20"/>
      <c r="U438" s="5">
        <f t="shared" ca="1" si="5"/>
        <v>17.56923948696544</v>
      </c>
      <c r="V438" s="23"/>
      <c r="W438" s="20"/>
      <c r="X438" s="32">
        <f t="shared" si="18"/>
        <v>1.0176308609110292</v>
      </c>
      <c r="Y438" s="18">
        <f t="shared" ca="1" si="6"/>
        <v>2275089847.379714</v>
      </c>
      <c r="Z438" s="20"/>
      <c r="AA438" s="20"/>
      <c r="AB438" s="18"/>
      <c r="AC438" s="20"/>
      <c r="AD438" s="20"/>
      <c r="AE438" s="24">
        <f t="shared" si="43"/>
        <v>3</v>
      </c>
      <c r="AH438" s="25" t="str">
        <f t="shared" ca="1" si="7"/>
        <v>-</v>
      </c>
      <c r="AI438" s="15">
        <f t="shared" ca="1" si="8"/>
        <v>12.431688939515372</v>
      </c>
      <c r="AJ438" s="15">
        <f t="shared" ca="1" si="9"/>
        <v>13.133946632211053</v>
      </c>
      <c r="AK438" s="17">
        <f t="shared" ca="1" si="10"/>
        <v>0.10415894304679189</v>
      </c>
      <c r="AL438" s="17">
        <f t="shared" ca="1" si="11"/>
        <v>9.0782664777427247E-2</v>
      </c>
      <c r="AM438" s="26">
        <f t="shared" ca="1" si="12"/>
        <v>0</v>
      </c>
      <c r="AN438" s="26">
        <f t="shared" ca="1" si="13"/>
        <v>1</v>
      </c>
      <c r="AO438" s="25">
        <f t="shared" si="20"/>
        <v>0</v>
      </c>
      <c r="AP438" s="26">
        <f t="shared" si="21"/>
        <v>0</v>
      </c>
      <c r="AQ438" s="25">
        <f t="shared" si="22"/>
        <v>0</v>
      </c>
      <c r="AR438" s="26">
        <f t="shared" si="23"/>
        <v>1</v>
      </c>
      <c r="BD438" s="30"/>
      <c r="BE438" s="30"/>
      <c r="BF438" s="30"/>
    </row>
    <row r="439" spans="1:58" x14ac:dyDescent="0.2">
      <c r="A439" s="40">
        <v>38705</v>
      </c>
      <c r="B439" s="13">
        <v>11.11</v>
      </c>
      <c r="C439" s="14">
        <v>12.88</v>
      </c>
      <c r="D439" s="31">
        <f t="shared" si="14"/>
        <v>9920.6250741958611</v>
      </c>
      <c r="E439" s="31">
        <f t="shared" si="15"/>
        <v>99231.19977831158</v>
      </c>
      <c r="F439" s="16">
        <f t="shared" si="0"/>
        <v>109151.82485250745</v>
      </c>
      <c r="G439" s="16">
        <f t="shared" si="1"/>
        <v>12.719127688382176</v>
      </c>
      <c r="H439" s="17">
        <f t="shared" si="2"/>
        <v>0.13742236024844734</v>
      </c>
      <c r="I439" s="16">
        <v>11.38</v>
      </c>
      <c r="J439" s="32">
        <f t="shared" si="16"/>
        <v>0.99707788822442722</v>
      </c>
      <c r="K439" s="18">
        <f t="shared" ca="1" si="3"/>
        <v>18754.100930085464</v>
      </c>
      <c r="L439" s="19"/>
      <c r="M439" s="20"/>
      <c r="N439" s="18"/>
      <c r="O439" s="20"/>
      <c r="P439" s="21"/>
      <c r="Q439" s="33">
        <f t="shared" si="17"/>
        <v>1.0029221117755727</v>
      </c>
      <c r="R439" s="5">
        <f t="shared" ca="1" si="4"/>
        <v>9.4245563780918715</v>
      </c>
      <c r="S439" s="20"/>
      <c r="T439" s="20"/>
      <c r="U439" s="5">
        <f t="shared" ca="1" si="5"/>
        <v>17.619975520408527</v>
      </c>
      <c r="V439" s="23"/>
      <c r="W439" s="20"/>
      <c r="X439" s="32">
        <f t="shared" si="18"/>
        <v>0.99415577644885456</v>
      </c>
      <c r="Y439" s="18">
        <f t="shared" ca="1" si="6"/>
        <v>2261644857.9890141</v>
      </c>
      <c r="Z439" s="20"/>
      <c r="AA439" s="20"/>
      <c r="AB439" s="18"/>
      <c r="AC439" s="20"/>
      <c r="AD439" s="20"/>
      <c r="AE439" s="24">
        <f t="shared" si="43"/>
        <v>2</v>
      </c>
      <c r="AH439" s="25" t="str">
        <f t="shared" ca="1" si="7"/>
        <v>-</v>
      </c>
      <c r="AI439" s="15">
        <f t="shared" ca="1" si="8"/>
        <v>12.443679411544801</v>
      </c>
      <c r="AJ439" s="15">
        <f t="shared" ca="1" si="9"/>
        <v>13.073808122052796</v>
      </c>
      <c r="AK439" s="17">
        <f t="shared" ca="1" si="10"/>
        <v>0.11604659925201523</v>
      </c>
      <c r="AL439" s="17">
        <f t="shared" ca="1" si="11"/>
        <v>9.3889106152604346E-2</v>
      </c>
      <c r="AM439" s="26">
        <f t="shared" ca="1" si="12"/>
        <v>0</v>
      </c>
      <c r="AN439" s="26">
        <f t="shared" ca="1" si="13"/>
        <v>1</v>
      </c>
      <c r="AO439" s="25">
        <f t="shared" si="20"/>
        <v>0</v>
      </c>
      <c r="AP439" s="26">
        <f t="shared" si="21"/>
        <v>0</v>
      </c>
      <c r="AQ439" s="25">
        <f t="shared" si="22"/>
        <v>0</v>
      </c>
      <c r="AR439" s="26">
        <f t="shared" si="23"/>
        <v>1</v>
      </c>
      <c r="BD439" s="30"/>
      <c r="BE439" s="30"/>
      <c r="BF439" s="30"/>
    </row>
    <row r="440" spans="1:58" x14ac:dyDescent="0.2">
      <c r="A440" s="40">
        <v>38706</v>
      </c>
      <c r="B440" s="13">
        <v>11.15</v>
      </c>
      <c r="C440" s="14">
        <v>12.76</v>
      </c>
      <c r="D440" s="31">
        <f t="shared" si="14"/>
        <v>4960.3125370979305</v>
      </c>
      <c r="E440" s="31">
        <f t="shared" si="15"/>
        <v>103509.85445899155</v>
      </c>
      <c r="F440" s="16">
        <f t="shared" si="0"/>
        <v>108470.16699608948</v>
      </c>
      <c r="G440" s="16">
        <f t="shared" si="1"/>
        <v>12.686375118561259</v>
      </c>
      <c r="H440" s="17">
        <f t="shared" si="2"/>
        <v>0.12617554858934166</v>
      </c>
      <c r="I440" s="16">
        <v>11.19</v>
      </c>
      <c r="J440" s="32">
        <f t="shared" si="16"/>
        <v>0.99119597407673965</v>
      </c>
      <c r="K440" s="18">
        <f t="shared" ca="1" si="3"/>
        <v>18588.231503482322</v>
      </c>
      <c r="L440" s="19"/>
      <c r="M440" s="20"/>
      <c r="N440" s="18"/>
      <c r="O440" s="20"/>
      <c r="P440" s="21"/>
      <c r="Q440" s="33">
        <f t="shared" si="17"/>
        <v>1.0088040259232605</v>
      </c>
      <c r="R440" s="5">
        <f t="shared" ca="1" si="4"/>
        <v>9.5071343455470672</v>
      </c>
      <c r="S440" s="20"/>
      <c r="T440" s="20"/>
      <c r="U440" s="5">
        <f t="shared" ca="1" si="5"/>
        <v>17.774493703329728</v>
      </c>
      <c r="V440" s="23"/>
      <c r="W440" s="20"/>
      <c r="X440" s="32">
        <f t="shared" si="18"/>
        <v>0.98239194815347919</v>
      </c>
      <c r="Y440" s="18">
        <f t="shared" ca="1" si="6"/>
        <v>2221675473.0309162</v>
      </c>
      <c r="Z440" s="20"/>
      <c r="AA440" s="20"/>
      <c r="AB440" s="18"/>
      <c r="AC440" s="20"/>
      <c r="AD440" s="20"/>
      <c r="AE440" s="24">
        <f t="shared" si="43"/>
        <v>1</v>
      </c>
      <c r="AH440" s="25" t="str">
        <f t="shared" ca="1" si="7"/>
        <v>-</v>
      </c>
      <c r="AI440" s="15">
        <f t="shared" ca="1" si="8"/>
        <v>12.469487865488386</v>
      </c>
      <c r="AJ440" s="15">
        <f t="shared" ca="1" si="9"/>
        <v>13.013969526004836</v>
      </c>
      <c r="AK440" s="17">
        <f t="shared" ca="1" si="10"/>
        <v>0.12493115450786159</v>
      </c>
      <c r="AL440" s="17">
        <f t="shared" ca="1" si="11"/>
        <v>9.5905431057394616E-2</v>
      </c>
      <c r="AM440" s="26">
        <f t="shared" ca="1" si="12"/>
        <v>0</v>
      </c>
      <c r="AN440" s="26">
        <f t="shared" ca="1" si="13"/>
        <v>1</v>
      </c>
      <c r="AO440" s="25">
        <f t="shared" si="20"/>
        <v>0</v>
      </c>
      <c r="AP440" s="26">
        <f t="shared" si="21"/>
        <v>0</v>
      </c>
      <c r="AQ440" s="25">
        <f t="shared" si="22"/>
        <v>0</v>
      </c>
      <c r="AR440" s="26">
        <f t="shared" si="23"/>
        <v>1</v>
      </c>
      <c r="BD440" s="30"/>
      <c r="BE440" s="30"/>
      <c r="BF440" s="30"/>
    </row>
    <row r="441" spans="1:58" x14ac:dyDescent="0.2">
      <c r="A441" s="41">
        <v>38707</v>
      </c>
      <c r="B441" s="13">
        <v>12.59</v>
      </c>
      <c r="C441" s="14">
        <v>14.33</v>
      </c>
      <c r="D441" s="31">
        <f t="shared" si="14"/>
        <v>107844.29684054657</v>
      </c>
      <c r="E441" s="31">
        <f t="shared" si="15"/>
        <v>0</v>
      </c>
      <c r="F441" s="16">
        <f t="shared" si="0"/>
        <v>107844.29684054657</v>
      </c>
      <c r="G441" s="16">
        <f t="shared" si="1"/>
        <v>12.59</v>
      </c>
      <c r="H441" s="17">
        <f t="shared" si="2"/>
        <v>0.1214235868806699</v>
      </c>
      <c r="I441" s="16">
        <v>10.81</v>
      </c>
      <c r="J441" s="32">
        <f t="shared" si="16"/>
        <v>0.98667711598746077</v>
      </c>
      <c r="K441" s="18">
        <f t="shared" ca="1" si="3"/>
        <v>18339.834942358899</v>
      </c>
      <c r="L441" s="19"/>
      <c r="M441" s="20"/>
      <c r="N441" s="18"/>
      <c r="O441" s="20"/>
      <c r="P441" s="21"/>
      <c r="Q441" s="33">
        <f t="shared" si="17"/>
        <v>1.0133228840125392</v>
      </c>
      <c r="R441" s="5">
        <f t="shared" ca="1" si="4"/>
        <v>9.6333954624204665</v>
      </c>
      <c r="S441" s="20"/>
      <c r="T441" s="20"/>
      <c r="U441" s="5">
        <f t="shared" ca="1" si="5"/>
        <v>18.010684596618688</v>
      </c>
      <c r="V441" s="23"/>
      <c r="W441" s="20"/>
      <c r="X441" s="32">
        <f t="shared" si="18"/>
        <v>0.97335423197492155</v>
      </c>
      <c r="Y441" s="18">
        <f t="shared" ca="1" si="6"/>
        <v>2162334904.3549199</v>
      </c>
      <c r="Z441" s="20"/>
      <c r="AA441" s="20"/>
      <c r="AB441" s="18"/>
      <c r="AC441" s="20"/>
      <c r="AD441" s="20"/>
      <c r="AE441" s="24">
        <v>17</v>
      </c>
      <c r="AH441" s="25" t="str">
        <f t="shared" ca="1" si="7"/>
        <v>-</v>
      </c>
      <c r="AI441" s="15">
        <f t="shared" ca="1" si="8"/>
        <v>12.486245196785458</v>
      </c>
      <c r="AJ441" s="15">
        <f t="shared" ca="1" si="9"/>
        <v>12.961758859099982</v>
      </c>
      <c r="AK441" s="17">
        <f t="shared" ca="1" si="10"/>
        <v>0.12917254695494951</v>
      </c>
      <c r="AL441" s="17">
        <f t="shared" ca="1" si="11"/>
        <v>9.8290014624264635E-2</v>
      </c>
      <c r="AM441" s="26">
        <f t="shared" ca="1" si="12"/>
        <v>0</v>
      </c>
      <c r="AN441" s="26">
        <f t="shared" ca="1" si="13"/>
        <v>1</v>
      </c>
      <c r="AO441" s="25">
        <f t="shared" si="20"/>
        <v>0</v>
      </c>
      <c r="AP441" s="26">
        <f t="shared" si="21"/>
        <v>0</v>
      </c>
      <c r="AQ441" s="25">
        <f t="shared" si="22"/>
        <v>0</v>
      </c>
      <c r="AR441" s="26">
        <f t="shared" si="23"/>
        <v>1</v>
      </c>
      <c r="BD441" s="30"/>
      <c r="BE441" s="30"/>
      <c r="BF441" s="30"/>
    </row>
    <row r="442" spans="1:58" x14ac:dyDescent="0.2">
      <c r="A442" s="40">
        <v>38708</v>
      </c>
      <c r="B442" s="13">
        <v>12.48</v>
      </c>
      <c r="C442" s="14">
        <v>14.18</v>
      </c>
      <c r="D442" s="31">
        <f t="shared" si="14"/>
        <v>101500.51467345559</v>
      </c>
      <c r="E442" s="31">
        <f t="shared" si="15"/>
        <v>5573.4973819731595</v>
      </c>
      <c r="F442" s="16">
        <f t="shared" si="0"/>
        <v>107074.01205542874</v>
      </c>
      <c r="G442" s="16">
        <f t="shared" si="1"/>
        <v>12.568489684541284</v>
      </c>
      <c r="H442" s="17">
        <f t="shared" si="2"/>
        <v>0.11988716502115648</v>
      </c>
      <c r="I442" s="16">
        <v>10.29</v>
      </c>
      <c r="J442" s="32">
        <f t="shared" si="16"/>
        <v>0.99116111544191043</v>
      </c>
      <c r="K442" s="18">
        <f t="shared" ca="1" si="3"/>
        <v>18176.990188809632</v>
      </c>
      <c r="L442" s="19"/>
      <c r="M442" s="20"/>
      <c r="N442" s="18"/>
      <c r="O442" s="20"/>
      <c r="P442" s="21"/>
      <c r="Q442" s="33">
        <f t="shared" si="17"/>
        <v>1.0088388845580896</v>
      </c>
      <c r="R442" s="5">
        <f t="shared" ca="1" si="4"/>
        <v>9.7181390710569193</v>
      </c>
      <c r="S442" s="20"/>
      <c r="T442" s="20"/>
      <c r="U442" s="5">
        <f t="shared" ca="1" si="5"/>
        <v>18.169256904900699</v>
      </c>
      <c r="V442" s="23"/>
      <c r="W442" s="20"/>
      <c r="X442" s="32">
        <f t="shared" si="18"/>
        <v>0.98232223088382098</v>
      </c>
      <c r="Y442" s="18">
        <f t="shared" ca="1" si="6"/>
        <v>2123969852.8595755</v>
      </c>
      <c r="Z442" s="20"/>
      <c r="AA442" s="20"/>
      <c r="AB442" s="18"/>
      <c r="AC442" s="20"/>
      <c r="AD442" s="20"/>
      <c r="AE442" s="24">
        <f t="shared" ref="AE442:AE457" si="44">AE441-1</f>
        <v>16</v>
      </c>
      <c r="AH442" s="25" t="str">
        <f t="shared" ca="1" si="7"/>
        <v>-</v>
      </c>
      <c r="AI442" s="15">
        <f t="shared" ca="1" si="8"/>
        <v>12.504192675177855</v>
      </c>
      <c r="AJ442" s="15">
        <f t="shared" ca="1" si="9"/>
        <v>12.911856198049447</v>
      </c>
      <c r="AK442" s="17">
        <f t="shared" ca="1" si="10"/>
        <v>0.12989795137754923</v>
      </c>
      <c r="AL442" s="17">
        <f t="shared" ca="1" si="11"/>
        <v>0.10091344655306422</v>
      </c>
      <c r="AM442" s="26">
        <f t="shared" ca="1" si="12"/>
        <v>0</v>
      </c>
      <c r="AN442" s="26">
        <f t="shared" ca="1" si="13"/>
        <v>1</v>
      </c>
      <c r="AO442" s="25">
        <f t="shared" si="20"/>
        <v>0</v>
      </c>
      <c r="AP442" s="26">
        <f t="shared" si="21"/>
        <v>0</v>
      </c>
      <c r="AQ442" s="25">
        <f t="shared" si="22"/>
        <v>0</v>
      </c>
      <c r="AR442" s="26">
        <f t="shared" si="23"/>
        <v>1</v>
      </c>
      <c r="BD442" s="30"/>
      <c r="BE442" s="30"/>
      <c r="BF442" s="30"/>
    </row>
    <row r="443" spans="1:58" x14ac:dyDescent="0.2">
      <c r="A443" s="40">
        <v>38709</v>
      </c>
      <c r="B443" s="13">
        <v>12.21</v>
      </c>
      <c r="C443" s="14">
        <v>14.11</v>
      </c>
      <c r="D443" s="31">
        <f t="shared" si="14"/>
        <v>95156.732506364613</v>
      </c>
      <c r="E443" s="31">
        <f t="shared" si="15"/>
        <v>11156.741489539829</v>
      </c>
      <c r="F443" s="16">
        <f t="shared" si="0"/>
        <v>106313.47399590444</v>
      </c>
      <c r="G443" s="16">
        <f t="shared" si="1"/>
        <v>12.40938967313722</v>
      </c>
      <c r="H443" s="17">
        <f t="shared" si="2"/>
        <v>0.13465627214741305</v>
      </c>
      <c r="I443" s="16">
        <v>10.27</v>
      </c>
      <c r="J443" s="32">
        <f t="shared" si="16"/>
        <v>0.98032835207873237</v>
      </c>
      <c r="K443" s="18">
        <f t="shared" ca="1" si="3"/>
        <v>17818.692375547118</v>
      </c>
      <c r="L443" s="19"/>
      <c r="M443" s="20"/>
      <c r="N443" s="18"/>
      <c r="O443" s="20"/>
      <c r="P443" s="21"/>
      <c r="Q443" s="33">
        <f t="shared" si="17"/>
        <v>1.0196716479212677</v>
      </c>
      <c r="R443" s="5">
        <f t="shared" ca="1" si="4"/>
        <v>9.9088980724541837</v>
      </c>
      <c r="S443" s="20"/>
      <c r="T443" s="20"/>
      <c r="U443" s="5">
        <f t="shared" ca="1" si="5"/>
        <v>18.526041860939543</v>
      </c>
      <c r="V443" s="23"/>
      <c r="W443" s="20"/>
      <c r="X443" s="32">
        <f t="shared" si="18"/>
        <v>0.96065670415746462</v>
      </c>
      <c r="Y443" s="18">
        <f t="shared" ca="1" si="6"/>
        <v>2040271593.0805933</v>
      </c>
      <c r="Z443" s="20"/>
      <c r="AA443" s="20"/>
      <c r="AB443" s="18"/>
      <c r="AC443" s="20"/>
      <c r="AD443" s="20"/>
      <c r="AE443" s="24">
        <f t="shared" si="44"/>
        <v>15</v>
      </c>
      <c r="AH443" s="25" t="str">
        <f t="shared" ca="1" si="7"/>
        <v>-</v>
      </c>
      <c r="AI443" s="15">
        <f t="shared" ca="1" si="8"/>
        <v>12.515599752245775</v>
      </c>
      <c r="AJ443" s="15">
        <f t="shared" ca="1" si="9"/>
        <v>12.862061822114608</v>
      </c>
      <c r="AK443" s="17">
        <f t="shared" ca="1" si="10"/>
        <v>0.13121390283873779</v>
      </c>
      <c r="AL443" s="17">
        <f t="shared" ca="1" si="11"/>
        <v>0.10418072214351323</v>
      </c>
      <c r="AM443" s="26">
        <f t="shared" ca="1" si="12"/>
        <v>0</v>
      </c>
      <c r="AN443" s="26">
        <f t="shared" ca="1" si="13"/>
        <v>1</v>
      </c>
      <c r="AO443" s="25">
        <f t="shared" si="20"/>
        <v>0</v>
      </c>
      <c r="AP443" s="26">
        <f t="shared" si="21"/>
        <v>0</v>
      </c>
      <c r="AQ443" s="25">
        <f t="shared" si="22"/>
        <v>0</v>
      </c>
      <c r="AR443" s="26">
        <f t="shared" si="23"/>
        <v>1</v>
      </c>
      <c r="BD443" s="30"/>
      <c r="BE443" s="30"/>
      <c r="BF443" s="30"/>
    </row>
    <row r="444" spans="1:58" x14ac:dyDescent="0.2">
      <c r="A444" s="40">
        <v>38713</v>
      </c>
      <c r="B444" s="13">
        <v>12.45</v>
      </c>
      <c r="C444" s="14">
        <v>14.2</v>
      </c>
      <c r="D444" s="31">
        <f t="shared" si="14"/>
        <v>88812.950339273637</v>
      </c>
      <c r="E444" s="31">
        <f t="shared" si="15"/>
        <v>16646.293598695094</v>
      </c>
      <c r="F444" s="16">
        <f t="shared" si="0"/>
        <v>105459.24393796873</v>
      </c>
      <c r="G444" s="16">
        <f t="shared" si="1"/>
        <v>12.726230064904044</v>
      </c>
      <c r="H444" s="17">
        <f t="shared" si="2"/>
        <v>0.12323943661971837</v>
      </c>
      <c r="I444" s="16">
        <v>11.57</v>
      </c>
      <c r="J444" s="32">
        <f t="shared" si="16"/>
        <v>1.0172921460204072</v>
      </c>
      <c r="K444" s="18">
        <f t="shared" ca="1" si="3"/>
        <v>18126.076812039431</v>
      </c>
      <c r="L444" s="19"/>
      <c r="M444" s="20"/>
      <c r="N444" s="18"/>
      <c r="O444" s="20"/>
      <c r="P444" s="21"/>
      <c r="Q444" s="33">
        <f t="shared" si="17"/>
        <v>0.9827078539795927</v>
      </c>
      <c r="R444" s="5">
        <f t="shared" ca="1" si="4"/>
        <v>9.7371463064762516</v>
      </c>
      <c r="S444" s="20"/>
      <c r="T444" s="20"/>
      <c r="U444" s="5">
        <f t="shared" ca="1" si="5"/>
        <v>18.205063560322003</v>
      </c>
      <c r="V444" s="23"/>
      <c r="W444" s="20"/>
      <c r="X444" s="32">
        <f t="shared" si="18"/>
        <v>1.0345842920408146</v>
      </c>
      <c r="Y444" s="18">
        <f t="shared" ca="1" si="6"/>
        <v>2110694021.1755097</v>
      </c>
      <c r="Z444" s="20"/>
      <c r="AA444" s="20"/>
      <c r="AB444" s="18"/>
      <c r="AC444" s="20"/>
      <c r="AD444" s="20"/>
      <c r="AE444" s="24">
        <f t="shared" si="44"/>
        <v>14</v>
      </c>
      <c r="AH444" s="25" t="str">
        <f t="shared" ca="1" si="7"/>
        <v>-</v>
      </c>
      <c r="AI444" s="15">
        <f t="shared" ca="1" si="8"/>
        <v>12.539346184316638</v>
      </c>
      <c r="AJ444" s="15">
        <f t="shared" ca="1" si="9"/>
        <v>12.807895444534923</v>
      </c>
      <c r="AK444" s="17">
        <f t="shared" ca="1" si="10"/>
        <v>0.12713406158445781</v>
      </c>
      <c r="AL444" s="17">
        <f t="shared" ca="1" si="11"/>
        <v>0.10579614705494503</v>
      </c>
      <c r="AM444" s="26">
        <f t="shared" ca="1" si="12"/>
        <v>0</v>
      </c>
      <c r="AN444" s="26">
        <f t="shared" ca="1" si="13"/>
        <v>1</v>
      </c>
      <c r="AO444" s="25">
        <f t="shared" si="20"/>
        <v>0</v>
      </c>
      <c r="AP444" s="26">
        <f t="shared" si="21"/>
        <v>0</v>
      </c>
      <c r="AQ444" s="25">
        <f t="shared" si="22"/>
        <v>0</v>
      </c>
      <c r="AR444" s="26">
        <f t="shared" si="23"/>
        <v>1</v>
      </c>
      <c r="BD444" s="30"/>
      <c r="BE444" s="30"/>
      <c r="BF444" s="30"/>
    </row>
    <row r="445" spans="1:58" x14ac:dyDescent="0.2">
      <c r="A445" s="40">
        <v>38714</v>
      </c>
      <c r="B445" s="13">
        <v>12.32</v>
      </c>
      <c r="C445" s="14">
        <v>14.11</v>
      </c>
      <c r="D445" s="31">
        <f t="shared" si="14"/>
        <v>82469.168172182661</v>
      </c>
      <c r="E445" s="31">
        <f t="shared" si="15"/>
        <v>22208.271625475561</v>
      </c>
      <c r="F445" s="16">
        <f t="shared" si="0"/>
        <v>104677.43979765823</v>
      </c>
      <c r="G445" s="16">
        <f t="shared" si="1"/>
        <v>12.699764792551704</v>
      </c>
      <c r="H445" s="17">
        <f t="shared" si="2"/>
        <v>0.12686038270729971</v>
      </c>
      <c r="I445" s="16">
        <v>11.35</v>
      </c>
      <c r="J445" s="32">
        <f t="shared" si="16"/>
        <v>0.99052250236990513</v>
      </c>
      <c r="K445" s="18">
        <f t="shared" ca="1" si="3"/>
        <v>17953.555001707307</v>
      </c>
      <c r="L445" s="19"/>
      <c r="M445" s="20"/>
      <c r="N445" s="18"/>
      <c r="O445" s="20"/>
      <c r="P445" s="21"/>
      <c r="Q445" s="33">
        <f t="shared" si="17"/>
        <v>1.0094774976300949</v>
      </c>
      <c r="R445" s="5">
        <f t="shared" ca="1" si="4"/>
        <v>9.8290206063900936</v>
      </c>
      <c r="S445" s="20"/>
      <c r="T445" s="20"/>
      <c r="U445" s="5">
        <f t="shared" ca="1" si="5"/>
        <v>18.376972841902443</v>
      </c>
      <c r="V445" s="23"/>
      <c r="W445" s="20"/>
      <c r="X445" s="32">
        <f t="shared" si="18"/>
        <v>0.98104500473981027</v>
      </c>
      <c r="Y445" s="18">
        <f t="shared" ca="1" si="6"/>
        <v>2070549547.6929994</v>
      </c>
      <c r="Z445" s="20"/>
      <c r="AA445" s="20"/>
      <c r="AB445" s="18"/>
      <c r="AC445" s="20"/>
      <c r="AD445" s="20"/>
      <c r="AE445" s="24">
        <f t="shared" si="44"/>
        <v>13</v>
      </c>
      <c r="AH445" s="25" t="str">
        <f t="shared" ca="1" si="7"/>
        <v>-</v>
      </c>
      <c r="AI445" s="15">
        <f t="shared" ca="1" si="8"/>
        <v>12.553586979375464</v>
      </c>
      <c r="AJ445" s="15">
        <f t="shared" ca="1" si="9"/>
        <v>12.760880436186209</v>
      </c>
      <c r="AK445" s="17">
        <f t="shared" ca="1" si="10"/>
        <v>0.12537373199426652</v>
      </c>
      <c r="AL445" s="17">
        <f t="shared" ca="1" si="11"/>
        <v>0.10801255538275345</v>
      </c>
      <c r="AM445" s="26">
        <f t="shared" ca="1" si="12"/>
        <v>0</v>
      </c>
      <c r="AN445" s="26">
        <f t="shared" ca="1" si="13"/>
        <v>1</v>
      </c>
      <c r="AO445" s="25">
        <f t="shared" si="20"/>
        <v>0</v>
      </c>
      <c r="AP445" s="26">
        <f t="shared" si="21"/>
        <v>0</v>
      </c>
      <c r="AQ445" s="25">
        <f t="shared" si="22"/>
        <v>0</v>
      </c>
      <c r="AR445" s="26">
        <f t="shared" si="23"/>
        <v>1</v>
      </c>
      <c r="BD445" s="30"/>
      <c r="BE445" s="30"/>
      <c r="BF445" s="30"/>
    </row>
    <row r="446" spans="1:58" x14ac:dyDescent="0.2">
      <c r="A446" s="40">
        <v>38715</v>
      </c>
      <c r="B446" s="13">
        <v>12.32</v>
      </c>
      <c r="C446" s="14">
        <v>14.1</v>
      </c>
      <c r="D446" s="31">
        <f t="shared" si="14"/>
        <v>76125.386005091685</v>
      </c>
      <c r="E446" s="31">
        <f t="shared" si="15"/>
        <v>27747.279159037633</v>
      </c>
      <c r="F446" s="16">
        <f t="shared" si="0"/>
        <v>103872.66516412931</v>
      </c>
      <c r="G446" s="16">
        <f t="shared" si="1"/>
        <v>12.795487529130456</v>
      </c>
      <c r="H446" s="17">
        <f t="shared" si="2"/>
        <v>0.12624113475177301</v>
      </c>
      <c r="I446" s="16">
        <v>11.61</v>
      </c>
      <c r="J446" s="32">
        <f t="shared" si="16"/>
        <v>0.99979127636297183</v>
      </c>
      <c r="K446" s="18">
        <f t="shared" ca="1" si="3"/>
        <v>17949.075892718403</v>
      </c>
      <c r="L446" s="19"/>
      <c r="M446" s="20"/>
      <c r="N446" s="18"/>
      <c r="O446" s="20"/>
      <c r="P446" s="21"/>
      <c r="Q446" s="33">
        <f t="shared" si="17"/>
        <v>1.0002087236370281</v>
      </c>
      <c r="R446" s="5">
        <f t="shared" ca="1" si="4"/>
        <v>9.8306626057834254</v>
      </c>
      <c r="S446" s="20"/>
      <c r="T446" s="20"/>
      <c r="U446" s="5">
        <f t="shared" ca="1" si="5"/>
        <v>18.380179275565929</v>
      </c>
      <c r="V446" s="23"/>
      <c r="W446" s="20"/>
      <c r="X446" s="32">
        <f t="shared" si="18"/>
        <v>0.99958255272594376</v>
      </c>
      <c r="Y446" s="18">
        <f t="shared" ca="1" si="6"/>
        <v>2069548989.9672687</v>
      </c>
      <c r="Z446" s="20"/>
      <c r="AA446" s="20"/>
      <c r="AB446" s="18"/>
      <c r="AC446" s="20"/>
      <c r="AD446" s="20"/>
      <c r="AE446" s="24">
        <f t="shared" si="44"/>
        <v>12</v>
      </c>
      <c r="AH446" s="25" t="str">
        <f t="shared" ca="1" si="7"/>
        <v>-</v>
      </c>
      <c r="AI446" s="15">
        <f t="shared" ca="1" si="8"/>
        <v>12.569855257324791</v>
      </c>
      <c r="AJ446" s="15">
        <f t="shared" ca="1" si="9"/>
        <v>12.719460759730776</v>
      </c>
      <c r="AK446" s="17">
        <f t="shared" ca="1" si="10"/>
        <v>0.12538466302133841</v>
      </c>
      <c r="AL446" s="17">
        <f t="shared" ca="1" si="11"/>
        <v>0.11009425456894817</v>
      </c>
      <c r="AM446" s="26">
        <f t="shared" ca="1" si="12"/>
        <v>0</v>
      </c>
      <c r="AN446" s="26">
        <f t="shared" ca="1" si="13"/>
        <v>1</v>
      </c>
      <c r="AO446" s="25">
        <f t="shared" si="20"/>
        <v>0</v>
      </c>
      <c r="AP446" s="26">
        <f t="shared" si="21"/>
        <v>0</v>
      </c>
      <c r="AQ446" s="25">
        <f t="shared" si="22"/>
        <v>0</v>
      </c>
      <c r="AR446" s="26">
        <f t="shared" si="23"/>
        <v>1</v>
      </c>
      <c r="BD446" s="30"/>
      <c r="BE446" s="30"/>
      <c r="BF446" s="30"/>
    </row>
    <row r="447" spans="1:58" x14ac:dyDescent="0.2">
      <c r="A447" s="40">
        <v>38716</v>
      </c>
      <c r="B447" s="13">
        <v>12.45</v>
      </c>
      <c r="C447" s="14">
        <v>14.09</v>
      </c>
      <c r="D447" s="31">
        <f t="shared" si="14"/>
        <v>69781.603838000708</v>
      </c>
      <c r="E447" s="31">
        <f t="shared" si="15"/>
        <v>33290.215066736979</v>
      </c>
      <c r="F447" s="16">
        <f t="shared" si="0"/>
        <v>103071.81890473768</v>
      </c>
      <c r="G447" s="16">
        <f t="shared" si="1"/>
        <v>12.979688456938051</v>
      </c>
      <c r="H447" s="17">
        <f t="shared" si="2"/>
        <v>0.11639460610361962</v>
      </c>
      <c r="I447" s="16">
        <v>12.07</v>
      </c>
      <c r="J447" s="32">
        <f t="shared" si="16"/>
        <v>1.0065748982001517</v>
      </c>
      <c r="K447" s="18">
        <f t="shared" ca="1" si="3"/>
        <v>18066.352680473898</v>
      </c>
      <c r="L447" s="19"/>
      <c r="M447" s="20"/>
      <c r="N447" s="18"/>
      <c r="O447" s="20"/>
      <c r="P447" s="21"/>
      <c r="Q447" s="33">
        <f t="shared" si="17"/>
        <v>0.99342510179984844</v>
      </c>
      <c r="R447" s="5">
        <f t="shared" ca="1" si="4"/>
        <v>9.7656201600699308</v>
      </c>
      <c r="S447" s="20"/>
      <c r="T447" s="20"/>
      <c r="U447" s="5">
        <f t="shared" ca="1" si="5"/>
        <v>18.258706351803468</v>
      </c>
      <c r="V447" s="23"/>
      <c r="W447" s="20"/>
      <c r="X447" s="32">
        <f t="shared" si="18"/>
        <v>1.0131497964003031</v>
      </c>
      <c r="Y447" s="18">
        <f t="shared" ca="1" si="6"/>
        <v>2096625143.2808614</v>
      </c>
      <c r="Z447" s="20"/>
      <c r="AA447" s="20"/>
      <c r="AB447" s="18"/>
      <c r="AC447" s="20"/>
      <c r="AD447" s="20"/>
      <c r="AE447" s="24">
        <f t="shared" si="44"/>
        <v>11</v>
      </c>
      <c r="AH447" s="25" t="str">
        <f t="shared" ca="1" si="7"/>
        <v>-</v>
      </c>
      <c r="AI447" s="15">
        <f t="shared" ca="1" si="8"/>
        <v>12.59013372508382</v>
      </c>
      <c r="AJ447" s="15">
        <f t="shared" ca="1" si="9"/>
        <v>12.683946929097878</v>
      </c>
      <c r="AK447" s="17">
        <f t="shared" ca="1" si="10"/>
        <v>0.12454649955849671</v>
      </c>
      <c r="AL447" s="17">
        <f t="shared" ca="1" si="11"/>
        <v>0.11355322966062532</v>
      </c>
      <c r="AM447" s="26">
        <f t="shared" ca="1" si="12"/>
        <v>0</v>
      </c>
      <c r="AN447" s="26">
        <f t="shared" ca="1" si="13"/>
        <v>1</v>
      </c>
      <c r="AO447" s="25">
        <f t="shared" si="20"/>
        <v>0</v>
      </c>
      <c r="AP447" s="26">
        <f t="shared" si="21"/>
        <v>0</v>
      </c>
      <c r="AQ447" s="25">
        <f t="shared" si="22"/>
        <v>0</v>
      </c>
      <c r="AR447" s="26">
        <f t="shared" si="23"/>
        <v>1</v>
      </c>
      <c r="BD447" s="30"/>
      <c r="BE447" s="30"/>
      <c r="BF447" s="30"/>
    </row>
    <row r="448" spans="1:58" x14ac:dyDescent="0.2">
      <c r="A448" s="40">
        <v>38720</v>
      </c>
      <c r="B448" s="13">
        <v>12.02</v>
      </c>
      <c r="C448" s="14">
        <v>13.88</v>
      </c>
      <c r="D448" s="31">
        <f t="shared" si="14"/>
        <v>63437.821670909732</v>
      </c>
      <c r="E448" s="31">
        <f t="shared" si="15"/>
        <v>38895.61520728223</v>
      </c>
      <c r="F448" s="16">
        <f t="shared" si="0"/>
        <v>102333.43687819196</v>
      </c>
      <c r="G448" s="16">
        <f t="shared" si="1"/>
        <v>12.72696193240982</v>
      </c>
      <c r="H448" s="17">
        <f t="shared" si="2"/>
        <v>0.13400576368876094</v>
      </c>
      <c r="I448" s="16">
        <v>11.14</v>
      </c>
      <c r="J448" s="32">
        <f t="shared" si="16"/>
        <v>0.97350479884474583</v>
      </c>
      <c r="K448" s="18">
        <f t="shared" ca="1" si="3"/>
        <v>17586.964017549042</v>
      </c>
      <c r="L448" s="19"/>
      <c r="M448" s="20"/>
      <c r="N448" s="18"/>
      <c r="O448" s="20"/>
      <c r="P448" s="21"/>
      <c r="Q448" s="33">
        <f t="shared" si="17"/>
        <v>1.0264952011552542</v>
      </c>
      <c r="R448" s="5">
        <f t="shared" ca="1" si="4"/>
        <v>10.023944628870412</v>
      </c>
      <c r="S448" s="20"/>
      <c r="T448" s="20"/>
      <c r="U448" s="5">
        <f t="shared" ca="1" si="5"/>
        <v>18.741832792694805</v>
      </c>
      <c r="V448" s="23"/>
      <c r="W448" s="20"/>
      <c r="X448" s="32">
        <f t="shared" si="18"/>
        <v>0.94700959768949156</v>
      </c>
      <c r="Y448" s="18">
        <f t="shared" ca="1" si="6"/>
        <v>1985393459.8862057</v>
      </c>
      <c r="Z448" s="20"/>
      <c r="AA448" s="20"/>
      <c r="AB448" s="18"/>
      <c r="AC448" s="20"/>
      <c r="AD448" s="20"/>
      <c r="AE448" s="24">
        <f t="shared" si="44"/>
        <v>10</v>
      </c>
      <c r="AH448" s="25" t="str">
        <f t="shared" ca="1" si="7"/>
        <v>-</v>
      </c>
      <c r="AI448" s="15">
        <f t="shared" ca="1" si="8"/>
        <v>12.603042777373021</v>
      </c>
      <c r="AJ448" s="15">
        <f t="shared" ca="1" si="9"/>
        <v>12.652077550808372</v>
      </c>
      <c r="AK448" s="17">
        <f t="shared" ca="1" si="10"/>
        <v>0.12689959933643077</v>
      </c>
      <c r="AL448" s="17">
        <f t="shared" ca="1" si="11"/>
        <v>0.1182037446899345</v>
      </c>
      <c r="AM448" s="26">
        <f t="shared" ca="1" si="12"/>
        <v>0</v>
      </c>
      <c r="AN448" s="26">
        <f t="shared" ca="1" si="13"/>
        <v>1</v>
      </c>
      <c r="AO448" s="25">
        <f t="shared" si="20"/>
        <v>0</v>
      </c>
      <c r="AP448" s="26">
        <f t="shared" si="21"/>
        <v>0</v>
      </c>
      <c r="AQ448" s="25">
        <f t="shared" si="22"/>
        <v>0</v>
      </c>
      <c r="AR448" s="26">
        <f t="shared" si="23"/>
        <v>1</v>
      </c>
      <c r="BD448" s="30"/>
      <c r="BE448" s="30"/>
      <c r="BF448" s="30"/>
    </row>
    <row r="449" spans="1:58" x14ac:dyDescent="0.2">
      <c r="A449" s="40">
        <v>38721</v>
      </c>
      <c r="B449" s="13">
        <v>11.84</v>
      </c>
      <c r="C449" s="14">
        <v>13.84</v>
      </c>
      <c r="D449" s="31">
        <f t="shared" si="14"/>
        <v>57094.039503818756</v>
      </c>
      <c r="E449" s="31">
        <f t="shared" si="15"/>
        <v>44389.294000397036</v>
      </c>
      <c r="F449" s="16">
        <f t="shared" si="0"/>
        <v>101483.33350421579</v>
      </c>
      <c r="G449" s="16">
        <f t="shared" si="1"/>
        <v>12.714809537046849</v>
      </c>
      <c r="H449" s="17">
        <f t="shared" si="2"/>
        <v>0.1445086705202312</v>
      </c>
      <c r="I449" s="16">
        <v>11.37</v>
      </c>
      <c r="J449" s="32">
        <f t="shared" si="16"/>
        <v>0.99074588708734401</v>
      </c>
      <c r="K449" s="18">
        <f t="shared" ca="1" si="3"/>
        <v>17423.501916519897</v>
      </c>
      <c r="L449" s="19"/>
      <c r="M449" s="20"/>
      <c r="N449" s="18"/>
      <c r="O449" s="20"/>
      <c r="P449" s="21"/>
      <c r="Q449" s="33">
        <f t="shared" si="17"/>
        <v>1.009254112912656</v>
      </c>
      <c r="R449" s="5">
        <f t="shared" ca="1" si="4"/>
        <v>10.116285895573832</v>
      </c>
      <c r="S449" s="20"/>
      <c r="T449" s="20"/>
      <c r="U449" s="5">
        <f t="shared" ca="1" si="5"/>
        <v>18.914624257020922</v>
      </c>
      <c r="V449" s="23"/>
      <c r="W449" s="20"/>
      <c r="X449" s="32">
        <f t="shared" si="18"/>
        <v>0.98149177417468803</v>
      </c>
      <c r="Y449" s="18">
        <f t="shared" ca="1" si="6"/>
        <v>1948519102.7972419</v>
      </c>
      <c r="Z449" s="20"/>
      <c r="AA449" s="20"/>
      <c r="AB449" s="18"/>
      <c r="AC449" s="20"/>
      <c r="AD449" s="20"/>
      <c r="AE449" s="24">
        <f t="shared" si="44"/>
        <v>9</v>
      </c>
      <c r="AH449" s="25" t="str">
        <f t="shared" ca="1" si="7"/>
        <v>-</v>
      </c>
      <c r="AI449" s="15">
        <f t="shared" ca="1" si="8"/>
        <v>12.621691691963406</v>
      </c>
      <c r="AJ449" s="15">
        <f t="shared" ca="1" si="9"/>
        <v>12.633261343667101</v>
      </c>
      <c r="AK449" s="17">
        <f t="shared" ca="1" si="10"/>
        <v>0.12854166573190048</v>
      </c>
      <c r="AL449" s="17">
        <f t="shared" ca="1" si="11"/>
        <v>0.12310451015887973</v>
      </c>
      <c r="AM449" s="26">
        <f t="shared" ca="1" si="12"/>
        <v>0</v>
      </c>
      <c r="AN449" s="26">
        <f t="shared" ca="1" si="13"/>
        <v>1</v>
      </c>
      <c r="AO449" s="25">
        <f t="shared" si="20"/>
        <v>0</v>
      </c>
      <c r="AP449" s="26">
        <f t="shared" si="21"/>
        <v>0</v>
      </c>
      <c r="AQ449" s="25">
        <f t="shared" si="22"/>
        <v>0</v>
      </c>
      <c r="AR449" s="26">
        <f t="shared" si="23"/>
        <v>1</v>
      </c>
      <c r="BD449" s="30"/>
      <c r="BE449" s="30"/>
      <c r="BF449" s="30"/>
    </row>
    <row r="450" spans="1:58" x14ac:dyDescent="0.2">
      <c r="A450" s="40">
        <v>38722</v>
      </c>
      <c r="B450" s="13">
        <v>11.83</v>
      </c>
      <c r="C450" s="14">
        <v>13.73</v>
      </c>
      <c r="D450" s="31">
        <f t="shared" si="14"/>
        <v>50750.25733672778</v>
      </c>
      <c r="E450" s="31">
        <f t="shared" si="15"/>
        <v>49816.344640451738</v>
      </c>
      <c r="F450" s="16">
        <f t="shared" si="0"/>
        <v>100566.60197717953</v>
      </c>
      <c r="G450" s="16">
        <f t="shared" si="1"/>
        <v>12.771177816054047</v>
      </c>
      <c r="H450" s="17">
        <f t="shared" si="2"/>
        <v>0.1383831026948289</v>
      </c>
      <c r="I450" s="16">
        <v>11.31</v>
      </c>
      <c r="J450" s="32">
        <f t="shared" si="16"/>
        <v>0.99535990928541485</v>
      </c>
      <c r="K450" s="18">
        <f t="shared" ca="1" si="3"/>
        <v>17341.94826175621</v>
      </c>
      <c r="L450" s="19"/>
      <c r="M450" s="20"/>
      <c r="N450" s="18"/>
      <c r="O450" s="20"/>
      <c r="P450" s="21"/>
      <c r="Q450" s="33">
        <f t="shared" si="17"/>
        <v>1.0046400907145852</v>
      </c>
      <c r="R450" s="5">
        <f t="shared" ca="1" si="4"/>
        <v>10.162802993179776</v>
      </c>
      <c r="S450" s="20"/>
      <c r="T450" s="20"/>
      <c r="U450" s="5">
        <f t="shared" ca="1" si="5"/>
        <v>19.001739274355717</v>
      </c>
      <c r="V450" s="23"/>
      <c r="W450" s="20"/>
      <c r="X450" s="32">
        <f t="shared" si="18"/>
        <v>0.99071981857082958</v>
      </c>
      <c r="Y450" s="18">
        <f t="shared" ca="1" si="6"/>
        <v>1930309443.9373102</v>
      </c>
      <c r="Z450" s="20"/>
      <c r="AA450" s="20"/>
      <c r="AB450" s="18"/>
      <c r="AC450" s="20"/>
      <c r="AD450" s="20"/>
      <c r="AE450" s="24">
        <f t="shared" si="44"/>
        <v>8</v>
      </c>
      <c r="AH450" s="25" t="str">
        <f t="shared" ca="1" si="7"/>
        <v>-</v>
      </c>
      <c r="AI450" s="15">
        <f t="shared" ca="1" si="8"/>
        <v>12.639492071512022</v>
      </c>
      <c r="AJ450" s="15">
        <f t="shared" ca="1" si="9"/>
        <v>12.617477397740998</v>
      </c>
      <c r="AK450" s="17">
        <f t="shared" ca="1" si="10"/>
        <v>0.13106561007775222</v>
      </c>
      <c r="AL450" s="17">
        <f t="shared" ca="1" si="11"/>
        <v>0.12719919051141507</v>
      </c>
      <c r="AM450" s="26">
        <f t="shared" ca="1" si="12"/>
        <v>1</v>
      </c>
      <c r="AN450" s="26">
        <f t="shared" ca="1" si="13"/>
        <v>1</v>
      </c>
      <c r="AO450" s="25">
        <f t="shared" si="20"/>
        <v>0</v>
      </c>
      <c r="AP450" s="26">
        <f t="shared" si="21"/>
        <v>0</v>
      </c>
      <c r="AQ450" s="25">
        <f t="shared" si="22"/>
        <v>0</v>
      </c>
      <c r="AR450" s="26">
        <f t="shared" si="23"/>
        <v>1</v>
      </c>
      <c r="BD450" s="30"/>
      <c r="BE450" s="30"/>
      <c r="BF450" s="30"/>
    </row>
    <row r="451" spans="1:58" x14ac:dyDescent="0.2">
      <c r="A451" s="40">
        <v>38723</v>
      </c>
      <c r="B451" s="13">
        <v>11.56</v>
      </c>
      <c r="C451" s="14">
        <v>13.53</v>
      </c>
      <c r="D451" s="31">
        <f t="shared" si="14"/>
        <v>44406.475169636804</v>
      </c>
      <c r="E451" s="31">
        <f t="shared" si="15"/>
        <v>55282.254548440535</v>
      </c>
      <c r="F451" s="16">
        <f t="shared" si="0"/>
        <v>99688.729718077346</v>
      </c>
      <c r="G451" s="16">
        <f t="shared" si="1"/>
        <v>12.652460920792322</v>
      </c>
      <c r="H451" s="17">
        <f t="shared" si="2"/>
        <v>0.14560236511456015</v>
      </c>
      <c r="I451" s="16">
        <v>11</v>
      </c>
      <c r="J451" s="32">
        <f t="shared" si="16"/>
        <v>0.98205619323698501</v>
      </c>
      <c r="K451" s="18">
        <f t="shared" ca="1" si="3"/>
        <v>17030.073382980012</v>
      </c>
      <c r="L451" s="19"/>
      <c r="M451" s="20"/>
      <c r="N451" s="18"/>
      <c r="O451" s="20"/>
      <c r="P451" s="21"/>
      <c r="Q451" s="33">
        <f t="shared" si="17"/>
        <v>1.0179438067630151</v>
      </c>
      <c r="R451" s="5">
        <f t="shared" ca="1" si="4"/>
        <v>10.344731400401878</v>
      </c>
      <c r="S451" s="20"/>
      <c r="T451" s="20"/>
      <c r="U451" s="5">
        <f t="shared" ca="1" si="5"/>
        <v>19.342040606243447</v>
      </c>
      <c r="V451" s="23"/>
      <c r="W451" s="20"/>
      <c r="X451" s="32">
        <f t="shared" si="18"/>
        <v>0.96411238647397002</v>
      </c>
      <c r="Y451" s="18">
        <f t="shared" ca="1" si="6"/>
        <v>1860912764.0731878</v>
      </c>
      <c r="Z451" s="20"/>
      <c r="AA451" s="20"/>
      <c r="AB451" s="18"/>
      <c r="AC451" s="20"/>
      <c r="AD451" s="20"/>
      <c r="AE451" s="24">
        <f t="shared" si="44"/>
        <v>7</v>
      </c>
      <c r="AH451" s="25" t="str">
        <f t="shared" ca="1" si="7"/>
        <v>-</v>
      </c>
      <c r="AI451" s="15">
        <f t="shared" ca="1" si="8"/>
        <v>12.64973585799609</v>
      </c>
      <c r="AJ451" s="15">
        <f t="shared" ca="1" si="9"/>
        <v>12.600092844602791</v>
      </c>
      <c r="AK451" s="17">
        <f t="shared" ca="1" si="10"/>
        <v>0.13418927381229565</v>
      </c>
      <c r="AL451" s="17">
        <f t="shared" ca="1" si="11"/>
        <v>0.13030088631869119</v>
      </c>
      <c r="AM451" s="26">
        <f t="shared" ca="1" si="12"/>
        <v>1</v>
      </c>
      <c r="AN451" s="26">
        <f t="shared" ca="1" si="13"/>
        <v>1</v>
      </c>
      <c r="AO451" s="25">
        <f t="shared" si="20"/>
        <v>0</v>
      </c>
      <c r="AP451" s="26">
        <f t="shared" si="21"/>
        <v>0</v>
      </c>
      <c r="AQ451" s="25">
        <f t="shared" si="22"/>
        <v>0</v>
      </c>
      <c r="AR451" s="26">
        <f t="shared" si="23"/>
        <v>1</v>
      </c>
      <c r="BD451" s="30"/>
      <c r="BE451" s="30"/>
      <c r="BF451" s="30"/>
    </row>
    <row r="452" spans="1:58" x14ac:dyDescent="0.2">
      <c r="A452" s="40">
        <v>38726</v>
      </c>
      <c r="B452" s="13">
        <v>11.33</v>
      </c>
      <c r="C452" s="14">
        <v>13.29</v>
      </c>
      <c r="D452" s="31">
        <f t="shared" si="14"/>
        <v>38062.693002545835</v>
      </c>
      <c r="E452" s="31">
        <f t="shared" si="15"/>
        <v>60702.367028231492</v>
      </c>
      <c r="F452" s="16">
        <f t="shared" si="0"/>
        <v>98765.060030777327</v>
      </c>
      <c r="G452" s="16">
        <f t="shared" si="1"/>
        <v>12.53464301179241</v>
      </c>
      <c r="H452" s="17">
        <f t="shared" si="2"/>
        <v>0.14747930775018803</v>
      </c>
      <c r="I452" s="16">
        <v>11.13</v>
      </c>
      <c r="J452" s="32">
        <f t="shared" si="16"/>
        <v>0.98150888445116014</v>
      </c>
      <c r="K452" s="18">
        <f t="shared" ca="1" si="3"/>
        <v>16714.486884330789</v>
      </c>
      <c r="L452" s="19"/>
      <c r="M452" s="20"/>
      <c r="N452" s="18"/>
      <c r="O452" s="20"/>
      <c r="P452" s="21"/>
      <c r="Q452" s="33">
        <f t="shared" si="17"/>
        <v>1.0184911155488399</v>
      </c>
      <c r="R452" s="5">
        <f t="shared" ca="1" si="4"/>
        <v>10.535578107436285</v>
      </c>
      <c r="S452" s="20"/>
      <c r="T452" s="20"/>
      <c r="U452" s="5">
        <f t="shared" ca="1" si="5"/>
        <v>19.699022086397264</v>
      </c>
      <c r="V452" s="23"/>
      <c r="W452" s="20"/>
      <c r="X452" s="32">
        <f t="shared" si="18"/>
        <v>0.96301776890232027</v>
      </c>
      <c r="Y452" s="18">
        <f t="shared" ca="1" si="6"/>
        <v>1791974114.9920478</v>
      </c>
      <c r="Z452" s="20"/>
      <c r="AA452" s="20"/>
      <c r="AB452" s="18"/>
      <c r="AC452" s="20"/>
      <c r="AD452" s="20"/>
      <c r="AE452" s="24">
        <f t="shared" si="44"/>
        <v>6</v>
      </c>
      <c r="AH452" s="25" t="str">
        <f t="shared" ca="1" si="7"/>
        <v>-</v>
      </c>
      <c r="AI452" s="15">
        <f t="shared" ca="1" si="8"/>
        <v>12.646968530082972</v>
      </c>
      <c r="AJ452" s="15">
        <f t="shared" ca="1" si="9"/>
        <v>12.577905703060274</v>
      </c>
      <c r="AK452" s="17">
        <f t="shared" ca="1" si="10"/>
        <v>0.13772896931203146</v>
      </c>
      <c r="AL452" s="17">
        <f t="shared" ca="1" si="11"/>
        <v>0.13229742189773055</v>
      </c>
      <c r="AM452" s="26">
        <f t="shared" ca="1" si="12"/>
        <v>1</v>
      </c>
      <c r="AN452" s="26">
        <f t="shared" ca="1" si="13"/>
        <v>1</v>
      </c>
      <c r="AO452" s="25">
        <f t="shared" si="20"/>
        <v>0</v>
      </c>
      <c r="AP452" s="26">
        <f t="shared" si="21"/>
        <v>0</v>
      </c>
      <c r="AQ452" s="25">
        <f t="shared" si="22"/>
        <v>0</v>
      </c>
      <c r="AR452" s="26">
        <f t="shared" si="23"/>
        <v>1</v>
      </c>
      <c r="BD452" s="30"/>
      <c r="BE452" s="30"/>
      <c r="BF452" s="30"/>
    </row>
    <row r="453" spans="1:58" x14ac:dyDescent="0.2">
      <c r="A453" s="40">
        <v>38727</v>
      </c>
      <c r="B453" s="13">
        <v>11.22</v>
      </c>
      <c r="C453" s="14">
        <v>13.04</v>
      </c>
      <c r="D453" s="31">
        <f t="shared" si="14"/>
        <v>31718.910835454863</v>
      </c>
      <c r="E453" s="31">
        <f t="shared" si="15"/>
        <v>66110.572592801895</v>
      </c>
      <c r="F453" s="16">
        <f t="shared" si="0"/>
        <v>97829.483428256761</v>
      </c>
      <c r="G453" s="16">
        <f t="shared" si="1"/>
        <v>12.449907773223979</v>
      </c>
      <c r="H453" s="17">
        <f t="shared" si="2"/>
        <v>0.13957055214723912</v>
      </c>
      <c r="I453" s="16">
        <v>10.86</v>
      </c>
      <c r="J453" s="32">
        <f t="shared" si="16"/>
        <v>0.98383120387838352</v>
      </c>
      <c r="K453" s="18">
        <f t="shared" ca="1" si="3"/>
        <v>16443.563355161008</v>
      </c>
      <c r="L453" s="19"/>
      <c r="M453" s="20"/>
      <c r="N453" s="18"/>
      <c r="O453" s="20"/>
      <c r="P453" s="21"/>
      <c r="Q453" s="33">
        <f t="shared" si="17"/>
        <v>1.0161687961216166</v>
      </c>
      <c r="R453" s="5">
        <f t="shared" ca="1" si="4"/>
        <v>10.705479727093765</v>
      </c>
      <c r="S453" s="20"/>
      <c r="T453" s="20"/>
      <c r="U453" s="5">
        <f t="shared" ca="1" si="5"/>
        <v>20.016846249440391</v>
      </c>
      <c r="V453" s="23"/>
      <c r="W453" s="20"/>
      <c r="X453" s="32">
        <f t="shared" si="18"/>
        <v>0.96766240775676704</v>
      </c>
      <c r="Y453" s="18">
        <f t="shared" ca="1" si="6"/>
        <v>1733911865.0733497</v>
      </c>
      <c r="Z453" s="20"/>
      <c r="AA453" s="20"/>
      <c r="AB453" s="18"/>
      <c r="AC453" s="20"/>
      <c r="AD453" s="20"/>
      <c r="AE453" s="24">
        <f t="shared" si="44"/>
        <v>5</v>
      </c>
      <c r="AH453" s="25" t="str">
        <f t="shared" ca="1" si="7"/>
        <v>-</v>
      </c>
      <c r="AI453" s="15">
        <f t="shared" ca="1" si="8"/>
        <v>12.639127306500059</v>
      </c>
      <c r="AJ453" s="15">
        <f t="shared" ca="1" si="9"/>
        <v>12.558740638517207</v>
      </c>
      <c r="AK453" s="17">
        <f t="shared" ca="1" si="10"/>
        <v>0.14159162698596806</v>
      </c>
      <c r="AL453" s="17">
        <f t="shared" ca="1" si="11"/>
        <v>0.13309804619566537</v>
      </c>
      <c r="AM453" s="26">
        <f t="shared" ca="1" si="12"/>
        <v>1</v>
      </c>
      <c r="AN453" s="26">
        <f t="shared" ca="1" si="13"/>
        <v>1</v>
      </c>
      <c r="AO453" s="25">
        <f t="shared" si="20"/>
        <v>0</v>
      </c>
      <c r="AP453" s="26">
        <f t="shared" si="21"/>
        <v>0</v>
      </c>
      <c r="AQ453" s="25">
        <f t="shared" si="22"/>
        <v>0</v>
      </c>
      <c r="AR453" s="26">
        <f t="shared" si="23"/>
        <v>1</v>
      </c>
      <c r="BD453" s="30"/>
      <c r="BE453" s="30"/>
      <c r="BF453" s="30"/>
    </row>
    <row r="454" spans="1:58" x14ac:dyDescent="0.2">
      <c r="A454" s="40">
        <v>38728</v>
      </c>
      <c r="B454" s="13">
        <v>11.19</v>
      </c>
      <c r="C454" s="14">
        <v>12.84</v>
      </c>
      <c r="D454" s="31">
        <f t="shared" si="14"/>
        <v>25375.12866836389</v>
      </c>
      <c r="E454" s="31">
        <f t="shared" si="15"/>
        <v>71568.949580130167</v>
      </c>
      <c r="F454" s="16">
        <f t="shared" si="0"/>
        <v>96944.078248494057</v>
      </c>
      <c r="G454" s="16">
        <f t="shared" si="1"/>
        <v>12.408112224498346</v>
      </c>
      <c r="H454" s="17">
        <f t="shared" si="2"/>
        <v>0.12850467289719625</v>
      </c>
      <c r="I454" s="16">
        <v>10.94</v>
      </c>
      <c r="J454" s="32">
        <f t="shared" si="16"/>
        <v>0.98762279205656578</v>
      </c>
      <c r="K454" s="18">
        <f t="shared" ca="1" si="3"/>
        <v>16239.375878377205</v>
      </c>
      <c r="L454" s="19"/>
      <c r="M454" s="20"/>
      <c r="N454" s="18"/>
      <c r="O454" s="20"/>
      <c r="P454" s="21"/>
      <c r="Q454" s="33">
        <f t="shared" si="17"/>
        <v>1.0123772079434343</v>
      </c>
      <c r="R454" s="5">
        <f t="shared" ca="1" si="4"/>
        <v>10.837532179664525</v>
      </c>
      <c r="S454" s="20"/>
      <c r="T454" s="20"/>
      <c r="U454" s="5">
        <f t="shared" ca="1" si="5"/>
        <v>20.263905150516301</v>
      </c>
      <c r="V454" s="23"/>
      <c r="W454" s="20"/>
      <c r="X454" s="32">
        <f t="shared" si="18"/>
        <v>0.97524558411313145</v>
      </c>
      <c r="Y454" s="18">
        <f t="shared" ca="1" si="6"/>
        <v>1690878600.3167431</v>
      </c>
      <c r="Z454" s="20"/>
      <c r="AA454" s="20"/>
      <c r="AB454" s="18"/>
      <c r="AC454" s="20"/>
      <c r="AD454" s="20"/>
      <c r="AE454" s="24">
        <f t="shared" si="44"/>
        <v>4</v>
      </c>
      <c r="AH454" s="25" t="str">
        <f t="shared" ca="1" si="7"/>
        <v>-</v>
      </c>
      <c r="AI454" s="15">
        <f t="shared" ca="1" si="8"/>
        <v>12.631917712475641</v>
      </c>
      <c r="AJ454" s="15">
        <f t="shared" ca="1" si="9"/>
        <v>12.545390951356199</v>
      </c>
      <c r="AK454" s="17">
        <f t="shared" ca="1" si="10"/>
        <v>0.14067477852070728</v>
      </c>
      <c r="AL454" s="17">
        <f t="shared" ca="1" si="11"/>
        <v>0.13189718299265274</v>
      </c>
      <c r="AM454" s="26">
        <f t="shared" ca="1" si="12"/>
        <v>1</v>
      </c>
      <c r="AN454" s="26">
        <f t="shared" ca="1" si="13"/>
        <v>1</v>
      </c>
      <c r="AO454" s="25">
        <f t="shared" si="20"/>
        <v>0</v>
      </c>
      <c r="AP454" s="26">
        <f t="shared" si="21"/>
        <v>0</v>
      </c>
      <c r="AQ454" s="25">
        <f t="shared" si="22"/>
        <v>0</v>
      </c>
      <c r="AR454" s="26">
        <f t="shared" si="23"/>
        <v>1</v>
      </c>
      <c r="BD454" s="30"/>
      <c r="BE454" s="30"/>
      <c r="BF454" s="30"/>
    </row>
    <row r="455" spans="1:58" x14ac:dyDescent="0.2">
      <c r="A455" s="40">
        <v>38729</v>
      </c>
      <c r="B455" s="13">
        <v>11.3</v>
      </c>
      <c r="C455" s="14">
        <v>12.99</v>
      </c>
      <c r="D455" s="31">
        <f t="shared" si="14"/>
        <v>19031.346501272918</v>
      </c>
      <c r="E455" s="31">
        <f t="shared" si="15"/>
        <v>77097.52609490804</v>
      </c>
      <c r="F455" s="16">
        <f t="shared" si="0"/>
        <v>96128.872596180954</v>
      </c>
      <c r="G455" s="16">
        <f t="shared" si="1"/>
        <v>12.655418154623934</v>
      </c>
      <c r="H455" s="17">
        <f t="shared" si="2"/>
        <v>0.13010007698229398</v>
      </c>
      <c r="I455" s="16">
        <v>11.2</v>
      </c>
      <c r="J455" s="32">
        <f t="shared" si="16"/>
        <v>1.0113543573718</v>
      </c>
      <c r="K455" s="18">
        <f t="shared" ca="1" si="3"/>
        <v>16423.093991664638</v>
      </c>
      <c r="L455" s="19"/>
      <c r="M455" s="20"/>
      <c r="N455" s="18"/>
      <c r="O455" s="20"/>
      <c r="P455" s="21"/>
      <c r="Q455" s="33">
        <f t="shared" si="17"/>
        <v>0.98864564262820009</v>
      </c>
      <c r="R455" s="5">
        <f t="shared" ca="1" si="4"/>
        <v>10.714032615166296</v>
      </c>
      <c r="S455" s="20"/>
      <c r="T455" s="20"/>
      <c r="U455" s="5">
        <f t="shared" ca="1" si="5"/>
        <v>20.033135663127801</v>
      </c>
      <c r="V455" s="23"/>
      <c r="W455" s="20"/>
      <c r="X455" s="32">
        <f t="shared" si="18"/>
        <v>1.0227087147435998</v>
      </c>
      <c r="Y455" s="18">
        <f t="shared" ca="1" si="6"/>
        <v>1729162471.0327964</v>
      </c>
      <c r="Z455" s="20"/>
      <c r="AA455" s="20"/>
      <c r="AB455" s="18"/>
      <c r="AC455" s="20"/>
      <c r="AD455" s="20"/>
      <c r="AE455" s="24">
        <f t="shared" si="44"/>
        <v>3</v>
      </c>
      <c r="AH455" s="25" t="str">
        <f t="shared" ca="1" si="7"/>
        <v>-</v>
      </c>
      <c r="AI455" s="15">
        <f t="shared" ca="1" si="8"/>
        <v>12.634157454254602</v>
      </c>
      <c r="AJ455" s="15">
        <f t="shared" ca="1" si="9"/>
        <v>12.547328577448017</v>
      </c>
      <c r="AK455" s="17">
        <f t="shared" ca="1" si="10"/>
        <v>0.13827334626438439</v>
      </c>
      <c r="AL455" s="17">
        <f t="shared" ca="1" si="11"/>
        <v>0.13143954028851815</v>
      </c>
      <c r="AM455" s="26">
        <f t="shared" ca="1" si="12"/>
        <v>1</v>
      </c>
      <c r="AN455" s="26">
        <f t="shared" ca="1" si="13"/>
        <v>1</v>
      </c>
      <c r="AO455" s="25">
        <f t="shared" si="20"/>
        <v>0</v>
      </c>
      <c r="AP455" s="26">
        <f t="shared" si="21"/>
        <v>0</v>
      </c>
      <c r="AQ455" s="25">
        <f t="shared" si="22"/>
        <v>0</v>
      </c>
      <c r="AR455" s="26">
        <f t="shared" si="23"/>
        <v>1</v>
      </c>
      <c r="BD455" s="30"/>
      <c r="BE455" s="30"/>
      <c r="BF455" s="30"/>
    </row>
    <row r="456" spans="1:58" x14ac:dyDescent="0.2">
      <c r="A456" s="40">
        <v>38730</v>
      </c>
      <c r="B456" s="13">
        <v>11.32</v>
      </c>
      <c r="C456" s="14">
        <v>12.95</v>
      </c>
      <c r="D456" s="31">
        <f t="shared" si="14"/>
        <v>12687.564334181945</v>
      </c>
      <c r="E456" s="31">
        <f t="shared" si="15"/>
        <v>82615.981713701578</v>
      </c>
      <c r="F456" s="16">
        <f t="shared" si="0"/>
        <v>95303.546047883516</v>
      </c>
      <c r="G456" s="16">
        <f t="shared" si="1"/>
        <v>12.733001465083724</v>
      </c>
      <c r="H456" s="17">
        <f t="shared" si="2"/>
        <v>0.12586872586872577</v>
      </c>
      <c r="I456" s="16">
        <v>11.23</v>
      </c>
      <c r="J456" s="32">
        <f t="shared" si="16"/>
        <v>0.99749218258613859</v>
      </c>
      <c r="K456" s="18">
        <f t="shared" ca="1" si="3"/>
        <v>16381.240013004621</v>
      </c>
      <c r="L456" s="19"/>
      <c r="M456" s="20"/>
      <c r="N456" s="18"/>
      <c r="O456" s="20"/>
      <c r="P456" s="21"/>
      <c r="Q456" s="33">
        <f t="shared" si="17"/>
        <v>1.0025078174138615</v>
      </c>
      <c r="R456" s="5">
        <f t="shared" ca="1" si="4"/>
        <v>10.74045400090332</v>
      </c>
      <c r="S456" s="20"/>
      <c r="T456" s="20"/>
      <c r="U456" s="5">
        <f t="shared" ca="1" si="5"/>
        <v>20.082687546548481</v>
      </c>
      <c r="V456" s="23"/>
      <c r="W456" s="20"/>
      <c r="X456" s="32">
        <f t="shared" si="18"/>
        <v>0.99498436517227717</v>
      </c>
      <c r="Y456" s="18">
        <f t="shared" ca="1" si="6"/>
        <v>1720376392.7130687</v>
      </c>
      <c r="Z456" s="20"/>
      <c r="AA456" s="20"/>
      <c r="AB456" s="18"/>
      <c r="AC456" s="20"/>
      <c r="AD456" s="20"/>
      <c r="AE456" s="24">
        <f t="shared" si="44"/>
        <v>2</v>
      </c>
      <c r="AH456" s="25" t="str">
        <f t="shared" ca="1" si="7"/>
        <v>-</v>
      </c>
      <c r="AI456" s="15">
        <f t="shared" ca="1" si="8"/>
        <v>12.641005081663396</v>
      </c>
      <c r="AJ456" s="15">
        <f t="shared" ca="1" si="9"/>
        <v>12.546310134679571</v>
      </c>
      <c r="AK456" s="17">
        <f t="shared" ca="1" si="10"/>
        <v>0.13618761679336722</v>
      </c>
      <c r="AL456" s="17">
        <f t="shared" ca="1" si="11"/>
        <v>0.13142036386847963</v>
      </c>
      <c r="AM456" s="26">
        <f t="shared" ca="1" si="12"/>
        <v>1</v>
      </c>
      <c r="AN456" s="26">
        <f t="shared" ca="1" si="13"/>
        <v>1</v>
      </c>
      <c r="AO456" s="25">
        <f t="shared" si="20"/>
        <v>0</v>
      </c>
      <c r="AP456" s="26">
        <f t="shared" si="21"/>
        <v>0</v>
      </c>
      <c r="AQ456" s="25">
        <f t="shared" si="22"/>
        <v>0</v>
      </c>
      <c r="AR456" s="26">
        <f t="shared" si="23"/>
        <v>1</v>
      </c>
      <c r="BD456" s="30"/>
      <c r="BE456" s="30"/>
      <c r="BF456" s="30"/>
    </row>
    <row r="457" spans="1:58" x14ac:dyDescent="0.2">
      <c r="A457" s="40">
        <v>38734</v>
      </c>
      <c r="B457" s="13">
        <v>11.71</v>
      </c>
      <c r="C457" s="14">
        <v>13.09</v>
      </c>
      <c r="D457" s="31">
        <f t="shared" si="14"/>
        <v>6343.7821670909725</v>
      </c>
      <c r="E457" s="31">
        <f t="shared" si="15"/>
        <v>88161.280102232064</v>
      </c>
      <c r="F457" s="16">
        <f t="shared" si="0"/>
        <v>94505.06226932304</v>
      </c>
      <c r="G457" s="16">
        <f t="shared" si="1"/>
        <v>12.997365603700288</v>
      </c>
      <c r="H457" s="17">
        <f t="shared" si="2"/>
        <v>0.10542398777692885</v>
      </c>
      <c r="I457" s="16">
        <v>11.91</v>
      </c>
      <c r="J457" s="32">
        <f t="shared" si="16"/>
        <v>1.0122098491321276</v>
      </c>
      <c r="K457" s="18">
        <f t="shared" ca="1" si="3"/>
        <v>16580.57649772197</v>
      </c>
      <c r="L457" s="19"/>
      <c r="M457" s="20"/>
      <c r="N457" s="18"/>
      <c r="O457" s="20"/>
      <c r="P457" s="21"/>
      <c r="Q457" s="33">
        <f t="shared" si="17"/>
        <v>0.98779015086787225</v>
      </c>
      <c r="R457" s="5">
        <f t="shared" ca="1" si="4"/>
        <v>10.608872707845736</v>
      </c>
      <c r="S457" s="20"/>
      <c r="T457" s="20"/>
      <c r="U457" s="5">
        <f t="shared" ca="1" si="5"/>
        <v>19.836801816680616</v>
      </c>
      <c r="V457" s="23"/>
      <c r="W457" s="20"/>
      <c r="X457" s="32">
        <f t="shared" si="18"/>
        <v>1.0244196982642555</v>
      </c>
      <c r="Y457" s="18">
        <f t="shared" ca="1" si="6"/>
        <v>1762271476.8887506</v>
      </c>
      <c r="Z457" s="20"/>
      <c r="AA457" s="20"/>
      <c r="AB457" s="18"/>
      <c r="AC457" s="20"/>
      <c r="AD457" s="20"/>
      <c r="AE457" s="24">
        <f t="shared" si="44"/>
        <v>1</v>
      </c>
      <c r="AH457" s="25" t="str">
        <f t="shared" ca="1" si="7"/>
        <v>-</v>
      </c>
      <c r="AI457" s="15">
        <f t="shared" ca="1" si="8"/>
        <v>12.665662027443435</v>
      </c>
      <c r="AJ457" s="15">
        <f t="shared" ca="1" si="9"/>
        <v>12.552289736029142</v>
      </c>
      <c r="AK457" s="17">
        <f t="shared" ca="1" si="10"/>
        <v>0.12949122057042867</v>
      </c>
      <c r="AL457" s="17">
        <f t="shared" ca="1" si="11"/>
        <v>0.13042038892449581</v>
      </c>
      <c r="AM457" s="26">
        <f t="shared" ca="1" si="12"/>
        <v>1</v>
      </c>
      <c r="AN457" s="26">
        <f t="shared" ca="1" si="13"/>
        <v>0</v>
      </c>
      <c r="AO457" s="25">
        <f t="shared" si="20"/>
        <v>0</v>
      </c>
      <c r="AP457" s="26">
        <f t="shared" si="21"/>
        <v>0</v>
      </c>
      <c r="AQ457" s="25">
        <f t="shared" si="22"/>
        <v>0</v>
      </c>
      <c r="AR457" s="26">
        <f t="shared" si="23"/>
        <v>1</v>
      </c>
      <c r="BD457" s="30"/>
      <c r="BE457" s="30"/>
      <c r="BF457" s="30"/>
    </row>
    <row r="458" spans="1:58" x14ac:dyDescent="0.2">
      <c r="A458" s="41">
        <v>38735</v>
      </c>
      <c r="B458" s="13">
        <v>13.27</v>
      </c>
      <c r="C458" s="14">
        <v>13.906666666666666</v>
      </c>
      <c r="D458" s="31">
        <f t="shared" si="14"/>
        <v>93836.275455680137</v>
      </c>
      <c r="E458" s="31">
        <f t="shared" si="15"/>
        <v>0</v>
      </c>
      <c r="F458" s="16">
        <f t="shared" si="0"/>
        <v>93836.275455680137</v>
      </c>
      <c r="G458" s="16">
        <f t="shared" si="1"/>
        <v>13.27</v>
      </c>
      <c r="H458" s="17">
        <f t="shared" si="2"/>
        <v>4.5781399808245471E-2</v>
      </c>
      <c r="I458" s="16">
        <v>12.25</v>
      </c>
      <c r="J458" s="32">
        <f t="shared" si="16"/>
        <v>1.0137509549274253</v>
      </c>
      <c r="K458" s="18">
        <f t="shared" ca="1" si="3"/>
        <v>16807.890005880199</v>
      </c>
      <c r="L458" s="19"/>
      <c r="M458" s="20"/>
      <c r="N458" s="18"/>
      <c r="O458" s="20"/>
      <c r="P458" s="21"/>
      <c r="Q458" s="33">
        <f t="shared" si="17"/>
        <v>0.9862490450725746</v>
      </c>
      <c r="R458" s="5">
        <f t="shared" ca="1" si="4"/>
        <v>10.46255470298294</v>
      </c>
      <c r="S458" s="20"/>
      <c r="T458" s="20"/>
      <c r="U458" s="5">
        <f t="shared" ca="1" si="5"/>
        <v>19.563357066058359</v>
      </c>
      <c r="V458" s="23"/>
      <c r="W458" s="20"/>
      <c r="X458" s="32">
        <f t="shared" si="18"/>
        <v>1.0275019098548508</v>
      </c>
      <c r="Y458" s="18">
        <f t="shared" ca="1" si="6"/>
        <v>1810618137.8960941</v>
      </c>
      <c r="Z458" s="20"/>
      <c r="AA458" s="20"/>
      <c r="AB458" s="18"/>
      <c r="AC458" s="20"/>
      <c r="AD458" s="20"/>
      <c r="AE458" s="24">
        <v>20</v>
      </c>
      <c r="AH458" s="25" t="str">
        <f t="shared" ca="1" si="7"/>
        <v>-</v>
      </c>
      <c r="AI458" s="15">
        <f t="shared" ca="1" si="8"/>
        <v>12.702845371189596</v>
      </c>
      <c r="AJ458" s="15">
        <f t="shared" ca="1" si="9"/>
        <v>12.564728760419381</v>
      </c>
      <c r="AK458" s="17">
        <f t="shared" ca="1" si="10"/>
        <v>0.11254156924677157</v>
      </c>
      <c r="AL458" s="17">
        <f t="shared" ca="1" si="11"/>
        <v>0.12578877859868887</v>
      </c>
      <c r="AM458" s="26">
        <f t="shared" ca="1" si="12"/>
        <v>1</v>
      </c>
      <c r="AN458" s="26">
        <f t="shared" ca="1" si="13"/>
        <v>0</v>
      </c>
      <c r="AO458" s="25">
        <f t="shared" si="20"/>
        <v>0</v>
      </c>
      <c r="AP458" s="26">
        <f t="shared" si="21"/>
        <v>0</v>
      </c>
      <c r="AQ458" s="25">
        <f t="shared" si="22"/>
        <v>0</v>
      </c>
      <c r="AR458" s="26">
        <f t="shared" si="23"/>
        <v>1</v>
      </c>
      <c r="BD458" s="30"/>
      <c r="BE458" s="30"/>
      <c r="BF458" s="30"/>
    </row>
    <row r="459" spans="1:58" x14ac:dyDescent="0.2">
      <c r="A459" s="40">
        <v>38736</v>
      </c>
      <c r="B459" s="13">
        <v>13.11</v>
      </c>
      <c r="C459" s="14">
        <v>13.561999999999999</v>
      </c>
      <c r="D459" s="31">
        <f t="shared" si="14"/>
        <v>89144.46168289613</v>
      </c>
      <c r="E459" s="31">
        <f t="shared" si="15"/>
        <v>4477.0159706263503</v>
      </c>
      <c r="F459" s="16">
        <f t="shared" si="0"/>
        <v>93621.477653522481</v>
      </c>
      <c r="G459" s="16">
        <f t="shared" si="1"/>
        <v>13.131614818196015</v>
      </c>
      <c r="H459" s="17">
        <f t="shared" si="2"/>
        <v>3.3328417637516594E-2</v>
      </c>
      <c r="I459" s="16">
        <v>11.98</v>
      </c>
      <c r="J459" s="32">
        <f t="shared" si="16"/>
        <v>0.98730637775358177</v>
      </c>
      <c r="K459" s="18">
        <f t="shared" ca="1" si="3"/>
        <v>16593.860473364446</v>
      </c>
      <c r="L459" s="19"/>
      <c r="M459" s="20"/>
      <c r="N459" s="18"/>
      <c r="O459" s="20"/>
      <c r="P459" s="21"/>
      <c r="Q459" s="33">
        <f t="shared" si="17"/>
        <v>1.0126936222464182</v>
      </c>
      <c r="R459" s="5">
        <f t="shared" ca="1" si="4"/>
        <v>10.594921031251806</v>
      </c>
      <c r="S459" s="20"/>
      <c r="T459" s="20"/>
      <c r="U459" s="5">
        <f t="shared" ca="1" si="5"/>
        <v>19.811008668839676</v>
      </c>
      <c r="V459" s="23"/>
      <c r="W459" s="20"/>
      <c r="X459" s="32">
        <f t="shared" si="18"/>
        <v>0.97461275550716342</v>
      </c>
      <c r="Y459" s="18">
        <f t="shared" ca="1" si="6"/>
        <v>1764535395.3054783</v>
      </c>
      <c r="Z459" s="20"/>
      <c r="AA459" s="20"/>
      <c r="AB459" s="18"/>
      <c r="AC459" s="20"/>
      <c r="AD459" s="20"/>
      <c r="AE459" s="24">
        <f t="shared" ref="AE459:AE477" si="45">AE458-1</f>
        <v>19</v>
      </c>
      <c r="AH459" s="25" t="str">
        <f t="shared" ca="1" si="7"/>
        <v>-</v>
      </c>
      <c r="AI459" s="15">
        <f t="shared" ca="1" si="8"/>
        <v>12.724763155503235</v>
      </c>
      <c r="AJ459" s="15">
        <f t="shared" ca="1" si="9"/>
        <v>12.580930883405525</v>
      </c>
      <c r="AK459" s="17">
        <f t="shared" ca="1" si="10"/>
        <v>9.4834546828484481E-2</v>
      </c>
      <c r="AL459" s="17">
        <f t="shared" ca="1" si="11"/>
        <v>0.11945578769182036</v>
      </c>
      <c r="AM459" s="26">
        <f t="shared" ca="1" si="12"/>
        <v>1</v>
      </c>
      <c r="AN459" s="26">
        <f t="shared" ca="1" si="13"/>
        <v>0</v>
      </c>
      <c r="AO459" s="25">
        <f t="shared" si="20"/>
        <v>0</v>
      </c>
      <c r="AP459" s="26">
        <f t="shared" si="21"/>
        <v>0</v>
      </c>
      <c r="AQ459" s="25">
        <f t="shared" si="22"/>
        <v>0</v>
      </c>
      <c r="AR459" s="26">
        <f t="shared" si="23"/>
        <v>1</v>
      </c>
      <c r="BD459" s="30"/>
      <c r="BE459" s="30"/>
      <c r="BF459" s="30"/>
    </row>
    <row r="460" spans="1:58" x14ac:dyDescent="0.2">
      <c r="A460" s="40">
        <v>38737</v>
      </c>
      <c r="B460" s="13">
        <v>13.53</v>
      </c>
      <c r="C460" s="14">
        <v>13.981999999999999</v>
      </c>
      <c r="D460" s="31">
        <f t="shared" si="14"/>
        <v>84452.647910112122</v>
      </c>
      <c r="E460" s="31">
        <f t="shared" si="15"/>
        <v>9012.4590145135589</v>
      </c>
      <c r="F460" s="16">
        <f t="shared" si="0"/>
        <v>93465.106924625681</v>
      </c>
      <c r="G460" s="16">
        <f t="shared" si="1"/>
        <v>13.573584516282052</v>
      </c>
      <c r="H460" s="17">
        <f t="shared" si="2"/>
        <v>3.2327277928765552E-2</v>
      </c>
      <c r="I460" s="16">
        <v>14.56</v>
      </c>
      <c r="J460" s="32">
        <f t="shared" si="16"/>
        <v>1.0319304596766079</v>
      </c>
      <c r="K460" s="18">
        <f t="shared" ca="1" si="3"/>
        <v>17123.011966741124</v>
      </c>
      <c r="L460" s="19"/>
      <c r="M460" s="20"/>
      <c r="N460" s="18"/>
      <c r="O460" s="20"/>
      <c r="P460" s="21"/>
      <c r="Q460" s="33">
        <f t="shared" si="17"/>
        <v>0.96806954032339199</v>
      </c>
      <c r="R460" s="5">
        <f t="shared" ca="1" si="4"/>
        <v>10.25619305517314</v>
      </c>
      <c r="S460" s="20"/>
      <c r="T460" s="20"/>
      <c r="U460" s="5">
        <f t="shared" ca="1" si="5"/>
        <v>19.177777473385923</v>
      </c>
      <c r="V460" s="23"/>
      <c r="W460" s="20"/>
      <c r="X460" s="32">
        <f t="shared" si="18"/>
        <v>1.063860919353216</v>
      </c>
      <c r="Y460" s="18">
        <f t="shared" ca="1" si="6"/>
        <v>1877096702.140799</v>
      </c>
      <c r="Z460" s="20"/>
      <c r="AA460" s="20"/>
      <c r="AB460" s="18"/>
      <c r="AC460" s="20"/>
      <c r="AD460" s="20"/>
      <c r="AE460" s="24">
        <f t="shared" si="45"/>
        <v>18</v>
      </c>
      <c r="AH460" s="25" t="str">
        <f t="shared" ca="1" si="7"/>
        <v>-</v>
      </c>
      <c r="AI460" s="15">
        <f t="shared" ca="1" si="8"/>
        <v>12.765451575879419</v>
      </c>
      <c r="AJ460" s="15">
        <f t="shared" ca="1" si="9"/>
        <v>12.615789101223477</v>
      </c>
      <c r="AK460" s="17">
        <f t="shared" ca="1" si="10"/>
        <v>7.8804981000412708E-2</v>
      </c>
      <c r="AL460" s="17">
        <f t="shared" ca="1" si="11"/>
        <v>0.1137737777736358</v>
      </c>
      <c r="AM460" s="26">
        <f t="shared" ca="1" si="12"/>
        <v>1</v>
      </c>
      <c r="AN460" s="26">
        <f t="shared" ca="1" si="13"/>
        <v>0</v>
      </c>
      <c r="AO460" s="25">
        <f t="shared" si="20"/>
        <v>0</v>
      </c>
      <c r="AP460" s="26">
        <f t="shared" si="21"/>
        <v>0</v>
      </c>
      <c r="AQ460" s="25">
        <f t="shared" si="22"/>
        <v>0</v>
      </c>
      <c r="AR460" s="26">
        <f t="shared" si="23"/>
        <v>1</v>
      </c>
      <c r="BD460" s="30"/>
      <c r="BE460" s="30"/>
      <c r="BF460" s="30"/>
    </row>
    <row r="461" spans="1:58" x14ac:dyDescent="0.2">
      <c r="A461" s="40">
        <v>38740</v>
      </c>
      <c r="B461" s="13">
        <v>13.74</v>
      </c>
      <c r="C461" s="14">
        <v>14.28</v>
      </c>
      <c r="D461" s="31">
        <f t="shared" si="14"/>
        <v>79760.834137328115</v>
      </c>
      <c r="E461" s="31">
        <f t="shared" si="15"/>
        <v>13552.599219474767</v>
      </c>
      <c r="F461" s="16">
        <f t="shared" si="0"/>
        <v>93313.433356802881</v>
      </c>
      <c r="G461" s="16">
        <f t="shared" si="1"/>
        <v>13.81842818890323</v>
      </c>
      <c r="H461" s="17">
        <f t="shared" si="2"/>
        <v>3.7815126050420145E-2</v>
      </c>
      <c r="I461" s="16">
        <v>13.93</v>
      </c>
      <c r="J461" s="32">
        <f t="shared" si="16"/>
        <v>1.0163861922236077</v>
      </c>
      <c r="K461" s="18">
        <f t="shared" ca="1" si="3"/>
        <v>17402.883422664301</v>
      </c>
      <c r="L461" s="19"/>
      <c r="M461" s="20"/>
      <c r="N461" s="18"/>
      <c r="O461" s="20"/>
      <c r="P461" s="21"/>
      <c r="Q461" s="33">
        <f t="shared" si="17"/>
        <v>0.98361380777639218</v>
      </c>
      <c r="R461" s="5">
        <f t="shared" ca="1" si="4"/>
        <v>10.08771284593154</v>
      </c>
      <c r="S461" s="20"/>
      <c r="T461" s="20"/>
      <c r="U461" s="5">
        <f t="shared" ca="1" si="5"/>
        <v>18.862880924273917</v>
      </c>
      <c r="V461" s="23"/>
      <c r="W461" s="20"/>
      <c r="X461" s="32">
        <f t="shared" si="18"/>
        <v>1.0327723844472156</v>
      </c>
      <c r="Y461" s="18">
        <f t="shared" ca="1" si="6"/>
        <v>1938486050.6766887</v>
      </c>
      <c r="Z461" s="20"/>
      <c r="AA461" s="20"/>
      <c r="AB461" s="18"/>
      <c r="AC461" s="20"/>
      <c r="AD461" s="20"/>
      <c r="AE461" s="24">
        <f t="shared" si="45"/>
        <v>17</v>
      </c>
      <c r="AH461" s="25" t="str">
        <f t="shared" ca="1" si="7"/>
        <v>-</v>
      </c>
      <c r="AI461" s="15">
        <f t="shared" ca="1" si="8"/>
        <v>12.819358864943323</v>
      </c>
      <c r="AJ461" s="15">
        <f t="shared" ca="1" si="9"/>
        <v>12.654333787714741</v>
      </c>
      <c r="AK461" s="17">
        <f t="shared" ca="1" si="10"/>
        <v>6.3424155845100402E-2</v>
      </c>
      <c r="AL461" s="17">
        <f t="shared" ca="1" si="11"/>
        <v>0.10820844923258083</v>
      </c>
      <c r="AM461" s="26">
        <f t="shared" ca="1" si="12"/>
        <v>1</v>
      </c>
      <c r="AN461" s="26">
        <f t="shared" ca="1" si="13"/>
        <v>0</v>
      </c>
      <c r="AO461" s="25">
        <f t="shared" si="20"/>
        <v>0</v>
      </c>
      <c r="AP461" s="26">
        <f t="shared" si="21"/>
        <v>0</v>
      </c>
      <c r="AQ461" s="25">
        <f t="shared" si="22"/>
        <v>0</v>
      </c>
      <c r="AR461" s="26">
        <f t="shared" si="23"/>
        <v>1</v>
      </c>
      <c r="BD461" s="30"/>
      <c r="BE461" s="30"/>
      <c r="BF461" s="30"/>
    </row>
    <row r="462" spans="1:58" x14ac:dyDescent="0.2">
      <c r="A462" s="40">
        <v>38741</v>
      </c>
      <c r="B462" s="13">
        <v>13.56</v>
      </c>
      <c r="C462" s="14">
        <v>14.02</v>
      </c>
      <c r="D462" s="31">
        <f t="shared" si="14"/>
        <v>75069.020364544107</v>
      </c>
      <c r="E462" s="31">
        <f t="shared" si="15"/>
        <v>18066.991463035847</v>
      </c>
      <c r="F462" s="16">
        <f t="shared" si="0"/>
        <v>93136.011827579961</v>
      </c>
      <c r="G462" s="16">
        <f t="shared" si="1"/>
        <v>13.649233110908614</v>
      </c>
      <c r="H462" s="17">
        <f t="shared" si="2"/>
        <v>3.2810271041369354E-2</v>
      </c>
      <c r="I462" s="16">
        <v>13.31</v>
      </c>
      <c r="J462" s="32">
        <f t="shared" si="16"/>
        <v>0.98587776775427061</v>
      </c>
      <c r="K462" s="18">
        <f t="shared" ca="1" si="3"/>
        <v>17156.416399989408</v>
      </c>
      <c r="L462" s="19"/>
      <c r="M462" s="20"/>
      <c r="N462" s="18"/>
      <c r="O462" s="20"/>
      <c r="P462" s="21"/>
      <c r="Q462" s="33">
        <f t="shared" si="17"/>
        <v>1.0141222322457293</v>
      </c>
      <c r="R462" s="5">
        <f t="shared" ca="1" si="4"/>
        <v>10.229747693981443</v>
      </c>
      <c r="S462" s="20"/>
      <c r="T462" s="20"/>
      <c r="U462" s="5">
        <f t="shared" ca="1" si="5"/>
        <v>19.128612010768158</v>
      </c>
      <c r="V462" s="23"/>
      <c r="W462" s="20"/>
      <c r="X462" s="32">
        <f t="shared" si="18"/>
        <v>0.97175553550854121</v>
      </c>
      <c r="Y462" s="18">
        <f t="shared" ca="1" si="6"/>
        <v>1883610575.7843568</v>
      </c>
      <c r="Z462" s="20"/>
      <c r="AA462" s="20"/>
      <c r="AB462" s="18"/>
      <c r="AC462" s="20"/>
      <c r="AD462" s="20"/>
      <c r="AE462" s="24">
        <f t="shared" si="45"/>
        <v>16</v>
      </c>
      <c r="AH462" s="25" t="str">
        <f t="shared" ca="1" si="7"/>
        <v>-</v>
      </c>
      <c r="AI462" s="15">
        <f t="shared" ca="1" si="8"/>
        <v>12.86979853689135</v>
      </c>
      <c r="AJ462" s="15">
        <f t="shared" ca="1" si="9"/>
        <v>12.689885994363708</v>
      </c>
      <c r="AK462" s="17">
        <f t="shared" ca="1" si="10"/>
        <v>4.791441337387433E-2</v>
      </c>
      <c r="AL462" s="17">
        <f t="shared" ca="1" si="11"/>
        <v>0.10236902025068062</v>
      </c>
      <c r="AM462" s="26">
        <f t="shared" ca="1" si="12"/>
        <v>1</v>
      </c>
      <c r="AN462" s="26">
        <f t="shared" ca="1" si="13"/>
        <v>0</v>
      </c>
      <c r="AO462" s="25">
        <f t="shared" si="20"/>
        <v>0</v>
      </c>
      <c r="AP462" s="26">
        <f t="shared" si="21"/>
        <v>0</v>
      </c>
      <c r="AQ462" s="25">
        <f t="shared" si="22"/>
        <v>0</v>
      </c>
      <c r="AR462" s="26">
        <f t="shared" si="23"/>
        <v>1</v>
      </c>
      <c r="BD462" s="30"/>
      <c r="BE462" s="30"/>
      <c r="BF462" s="30"/>
    </row>
    <row r="463" spans="1:58" x14ac:dyDescent="0.2">
      <c r="A463" s="40">
        <v>38742</v>
      </c>
      <c r="B463" s="13">
        <v>13.32</v>
      </c>
      <c r="C463" s="14">
        <v>13.82</v>
      </c>
      <c r="D463" s="31">
        <f t="shared" si="14"/>
        <v>70377.206591760099</v>
      </c>
      <c r="E463" s="31">
        <f t="shared" si="15"/>
        <v>22604.86555425918</v>
      </c>
      <c r="F463" s="16">
        <f t="shared" si="0"/>
        <v>92982.072146019287</v>
      </c>
      <c r="G463" s="16">
        <f t="shared" si="1"/>
        <v>13.441554967707971</v>
      </c>
      <c r="H463" s="17">
        <f t="shared" si="2"/>
        <v>3.6179450072358899E-2</v>
      </c>
      <c r="I463" s="16">
        <v>12.87</v>
      </c>
      <c r="J463" s="32">
        <f t="shared" si="16"/>
        <v>0.98315692976156777</v>
      </c>
      <c r="K463" s="18">
        <f t="shared" ca="1" si="3"/>
        <v>16866.762021399969</v>
      </c>
      <c r="L463" s="19"/>
      <c r="M463" s="20"/>
      <c r="N463" s="18"/>
      <c r="O463" s="20"/>
      <c r="P463" s="21"/>
      <c r="Q463" s="33">
        <f t="shared" si="17"/>
        <v>1.0168430702384323</v>
      </c>
      <c r="R463" s="5">
        <f t="shared" ca="1" si="4"/>
        <v>10.401614717271615</v>
      </c>
      <c r="S463" s="20"/>
      <c r="T463" s="20"/>
      <c r="U463" s="5">
        <f t="shared" ca="1" si="5"/>
        <v>19.450130659980225</v>
      </c>
      <c r="V463" s="23"/>
      <c r="W463" s="20"/>
      <c r="X463" s="32">
        <f t="shared" si="18"/>
        <v>0.96631385952313542</v>
      </c>
      <c r="Y463" s="18">
        <f t="shared" ca="1" si="6"/>
        <v>1820039214.963573</v>
      </c>
      <c r="Z463" s="20"/>
      <c r="AA463" s="20"/>
      <c r="AB463" s="18"/>
      <c r="AC463" s="20"/>
      <c r="AD463" s="20"/>
      <c r="AE463" s="24">
        <f t="shared" si="45"/>
        <v>15</v>
      </c>
      <c r="AH463" s="25" t="str">
        <f t="shared" ca="1" si="7"/>
        <v>-</v>
      </c>
      <c r="AI463" s="15">
        <f t="shared" ca="1" si="8"/>
        <v>12.911373074185004</v>
      </c>
      <c r="AJ463" s="15">
        <f t="shared" ca="1" si="9"/>
        <v>12.720903406875831</v>
      </c>
      <c r="AK463" s="17">
        <f t="shared" ca="1" si="10"/>
        <v>3.6373657089779333E-2</v>
      </c>
      <c r="AL463" s="17">
        <f t="shared" ca="1" si="11"/>
        <v>9.7355572998726811E-2</v>
      </c>
      <c r="AM463" s="26">
        <f t="shared" ca="1" si="12"/>
        <v>1</v>
      </c>
      <c r="AN463" s="26">
        <f t="shared" ca="1" si="13"/>
        <v>0</v>
      </c>
      <c r="AO463" s="25">
        <f t="shared" si="20"/>
        <v>0</v>
      </c>
      <c r="AP463" s="26">
        <f t="shared" si="21"/>
        <v>0</v>
      </c>
      <c r="AQ463" s="25">
        <f t="shared" si="22"/>
        <v>0</v>
      </c>
      <c r="AR463" s="26">
        <f t="shared" si="23"/>
        <v>1</v>
      </c>
      <c r="BD463" s="30"/>
      <c r="BE463" s="30"/>
      <c r="BF463" s="30"/>
    </row>
    <row r="464" spans="1:58" x14ac:dyDescent="0.2">
      <c r="A464" s="40">
        <v>38743</v>
      </c>
      <c r="B464" s="13">
        <v>12.92</v>
      </c>
      <c r="C464" s="14">
        <v>13.68</v>
      </c>
      <c r="D464" s="31">
        <f t="shared" si="14"/>
        <v>65685.392818976092</v>
      </c>
      <c r="E464" s="31">
        <f t="shared" si="15"/>
        <v>27126.932084901942</v>
      </c>
      <c r="F464" s="16">
        <f t="shared" si="0"/>
        <v>92812.324903878034</v>
      </c>
      <c r="G464" s="16">
        <f t="shared" si="1"/>
        <v>13.142130718154913</v>
      </c>
      <c r="H464" s="17">
        <f t="shared" si="2"/>
        <v>5.555555555555558E-2</v>
      </c>
      <c r="I464" s="16">
        <v>12.42</v>
      </c>
      <c r="J464" s="32">
        <f t="shared" si="16"/>
        <v>0.97593906307487799</v>
      </c>
      <c r="K464" s="18">
        <f t="shared" ca="1" si="3"/>
        <v>16460.260845061461</v>
      </c>
      <c r="L464" s="19"/>
      <c r="M464" s="20"/>
      <c r="N464" s="18"/>
      <c r="O464" s="20"/>
      <c r="P464" s="21"/>
      <c r="Q464" s="33">
        <f t="shared" si="17"/>
        <v>1.0240609369251219</v>
      </c>
      <c r="R464" s="5">
        <f t="shared" ca="1" si="4"/>
        <v>10.651443569287329</v>
      </c>
      <c r="S464" s="20"/>
      <c r="T464" s="20"/>
      <c r="U464" s="5">
        <f t="shared" ca="1" si="5"/>
        <v>19.917437121539425</v>
      </c>
      <c r="V464" s="23"/>
      <c r="W464" s="20"/>
      <c r="X464" s="32">
        <f t="shared" si="18"/>
        <v>0.95187812614975598</v>
      </c>
      <c r="Y464" s="18">
        <f t="shared" ca="1" si="6"/>
        <v>1732341499.1384413</v>
      </c>
      <c r="Z464" s="20"/>
      <c r="AA464" s="20"/>
      <c r="AB464" s="18"/>
      <c r="AC464" s="20"/>
      <c r="AD464" s="20"/>
      <c r="AE464" s="24">
        <f t="shared" si="45"/>
        <v>14</v>
      </c>
      <c r="AH464" s="25" t="str">
        <f t="shared" ca="1" si="7"/>
        <v>-</v>
      </c>
      <c r="AI464" s="15">
        <f t="shared" ca="1" si="8"/>
        <v>12.946265504900133</v>
      </c>
      <c r="AJ464" s="15">
        <f t="shared" ca="1" si="9"/>
        <v>12.743210131918245</v>
      </c>
      <c r="AK464" s="17">
        <f t="shared" ca="1" si="10"/>
        <v>3.8002683047664354E-2</v>
      </c>
      <c r="AL464" s="17">
        <f t="shared" ca="1" si="11"/>
        <v>9.2452434990401483E-2</v>
      </c>
      <c r="AM464" s="26">
        <f t="shared" ca="1" si="12"/>
        <v>1</v>
      </c>
      <c r="AN464" s="26">
        <f t="shared" ca="1" si="13"/>
        <v>0</v>
      </c>
      <c r="AO464" s="25">
        <f t="shared" si="20"/>
        <v>0</v>
      </c>
      <c r="AP464" s="26">
        <f t="shared" si="21"/>
        <v>0</v>
      </c>
      <c r="AQ464" s="25">
        <f t="shared" si="22"/>
        <v>0</v>
      </c>
      <c r="AR464" s="26">
        <f t="shared" si="23"/>
        <v>1</v>
      </c>
      <c r="BD464" s="30"/>
      <c r="BE464" s="30"/>
      <c r="BF464" s="30"/>
    </row>
    <row r="465" spans="1:58" x14ac:dyDescent="0.2">
      <c r="A465" s="40">
        <v>38744</v>
      </c>
      <c r="B465" s="13">
        <v>12.72</v>
      </c>
      <c r="C465" s="14">
        <v>13.35</v>
      </c>
      <c r="D465" s="31">
        <f t="shared" si="14"/>
        <v>60993.579046192084</v>
      </c>
      <c r="E465" s="31">
        <f t="shared" si="15"/>
        <v>31558.089536975727</v>
      </c>
      <c r="F465" s="16">
        <f t="shared" si="0"/>
        <v>92551.668583167804</v>
      </c>
      <c r="G465" s="16">
        <f t="shared" si="1"/>
        <v>12.934816185517272</v>
      </c>
      <c r="H465" s="17">
        <f t="shared" si="2"/>
        <v>4.7191011235955038E-2</v>
      </c>
      <c r="I465" s="16">
        <v>11.97</v>
      </c>
      <c r="J465" s="32">
        <f t="shared" si="16"/>
        <v>0.98146107503472824</v>
      </c>
      <c r="K465" s="18">
        <f t="shared" ca="1" si="3"/>
        <v>16154.446693073993</v>
      </c>
      <c r="L465" s="19"/>
      <c r="M465" s="20"/>
      <c r="N465" s="18"/>
      <c r="O465" s="20"/>
      <c r="P465" s="21"/>
      <c r="Q465" s="33">
        <f t="shared" si="17"/>
        <v>1.0185389249652719</v>
      </c>
      <c r="R465" s="5">
        <f t="shared" ca="1" si="4"/>
        <v>10.848457931073078</v>
      </c>
      <c r="S465" s="20"/>
      <c r="T465" s="20"/>
      <c r="U465" s="5">
        <f t="shared" ca="1" si="5"/>
        <v>20.285990470384618</v>
      </c>
      <c r="V465" s="23"/>
      <c r="W465" s="20"/>
      <c r="X465" s="32">
        <f t="shared" si="18"/>
        <v>0.96292215006945647</v>
      </c>
      <c r="Y465" s="18">
        <f t="shared" ca="1" si="6"/>
        <v>1668000217.4646142</v>
      </c>
      <c r="Z465" s="20"/>
      <c r="AA465" s="20"/>
      <c r="AB465" s="18"/>
      <c r="AC465" s="20"/>
      <c r="AD465" s="20"/>
      <c r="AE465" s="24">
        <f t="shared" si="45"/>
        <v>13</v>
      </c>
      <c r="AH465" s="25" t="str">
        <f t="shared" ca="1" si="7"/>
        <v>-</v>
      </c>
      <c r="AI465" s="15">
        <f t="shared" ca="1" si="8"/>
        <v>12.956198177310288</v>
      </c>
      <c r="AJ465" s="15">
        <f t="shared" ca="1" si="9"/>
        <v>12.756237158484121</v>
      </c>
      <c r="AK465" s="17">
        <f t="shared" ca="1" si="10"/>
        <v>4.0313115314070759E-2</v>
      </c>
      <c r="AL465" s="17">
        <f t="shared" ca="1" si="11"/>
        <v>8.6370081285134237E-2</v>
      </c>
      <c r="AM465" s="26">
        <f t="shared" ca="1" si="12"/>
        <v>1</v>
      </c>
      <c r="AN465" s="26">
        <f t="shared" ca="1" si="13"/>
        <v>0</v>
      </c>
      <c r="AO465" s="25">
        <f t="shared" si="20"/>
        <v>0</v>
      </c>
      <c r="AP465" s="26">
        <f t="shared" si="21"/>
        <v>0</v>
      </c>
      <c r="AQ465" s="25">
        <f t="shared" si="22"/>
        <v>0</v>
      </c>
      <c r="AR465" s="26">
        <f t="shared" si="23"/>
        <v>1</v>
      </c>
      <c r="BD465" s="30"/>
      <c r="BE465" s="30"/>
      <c r="BF465" s="30"/>
    </row>
    <row r="466" spans="1:58" x14ac:dyDescent="0.2">
      <c r="A466" s="40">
        <v>38747</v>
      </c>
      <c r="B466" s="13">
        <v>12.53</v>
      </c>
      <c r="C466" s="14">
        <v>13.21</v>
      </c>
      <c r="D466" s="31">
        <f t="shared" si="14"/>
        <v>56301.765273408077</v>
      </c>
      <c r="E466" s="31">
        <f t="shared" si="15"/>
        <v>36028.491873291277</v>
      </c>
      <c r="F466" s="16">
        <f t="shared" si="0"/>
        <v>92330.257146699354</v>
      </c>
      <c r="G466" s="16">
        <f t="shared" si="1"/>
        <v>12.795345025898847</v>
      </c>
      <c r="H466" s="17">
        <f t="shared" si="2"/>
        <v>5.1476154428463428E-2</v>
      </c>
      <c r="I466" s="16">
        <v>12.39</v>
      </c>
      <c r="J466" s="32">
        <f t="shared" si="16"/>
        <v>0.98685087811798589</v>
      </c>
      <c r="K466" s="18">
        <f t="shared" ca="1" si="3"/>
        <v>15941.379979955282</v>
      </c>
      <c r="L466" s="19"/>
      <c r="M466" s="20"/>
      <c r="N466" s="18"/>
      <c r="O466" s="20"/>
      <c r="P466" s="21"/>
      <c r="Q466" s="33">
        <f t="shared" si="17"/>
        <v>1.0131491218820141</v>
      </c>
      <c r="R466" s="5">
        <f t="shared" ca="1" si="4"/>
        <v>10.990647751635876</v>
      </c>
      <c r="S466" s="20"/>
      <c r="T466" s="20"/>
      <c r="U466" s="5">
        <f t="shared" ca="1" si="5"/>
        <v>20.552029799841982</v>
      </c>
      <c r="V466" s="23"/>
      <c r="W466" s="20"/>
      <c r="X466" s="32">
        <f t="shared" si="18"/>
        <v>0.97370175623597166</v>
      </c>
      <c r="Y466" s="18">
        <f t="shared" ca="1" si="6"/>
        <v>1624027851.7564511</v>
      </c>
      <c r="Z466" s="20"/>
      <c r="AA466" s="20"/>
      <c r="AB466" s="18"/>
      <c r="AC466" s="20"/>
      <c r="AD466" s="20"/>
      <c r="AE466" s="24">
        <f t="shared" si="45"/>
        <v>12</v>
      </c>
      <c r="AH466" s="25" t="str">
        <f t="shared" ca="1" si="7"/>
        <v>-</v>
      </c>
      <c r="AI466" s="15">
        <f t="shared" ca="1" si="8"/>
        <v>12.960749616993482</v>
      </c>
      <c r="AJ466" s="15">
        <f t="shared" ca="1" si="9"/>
        <v>12.764566215403736</v>
      </c>
      <c r="AK466" s="17">
        <f t="shared" ca="1" si="10"/>
        <v>4.3504594730687074E-2</v>
      </c>
      <c r="AL466" s="17">
        <f t="shared" ca="1" si="11"/>
        <v>8.0938397018486402E-2</v>
      </c>
      <c r="AM466" s="26">
        <f t="shared" ca="1" si="12"/>
        <v>1</v>
      </c>
      <c r="AN466" s="26">
        <f t="shared" ca="1" si="13"/>
        <v>0</v>
      </c>
      <c r="AO466" s="25">
        <f t="shared" si="20"/>
        <v>0</v>
      </c>
      <c r="AP466" s="26">
        <f t="shared" si="21"/>
        <v>0</v>
      </c>
      <c r="AQ466" s="25">
        <f t="shared" si="22"/>
        <v>0</v>
      </c>
      <c r="AR466" s="26">
        <f t="shared" si="23"/>
        <v>1</v>
      </c>
      <c r="BD466" s="30"/>
      <c r="BE466" s="30"/>
      <c r="BF466" s="30"/>
    </row>
    <row r="467" spans="1:58" x14ac:dyDescent="0.2">
      <c r="A467" s="40">
        <v>38748</v>
      </c>
      <c r="B467" s="13">
        <v>12.7</v>
      </c>
      <c r="C467" s="14">
        <v>13.19</v>
      </c>
      <c r="D467" s="31">
        <f t="shared" si="14"/>
        <v>51609.951500624069</v>
      </c>
      <c r="E467" s="31">
        <f t="shared" si="15"/>
        <v>40478.789115757863</v>
      </c>
      <c r="F467" s="16">
        <f t="shared" si="0"/>
        <v>92088.740616381925</v>
      </c>
      <c r="G467" s="16">
        <f t="shared" si="1"/>
        <v>12.9153857956354</v>
      </c>
      <c r="H467" s="17">
        <f t="shared" si="2"/>
        <v>3.7149355572403397E-2</v>
      </c>
      <c r="I467" s="16">
        <v>12.95</v>
      </c>
      <c r="J467" s="32">
        <f t="shared" si="16"/>
        <v>1.0067412670132085</v>
      </c>
      <c r="K467" s="18">
        <f t="shared" ca="1" si="3"/>
        <v>16048.190799703571</v>
      </c>
      <c r="L467" s="19"/>
      <c r="M467" s="20"/>
      <c r="N467" s="18"/>
      <c r="O467" s="20"/>
      <c r="P467" s="21"/>
      <c r="Q467" s="33">
        <f t="shared" si="17"/>
        <v>0.99325873298679135</v>
      </c>
      <c r="R467" s="5">
        <f t="shared" ca="1" si="4"/>
        <v>10.916102091092744</v>
      </c>
      <c r="S467" s="20"/>
      <c r="T467" s="20"/>
      <c r="U467" s="5">
        <f t="shared" ca="1" si="5"/>
        <v>20.412784214858878</v>
      </c>
      <c r="V467" s="23"/>
      <c r="W467" s="20"/>
      <c r="X467" s="32">
        <f t="shared" si="18"/>
        <v>1.0134825340264173</v>
      </c>
      <c r="Y467" s="18">
        <f t="shared" ca="1" si="6"/>
        <v>1645815539.126503</v>
      </c>
      <c r="Z467" s="20"/>
      <c r="AA467" s="20"/>
      <c r="AB467" s="18"/>
      <c r="AC467" s="20"/>
      <c r="AD467" s="20"/>
      <c r="AE467" s="24">
        <f t="shared" si="45"/>
        <v>11</v>
      </c>
      <c r="AH467" s="25" t="str">
        <f t="shared" ca="1" si="7"/>
        <v>-</v>
      </c>
      <c r="AI467" s="15">
        <f t="shared" ca="1" si="8"/>
        <v>12.966459058255623</v>
      </c>
      <c r="AJ467" s="15">
        <f t="shared" ca="1" si="9"/>
        <v>12.773384390077808</v>
      </c>
      <c r="AK467" s="17">
        <f t="shared" ca="1" si="10"/>
        <v>4.3393632984350949E-2</v>
      </c>
      <c r="AL467" s="17">
        <f t="shared" ca="1" si="11"/>
        <v>7.4160083922101591E-2</v>
      </c>
      <c r="AM467" s="26">
        <f t="shared" ca="1" si="12"/>
        <v>1</v>
      </c>
      <c r="AN467" s="26">
        <f t="shared" ca="1" si="13"/>
        <v>0</v>
      </c>
      <c r="AO467" s="25">
        <f t="shared" si="20"/>
        <v>0</v>
      </c>
      <c r="AP467" s="26">
        <f t="shared" si="21"/>
        <v>0</v>
      </c>
      <c r="AQ467" s="25">
        <f t="shared" si="22"/>
        <v>0</v>
      </c>
      <c r="AR467" s="26">
        <f t="shared" si="23"/>
        <v>1</v>
      </c>
      <c r="BD467" s="30"/>
      <c r="BE467" s="30"/>
      <c r="BF467" s="30"/>
    </row>
    <row r="468" spans="1:58" x14ac:dyDescent="0.2">
      <c r="A468" s="40">
        <v>38749</v>
      </c>
      <c r="B468" s="13">
        <v>12.66</v>
      </c>
      <c r="C468" s="14">
        <v>13.14</v>
      </c>
      <c r="D468" s="31">
        <f t="shared" si="14"/>
        <v>46918.137727840061</v>
      </c>
      <c r="E468" s="31">
        <f t="shared" si="15"/>
        <v>44996.305030417221</v>
      </c>
      <c r="F468" s="16">
        <f t="shared" si="0"/>
        <v>91914.442758257283</v>
      </c>
      <c r="G468" s="16">
        <f t="shared" si="1"/>
        <v>12.894981856675184</v>
      </c>
      <c r="H468" s="17">
        <f t="shared" si="2"/>
        <v>3.6529680365296802E-2</v>
      </c>
      <c r="I468" s="16">
        <v>12.36</v>
      </c>
      <c r="J468" s="32">
        <f t="shared" si="16"/>
        <v>0.99653045741742186</v>
      </c>
      <c r="K468" s="18">
        <f t="shared" ca="1" si="3"/>
        <v>15991.858935725901</v>
      </c>
      <c r="L468" s="19"/>
      <c r="M468" s="20"/>
      <c r="N468" s="18"/>
      <c r="O468" s="20"/>
      <c r="P468" s="21"/>
      <c r="Q468" s="33">
        <f t="shared" si="17"/>
        <v>1.0034695425825781</v>
      </c>
      <c r="R468" s="5">
        <f t="shared" ca="1" si="4"/>
        <v>10.953519643901352</v>
      </c>
      <c r="S468" s="20"/>
      <c r="T468" s="20"/>
      <c r="U468" s="5">
        <f t="shared" ca="1" si="5"/>
        <v>20.482905973751368</v>
      </c>
      <c r="V468" s="23"/>
      <c r="W468" s="20"/>
      <c r="X468" s="32">
        <f t="shared" si="18"/>
        <v>0.9930609148348436</v>
      </c>
      <c r="Y468" s="18">
        <f t="shared" ca="1" si="6"/>
        <v>1634287520.2782009</v>
      </c>
      <c r="Z468" s="20"/>
      <c r="AA468" s="20"/>
      <c r="AB468" s="18"/>
      <c r="AC468" s="20"/>
      <c r="AD468" s="20"/>
      <c r="AE468" s="24">
        <f t="shared" si="45"/>
        <v>10</v>
      </c>
      <c r="AH468" s="25" t="str">
        <f t="shared" ca="1" si="7"/>
        <v>-</v>
      </c>
      <c r="AI468" s="15">
        <f t="shared" ca="1" si="8"/>
        <v>12.962425410624059</v>
      </c>
      <c r="AJ468" s="15">
        <f t="shared" ca="1" si="9"/>
        <v>12.784094390622652</v>
      </c>
      <c r="AK468" s="17">
        <f t="shared" ca="1" si="10"/>
        <v>4.401353453833886E-2</v>
      </c>
      <c r="AL468" s="17">
        <f t="shared" ca="1" si="11"/>
        <v>6.7225732210545897E-2</v>
      </c>
      <c r="AM468" s="26">
        <f t="shared" ca="1" si="12"/>
        <v>1</v>
      </c>
      <c r="AN468" s="26">
        <f t="shared" ca="1" si="13"/>
        <v>0</v>
      </c>
      <c r="AO468" s="25">
        <f t="shared" si="20"/>
        <v>0</v>
      </c>
      <c r="AP468" s="26">
        <f t="shared" si="21"/>
        <v>0</v>
      </c>
      <c r="AQ468" s="25">
        <f t="shared" si="22"/>
        <v>0</v>
      </c>
      <c r="AR468" s="26">
        <f t="shared" si="23"/>
        <v>1</v>
      </c>
      <c r="BD468" s="30"/>
      <c r="BE468" s="30"/>
      <c r="BF468" s="30"/>
    </row>
    <row r="469" spans="1:58" x14ac:dyDescent="0.2">
      <c r="A469" s="40">
        <v>38750</v>
      </c>
      <c r="B469" s="13">
        <v>12.86</v>
      </c>
      <c r="C469" s="14">
        <v>13.23</v>
      </c>
      <c r="D469" s="31">
        <f t="shared" si="14"/>
        <v>42226.323955056054</v>
      </c>
      <c r="E469" s="31">
        <f t="shared" si="15"/>
        <v>49516.728345747928</v>
      </c>
      <c r="F469" s="16">
        <f t="shared" si="0"/>
        <v>91743.052300803975</v>
      </c>
      <c r="G469" s="16">
        <f t="shared" si="1"/>
        <v>13.059701111184484</v>
      </c>
      <c r="H469" s="17">
        <f t="shared" si="2"/>
        <v>2.7966742252456656E-2</v>
      </c>
      <c r="I469" s="16">
        <v>13.23</v>
      </c>
      <c r="J469" s="32">
        <f t="shared" si="16"/>
        <v>1.0108854105399123</v>
      </c>
      <c r="K469" s="18">
        <f t="shared" ca="1" si="3"/>
        <v>16165.277832683705</v>
      </c>
      <c r="L469" s="19"/>
      <c r="M469" s="20"/>
      <c r="N469" s="18"/>
      <c r="O469" s="20"/>
      <c r="P469" s="21"/>
      <c r="Q469" s="33">
        <f t="shared" si="17"/>
        <v>0.98911458946008757</v>
      </c>
      <c r="R469" s="5">
        <f t="shared" ca="1" si="4"/>
        <v>10.833834743611529</v>
      </c>
      <c r="S469" s="20"/>
      <c r="T469" s="20"/>
      <c r="U469" s="5">
        <f t="shared" ca="1" si="5"/>
        <v>20.25924752531277</v>
      </c>
      <c r="V469" s="23"/>
      <c r="W469" s="20"/>
      <c r="X469" s="32">
        <f t="shared" si="18"/>
        <v>1.0217708210798249</v>
      </c>
      <c r="Y469" s="18">
        <f t="shared" ca="1" si="6"/>
        <v>1669757402.2814047</v>
      </c>
      <c r="Z469" s="20"/>
      <c r="AA469" s="20"/>
      <c r="AB469" s="18"/>
      <c r="AC469" s="20"/>
      <c r="AD469" s="20"/>
      <c r="AE469" s="24">
        <f t="shared" si="45"/>
        <v>9</v>
      </c>
      <c r="AH469" s="25" t="str">
        <f t="shared" ca="1" si="7"/>
        <v>-</v>
      </c>
      <c r="AI469" s="15">
        <f t="shared" ca="1" si="8"/>
        <v>12.97827013342285</v>
      </c>
      <c r="AJ469" s="15">
        <f t="shared" ca="1" si="9"/>
        <v>12.802058263318644</v>
      </c>
      <c r="AK469" s="17">
        <f t="shared" ca="1" si="10"/>
        <v>4.2644749901688483E-2</v>
      </c>
      <c r="AL469" s="17">
        <f t="shared" ca="1" si="11"/>
        <v>6.0250494092121985E-2</v>
      </c>
      <c r="AM469" s="26">
        <f t="shared" ca="1" si="12"/>
        <v>1</v>
      </c>
      <c r="AN469" s="26">
        <f t="shared" ca="1" si="13"/>
        <v>0</v>
      </c>
      <c r="AO469" s="25">
        <f t="shared" si="20"/>
        <v>0</v>
      </c>
      <c r="AP469" s="26">
        <f t="shared" si="21"/>
        <v>0</v>
      </c>
      <c r="AQ469" s="25">
        <f t="shared" si="22"/>
        <v>0</v>
      </c>
      <c r="AR469" s="26">
        <f t="shared" si="23"/>
        <v>1</v>
      </c>
      <c r="BD469" s="30"/>
      <c r="BE469" s="30"/>
      <c r="BF469" s="30"/>
    </row>
    <row r="470" spans="1:58" x14ac:dyDescent="0.2">
      <c r="A470" s="40">
        <v>38751</v>
      </c>
      <c r="B470" s="13">
        <v>12.87</v>
      </c>
      <c r="C470" s="14">
        <v>13.17</v>
      </c>
      <c r="D470" s="31">
        <f t="shared" si="14"/>
        <v>37534.510182272046</v>
      </c>
      <c r="E470" s="31">
        <f t="shared" si="15"/>
        <v>54077.327372051957</v>
      </c>
      <c r="F470" s="16">
        <f t="shared" si="0"/>
        <v>91611.837554324011</v>
      </c>
      <c r="G470" s="16">
        <f t="shared" si="1"/>
        <v>13.047086265756818</v>
      </c>
      <c r="H470" s="17">
        <f t="shared" si="2"/>
        <v>2.2779043280182321E-2</v>
      </c>
      <c r="I470" s="16">
        <v>12.96</v>
      </c>
      <c r="J470" s="32">
        <f t="shared" si="16"/>
        <v>0.99760520297871125</v>
      </c>
      <c r="K470" s="18">
        <f t="shared" ca="1" si="3"/>
        <v>16125.907825729484</v>
      </c>
      <c r="L470" s="19"/>
      <c r="M470" s="20"/>
      <c r="N470" s="18"/>
      <c r="O470" s="20"/>
      <c r="P470" s="21"/>
      <c r="Q470" s="33">
        <f t="shared" si="17"/>
        <v>1.0023947970212888</v>
      </c>
      <c r="R470" s="5">
        <f t="shared" ca="1" si="4"/>
        <v>10.859327174650312</v>
      </c>
      <c r="S470" s="20"/>
      <c r="T470" s="20"/>
      <c r="U470" s="5">
        <f t="shared" ca="1" si="5"/>
        <v>20.307069065828838</v>
      </c>
      <c r="V470" s="23"/>
      <c r="W470" s="20"/>
      <c r="X470" s="32">
        <f t="shared" si="18"/>
        <v>0.99521040595742261</v>
      </c>
      <c r="Y470" s="18">
        <f t="shared" ca="1" si="6"/>
        <v>1661650576.551816</v>
      </c>
      <c r="Z470" s="20"/>
      <c r="AA470" s="20"/>
      <c r="AB470" s="18"/>
      <c r="AC470" s="20"/>
      <c r="AD470" s="20"/>
      <c r="AE470" s="24">
        <f t="shared" si="45"/>
        <v>8</v>
      </c>
      <c r="AH470" s="25" t="str">
        <f t="shared" ca="1" si="7"/>
        <v>-</v>
      </c>
      <c r="AI470" s="15">
        <f t="shared" ca="1" si="8"/>
        <v>12.994092834789992</v>
      </c>
      <c r="AJ470" s="15">
        <f t="shared" ca="1" si="9"/>
        <v>12.817905005275321</v>
      </c>
      <c r="AK470" s="17">
        <f t="shared" ca="1" si="10"/>
        <v>3.7181997855792938E-2</v>
      </c>
      <c r="AL470" s="17">
        <f t="shared" ca="1" si="11"/>
        <v>5.3642642241058615E-2</v>
      </c>
      <c r="AM470" s="26">
        <f t="shared" ca="1" si="12"/>
        <v>1</v>
      </c>
      <c r="AN470" s="26">
        <f t="shared" ca="1" si="13"/>
        <v>0</v>
      </c>
      <c r="AO470" s="25">
        <f t="shared" si="20"/>
        <v>0</v>
      </c>
      <c r="AP470" s="26">
        <f t="shared" si="21"/>
        <v>0</v>
      </c>
      <c r="AQ470" s="25">
        <f t="shared" si="22"/>
        <v>0</v>
      </c>
      <c r="AR470" s="26">
        <f t="shared" si="23"/>
        <v>1</v>
      </c>
      <c r="BD470" s="30"/>
      <c r="BE470" s="30"/>
      <c r="BF470" s="30"/>
    </row>
    <row r="471" spans="1:58" x14ac:dyDescent="0.2">
      <c r="A471" s="40">
        <v>38754</v>
      </c>
      <c r="B471" s="13">
        <v>12.8</v>
      </c>
      <c r="C471" s="14">
        <v>13.23</v>
      </c>
      <c r="D471" s="31">
        <f t="shared" si="14"/>
        <v>32842.696409488039</v>
      </c>
      <c r="E471" s="31">
        <f t="shared" si="15"/>
        <v>58662.266115843158</v>
      </c>
      <c r="F471" s="16">
        <f t="shared" si="0"/>
        <v>91504.962525331197</v>
      </c>
      <c r="G471" s="16">
        <f t="shared" si="1"/>
        <v>13.075665644066349</v>
      </c>
      <c r="H471" s="17">
        <f t="shared" si="2"/>
        <v>3.2501889644746762E-2</v>
      </c>
      <c r="I471" s="16">
        <v>13.04</v>
      </c>
      <c r="J471" s="32">
        <f t="shared" si="16"/>
        <v>1.0010213171275362</v>
      </c>
      <c r="K471" s="18">
        <f t="shared" ca="1" si="3"/>
        <v>16141.719399204321</v>
      </c>
      <c r="L471" s="19"/>
      <c r="M471" s="20"/>
      <c r="N471" s="18"/>
      <c r="O471" s="20"/>
      <c r="P471" s="21"/>
      <c r="Q471" s="33">
        <f t="shared" si="17"/>
        <v>0.99897868287246383</v>
      </c>
      <c r="R471" s="5">
        <f t="shared" ca="1" si="4"/>
        <v>10.847784434554375</v>
      </c>
      <c r="S471" s="20"/>
      <c r="T471" s="20"/>
      <c r="U471" s="5">
        <f t="shared" ca="1" si="5"/>
        <v>20.285634597114189</v>
      </c>
      <c r="V471" s="23"/>
      <c r="W471" s="20"/>
      <c r="X471" s="32">
        <f t="shared" si="18"/>
        <v>1.0020426342550723</v>
      </c>
      <c r="Y471" s="18">
        <f t="shared" ca="1" si="6"/>
        <v>1664935139.1347976</v>
      </c>
      <c r="Z471" s="20"/>
      <c r="AA471" s="20"/>
      <c r="AB471" s="18"/>
      <c r="AC471" s="20"/>
      <c r="AD471" s="20"/>
      <c r="AE471" s="24">
        <f t="shared" si="45"/>
        <v>7</v>
      </c>
      <c r="AH471" s="25" t="str">
        <f t="shared" ca="1" si="7"/>
        <v>-</v>
      </c>
      <c r="AI471" s="15">
        <f t="shared" ca="1" si="8"/>
        <v>13.00859225517153</v>
      </c>
      <c r="AJ471" s="15">
        <f t="shared" ca="1" si="9"/>
        <v>12.83347388916409</v>
      </c>
      <c r="AK471" s="17">
        <f t="shared" ca="1" si="10"/>
        <v>3.4733810923924892E-2</v>
      </c>
      <c r="AL471" s="17">
        <f t="shared" ca="1" si="11"/>
        <v>4.7542755532461914E-2</v>
      </c>
      <c r="AM471" s="26">
        <f t="shared" ca="1" si="12"/>
        <v>1</v>
      </c>
      <c r="AN471" s="26">
        <f t="shared" ca="1" si="13"/>
        <v>0</v>
      </c>
      <c r="AO471" s="25">
        <f t="shared" si="20"/>
        <v>0</v>
      </c>
      <c r="AP471" s="26">
        <f t="shared" si="21"/>
        <v>0</v>
      </c>
      <c r="AQ471" s="25">
        <f t="shared" si="22"/>
        <v>0</v>
      </c>
      <c r="AR471" s="26">
        <f t="shared" si="23"/>
        <v>1</v>
      </c>
      <c r="BD471" s="30"/>
      <c r="BE471" s="30"/>
      <c r="BF471" s="30"/>
    </row>
    <row r="472" spans="1:58" x14ac:dyDescent="0.2">
      <c r="A472" s="40">
        <v>38755</v>
      </c>
      <c r="B472" s="13">
        <v>13.02</v>
      </c>
      <c r="C472" s="14">
        <v>13.29</v>
      </c>
      <c r="D472" s="31">
        <f t="shared" si="14"/>
        <v>28150.882636704031</v>
      </c>
      <c r="E472" s="31">
        <f t="shared" si="15"/>
        <v>63201.587075150434</v>
      </c>
      <c r="F472" s="16">
        <f t="shared" si="0"/>
        <v>91352.469711854472</v>
      </c>
      <c r="G472" s="16">
        <f t="shared" si="1"/>
        <v>13.20679767021204</v>
      </c>
      <c r="H472" s="17">
        <f t="shared" si="2"/>
        <v>2.0316027088036037E-2</v>
      </c>
      <c r="I472" s="16">
        <v>13.59</v>
      </c>
      <c r="J472" s="32">
        <f t="shared" si="16"/>
        <v>1.008345496941645</v>
      </c>
      <c r="K472" s="18">
        <f t="shared" ca="1" si="3"/>
        <v>16275.766511643649</v>
      </c>
      <c r="L472" s="19"/>
      <c r="M472" s="20"/>
      <c r="N472" s="18"/>
      <c r="O472" s="20"/>
      <c r="P472" s="21"/>
      <c r="Q472" s="33">
        <f t="shared" si="17"/>
        <v>0.99165450305835512</v>
      </c>
      <c r="R472" s="5">
        <f t="shared" ca="1" si="4"/>
        <v>10.756806149666819</v>
      </c>
      <c r="S472" s="20"/>
      <c r="T472" s="20"/>
      <c r="U472" s="5">
        <f t="shared" ca="1" si="5"/>
        <v>20.115652203977117</v>
      </c>
      <c r="V472" s="23"/>
      <c r="W472" s="20"/>
      <c r="X472" s="32">
        <f t="shared" si="18"/>
        <v>1.0166909938832898</v>
      </c>
      <c r="Y472" s="18">
        <f t="shared" ca="1" si="6"/>
        <v>1692613157.8565915</v>
      </c>
      <c r="Z472" s="20"/>
      <c r="AA472" s="20"/>
      <c r="AB472" s="18"/>
      <c r="AC472" s="20"/>
      <c r="AD472" s="20"/>
      <c r="AE472" s="24">
        <f t="shared" si="45"/>
        <v>6</v>
      </c>
      <c r="AH472" s="25" t="str">
        <f t="shared" ca="1" si="7"/>
        <v>-</v>
      </c>
      <c r="AI472" s="15">
        <f t="shared" ca="1" si="8"/>
        <v>13.034989243239135</v>
      </c>
      <c r="AJ472" s="15">
        <f t="shared" ca="1" si="9"/>
        <v>12.848450493365165</v>
      </c>
      <c r="AK472" s="17">
        <f t="shared" ca="1" si="10"/>
        <v>2.9540456367186996E-2</v>
      </c>
      <c r="AL472" s="17">
        <f t="shared" ca="1" si="11"/>
        <v>4.0945711858668805E-2</v>
      </c>
      <c r="AM472" s="26">
        <f t="shared" ca="1" si="12"/>
        <v>1</v>
      </c>
      <c r="AN472" s="26">
        <f t="shared" ca="1" si="13"/>
        <v>0</v>
      </c>
      <c r="AO472" s="25">
        <f t="shared" si="20"/>
        <v>0</v>
      </c>
      <c r="AP472" s="26">
        <f t="shared" si="21"/>
        <v>0</v>
      </c>
      <c r="AQ472" s="25">
        <f t="shared" si="22"/>
        <v>0</v>
      </c>
      <c r="AR472" s="26">
        <f t="shared" si="23"/>
        <v>1</v>
      </c>
      <c r="BD472" s="30"/>
      <c r="BE472" s="30"/>
      <c r="BF472" s="30"/>
    </row>
    <row r="473" spans="1:58" x14ac:dyDescent="0.2">
      <c r="A473" s="40">
        <v>38756</v>
      </c>
      <c r="B473" s="13">
        <v>12.47</v>
      </c>
      <c r="C473" s="14">
        <v>13.05</v>
      </c>
      <c r="D473" s="31">
        <f t="shared" si="14"/>
        <v>23459.068863920027</v>
      </c>
      <c r="E473" s="31">
        <f t="shared" si="15"/>
        <v>67798.081832234544</v>
      </c>
      <c r="F473" s="16">
        <f t="shared" si="0"/>
        <v>91257.150696154567</v>
      </c>
      <c r="G473" s="16">
        <f t="shared" si="1"/>
        <v>12.900901985901616</v>
      </c>
      <c r="H473" s="17">
        <f t="shared" si="2"/>
        <v>4.4444444444444398E-2</v>
      </c>
      <c r="I473" s="16">
        <v>12.83</v>
      </c>
      <c r="J473" s="32">
        <f t="shared" si="16"/>
        <v>0.9758187598154191</v>
      </c>
      <c r="K473" s="18">
        <f t="shared" ca="1" si="3"/>
        <v>15881.550807037393</v>
      </c>
      <c r="L473" s="19"/>
      <c r="M473" s="20"/>
      <c r="N473" s="18"/>
      <c r="O473" s="20"/>
      <c r="P473" s="21"/>
      <c r="Q473" s="33">
        <f t="shared" si="17"/>
        <v>1.0241812401845809</v>
      </c>
      <c r="R473" s="5">
        <f t="shared" ca="1" si="4"/>
        <v>11.016460112432304</v>
      </c>
      <c r="S473" s="20"/>
      <c r="T473" s="20"/>
      <c r="U473" s="5">
        <f t="shared" ca="1" si="5"/>
        <v>20.601368300473101</v>
      </c>
      <c r="V473" s="23"/>
      <c r="W473" s="20"/>
      <c r="X473" s="32">
        <f t="shared" si="18"/>
        <v>0.9516375196308382</v>
      </c>
      <c r="Y473" s="18">
        <f t="shared" ca="1" si="6"/>
        <v>1610648178.4624743</v>
      </c>
      <c r="Z473" s="20"/>
      <c r="AA473" s="20"/>
      <c r="AB473" s="18"/>
      <c r="AC473" s="20"/>
      <c r="AD473" s="20"/>
      <c r="AE473" s="24">
        <f t="shared" si="45"/>
        <v>5</v>
      </c>
      <c r="AH473" s="25" t="str">
        <f t="shared" ca="1" si="7"/>
        <v>-</v>
      </c>
      <c r="AI473" s="15">
        <f t="shared" ca="1" si="8"/>
        <v>13.052430146768145</v>
      </c>
      <c r="AJ473" s="15">
        <f t="shared" ca="1" si="9"/>
        <v>12.855434115741668</v>
      </c>
      <c r="AK473" s="17">
        <f t="shared" ca="1" si="10"/>
        <v>3.0756304512527161E-2</v>
      </c>
      <c r="AL473" s="17">
        <f t="shared" ca="1" si="11"/>
        <v>3.7134490400388527E-2</v>
      </c>
      <c r="AM473" s="26">
        <f t="shared" ca="1" si="12"/>
        <v>1</v>
      </c>
      <c r="AN473" s="26">
        <f t="shared" ca="1" si="13"/>
        <v>0</v>
      </c>
      <c r="AO473" s="25">
        <f t="shared" si="20"/>
        <v>0</v>
      </c>
      <c r="AP473" s="26">
        <f t="shared" si="21"/>
        <v>0</v>
      </c>
      <c r="AQ473" s="25">
        <f t="shared" si="22"/>
        <v>0</v>
      </c>
      <c r="AR473" s="26">
        <f t="shared" si="23"/>
        <v>1</v>
      </c>
      <c r="BD473" s="30"/>
      <c r="BE473" s="30"/>
      <c r="BF473" s="30"/>
    </row>
    <row r="474" spans="1:58" x14ac:dyDescent="0.2">
      <c r="A474" s="40">
        <v>38757</v>
      </c>
      <c r="B474" s="13">
        <v>12.41</v>
      </c>
      <c r="C474" s="14">
        <v>12.89</v>
      </c>
      <c r="D474" s="31">
        <f t="shared" si="14"/>
        <v>18767.255091136023</v>
      </c>
      <c r="E474" s="31">
        <f t="shared" si="15"/>
        <v>72281.370548450373</v>
      </c>
      <c r="F474" s="16">
        <f t="shared" si="0"/>
        <v>91048.625639586389</v>
      </c>
      <c r="G474" s="16">
        <f t="shared" si="1"/>
        <v>12.791060753191331</v>
      </c>
      <c r="H474" s="17">
        <f t="shared" si="2"/>
        <v>3.7238169123351428E-2</v>
      </c>
      <c r="I474" s="16">
        <v>13.12</v>
      </c>
      <c r="J474" s="32">
        <f t="shared" si="16"/>
        <v>0.9892201992928632</v>
      </c>
      <c r="K474" s="18">
        <f t="shared" ca="1" si="3"/>
        <v>15709.710374892924</v>
      </c>
      <c r="L474" s="19"/>
      <c r="M474" s="20"/>
      <c r="N474" s="18"/>
      <c r="O474" s="20"/>
      <c r="P474" s="21"/>
      <c r="Q474" s="33">
        <f t="shared" si="17"/>
        <v>1.0107798007071369</v>
      </c>
      <c r="R474" s="5">
        <f t="shared" ca="1" si="4"/>
        <v>11.134751478515833</v>
      </c>
      <c r="S474" s="20"/>
      <c r="T474" s="20"/>
      <c r="U474" s="5">
        <f t="shared" ca="1" si="5"/>
        <v>20.822734045316988</v>
      </c>
      <c r="V474" s="23"/>
      <c r="W474" s="20"/>
      <c r="X474" s="32">
        <f t="shared" si="18"/>
        <v>0.97844039858572629</v>
      </c>
      <c r="Y474" s="18">
        <f t="shared" ca="1" si="6"/>
        <v>1575819529.2747865</v>
      </c>
      <c r="Z474" s="20"/>
      <c r="AA474" s="20"/>
      <c r="AB474" s="18"/>
      <c r="AC474" s="20"/>
      <c r="AD474" s="20"/>
      <c r="AE474" s="24">
        <f t="shared" si="45"/>
        <v>4</v>
      </c>
      <c r="AH474" s="25" t="str">
        <f t="shared" ca="1" si="7"/>
        <v>-</v>
      </c>
      <c r="AI474" s="15">
        <f t="shared" ca="1" si="8"/>
        <v>13.068675526766592</v>
      </c>
      <c r="AJ474" s="15">
        <f t="shared" ca="1" si="9"/>
        <v>12.861081604868012</v>
      </c>
      <c r="AK474" s="17">
        <f t="shared" ca="1" si="10"/>
        <v>3.0874385972202933E-2</v>
      </c>
      <c r="AL474" s="17">
        <f t="shared" ca="1" si="11"/>
        <v>3.6600538482582649E-2</v>
      </c>
      <c r="AM474" s="26">
        <f t="shared" ca="1" si="12"/>
        <v>1</v>
      </c>
      <c r="AN474" s="26">
        <f t="shared" ca="1" si="13"/>
        <v>0</v>
      </c>
      <c r="AO474" s="25">
        <f t="shared" si="20"/>
        <v>0</v>
      </c>
      <c r="AP474" s="26">
        <f t="shared" si="21"/>
        <v>0</v>
      </c>
      <c r="AQ474" s="25">
        <f t="shared" si="22"/>
        <v>0</v>
      </c>
      <c r="AR474" s="26">
        <f t="shared" si="23"/>
        <v>1</v>
      </c>
      <c r="BD474" s="30"/>
      <c r="BE474" s="30"/>
      <c r="BF474" s="30"/>
    </row>
    <row r="475" spans="1:58" x14ac:dyDescent="0.2">
      <c r="A475" s="40">
        <v>38758</v>
      </c>
      <c r="B475" s="13">
        <v>12.37</v>
      </c>
      <c r="C475" s="14">
        <v>12.85</v>
      </c>
      <c r="D475" s="31">
        <f t="shared" si="14"/>
        <v>14075.441318352017</v>
      </c>
      <c r="E475" s="31">
        <f t="shared" si="15"/>
        <v>76798.469766468173</v>
      </c>
      <c r="F475" s="16">
        <f t="shared" si="0"/>
        <v>90873.911084820196</v>
      </c>
      <c r="G475" s="16">
        <f t="shared" si="1"/>
        <v>12.775652899141726</v>
      </c>
      <c r="H475" s="17">
        <f t="shared" si="2"/>
        <v>3.735408560311293E-2</v>
      </c>
      <c r="I475" s="16">
        <v>12.87</v>
      </c>
      <c r="J475" s="32">
        <f t="shared" si="16"/>
        <v>0.99687881684103041</v>
      </c>
      <c r="K475" s="18">
        <f t="shared" ca="1" si="3"/>
        <v>15660.039036997654</v>
      </c>
      <c r="L475" s="19"/>
      <c r="M475" s="20"/>
      <c r="N475" s="18"/>
      <c r="O475" s="20"/>
      <c r="P475" s="21"/>
      <c r="Q475" s="33">
        <f t="shared" si="17"/>
        <v>1.0031211831589697</v>
      </c>
      <c r="R475" s="5">
        <f t="shared" ca="1" si="4"/>
        <v>11.169039770418623</v>
      </c>
      <c r="S475" s="20"/>
      <c r="T475" s="20"/>
      <c r="U475" s="5">
        <f t="shared" ca="1" si="5"/>
        <v>20.887010511805371</v>
      </c>
      <c r="V475" s="23"/>
      <c r="W475" s="20"/>
      <c r="X475" s="32">
        <f t="shared" si="18"/>
        <v>0.99375763368206083</v>
      </c>
      <c r="Y475" s="18">
        <f t="shared" ca="1" si="6"/>
        <v>1565879624.2999942</v>
      </c>
      <c r="Z475" s="20"/>
      <c r="AA475" s="20"/>
      <c r="AB475" s="18"/>
      <c r="AC475" s="20"/>
      <c r="AD475" s="20"/>
      <c r="AE475" s="24">
        <f t="shared" si="45"/>
        <v>3</v>
      </c>
      <c r="AH475" s="25" t="str">
        <f t="shared" ca="1" si="7"/>
        <v>-</v>
      </c>
      <c r="AI475" s="15">
        <f t="shared" ca="1" si="8"/>
        <v>13.086177463654373</v>
      </c>
      <c r="AJ475" s="15">
        <f t="shared" ca="1" si="9"/>
        <v>12.865161344425964</v>
      </c>
      <c r="AK475" s="17">
        <f t="shared" ca="1" si="10"/>
        <v>3.243894319731231E-2</v>
      </c>
      <c r="AL475" s="17">
        <f t="shared" ca="1" si="11"/>
        <v>3.685214273043242E-2</v>
      </c>
      <c r="AM475" s="26">
        <f t="shared" ca="1" si="12"/>
        <v>1</v>
      </c>
      <c r="AN475" s="26">
        <f t="shared" ca="1" si="13"/>
        <v>0</v>
      </c>
      <c r="AO475" s="25">
        <f t="shared" si="20"/>
        <v>0</v>
      </c>
      <c r="AP475" s="26">
        <f t="shared" si="21"/>
        <v>0</v>
      </c>
      <c r="AQ475" s="25">
        <f t="shared" si="22"/>
        <v>0</v>
      </c>
      <c r="AR475" s="26">
        <f t="shared" si="23"/>
        <v>1</v>
      </c>
      <c r="BD475" s="30"/>
      <c r="BE475" s="30"/>
      <c r="BF475" s="30"/>
    </row>
    <row r="476" spans="1:58" x14ac:dyDescent="0.2">
      <c r="A476" s="40">
        <v>38761</v>
      </c>
      <c r="B476" s="13">
        <v>12.65</v>
      </c>
      <c r="C476" s="14">
        <v>13.07</v>
      </c>
      <c r="D476" s="31">
        <f t="shared" si="14"/>
        <v>9383.6275455680116</v>
      </c>
      <c r="E476" s="31">
        <f t="shared" si="15"/>
        <v>81315.025125949745</v>
      </c>
      <c r="F476" s="16">
        <f t="shared" si="0"/>
        <v>90698.652671517761</v>
      </c>
      <c r="G476" s="16">
        <f t="shared" si="1"/>
        <v>13.026547054966604</v>
      </c>
      <c r="H476" s="17">
        <f t="shared" si="2"/>
        <v>3.2134659525631215E-2</v>
      </c>
      <c r="I476" s="16">
        <v>13.35</v>
      </c>
      <c r="J476" s="32">
        <f t="shared" si="16"/>
        <v>1.0176719971941641</v>
      </c>
      <c r="K476" s="18">
        <f t="shared" ca="1" si="3"/>
        <v>15936.133492202509</v>
      </c>
      <c r="L476" s="19"/>
      <c r="M476" s="20"/>
      <c r="N476" s="18"/>
      <c r="O476" s="20"/>
      <c r="P476" s="21"/>
      <c r="Q476" s="33">
        <f t="shared" si="17"/>
        <v>0.98232800280583576</v>
      </c>
      <c r="R476" s="5">
        <f t="shared" ca="1" si="4"/>
        <v>10.971203465986605</v>
      </c>
      <c r="S476" s="20"/>
      <c r="T476" s="20"/>
      <c r="U476" s="5">
        <f t="shared" ca="1" si="5"/>
        <v>20.517192881608992</v>
      </c>
      <c r="V476" s="23"/>
      <c r="W476" s="20"/>
      <c r="X476" s="32">
        <f t="shared" si="18"/>
        <v>1.0353439943883285</v>
      </c>
      <c r="Y476" s="18">
        <f t="shared" ca="1" si="6"/>
        <v>1621117367.1239352</v>
      </c>
      <c r="Z476" s="20"/>
      <c r="AA476" s="20"/>
      <c r="AB476" s="18"/>
      <c r="AC476" s="20"/>
      <c r="AD476" s="20"/>
      <c r="AE476" s="24">
        <f t="shared" si="45"/>
        <v>2</v>
      </c>
      <c r="AH476" s="25" t="str">
        <f t="shared" ca="1" si="7"/>
        <v>-</v>
      </c>
      <c r="AI476" s="15">
        <f t="shared" ca="1" si="8"/>
        <v>13.103850268432595</v>
      </c>
      <c r="AJ476" s="15">
        <f t="shared" ca="1" si="9"/>
        <v>12.875828314315417</v>
      </c>
      <c r="AK476" s="17">
        <f t="shared" ca="1" si="10"/>
        <v>3.3998212571553797E-2</v>
      </c>
      <c r="AL476" s="17">
        <f t="shared" ca="1" si="11"/>
        <v>3.6840104080236524E-2</v>
      </c>
      <c r="AM476" s="26">
        <f t="shared" ca="1" si="12"/>
        <v>1</v>
      </c>
      <c r="AN476" s="26">
        <f t="shared" ca="1" si="13"/>
        <v>0</v>
      </c>
      <c r="AO476" s="25">
        <f t="shared" si="20"/>
        <v>0</v>
      </c>
      <c r="AP476" s="26">
        <f t="shared" si="21"/>
        <v>0</v>
      </c>
      <c r="AQ476" s="25">
        <f t="shared" si="22"/>
        <v>0</v>
      </c>
      <c r="AR476" s="26">
        <f t="shared" si="23"/>
        <v>1</v>
      </c>
      <c r="BD476" s="30"/>
      <c r="BE476" s="30"/>
      <c r="BF476" s="30"/>
    </row>
    <row r="477" spans="1:58" x14ac:dyDescent="0.2">
      <c r="A477" s="40">
        <v>38762</v>
      </c>
      <c r="B477" s="13">
        <v>11.95</v>
      </c>
      <c r="C477" s="14">
        <v>12.93</v>
      </c>
      <c r="D477" s="31">
        <f t="shared" si="14"/>
        <v>4691.8137727840058</v>
      </c>
      <c r="E477" s="31">
        <f t="shared" si="15"/>
        <v>85856.069060587673</v>
      </c>
      <c r="F477" s="16">
        <f t="shared" si="0"/>
        <v>90547.882833371681</v>
      </c>
      <c r="G477" s="16">
        <f t="shared" si="1"/>
        <v>12.879220485852887</v>
      </c>
      <c r="H477" s="17">
        <f t="shared" si="2"/>
        <v>7.5792730085073479E-2</v>
      </c>
      <c r="I477" s="16">
        <v>12.25</v>
      </c>
      <c r="J477" s="32">
        <f t="shared" si="16"/>
        <v>0.9870467664957876</v>
      </c>
      <c r="K477" s="18">
        <f t="shared" ca="1" si="3"/>
        <v>15729.067765205182</v>
      </c>
      <c r="L477" s="19"/>
      <c r="M477" s="20"/>
      <c r="N477" s="18"/>
      <c r="O477" s="20"/>
      <c r="P477" s="21"/>
      <c r="Q477" s="33">
        <f t="shared" si="17"/>
        <v>1.0129532335042124</v>
      </c>
      <c r="R477" s="5">
        <f t="shared" ca="1" si="4"/>
        <v>11.112853060174452</v>
      </c>
      <c r="S477" s="20"/>
      <c r="T477" s="20"/>
      <c r="U477" s="5">
        <f t="shared" ca="1" si="5"/>
        <v>20.782245358321099</v>
      </c>
      <c r="V477" s="23"/>
      <c r="W477" s="20"/>
      <c r="X477" s="32">
        <f t="shared" si="18"/>
        <v>0.9740935329915752</v>
      </c>
      <c r="Y477" s="18">
        <f t="shared" ca="1" si="6"/>
        <v>1579016016.7096543</v>
      </c>
      <c r="Z477" s="20"/>
      <c r="AA477" s="20"/>
      <c r="AB477" s="18"/>
      <c r="AC477" s="20"/>
      <c r="AD477" s="20"/>
      <c r="AE477" s="24">
        <f t="shared" si="45"/>
        <v>1</v>
      </c>
      <c r="AH477" s="25" t="str">
        <f t="shared" ca="1" si="7"/>
        <v>-</v>
      </c>
      <c r="AI477" s="15">
        <f t="shared" ca="1" si="8"/>
        <v>13.110813078945414</v>
      </c>
      <c r="AJ477" s="15">
        <f t="shared" ca="1" si="9"/>
        <v>12.885575893425989</v>
      </c>
      <c r="AK477" s="17">
        <f t="shared" ca="1" si="10"/>
        <v>4.1213352644941581E-2</v>
      </c>
      <c r="AL477" s="17">
        <f t="shared" ca="1" si="11"/>
        <v>3.9213704332402358E-2</v>
      </c>
      <c r="AM477" s="26">
        <f t="shared" ca="1" si="12"/>
        <v>1</v>
      </c>
      <c r="AN477" s="26">
        <f t="shared" ca="1" si="13"/>
        <v>1</v>
      </c>
      <c r="AO477" s="25">
        <f t="shared" si="20"/>
        <v>0</v>
      </c>
      <c r="AP477" s="26">
        <f t="shared" si="21"/>
        <v>0</v>
      </c>
      <c r="AQ477" s="25">
        <f t="shared" si="22"/>
        <v>0</v>
      </c>
      <c r="AR477" s="26">
        <f t="shared" si="23"/>
        <v>1</v>
      </c>
      <c r="BD477" s="30"/>
      <c r="BE477" s="30"/>
      <c r="BF477" s="30"/>
    </row>
    <row r="478" spans="1:58" x14ac:dyDescent="0.2">
      <c r="A478" s="41">
        <v>38763</v>
      </c>
      <c r="B478" s="13">
        <v>12.99</v>
      </c>
      <c r="C478" s="14">
        <v>13.795</v>
      </c>
      <c r="D478" s="31">
        <f t="shared" si="14"/>
        <v>90192.277458481636</v>
      </c>
      <c r="E478" s="31">
        <f t="shared" si="15"/>
        <v>0</v>
      </c>
      <c r="F478" s="16">
        <f t="shared" si="0"/>
        <v>90192.277458481636</v>
      </c>
      <c r="G478" s="16">
        <f t="shared" si="1"/>
        <v>12.99</v>
      </c>
      <c r="H478" s="17">
        <f t="shared" si="2"/>
        <v>5.8354476259514287E-2</v>
      </c>
      <c r="I478" s="16">
        <v>12.31</v>
      </c>
      <c r="J478" s="32">
        <f t="shared" si="16"/>
        <v>1.0046403712296985</v>
      </c>
      <c r="K478" s="18">
        <f t="shared" ca="1" si="3"/>
        <v>15801.412260553934</v>
      </c>
      <c r="L478" s="19"/>
      <c r="M478" s="20"/>
      <c r="N478" s="18"/>
      <c r="O478" s="20"/>
      <c r="P478" s="21"/>
      <c r="Q478" s="33">
        <f t="shared" si="17"/>
        <v>0.99535962877030149</v>
      </c>
      <c r="R478" s="5">
        <f t="shared" ca="1" si="4"/>
        <v>11.06082449795662</v>
      </c>
      <c r="S478" s="20"/>
      <c r="T478" s="20"/>
      <c r="U478" s="5">
        <f t="shared" ca="1" si="5"/>
        <v>20.685099837270343</v>
      </c>
      <c r="V478" s="23"/>
      <c r="W478" s="20"/>
      <c r="X478" s="32">
        <f t="shared" si="18"/>
        <v>1.009280742459397</v>
      </c>
      <c r="Y478" s="18">
        <f t="shared" ca="1" si="6"/>
        <v>1593565573.2590199</v>
      </c>
      <c r="Z478" s="20"/>
      <c r="AA478" s="20"/>
      <c r="AB478" s="18"/>
      <c r="AC478" s="20"/>
      <c r="AD478" s="20"/>
      <c r="AE478" s="24">
        <v>24</v>
      </c>
      <c r="AH478" s="25" t="str">
        <f t="shared" ca="1" si="7"/>
        <v>-</v>
      </c>
      <c r="AI478" s="15">
        <f t="shared" ca="1" si="8"/>
        <v>13.110462335912066</v>
      </c>
      <c r="AJ478" s="15">
        <f t="shared" ca="1" si="9"/>
        <v>12.897791752417923</v>
      </c>
      <c r="AK478" s="17">
        <f t="shared" ca="1" si="10"/>
        <v>4.7553094173521292E-2</v>
      </c>
      <c r="AL478" s="17">
        <f t="shared" ca="1" si="11"/>
        <v>4.0810217158536416E-2</v>
      </c>
      <c r="AM478" s="26">
        <f t="shared" ca="1" si="12"/>
        <v>1</v>
      </c>
      <c r="AN478" s="26">
        <f t="shared" ca="1" si="13"/>
        <v>1</v>
      </c>
      <c r="AO478" s="25">
        <f t="shared" si="20"/>
        <v>0</v>
      </c>
      <c r="AP478" s="26">
        <f t="shared" si="21"/>
        <v>0</v>
      </c>
      <c r="AQ478" s="25">
        <f t="shared" si="22"/>
        <v>0</v>
      </c>
      <c r="AR478" s="26">
        <f t="shared" si="23"/>
        <v>1</v>
      </c>
      <c r="BD478" s="30"/>
      <c r="BE478" s="30"/>
      <c r="BF478" s="30"/>
    </row>
    <row r="479" spans="1:58" x14ac:dyDescent="0.2">
      <c r="A479" s="40">
        <v>38764</v>
      </c>
      <c r="B479" s="13">
        <v>12.74</v>
      </c>
      <c r="C479" s="14">
        <v>13.58</v>
      </c>
      <c r="D479" s="31">
        <f t="shared" si="14"/>
        <v>86434.265897711564</v>
      </c>
      <c r="E479" s="31">
        <f t="shared" si="15"/>
        <v>3538.7147643641306</v>
      </c>
      <c r="F479" s="16">
        <f t="shared" si="0"/>
        <v>89972.980662075701</v>
      </c>
      <c r="G479" s="16">
        <f t="shared" si="1"/>
        <v>12.773037922943001</v>
      </c>
      <c r="H479" s="17">
        <f t="shared" si="2"/>
        <v>6.1855670103092786E-2</v>
      </c>
      <c r="I479" s="16">
        <v>11.48</v>
      </c>
      <c r="J479" s="32">
        <f t="shared" si="16"/>
        <v>0.98090693550293739</v>
      </c>
      <c r="K479" s="18">
        <f t="shared" ca="1" si="3"/>
        <v>15499.082984800891</v>
      </c>
      <c r="L479" s="19"/>
      <c r="M479" s="20"/>
      <c r="N479" s="18"/>
      <c r="O479" s="20"/>
      <c r="P479" s="21"/>
      <c r="Q479" s="33">
        <f t="shared" si="17"/>
        <v>1.0190930644970626</v>
      </c>
      <c r="R479" s="5">
        <f t="shared" ca="1" si="4"/>
        <v>11.271539956394699</v>
      </c>
      <c r="S479" s="20"/>
      <c r="T479" s="20"/>
      <c r="U479" s="5">
        <f t="shared" ca="1" si="5"/>
        <v>21.079320098226528</v>
      </c>
      <c r="V479" s="23"/>
      <c r="W479" s="20"/>
      <c r="X479" s="32">
        <f t="shared" si="18"/>
        <v>0.96181387100587479</v>
      </c>
      <c r="Y479" s="18">
        <f t="shared" ca="1" si="6"/>
        <v>1532612600.0469496</v>
      </c>
      <c r="Z479" s="20"/>
      <c r="AA479" s="20"/>
      <c r="AB479" s="18"/>
      <c r="AC479" s="20"/>
      <c r="AD479" s="20"/>
      <c r="AE479" s="24">
        <f t="shared" ref="AE479:AE501" si="46">AE478-1</f>
        <v>23</v>
      </c>
      <c r="AH479" s="25" t="str">
        <f t="shared" ca="1" si="7"/>
        <v>-</v>
      </c>
      <c r="AI479" s="15">
        <f t="shared" ca="1" si="8"/>
        <v>13.086797475099829</v>
      </c>
      <c r="AJ479" s="15">
        <f t="shared" ca="1" si="9"/>
        <v>12.900272156694349</v>
      </c>
      <c r="AK479" s="17">
        <f t="shared" ca="1" si="10"/>
        <v>5.0454965116629356E-2</v>
      </c>
      <c r="AL479" s="17">
        <f t="shared" ca="1" si="11"/>
        <v>4.2414980910457284E-2</v>
      </c>
      <c r="AM479" s="26">
        <f t="shared" ca="1" si="12"/>
        <v>1</v>
      </c>
      <c r="AN479" s="26">
        <f t="shared" ca="1" si="13"/>
        <v>1</v>
      </c>
      <c r="AO479" s="25">
        <f t="shared" si="20"/>
        <v>0</v>
      </c>
      <c r="AP479" s="26">
        <f t="shared" si="21"/>
        <v>0</v>
      </c>
      <c r="AQ479" s="25">
        <f t="shared" si="22"/>
        <v>0</v>
      </c>
      <c r="AR479" s="26">
        <f t="shared" si="23"/>
        <v>1</v>
      </c>
      <c r="BD479" s="30"/>
      <c r="BE479" s="30"/>
      <c r="BF479" s="30"/>
    </row>
    <row r="480" spans="1:58" x14ac:dyDescent="0.2">
      <c r="A480" s="40">
        <v>38765</v>
      </c>
      <c r="B480" s="13">
        <v>12.6</v>
      </c>
      <c r="C480" s="14">
        <v>13.44</v>
      </c>
      <c r="D480" s="31">
        <f t="shared" si="14"/>
        <v>82676.254336941493</v>
      </c>
      <c r="E480" s="31">
        <f t="shared" si="15"/>
        <v>7064.2720017875963</v>
      </c>
      <c r="F480" s="16">
        <f t="shared" si="0"/>
        <v>89740.526338729091</v>
      </c>
      <c r="G480" s="16">
        <f t="shared" si="1"/>
        <v>12.666123843079584</v>
      </c>
      <c r="H480" s="17">
        <f t="shared" si="2"/>
        <v>6.25E-2</v>
      </c>
      <c r="I480" s="16">
        <v>12.01</v>
      </c>
      <c r="J480" s="32">
        <f t="shared" si="16"/>
        <v>0.98906773027377393</v>
      </c>
      <c r="K480" s="18">
        <f t="shared" ca="1" si="3"/>
        <v>15329.017870280888</v>
      </c>
      <c r="L480" s="19"/>
      <c r="M480" s="20"/>
      <c r="N480" s="18"/>
      <c r="O480" s="20"/>
      <c r="P480" s="21"/>
      <c r="Q480" s="33">
        <f t="shared" si="17"/>
        <v>1.0109322697262262</v>
      </c>
      <c r="R480" s="5">
        <f t="shared" ca="1" si="4"/>
        <v>11.394288780568239</v>
      </c>
      <c r="S480" s="20"/>
      <c r="T480" s="20"/>
      <c r="U480" s="5">
        <f t="shared" ca="1" si="5"/>
        <v>21.309035362149952</v>
      </c>
      <c r="V480" s="23"/>
      <c r="W480" s="20"/>
      <c r="X480" s="32">
        <f t="shared" si="18"/>
        <v>0.97813546054754785</v>
      </c>
      <c r="Y480" s="18">
        <f t="shared" ca="1" si="6"/>
        <v>1499004070.7449815</v>
      </c>
      <c r="Z480" s="20"/>
      <c r="AA480" s="20"/>
      <c r="AB480" s="18"/>
      <c r="AC480" s="20"/>
      <c r="AD480" s="20"/>
      <c r="AE480" s="24">
        <f t="shared" si="46"/>
        <v>22</v>
      </c>
      <c r="AH480" s="25" t="str">
        <f t="shared" ca="1" si="7"/>
        <v>-</v>
      </c>
      <c r="AI480" s="15">
        <f t="shared" ca="1" si="8"/>
        <v>13.064631238189524</v>
      </c>
      <c r="AJ480" s="15">
        <f t="shared" ca="1" si="9"/>
        <v>12.898979379979654</v>
      </c>
      <c r="AK480" s="17">
        <f t="shared" ca="1" si="10"/>
        <v>5.4665270262737452E-2</v>
      </c>
      <c r="AL480" s="17">
        <f t="shared" ca="1" si="11"/>
        <v>4.284900868823506E-2</v>
      </c>
      <c r="AM480" s="26">
        <f t="shared" ca="1" si="12"/>
        <v>1</v>
      </c>
      <c r="AN480" s="26">
        <f t="shared" ca="1" si="13"/>
        <v>1</v>
      </c>
      <c r="AO480" s="25">
        <f t="shared" si="20"/>
        <v>0</v>
      </c>
      <c r="AP480" s="26">
        <f t="shared" si="21"/>
        <v>0</v>
      </c>
      <c r="AQ480" s="25">
        <f t="shared" si="22"/>
        <v>0</v>
      </c>
      <c r="AR480" s="26">
        <f t="shared" si="23"/>
        <v>1</v>
      </c>
      <c r="BD480" s="30"/>
      <c r="BE480" s="30"/>
      <c r="BF480" s="30"/>
    </row>
    <row r="481" spans="1:58" x14ac:dyDescent="0.2">
      <c r="A481" s="40">
        <v>38769</v>
      </c>
      <c r="B481" s="13">
        <v>12.44</v>
      </c>
      <c r="C481" s="14">
        <v>13.67</v>
      </c>
      <c r="D481" s="31">
        <f t="shared" si="14"/>
        <v>78918.242776171421</v>
      </c>
      <c r="E481" s="31">
        <f t="shared" si="15"/>
        <v>10587.407840009535</v>
      </c>
      <c r="F481" s="16">
        <f t="shared" si="0"/>
        <v>89505.650616180952</v>
      </c>
      <c r="G481" s="16">
        <f t="shared" si="1"/>
        <v>12.585493737585967</v>
      </c>
      <c r="H481" s="17">
        <f t="shared" si="2"/>
        <v>8.9978054133138308E-2</v>
      </c>
      <c r="I481" s="16">
        <v>12.41</v>
      </c>
      <c r="J481" s="32">
        <f t="shared" si="16"/>
        <v>0.99103357766352274</v>
      </c>
      <c r="K481" s="18">
        <f t="shared" ca="1" si="3"/>
        <v>15190.952092126145</v>
      </c>
      <c r="L481" s="19"/>
      <c r="M481" s="20"/>
      <c r="N481" s="18"/>
      <c r="O481" s="20"/>
      <c r="P481" s="21"/>
      <c r="Q481" s="33">
        <f t="shared" si="17"/>
        <v>1.0089664223364774</v>
      </c>
      <c r="R481" s="5">
        <f t="shared" ca="1" si="4"/>
        <v>11.495975858812477</v>
      </c>
      <c r="S481" s="20"/>
      <c r="T481" s="20"/>
      <c r="U481" s="5">
        <f t="shared" ca="1" si="5"/>
        <v>21.499365107509675</v>
      </c>
      <c r="V481" s="23"/>
      <c r="W481" s="20"/>
      <c r="X481" s="32">
        <f t="shared" si="18"/>
        <v>0.98206715532704547</v>
      </c>
      <c r="Y481" s="18">
        <f t="shared" ca="1" si="6"/>
        <v>1472025778.5799787</v>
      </c>
      <c r="Z481" s="20"/>
      <c r="AA481" s="20"/>
      <c r="AB481" s="18"/>
      <c r="AC481" s="20"/>
      <c r="AD481" s="20"/>
      <c r="AE481" s="24">
        <f t="shared" si="46"/>
        <v>21</v>
      </c>
      <c r="AH481" s="25" t="str">
        <f t="shared" ca="1" si="7"/>
        <v>-</v>
      </c>
      <c r="AI481" s="15">
        <f t="shared" ca="1" si="8"/>
        <v>13.017579296346851</v>
      </c>
      <c r="AJ481" s="15">
        <f t="shared" ca="1" si="9"/>
        <v>12.896518858492449</v>
      </c>
      <c r="AK481" s="17">
        <f t="shared" ca="1" si="10"/>
        <v>6.343593168440835E-2</v>
      </c>
      <c r="AL481" s="17">
        <f t="shared" ca="1" si="11"/>
        <v>4.5523198869309014E-2</v>
      </c>
      <c r="AM481" s="26">
        <f t="shared" ca="1" si="12"/>
        <v>1</v>
      </c>
      <c r="AN481" s="26">
        <f t="shared" ca="1" si="13"/>
        <v>1</v>
      </c>
      <c r="AO481" s="25">
        <f t="shared" si="20"/>
        <v>0</v>
      </c>
      <c r="AP481" s="26">
        <f t="shared" si="21"/>
        <v>0</v>
      </c>
      <c r="AQ481" s="25">
        <f t="shared" si="22"/>
        <v>0</v>
      </c>
      <c r="AR481" s="26">
        <f t="shared" si="23"/>
        <v>1</v>
      </c>
      <c r="BD481" s="30"/>
      <c r="BE481" s="30"/>
      <c r="BF481" s="30"/>
    </row>
    <row r="482" spans="1:58" x14ac:dyDescent="0.2">
      <c r="A482" s="40">
        <v>38770</v>
      </c>
      <c r="B482" s="13">
        <v>12.19</v>
      </c>
      <c r="C482" s="14">
        <v>12.99</v>
      </c>
      <c r="D482" s="31">
        <f t="shared" si="14"/>
        <v>75160.231215401349</v>
      </c>
      <c r="E482" s="31">
        <f t="shared" si="15"/>
        <v>14007.280833131674</v>
      </c>
      <c r="F482" s="16">
        <f t="shared" si="0"/>
        <v>89167.512048533026</v>
      </c>
      <c r="G482" s="16">
        <f t="shared" si="1"/>
        <v>12.315671608515959</v>
      </c>
      <c r="H482" s="17">
        <f t="shared" si="2"/>
        <v>6.1585835257890742E-2</v>
      </c>
      <c r="I482" s="16">
        <v>11.88</v>
      </c>
      <c r="J482" s="32">
        <f t="shared" si="16"/>
        <v>0.97486401035431525</v>
      </c>
      <c r="K482" s="18">
        <f t="shared" ca="1" si="3"/>
        <v>14808.508739788775</v>
      </c>
      <c r="L482" s="19"/>
      <c r="M482" s="20"/>
      <c r="N482" s="18"/>
      <c r="O482" s="20"/>
      <c r="P482" s="21"/>
      <c r="Q482" s="33">
        <f t="shared" si="17"/>
        <v>1.0251359896456846</v>
      </c>
      <c r="R482" s="5">
        <f t="shared" ca="1" si="4"/>
        <v>11.78444764392469</v>
      </c>
      <c r="S482" s="20"/>
      <c r="T482" s="20"/>
      <c r="U482" s="5">
        <f t="shared" ca="1" si="5"/>
        <v>22.039018385064256</v>
      </c>
      <c r="V482" s="23"/>
      <c r="W482" s="20"/>
      <c r="X482" s="32">
        <f t="shared" si="18"/>
        <v>0.9497280207086306</v>
      </c>
      <c r="Y482" s="18">
        <f t="shared" ca="1" si="6"/>
        <v>1397932120.7791171</v>
      </c>
      <c r="Z482" s="20"/>
      <c r="AA482" s="20"/>
      <c r="AB482" s="18"/>
      <c r="AC482" s="20"/>
      <c r="AD482" s="20"/>
      <c r="AE482" s="24">
        <f t="shared" si="46"/>
        <v>20</v>
      </c>
      <c r="AH482" s="25" t="str">
        <f t="shared" ca="1" si="7"/>
        <v>-</v>
      </c>
      <c r="AI482" s="15">
        <f t="shared" ca="1" si="8"/>
        <v>12.946019459185553</v>
      </c>
      <c r="AJ482" s="15">
        <f t="shared" ca="1" si="9"/>
        <v>12.889827922114788</v>
      </c>
      <c r="AK482" s="17">
        <f t="shared" ca="1" si="10"/>
        <v>6.8344460973118262E-2</v>
      </c>
      <c r="AL482" s="17">
        <f t="shared" ca="1" si="11"/>
        <v>4.6155053921148222E-2</v>
      </c>
      <c r="AM482" s="26">
        <f t="shared" ca="1" si="12"/>
        <v>1</v>
      </c>
      <c r="AN482" s="26">
        <f t="shared" ca="1" si="13"/>
        <v>1</v>
      </c>
      <c r="AO482" s="25">
        <f t="shared" si="20"/>
        <v>0</v>
      </c>
      <c r="AP482" s="26">
        <f t="shared" si="21"/>
        <v>0</v>
      </c>
      <c r="AQ482" s="25">
        <f t="shared" si="22"/>
        <v>0</v>
      </c>
      <c r="AR482" s="26">
        <f t="shared" si="23"/>
        <v>1</v>
      </c>
      <c r="BD482" s="30"/>
      <c r="BE482" s="30"/>
      <c r="BF482" s="30"/>
    </row>
    <row r="483" spans="1:58" x14ac:dyDescent="0.2">
      <c r="A483" s="40">
        <v>38771</v>
      </c>
      <c r="B483" s="13">
        <v>12.2</v>
      </c>
      <c r="C483" s="14">
        <v>12.94</v>
      </c>
      <c r="D483" s="31">
        <f t="shared" si="14"/>
        <v>71402.219654631277</v>
      </c>
      <c r="E483" s="31">
        <f t="shared" si="15"/>
        <v>17533.852113022906</v>
      </c>
      <c r="F483" s="16">
        <f t="shared" si="0"/>
        <v>88936.071767654183</v>
      </c>
      <c r="G483" s="16">
        <f t="shared" si="1"/>
        <v>12.345891878354312</v>
      </c>
      <c r="H483" s="17">
        <f t="shared" si="2"/>
        <v>5.7187017001545604E-2</v>
      </c>
      <c r="I483" s="16">
        <v>11.87</v>
      </c>
      <c r="J483" s="32">
        <f t="shared" si="16"/>
        <v>0.99985186973163798</v>
      </c>
      <c r="K483" s="18">
        <f t="shared" ca="1" si="3"/>
        <v>14805.711527614898</v>
      </c>
      <c r="L483" s="19"/>
      <c r="M483" s="20"/>
      <c r="N483" s="18"/>
      <c r="O483" s="20"/>
      <c r="P483" s="21"/>
      <c r="Q483" s="33">
        <f t="shared" si="17"/>
        <v>1.0001481302683619</v>
      </c>
      <c r="R483" s="5">
        <f t="shared" ca="1" si="4"/>
        <v>11.785702280006078</v>
      </c>
      <c r="S483" s="20"/>
      <c r="T483" s="20"/>
      <c r="U483" s="5">
        <f t="shared" ca="1" si="5"/>
        <v>22.04152840366098</v>
      </c>
      <c r="V483" s="23"/>
      <c r="W483" s="20"/>
      <c r="X483" s="32">
        <f t="shared" si="18"/>
        <v>0.99970373946327595</v>
      </c>
      <c r="Y483" s="18">
        <f t="shared" ca="1" si="6"/>
        <v>1397425993.6269886</v>
      </c>
      <c r="Z483" s="20"/>
      <c r="AA483" s="20"/>
      <c r="AB483" s="18"/>
      <c r="AC483" s="20"/>
      <c r="AD483" s="20"/>
      <c r="AE483" s="24">
        <f t="shared" si="46"/>
        <v>19</v>
      </c>
      <c r="AH483" s="25" t="str">
        <f t="shared" ca="1" si="7"/>
        <v>-</v>
      </c>
      <c r="AI483" s="15">
        <f t="shared" ca="1" si="8"/>
        <v>12.88395559096868</v>
      </c>
      <c r="AJ483" s="15">
        <f t="shared" ca="1" si="9"/>
        <v>12.884398707329742</v>
      </c>
      <c r="AK483" s="17">
        <f t="shared" ca="1" si="10"/>
        <v>6.5243508792530283E-2</v>
      </c>
      <c r="AL483" s="17">
        <f t="shared" ca="1" si="11"/>
        <v>4.740740776046961E-2</v>
      </c>
      <c r="AM483" s="26">
        <f t="shared" ca="1" si="12"/>
        <v>0</v>
      </c>
      <c r="AN483" s="26">
        <f t="shared" ca="1" si="13"/>
        <v>1</v>
      </c>
      <c r="AO483" s="25">
        <f t="shared" si="20"/>
        <v>0</v>
      </c>
      <c r="AP483" s="26">
        <f t="shared" si="21"/>
        <v>0</v>
      </c>
      <c r="AQ483" s="25">
        <f t="shared" si="22"/>
        <v>0</v>
      </c>
      <c r="AR483" s="26">
        <f t="shared" si="23"/>
        <v>1</v>
      </c>
      <c r="BD483" s="30"/>
      <c r="BE483" s="30"/>
      <c r="BF483" s="30"/>
    </row>
    <row r="484" spans="1:58" x14ac:dyDescent="0.2">
      <c r="A484" s="40">
        <v>38772</v>
      </c>
      <c r="B484" s="13">
        <v>12.1</v>
      </c>
      <c r="C484" s="14">
        <v>12.76</v>
      </c>
      <c r="D484" s="31">
        <f t="shared" si="14"/>
        <v>67644.208093861205</v>
      </c>
      <c r="E484" s="31">
        <f t="shared" si="15"/>
        <v>21076.95420277521</v>
      </c>
      <c r="F484" s="16">
        <f t="shared" si="0"/>
        <v>88721.162296636408</v>
      </c>
      <c r="G484" s="16">
        <f t="shared" si="1"/>
        <v>12.25679224002185</v>
      </c>
      <c r="H484" s="17">
        <f t="shared" si="2"/>
        <v>5.1724137931034475E-2</v>
      </c>
      <c r="I484" s="16">
        <v>11.46</v>
      </c>
      <c r="J484" s="32">
        <f t="shared" si="16"/>
        <v>0.99038404423241033</v>
      </c>
      <c r="K484" s="18">
        <f t="shared" ca="1" si="3"/>
        <v>14662.742665449112</v>
      </c>
      <c r="L484" s="19"/>
      <c r="M484" s="20"/>
      <c r="N484" s="18"/>
      <c r="O484" s="20"/>
      <c r="P484" s="21"/>
      <c r="Q484" s="33">
        <f t="shared" si="17"/>
        <v>1.0096159557675897</v>
      </c>
      <c r="R484" s="5">
        <f t="shared" ca="1" si="4"/>
        <v>11.898537373752562</v>
      </c>
      <c r="S484" s="20"/>
      <c r="T484" s="20"/>
      <c r="U484" s="5">
        <f t="shared" ca="1" si="5"/>
        <v>22.252716908352056</v>
      </c>
      <c r="V484" s="23"/>
      <c r="W484" s="20"/>
      <c r="X484" s="32">
        <f t="shared" si="18"/>
        <v>0.98076808846482066</v>
      </c>
      <c r="Y484" s="18">
        <f t="shared" ca="1" si="6"/>
        <v>1370460620.301296</v>
      </c>
      <c r="Z484" s="20"/>
      <c r="AA484" s="20"/>
      <c r="AB484" s="18"/>
      <c r="AC484" s="20"/>
      <c r="AD484" s="20"/>
      <c r="AE484" s="24">
        <f t="shared" si="46"/>
        <v>18</v>
      </c>
      <c r="AH484" s="25" t="str">
        <f t="shared" ca="1" si="7"/>
        <v>-</v>
      </c>
      <c r="AI484" s="15">
        <f t="shared" ca="1" si="8"/>
        <v>12.827538318221725</v>
      </c>
      <c r="AJ484" s="15">
        <f t="shared" ca="1" si="9"/>
        <v>12.880676818717173</v>
      </c>
      <c r="AK484" s="17">
        <f t="shared" ca="1" si="10"/>
        <v>6.4138452404450319E-2</v>
      </c>
      <c r="AL484" s="17">
        <f t="shared" ca="1" si="11"/>
        <v>4.8357061358328214E-2</v>
      </c>
      <c r="AM484" s="26">
        <f t="shared" ca="1" si="12"/>
        <v>0</v>
      </c>
      <c r="AN484" s="26">
        <f t="shared" ca="1" si="13"/>
        <v>1</v>
      </c>
      <c r="AO484" s="25">
        <f t="shared" si="20"/>
        <v>0</v>
      </c>
      <c r="AP484" s="26">
        <f t="shared" si="21"/>
        <v>0</v>
      </c>
      <c r="AQ484" s="25">
        <f t="shared" si="22"/>
        <v>0</v>
      </c>
      <c r="AR484" s="26">
        <f t="shared" si="23"/>
        <v>1</v>
      </c>
      <c r="BD484" s="30"/>
      <c r="BE484" s="30"/>
      <c r="BF484" s="30"/>
    </row>
    <row r="485" spans="1:58" x14ac:dyDescent="0.2">
      <c r="A485" s="40">
        <v>38775</v>
      </c>
      <c r="B485" s="13">
        <v>11.96</v>
      </c>
      <c r="C485" s="14">
        <v>12.71</v>
      </c>
      <c r="D485" s="31">
        <f t="shared" si="14"/>
        <v>63886.196533091141</v>
      </c>
      <c r="E485" s="31">
        <f t="shared" si="15"/>
        <v>24640.585855229583</v>
      </c>
      <c r="F485" s="16">
        <f t="shared" si="0"/>
        <v>88526.782388320717</v>
      </c>
      <c r="G485" s="16">
        <f t="shared" si="1"/>
        <v>12.168755349430393</v>
      </c>
      <c r="H485" s="17">
        <f t="shared" si="2"/>
        <v>5.9008654602675015E-2</v>
      </c>
      <c r="I485" s="16">
        <v>11.59</v>
      </c>
      <c r="J485" s="32">
        <f t="shared" si="16"/>
        <v>0.99064212623100745</v>
      </c>
      <c r="K485" s="18">
        <f t="shared" ca="1" si="3"/>
        <v>14524.938393703143</v>
      </c>
      <c r="L485" s="19"/>
      <c r="M485" s="20"/>
      <c r="N485" s="18"/>
      <c r="O485" s="20"/>
      <c r="P485" s="21"/>
      <c r="Q485" s="33">
        <f t="shared" si="17"/>
        <v>1.0093578737689926</v>
      </c>
      <c r="R485" s="5">
        <f t="shared" ca="1" si="4"/>
        <v>12.009382068627168</v>
      </c>
      <c r="S485" s="20"/>
      <c r="T485" s="20"/>
      <c r="U485" s="5">
        <f t="shared" ca="1" si="5"/>
        <v>22.46018606366933</v>
      </c>
      <c r="V485" s="23"/>
      <c r="W485" s="20"/>
      <c r="X485" s="32">
        <f t="shared" si="18"/>
        <v>0.98128425246201501</v>
      </c>
      <c r="Y485" s="18">
        <f t="shared" ca="1" si="6"/>
        <v>1344722919.0718517</v>
      </c>
      <c r="Z485" s="20"/>
      <c r="AA485" s="20"/>
      <c r="AB485" s="18"/>
      <c r="AC485" s="20"/>
      <c r="AD485" s="20"/>
      <c r="AE485" s="24">
        <f t="shared" si="46"/>
        <v>17</v>
      </c>
      <c r="AH485" s="25" t="str">
        <f t="shared" ca="1" si="7"/>
        <v>-</v>
      </c>
      <c r="AI485" s="15">
        <f t="shared" ca="1" si="8"/>
        <v>12.781187110187224</v>
      </c>
      <c r="AJ485" s="15">
        <f t="shared" ca="1" si="9"/>
        <v>12.867079874437328</v>
      </c>
      <c r="AK485" s="17">
        <f t="shared" ca="1" si="10"/>
        <v>6.3663949821047353E-2</v>
      </c>
      <c r="AL485" s="17">
        <f t="shared" ca="1" si="11"/>
        <v>5.0297180880216862E-2</v>
      </c>
      <c r="AM485" s="26">
        <f t="shared" ca="1" si="12"/>
        <v>0</v>
      </c>
      <c r="AN485" s="26">
        <f t="shared" ca="1" si="13"/>
        <v>1</v>
      </c>
      <c r="AO485" s="25">
        <f t="shared" si="20"/>
        <v>0</v>
      </c>
      <c r="AP485" s="26">
        <f t="shared" si="21"/>
        <v>0</v>
      </c>
      <c r="AQ485" s="25">
        <f t="shared" si="22"/>
        <v>0</v>
      </c>
      <c r="AR485" s="26">
        <f t="shared" si="23"/>
        <v>1</v>
      </c>
      <c r="BD485" s="30"/>
      <c r="BE485" s="30"/>
      <c r="BF485" s="30"/>
    </row>
    <row r="486" spans="1:58" x14ac:dyDescent="0.2">
      <c r="A486" s="40">
        <v>38776</v>
      </c>
      <c r="B486" s="13">
        <v>12.19</v>
      </c>
      <c r="C486" s="14">
        <v>12.8</v>
      </c>
      <c r="D486" s="31">
        <f t="shared" si="14"/>
        <v>60128.184972321076</v>
      </c>
      <c r="E486" s="31">
        <f t="shared" si="15"/>
        <v>28176.842209817311</v>
      </c>
      <c r="F486" s="16">
        <f t="shared" si="0"/>
        <v>88305.027182138379</v>
      </c>
      <c r="G486" s="16">
        <f t="shared" si="1"/>
        <v>12.384642075275474</v>
      </c>
      <c r="H486" s="17">
        <f t="shared" si="2"/>
        <v>4.7656250000000067E-2</v>
      </c>
      <c r="I486" s="16">
        <v>12.34</v>
      </c>
      <c r="J486" s="32">
        <f t="shared" si="16"/>
        <v>1.015191677817916</v>
      </c>
      <c r="K486" s="18">
        <f t="shared" ca="1" si="3"/>
        <v>14744.995429679717</v>
      </c>
      <c r="L486" s="19"/>
      <c r="M486" s="20"/>
      <c r="N486" s="18"/>
      <c r="O486" s="20"/>
      <c r="P486" s="21"/>
      <c r="Q486" s="33">
        <f t="shared" si="17"/>
        <v>0.98480832218208414</v>
      </c>
      <c r="R486" s="5">
        <f t="shared" ca="1" si="4"/>
        <v>11.826446710707616</v>
      </c>
      <c r="S486" s="20"/>
      <c r="T486" s="20"/>
      <c r="U486" s="5">
        <f t="shared" ca="1" si="5"/>
        <v>22.118220900457775</v>
      </c>
      <c r="V486" s="23"/>
      <c r="W486" s="20"/>
      <c r="X486" s="32">
        <f t="shared" si="18"/>
        <v>1.0303833556358317</v>
      </c>
      <c r="Y486" s="18">
        <f t="shared" ca="1" si="6"/>
        <v>1385488924.3895395</v>
      </c>
      <c r="Z486" s="20"/>
      <c r="AA486" s="20"/>
      <c r="AB486" s="18"/>
      <c r="AC486" s="20"/>
      <c r="AD486" s="20"/>
      <c r="AE486" s="24">
        <f t="shared" si="46"/>
        <v>16</v>
      </c>
      <c r="AH486" s="25" t="str">
        <f t="shared" ca="1" si="7"/>
        <v>-</v>
      </c>
      <c r="AI486" s="15">
        <f t="shared" ca="1" si="8"/>
        <v>12.754988343032849</v>
      </c>
      <c r="AJ486" s="15">
        <f t="shared" ca="1" si="9"/>
        <v>12.85939395450376</v>
      </c>
      <c r="AK486" s="17">
        <f t="shared" ca="1" si="10"/>
        <v>6.1189991487714035E-2</v>
      </c>
      <c r="AL486" s="17">
        <f t="shared" ca="1" si="11"/>
        <v>5.1852006300205471E-2</v>
      </c>
      <c r="AM486" s="26">
        <f t="shared" ca="1" si="12"/>
        <v>0</v>
      </c>
      <c r="AN486" s="26">
        <f t="shared" ca="1" si="13"/>
        <v>1</v>
      </c>
      <c r="AO486" s="25">
        <f t="shared" si="20"/>
        <v>0</v>
      </c>
      <c r="AP486" s="26">
        <f t="shared" si="21"/>
        <v>0</v>
      </c>
      <c r="AQ486" s="25">
        <f t="shared" si="22"/>
        <v>0</v>
      </c>
      <c r="AR486" s="26">
        <f t="shared" si="23"/>
        <v>1</v>
      </c>
      <c r="BD486" s="30"/>
      <c r="BE486" s="30"/>
      <c r="BF486" s="30"/>
    </row>
    <row r="487" spans="1:58" x14ac:dyDescent="0.2">
      <c r="A487" s="40">
        <v>38777</v>
      </c>
      <c r="B487" s="13">
        <v>12.05</v>
      </c>
      <c r="C487" s="14">
        <v>12.75</v>
      </c>
      <c r="D487" s="31">
        <f t="shared" si="14"/>
        <v>56370.173411551012</v>
      </c>
      <c r="E487" s="31">
        <f t="shared" si="15"/>
        <v>31755.76103214443</v>
      </c>
      <c r="F487" s="16">
        <f t="shared" si="0"/>
        <v>88125.934443695442</v>
      </c>
      <c r="G487" s="16">
        <f t="shared" si="1"/>
        <v>12.302241668276476</v>
      </c>
      <c r="H487" s="17">
        <f t="shared" si="2"/>
        <v>5.4901960784313641E-2</v>
      </c>
      <c r="I487" s="16">
        <v>11.54</v>
      </c>
      <c r="J487" s="32">
        <f t="shared" si="16"/>
        <v>0.99133194438974193</v>
      </c>
      <c r="K487" s="18">
        <f t="shared" ca="1" si="3"/>
        <v>14616.589075979777</v>
      </c>
      <c r="L487" s="19"/>
      <c r="M487" s="20"/>
      <c r="N487" s="18"/>
      <c r="O487" s="20"/>
      <c r="P487" s="21"/>
      <c r="Q487" s="33">
        <f t="shared" si="17"/>
        <v>1.0086680556102581</v>
      </c>
      <c r="R487" s="5">
        <f t="shared" ca="1" si="4"/>
        <v>11.928462063724586</v>
      </c>
      <c r="S487" s="20"/>
      <c r="T487" s="20"/>
      <c r="U487" s="5">
        <f t="shared" ca="1" si="5"/>
        <v>22.309179078661266</v>
      </c>
      <c r="V487" s="23"/>
      <c r="W487" s="20"/>
      <c r="X487" s="32">
        <f t="shared" si="18"/>
        <v>0.98266388877948396</v>
      </c>
      <c r="Y487" s="18">
        <f t="shared" ca="1" si="6"/>
        <v>1361380331.7037776</v>
      </c>
      <c r="Z487" s="20"/>
      <c r="AA487" s="20"/>
      <c r="AB487" s="18"/>
      <c r="AC487" s="20"/>
      <c r="AD487" s="20"/>
      <c r="AE487" s="24">
        <f t="shared" si="46"/>
        <v>15</v>
      </c>
      <c r="AH487" s="25" t="str">
        <f t="shared" ca="1" si="7"/>
        <v>-</v>
      </c>
      <c r="AI487" s="15">
        <f t="shared" ca="1" si="8"/>
        <v>12.73150723076512</v>
      </c>
      <c r="AJ487" s="15">
        <f t="shared" ca="1" si="9"/>
        <v>12.847363567653666</v>
      </c>
      <c r="AK487" s="17">
        <f t="shared" ca="1" si="10"/>
        <v>5.5343975929576593E-2</v>
      </c>
      <c r="AL487" s="17">
        <f t="shared" ca="1" si="11"/>
        <v>5.3252010746428401E-2</v>
      </c>
      <c r="AM487" s="26">
        <f t="shared" ca="1" si="12"/>
        <v>0</v>
      </c>
      <c r="AN487" s="26">
        <f t="shared" ca="1" si="13"/>
        <v>1</v>
      </c>
      <c r="AO487" s="25">
        <f t="shared" si="20"/>
        <v>0</v>
      </c>
      <c r="AP487" s="26">
        <f t="shared" si="21"/>
        <v>0</v>
      </c>
      <c r="AQ487" s="25">
        <f t="shared" si="22"/>
        <v>0</v>
      </c>
      <c r="AR487" s="26">
        <f t="shared" si="23"/>
        <v>1</v>
      </c>
      <c r="BD487" s="30"/>
      <c r="BE487" s="30"/>
      <c r="BF487" s="30"/>
    </row>
    <row r="488" spans="1:58" x14ac:dyDescent="0.2">
      <c r="A488" s="40">
        <v>38778</v>
      </c>
      <c r="B488" s="13">
        <v>12.07</v>
      </c>
      <c r="C488" s="14">
        <v>12.78</v>
      </c>
      <c r="D488" s="31">
        <f t="shared" si="14"/>
        <v>52612.161850780947</v>
      </c>
      <c r="E488" s="31">
        <f t="shared" si="15"/>
        <v>35307.450389578102</v>
      </c>
      <c r="F488" s="16">
        <f t="shared" si="0"/>
        <v>87919.612240359042</v>
      </c>
      <c r="G488" s="16">
        <f t="shared" si="1"/>
        <v>12.355127392373701</v>
      </c>
      <c r="H488" s="17">
        <f t="shared" si="2"/>
        <v>5.5555555555555469E-2</v>
      </c>
      <c r="I488" s="16">
        <v>11.72</v>
      </c>
      <c r="J488" s="32">
        <f t="shared" si="16"/>
        <v>1.0019475842659702</v>
      </c>
      <c r="K488" s="18">
        <f t="shared" ca="1" si="3"/>
        <v>14644.45906529389</v>
      </c>
      <c r="L488" s="19"/>
      <c r="M488" s="20"/>
      <c r="N488" s="18"/>
      <c r="O488" s="20"/>
      <c r="P488" s="21"/>
      <c r="Q488" s="33">
        <f t="shared" si="17"/>
        <v>0.9980524157340297</v>
      </c>
      <c r="R488" s="5">
        <f t="shared" ca="1" si="4"/>
        <v>11.904734422452364</v>
      </c>
      <c r="S488" s="20"/>
      <c r="T488" s="20"/>
      <c r="U488" s="5">
        <f t="shared" ca="1" si="5"/>
        <v>22.264967795583559</v>
      </c>
      <c r="V488" s="23"/>
      <c r="W488" s="20"/>
      <c r="X488" s="32">
        <f t="shared" si="18"/>
        <v>1.0038951685319406</v>
      </c>
      <c r="Y488" s="18">
        <f t="shared" ca="1" si="6"/>
        <v>1366593191.8368592</v>
      </c>
      <c r="Z488" s="20"/>
      <c r="AA488" s="20"/>
      <c r="AB488" s="18"/>
      <c r="AC488" s="20"/>
      <c r="AD488" s="20"/>
      <c r="AE488" s="24">
        <f t="shared" si="46"/>
        <v>14</v>
      </c>
      <c r="AH488" s="25" t="str">
        <f t="shared" ca="1" si="7"/>
        <v>-</v>
      </c>
      <c r="AI488" s="15">
        <f t="shared" ca="1" si="8"/>
        <v>12.704828259181227</v>
      </c>
      <c r="AJ488" s="15">
        <f t="shared" ca="1" si="9"/>
        <v>12.832130370956971</v>
      </c>
      <c r="AK488" s="17">
        <f t="shared" ca="1" si="10"/>
        <v>5.4338929312520712E-2</v>
      </c>
      <c r="AL488" s="17">
        <f t="shared" ca="1" si="11"/>
        <v>5.5454481275648365E-2</v>
      </c>
      <c r="AM488" s="26">
        <f t="shared" ca="1" si="12"/>
        <v>0</v>
      </c>
      <c r="AN488" s="26">
        <f t="shared" ca="1" si="13"/>
        <v>0</v>
      </c>
      <c r="AO488" s="25">
        <f t="shared" si="20"/>
        <v>0</v>
      </c>
      <c r="AP488" s="26">
        <f t="shared" si="21"/>
        <v>0</v>
      </c>
      <c r="AQ488" s="25">
        <f t="shared" si="22"/>
        <v>0</v>
      </c>
      <c r="AR488" s="26">
        <f t="shared" si="23"/>
        <v>1</v>
      </c>
      <c r="BD488" s="30"/>
      <c r="BE488" s="30"/>
      <c r="BF488" s="30"/>
    </row>
    <row r="489" spans="1:58" x14ac:dyDescent="0.2">
      <c r="A489" s="40">
        <v>38779</v>
      </c>
      <c r="B489" s="13">
        <v>12.11</v>
      </c>
      <c r="C489" s="14">
        <v>12.76</v>
      </c>
      <c r="D489" s="31">
        <f t="shared" si="14"/>
        <v>48854.150290010883</v>
      </c>
      <c r="E489" s="31">
        <f t="shared" si="15"/>
        <v>38856.683530305389</v>
      </c>
      <c r="F489" s="16">
        <f t="shared" si="0"/>
        <v>87710.833820316271</v>
      </c>
      <c r="G489" s="16">
        <f t="shared" si="1"/>
        <v>12.397955811096717</v>
      </c>
      <c r="H489" s="17">
        <f t="shared" si="2"/>
        <v>5.094043887147337E-2</v>
      </c>
      <c r="I489" s="16">
        <v>11.96</v>
      </c>
      <c r="J489" s="32">
        <f t="shared" si="16"/>
        <v>1.0010835660871369</v>
      </c>
      <c r="K489" s="18">
        <f t="shared" ca="1" si="3"/>
        <v>14659.729632333287</v>
      </c>
      <c r="L489" s="19"/>
      <c r="M489" s="20"/>
      <c r="N489" s="18"/>
      <c r="O489" s="20"/>
      <c r="P489" s="21"/>
      <c r="Q489" s="33">
        <f t="shared" si="17"/>
        <v>0.998916433912863</v>
      </c>
      <c r="R489" s="5">
        <f t="shared" ca="1" si="4"/>
        <v>11.891339457755995</v>
      </c>
      <c r="S489" s="20"/>
      <c r="T489" s="20"/>
      <c r="U489" s="5">
        <f t="shared" ca="1" si="5"/>
        <v>22.240080806677696</v>
      </c>
      <c r="V489" s="23"/>
      <c r="W489" s="20"/>
      <c r="X489" s="32">
        <f t="shared" si="18"/>
        <v>1.002167132174274</v>
      </c>
      <c r="Y489" s="18">
        <f t="shared" ca="1" si="6"/>
        <v>1369464645.2252858</v>
      </c>
      <c r="Z489" s="20"/>
      <c r="AA489" s="20"/>
      <c r="AB489" s="18"/>
      <c r="AC489" s="20"/>
      <c r="AD489" s="20"/>
      <c r="AE489" s="24">
        <f t="shared" si="46"/>
        <v>13</v>
      </c>
      <c r="AH489" s="25" t="str">
        <f t="shared" ca="1" si="7"/>
        <v>-</v>
      </c>
      <c r="AI489" s="15">
        <f t="shared" ca="1" si="8"/>
        <v>12.681160352248918</v>
      </c>
      <c r="AJ489" s="15">
        <f t="shared" ca="1" si="9"/>
        <v>12.82410583141275</v>
      </c>
      <c r="AK489" s="17">
        <f t="shared" ca="1" si="10"/>
        <v>5.3297832957508673E-2</v>
      </c>
      <c r="AL489" s="17">
        <f t="shared" ca="1" si="11"/>
        <v>5.5860480927337676E-2</v>
      </c>
      <c r="AM489" s="26">
        <f t="shared" ca="1" si="12"/>
        <v>0</v>
      </c>
      <c r="AN489" s="26">
        <f t="shared" ca="1" si="13"/>
        <v>0</v>
      </c>
      <c r="AO489" s="25">
        <f t="shared" si="20"/>
        <v>0</v>
      </c>
      <c r="AP489" s="26">
        <f t="shared" si="21"/>
        <v>0</v>
      </c>
      <c r="AQ489" s="25">
        <f t="shared" si="22"/>
        <v>0</v>
      </c>
      <c r="AR489" s="26">
        <f t="shared" si="23"/>
        <v>1</v>
      </c>
      <c r="BD489" s="30"/>
      <c r="BE489" s="30"/>
      <c r="BF489" s="30"/>
    </row>
    <row r="490" spans="1:58" x14ac:dyDescent="0.2">
      <c r="A490" s="40">
        <v>38782</v>
      </c>
      <c r="B490" s="13">
        <v>12.34</v>
      </c>
      <c r="C490" s="14">
        <v>12.85</v>
      </c>
      <c r="D490" s="31">
        <f t="shared" si="14"/>
        <v>45096.138729240818</v>
      </c>
      <c r="E490" s="31">
        <f t="shared" si="15"/>
        <v>42423.260332885759</v>
      </c>
      <c r="F490" s="16">
        <f t="shared" si="0"/>
        <v>87519.399062126584</v>
      </c>
      <c r="G490" s="16">
        <f t="shared" si="1"/>
        <v>12.587212195257569</v>
      </c>
      <c r="H490" s="17">
        <f t="shared" si="2"/>
        <v>3.9688715953307363E-2</v>
      </c>
      <c r="I490" s="16">
        <v>12.74</v>
      </c>
      <c r="J490" s="32">
        <f t="shared" si="16"/>
        <v>1.0130492441308772</v>
      </c>
      <c r="K490" s="18">
        <f t="shared" ca="1" si="3"/>
        <v>14850.422576543859</v>
      </c>
      <c r="L490" s="19"/>
      <c r="M490" s="20"/>
      <c r="N490" s="18"/>
      <c r="O490" s="20"/>
      <c r="P490" s="21"/>
      <c r="Q490" s="33">
        <f t="shared" si="17"/>
        <v>0.98695075586912295</v>
      </c>
      <c r="R490" s="5">
        <f t="shared" ca="1" si="4"/>
        <v>11.735677552869161</v>
      </c>
      <c r="S490" s="20"/>
      <c r="T490" s="20"/>
      <c r="U490" s="5">
        <f t="shared" ca="1" si="5"/>
        <v>21.949113099616135</v>
      </c>
      <c r="V490" s="23"/>
      <c r="W490" s="20"/>
      <c r="X490" s="32">
        <f t="shared" si="18"/>
        <v>1.0260984882617541</v>
      </c>
      <c r="Y490" s="18">
        <f t="shared" ca="1" si="6"/>
        <v>1405113121.2146373</v>
      </c>
      <c r="Z490" s="20"/>
      <c r="AA490" s="20"/>
      <c r="AB490" s="18"/>
      <c r="AC490" s="20"/>
      <c r="AD490" s="20"/>
      <c r="AE490" s="24">
        <f t="shared" si="46"/>
        <v>12</v>
      </c>
      <c r="AH490" s="25" t="str">
        <f t="shared" ca="1" si="7"/>
        <v>-</v>
      </c>
      <c r="AI490" s="15">
        <f t="shared" ca="1" si="8"/>
        <v>12.658660880061925</v>
      </c>
      <c r="AJ490" s="15">
        <f t="shared" ca="1" si="9"/>
        <v>12.820993701125206</v>
      </c>
      <c r="AK490" s="17">
        <f t="shared" ca="1" si="10"/>
        <v>5.1291929294554152E-2</v>
      </c>
      <c r="AL490" s="17">
        <f t="shared" ca="1" si="11"/>
        <v>5.6013640104209922E-2</v>
      </c>
      <c r="AM490" s="26">
        <f t="shared" ca="1" si="12"/>
        <v>0</v>
      </c>
      <c r="AN490" s="26">
        <f t="shared" ca="1" si="13"/>
        <v>0</v>
      </c>
      <c r="AO490" s="25">
        <f t="shared" si="20"/>
        <v>0</v>
      </c>
      <c r="AP490" s="26">
        <f t="shared" si="21"/>
        <v>0</v>
      </c>
      <c r="AQ490" s="25">
        <f t="shared" si="22"/>
        <v>0</v>
      </c>
      <c r="AR490" s="26">
        <f t="shared" si="23"/>
        <v>1</v>
      </c>
      <c r="BD490" s="30"/>
      <c r="BE490" s="30"/>
      <c r="BF490" s="30"/>
    </row>
    <row r="491" spans="1:58" x14ac:dyDescent="0.2">
      <c r="A491" s="40">
        <v>38783</v>
      </c>
      <c r="B491" s="13">
        <v>12.44</v>
      </c>
      <c r="C491" s="14">
        <v>12.94</v>
      </c>
      <c r="D491" s="31">
        <f t="shared" si="14"/>
        <v>41338.127168470746</v>
      </c>
      <c r="E491" s="31">
        <f t="shared" si="15"/>
        <v>46032.121240271175</v>
      </c>
      <c r="F491" s="16">
        <f t="shared" si="0"/>
        <v>87370.248408741929</v>
      </c>
      <c r="G491" s="16">
        <f t="shared" si="1"/>
        <v>12.703431328619553</v>
      </c>
      <c r="H491" s="17">
        <f t="shared" si="2"/>
        <v>3.863987635239563E-2</v>
      </c>
      <c r="I491" s="16">
        <v>12.66</v>
      </c>
      <c r="J491" s="32">
        <f t="shared" si="16"/>
        <v>1.0075131753284841</v>
      </c>
      <c r="K491" s="18">
        <f t="shared" ca="1" si="3"/>
        <v>14961.386434450538</v>
      </c>
      <c r="L491" s="19"/>
      <c r="M491" s="20"/>
      <c r="N491" s="18"/>
      <c r="O491" s="20"/>
      <c r="P491" s="21"/>
      <c r="Q491" s="33">
        <f t="shared" si="17"/>
        <v>0.99248682467151583</v>
      </c>
      <c r="R491" s="5">
        <f t="shared" ca="1" si="4"/>
        <v>11.647020130061952</v>
      </c>
      <c r="S491" s="20"/>
      <c r="T491" s="20"/>
      <c r="U491" s="5">
        <f t="shared" ca="1" si="5"/>
        <v>21.783459772876785</v>
      </c>
      <c r="V491" s="23"/>
      <c r="W491" s="20"/>
      <c r="X491" s="32">
        <f t="shared" si="18"/>
        <v>1.0150263506569683</v>
      </c>
      <c r="Y491" s="18">
        <f t="shared" ca="1" si="6"/>
        <v>1426132979.2340691</v>
      </c>
      <c r="Z491" s="20"/>
      <c r="AA491" s="20"/>
      <c r="AB491" s="18"/>
      <c r="AC491" s="20"/>
      <c r="AD491" s="20"/>
      <c r="AE491" s="24">
        <f t="shared" si="46"/>
        <v>11</v>
      </c>
      <c r="AH491" s="25" t="str">
        <f t="shared" ca="1" si="7"/>
        <v>-</v>
      </c>
      <c r="AI491" s="15">
        <f t="shared" ca="1" si="8"/>
        <v>12.642296359245863</v>
      </c>
      <c r="AJ491" s="15">
        <f t="shared" ca="1" si="9"/>
        <v>12.819341347773145</v>
      </c>
      <c r="AK491" s="17">
        <f t="shared" ca="1" si="10"/>
        <v>4.789713291950759E-2</v>
      </c>
      <c r="AL491" s="17">
        <f t="shared" ca="1" si="11"/>
        <v>5.6094002026040091E-2</v>
      </c>
      <c r="AM491" s="26">
        <f t="shared" ca="1" si="12"/>
        <v>0</v>
      </c>
      <c r="AN491" s="26">
        <f t="shared" ca="1" si="13"/>
        <v>0</v>
      </c>
      <c r="AO491" s="25">
        <f t="shared" si="20"/>
        <v>0</v>
      </c>
      <c r="AP491" s="26">
        <f t="shared" si="21"/>
        <v>0</v>
      </c>
      <c r="AQ491" s="25">
        <f t="shared" si="22"/>
        <v>0</v>
      </c>
      <c r="AR491" s="26">
        <f t="shared" si="23"/>
        <v>1</v>
      </c>
      <c r="BD491" s="30"/>
      <c r="BE491" s="30"/>
      <c r="BF491" s="30"/>
    </row>
    <row r="492" spans="1:58" x14ac:dyDescent="0.2">
      <c r="A492" s="40">
        <v>38784</v>
      </c>
      <c r="B492" s="13">
        <v>12.25</v>
      </c>
      <c r="C492" s="14">
        <v>12.85</v>
      </c>
      <c r="D492" s="31">
        <f t="shared" si="14"/>
        <v>37580.115607700682</v>
      </c>
      <c r="E492" s="31">
        <f t="shared" si="15"/>
        <v>49644.923699002211</v>
      </c>
      <c r="F492" s="16">
        <f t="shared" si="0"/>
        <v>87225.039306702893</v>
      </c>
      <c r="G492" s="16">
        <f t="shared" si="1"/>
        <v>12.591495451950026</v>
      </c>
      <c r="H492" s="17">
        <f t="shared" si="2"/>
        <v>4.6692607003890996E-2</v>
      </c>
      <c r="I492" s="16">
        <v>12.32</v>
      </c>
      <c r="J492" s="32">
        <f t="shared" si="16"/>
        <v>0.98954117966028809</v>
      </c>
      <c r="K492" s="18">
        <f t="shared" ca="1" si="3"/>
        <v>14804.304415266897</v>
      </c>
      <c r="L492" s="19"/>
      <c r="M492" s="20"/>
      <c r="N492" s="18"/>
      <c r="O492" s="20"/>
      <c r="P492" s="21"/>
      <c r="Q492" s="33">
        <f t="shared" si="17"/>
        <v>1.0104588203397118</v>
      </c>
      <c r="R492" s="5">
        <f t="shared" ca="1" si="4"/>
        <v>11.768343946940124</v>
      </c>
      <c r="S492" s="20"/>
      <c r="T492" s="20"/>
      <c r="U492" s="5">
        <f t="shared" ca="1" si="5"/>
        <v>22.010535498999396</v>
      </c>
      <c r="V492" s="23"/>
      <c r="W492" s="20"/>
      <c r="X492" s="32">
        <f t="shared" si="18"/>
        <v>0.9790823593205763</v>
      </c>
      <c r="Y492" s="18">
        <f t="shared" ca="1" si="6"/>
        <v>1396209747.0319159</v>
      </c>
      <c r="Z492" s="20"/>
      <c r="AA492" s="20"/>
      <c r="AB492" s="18"/>
      <c r="AC492" s="20"/>
      <c r="AD492" s="20"/>
      <c r="AE492" s="24">
        <f t="shared" si="46"/>
        <v>10</v>
      </c>
      <c r="AH492" s="25" t="str">
        <f t="shared" ca="1" si="7"/>
        <v>-</v>
      </c>
      <c r="AI492" s="15">
        <f t="shared" ca="1" si="8"/>
        <v>12.619240635811753</v>
      </c>
      <c r="AJ492" s="15">
        <f t="shared" ca="1" si="9"/>
        <v>12.817854385118453</v>
      </c>
      <c r="AK492" s="17">
        <f t="shared" ca="1" si="10"/>
        <v>4.7736525753489412E-2</v>
      </c>
      <c r="AL492" s="17">
        <f t="shared" ca="1" si="11"/>
        <v>5.7003873743431327E-2</v>
      </c>
      <c r="AM492" s="26">
        <f t="shared" ca="1" si="12"/>
        <v>0</v>
      </c>
      <c r="AN492" s="26">
        <f t="shared" ca="1" si="13"/>
        <v>0</v>
      </c>
      <c r="AO492" s="25">
        <f t="shared" si="20"/>
        <v>0</v>
      </c>
      <c r="AP492" s="26">
        <f t="shared" si="21"/>
        <v>0</v>
      </c>
      <c r="AQ492" s="25">
        <f t="shared" si="22"/>
        <v>0</v>
      </c>
      <c r="AR492" s="26">
        <f t="shared" si="23"/>
        <v>1</v>
      </c>
      <c r="BD492" s="30"/>
      <c r="BE492" s="30"/>
      <c r="BF492" s="30"/>
    </row>
    <row r="493" spans="1:58" x14ac:dyDescent="0.2">
      <c r="A493" s="40">
        <v>38785</v>
      </c>
      <c r="B493" s="13">
        <v>12.38</v>
      </c>
      <c r="C493" s="14">
        <v>12.9</v>
      </c>
      <c r="D493" s="31">
        <f t="shared" si="14"/>
        <v>33822.104046930617</v>
      </c>
      <c r="E493" s="31">
        <f t="shared" si="15"/>
        <v>53227.463902849166</v>
      </c>
      <c r="F493" s="16">
        <f t="shared" si="0"/>
        <v>87049.567949779783</v>
      </c>
      <c r="G493" s="16">
        <f t="shared" si="1"/>
        <v>12.697960006940523</v>
      </c>
      <c r="H493" s="17">
        <f t="shared" si="2"/>
        <v>4.0310077519379761E-2</v>
      </c>
      <c r="I493" s="16">
        <v>12.68</v>
      </c>
      <c r="J493" s="32">
        <f t="shared" si="16"/>
        <v>1.0064265567698083</v>
      </c>
      <c r="K493" s="18">
        <f t="shared" ca="1" si="3"/>
        <v>14898.837697506797</v>
      </c>
      <c r="L493" s="19"/>
      <c r="M493" s="20"/>
      <c r="N493" s="18"/>
      <c r="O493" s="20"/>
      <c r="P493" s="21"/>
      <c r="Q493" s="33">
        <f t="shared" si="17"/>
        <v>0.99357344323019159</v>
      </c>
      <c r="R493" s="5">
        <f t="shared" ca="1" si="4"/>
        <v>11.692226913390941</v>
      </c>
      <c r="S493" s="20"/>
      <c r="T493" s="20"/>
      <c r="U493" s="5">
        <f t="shared" ca="1" si="5"/>
        <v>21.868334845529613</v>
      </c>
      <c r="V493" s="23"/>
      <c r="W493" s="20"/>
      <c r="X493" s="32">
        <f t="shared" si="18"/>
        <v>1.0128531135396168</v>
      </c>
      <c r="Y493" s="18">
        <f t="shared" ca="1" si="6"/>
        <v>1414062319.4431782</v>
      </c>
      <c r="Z493" s="20"/>
      <c r="AA493" s="20"/>
      <c r="AB493" s="18"/>
      <c r="AC493" s="20"/>
      <c r="AD493" s="20"/>
      <c r="AE493" s="24">
        <f t="shared" si="46"/>
        <v>9</v>
      </c>
      <c r="AH493" s="25" t="str">
        <f t="shared" ca="1" si="7"/>
        <v>-</v>
      </c>
      <c r="AI493" s="15">
        <f t="shared" ca="1" si="8"/>
        <v>12.595010270894063</v>
      </c>
      <c r="AJ493" s="15">
        <f t="shared" ca="1" si="9"/>
        <v>12.82183772646353</v>
      </c>
      <c r="AK493" s="17">
        <f t="shared" ca="1" si="10"/>
        <v>4.5304545209333767E-2</v>
      </c>
      <c r="AL493" s="17">
        <f t="shared" ca="1" si="11"/>
        <v>5.478620795807547E-2</v>
      </c>
      <c r="AM493" s="26">
        <f t="shared" ca="1" si="12"/>
        <v>0</v>
      </c>
      <c r="AN493" s="26">
        <f t="shared" ca="1" si="13"/>
        <v>0</v>
      </c>
      <c r="AO493" s="25">
        <f t="shared" si="20"/>
        <v>0</v>
      </c>
      <c r="AP493" s="26">
        <f t="shared" si="21"/>
        <v>0</v>
      </c>
      <c r="AQ493" s="25">
        <f t="shared" si="22"/>
        <v>0</v>
      </c>
      <c r="AR493" s="26">
        <f t="shared" si="23"/>
        <v>1</v>
      </c>
      <c r="BD493" s="30"/>
      <c r="BE493" s="30"/>
      <c r="BF493" s="30"/>
    </row>
    <row r="494" spans="1:58" x14ac:dyDescent="0.2">
      <c r="A494" s="40">
        <v>38786</v>
      </c>
      <c r="B494" s="13">
        <v>12.21</v>
      </c>
      <c r="C494" s="14">
        <v>12.81</v>
      </c>
      <c r="D494" s="31">
        <f t="shared" si="14"/>
        <v>30064.092486160549</v>
      </c>
      <c r="E494" s="31">
        <f t="shared" si="15"/>
        <v>56833.989726285865</v>
      </c>
      <c r="F494" s="16">
        <f t="shared" si="0"/>
        <v>86898.082212446418</v>
      </c>
      <c r="G494" s="16">
        <f t="shared" si="1"/>
        <v>12.602418255588239</v>
      </c>
      <c r="H494" s="17">
        <f t="shared" si="2"/>
        <v>4.683840749414514E-2</v>
      </c>
      <c r="I494" s="16">
        <v>11.85</v>
      </c>
      <c r="J494" s="32">
        <f t="shared" si="16"/>
        <v>0.99074868872272381</v>
      </c>
      <c r="K494" s="18">
        <f t="shared" ca="1" si="3"/>
        <v>14760.402135745759</v>
      </c>
      <c r="L494" s="19"/>
      <c r="M494" s="20"/>
      <c r="N494" s="18"/>
      <c r="O494" s="20"/>
      <c r="P494" s="21"/>
      <c r="Q494" s="33">
        <f t="shared" si="17"/>
        <v>1.0092513112772763</v>
      </c>
      <c r="R494" s="5">
        <f t="shared" ca="1" si="4"/>
        <v>11.799903755141242</v>
      </c>
      <c r="S494" s="20"/>
      <c r="T494" s="20"/>
      <c r="U494" s="5">
        <f t="shared" ca="1" si="5"/>
        <v>22.069890020184751</v>
      </c>
      <c r="V494" s="23"/>
      <c r="W494" s="20"/>
      <c r="X494" s="32">
        <f t="shared" si="18"/>
        <v>0.98149737744544763</v>
      </c>
      <c r="Y494" s="18">
        <f t="shared" ca="1" si="6"/>
        <v>1387807116.1362839</v>
      </c>
      <c r="Z494" s="20"/>
      <c r="AA494" s="20"/>
      <c r="AB494" s="18"/>
      <c r="AC494" s="20"/>
      <c r="AD494" s="20"/>
      <c r="AE494" s="24">
        <f t="shared" si="46"/>
        <v>8</v>
      </c>
      <c r="AH494" s="25" t="str">
        <f t="shared" ca="1" si="7"/>
        <v>-</v>
      </c>
      <c r="AI494" s="15">
        <f t="shared" ca="1" si="8"/>
        <v>12.580796759926757</v>
      </c>
      <c r="AJ494" s="15">
        <f t="shared" ca="1" si="9"/>
        <v>12.825557494326072</v>
      </c>
      <c r="AK494" s="17">
        <f t="shared" ca="1" si="10"/>
        <v>4.385168719909871E-2</v>
      </c>
      <c r="AL494" s="17">
        <f t="shared" ca="1" si="11"/>
        <v>5.4066453660239898E-2</v>
      </c>
      <c r="AM494" s="26">
        <f t="shared" ca="1" si="12"/>
        <v>0</v>
      </c>
      <c r="AN494" s="26">
        <f t="shared" ca="1" si="13"/>
        <v>0</v>
      </c>
      <c r="AO494" s="25">
        <f t="shared" si="20"/>
        <v>0</v>
      </c>
      <c r="AP494" s="26">
        <f t="shared" si="21"/>
        <v>0</v>
      </c>
      <c r="AQ494" s="25">
        <f t="shared" si="22"/>
        <v>0</v>
      </c>
      <c r="AR494" s="26">
        <f t="shared" si="23"/>
        <v>1</v>
      </c>
      <c r="BD494" s="30"/>
      <c r="BE494" s="30"/>
      <c r="BF494" s="30"/>
    </row>
    <row r="495" spans="1:58" x14ac:dyDescent="0.2">
      <c r="A495" s="40">
        <v>38789</v>
      </c>
      <c r="B495" s="13">
        <v>11.88</v>
      </c>
      <c r="C495" s="14">
        <v>12.77</v>
      </c>
      <c r="D495" s="31">
        <f t="shared" si="14"/>
        <v>26306.080925390481</v>
      </c>
      <c r="E495" s="31">
        <f t="shared" si="15"/>
        <v>60415.982010204876</v>
      </c>
      <c r="F495" s="16">
        <f t="shared" si="0"/>
        <v>86722.062935595357</v>
      </c>
      <c r="G495" s="16">
        <f t="shared" si="1"/>
        <v>12.500029346269301</v>
      </c>
      <c r="H495" s="17">
        <f t="shared" si="2"/>
        <v>6.969459671104139E-2</v>
      </c>
      <c r="I495" s="16">
        <v>11.37</v>
      </c>
      <c r="J495" s="32">
        <f t="shared" si="16"/>
        <v>0.98986632934267182</v>
      </c>
      <c r="K495" s="18">
        <f t="shared" ca="1" si="3"/>
        <v>14610.2294276706</v>
      </c>
      <c r="L495" s="19"/>
      <c r="M495" s="20"/>
      <c r="N495" s="18"/>
      <c r="O495" s="20"/>
      <c r="P495" s="21"/>
      <c r="Q495" s="33">
        <f t="shared" si="17"/>
        <v>1.0101336706573283</v>
      </c>
      <c r="R495" s="5">
        <f t="shared" ca="1" si="4"/>
        <v>11.918983543719946</v>
      </c>
      <c r="S495" s="20"/>
      <c r="T495" s="20"/>
      <c r="U495" s="5">
        <f t="shared" ca="1" si="5"/>
        <v>22.292775788124096</v>
      </c>
      <c r="V495" s="23"/>
      <c r="W495" s="20"/>
      <c r="X495" s="32">
        <f t="shared" si="18"/>
        <v>0.97973265868534365</v>
      </c>
      <c r="Y495" s="18">
        <f t="shared" ca="1" si="6"/>
        <v>1359590470.8409877</v>
      </c>
      <c r="Z495" s="20"/>
      <c r="AA495" s="20"/>
      <c r="AB495" s="18"/>
      <c r="AC495" s="20"/>
      <c r="AD495" s="20"/>
      <c r="AE495" s="24">
        <f t="shared" si="46"/>
        <v>7</v>
      </c>
      <c r="AH495" s="25" t="str">
        <f t="shared" ca="1" si="7"/>
        <v>-</v>
      </c>
      <c r="AI495" s="15">
        <f t="shared" ca="1" si="8"/>
        <v>12.5669381215019</v>
      </c>
      <c r="AJ495" s="15">
        <f t="shared" ca="1" si="9"/>
        <v>12.827799375344878</v>
      </c>
      <c r="AK495" s="17">
        <f t="shared" ca="1" si="10"/>
        <v>4.6977380172360049E-2</v>
      </c>
      <c r="AL495" s="17">
        <f t="shared" ca="1" si="11"/>
        <v>5.4556386573236686E-2</v>
      </c>
      <c r="AM495" s="26">
        <f t="shared" ca="1" si="12"/>
        <v>0</v>
      </c>
      <c r="AN495" s="26">
        <f t="shared" ca="1" si="13"/>
        <v>0</v>
      </c>
      <c r="AO495" s="25">
        <f t="shared" si="20"/>
        <v>0</v>
      </c>
      <c r="AP495" s="26">
        <f t="shared" si="21"/>
        <v>0</v>
      </c>
      <c r="AQ495" s="25">
        <f t="shared" si="22"/>
        <v>0</v>
      </c>
      <c r="AR495" s="26">
        <f t="shared" si="23"/>
        <v>1</v>
      </c>
      <c r="BD495" s="30"/>
      <c r="BE495" s="30"/>
      <c r="BF495" s="30"/>
    </row>
    <row r="496" spans="1:58" x14ac:dyDescent="0.2">
      <c r="A496" s="40">
        <v>38790</v>
      </c>
      <c r="B496" s="13">
        <v>11.51</v>
      </c>
      <c r="C496" s="14">
        <v>12.66</v>
      </c>
      <c r="D496" s="31">
        <f t="shared" si="14"/>
        <v>22548.069364620413</v>
      </c>
      <c r="E496" s="31">
        <f t="shared" si="15"/>
        <v>63912.080470811641</v>
      </c>
      <c r="F496" s="16">
        <f t="shared" si="0"/>
        <v>86460.14983543205</v>
      </c>
      <c r="G496" s="16">
        <f t="shared" si="1"/>
        <v>12.360089812258375</v>
      </c>
      <c r="H496" s="17">
        <f t="shared" si="2"/>
        <v>9.0837282780410811E-2</v>
      </c>
      <c r="I496" s="16">
        <v>10.74</v>
      </c>
      <c r="J496" s="32">
        <f t="shared" si="16"/>
        <v>0.98581853068996672</v>
      </c>
      <c r="K496" s="18">
        <f t="shared" ca="1" si="3"/>
        <v>14402.4477245568</v>
      </c>
      <c r="L496" s="19"/>
      <c r="M496" s="20"/>
      <c r="N496" s="18"/>
      <c r="O496" s="20"/>
      <c r="P496" s="21"/>
      <c r="Q496" s="33">
        <f t="shared" si="17"/>
        <v>1.0141814693100333</v>
      </c>
      <c r="R496" s="5">
        <f t="shared" ca="1" si="4"/>
        <v>12.087508672360242</v>
      </c>
      <c r="S496" s="20"/>
      <c r="T496" s="20"/>
      <c r="U496" s="5">
        <f t="shared" ca="1" si="5"/>
        <v>22.608146077622006</v>
      </c>
      <c r="V496" s="23"/>
      <c r="W496" s="20"/>
      <c r="X496" s="32">
        <f t="shared" si="18"/>
        <v>0.97163706137993344</v>
      </c>
      <c r="Y496" s="18">
        <f t="shared" ca="1" si="6"/>
        <v>1320941548.7483912</v>
      </c>
      <c r="Z496" s="20"/>
      <c r="AA496" s="20"/>
      <c r="AB496" s="18"/>
      <c r="AC496" s="20"/>
      <c r="AD496" s="20"/>
      <c r="AE496" s="24">
        <f t="shared" si="46"/>
        <v>6</v>
      </c>
      <c r="AH496" s="25" t="str">
        <f t="shared" ca="1" si="7"/>
        <v>-</v>
      </c>
      <c r="AI496" s="15">
        <f t="shared" ca="1" si="8"/>
        <v>12.547149403078881</v>
      </c>
      <c r="AJ496" s="15">
        <f t="shared" ca="1" si="9"/>
        <v>12.820596245043278</v>
      </c>
      <c r="AK496" s="17">
        <f t="shared" ca="1" si="10"/>
        <v>5.5502141310210619E-2</v>
      </c>
      <c r="AL496" s="17">
        <f t="shared" ca="1" si="11"/>
        <v>5.6327466747012361E-2</v>
      </c>
      <c r="AM496" s="26">
        <f t="shared" ca="1" si="12"/>
        <v>0</v>
      </c>
      <c r="AN496" s="26">
        <f t="shared" ca="1" si="13"/>
        <v>0</v>
      </c>
      <c r="AO496" s="25">
        <f t="shared" si="20"/>
        <v>0</v>
      </c>
      <c r="AP496" s="26">
        <f t="shared" si="21"/>
        <v>0</v>
      </c>
      <c r="AQ496" s="25">
        <f t="shared" si="22"/>
        <v>0</v>
      </c>
      <c r="AR496" s="26">
        <f t="shared" si="23"/>
        <v>1</v>
      </c>
      <c r="BD496" s="30"/>
      <c r="BE496" s="30"/>
      <c r="BF496" s="30"/>
    </row>
    <row r="497" spans="1:58" x14ac:dyDescent="0.2">
      <c r="A497" s="40">
        <v>38791</v>
      </c>
      <c r="B497" s="13">
        <v>11.48</v>
      </c>
      <c r="C497" s="14">
        <v>12.66</v>
      </c>
      <c r="D497" s="31">
        <f t="shared" si="14"/>
        <v>18790.057803850344</v>
      </c>
      <c r="E497" s="31">
        <f t="shared" si="15"/>
        <v>67328.724472743983</v>
      </c>
      <c r="F497" s="16">
        <f t="shared" si="0"/>
        <v>86118.782276594327</v>
      </c>
      <c r="G497" s="16">
        <f t="shared" si="1"/>
        <v>12.402538530824426</v>
      </c>
      <c r="H497" s="17">
        <f t="shared" si="2"/>
        <v>9.3206951026856166E-2</v>
      </c>
      <c r="I497" s="16">
        <v>11.35</v>
      </c>
      <c r="J497" s="32">
        <f t="shared" si="16"/>
        <v>0.99947251300038553</v>
      </c>
      <c r="K497" s="18">
        <f t="shared" ca="1" si="3"/>
        <v>14394.263771403697</v>
      </c>
      <c r="L497" s="19"/>
      <c r="M497" s="20"/>
      <c r="N497" s="18"/>
      <c r="O497" s="20"/>
      <c r="P497" s="21"/>
      <c r="Q497" s="33">
        <f t="shared" si="17"/>
        <v>1.0005274869996146</v>
      </c>
      <c r="R497" s="5">
        <f t="shared" ca="1" si="4"/>
        <v>12.093380860713044</v>
      </c>
      <c r="S497" s="20"/>
      <c r="T497" s="20"/>
      <c r="U497" s="5">
        <f t="shared" ca="1" si="5"/>
        <v>22.619297172810864</v>
      </c>
      <c r="V497" s="23"/>
      <c r="W497" s="20"/>
      <c r="X497" s="32">
        <f t="shared" si="18"/>
        <v>0.99894502600077106</v>
      </c>
      <c r="Y497" s="18">
        <f t="shared" ca="1" si="6"/>
        <v>1319461146.1765938</v>
      </c>
      <c r="Z497" s="20"/>
      <c r="AA497" s="20"/>
      <c r="AB497" s="18"/>
      <c r="AC497" s="20"/>
      <c r="AD497" s="20"/>
      <c r="AE497" s="24">
        <f t="shared" si="46"/>
        <v>5</v>
      </c>
      <c r="AH497" s="25" t="str">
        <f t="shared" ca="1" si="7"/>
        <v>-</v>
      </c>
      <c r="AI497" s="15">
        <f t="shared" ca="1" si="8"/>
        <v>12.517434711453063</v>
      </c>
      <c r="AJ497" s="15">
        <f t="shared" ca="1" si="9"/>
        <v>12.81253617347598</v>
      </c>
      <c r="AK497" s="17">
        <f t="shared" ca="1" si="10"/>
        <v>6.4596653755954039E-2</v>
      </c>
      <c r="AL497" s="17">
        <f t="shared" ca="1" si="11"/>
        <v>5.6529272802869727E-2</v>
      </c>
      <c r="AM497" s="26">
        <f t="shared" ca="1" si="12"/>
        <v>0</v>
      </c>
      <c r="AN497" s="26">
        <f t="shared" ca="1" si="13"/>
        <v>1</v>
      </c>
      <c r="AO497" s="25">
        <f t="shared" si="20"/>
        <v>0</v>
      </c>
      <c r="AP497" s="26">
        <f t="shared" si="21"/>
        <v>0</v>
      </c>
      <c r="AQ497" s="25">
        <f t="shared" si="22"/>
        <v>0</v>
      </c>
      <c r="AR497" s="26">
        <f t="shared" si="23"/>
        <v>1</v>
      </c>
      <c r="BD497" s="30"/>
      <c r="BE497" s="30"/>
      <c r="BF497" s="30"/>
    </row>
    <row r="498" spans="1:58" x14ac:dyDescent="0.2">
      <c r="A498" s="40">
        <v>38792</v>
      </c>
      <c r="B498" s="13">
        <v>11.45</v>
      </c>
      <c r="C498" s="14">
        <v>12.45</v>
      </c>
      <c r="D498" s="31">
        <f t="shared" si="14"/>
        <v>15032.046243080276</v>
      </c>
      <c r="E498" s="31">
        <f t="shared" si="15"/>
        <v>70736.463234010997</v>
      </c>
      <c r="F498" s="16">
        <f t="shared" si="0"/>
        <v>85768.509477091269</v>
      </c>
      <c r="G498" s="16">
        <f t="shared" si="1"/>
        <v>12.274737000389457</v>
      </c>
      <c r="H498" s="17">
        <f t="shared" si="2"/>
        <v>8.0321285140562249E-2</v>
      </c>
      <c r="I498" s="16">
        <v>11.98</v>
      </c>
      <c r="J498" s="32">
        <f t="shared" si="16"/>
        <v>0.98567012428657419</v>
      </c>
      <c r="K498" s="18">
        <f t="shared" ca="1" si="3"/>
        <v>14187.417344415597</v>
      </c>
      <c r="L498" s="19"/>
      <c r="M498" s="20"/>
      <c r="N498" s="18"/>
      <c r="O498" s="20"/>
      <c r="P498" s="21"/>
      <c r="Q498" s="33">
        <f t="shared" si="17"/>
        <v>1.0143298757134258</v>
      </c>
      <c r="R498" s="5">
        <f t="shared" ca="1" si="4"/>
        <v>12.266166491750576</v>
      </c>
      <c r="S498" s="20"/>
      <c r="T498" s="20"/>
      <c r="U498" s="5">
        <f t="shared" ca="1" si="5"/>
        <v>22.942643411792211</v>
      </c>
      <c r="V498" s="23"/>
      <c r="W498" s="20"/>
      <c r="X498" s="32">
        <f t="shared" si="18"/>
        <v>0.97134024857314849</v>
      </c>
      <c r="Y498" s="18">
        <f t="shared" ca="1" si="6"/>
        <v>1281561368.5935745</v>
      </c>
      <c r="Z498" s="20"/>
      <c r="AA498" s="20"/>
      <c r="AB498" s="18"/>
      <c r="AC498" s="20"/>
      <c r="AD498" s="20"/>
      <c r="AE498" s="24">
        <f t="shared" si="46"/>
        <v>4</v>
      </c>
      <c r="AH498" s="25" t="str">
        <f t="shared" ca="1" si="7"/>
        <v>-</v>
      </c>
      <c r="AI498" s="15">
        <f t="shared" ca="1" si="8"/>
        <v>12.488649783573852</v>
      </c>
      <c r="AJ498" s="15">
        <f t="shared" ca="1" si="9"/>
        <v>12.794911085590348</v>
      </c>
      <c r="AK498" s="17">
        <f t="shared" ca="1" si="10"/>
        <v>7.0201433445399253E-2</v>
      </c>
      <c r="AL498" s="17">
        <f t="shared" ca="1" si="11"/>
        <v>5.7700238420536697E-2</v>
      </c>
      <c r="AM498" s="26">
        <f t="shared" ca="1" si="12"/>
        <v>0</v>
      </c>
      <c r="AN498" s="26">
        <f t="shared" ca="1" si="13"/>
        <v>1</v>
      </c>
      <c r="AO498" s="25">
        <f t="shared" si="20"/>
        <v>0</v>
      </c>
      <c r="AP498" s="26">
        <f t="shared" si="21"/>
        <v>0</v>
      </c>
      <c r="AQ498" s="25">
        <f t="shared" si="22"/>
        <v>0</v>
      </c>
      <c r="AR498" s="26">
        <f t="shared" si="23"/>
        <v>1</v>
      </c>
      <c r="BD498" s="30"/>
      <c r="BE498" s="30"/>
      <c r="BF498" s="30"/>
    </row>
    <row r="499" spans="1:58" x14ac:dyDescent="0.2">
      <c r="A499" s="40">
        <v>38793</v>
      </c>
      <c r="B499" s="13">
        <v>11.66</v>
      </c>
      <c r="C499" s="14">
        <v>12.47</v>
      </c>
      <c r="D499" s="31">
        <f t="shared" si="14"/>
        <v>11274.034682310208</v>
      </c>
      <c r="E499" s="31">
        <f t="shared" si="15"/>
        <v>74192.626476646925</v>
      </c>
      <c r="F499" s="16">
        <f t="shared" si="0"/>
        <v>85466.66115895714</v>
      </c>
      <c r="G499" s="16">
        <f t="shared" si="1"/>
        <v>12.36315169249812</v>
      </c>
      <c r="H499" s="17">
        <f t="shared" si="2"/>
        <v>6.4955894145950266E-2</v>
      </c>
      <c r="I499" s="16">
        <v>12.12</v>
      </c>
      <c r="J499" s="32">
        <f t="shared" si="16"/>
        <v>1.0036582935093639</v>
      </c>
      <c r="K499" s="18">
        <f t="shared" ca="1" si="3"/>
        <v>14238.738572694749</v>
      </c>
      <c r="L499" s="19"/>
      <c r="M499" s="20"/>
      <c r="N499" s="18"/>
      <c r="O499" s="20"/>
      <c r="P499" s="21"/>
      <c r="Q499" s="33">
        <f t="shared" si="17"/>
        <v>0.99634170649063614</v>
      </c>
      <c r="R499" s="5">
        <f t="shared" ca="1" si="4"/>
        <v>12.220784131485624</v>
      </c>
      <c r="S499" s="20"/>
      <c r="T499" s="20"/>
      <c r="U499" s="5">
        <f t="shared" ca="1" si="5"/>
        <v>22.857929910383849</v>
      </c>
      <c r="V499" s="23"/>
      <c r="W499" s="20"/>
      <c r="X499" s="32">
        <f t="shared" si="18"/>
        <v>1.0073165870187277</v>
      </c>
      <c r="Y499" s="18">
        <f t="shared" ca="1" si="6"/>
        <v>1290853063.1947665</v>
      </c>
      <c r="Z499" s="20"/>
      <c r="AA499" s="20"/>
      <c r="AB499" s="18"/>
      <c r="AC499" s="20"/>
      <c r="AD499" s="20"/>
      <c r="AE499" s="24">
        <f t="shared" si="46"/>
        <v>3</v>
      </c>
      <c r="AH499" s="25" t="str">
        <f t="shared" ca="1" si="7"/>
        <v>-</v>
      </c>
      <c r="AI499" s="15">
        <f t="shared" ca="1" si="8"/>
        <v>12.458799864169</v>
      </c>
      <c r="AJ499" s="15">
        <f t="shared" ca="1" si="9"/>
        <v>12.772792834187864</v>
      </c>
      <c r="AK499" s="17">
        <f t="shared" ca="1" si="10"/>
        <v>7.4309069549827675E-2</v>
      </c>
      <c r="AL499" s="17">
        <f t="shared" ca="1" si="11"/>
        <v>5.8185793242061988E-2</v>
      </c>
      <c r="AM499" s="26">
        <f t="shared" ca="1" si="12"/>
        <v>0</v>
      </c>
      <c r="AN499" s="26">
        <f t="shared" ca="1" si="13"/>
        <v>1</v>
      </c>
      <c r="AO499" s="25">
        <f t="shared" si="20"/>
        <v>0</v>
      </c>
      <c r="AP499" s="26">
        <f t="shared" si="21"/>
        <v>0</v>
      </c>
      <c r="AQ499" s="25">
        <f t="shared" si="22"/>
        <v>0</v>
      </c>
      <c r="AR499" s="26">
        <f t="shared" si="23"/>
        <v>1</v>
      </c>
      <c r="BD499" s="30"/>
      <c r="BE499" s="30"/>
      <c r="BF499" s="30"/>
    </row>
    <row r="500" spans="1:58" x14ac:dyDescent="0.2">
      <c r="A500" s="40">
        <v>38796</v>
      </c>
      <c r="B500" s="13">
        <v>11.5</v>
      </c>
      <c r="C500" s="14">
        <v>12.56</v>
      </c>
      <c r="D500" s="31">
        <f t="shared" si="14"/>
        <v>7516.0231215401382</v>
      </c>
      <c r="E500" s="31">
        <f t="shared" si="15"/>
        <v>77706.533036276349</v>
      </c>
      <c r="F500" s="16">
        <f t="shared" si="0"/>
        <v>85222.556157816492</v>
      </c>
      <c r="G500" s="16">
        <f t="shared" si="1"/>
        <v>12.46651554156532</v>
      </c>
      <c r="H500" s="17">
        <f t="shared" si="2"/>
        <v>8.4394904458598763E-2</v>
      </c>
      <c r="I500" s="16">
        <v>11.79</v>
      </c>
      <c r="J500" s="32">
        <f t="shared" si="16"/>
        <v>1.0054806169464907</v>
      </c>
      <c r="K500" s="18">
        <f t="shared" ca="1" si="3"/>
        <v>14316.191978357465</v>
      </c>
      <c r="L500" s="19"/>
      <c r="M500" s="20"/>
      <c r="N500" s="18"/>
      <c r="O500" s="20"/>
      <c r="P500" s="21"/>
      <c r="Q500" s="33">
        <f t="shared" si="17"/>
        <v>0.99451938305350918</v>
      </c>
      <c r="R500" s="5">
        <f t="shared" ca="1" si="4"/>
        <v>12.153300383273107</v>
      </c>
      <c r="S500" s="20"/>
      <c r="T500" s="20"/>
      <c r="U500" s="5">
        <f t="shared" ca="1" si="5"/>
        <v>22.731876090082856</v>
      </c>
      <c r="V500" s="23"/>
      <c r="W500" s="20"/>
      <c r="X500" s="32">
        <f t="shared" si="18"/>
        <v>1.0109612338929816</v>
      </c>
      <c r="Y500" s="18">
        <f t="shared" ca="1" si="6"/>
        <v>1304916519.2489743</v>
      </c>
      <c r="Z500" s="20"/>
      <c r="AA500" s="20"/>
      <c r="AB500" s="18"/>
      <c r="AC500" s="20"/>
      <c r="AD500" s="20"/>
      <c r="AE500" s="24">
        <f t="shared" si="46"/>
        <v>2</v>
      </c>
      <c r="AH500" s="25" t="str">
        <f t="shared" ca="1" si="7"/>
        <v>-</v>
      </c>
      <c r="AI500" s="15">
        <f t="shared" ca="1" si="8"/>
        <v>12.444203560293875</v>
      </c>
      <c r="AJ500" s="15">
        <f t="shared" ca="1" si="9"/>
        <v>12.756570900611505</v>
      </c>
      <c r="AK500" s="17">
        <f t="shared" ca="1" si="10"/>
        <v>8.0568485710569945E-2</v>
      </c>
      <c r="AL500" s="17">
        <f t="shared" ca="1" si="11"/>
        <v>6.0227716150034756E-2</v>
      </c>
      <c r="AM500" s="26">
        <f t="shared" ca="1" si="12"/>
        <v>0</v>
      </c>
      <c r="AN500" s="26">
        <f t="shared" ca="1" si="13"/>
        <v>1</v>
      </c>
      <c r="AO500" s="25">
        <f t="shared" si="20"/>
        <v>0</v>
      </c>
      <c r="AP500" s="26">
        <f t="shared" si="21"/>
        <v>0</v>
      </c>
      <c r="AQ500" s="25">
        <f t="shared" si="22"/>
        <v>0</v>
      </c>
      <c r="AR500" s="26">
        <f t="shared" si="23"/>
        <v>1</v>
      </c>
      <c r="BD500" s="30"/>
      <c r="BE500" s="30"/>
      <c r="BF500" s="30"/>
    </row>
    <row r="501" spans="1:58" x14ac:dyDescent="0.2">
      <c r="A501" s="40">
        <v>38797</v>
      </c>
      <c r="B501" s="13">
        <v>11.53</v>
      </c>
      <c r="C501" s="14">
        <v>12.62</v>
      </c>
      <c r="D501" s="31">
        <f t="shared" si="14"/>
        <v>3758.0115607700691</v>
      </c>
      <c r="E501" s="31">
        <f t="shared" si="15"/>
        <v>81147.38757042092</v>
      </c>
      <c r="F501" s="16">
        <f t="shared" si="0"/>
        <v>84905.399131190992</v>
      </c>
      <c r="G501" s="16">
        <f t="shared" si="1"/>
        <v>12.571755334252535</v>
      </c>
      <c r="H501" s="17">
        <f t="shared" si="2"/>
        <v>8.6370839936608546E-2</v>
      </c>
      <c r="I501" s="16">
        <v>11.62</v>
      </c>
      <c r="J501" s="32">
        <f t="shared" si="16"/>
        <v>1.0046888655953192</v>
      </c>
      <c r="K501" s="18">
        <f t="shared" ca="1" si="3"/>
        <v>14382.732299299176</v>
      </c>
      <c r="L501" s="19"/>
      <c r="M501" s="20"/>
      <c r="N501" s="18"/>
      <c r="O501" s="20"/>
      <c r="P501" s="21"/>
      <c r="Q501" s="33">
        <f t="shared" si="17"/>
        <v>0.99531113440468078</v>
      </c>
      <c r="R501" s="5">
        <f t="shared" ca="1" si="4"/>
        <v>12.095811274654736</v>
      </c>
      <c r="S501" s="20"/>
      <c r="T501" s="20"/>
      <c r="U501" s="5">
        <f t="shared" ca="1" si="5"/>
        <v>22.624514791780971</v>
      </c>
      <c r="V501" s="23"/>
      <c r="W501" s="20"/>
      <c r="X501" s="32">
        <f t="shared" si="18"/>
        <v>1.0093777311906384</v>
      </c>
      <c r="Y501" s="18">
        <f t="shared" ca="1" si="6"/>
        <v>1317066989.5866578</v>
      </c>
      <c r="Z501" s="20"/>
      <c r="AA501" s="20"/>
      <c r="AB501" s="18"/>
      <c r="AC501" s="20"/>
      <c r="AD501" s="20"/>
      <c r="AE501" s="24">
        <f t="shared" si="46"/>
        <v>1</v>
      </c>
      <c r="AH501" s="25" t="str">
        <f t="shared" ca="1" si="7"/>
        <v>-</v>
      </c>
      <c r="AI501" s="15">
        <f t="shared" ca="1" si="8"/>
        <v>12.439709821778299</v>
      </c>
      <c r="AJ501" s="15">
        <f t="shared" ca="1" si="9"/>
        <v>12.732136042513222</v>
      </c>
      <c r="AK501" s="17">
        <f t="shared" ca="1" si="10"/>
        <v>8.3347859581497805E-2</v>
      </c>
      <c r="AL501" s="17">
        <f t="shared" ca="1" si="11"/>
        <v>6.1937852733405602E-2</v>
      </c>
      <c r="AM501" s="26">
        <f t="shared" ca="1" si="12"/>
        <v>0</v>
      </c>
      <c r="AN501" s="26">
        <f t="shared" ca="1" si="13"/>
        <v>1</v>
      </c>
      <c r="AO501" s="25">
        <f t="shared" si="20"/>
        <v>0</v>
      </c>
      <c r="AP501" s="26">
        <f t="shared" si="21"/>
        <v>0</v>
      </c>
      <c r="AQ501" s="25">
        <f t="shared" si="22"/>
        <v>0</v>
      </c>
      <c r="AR501" s="26">
        <f t="shared" si="23"/>
        <v>1</v>
      </c>
      <c r="BD501" s="30"/>
      <c r="BE501" s="30"/>
      <c r="BF501" s="30"/>
    </row>
    <row r="502" spans="1:58" x14ac:dyDescent="0.2">
      <c r="A502" s="41">
        <v>38798</v>
      </c>
      <c r="B502" s="13">
        <v>12.43</v>
      </c>
      <c r="C502" s="14">
        <v>13.05</v>
      </c>
      <c r="D502" s="31">
        <f t="shared" si="14"/>
        <v>84580.816516195788</v>
      </c>
      <c r="E502" s="31">
        <f t="shared" si="15"/>
        <v>0</v>
      </c>
      <c r="F502" s="16">
        <f t="shared" si="0"/>
        <v>84580.816516195788</v>
      </c>
      <c r="G502" s="16">
        <f t="shared" si="1"/>
        <v>12.43</v>
      </c>
      <c r="H502" s="17">
        <f t="shared" si="2"/>
        <v>4.7509578544061348E-2</v>
      </c>
      <c r="I502" s="16">
        <v>11.21</v>
      </c>
      <c r="J502" s="32">
        <f t="shared" si="16"/>
        <v>0.98494453248811409</v>
      </c>
      <c r="K502" s="18">
        <f t="shared" ca="1" si="3"/>
        <v>14165.616013110135</v>
      </c>
      <c r="L502" s="19"/>
      <c r="M502" s="20"/>
      <c r="N502" s="18"/>
      <c r="O502" s="20"/>
      <c r="P502" s="21"/>
      <c r="Q502" s="33">
        <f t="shared" si="17"/>
        <v>1.0150554675118859</v>
      </c>
      <c r="R502" s="5">
        <f t="shared" ca="1" si="4"/>
        <v>12.277407886357373</v>
      </c>
      <c r="S502" s="20"/>
      <c r="T502" s="20"/>
      <c r="U502" s="5">
        <f t="shared" ca="1" si="5"/>
        <v>22.964351217769146</v>
      </c>
      <c r="V502" s="23"/>
      <c r="W502" s="20"/>
      <c r="X502" s="32">
        <f t="shared" si="18"/>
        <v>0.96988906497622829</v>
      </c>
      <c r="Y502" s="18">
        <f t="shared" ca="1" si="6"/>
        <v>1277324800.7651901</v>
      </c>
      <c r="Z502" s="20"/>
      <c r="AA502" s="20"/>
      <c r="AB502" s="18"/>
      <c r="AC502" s="20"/>
      <c r="AD502" s="20"/>
      <c r="AE502" s="24">
        <v>19</v>
      </c>
      <c r="AH502" s="25" t="str">
        <f t="shared" ca="1" si="7"/>
        <v>-</v>
      </c>
      <c r="AI502" s="15">
        <f t="shared" ca="1" si="8"/>
        <v>12.432305358083729</v>
      </c>
      <c r="AJ502" s="15">
        <f t="shared" ca="1" si="9"/>
        <v>12.698271940344853</v>
      </c>
      <c r="AK502" s="17">
        <f t="shared" ca="1" si="10"/>
        <v>7.6126575542106223E-2</v>
      </c>
      <c r="AL502" s="17">
        <f t="shared" ca="1" si="11"/>
        <v>6.1928685767409432E-2</v>
      </c>
      <c r="AM502" s="26">
        <f t="shared" ca="1" si="12"/>
        <v>0</v>
      </c>
      <c r="AN502" s="26">
        <f t="shared" ca="1" si="13"/>
        <v>1</v>
      </c>
      <c r="AO502" s="25">
        <f t="shared" si="20"/>
        <v>0</v>
      </c>
      <c r="AP502" s="26">
        <f t="shared" si="21"/>
        <v>0</v>
      </c>
      <c r="AQ502" s="25">
        <f t="shared" si="22"/>
        <v>0</v>
      </c>
      <c r="AR502" s="26">
        <f t="shared" si="23"/>
        <v>1</v>
      </c>
      <c r="BD502" s="30"/>
      <c r="BE502" s="30"/>
      <c r="BF502" s="30"/>
    </row>
    <row r="503" spans="1:58" x14ac:dyDescent="0.2">
      <c r="A503" s="40">
        <v>38799</v>
      </c>
      <c r="B503" s="13">
        <v>12.45</v>
      </c>
      <c r="C503" s="14">
        <v>13.03</v>
      </c>
      <c r="D503" s="31">
        <f t="shared" si="14"/>
        <v>80129.194594290748</v>
      </c>
      <c r="E503" s="31">
        <f t="shared" si="15"/>
        <v>4240.1272405578284</v>
      </c>
      <c r="F503" s="16">
        <f t="shared" si="0"/>
        <v>84369.321834848583</v>
      </c>
      <c r="G503" s="16">
        <f t="shared" si="1"/>
        <v>12.479148910362671</v>
      </c>
      <c r="H503" s="17">
        <f t="shared" si="2"/>
        <v>4.4512663085188087E-2</v>
      </c>
      <c r="I503" s="16">
        <v>11.17</v>
      </c>
      <c r="J503" s="32">
        <f t="shared" si="16"/>
        <v>1.0014436642739164</v>
      </c>
      <c r="K503" s="18">
        <f t="shared" ca="1" si="3"/>
        <v>14185.488069364546</v>
      </c>
      <c r="L503" s="19"/>
      <c r="M503" s="20"/>
      <c r="N503" s="18"/>
      <c r="O503" s="20"/>
      <c r="P503" s="21"/>
      <c r="Q503" s="33">
        <f t="shared" si="17"/>
        <v>0.99855633572608349</v>
      </c>
      <c r="R503" s="5">
        <f t="shared" ca="1" si="4"/>
        <v>12.259172708927863</v>
      </c>
      <c r="S503" s="20"/>
      <c r="T503" s="20"/>
      <c r="U503" s="5">
        <f t="shared" ca="1" si="5"/>
        <v>22.930413344828281</v>
      </c>
      <c r="V503" s="23"/>
      <c r="W503" s="20"/>
      <c r="X503" s="32">
        <f t="shared" si="18"/>
        <v>1.002887328547833</v>
      </c>
      <c r="Y503" s="18">
        <f t="shared" ca="1" si="6"/>
        <v>1280928549.6616206</v>
      </c>
      <c r="Z503" s="20"/>
      <c r="AA503" s="20"/>
      <c r="AB503" s="18"/>
      <c r="AC503" s="20"/>
      <c r="AD503" s="20"/>
      <c r="AE503" s="24">
        <f t="shared" ref="AE503:AE520" si="47">AE502-1</f>
        <v>18</v>
      </c>
      <c r="AH503" s="25" t="str">
        <f t="shared" ca="1" si="7"/>
        <v>-</v>
      </c>
      <c r="AI503" s="15">
        <f t="shared" ca="1" si="8"/>
        <v>12.440089991505001</v>
      </c>
      <c r="AJ503" s="15">
        <f t="shared" ca="1" si="9"/>
        <v>12.669733301307147</v>
      </c>
      <c r="AK503" s="17">
        <f t="shared" ca="1" si="10"/>
        <v>6.8010860885161548E-2</v>
      </c>
      <c r="AL503" s="17">
        <f t="shared" ca="1" si="11"/>
        <v>6.1279354661214085E-2</v>
      </c>
      <c r="AM503" s="26">
        <f t="shared" ca="1" si="12"/>
        <v>0</v>
      </c>
      <c r="AN503" s="26">
        <f t="shared" ca="1" si="13"/>
        <v>1</v>
      </c>
      <c r="AO503" s="25">
        <f t="shared" si="20"/>
        <v>0</v>
      </c>
      <c r="AP503" s="26">
        <f t="shared" si="21"/>
        <v>0</v>
      </c>
      <c r="AQ503" s="25">
        <f t="shared" si="22"/>
        <v>0</v>
      </c>
      <c r="AR503" s="26">
        <f t="shared" si="23"/>
        <v>1</v>
      </c>
      <c r="BD503" s="30"/>
      <c r="BE503" s="30"/>
      <c r="BF503" s="30"/>
    </row>
    <row r="504" spans="1:58" x14ac:dyDescent="0.2">
      <c r="A504" s="40">
        <v>38800</v>
      </c>
      <c r="B504" s="13">
        <v>12.36</v>
      </c>
      <c r="C504" s="14">
        <v>13.02</v>
      </c>
      <c r="D504" s="31">
        <f t="shared" si="14"/>
        <v>75677.572672385708</v>
      </c>
      <c r="E504" s="31">
        <f t="shared" si="15"/>
        <v>8493.5956156704742</v>
      </c>
      <c r="F504" s="16">
        <f t="shared" si="0"/>
        <v>84171.168288056186</v>
      </c>
      <c r="G504" s="16">
        <f t="shared" si="1"/>
        <v>12.426599682769734</v>
      </c>
      <c r="H504" s="17">
        <f t="shared" si="2"/>
        <v>5.0691244239631339E-2</v>
      </c>
      <c r="I504" s="16">
        <v>11.19</v>
      </c>
      <c r="J504" s="32">
        <f t="shared" si="16"/>
        <v>0.99345028305738503</v>
      </c>
      <c r="K504" s="18">
        <f t="shared" ca="1" si="3"/>
        <v>14092.002611685801</v>
      </c>
      <c r="L504" s="19"/>
      <c r="M504" s="20"/>
      <c r="N504" s="18"/>
      <c r="O504" s="20"/>
      <c r="P504" s="21"/>
      <c r="Q504" s="33">
        <f t="shared" si="17"/>
        <v>1.006549716942615</v>
      </c>
      <c r="R504" s="5">
        <f t="shared" ca="1" si="4"/>
        <v>12.338952774163246</v>
      </c>
      <c r="S504" s="20"/>
      <c r="T504" s="20"/>
      <c r="U504" s="5">
        <f t="shared" ca="1" si="5"/>
        <v>23.079810887235254</v>
      </c>
      <c r="V504" s="23"/>
      <c r="W504" s="20"/>
      <c r="X504" s="32">
        <f t="shared" si="18"/>
        <v>0.98690056611477017</v>
      </c>
      <c r="Y504" s="18">
        <f t="shared" ca="1" si="6"/>
        <v>1264065913.2038791</v>
      </c>
      <c r="Z504" s="20"/>
      <c r="AA504" s="20"/>
      <c r="AB504" s="18"/>
      <c r="AC504" s="20"/>
      <c r="AD504" s="20"/>
      <c r="AE504" s="24">
        <f t="shared" si="47"/>
        <v>17</v>
      </c>
      <c r="AH504" s="25" t="str">
        <f t="shared" ca="1" si="7"/>
        <v>-</v>
      </c>
      <c r="AI504" s="15">
        <f t="shared" ca="1" si="8"/>
        <v>12.443933220286686</v>
      </c>
      <c r="AJ504" s="15">
        <f t="shared" ca="1" si="9"/>
        <v>12.644978294357433</v>
      </c>
      <c r="AK504" s="17">
        <f t="shared" ca="1" si="10"/>
        <v>6.3072520735006396E-2</v>
      </c>
      <c r="AL504" s="17">
        <f t="shared" ca="1" si="11"/>
        <v>6.0975335203968827E-2</v>
      </c>
      <c r="AM504" s="26">
        <f t="shared" ca="1" si="12"/>
        <v>0</v>
      </c>
      <c r="AN504" s="26">
        <f t="shared" ca="1" si="13"/>
        <v>1</v>
      </c>
      <c r="AO504" s="25">
        <f t="shared" si="20"/>
        <v>0</v>
      </c>
      <c r="AP504" s="26">
        <f t="shared" si="21"/>
        <v>0</v>
      </c>
      <c r="AQ504" s="25">
        <f t="shared" si="22"/>
        <v>0</v>
      </c>
      <c r="AR504" s="26">
        <f t="shared" si="23"/>
        <v>1</v>
      </c>
      <c r="BD504" s="30"/>
      <c r="BE504" s="30"/>
      <c r="BF504" s="30"/>
    </row>
    <row r="505" spans="1:58" x14ac:dyDescent="0.2">
      <c r="A505" s="40">
        <v>38803</v>
      </c>
      <c r="B505" s="13">
        <v>12.38</v>
      </c>
      <c r="C505" s="14">
        <v>12.98</v>
      </c>
      <c r="D505" s="31">
        <f t="shared" si="14"/>
        <v>71225.950750480668</v>
      </c>
      <c r="E505" s="31">
        <f t="shared" si="15"/>
        <v>12719.559283469731</v>
      </c>
      <c r="F505" s="16">
        <f t="shared" si="0"/>
        <v>83945.510033950399</v>
      </c>
      <c r="G505" s="16">
        <f t="shared" si="1"/>
        <v>12.47091296922248</v>
      </c>
      <c r="H505" s="17">
        <f t="shared" si="2"/>
        <v>4.6224961479198745E-2</v>
      </c>
      <c r="I505" s="16">
        <v>11.46</v>
      </c>
      <c r="J505" s="32">
        <f t="shared" si="16"/>
        <v>1.0008754975395469</v>
      </c>
      <c r="K505" s="18">
        <f t="shared" ca="1" si="3"/>
        <v>14103.765119614623</v>
      </c>
      <c r="L505" s="19"/>
      <c r="M505" s="20"/>
      <c r="N505" s="18"/>
      <c r="O505" s="20"/>
      <c r="P505" s="21"/>
      <c r="Q505" s="33">
        <f t="shared" si="17"/>
        <v>0.99912450246045315</v>
      </c>
      <c r="R505" s="5">
        <f t="shared" ca="1" si="4"/>
        <v>12.327636476851859</v>
      </c>
      <c r="S505" s="20"/>
      <c r="T505" s="20"/>
      <c r="U505" s="5">
        <f t="shared" ca="1" si="5"/>
        <v>23.058815114035465</v>
      </c>
      <c r="V505" s="23"/>
      <c r="W505" s="20"/>
      <c r="X505" s="32">
        <f t="shared" si="18"/>
        <v>1.0017509950790937</v>
      </c>
      <c r="Y505" s="18">
        <f t="shared" ca="1" si="6"/>
        <v>1266195948.5942807</v>
      </c>
      <c r="Z505" s="20"/>
      <c r="AA505" s="20"/>
      <c r="AB505" s="18"/>
      <c r="AC505" s="20"/>
      <c r="AD505" s="20"/>
      <c r="AE505" s="24">
        <f t="shared" si="47"/>
        <v>16</v>
      </c>
      <c r="AH505" s="25" t="str">
        <f t="shared" ca="1" si="7"/>
        <v>-</v>
      </c>
      <c r="AI505" s="15">
        <f t="shared" ca="1" si="8"/>
        <v>12.454129445486718</v>
      </c>
      <c r="AJ505" s="15">
        <f t="shared" ca="1" si="9"/>
        <v>12.628607129749327</v>
      </c>
      <c r="AK505" s="17">
        <f t="shared" ca="1" si="10"/>
        <v>5.9950698623881138E-2</v>
      </c>
      <c r="AL505" s="17">
        <f t="shared" ca="1" si="11"/>
        <v>6.0680617866951662E-2</v>
      </c>
      <c r="AM505" s="26">
        <f t="shared" ca="1" si="12"/>
        <v>0</v>
      </c>
      <c r="AN505" s="26">
        <f t="shared" ca="1" si="13"/>
        <v>0</v>
      </c>
      <c r="AO505" s="25">
        <f t="shared" si="20"/>
        <v>0</v>
      </c>
      <c r="AP505" s="26">
        <f t="shared" si="21"/>
        <v>0</v>
      </c>
      <c r="AQ505" s="25">
        <f t="shared" si="22"/>
        <v>0</v>
      </c>
      <c r="AR505" s="26">
        <f t="shared" si="23"/>
        <v>1</v>
      </c>
      <c r="BD505" s="30"/>
      <c r="BE505" s="30"/>
      <c r="BF505" s="30"/>
    </row>
    <row r="506" spans="1:58" x14ac:dyDescent="0.2">
      <c r="A506" s="40">
        <v>38804</v>
      </c>
      <c r="B506" s="13">
        <v>12.35</v>
      </c>
      <c r="C506" s="14">
        <v>13</v>
      </c>
      <c r="D506" s="31">
        <f t="shared" si="14"/>
        <v>66774.328828575628</v>
      </c>
      <c r="E506" s="31">
        <f t="shared" si="15"/>
        <v>16965.405153514756</v>
      </c>
      <c r="F506" s="16">
        <f t="shared" si="0"/>
        <v>83739.733982090387</v>
      </c>
      <c r="G506" s="16">
        <f t="shared" si="1"/>
        <v>12.481687943409792</v>
      </c>
      <c r="H506" s="17">
        <f t="shared" si="2"/>
        <v>5.0000000000000044E-2</v>
      </c>
      <c r="I506" s="16">
        <v>11.58</v>
      </c>
      <c r="J506" s="32">
        <f t="shared" si="16"/>
        <v>0.99841058546160821</v>
      </c>
      <c r="K506" s="18">
        <f t="shared" ca="1" si="3"/>
        <v>14080.774321929415</v>
      </c>
      <c r="L506" s="19"/>
      <c r="M506" s="20"/>
      <c r="N506" s="18"/>
      <c r="O506" s="20"/>
      <c r="P506" s="21"/>
      <c r="Q506" s="33">
        <f t="shared" si="17"/>
        <v>1.0015894145383919</v>
      </c>
      <c r="R506" s="5">
        <f t="shared" ca="1" si="4"/>
        <v>12.346715832121196</v>
      </c>
      <c r="S506" s="20"/>
      <c r="T506" s="20"/>
      <c r="U506" s="5">
        <f t="shared" ca="1" si="5"/>
        <v>23.094674446759168</v>
      </c>
      <c r="V506" s="23"/>
      <c r="W506" s="20"/>
      <c r="X506" s="32">
        <f t="shared" si="18"/>
        <v>0.99682117092321632</v>
      </c>
      <c r="Y506" s="18">
        <f t="shared" ca="1" si="6"/>
        <v>1262087860.6766341</v>
      </c>
      <c r="Z506" s="20"/>
      <c r="AA506" s="20"/>
      <c r="AB506" s="18"/>
      <c r="AC506" s="20"/>
      <c r="AD506" s="20"/>
      <c r="AE506" s="24">
        <f t="shared" si="47"/>
        <v>15</v>
      </c>
      <c r="AH506" s="25" t="str">
        <f t="shared" ca="1" si="7"/>
        <v>-</v>
      </c>
      <c r="AI506" s="15">
        <f t="shared" ca="1" si="8"/>
        <v>12.469030997580974</v>
      </c>
      <c r="AJ506" s="15">
        <f t="shared" ca="1" si="9"/>
        <v>12.617555221405238</v>
      </c>
      <c r="AK506" s="17">
        <f t="shared" ca="1" si="10"/>
        <v>5.4218214547448018E-2</v>
      </c>
      <c r="AL506" s="17">
        <f t="shared" ca="1" si="11"/>
        <v>6.1325073119869955E-2</v>
      </c>
      <c r="AM506" s="26">
        <f t="shared" ca="1" si="12"/>
        <v>0</v>
      </c>
      <c r="AN506" s="26">
        <f t="shared" ca="1" si="13"/>
        <v>0</v>
      </c>
      <c r="AO506" s="25">
        <f t="shared" si="20"/>
        <v>0</v>
      </c>
      <c r="AP506" s="26">
        <f t="shared" si="21"/>
        <v>0</v>
      </c>
      <c r="AQ506" s="25">
        <f t="shared" si="22"/>
        <v>0</v>
      </c>
      <c r="AR506" s="26">
        <f t="shared" si="23"/>
        <v>1</v>
      </c>
      <c r="BD506" s="30"/>
      <c r="BE506" s="30"/>
      <c r="BF506" s="30"/>
    </row>
    <row r="507" spans="1:58" x14ac:dyDescent="0.2">
      <c r="A507" s="40">
        <v>38805</v>
      </c>
      <c r="B507" s="13">
        <v>12.06</v>
      </c>
      <c r="C507" s="14">
        <v>12.83</v>
      </c>
      <c r="D507" s="31">
        <f t="shared" si="14"/>
        <v>62322.706906670588</v>
      </c>
      <c r="E507" s="31">
        <f t="shared" si="15"/>
        <v>21194.445979324544</v>
      </c>
      <c r="F507" s="16">
        <f t="shared" si="0"/>
        <v>83517.152885995136</v>
      </c>
      <c r="G507" s="16">
        <f t="shared" si="1"/>
        <v>12.255405648302656</v>
      </c>
      <c r="H507" s="17">
        <f t="shared" si="2"/>
        <v>6.0015588464536251E-2</v>
      </c>
      <c r="I507" s="16">
        <v>10.95</v>
      </c>
      <c r="J507" s="32">
        <f t="shared" si="16"/>
        <v>0.97926103474570025</v>
      </c>
      <c r="K507" s="18">
        <f t="shared" ca="1" si="3"/>
        <v>13788.191492657235</v>
      </c>
      <c r="L507" s="19"/>
      <c r="M507" s="20"/>
      <c r="N507" s="18"/>
      <c r="O507" s="20"/>
      <c r="P507" s="21"/>
      <c r="Q507" s="33">
        <f t="shared" si="17"/>
        <v>1.0207389652542997</v>
      </c>
      <c r="R507" s="5">
        <f t="shared" ca="1" si="4"/>
        <v>12.602248927781119</v>
      </c>
      <c r="S507" s="20"/>
      <c r="T507" s="20"/>
      <c r="U507" s="5">
        <f t="shared" ca="1" si="5"/>
        <v>23.572827044091426</v>
      </c>
      <c r="V507" s="23"/>
      <c r="W507" s="20"/>
      <c r="X507" s="32">
        <f t="shared" si="18"/>
        <v>0.95852206949140051</v>
      </c>
      <c r="Y507" s="18">
        <f t="shared" ca="1" si="6"/>
        <v>1209659451.3812096</v>
      </c>
      <c r="Z507" s="20"/>
      <c r="AA507" s="20"/>
      <c r="AB507" s="18"/>
      <c r="AC507" s="20"/>
      <c r="AD507" s="20"/>
      <c r="AE507" s="24">
        <f t="shared" si="47"/>
        <v>14</v>
      </c>
      <c r="AH507" s="25" t="str">
        <f t="shared" ca="1" si="7"/>
        <v>-</v>
      </c>
      <c r="AI507" s="15">
        <f t="shared" ca="1" si="8"/>
        <v>12.462876882010841</v>
      </c>
      <c r="AJ507" s="15">
        <f t="shared" ca="1" si="9"/>
        <v>12.604385968293139</v>
      </c>
      <c r="AK507" s="17">
        <f t="shared" ca="1" si="10"/>
        <v>4.9825672635435969E-2</v>
      </c>
      <c r="AL507" s="17">
        <f t="shared" ca="1" si="11"/>
        <v>6.2661055126878751E-2</v>
      </c>
      <c r="AM507" s="26">
        <f t="shared" ca="1" si="12"/>
        <v>0</v>
      </c>
      <c r="AN507" s="26">
        <f t="shared" ca="1" si="13"/>
        <v>0</v>
      </c>
      <c r="AO507" s="25">
        <f t="shared" si="20"/>
        <v>0</v>
      </c>
      <c r="AP507" s="26">
        <f t="shared" si="21"/>
        <v>0</v>
      </c>
      <c r="AQ507" s="25">
        <f t="shared" si="22"/>
        <v>0</v>
      </c>
      <c r="AR507" s="26">
        <f t="shared" si="23"/>
        <v>1</v>
      </c>
      <c r="BD507" s="30"/>
      <c r="BE507" s="30"/>
      <c r="BF507" s="30"/>
    </row>
    <row r="508" spans="1:58" x14ac:dyDescent="0.2">
      <c r="A508" s="40">
        <v>38806</v>
      </c>
      <c r="B508" s="13">
        <v>12</v>
      </c>
      <c r="C508" s="14">
        <v>12.75</v>
      </c>
      <c r="D508" s="31">
        <f t="shared" si="14"/>
        <v>57871.084984765548</v>
      </c>
      <c r="E508" s="31">
        <f t="shared" si="15"/>
        <v>25378.901191964826</v>
      </c>
      <c r="F508" s="16">
        <f t="shared" si="0"/>
        <v>83249.986176730366</v>
      </c>
      <c r="G508" s="16">
        <f t="shared" si="1"/>
        <v>12.228638787441552</v>
      </c>
      <c r="H508" s="17">
        <f t="shared" si="2"/>
        <v>5.8823529411764719E-2</v>
      </c>
      <c r="I508" s="16">
        <v>11.57</v>
      </c>
      <c r="J508" s="32">
        <f t="shared" si="16"/>
        <v>0.99462395652172375</v>
      </c>
      <c r="K508" s="18">
        <f t="shared" ca="1" si="3"/>
        <v>13713.50648073228</v>
      </c>
      <c r="L508" s="19"/>
      <c r="M508" s="20"/>
      <c r="N508" s="18"/>
      <c r="O508" s="20"/>
      <c r="P508" s="21"/>
      <c r="Q508" s="33">
        <f t="shared" si="17"/>
        <v>1.0053760434782764</v>
      </c>
      <c r="R508" s="5">
        <f t="shared" ca="1" si="4"/>
        <v>12.669471350439398</v>
      </c>
      <c r="S508" s="20"/>
      <c r="T508" s="20"/>
      <c r="U508" s="5">
        <f t="shared" ca="1" si="5"/>
        <v>23.698744222631145</v>
      </c>
      <c r="V508" s="23"/>
      <c r="W508" s="20"/>
      <c r="X508" s="32">
        <f t="shared" si="18"/>
        <v>0.98924791304344739</v>
      </c>
      <c r="Y508" s="18">
        <f t="shared" ca="1" si="6"/>
        <v>1196574332.2869351</v>
      </c>
      <c r="Z508" s="20"/>
      <c r="AA508" s="20"/>
      <c r="AB508" s="18"/>
      <c r="AC508" s="20"/>
      <c r="AD508" s="20"/>
      <c r="AE508" s="24">
        <f t="shared" si="47"/>
        <v>13</v>
      </c>
      <c r="AH508" s="25" t="str">
        <f t="shared" ca="1" si="7"/>
        <v>-</v>
      </c>
      <c r="AI508" s="15">
        <f t="shared" ca="1" si="8"/>
        <v>12.459371982923463</v>
      </c>
      <c r="AJ508" s="15">
        <f t="shared" ca="1" si="9"/>
        <v>12.587636041264018</v>
      </c>
      <c r="AK508" s="17">
        <f t="shared" ca="1" si="10"/>
        <v>5.1711331113386529E-2</v>
      </c>
      <c r="AL508" s="17">
        <f t="shared" ca="1" si="11"/>
        <v>6.3419237777370852E-2</v>
      </c>
      <c r="AM508" s="26">
        <f t="shared" ca="1" si="12"/>
        <v>0</v>
      </c>
      <c r="AN508" s="26">
        <f t="shared" ca="1" si="13"/>
        <v>0</v>
      </c>
      <c r="AO508" s="25">
        <f t="shared" si="20"/>
        <v>0</v>
      </c>
      <c r="AP508" s="26">
        <f t="shared" si="21"/>
        <v>0</v>
      </c>
      <c r="AQ508" s="25">
        <f t="shared" si="22"/>
        <v>0</v>
      </c>
      <c r="AR508" s="26">
        <f t="shared" si="23"/>
        <v>1</v>
      </c>
      <c r="BD508" s="30"/>
      <c r="BE508" s="30"/>
      <c r="BF508" s="30"/>
    </row>
    <row r="509" spans="1:58" x14ac:dyDescent="0.2">
      <c r="A509" s="40">
        <v>38807</v>
      </c>
      <c r="B509" s="13">
        <v>12.12</v>
      </c>
      <c r="C509" s="14">
        <v>12.81</v>
      </c>
      <c r="D509" s="31">
        <f t="shared" si="14"/>
        <v>53419.463062860508</v>
      </c>
      <c r="E509" s="31">
        <f t="shared" si="15"/>
        <v>29568.663000816628</v>
      </c>
      <c r="F509" s="16">
        <f t="shared" si="0"/>
        <v>82988.126063677133</v>
      </c>
      <c r="G509" s="16">
        <f t="shared" si="1"/>
        <v>12.365846947488713</v>
      </c>
      <c r="H509" s="17">
        <f t="shared" si="2"/>
        <v>5.3864168618267039E-2</v>
      </c>
      <c r="I509" s="16">
        <v>11.39</v>
      </c>
      <c r="J509" s="32">
        <f t="shared" si="16"/>
        <v>1.0080394714391454</v>
      </c>
      <c r="K509" s="18">
        <f t="shared" ca="1" si="3"/>
        <v>13823.192257589386</v>
      </c>
      <c r="L509" s="19"/>
      <c r="M509" s="20"/>
      <c r="N509" s="18"/>
      <c r="O509" s="20"/>
      <c r="P509" s="21"/>
      <c r="Q509" s="33">
        <f t="shared" si="17"/>
        <v>0.99196052856085448</v>
      </c>
      <c r="R509" s="5">
        <f t="shared" ca="1" si="4"/>
        <v>12.567091947035912</v>
      </c>
      <c r="S509" s="20"/>
      <c r="T509" s="20"/>
      <c r="U509" s="5">
        <f t="shared" ca="1" si="5"/>
        <v>23.50741403125075</v>
      </c>
      <c r="V509" s="23"/>
      <c r="W509" s="20"/>
      <c r="X509" s="32">
        <f t="shared" si="18"/>
        <v>1.016078942878291</v>
      </c>
      <c r="Y509" s="18">
        <f t="shared" ca="1" si="6"/>
        <v>1215733966.1017344</v>
      </c>
      <c r="Z509" s="20"/>
      <c r="AA509" s="20"/>
      <c r="AB509" s="18"/>
      <c r="AC509" s="20"/>
      <c r="AD509" s="20"/>
      <c r="AE509" s="24">
        <f t="shared" si="47"/>
        <v>12</v>
      </c>
      <c r="AH509" s="25" t="str">
        <f t="shared" ca="1" si="7"/>
        <v>-</v>
      </c>
      <c r="AI509" s="15">
        <f t="shared" ca="1" si="8"/>
        <v>12.459882437928941</v>
      </c>
      <c r="AJ509" s="15">
        <f t="shared" ca="1" si="9"/>
        <v>12.574730311771665</v>
      </c>
      <c r="AK509" s="17">
        <f t="shared" ca="1" si="10"/>
        <v>5.326991536889969E-2</v>
      </c>
      <c r="AL509" s="17">
        <f t="shared" ca="1" si="11"/>
        <v>6.4266368471051299E-2</v>
      </c>
      <c r="AM509" s="26">
        <f t="shared" ca="1" si="12"/>
        <v>0</v>
      </c>
      <c r="AN509" s="26">
        <f t="shared" ca="1" si="13"/>
        <v>0</v>
      </c>
      <c r="AO509" s="25">
        <f t="shared" si="20"/>
        <v>0</v>
      </c>
      <c r="AP509" s="26">
        <f t="shared" si="21"/>
        <v>0</v>
      </c>
      <c r="AQ509" s="25">
        <f t="shared" si="22"/>
        <v>0</v>
      </c>
      <c r="AR509" s="26">
        <f t="shared" si="23"/>
        <v>1</v>
      </c>
      <c r="BD509" s="30"/>
      <c r="BE509" s="30"/>
      <c r="BF509" s="30"/>
    </row>
    <row r="510" spans="1:58" x14ac:dyDescent="0.2">
      <c r="A510" s="40">
        <v>38810</v>
      </c>
      <c r="B510" s="13">
        <v>12.09</v>
      </c>
      <c r="C510" s="14">
        <v>12.76</v>
      </c>
      <c r="D510" s="31">
        <f t="shared" si="14"/>
        <v>48967.841140955468</v>
      </c>
      <c r="E510" s="31">
        <f t="shared" si="15"/>
        <v>33780.502008895404</v>
      </c>
      <c r="F510" s="16">
        <f t="shared" si="0"/>
        <v>82748.343149850873</v>
      </c>
      <c r="G510" s="16">
        <f t="shared" si="1"/>
        <v>12.363515281205974</v>
      </c>
      <c r="H510" s="17">
        <f t="shared" si="2"/>
        <v>5.250783699059558E-2</v>
      </c>
      <c r="I510" s="16">
        <v>11.57</v>
      </c>
      <c r="J510" s="32">
        <f t="shared" si="16"/>
        <v>0.99692262374799667</v>
      </c>
      <c r="K510" s="18">
        <f t="shared" ca="1" si="3"/>
        <v>13780.091284395679</v>
      </c>
      <c r="L510" s="19"/>
      <c r="M510" s="20"/>
      <c r="N510" s="18"/>
      <c r="O510" s="20"/>
      <c r="P510" s="21"/>
      <c r="Q510" s="33">
        <f t="shared" si="17"/>
        <v>1.0030773762520033</v>
      </c>
      <c r="R510" s="5">
        <f t="shared" ca="1" si="4"/>
        <v>12.605240477734084</v>
      </c>
      <c r="S510" s="20"/>
      <c r="T510" s="20"/>
      <c r="U510" s="5">
        <f t="shared" ca="1" si="5"/>
        <v>23.578947925799874</v>
      </c>
      <c r="V510" s="23"/>
      <c r="W510" s="20"/>
      <c r="X510" s="32">
        <f t="shared" si="18"/>
        <v>0.99384524749599323</v>
      </c>
      <c r="Y510" s="18">
        <f t="shared" ca="1" si="6"/>
        <v>1208171905.6216176</v>
      </c>
      <c r="Z510" s="20"/>
      <c r="AA510" s="20"/>
      <c r="AB510" s="18"/>
      <c r="AC510" s="20"/>
      <c r="AD510" s="20"/>
      <c r="AE510" s="24">
        <f t="shared" si="47"/>
        <v>11</v>
      </c>
      <c r="AH510" s="25" t="str">
        <f t="shared" ca="1" si="7"/>
        <v>-</v>
      </c>
      <c r="AI510" s="15">
        <f t="shared" ca="1" si="8"/>
        <v>12.458242412696048</v>
      </c>
      <c r="AJ510" s="15">
        <f t="shared" ca="1" si="9"/>
        <v>12.557750169577067</v>
      </c>
      <c r="AK510" s="17">
        <f t="shared" ca="1" si="10"/>
        <v>5.3572680827393727E-2</v>
      </c>
      <c r="AL510" s="17">
        <f t="shared" ca="1" si="11"/>
        <v>6.4620707814579459E-2</v>
      </c>
      <c r="AM510" s="26">
        <f t="shared" ca="1" si="12"/>
        <v>0</v>
      </c>
      <c r="AN510" s="26">
        <f t="shared" ca="1" si="13"/>
        <v>0</v>
      </c>
      <c r="AO510" s="25">
        <f t="shared" si="20"/>
        <v>0</v>
      </c>
      <c r="AP510" s="26">
        <f t="shared" si="21"/>
        <v>0</v>
      </c>
      <c r="AQ510" s="25">
        <f t="shared" si="22"/>
        <v>0</v>
      </c>
      <c r="AR510" s="26">
        <f t="shared" si="23"/>
        <v>1</v>
      </c>
      <c r="BD510" s="30"/>
      <c r="BE510" s="30"/>
      <c r="BF510" s="30"/>
    </row>
    <row r="511" spans="1:58" x14ac:dyDescent="0.2">
      <c r="A511" s="40">
        <v>38811</v>
      </c>
      <c r="B511" s="13">
        <v>12</v>
      </c>
      <c r="C511" s="14">
        <v>12.72</v>
      </c>
      <c r="D511" s="31">
        <f t="shared" si="14"/>
        <v>44516.219219050428</v>
      </c>
      <c r="E511" s="31">
        <f t="shared" si="15"/>
        <v>37998.378892581299</v>
      </c>
      <c r="F511" s="16">
        <f t="shared" si="0"/>
        <v>82514.598111631727</v>
      </c>
      <c r="G511" s="16">
        <f t="shared" si="1"/>
        <v>12.33156354667868</v>
      </c>
      <c r="H511" s="17">
        <f t="shared" si="2"/>
        <v>5.6603773584905759E-2</v>
      </c>
      <c r="I511" s="16">
        <v>11.14</v>
      </c>
      <c r="J511" s="32">
        <f t="shared" si="16"/>
        <v>0.99459817342332957</v>
      </c>
      <c r="K511" s="18">
        <f t="shared" ca="1" si="3"/>
        <v>13705.094869031591</v>
      </c>
      <c r="L511" s="19"/>
      <c r="M511" s="20"/>
      <c r="N511" s="18"/>
      <c r="O511" s="20"/>
      <c r="P511" s="21"/>
      <c r="Q511" s="33">
        <f t="shared" si="17"/>
        <v>1.0054018265766704</v>
      </c>
      <c r="R511" s="5">
        <f t="shared" ca="1" si="4"/>
        <v>12.672803846417313</v>
      </c>
      <c r="S511" s="20"/>
      <c r="T511" s="20"/>
      <c r="U511" s="5">
        <f t="shared" ca="1" si="5"/>
        <v>23.70550571730956</v>
      </c>
      <c r="V511" s="23"/>
      <c r="W511" s="20"/>
      <c r="X511" s="32">
        <f t="shared" si="18"/>
        <v>0.98919634684665902</v>
      </c>
      <c r="Y511" s="18">
        <f t="shared" ca="1" si="6"/>
        <v>1195040580.8660877</v>
      </c>
      <c r="Z511" s="20"/>
      <c r="AA511" s="20"/>
      <c r="AB511" s="18"/>
      <c r="AC511" s="20"/>
      <c r="AD511" s="20"/>
      <c r="AE511" s="24">
        <f t="shared" si="47"/>
        <v>10</v>
      </c>
      <c r="AH511" s="25" t="str">
        <f t="shared" ca="1" si="7"/>
        <v>-</v>
      </c>
      <c r="AI511" s="15">
        <f t="shared" ca="1" si="8"/>
        <v>12.446068667525624</v>
      </c>
      <c r="AJ511" s="15">
        <f t="shared" ca="1" si="9"/>
        <v>12.540298395941017</v>
      </c>
      <c r="AK511" s="17">
        <f t="shared" ca="1" si="10"/>
        <v>5.5302482845011568E-2</v>
      </c>
      <c r="AL511" s="17">
        <f t="shared" ca="1" si="11"/>
        <v>6.3802531369195975E-2</v>
      </c>
      <c r="AM511" s="26">
        <f t="shared" ca="1" si="12"/>
        <v>0</v>
      </c>
      <c r="AN511" s="26">
        <f t="shared" ca="1" si="13"/>
        <v>0</v>
      </c>
      <c r="AO511" s="25">
        <f t="shared" si="20"/>
        <v>0</v>
      </c>
      <c r="AP511" s="26">
        <f t="shared" si="21"/>
        <v>0</v>
      </c>
      <c r="AQ511" s="25">
        <f t="shared" si="22"/>
        <v>0</v>
      </c>
      <c r="AR511" s="26">
        <f t="shared" si="23"/>
        <v>1</v>
      </c>
      <c r="BD511" s="30"/>
      <c r="BE511" s="30"/>
      <c r="BF511" s="30"/>
    </row>
    <row r="512" spans="1:58" x14ac:dyDescent="0.2">
      <c r="A512" s="40">
        <v>38812</v>
      </c>
      <c r="B512" s="13">
        <v>11.9</v>
      </c>
      <c r="C512" s="14">
        <v>12.56</v>
      </c>
      <c r="D512" s="31">
        <f t="shared" si="14"/>
        <v>40064.597297145388</v>
      </c>
      <c r="E512" s="31">
        <f t="shared" si="15"/>
        <v>42198.022215133227</v>
      </c>
      <c r="F512" s="16">
        <f t="shared" si="0"/>
        <v>82262.619512278616</v>
      </c>
      <c r="G512" s="16">
        <f t="shared" si="1"/>
        <v>12.23855832487599</v>
      </c>
      <c r="H512" s="17">
        <f t="shared" si="2"/>
        <v>5.2547770700636987E-2</v>
      </c>
      <c r="I512" s="16">
        <v>11.13</v>
      </c>
      <c r="J512" s="32">
        <f t="shared" si="16"/>
        <v>0.98942723960388124</v>
      </c>
      <c r="K512" s="18">
        <f t="shared" ca="1" si="3"/>
        <v>13559.641362829898</v>
      </c>
      <c r="L512" s="19"/>
      <c r="M512" s="20"/>
      <c r="N512" s="18"/>
      <c r="O512" s="20"/>
      <c r="P512" s="21"/>
      <c r="Q512" s="33">
        <f t="shared" si="17"/>
        <v>1.0105727603961188</v>
      </c>
      <c r="R512" s="5">
        <f t="shared" ca="1" si="4"/>
        <v>12.80625685098952</v>
      </c>
      <c r="S512" s="20"/>
      <c r="T512" s="20"/>
      <c r="U512" s="5">
        <f t="shared" ca="1" si="5"/>
        <v>23.955318200550249</v>
      </c>
      <c r="V512" s="23"/>
      <c r="W512" s="20"/>
      <c r="X512" s="32">
        <f t="shared" si="18"/>
        <v>0.97885447920776258</v>
      </c>
      <c r="Y512" s="18">
        <f t="shared" ca="1" si="6"/>
        <v>1169693839.136435</v>
      </c>
      <c r="Z512" s="20"/>
      <c r="AA512" s="20"/>
      <c r="AB512" s="18"/>
      <c r="AC512" s="20"/>
      <c r="AD512" s="20"/>
      <c r="AE512" s="24">
        <f t="shared" si="47"/>
        <v>9</v>
      </c>
      <c r="AH512" s="25" t="str">
        <f t="shared" ca="1" si="7"/>
        <v>-</v>
      </c>
      <c r="AI512" s="15">
        <f t="shared" ca="1" si="8"/>
        <v>12.42393185782355</v>
      </c>
      <c r="AJ512" s="15">
        <f t="shared" ca="1" si="9"/>
        <v>12.519881144253446</v>
      </c>
      <c r="AK512" s="17">
        <f t="shared" ca="1" si="10"/>
        <v>5.5727111295117725E-2</v>
      </c>
      <c r="AL512" s="17">
        <f t="shared" ca="1" si="11"/>
        <v>6.1409436864210118E-2</v>
      </c>
      <c r="AM512" s="26">
        <f t="shared" ca="1" si="12"/>
        <v>0</v>
      </c>
      <c r="AN512" s="26">
        <f t="shared" ca="1" si="13"/>
        <v>0</v>
      </c>
      <c r="AO512" s="25">
        <f t="shared" si="20"/>
        <v>0</v>
      </c>
      <c r="AP512" s="26">
        <f t="shared" si="21"/>
        <v>0</v>
      </c>
      <c r="AQ512" s="25">
        <f t="shared" si="22"/>
        <v>0</v>
      </c>
      <c r="AR512" s="26">
        <f t="shared" si="23"/>
        <v>1</v>
      </c>
      <c r="BD512" s="30"/>
      <c r="BE512" s="30"/>
      <c r="BF512" s="30"/>
    </row>
    <row r="513" spans="1:58" x14ac:dyDescent="0.2">
      <c r="A513" s="40">
        <v>38813</v>
      </c>
      <c r="B513" s="13">
        <v>11.92</v>
      </c>
      <c r="C513" s="14">
        <v>12.38</v>
      </c>
      <c r="D513" s="31">
        <f t="shared" si="14"/>
        <v>35612.975375240349</v>
      </c>
      <c r="E513" s="31">
        <f t="shared" si="15"/>
        <v>46415.721329040076</v>
      </c>
      <c r="F513" s="16">
        <f t="shared" si="0"/>
        <v>82028.696704280417</v>
      </c>
      <c r="G513" s="16">
        <f t="shared" si="1"/>
        <v>12.180289784785089</v>
      </c>
      <c r="H513" s="17">
        <f t="shared" si="2"/>
        <v>3.7156704361874016E-2</v>
      </c>
      <c r="I513" s="16">
        <v>11.45</v>
      </c>
      <c r="J513" s="32">
        <f t="shared" si="16"/>
        <v>0.99240886618034152</v>
      </c>
      <c r="K513" s="18">
        <f t="shared" ca="1" si="3"/>
        <v>13456.159707664458</v>
      </c>
      <c r="L513" s="19"/>
      <c r="M513" s="20"/>
      <c r="N513" s="18"/>
      <c r="O513" s="20"/>
      <c r="P513" s="21"/>
      <c r="Q513" s="33">
        <f t="shared" si="17"/>
        <v>1.0075911338196584</v>
      </c>
      <c r="R513" s="5">
        <f t="shared" ca="1" si="4"/>
        <v>12.902933318849035</v>
      </c>
      <c r="S513" s="20"/>
      <c r="T513" s="20"/>
      <c r="U513" s="5">
        <f t="shared" ca="1" si="5"/>
        <v>24.136339880358047</v>
      </c>
      <c r="V513" s="23"/>
      <c r="W513" s="20"/>
      <c r="X513" s="32">
        <f t="shared" si="18"/>
        <v>0.98481773236068315</v>
      </c>
      <c r="Y513" s="18">
        <f t="shared" ca="1" si="6"/>
        <v>1151859421.7513063</v>
      </c>
      <c r="Z513" s="20"/>
      <c r="AA513" s="20"/>
      <c r="AB513" s="18"/>
      <c r="AC513" s="20"/>
      <c r="AD513" s="20"/>
      <c r="AE513" s="24">
        <f t="shared" si="47"/>
        <v>8</v>
      </c>
      <c r="AH513" s="25" t="str">
        <f t="shared" ca="1" si="7"/>
        <v>-</v>
      </c>
      <c r="AI513" s="15">
        <f t="shared" ca="1" si="8"/>
        <v>12.404350635577597</v>
      </c>
      <c r="AJ513" s="15">
        <f t="shared" ca="1" si="9"/>
        <v>12.494844366560107</v>
      </c>
      <c r="AK513" s="17">
        <f t="shared" ca="1" si="10"/>
        <v>5.1917297278007347E-2</v>
      </c>
      <c r="AL513" s="17">
        <f t="shared" ca="1" si="11"/>
        <v>5.7906296447648734E-2</v>
      </c>
      <c r="AM513" s="26">
        <f t="shared" ca="1" si="12"/>
        <v>0</v>
      </c>
      <c r="AN513" s="26">
        <f t="shared" ca="1" si="13"/>
        <v>0</v>
      </c>
      <c r="AO513" s="25">
        <f t="shared" si="20"/>
        <v>0</v>
      </c>
      <c r="AP513" s="26">
        <f t="shared" si="21"/>
        <v>0</v>
      </c>
      <c r="AQ513" s="25">
        <f t="shared" si="22"/>
        <v>0</v>
      </c>
      <c r="AR513" s="26">
        <f t="shared" si="23"/>
        <v>1</v>
      </c>
      <c r="BD513" s="30"/>
      <c r="BE513" s="30"/>
      <c r="BF513" s="30"/>
    </row>
    <row r="514" spans="1:58" x14ac:dyDescent="0.2">
      <c r="A514" s="40">
        <v>38814</v>
      </c>
      <c r="B514" s="13">
        <v>12.07</v>
      </c>
      <c r="C514" s="14">
        <v>12.64</v>
      </c>
      <c r="D514" s="31">
        <f t="shared" si="14"/>
        <v>31161.353453335305</v>
      </c>
      <c r="E514" s="31">
        <f t="shared" si="15"/>
        <v>50701.935651262058</v>
      </c>
      <c r="F514" s="16">
        <f t="shared" si="0"/>
        <v>81863.289104597367</v>
      </c>
      <c r="G514" s="16">
        <f t="shared" si="1"/>
        <v>12.423028856247072</v>
      </c>
      <c r="H514" s="17">
        <f t="shared" si="2"/>
        <v>4.5094936708860778E-2</v>
      </c>
      <c r="I514" s="16">
        <v>12.26</v>
      </c>
      <c r="J514" s="32">
        <f t="shared" si="16"/>
        <v>1.0178721961818407</v>
      </c>
      <c r="K514" s="18">
        <f t="shared" ca="1" si="3"/>
        <v>13696.092448804517</v>
      </c>
      <c r="L514" s="19"/>
      <c r="M514" s="20"/>
      <c r="N514" s="18"/>
      <c r="O514" s="20"/>
      <c r="P514" s="21"/>
      <c r="Q514" s="33">
        <f t="shared" si="17"/>
        <v>0.98212780381815934</v>
      </c>
      <c r="R514" s="5">
        <f t="shared" ca="1" si="4"/>
        <v>12.671801650670538</v>
      </c>
      <c r="S514" s="20"/>
      <c r="T514" s="20"/>
      <c r="U514" s="5">
        <f t="shared" ca="1" si="5"/>
        <v>23.704158928968333</v>
      </c>
      <c r="V514" s="23"/>
      <c r="W514" s="20"/>
      <c r="X514" s="32">
        <f t="shared" si="18"/>
        <v>1.0357443923636813</v>
      </c>
      <c r="Y514" s="18">
        <f t="shared" ca="1" si="6"/>
        <v>1192953419.7042549</v>
      </c>
      <c r="Z514" s="20"/>
      <c r="AA514" s="20"/>
      <c r="AB514" s="18"/>
      <c r="AC514" s="20"/>
      <c r="AD514" s="20"/>
      <c r="AE514" s="24">
        <f t="shared" si="47"/>
        <v>7</v>
      </c>
      <c r="AH514" s="25" t="str">
        <f t="shared" ca="1" si="7"/>
        <v>-</v>
      </c>
      <c r="AI514" s="15">
        <f t="shared" ca="1" si="8"/>
        <v>12.391258676020769</v>
      </c>
      <c r="AJ514" s="15">
        <f t="shared" ca="1" si="9"/>
        <v>12.48318892437341</v>
      </c>
      <c r="AK514" s="17">
        <f t="shared" ca="1" si="10"/>
        <v>4.9629198494190029E-2</v>
      </c>
      <c r="AL514" s="17">
        <f t="shared" ca="1" si="11"/>
        <v>5.5704649670667392E-2</v>
      </c>
      <c r="AM514" s="26">
        <f t="shared" ca="1" si="12"/>
        <v>0</v>
      </c>
      <c r="AN514" s="26">
        <f t="shared" ca="1" si="13"/>
        <v>0</v>
      </c>
      <c r="AO514" s="25">
        <f t="shared" si="20"/>
        <v>0</v>
      </c>
      <c r="AP514" s="26">
        <f t="shared" si="21"/>
        <v>0</v>
      </c>
      <c r="AQ514" s="25">
        <f t="shared" si="22"/>
        <v>0</v>
      </c>
      <c r="AR514" s="26">
        <f t="shared" si="23"/>
        <v>1</v>
      </c>
      <c r="BD514" s="30"/>
      <c r="BE514" s="30"/>
      <c r="BF514" s="30"/>
    </row>
    <row r="515" spans="1:58" x14ac:dyDescent="0.2">
      <c r="A515" s="40">
        <v>38817</v>
      </c>
      <c r="B515" s="13">
        <v>12.3</v>
      </c>
      <c r="C515" s="14">
        <v>12.72</v>
      </c>
      <c r="D515" s="31">
        <f t="shared" si="14"/>
        <v>26709.731531430261</v>
      </c>
      <c r="E515" s="31">
        <f t="shared" si="15"/>
        <v>54952.811964347013</v>
      </c>
      <c r="F515" s="16">
        <f t="shared" si="0"/>
        <v>81662.543495777267</v>
      </c>
      <c r="G515" s="16">
        <f t="shared" si="1"/>
        <v>12.58262873083569</v>
      </c>
      <c r="H515" s="17">
        <f t="shared" si="2"/>
        <v>3.301886792452835E-2</v>
      </c>
      <c r="I515" s="16">
        <v>12.19</v>
      </c>
      <c r="J515" s="32">
        <f t="shared" si="16"/>
        <v>1.0103633891977473</v>
      </c>
      <c r="K515" s="18">
        <f t="shared" ca="1" si="3"/>
        <v>13837.466236569284</v>
      </c>
      <c r="L515" s="19"/>
      <c r="M515" s="20"/>
      <c r="N515" s="18"/>
      <c r="O515" s="20"/>
      <c r="P515" s="21"/>
      <c r="Q515" s="33">
        <f t="shared" si="17"/>
        <v>0.98963661080225274</v>
      </c>
      <c r="R515" s="5">
        <f t="shared" ca="1" si="4"/>
        <v>12.539956418472952</v>
      </c>
      <c r="S515" s="20"/>
      <c r="T515" s="20"/>
      <c r="U515" s="5">
        <f t="shared" ca="1" si="5"/>
        <v>23.457700392349484</v>
      </c>
      <c r="V515" s="23"/>
      <c r="W515" s="20"/>
      <c r="X515" s="32">
        <f t="shared" si="18"/>
        <v>1.0207267783954945</v>
      </c>
      <c r="Y515" s="18">
        <f t="shared" ca="1" si="6"/>
        <v>1217599361.5713458</v>
      </c>
      <c r="Z515" s="20"/>
      <c r="AA515" s="20"/>
      <c r="AB515" s="18"/>
      <c r="AC515" s="20"/>
      <c r="AD515" s="20"/>
      <c r="AE515" s="24">
        <f t="shared" si="47"/>
        <v>6</v>
      </c>
      <c r="AH515" s="25" t="str">
        <f t="shared" ca="1" si="7"/>
        <v>-</v>
      </c>
      <c r="AI515" s="15">
        <f t="shared" ca="1" si="8"/>
        <v>12.39031631769922</v>
      </c>
      <c r="AJ515" s="15">
        <f t="shared" ca="1" si="9"/>
        <v>12.478105216511077</v>
      </c>
      <c r="AK515" s="17">
        <f t="shared" ca="1" si="10"/>
        <v>4.6154981711900245E-2</v>
      </c>
      <c r="AL515" s="17">
        <f t="shared" ca="1" si="11"/>
        <v>5.3708585531828522E-2</v>
      </c>
      <c r="AM515" s="26">
        <f t="shared" ca="1" si="12"/>
        <v>0</v>
      </c>
      <c r="AN515" s="26">
        <f t="shared" ca="1" si="13"/>
        <v>0</v>
      </c>
      <c r="AO515" s="25">
        <f t="shared" si="20"/>
        <v>0</v>
      </c>
      <c r="AP515" s="26">
        <f t="shared" si="21"/>
        <v>0</v>
      </c>
      <c r="AQ515" s="25">
        <f t="shared" si="22"/>
        <v>0</v>
      </c>
      <c r="AR515" s="26">
        <f t="shared" si="23"/>
        <v>1</v>
      </c>
      <c r="BD515" s="30"/>
      <c r="BE515" s="30"/>
      <c r="BF515" s="30"/>
    </row>
    <row r="516" spans="1:58" x14ac:dyDescent="0.2">
      <c r="A516" s="40">
        <v>38818</v>
      </c>
      <c r="B516" s="13">
        <v>12.61</v>
      </c>
      <c r="C516" s="14">
        <v>12.87</v>
      </c>
      <c r="D516" s="31">
        <f t="shared" si="14"/>
        <v>22258.109609525218</v>
      </c>
      <c r="E516" s="31">
        <f t="shared" si="15"/>
        <v>59257.446369962738</v>
      </c>
      <c r="F516" s="16">
        <f t="shared" si="0"/>
        <v>81515.555979487952</v>
      </c>
      <c r="G516" s="16">
        <f t="shared" si="1"/>
        <v>12.799006084434573</v>
      </c>
      <c r="H516" s="17">
        <f t="shared" si="2"/>
        <v>2.0202020202020221E-2</v>
      </c>
      <c r="I516" s="16">
        <v>13</v>
      </c>
      <c r="J516" s="32">
        <f t="shared" si="16"/>
        <v>1.0153656235237272</v>
      </c>
      <c r="K516" s="18">
        <f t="shared" ca="1" si="3"/>
        <v>14049.514739367165</v>
      </c>
      <c r="L516" s="19"/>
      <c r="M516" s="20"/>
      <c r="N516" s="18"/>
      <c r="O516" s="20"/>
      <c r="P516" s="21"/>
      <c r="Q516" s="33">
        <f t="shared" si="17"/>
        <v>0.98463437647627283</v>
      </c>
      <c r="R516" s="5">
        <f t="shared" ca="1" si="4"/>
        <v>12.346757798023452</v>
      </c>
      <c r="S516" s="20"/>
      <c r="T516" s="20"/>
      <c r="U516" s="5">
        <f t="shared" ca="1" si="5"/>
        <v>23.096467454745113</v>
      </c>
      <c r="V516" s="23"/>
      <c r="W516" s="20"/>
      <c r="X516" s="32">
        <f t="shared" si="18"/>
        <v>1.0307312470474543</v>
      </c>
      <c r="Y516" s="18">
        <f t="shared" ca="1" si="6"/>
        <v>1254935111.7130485</v>
      </c>
      <c r="Z516" s="20"/>
      <c r="AA516" s="20"/>
      <c r="AB516" s="18"/>
      <c r="AC516" s="20"/>
      <c r="AD516" s="20"/>
      <c r="AE516" s="24">
        <f t="shared" si="47"/>
        <v>5</v>
      </c>
      <c r="AH516" s="25" t="str">
        <f t="shared" ca="1" si="7"/>
        <v>-</v>
      </c>
      <c r="AI516" s="15">
        <f t="shared" ca="1" si="8"/>
        <v>12.404553305230898</v>
      </c>
      <c r="AJ516" s="15">
        <f t="shared" ca="1" si="9"/>
        <v>12.478674806396267</v>
      </c>
      <c r="AK516" s="17">
        <f t="shared" ca="1" si="10"/>
        <v>4.0770678913804349E-2</v>
      </c>
      <c r="AL516" s="17">
        <f t="shared" ca="1" si="11"/>
        <v>4.9696530265792363E-2</v>
      </c>
      <c r="AM516" s="26">
        <f t="shared" ca="1" si="12"/>
        <v>0</v>
      </c>
      <c r="AN516" s="26">
        <f t="shared" ca="1" si="13"/>
        <v>0</v>
      </c>
      <c r="AO516" s="25">
        <f t="shared" si="20"/>
        <v>0</v>
      </c>
      <c r="AP516" s="26">
        <f t="shared" si="21"/>
        <v>0</v>
      </c>
      <c r="AQ516" s="25">
        <f t="shared" si="22"/>
        <v>0</v>
      </c>
      <c r="AR516" s="26">
        <f t="shared" si="23"/>
        <v>1</v>
      </c>
      <c r="BD516" s="30"/>
      <c r="BE516" s="30"/>
      <c r="BF516" s="30"/>
    </row>
    <row r="517" spans="1:58" x14ac:dyDescent="0.2">
      <c r="A517" s="40">
        <v>38819</v>
      </c>
      <c r="B517" s="13">
        <v>12.63</v>
      </c>
      <c r="C517" s="14">
        <v>12.98</v>
      </c>
      <c r="D517" s="31">
        <f t="shared" si="14"/>
        <v>17806.487687620174</v>
      </c>
      <c r="E517" s="31">
        <f t="shared" si="15"/>
        <v>63619.1365358697</v>
      </c>
      <c r="F517" s="16">
        <f t="shared" si="0"/>
        <v>81425.624223489867</v>
      </c>
      <c r="G517" s="16">
        <f t="shared" si="1"/>
        <v>12.903460572146662</v>
      </c>
      <c r="H517" s="17">
        <f t="shared" si="2"/>
        <v>2.6964560862865916E-2</v>
      </c>
      <c r="I517" s="16">
        <v>12.76</v>
      </c>
      <c r="J517" s="32">
        <f t="shared" si="16"/>
        <v>1.0070488902609323</v>
      </c>
      <c r="K517" s="18">
        <f t="shared" ca="1" si="3"/>
        <v>14147.971419023595</v>
      </c>
      <c r="L517" s="19"/>
      <c r="M517" s="20"/>
      <c r="N517" s="18"/>
      <c r="O517" s="20"/>
      <c r="P517" s="21"/>
      <c r="Q517" s="33">
        <f t="shared" si="17"/>
        <v>0.99295110973906786</v>
      </c>
      <c r="R517" s="5">
        <f t="shared" ca="1" si="4"/>
        <v>12.259216133130131</v>
      </c>
      <c r="S517" s="20"/>
      <c r="T517" s="20"/>
      <c r="U517" s="5">
        <f t="shared" ca="1" si="5"/>
        <v>22.932877846351158</v>
      </c>
      <c r="V517" s="23"/>
      <c r="W517" s="20"/>
      <c r="X517" s="32">
        <f t="shared" si="18"/>
        <v>1.0140977805218643</v>
      </c>
      <c r="Y517" s="18">
        <f t="shared" ca="1" si="6"/>
        <v>1272543155.9268167</v>
      </c>
      <c r="Z517" s="20"/>
      <c r="AA517" s="20"/>
      <c r="AB517" s="18"/>
      <c r="AC517" s="20"/>
      <c r="AD517" s="20"/>
      <c r="AE517" s="24">
        <f t="shared" si="47"/>
        <v>4</v>
      </c>
      <c r="AH517" s="25" t="str">
        <f t="shared" ca="1" si="7"/>
        <v>-</v>
      </c>
      <c r="AI517" s="15">
        <f t="shared" ca="1" si="8"/>
        <v>12.430428103320818</v>
      </c>
      <c r="AJ517" s="15">
        <f t="shared" ca="1" si="9"/>
        <v>12.475672697059196</v>
      </c>
      <c r="AK517" s="17">
        <f t="shared" ca="1" si="10"/>
        <v>3.5830810126797709E-2</v>
      </c>
      <c r="AL517" s="17">
        <f t="shared" ca="1" si="11"/>
        <v>4.5983637823683449E-2</v>
      </c>
      <c r="AM517" s="26">
        <f t="shared" ca="1" si="12"/>
        <v>0</v>
      </c>
      <c r="AN517" s="26">
        <f t="shared" ca="1" si="13"/>
        <v>0</v>
      </c>
      <c r="AO517" s="25">
        <f t="shared" si="20"/>
        <v>0</v>
      </c>
      <c r="AP517" s="26">
        <f t="shared" si="21"/>
        <v>0</v>
      </c>
      <c r="AQ517" s="25">
        <f t="shared" si="22"/>
        <v>0</v>
      </c>
      <c r="AR517" s="26">
        <f t="shared" si="23"/>
        <v>1</v>
      </c>
      <c r="BD517" s="30"/>
      <c r="BE517" s="30"/>
      <c r="BF517" s="30"/>
    </row>
    <row r="518" spans="1:58" x14ac:dyDescent="0.2">
      <c r="A518" s="40">
        <v>38820</v>
      </c>
      <c r="B518" s="13">
        <v>12.57</v>
      </c>
      <c r="C518" s="14">
        <v>12.95</v>
      </c>
      <c r="D518" s="31">
        <f t="shared" si="14"/>
        <v>13354.865765715131</v>
      </c>
      <c r="E518" s="31">
        <f t="shared" si="15"/>
        <v>67950.722427523069</v>
      </c>
      <c r="F518" s="16">
        <f t="shared" si="0"/>
        <v>81305.588193238204</v>
      </c>
      <c r="G518" s="16">
        <f t="shared" si="1"/>
        <v>12.887583023458234</v>
      </c>
      <c r="H518" s="17">
        <f t="shared" si="2"/>
        <v>2.9343629343629218E-2</v>
      </c>
      <c r="I518" s="16">
        <v>12.38</v>
      </c>
      <c r="J518" s="32">
        <f t="shared" si="16"/>
        <v>0.9972971462814747</v>
      </c>
      <c r="K518" s="18">
        <f t="shared" ca="1" si="3"/>
        <v>14109.156296382667</v>
      </c>
      <c r="L518" s="19"/>
      <c r="M518" s="20"/>
      <c r="N518" s="18"/>
      <c r="O518" s="20"/>
      <c r="P518" s="21"/>
      <c r="Q518" s="33">
        <f t="shared" si="17"/>
        <v>1.0027028537185254</v>
      </c>
      <c r="R518" s="5">
        <f t="shared" ca="1" si="4"/>
        <v>12.2918389178661</v>
      </c>
      <c r="S518" s="20"/>
      <c r="T518" s="20"/>
      <c r="U518" s="5">
        <f t="shared" ca="1" si="5"/>
        <v>22.9940748214477</v>
      </c>
      <c r="V518" s="23"/>
      <c r="W518" s="20"/>
      <c r="X518" s="32">
        <f t="shared" si="18"/>
        <v>0.9945942925629494</v>
      </c>
      <c r="Y518" s="18">
        <f t="shared" ca="1" si="6"/>
        <v>1265580862.6049855</v>
      </c>
      <c r="Z518" s="20"/>
      <c r="AA518" s="20"/>
      <c r="AB518" s="18"/>
      <c r="AC518" s="20"/>
      <c r="AD518" s="20"/>
      <c r="AE518" s="24">
        <f t="shared" si="47"/>
        <v>3</v>
      </c>
      <c r="AH518" s="25" t="str">
        <f t="shared" ca="1" si="7"/>
        <v>-</v>
      </c>
      <c r="AI518" s="15">
        <f t="shared" ca="1" si="8"/>
        <v>12.453525460112902</v>
      </c>
      <c r="AJ518" s="15">
        <f t="shared" ca="1" si="9"/>
        <v>12.475876661391034</v>
      </c>
      <c r="AK518" s="17">
        <f t="shared" ca="1" si="10"/>
        <v>3.1963453233963081E-2</v>
      </c>
      <c r="AL518" s="17">
        <f t="shared" ca="1" si="11"/>
        <v>4.4848265998656441E-2</v>
      </c>
      <c r="AM518" s="26">
        <f t="shared" ca="1" si="12"/>
        <v>0</v>
      </c>
      <c r="AN518" s="26">
        <f t="shared" ca="1" si="13"/>
        <v>0</v>
      </c>
      <c r="AO518" s="25">
        <f t="shared" si="20"/>
        <v>0</v>
      </c>
      <c r="AP518" s="26">
        <f t="shared" si="21"/>
        <v>0</v>
      </c>
      <c r="AQ518" s="25">
        <f t="shared" si="22"/>
        <v>0</v>
      </c>
      <c r="AR518" s="26">
        <f t="shared" si="23"/>
        <v>1</v>
      </c>
      <c r="BD518" s="30"/>
      <c r="BE518" s="30"/>
      <c r="BF518" s="30"/>
    </row>
    <row r="519" spans="1:58" x14ac:dyDescent="0.2">
      <c r="A519" s="40">
        <v>38824</v>
      </c>
      <c r="B519" s="13">
        <v>12.61</v>
      </c>
      <c r="C519" s="14">
        <v>12.99</v>
      </c>
      <c r="D519" s="31">
        <f t="shared" si="14"/>
        <v>8903.2438438100871</v>
      </c>
      <c r="E519" s="31">
        <f t="shared" si="15"/>
        <v>72271.717605773752</v>
      </c>
      <c r="F519" s="16">
        <f t="shared" si="0"/>
        <v>81174.961449583847</v>
      </c>
      <c r="G519" s="16">
        <f t="shared" si="1"/>
        <v>12.948321721375265</v>
      </c>
      <c r="H519" s="17">
        <f t="shared" si="2"/>
        <v>2.9253271747498144E-2</v>
      </c>
      <c r="I519" s="16">
        <v>12.58</v>
      </c>
      <c r="J519" s="32">
        <f t="shared" si="16"/>
        <v>1.0030987761897632</v>
      </c>
      <c r="K519" s="18">
        <f t="shared" ca="1" si="3"/>
        <v>14152.300429518549</v>
      </c>
      <c r="L519" s="19"/>
      <c r="M519" s="20"/>
      <c r="N519" s="18"/>
      <c r="O519" s="20"/>
      <c r="P519" s="21"/>
      <c r="Q519" s="33">
        <f t="shared" si="17"/>
        <v>0.99690122381023683</v>
      </c>
      <c r="R519" s="5">
        <f t="shared" ca="1" si="4"/>
        <v>12.2532387850211</v>
      </c>
      <c r="S519" s="20"/>
      <c r="T519" s="20"/>
      <c r="U519" s="5">
        <f t="shared" ca="1" si="5"/>
        <v>22.922036557164041</v>
      </c>
      <c r="V519" s="23"/>
      <c r="W519" s="20"/>
      <c r="X519" s="32">
        <f t="shared" si="18"/>
        <v>1.0061975523795263</v>
      </c>
      <c r="Y519" s="18">
        <f t="shared" ca="1" si="6"/>
        <v>1273340558.2481658</v>
      </c>
      <c r="Z519" s="20"/>
      <c r="AA519" s="20"/>
      <c r="AB519" s="18"/>
      <c r="AC519" s="20"/>
      <c r="AD519" s="20"/>
      <c r="AE519" s="24">
        <f t="shared" si="47"/>
        <v>2</v>
      </c>
      <c r="AH519" s="25" t="str">
        <f t="shared" ca="1" si="7"/>
        <v>-</v>
      </c>
      <c r="AI519" s="15">
        <f t="shared" ca="1" si="8"/>
        <v>12.485600923016989</v>
      </c>
      <c r="AJ519" s="15">
        <f t="shared" ca="1" si="9"/>
        <v>12.474860118009943</v>
      </c>
      <c r="AK519" s="17">
        <f t="shared" ca="1" si="10"/>
        <v>3.0646214464900439E-2</v>
      </c>
      <c r="AL519" s="17">
        <f t="shared" ca="1" si="11"/>
        <v>4.3894554040050819E-2</v>
      </c>
      <c r="AM519" s="26">
        <f t="shared" ca="1" si="12"/>
        <v>1</v>
      </c>
      <c r="AN519" s="26">
        <f t="shared" ca="1" si="13"/>
        <v>0</v>
      </c>
      <c r="AO519" s="25">
        <f t="shared" si="20"/>
        <v>0</v>
      </c>
      <c r="AP519" s="26">
        <f t="shared" si="21"/>
        <v>0</v>
      </c>
      <c r="AQ519" s="25">
        <f t="shared" si="22"/>
        <v>0</v>
      </c>
      <c r="AR519" s="26">
        <f t="shared" si="23"/>
        <v>1</v>
      </c>
      <c r="BD519" s="30"/>
      <c r="BE519" s="30"/>
      <c r="BF519" s="30"/>
    </row>
    <row r="520" spans="1:58" x14ac:dyDescent="0.2">
      <c r="A520" s="40">
        <v>38825</v>
      </c>
      <c r="B520" s="13">
        <v>11.48</v>
      </c>
      <c r="C520" s="14">
        <v>12.62</v>
      </c>
      <c r="D520" s="31">
        <f t="shared" si="14"/>
        <v>4451.6219219050436</v>
      </c>
      <c r="E520" s="31">
        <f t="shared" si="15"/>
        <v>76593.115021880192</v>
      </c>
      <c r="F520" s="16">
        <f t="shared" si="0"/>
        <v>81044.736943785232</v>
      </c>
      <c r="G520" s="16">
        <f t="shared" si="1"/>
        <v>12.557382127669907</v>
      </c>
      <c r="H520" s="17">
        <f t="shared" si="2"/>
        <v>9.0332805071315248E-2</v>
      </c>
      <c r="I520" s="16">
        <v>11.4</v>
      </c>
      <c r="J520" s="32">
        <f t="shared" si="16"/>
        <v>0.96825189264579892</v>
      </c>
      <c r="K520" s="18">
        <f t="shared" ca="1" si="3"/>
        <v>13702.433032660352</v>
      </c>
      <c r="L520" s="19"/>
      <c r="M520" s="20"/>
      <c r="N520" s="18"/>
      <c r="O520" s="20"/>
      <c r="P520" s="21"/>
      <c r="Q520" s="33">
        <f t="shared" si="17"/>
        <v>1.031748107354201</v>
      </c>
      <c r="R520" s="5">
        <f t="shared" ca="1" si="4"/>
        <v>12.641729265649991</v>
      </c>
      <c r="S520" s="20"/>
      <c r="T520" s="20"/>
      <c r="U520" s="5">
        <f t="shared" ca="1" si="5"/>
        <v>23.648958174507889</v>
      </c>
      <c r="V520" s="23"/>
      <c r="W520" s="20"/>
      <c r="X520" s="32">
        <f t="shared" si="18"/>
        <v>0.93650378529159783</v>
      </c>
      <c r="Y520" s="18">
        <f t="shared" ca="1" si="6"/>
        <v>1192409771.3803432</v>
      </c>
      <c r="Z520" s="20"/>
      <c r="AA520" s="20"/>
      <c r="AB520" s="18"/>
      <c r="AC520" s="20"/>
      <c r="AD520" s="20"/>
      <c r="AE520" s="24">
        <f t="shared" si="47"/>
        <v>1</v>
      </c>
      <c r="AH520" s="25" t="str">
        <f t="shared" ca="1" si="7"/>
        <v>-</v>
      </c>
      <c r="AI520" s="15">
        <f t="shared" ca="1" si="8"/>
        <v>12.494849991358503</v>
      </c>
      <c r="AJ520" s="15">
        <f t="shared" ca="1" si="9"/>
        <v>12.469600220564256</v>
      </c>
      <c r="AK520" s="17">
        <f t="shared" ca="1" si="10"/>
        <v>3.8185859191976181E-2</v>
      </c>
      <c r="AL520" s="17">
        <f t="shared" ca="1" si="11"/>
        <v>4.6372151592031063E-2</v>
      </c>
      <c r="AM520" s="26">
        <f t="shared" ca="1" si="12"/>
        <v>1</v>
      </c>
      <c r="AN520" s="26">
        <f t="shared" ca="1" si="13"/>
        <v>0</v>
      </c>
      <c r="AO520" s="25">
        <f t="shared" si="20"/>
        <v>0</v>
      </c>
      <c r="AP520" s="26">
        <f t="shared" si="21"/>
        <v>0</v>
      </c>
      <c r="AQ520" s="25">
        <f t="shared" si="22"/>
        <v>0</v>
      </c>
      <c r="AR520" s="26">
        <f t="shared" si="23"/>
        <v>1</v>
      </c>
      <c r="BD520" s="30"/>
      <c r="BE520" s="30"/>
      <c r="BF520" s="30"/>
    </row>
    <row r="521" spans="1:58" x14ac:dyDescent="0.2">
      <c r="A521" s="41">
        <v>38826</v>
      </c>
      <c r="B521" s="13">
        <v>12.61</v>
      </c>
      <c r="C521" s="14">
        <v>12.98</v>
      </c>
      <c r="D521" s="31">
        <f t="shared" si="14"/>
        <v>80642.609448462594</v>
      </c>
      <c r="E521" s="31">
        <f t="shared" si="15"/>
        <v>0</v>
      </c>
      <c r="F521" s="16">
        <f t="shared" si="0"/>
        <v>80642.609448462594</v>
      </c>
      <c r="G521" s="16">
        <f t="shared" si="1"/>
        <v>12.61</v>
      </c>
      <c r="H521" s="17">
        <f t="shared" si="2"/>
        <v>2.8505392912172689E-2</v>
      </c>
      <c r="I521" s="16">
        <v>11.32</v>
      </c>
      <c r="J521" s="32">
        <f t="shared" si="16"/>
        <v>0.99920760697305877</v>
      </c>
      <c r="K521" s="18">
        <f t="shared" ca="1" si="3"/>
        <v>13691.017142182161</v>
      </c>
      <c r="L521" s="19"/>
      <c r="M521" s="20"/>
      <c r="N521" s="18"/>
      <c r="O521" s="20"/>
      <c r="P521" s="21"/>
      <c r="Q521" s="33">
        <f t="shared" si="17"/>
        <v>1.0007923930269413</v>
      </c>
      <c r="R521" s="5">
        <f t="shared" ca="1" si="4"/>
        <v>12.651219428649773</v>
      </c>
      <c r="S521" s="20"/>
      <c r="T521" s="20"/>
      <c r="U521" s="5">
        <f t="shared" ca="1" si="5"/>
        <v>23.66688717018193</v>
      </c>
      <c r="V521" s="23"/>
      <c r="W521" s="20"/>
      <c r="X521" s="32">
        <f t="shared" si="18"/>
        <v>0.99841521394611754</v>
      </c>
      <c r="Y521" s="18">
        <f t="shared" ca="1" si="6"/>
        <v>1190441705.1528895</v>
      </c>
      <c r="Z521" s="20"/>
      <c r="AA521" s="20"/>
      <c r="AB521" s="18"/>
      <c r="AC521" s="20"/>
      <c r="AD521" s="20"/>
      <c r="AE521" s="24">
        <v>20</v>
      </c>
      <c r="AH521" s="25" t="str">
        <f t="shared" ca="1" si="7"/>
        <v>-</v>
      </c>
      <c r="AI521" s="15">
        <f t="shared" ca="1" si="8"/>
        <v>12.501682584617299</v>
      </c>
      <c r="AJ521" s="15">
        <f t="shared" ca="1" si="9"/>
        <v>12.468231346342803</v>
      </c>
      <c r="AK521" s="17">
        <f t="shared" ca="1" si="10"/>
        <v>3.7433613356583573E-2</v>
      </c>
      <c r="AL521" s="17">
        <f t="shared" ca="1" si="11"/>
        <v>4.5264678556591935E-2</v>
      </c>
      <c r="AM521" s="26">
        <f t="shared" ca="1" si="12"/>
        <v>1</v>
      </c>
      <c r="AN521" s="26">
        <f t="shared" ca="1" si="13"/>
        <v>0</v>
      </c>
      <c r="AO521" s="25">
        <f t="shared" si="20"/>
        <v>0</v>
      </c>
      <c r="AP521" s="26">
        <f t="shared" si="21"/>
        <v>0</v>
      </c>
      <c r="AQ521" s="25">
        <f t="shared" si="22"/>
        <v>0</v>
      </c>
      <c r="AR521" s="26">
        <f t="shared" si="23"/>
        <v>1</v>
      </c>
      <c r="BD521" s="30"/>
      <c r="BE521" s="30"/>
      <c r="BF521" s="30"/>
    </row>
    <row r="522" spans="1:58" x14ac:dyDescent="0.2">
      <c r="A522" s="40">
        <v>38827</v>
      </c>
      <c r="B522" s="13">
        <v>12.44</v>
      </c>
      <c r="C522" s="14">
        <v>12.69</v>
      </c>
      <c r="D522" s="31">
        <f t="shared" si="14"/>
        <v>76610.478976039463</v>
      </c>
      <c r="E522" s="31">
        <f t="shared" si="15"/>
        <v>3917.1930090335641</v>
      </c>
      <c r="F522" s="16">
        <f t="shared" si="0"/>
        <v>80527.67198507303</v>
      </c>
      <c r="G522" s="16">
        <f t="shared" si="1"/>
        <v>12.452161015314585</v>
      </c>
      <c r="H522" s="17">
        <f t="shared" si="2"/>
        <v>1.9700551615445261E-2</v>
      </c>
      <c r="I522" s="16">
        <v>11.64</v>
      </c>
      <c r="J522" s="32">
        <f t="shared" si="16"/>
        <v>0.98607560096726621</v>
      </c>
      <c r="K522" s="18">
        <f t="shared" ca="1" si="3"/>
        <v>13499.827572972848</v>
      </c>
      <c r="L522" s="19"/>
      <c r="M522" s="20"/>
      <c r="N522" s="18"/>
      <c r="O522" s="20"/>
      <c r="P522" s="21"/>
      <c r="Q522" s="33">
        <f t="shared" si="17"/>
        <v>1.0139243990327338</v>
      </c>
      <c r="R522" s="5">
        <f t="shared" ca="1" si="4"/>
        <v>12.826845684442535</v>
      </c>
      <c r="S522" s="20"/>
      <c r="T522" s="20"/>
      <c r="U522" s="5">
        <f t="shared" ca="1" si="5"/>
        <v>23.995612822673902</v>
      </c>
      <c r="V522" s="23"/>
      <c r="W522" s="20"/>
      <c r="X522" s="32">
        <f t="shared" si="18"/>
        <v>0.97215120193453231</v>
      </c>
      <c r="Y522" s="18">
        <f t="shared" ca="1" si="6"/>
        <v>1157213169.6639783</v>
      </c>
      <c r="Z522" s="20"/>
      <c r="AA522" s="20"/>
      <c r="AB522" s="18"/>
      <c r="AC522" s="20"/>
      <c r="AD522" s="20"/>
      <c r="AE522" s="24">
        <f t="shared" ref="AE522:AE540" si="48">AE521-1</f>
        <v>19</v>
      </c>
      <c r="AH522" s="25" t="str">
        <f t="shared" ca="1" si="7"/>
        <v>-</v>
      </c>
      <c r="AI522" s="15">
        <f t="shared" ca="1" si="8"/>
        <v>12.495987617048824</v>
      </c>
      <c r="AJ522" s="15">
        <f t="shared" ca="1" si="9"/>
        <v>12.464979328726429</v>
      </c>
      <c r="AK522" s="17">
        <f t="shared" ca="1" si="10"/>
        <v>3.7350035258821079E-2</v>
      </c>
      <c r="AL522" s="17">
        <f t="shared" ca="1" si="11"/>
        <v>4.3370963032557261E-2</v>
      </c>
      <c r="AM522" s="26">
        <f t="shared" ca="1" si="12"/>
        <v>1</v>
      </c>
      <c r="AN522" s="26">
        <f t="shared" ca="1" si="13"/>
        <v>0</v>
      </c>
      <c r="AO522" s="25">
        <f t="shared" si="20"/>
        <v>0</v>
      </c>
      <c r="AP522" s="26">
        <f t="shared" si="21"/>
        <v>0</v>
      </c>
      <c r="AQ522" s="25">
        <f t="shared" si="22"/>
        <v>0</v>
      </c>
      <c r="AR522" s="26">
        <f t="shared" si="23"/>
        <v>1</v>
      </c>
      <c r="BD522" s="30"/>
      <c r="BE522" s="30"/>
      <c r="BF522" s="30"/>
    </row>
    <row r="523" spans="1:58" x14ac:dyDescent="0.2">
      <c r="A523" s="40">
        <v>38828</v>
      </c>
      <c r="B523" s="13">
        <v>12.64</v>
      </c>
      <c r="C523" s="14">
        <v>12.89</v>
      </c>
      <c r="D523" s="31">
        <f t="shared" si="14"/>
        <v>72578.348503616333</v>
      </c>
      <c r="E523" s="31">
        <f t="shared" si="15"/>
        <v>7869.8882869645113</v>
      </c>
      <c r="F523" s="16">
        <f t="shared" si="0"/>
        <v>80448.23679058085</v>
      </c>
      <c r="G523" s="16">
        <f t="shared" si="1"/>
        <v>12.664456372820982</v>
      </c>
      <c r="H523" s="17">
        <f t="shared" si="2"/>
        <v>1.9394879751745586E-2</v>
      </c>
      <c r="I523" s="16">
        <v>11.59</v>
      </c>
      <c r="J523" s="32">
        <f t="shared" si="16"/>
        <v>1.0160456255786738</v>
      </c>
      <c r="K523" s="18">
        <f t="shared" ca="1" si="3"/>
        <v>13715.881559780635</v>
      </c>
      <c r="L523" s="19"/>
      <c r="M523" s="20"/>
      <c r="N523" s="18"/>
      <c r="O523" s="20"/>
      <c r="P523" s="21"/>
      <c r="Q523" s="33">
        <f t="shared" si="17"/>
        <v>0.98395437442132616</v>
      </c>
      <c r="R523" s="5">
        <f t="shared" ca="1" si="4"/>
        <v>12.62050514568568</v>
      </c>
      <c r="S523" s="20"/>
      <c r="T523" s="20"/>
      <c r="U523" s="5">
        <f t="shared" ca="1" si="5"/>
        <v>23.609779885072168</v>
      </c>
      <c r="V523" s="23"/>
      <c r="W523" s="20"/>
      <c r="X523" s="32">
        <f t="shared" si="18"/>
        <v>1.0320912511573477</v>
      </c>
      <c r="Y523" s="18">
        <f t="shared" ca="1" si="6"/>
        <v>1194270984.2495685</v>
      </c>
      <c r="Z523" s="20"/>
      <c r="AA523" s="20"/>
      <c r="AB523" s="18"/>
      <c r="AC523" s="20"/>
      <c r="AD523" s="20"/>
      <c r="AE523" s="24">
        <f t="shared" si="48"/>
        <v>18</v>
      </c>
      <c r="AH523" s="25" t="str">
        <f t="shared" ca="1" si="7"/>
        <v>-</v>
      </c>
      <c r="AI523" s="15">
        <f t="shared" ca="1" si="8"/>
        <v>12.50715220623078</v>
      </c>
      <c r="AJ523" s="15">
        <f t="shared" ca="1" si="9"/>
        <v>12.473486274197281</v>
      </c>
      <c r="AK523" s="17">
        <f t="shared" ca="1" si="10"/>
        <v>3.6088421740301024E-2</v>
      </c>
      <c r="AL523" s="17">
        <f t="shared" ca="1" si="11"/>
        <v>4.0832168738007844E-2</v>
      </c>
      <c r="AM523" s="26">
        <f t="shared" ca="1" si="12"/>
        <v>1</v>
      </c>
      <c r="AN523" s="26">
        <f t="shared" ca="1" si="13"/>
        <v>0</v>
      </c>
      <c r="AO523" s="25">
        <f t="shared" si="20"/>
        <v>0</v>
      </c>
      <c r="AP523" s="26">
        <f t="shared" si="21"/>
        <v>0</v>
      </c>
      <c r="AQ523" s="25">
        <f t="shared" si="22"/>
        <v>0</v>
      </c>
      <c r="AR523" s="26">
        <f t="shared" si="23"/>
        <v>1</v>
      </c>
      <c r="BD523" s="30"/>
      <c r="BE523" s="30"/>
      <c r="BF523" s="30"/>
    </row>
    <row r="524" spans="1:58" x14ac:dyDescent="0.2">
      <c r="A524" s="40">
        <v>38831</v>
      </c>
      <c r="B524" s="13">
        <v>12.59</v>
      </c>
      <c r="C524" s="14">
        <v>12.91</v>
      </c>
      <c r="D524" s="31">
        <f t="shared" si="14"/>
        <v>68546.218031193202</v>
      </c>
      <c r="E524" s="31">
        <f t="shared" si="15"/>
        <v>11823.816073731645</v>
      </c>
      <c r="F524" s="16">
        <f t="shared" si="0"/>
        <v>80370.034104924853</v>
      </c>
      <c r="G524" s="16">
        <f t="shared" si="1"/>
        <v>12.637077510738076</v>
      </c>
      <c r="H524" s="17">
        <f t="shared" si="2"/>
        <v>2.4786986831913271E-2</v>
      </c>
      <c r="I524" s="16">
        <v>11.75</v>
      </c>
      <c r="J524" s="32">
        <f t="shared" si="16"/>
        <v>0.9968681481652395</v>
      </c>
      <c r="K524" s="18">
        <f t="shared" ca="1" si="3"/>
        <v>13672.368033179098</v>
      </c>
      <c r="L524" s="19"/>
      <c r="M524" s="20"/>
      <c r="N524" s="18"/>
      <c r="O524" s="20"/>
      <c r="P524" s="21"/>
      <c r="Q524" s="33">
        <f t="shared" si="17"/>
        <v>1.0031318518347605</v>
      </c>
      <c r="R524" s="5">
        <f t="shared" ca="1" si="4"/>
        <v>12.659503297653536</v>
      </c>
      <c r="S524" s="20"/>
      <c r="T524" s="20"/>
      <c r="U524" s="5">
        <f t="shared" ca="1" si="5"/>
        <v>23.68291139503059</v>
      </c>
      <c r="V524" s="23"/>
      <c r="W524" s="20"/>
      <c r="X524" s="32">
        <f t="shared" si="18"/>
        <v>0.993736296330479</v>
      </c>
      <c r="Y524" s="18">
        <f t="shared" ca="1" si="6"/>
        <v>1186712318.3106403</v>
      </c>
      <c r="Z524" s="20"/>
      <c r="AA524" s="20"/>
      <c r="AB524" s="18"/>
      <c r="AC524" s="20"/>
      <c r="AD524" s="20"/>
      <c r="AE524" s="24">
        <f t="shared" si="48"/>
        <v>17</v>
      </c>
      <c r="AH524" s="25" t="str">
        <f t="shared" ca="1" si="7"/>
        <v>-</v>
      </c>
      <c r="AI524" s="15">
        <f t="shared" ca="1" si="8"/>
        <v>12.514672615772461</v>
      </c>
      <c r="AJ524" s="15">
        <f t="shared" ca="1" si="9"/>
        <v>12.480588362792007</v>
      </c>
      <c r="AK524" s="17">
        <f t="shared" ca="1" si="10"/>
        <v>3.5328981321681698E-2</v>
      </c>
      <c r="AL524" s="17">
        <f t="shared" ca="1" si="11"/>
        <v>3.8704884826767129E-2</v>
      </c>
      <c r="AM524" s="26">
        <f t="shared" ca="1" si="12"/>
        <v>1</v>
      </c>
      <c r="AN524" s="26">
        <f t="shared" ca="1" si="13"/>
        <v>0</v>
      </c>
      <c r="AO524" s="25">
        <f t="shared" si="20"/>
        <v>0</v>
      </c>
      <c r="AP524" s="26">
        <f t="shared" si="21"/>
        <v>0</v>
      </c>
      <c r="AQ524" s="25">
        <f t="shared" si="22"/>
        <v>0</v>
      </c>
      <c r="AR524" s="26">
        <f t="shared" si="23"/>
        <v>1</v>
      </c>
      <c r="BD524" s="30"/>
      <c r="BE524" s="30"/>
      <c r="BF524" s="30"/>
    </row>
    <row r="525" spans="1:58" x14ac:dyDescent="0.2">
      <c r="A525" s="40">
        <v>38832</v>
      </c>
      <c r="B525" s="13">
        <v>12.59</v>
      </c>
      <c r="C525" s="14">
        <v>12.79</v>
      </c>
      <c r="D525" s="31">
        <f t="shared" si="14"/>
        <v>64514.087558770072</v>
      </c>
      <c r="E525" s="31">
        <f t="shared" si="15"/>
        <v>15756.002181230266</v>
      </c>
      <c r="F525" s="16">
        <f t="shared" si="0"/>
        <v>80270.089740000345</v>
      </c>
      <c r="G525" s="16">
        <f t="shared" si="1"/>
        <v>12.629257467463322</v>
      </c>
      <c r="H525" s="17">
        <f t="shared" si="2"/>
        <v>1.5637216575449475E-2</v>
      </c>
      <c r="I525" s="16">
        <v>11.75</v>
      </c>
      <c r="J525" s="32">
        <f t="shared" si="16"/>
        <v>0.99813839954510453</v>
      </c>
      <c r="K525" s="18">
        <f t="shared" ca="1" si="3"/>
        <v>13646.359189227534</v>
      </c>
      <c r="L525" s="19"/>
      <c r="M525" s="20"/>
      <c r="N525" s="18"/>
      <c r="O525" s="20"/>
      <c r="P525" s="21"/>
      <c r="Q525" s="33">
        <f t="shared" si="17"/>
        <v>1.0018616004548955</v>
      </c>
      <c r="R525" s="5">
        <f t="shared" ca="1" si="4"/>
        <v>12.682541874726132</v>
      </c>
      <c r="S525" s="20"/>
      <c r="T525" s="20"/>
      <c r="U525" s="5">
        <f t="shared" ca="1" si="5"/>
        <v>23.726187209546911</v>
      </c>
      <c r="V525" s="23"/>
      <c r="W525" s="20"/>
      <c r="X525" s="32">
        <f t="shared" si="18"/>
        <v>0.99627679909020905</v>
      </c>
      <c r="Y525" s="18">
        <f t="shared" ca="1" si="6"/>
        <v>1182216139.4620433</v>
      </c>
      <c r="Z525" s="20"/>
      <c r="AA525" s="20"/>
      <c r="AB525" s="18"/>
      <c r="AC525" s="20"/>
      <c r="AD525" s="20"/>
      <c r="AE525" s="24">
        <f t="shared" si="48"/>
        <v>16</v>
      </c>
      <c r="AH525" s="25" t="str">
        <f t="shared" ca="1" si="7"/>
        <v>-</v>
      </c>
      <c r="AI525" s="15">
        <f t="shared" ca="1" si="8"/>
        <v>12.524322986472157</v>
      </c>
      <c r="AJ525" s="15">
        <f t="shared" ca="1" si="9"/>
        <v>12.489672880534483</v>
      </c>
      <c r="AK525" s="17">
        <f t="shared" ca="1" si="10"/>
        <v>3.3059638793006919E-2</v>
      </c>
      <c r="AL525" s="17">
        <f t="shared" ca="1" si="11"/>
        <v>3.6315700324091031E-2</v>
      </c>
      <c r="AM525" s="26">
        <f t="shared" ca="1" si="12"/>
        <v>1</v>
      </c>
      <c r="AN525" s="26">
        <f t="shared" ca="1" si="13"/>
        <v>0</v>
      </c>
      <c r="AO525" s="25">
        <f t="shared" si="20"/>
        <v>0</v>
      </c>
      <c r="AP525" s="26">
        <f t="shared" si="21"/>
        <v>0</v>
      </c>
      <c r="AQ525" s="25">
        <f t="shared" si="22"/>
        <v>0</v>
      </c>
      <c r="AR525" s="26">
        <f t="shared" si="23"/>
        <v>1</v>
      </c>
      <c r="BD525" s="30"/>
      <c r="BE525" s="30"/>
      <c r="BF525" s="30"/>
    </row>
    <row r="526" spans="1:58" x14ac:dyDescent="0.2">
      <c r="A526" s="40">
        <v>38833</v>
      </c>
      <c r="B526" s="13">
        <v>12.42</v>
      </c>
      <c r="C526" s="14">
        <v>12.66</v>
      </c>
      <c r="D526" s="31">
        <f t="shared" si="14"/>
        <v>60481.957086346942</v>
      </c>
      <c r="E526" s="31">
        <f t="shared" si="15"/>
        <v>19725.081356195646</v>
      </c>
      <c r="F526" s="16">
        <f t="shared" si="0"/>
        <v>80207.038442542587</v>
      </c>
      <c r="G526" s="16">
        <f t="shared" si="1"/>
        <v>12.479022495000589</v>
      </c>
      <c r="H526" s="17">
        <f t="shared" si="2"/>
        <v>1.8957345971563955E-2</v>
      </c>
      <c r="I526" s="16">
        <v>11.76</v>
      </c>
      <c r="J526" s="32">
        <f t="shared" si="16"/>
        <v>0.98732806646372184</v>
      </c>
      <c r="K526" s="18">
        <f t="shared" ca="1" si="3"/>
        <v>13472.884147686136</v>
      </c>
      <c r="L526" s="19"/>
      <c r="M526" s="20"/>
      <c r="N526" s="18"/>
      <c r="O526" s="20"/>
      <c r="P526" s="21"/>
      <c r="Q526" s="33">
        <f t="shared" si="17"/>
        <v>1.0126719335362782</v>
      </c>
      <c r="R526" s="5">
        <f t="shared" ca="1" si="4"/>
        <v>12.84271916935524</v>
      </c>
      <c r="S526" s="20"/>
      <c r="T526" s="20"/>
      <c r="U526" s="5">
        <f t="shared" ca="1" si="5"/>
        <v>24.026021307523955</v>
      </c>
      <c r="V526" s="23"/>
      <c r="W526" s="20"/>
      <c r="X526" s="32">
        <f t="shared" si="18"/>
        <v>0.9746561329274438</v>
      </c>
      <c r="Y526" s="18">
        <f t="shared" ca="1" si="6"/>
        <v>1152178377.3163416</v>
      </c>
      <c r="Z526" s="20"/>
      <c r="AA526" s="20"/>
      <c r="AB526" s="18"/>
      <c r="AC526" s="20"/>
      <c r="AD526" s="20"/>
      <c r="AE526" s="24">
        <f t="shared" si="48"/>
        <v>15</v>
      </c>
      <c r="AH526" s="25" t="str">
        <f t="shared" ca="1" si="7"/>
        <v>-</v>
      </c>
      <c r="AI526" s="15">
        <f t="shared" ca="1" si="8"/>
        <v>12.524709154366354</v>
      </c>
      <c r="AJ526" s="15">
        <f t="shared" ca="1" si="9"/>
        <v>12.497240371889855</v>
      </c>
      <c r="AK526" s="17">
        <f t="shared" ca="1" si="10"/>
        <v>2.1163728943048372E-2</v>
      </c>
      <c r="AL526" s="17">
        <f t="shared" ca="1" si="11"/>
        <v>3.4218794635401555E-2</v>
      </c>
      <c r="AM526" s="26">
        <f t="shared" ca="1" si="12"/>
        <v>1</v>
      </c>
      <c r="AN526" s="26">
        <f t="shared" ca="1" si="13"/>
        <v>0</v>
      </c>
      <c r="AO526" s="25">
        <f t="shared" si="20"/>
        <v>0</v>
      </c>
      <c r="AP526" s="26">
        <f t="shared" si="21"/>
        <v>0</v>
      </c>
      <c r="AQ526" s="25">
        <f t="shared" si="22"/>
        <v>0</v>
      </c>
      <c r="AR526" s="26">
        <f t="shared" si="23"/>
        <v>1</v>
      </c>
      <c r="BD526" s="30"/>
      <c r="BE526" s="30"/>
      <c r="BF526" s="30"/>
    </row>
    <row r="527" spans="1:58" x14ac:dyDescent="0.2">
      <c r="A527" s="40">
        <v>38834</v>
      </c>
      <c r="B527" s="13">
        <v>12.35</v>
      </c>
      <c r="C527" s="14">
        <v>12.56</v>
      </c>
      <c r="D527" s="31">
        <f t="shared" si="14"/>
        <v>56449.826613923811</v>
      </c>
      <c r="E527" s="31">
        <f t="shared" si="15"/>
        <v>23680.773336250564</v>
      </c>
      <c r="F527" s="16">
        <f t="shared" si="0"/>
        <v>80130.599950174379</v>
      </c>
      <c r="G527" s="16">
        <f t="shared" si="1"/>
        <v>12.412060715927559</v>
      </c>
      <c r="H527" s="17">
        <f t="shared" si="2"/>
        <v>1.671974522292996E-2</v>
      </c>
      <c r="I527" s="16">
        <v>11.84</v>
      </c>
      <c r="J527" s="32">
        <f t="shared" si="16"/>
        <v>0.99368615159524387</v>
      </c>
      <c r="K527" s="18">
        <f t="shared" ca="1" si="3"/>
        <v>13387.272605072818</v>
      </c>
      <c r="L527" s="19"/>
      <c r="M527" s="20"/>
      <c r="N527" s="18"/>
      <c r="O527" s="20"/>
      <c r="P527" s="21"/>
      <c r="Q527" s="33">
        <f t="shared" si="17"/>
        <v>1.0063138484047562</v>
      </c>
      <c r="R527" s="5">
        <f t="shared" ca="1" si="4"/>
        <v>12.923267762528674</v>
      </c>
      <c r="S527" s="20"/>
      <c r="T527" s="20"/>
      <c r="U527" s="5">
        <f t="shared" ca="1" si="5"/>
        <v>24.176890229177737</v>
      </c>
      <c r="V527" s="23"/>
      <c r="W527" s="20"/>
      <c r="X527" s="32">
        <f t="shared" si="18"/>
        <v>0.98737230319048774</v>
      </c>
      <c r="Y527" s="18">
        <f t="shared" ca="1" si="6"/>
        <v>1137554147.1706765</v>
      </c>
      <c r="Z527" s="20"/>
      <c r="AA527" s="20"/>
      <c r="AB527" s="18"/>
      <c r="AC527" s="20"/>
      <c r="AD527" s="20"/>
      <c r="AE527" s="24">
        <f t="shared" si="48"/>
        <v>14</v>
      </c>
      <c r="AH527" s="25" t="str">
        <f t="shared" ca="1" si="7"/>
        <v>-</v>
      </c>
      <c r="AI527" s="15">
        <f t="shared" ca="1" si="8"/>
        <v>12.521393572105291</v>
      </c>
      <c r="AJ527" s="15">
        <f t="shared" ca="1" si="9"/>
        <v>12.497909119222832</v>
      </c>
      <c r="AK527" s="17">
        <f t="shared" ca="1" si="10"/>
        <v>1.9199454328174586E-2</v>
      </c>
      <c r="AL527" s="17">
        <f t="shared" ca="1" si="11"/>
        <v>3.1726042862778067E-2</v>
      </c>
      <c r="AM527" s="26">
        <f t="shared" ca="1" si="12"/>
        <v>1</v>
      </c>
      <c r="AN527" s="26">
        <f t="shared" ca="1" si="13"/>
        <v>0</v>
      </c>
      <c r="AO527" s="25">
        <f t="shared" si="20"/>
        <v>0</v>
      </c>
      <c r="AP527" s="26">
        <f t="shared" si="21"/>
        <v>0</v>
      </c>
      <c r="AQ527" s="25">
        <f t="shared" si="22"/>
        <v>0</v>
      </c>
      <c r="AR527" s="26">
        <f t="shared" si="23"/>
        <v>1</v>
      </c>
      <c r="BD527" s="30"/>
      <c r="BE527" s="30"/>
      <c r="BF527" s="30"/>
    </row>
    <row r="528" spans="1:58" x14ac:dyDescent="0.2">
      <c r="A528" s="40">
        <v>38835</v>
      </c>
      <c r="B528" s="13">
        <v>12.23</v>
      </c>
      <c r="C528" s="14">
        <v>12.55</v>
      </c>
      <c r="D528" s="31">
        <f t="shared" si="14"/>
        <v>52417.696141500681</v>
      </c>
      <c r="E528" s="31">
        <f t="shared" si="15"/>
        <v>27645.487614469166</v>
      </c>
      <c r="F528" s="16">
        <f t="shared" si="0"/>
        <v>80063.183755969847</v>
      </c>
      <c r="G528" s="16">
        <f t="shared" si="1"/>
        <v>12.340494682095009</v>
      </c>
      <c r="H528" s="17">
        <f t="shared" si="2"/>
        <v>2.5498007968127512E-2</v>
      </c>
      <c r="I528" s="16">
        <v>11.59</v>
      </c>
      <c r="J528" s="32">
        <f t="shared" si="16"/>
        <v>0.99339767575690785</v>
      </c>
      <c r="K528" s="18">
        <f t="shared" ca="1" si="3"/>
        <v>13298.343321689974</v>
      </c>
      <c r="L528" s="19"/>
      <c r="M528" s="20"/>
      <c r="N528" s="18"/>
      <c r="O528" s="20"/>
      <c r="P528" s="21"/>
      <c r="Q528" s="33">
        <f t="shared" si="17"/>
        <v>1.0066023242430922</v>
      </c>
      <c r="R528" s="5">
        <f t="shared" ca="1" si="4"/>
        <v>13.008049445769897</v>
      </c>
      <c r="S528" s="20"/>
      <c r="T528" s="20"/>
      <c r="U528" s="5">
        <f t="shared" ca="1" si="5"/>
        <v>24.335680726561439</v>
      </c>
      <c r="V528" s="23"/>
      <c r="W528" s="20"/>
      <c r="X528" s="32">
        <f t="shared" si="18"/>
        <v>0.9867953515138157</v>
      </c>
      <c r="Y528" s="18">
        <f t="shared" ca="1" si="6"/>
        <v>1122459267.1035378</v>
      </c>
      <c r="Z528" s="20"/>
      <c r="AA528" s="20"/>
      <c r="AB528" s="18"/>
      <c r="AC528" s="20"/>
      <c r="AD528" s="20"/>
      <c r="AE528" s="24">
        <f t="shared" si="48"/>
        <v>13</v>
      </c>
      <c r="AH528" s="25" t="str">
        <f t="shared" ca="1" si="7"/>
        <v>-</v>
      </c>
      <c r="AI528" s="15">
        <f t="shared" ca="1" si="8"/>
        <v>12.525445430857308</v>
      </c>
      <c r="AJ528" s="15">
        <f t="shared" ca="1" si="9"/>
        <v>12.498842119559871</v>
      </c>
      <c r="AK528" s="17">
        <f t="shared" ca="1" si="10"/>
        <v>2.0165697053621628E-2</v>
      </c>
      <c r="AL528" s="17">
        <f t="shared" ca="1" si="11"/>
        <v>3.0035432691996225E-2</v>
      </c>
      <c r="AM528" s="26">
        <f t="shared" ca="1" si="12"/>
        <v>1</v>
      </c>
      <c r="AN528" s="26">
        <f t="shared" ca="1" si="13"/>
        <v>0</v>
      </c>
      <c r="AO528" s="25">
        <f t="shared" si="20"/>
        <v>0</v>
      </c>
      <c r="AP528" s="26">
        <f t="shared" si="21"/>
        <v>0</v>
      </c>
      <c r="AQ528" s="25">
        <f t="shared" si="22"/>
        <v>0</v>
      </c>
      <c r="AR528" s="26">
        <f t="shared" si="23"/>
        <v>1</v>
      </c>
      <c r="BD528" s="30"/>
      <c r="BE528" s="30"/>
      <c r="BF528" s="30"/>
    </row>
    <row r="529" spans="1:58" x14ac:dyDescent="0.2">
      <c r="A529" s="40">
        <v>38838</v>
      </c>
      <c r="B529" s="13">
        <v>12.53</v>
      </c>
      <c r="C529" s="14">
        <v>12.65</v>
      </c>
      <c r="D529" s="31">
        <f t="shared" si="14"/>
        <v>48385.56566907755</v>
      </c>
      <c r="E529" s="31">
        <f t="shared" si="15"/>
        <v>31574.806791977921</v>
      </c>
      <c r="F529" s="16">
        <f t="shared" si="0"/>
        <v>79960.372461055464</v>
      </c>
      <c r="G529" s="16">
        <f t="shared" si="1"/>
        <v>12.577385682412659</v>
      </c>
      <c r="H529" s="17">
        <f t="shared" si="2"/>
        <v>9.4861660079051946E-3</v>
      </c>
      <c r="I529" s="16">
        <v>12.54</v>
      </c>
      <c r="J529" s="32">
        <f t="shared" si="16"/>
        <v>1.0178874547273282</v>
      </c>
      <c r="K529" s="18">
        <f t="shared" ca="1" si="3"/>
        <v>13535.6649913683</v>
      </c>
      <c r="L529" s="19"/>
      <c r="M529" s="20"/>
      <c r="N529" s="18"/>
      <c r="O529" s="20"/>
      <c r="P529" s="21"/>
      <c r="Q529" s="33">
        <f t="shared" si="17"/>
        <v>0.98211254527267167</v>
      </c>
      <c r="R529" s="5">
        <f t="shared" ca="1" si="4"/>
        <v>12.774836345166342</v>
      </c>
      <c r="S529" s="20"/>
      <c r="T529" s="20"/>
      <c r="U529" s="5">
        <f t="shared" ca="1" si="5"/>
        <v>23.899559099531444</v>
      </c>
      <c r="V529" s="23"/>
      <c r="W529" s="20"/>
      <c r="X529" s="32">
        <f t="shared" si="18"/>
        <v>1.0357749094546567</v>
      </c>
      <c r="Y529" s="18">
        <f t="shared" ca="1" si="6"/>
        <v>1162538630.4090016</v>
      </c>
      <c r="Z529" s="20"/>
      <c r="AA529" s="20"/>
      <c r="AB529" s="18"/>
      <c r="AC529" s="20"/>
      <c r="AD529" s="20"/>
      <c r="AE529" s="24">
        <f t="shared" si="48"/>
        <v>12</v>
      </c>
      <c r="AH529" s="25" t="str">
        <f t="shared" ca="1" si="7"/>
        <v>-</v>
      </c>
      <c r="AI529" s="15">
        <f t="shared" ca="1" si="8"/>
        <v>12.542052425855935</v>
      </c>
      <c r="AJ529" s="15">
        <f t="shared" ca="1" si="9"/>
        <v>12.50426305346326</v>
      </c>
      <c r="AK529" s="17">
        <f t="shared" ca="1" si="10"/>
        <v>1.8514244762981562E-2</v>
      </c>
      <c r="AL529" s="17">
        <f t="shared" ca="1" si="11"/>
        <v>2.8306024044873174E-2</v>
      </c>
      <c r="AM529" s="26">
        <f t="shared" ca="1" si="12"/>
        <v>1</v>
      </c>
      <c r="AN529" s="26">
        <f t="shared" ca="1" si="13"/>
        <v>0</v>
      </c>
      <c r="AO529" s="25">
        <f t="shared" si="20"/>
        <v>0</v>
      </c>
      <c r="AP529" s="26">
        <f t="shared" si="21"/>
        <v>0</v>
      </c>
      <c r="AQ529" s="25">
        <f t="shared" si="22"/>
        <v>0</v>
      </c>
      <c r="AR529" s="26">
        <f t="shared" si="23"/>
        <v>1</v>
      </c>
      <c r="BD529" s="30"/>
      <c r="BE529" s="30"/>
      <c r="BF529" s="30"/>
    </row>
    <row r="530" spans="1:58" x14ac:dyDescent="0.2">
      <c r="A530" s="40">
        <v>38839</v>
      </c>
      <c r="B530" s="13">
        <v>12.31</v>
      </c>
      <c r="C530" s="14">
        <v>12.52</v>
      </c>
      <c r="D530" s="31">
        <f t="shared" si="14"/>
        <v>44353.43519665442</v>
      </c>
      <c r="E530" s="31">
        <f t="shared" si="15"/>
        <v>35568.687805374109</v>
      </c>
      <c r="F530" s="16">
        <f t="shared" si="0"/>
        <v>79922.123002028529</v>
      </c>
      <c r="G530" s="16">
        <f t="shared" si="1"/>
        <v>12.403458784108363</v>
      </c>
      <c r="H530" s="17">
        <f t="shared" si="2"/>
        <v>1.6773162939297093E-2</v>
      </c>
      <c r="I530" s="16">
        <v>11.99</v>
      </c>
      <c r="J530" s="32">
        <f t="shared" si="16"/>
        <v>0.98569971839073667</v>
      </c>
      <c r="K530" s="18">
        <f t="shared" ca="1" si="3"/>
        <v>13341.557239492935</v>
      </c>
      <c r="L530" s="19"/>
      <c r="M530" s="20"/>
      <c r="N530" s="18"/>
      <c r="O530" s="20"/>
      <c r="P530" s="21"/>
      <c r="Q530" s="33">
        <f t="shared" si="17"/>
        <v>1.0143002816092634</v>
      </c>
      <c r="R530" s="5">
        <f t="shared" ca="1" si="4"/>
        <v>12.95698030916888</v>
      </c>
      <c r="S530" s="20"/>
      <c r="T530" s="20"/>
      <c r="U530" s="5">
        <f t="shared" ca="1" si="5"/>
        <v>24.240499612571245</v>
      </c>
      <c r="V530" s="23"/>
      <c r="W530" s="20"/>
      <c r="X530" s="32">
        <f t="shared" si="18"/>
        <v>0.97139943678147334</v>
      </c>
      <c r="Y530" s="18">
        <f t="shared" ca="1" si="6"/>
        <v>1129215048.7478616</v>
      </c>
      <c r="Z530" s="20"/>
      <c r="AA530" s="20"/>
      <c r="AB530" s="18"/>
      <c r="AC530" s="20"/>
      <c r="AD530" s="20"/>
      <c r="AE530" s="24">
        <f t="shared" si="48"/>
        <v>11</v>
      </c>
      <c r="AH530" s="25" t="str">
        <f t="shared" ca="1" si="7"/>
        <v>-</v>
      </c>
      <c r="AI530" s="15">
        <f t="shared" ca="1" si="8"/>
        <v>12.543843465694966</v>
      </c>
      <c r="AJ530" s="15">
        <f t="shared" ca="1" si="9"/>
        <v>12.504397272317206</v>
      </c>
      <c r="AK530" s="17">
        <f t="shared" ca="1" si="10"/>
        <v>1.717860744754553E-2</v>
      </c>
      <c r="AL530" s="17">
        <f t="shared" ca="1" si="11"/>
        <v>2.6535913184275443E-2</v>
      </c>
      <c r="AM530" s="26">
        <f t="shared" ca="1" si="12"/>
        <v>1</v>
      </c>
      <c r="AN530" s="26">
        <f t="shared" ca="1" si="13"/>
        <v>0</v>
      </c>
      <c r="AO530" s="25">
        <f t="shared" si="20"/>
        <v>0</v>
      </c>
      <c r="AP530" s="26">
        <f t="shared" si="21"/>
        <v>0</v>
      </c>
      <c r="AQ530" s="25">
        <f t="shared" si="22"/>
        <v>0</v>
      </c>
      <c r="AR530" s="26">
        <f t="shared" si="23"/>
        <v>1</v>
      </c>
      <c r="BD530" s="30"/>
      <c r="BE530" s="30"/>
      <c r="BF530" s="30"/>
    </row>
    <row r="531" spans="1:58" x14ac:dyDescent="0.2">
      <c r="A531" s="40">
        <v>38840</v>
      </c>
      <c r="B531" s="13">
        <v>12.41</v>
      </c>
      <c r="C531" s="14">
        <v>12.67</v>
      </c>
      <c r="D531" s="31">
        <f t="shared" si="14"/>
        <v>40321.30472423129</v>
      </c>
      <c r="E531" s="31">
        <f t="shared" si="15"/>
        <v>39533.186696390781</v>
      </c>
      <c r="F531" s="16">
        <f t="shared" si="0"/>
        <v>79854.491420622071</v>
      </c>
      <c r="G531" s="16">
        <f t="shared" si="1"/>
        <v>12.538716974564654</v>
      </c>
      <c r="H531" s="17">
        <f t="shared" si="2"/>
        <v>2.0520915548539853E-2</v>
      </c>
      <c r="I531" s="16">
        <v>11.99</v>
      </c>
      <c r="J531" s="32">
        <f t="shared" si="16"/>
        <v>1.0100494304036509</v>
      </c>
      <c r="K531" s="18">
        <f t="shared" ca="1" si="3"/>
        <v>13475.082915921188</v>
      </c>
      <c r="L531" s="19"/>
      <c r="M531" s="20"/>
      <c r="N531" s="18"/>
      <c r="O531" s="20"/>
      <c r="P531" s="21"/>
      <c r="Q531" s="33">
        <f t="shared" si="17"/>
        <v>0.98995056959634908</v>
      </c>
      <c r="R531" s="5">
        <f t="shared" ca="1" si="4"/>
        <v>12.826235690940566</v>
      </c>
      <c r="S531" s="20"/>
      <c r="T531" s="20"/>
      <c r="U531" s="5">
        <f t="shared" ca="1" si="5"/>
        <v>23.99607485461825</v>
      </c>
      <c r="V531" s="23"/>
      <c r="W531" s="20"/>
      <c r="X531" s="32">
        <f t="shared" si="18"/>
        <v>1.0200988608073018</v>
      </c>
      <c r="Y531" s="18">
        <f t="shared" ca="1" si="6"/>
        <v>1151835173.9667835</v>
      </c>
      <c r="Z531" s="20"/>
      <c r="AA531" s="20"/>
      <c r="AB531" s="18"/>
      <c r="AC531" s="20"/>
      <c r="AD531" s="20"/>
      <c r="AE531" s="24">
        <f t="shared" si="48"/>
        <v>10</v>
      </c>
      <c r="AH531" s="25" t="str">
        <f t="shared" ca="1" si="7"/>
        <v>-</v>
      </c>
      <c r="AI531" s="15">
        <f t="shared" ca="1" si="8"/>
        <v>12.552186403473948</v>
      </c>
      <c r="AJ531" s="15">
        <f t="shared" ca="1" si="9"/>
        <v>12.503214462056402</v>
      </c>
      <c r="AK531" s="17">
        <f t="shared" ca="1" si="10"/>
        <v>1.7992557276393928E-2</v>
      </c>
      <c r="AL531" s="17">
        <f t="shared" ca="1" si="11"/>
        <v>2.5754791160776162E-2</v>
      </c>
      <c r="AM531" s="26">
        <f t="shared" ca="1" si="12"/>
        <v>1</v>
      </c>
      <c r="AN531" s="26">
        <f t="shared" ca="1" si="13"/>
        <v>0</v>
      </c>
      <c r="AO531" s="25">
        <f t="shared" si="20"/>
        <v>0</v>
      </c>
      <c r="AP531" s="26">
        <f t="shared" si="21"/>
        <v>0</v>
      </c>
      <c r="AQ531" s="25">
        <f t="shared" si="22"/>
        <v>0</v>
      </c>
      <c r="AR531" s="26">
        <f t="shared" si="23"/>
        <v>1</v>
      </c>
      <c r="BD531" s="30"/>
      <c r="BE531" s="30"/>
      <c r="BF531" s="30"/>
    </row>
    <row r="532" spans="1:58" x14ac:dyDescent="0.2">
      <c r="A532" s="40">
        <v>38841</v>
      </c>
      <c r="B532" s="13">
        <v>12.26</v>
      </c>
      <c r="C532" s="14">
        <v>12.7</v>
      </c>
      <c r="D532" s="31">
        <f t="shared" si="14"/>
        <v>36289.174251808159</v>
      </c>
      <c r="E532" s="31">
        <f t="shared" si="15"/>
        <v>43482.574159908618</v>
      </c>
      <c r="F532" s="16">
        <f t="shared" si="0"/>
        <v>79771.748411716777</v>
      </c>
      <c r="G532" s="16">
        <f t="shared" si="1"/>
        <v>12.499838451723713</v>
      </c>
      <c r="H532" s="17">
        <f t="shared" si="2"/>
        <v>3.4645669291338499E-2</v>
      </c>
      <c r="I532" s="16">
        <v>11.86</v>
      </c>
      <c r="J532" s="32">
        <f t="shared" si="16"/>
        <v>0.99586636265788198</v>
      </c>
      <c r="K532" s="18">
        <f t="shared" ca="1" si="3"/>
        <v>13418.834728684817</v>
      </c>
      <c r="L532" s="19"/>
      <c r="M532" s="20"/>
      <c r="N532" s="18"/>
      <c r="O532" s="20"/>
      <c r="P532" s="21"/>
      <c r="Q532" s="33">
        <f t="shared" si="17"/>
        <v>1.0041336373421179</v>
      </c>
      <c r="R532" s="5">
        <f t="shared" ca="1" si="4"/>
        <v>12.878718164939672</v>
      </c>
      <c r="S532" s="20"/>
      <c r="T532" s="20"/>
      <c r="U532" s="5">
        <f t="shared" ca="1" si="5"/>
        <v>24.094441013831442</v>
      </c>
      <c r="V532" s="23"/>
      <c r="W532" s="20"/>
      <c r="X532" s="32">
        <f t="shared" si="18"/>
        <v>0.99173272531576395</v>
      </c>
      <c r="Y532" s="18">
        <f t="shared" ca="1" si="6"/>
        <v>1142237457.0226302</v>
      </c>
      <c r="Z532" s="20"/>
      <c r="AA532" s="20"/>
      <c r="AB532" s="18"/>
      <c r="AC532" s="20"/>
      <c r="AD532" s="20"/>
      <c r="AE532" s="24">
        <f t="shared" si="48"/>
        <v>9</v>
      </c>
      <c r="AH532" s="25" t="str">
        <f t="shared" ca="1" si="7"/>
        <v>-</v>
      </c>
      <c r="AI532" s="15">
        <f t="shared" ca="1" si="8"/>
        <v>12.56019949419038</v>
      </c>
      <c r="AJ532" s="15">
        <f t="shared" ca="1" si="9"/>
        <v>12.498248782132112</v>
      </c>
      <c r="AK532" s="17">
        <f t="shared" ca="1" si="10"/>
        <v>2.0607277829689685E-2</v>
      </c>
      <c r="AL532" s="17">
        <f t="shared" ca="1" si="11"/>
        <v>2.6657519228858555E-2</v>
      </c>
      <c r="AM532" s="26">
        <f t="shared" ca="1" si="12"/>
        <v>1</v>
      </c>
      <c r="AN532" s="26">
        <f t="shared" ca="1" si="13"/>
        <v>0</v>
      </c>
      <c r="AO532" s="25">
        <f t="shared" si="20"/>
        <v>0</v>
      </c>
      <c r="AP532" s="26">
        <f t="shared" si="21"/>
        <v>0</v>
      </c>
      <c r="AQ532" s="25">
        <f t="shared" si="22"/>
        <v>0</v>
      </c>
      <c r="AR532" s="26">
        <f t="shared" si="23"/>
        <v>1</v>
      </c>
      <c r="BD532" s="30"/>
      <c r="BE532" s="30"/>
      <c r="BF532" s="30"/>
    </row>
    <row r="533" spans="1:58" x14ac:dyDescent="0.2">
      <c r="A533" s="40">
        <v>38842</v>
      </c>
      <c r="B533" s="13">
        <v>12.1</v>
      </c>
      <c r="C533" s="14">
        <v>12.55</v>
      </c>
      <c r="D533" s="31">
        <f t="shared" si="14"/>
        <v>32257.043779385029</v>
      </c>
      <c r="E533" s="31">
        <f t="shared" si="15"/>
        <v>47375.008773444642</v>
      </c>
      <c r="F533" s="16">
        <f t="shared" si="0"/>
        <v>79632.052552829671</v>
      </c>
      <c r="G533" s="16">
        <f t="shared" si="1"/>
        <v>12.367715740893489</v>
      </c>
      <c r="H533" s="17">
        <f t="shared" si="2"/>
        <v>3.5856573705179362E-2</v>
      </c>
      <c r="I533" s="16">
        <v>11.62</v>
      </c>
      <c r="J533" s="32">
        <f t="shared" si="16"/>
        <v>0.98769736192682345</v>
      </c>
      <c r="K533" s="18">
        <f t="shared" ca="1" si="3"/>
        <v>13253.207332919388</v>
      </c>
      <c r="L533" s="19"/>
      <c r="M533" s="20"/>
      <c r="N533" s="18"/>
      <c r="O533" s="20"/>
      <c r="P533" s="21"/>
      <c r="Q533" s="33">
        <f t="shared" si="17"/>
        <v>1.0123026380731766</v>
      </c>
      <c r="R533" s="5">
        <f t="shared" ca="1" si="4"/>
        <v>13.036617262414831</v>
      </c>
      <c r="S533" s="20"/>
      <c r="T533" s="20"/>
      <c r="U533" s="5">
        <f t="shared" ca="1" si="5"/>
        <v>24.390031169326473</v>
      </c>
      <c r="V533" s="23"/>
      <c r="W533" s="20"/>
      <c r="X533" s="32">
        <f t="shared" si="18"/>
        <v>0.97539472385364689</v>
      </c>
      <c r="Y533" s="18">
        <f t="shared" ca="1" si="6"/>
        <v>1114059064.4281487</v>
      </c>
      <c r="Z533" s="20"/>
      <c r="AA533" s="20"/>
      <c r="AB533" s="18"/>
      <c r="AC533" s="20"/>
      <c r="AD533" s="20"/>
      <c r="AE533" s="24">
        <f t="shared" si="48"/>
        <v>8</v>
      </c>
      <c r="AH533" s="25" t="str">
        <f t="shared" ca="1" si="7"/>
        <v>-</v>
      </c>
      <c r="AI533" s="15">
        <f t="shared" ca="1" si="8"/>
        <v>12.56634984733407</v>
      </c>
      <c r="AJ533" s="15">
        <f t="shared" ca="1" si="9"/>
        <v>12.492790740399023</v>
      </c>
      <c r="AK533" s="17">
        <f t="shared" ca="1" si="10"/>
        <v>2.3796749243397919E-2</v>
      </c>
      <c r="AL533" s="17">
        <f t="shared" ca="1" si="11"/>
        <v>2.7213270031503145E-2</v>
      </c>
      <c r="AM533" s="26">
        <f t="shared" ca="1" si="12"/>
        <v>1</v>
      </c>
      <c r="AN533" s="26">
        <f t="shared" ca="1" si="13"/>
        <v>0</v>
      </c>
      <c r="AO533" s="25">
        <f t="shared" si="20"/>
        <v>0</v>
      </c>
      <c r="AP533" s="26">
        <f t="shared" si="21"/>
        <v>0</v>
      </c>
      <c r="AQ533" s="25">
        <f t="shared" si="22"/>
        <v>0</v>
      </c>
      <c r="AR533" s="26">
        <f t="shared" si="23"/>
        <v>1</v>
      </c>
      <c r="BD533" s="30"/>
      <c r="BE533" s="30"/>
      <c r="BF533" s="30"/>
    </row>
    <row r="534" spans="1:58" x14ac:dyDescent="0.2">
      <c r="A534" s="40">
        <v>38845</v>
      </c>
      <c r="B534" s="13">
        <v>12.08</v>
      </c>
      <c r="C534" s="14">
        <v>12.6</v>
      </c>
      <c r="D534" s="31">
        <f t="shared" si="14"/>
        <v>28224.913306961898</v>
      </c>
      <c r="E534" s="31">
        <f t="shared" si="15"/>
        <v>51262.560862394428</v>
      </c>
      <c r="F534" s="16">
        <f t="shared" si="0"/>
        <v>79487.474169356326</v>
      </c>
      <c r="G534" s="16">
        <f t="shared" si="1"/>
        <v>12.415355122640461</v>
      </c>
      <c r="H534" s="17">
        <f t="shared" si="2"/>
        <v>4.1269841269841234E-2</v>
      </c>
      <c r="I534" s="16">
        <v>12</v>
      </c>
      <c r="J534" s="32">
        <f t="shared" si="16"/>
        <v>1.0020293406209573</v>
      </c>
      <c r="K534" s="18">
        <f t="shared" ca="1" si="3"/>
        <v>13279.561201745177</v>
      </c>
      <c r="L534" s="19"/>
      <c r="M534" s="20"/>
      <c r="N534" s="18"/>
      <c r="O534" s="20"/>
      <c r="P534" s="21"/>
      <c r="Q534" s="33">
        <f t="shared" si="17"/>
        <v>0.99797065937904283</v>
      </c>
      <c r="R534" s="5">
        <f t="shared" ca="1" si="4"/>
        <v>13.009619539226298</v>
      </c>
      <c r="S534" s="20"/>
      <c r="T534" s="20"/>
      <c r="U534" s="5">
        <f t="shared" ca="1" si="5"/>
        <v>24.339702179548276</v>
      </c>
      <c r="V534" s="23"/>
      <c r="W534" s="20"/>
      <c r="X534" s="32">
        <f t="shared" si="18"/>
        <v>1.0040586812419143</v>
      </c>
      <c r="Y534" s="18">
        <f t="shared" ca="1" si="6"/>
        <v>1118507057.7599659</v>
      </c>
      <c r="Z534" s="20"/>
      <c r="AA534" s="20"/>
      <c r="AB534" s="18"/>
      <c r="AC534" s="20"/>
      <c r="AD534" s="20"/>
      <c r="AE534" s="24">
        <f t="shared" si="48"/>
        <v>7</v>
      </c>
      <c r="AH534" s="25" t="str">
        <f t="shared" ca="1" si="7"/>
        <v>-</v>
      </c>
      <c r="AI534" s="15">
        <f t="shared" ca="1" si="8"/>
        <v>12.577543434850993</v>
      </c>
      <c r="AJ534" s="15">
        <f t="shared" ca="1" si="9"/>
        <v>12.485897938342926</v>
      </c>
      <c r="AK534" s="17">
        <f t="shared" ca="1" si="10"/>
        <v>2.6425388127016874E-2</v>
      </c>
      <c r="AL534" s="17">
        <f t="shared" ca="1" si="11"/>
        <v>2.7958658276891396E-2</v>
      </c>
      <c r="AM534" s="26">
        <f t="shared" ca="1" si="12"/>
        <v>1</v>
      </c>
      <c r="AN534" s="26">
        <f t="shared" ca="1" si="13"/>
        <v>0</v>
      </c>
      <c r="AO534" s="25">
        <f t="shared" si="20"/>
        <v>0</v>
      </c>
      <c r="AP534" s="26">
        <f t="shared" si="21"/>
        <v>0</v>
      </c>
      <c r="AQ534" s="25">
        <f t="shared" si="22"/>
        <v>0</v>
      </c>
      <c r="AR534" s="26">
        <f t="shared" si="23"/>
        <v>1</v>
      </c>
      <c r="BD534" s="30"/>
      <c r="BE534" s="30"/>
      <c r="BF534" s="30"/>
    </row>
    <row r="535" spans="1:58" x14ac:dyDescent="0.2">
      <c r="A535" s="40">
        <v>38846</v>
      </c>
      <c r="B535" s="13">
        <v>11.96</v>
      </c>
      <c r="C535" s="14">
        <v>12.53</v>
      </c>
      <c r="D535" s="31">
        <f t="shared" si="14"/>
        <v>24192.782834538772</v>
      </c>
      <c r="E535" s="31">
        <f t="shared" si="15"/>
        <v>55128.285950241363</v>
      </c>
      <c r="F535" s="16">
        <f t="shared" si="0"/>
        <v>79321.068784780131</v>
      </c>
      <c r="G535" s="16">
        <f t="shared" si="1"/>
        <v>12.356151028636505</v>
      </c>
      <c r="H535" s="17">
        <f t="shared" si="2"/>
        <v>4.5490822027134725E-2</v>
      </c>
      <c r="I535" s="16">
        <v>11.99</v>
      </c>
      <c r="J535" s="32">
        <f t="shared" si="16"/>
        <v>0.99314788501787055</v>
      </c>
      <c r="K535" s="18">
        <f t="shared" ca="1" si="3"/>
        <v>13188.030449983195</v>
      </c>
      <c r="L535" s="19"/>
      <c r="M535" s="20"/>
      <c r="N535" s="18"/>
      <c r="O535" s="20"/>
      <c r="P535" s="21"/>
      <c r="Q535" s="33">
        <f t="shared" si="17"/>
        <v>1.0068521149821295</v>
      </c>
      <c r="R535" s="5">
        <f t="shared" ca="1" si="4"/>
        <v>13.098217270946048</v>
      </c>
      <c r="S535" s="20"/>
      <c r="T535" s="20"/>
      <c r="U535" s="5">
        <f t="shared" ca="1" si="5"/>
        <v>24.50564162753005</v>
      </c>
      <c r="V535" s="23"/>
      <c r="W535" s="20"/>
      <c r="X535" s="32">
        <f t="shared" si="18"/>
        <v>0.98629577003574109</v>
      </c>
      <c r="Y535" s="18">
        <f t="shared" ca="1" si="6"/>
        <v>1103106176.1753476</v>
      </c>
      <c r="Z535" s="20"/>
      <c r="AA535" s="20"/>
      <c r="AB535" s="18"/>
      <c r="AC535" s="20"/>
      <c r="AD535" s="20"/>
      <c r="AE535" s="24">
        <f t="shared" si="48"/>
        <v>6</v>
      </c>
      <c r="AH535" s="25" t="str">
        <f t="shared" ca="1" si="7"/>
        <v>-</v>
      </c>
      <c r="AI535" s="15">
        <f t="shared" ca="1" si="8"/>
        <v>12.574358776393348</v>
      </c>
      <c r="AJ535" s="15">
        <f t="shared" ca="1" si="9"/>
        <v>12.479891420612397</v>
      </c>
      <c r="AK535" s="17">
        <f t="shared" ca="1" si="10"/>
        <v>3.2426164130221792E-2</v>
      </c>
      <c r="AL535" s="17">
        <f t="shared" ca="1" si="11"/>
        <v>2.8973505169368682E-2</v>
      </c>
      <c r="AM535" s="26">
        <f t="shared" ca="1" si="12"/>
        <v>1</v>
      </c>
      <c r="AN535" s="26">
        <f t="shared" ca="1" si="13"/>
        <v>1</v>
      </c>
      <c r="AO535" s="25">
        <f t="shared" si="20"/>
        <v>0</v>
      </c>
      <c r="AP535" s="26">
        <f t="shared" si="21"/>
        <v>0</v>
      </c>
      <c r="AQ535" s="25">
        <f t="shared" si="22"/>
        <v>0</v>
      </c>
      <c r="AR535" s="26">
        <f t="shared" si="23"/>
        <v>1</v>
      </c>
      <c r="BD535" s="30"/>
      <c r="BE535" s="30"/>
      <c r="BF535" s="30"/>
    </row>
    <row r="536" spans="1:58" x14ac:dyDescent="0.2">
      <c r="A536" s="40">
        <v>38847</v>
      </c>
      <c r="B536" s="13">
        <v>11.98</v>
      </c>
      <c r="C536" s="14">
        <v>12.46</v>
      </c>
      <c r="D536" s="31">
        <f t="shared" si="14"/>
        <v>20160.652362115645</v>
      </c>
      <c r="E536" s="31">
        <f t="shared" si="15"/>
        <v>58976.991492953304</v>
      </c>
      <c r="F536" s="16">
        <f t="shared" si="0"/>
        <v>79137.643855068949</v>
      </c>
      <c r="G536" s="16">
        <f t="shared" si="1"/>
        <v>12.33771795238764</v>
      </c>
      <c r="H536" s="17">
        <f t="shared" si="2"/>
        <v>3.8523274478330705E-2</v>
      </c>
      <c r="I536" s="16">
        <v>11.78</v>
      </c>
      <c r="J536" s="32">
        <f t="shared" si="16"/>
        <v>0.996199199517111</v>
      </c>
      <c r="K536" s="18">
        <f t="shared" ca="1" si="3"/>
        <v>13137.369771403701</v>
      </c>
      <c r="L536" s="19"/>
      <c r="M536" s="20"/>
      <c r="N536" s="18"/>
      <c r="O536" s="20"/>
      <c r="P536" s="21"/>
      <c r="Q536" s="33">
        <f t="shared" si="17"/>
        <v>1.0038008004828889</v>
      </c>
      <c r="R536" s="5">
        <f t="shared" ca="1" si="4"/>
        <v>13.147453253045947</v>
      </c>
      <c r="S536" s="20"/>
      <c r="T536" s="20"/>
      <c r="U536" s="5">
        <f t="shared" ca="1" si="5"/>
        <v>24.597940532077011</v>
      </c>
      <c r="V536" s="23"/>
      <c r="W536" s="20"/>
      <c r="X536" s="32">
        <f t="shared" si="18"/>
        <v>0.99239839903422211</v>
      </c>
      <c r="Y536" s="18">
        <f t="shared" ca="1" si="6"/>
        <v>1094648756.1986632</v>
      </c>
      <c r="Z536" s="20"/>
      <c r="AA536" s="20"/>
      <c r="AB536" s="18"/>
      <c r="AC536" s="20"/>
      <c r="AD536" s="20"/>
      <c r="AE536" s="24">
        <f t="shared" si="48"/>
        <v>5</v>
      </c>
      <c r="AH536" s="25" t="str">
        <f t="shared" ca="1" si="7"/>
        <v>-</v>
      </c>
      <c r="AI536" s="15">
        <f t="shared" ca="1" si="8"/>
        <v>12.562696358372012</v>
      </c>
      <c r="AJ536" s="15">
        <f t="shared" ca="1" si="9"/>
        <v>12.475932606127479</v>
      </c>
      <c r="AK536" s="17">
        <f t="shared" ca="1" si="10"/>
        <v>3.6051182720060727E-2</v>
      </c>
      <c r="AL536" s="17">
        <f t="shared" ca="1" si="11"/>
        <v>2.5735409507307148E-2</v>
      </c>
      <c r="AM536" s="26">
        <f t="shared" ca="1" si="12"/>
        <v>1</v>
      </c>
      <c r="AN536" s="26">
        <f t="shared" ca="1" si="13"/>
        <v>1</v>
      </c>
      <c r="AO536" s="25">
        <f t="shared" si="20"/>
        <v>0</v>
      </c>
      <c r="AP536" s="26">
        <f t="shared" si="21"/>
        <v>0</v>
      </c>
      <c r="AQ536" s="25">
        <f t="shared" si="22"/>
        <v>0</v>
      </c>
      <c r="AR536" s="26">
        <f t="shared" si="23"/>
        <v>1</v>
      </c>
      <c r="BD536" s="30"/>
      <c r="BE536" s="30"/>
      <c r="BF536" s="30"/>
    </row>
    <row r="537" spans="1:58" x14ac:dyDescent="0.2">
      <c r="A537" s="40">
        <v>38848</v>
      </c>
      <c r="B537" s="13">
        <v>12.36</v>
      </c>
      <c r="C537" s="14">
        <v>12.78</v>
      </c>
      <c r="D537" s="31">
        <f t="shared" si="14"/>
        <v>16128.521889692516</v>
      </c>
      <c r="E537" s="31">
        <f t="shared" si="15"/>
        <v>62853.791096454835</v>
      </c>
      <c r="F537" s="16">
        <f t="shared" si="0"/>
        <v>78982.312986147357</v>
      </c>
      <c r="G537" s="16">
        <f t="shared" si="1"/>
        <v>12.694234226150618</v>
      </c>
      <c r="H537" s="17">
        <f t="shared" si="2"/>
        <v>3.2863849765258246E-2</v>
      </c>
      <c r="I537" s="16">
        <v>12.49</v>
      </c>
      <c r="J537" s="32">
        <f t="shared" si="16"/>
        <v>1.0268769404566049</v>
      </c>
      <c r="K537" s="18">
        <f t="shared" ca="1" si="3"/>
        <v>13489.912097399101</v>
      </c>
      <c r="L537" s="19"/>
      <c r="M537" s="20"/>
      <c r="N537" s="18"/>
      <c r="O537" s="20"/>
      <c r="P537" s="21"/>
      <c r="Q537" s="33">
        <f t="shared" si="17"/>
        <v>0.97312305954339506</v>
      </c>
      <c r="R537" s="5">
        <f t="shared" ca="1" si="4"/>
        <v>12.793556949848076</v>
      </c>
      <c r="S537" s="20"/>
      <c r="T537" s="20"/>
      <c r="U537" s="5">
        <f t="shared" ca="1" si="5"/>
        <v>23.936003661528268</v>
      </c>
      <c r="V537" s="23"/>
      <c r="W537" s="20"/>
      <c r="X537" s="32">
        <f t="shared" si="18"/>
        <v>1.0537538809132099</v>
      </c>
      <c r="Y537" s="18">
        <f t="shared" ca="1" si="6"/>
        <v>1153414460.269172</v>
      </c>
      <c r="Z537" s="20"/>
      <c r="AA537" s="20"/>
      <c r="AB537" s="18"/>
      <c r="AC537" s="20"/>
      <c r="AD537" s="20"/>
      <c r="AE537" s="24">
        <f t="shared" si="48"/>
        <v>4</v>
      </c>
      <c r="AH537" s="25" t="str">
        <f t="shared" ca="1" si="7"/>
        <v>-</v>
      </c>
      <c r="AI537" s="15">
        <f t="shared" ca="1" si="8"/>
        <v>12.55770722226325</v>
      </c>
      <c r="AJ537" s="15">
        <f t="shared" ca="1" si="9"/>
        <v>12.484082469880949</v>
      </c>
      <c r="AK537" s="17">
        <f t="shared" ca="1" si="10"/>
        <v>3.8108338422847131E-2</v>
      </c>
      <c r="AL537" s="17">
        <f t="shared" ca="1" si="11"/>
        <v>2.6007813060624996E-2</v>
      </c>
      <c r="AM537" s="26">
        <f t="shared" ca="1" si="12"/>
        <v>1</v>
      </c>
      <c r="AN537" s="26">
        <f t="shared" ca="1" si="13"/>
        <v>1</v>
      </c>
      <c r="AO537" s="25">
        <f t="shared" si="20"/>
        <v>0</v>
      </c>
      <c r="AP537" s="26">
        <f t="shared" si="21"/>
        <v>0</v>
      </c>
      <c r="AQ537" s="25">
        <f t="shared" si="22"/>
        <v>0</v>
      </c>
      <c r="AR537" s="26">
        <f t="shared" si="23"/>
        <v>1</v>
      </c>
      <c r="BD537" s="30"/>
      <c r="BE537" s="30"/>
      <c r="BF537" s="30"/>
    </row>
    <row r="538" spans="1:58" x14ac:dyDescent="0.2">
      <c r="A538" s="40">
        <v>38849</v>
      </c>
      <c r="B538" s="13">
        <v>13.12</v>
      </c>
      <c r="C538" s="14">
        <v>13.35</v>
      </c>
      <c r="D538" s="31">
        <f t="shared" si="14"/>
        <v>12096.391417269388</v>
      </c>
      <c r="E538" s="31">
        <f t="shared" si="15"/>
        <v>66753.410238798329</v>
      </c>
      <c r="F538" s="16">
        <f t="shared" si="0"/>
        <v>78849.801656067721</v>
      </c>
      <c r="G538" s="16">
        <f t="shared" si="1"/>
        <v>13.314715573564692</v>
      </c>
      <c r="H538" s="17">
        <f t="shared" si="2"/>
        <v>1.7228464419475675E-2</v>
      </c>
      <c r="I538" s="16">
        <v>14.19</v>
      </c>
      <c r="J538" s="32">
        <f t="shared" si="16"/>
        <v>1.0471192497849398</v>
      </c>
      <c r="K538" s="18">
        <f t="shared" ca="1" si="3"/>
        <v>14124.970764861424</v>
      </c>
      <c r="L538" s="19"/>
      <c r="M538" s="20"/>
      <c r="N538" s="18"/>
      <c r="O538" s="20"/>
      <c r="P538" s="21"/>
      <c r="Q538" s="33">
        <f t="shared" si="17"/>
        <v>0.95288075021506025</v>
      </c>
      <c r="R538" s="5">
        <f t="shared" ca="1" si="4"/>
        <v>12.190226294339269</v>
      </c>
      <c r="S538" s="20"/>
      <c r="T538" s="20"/>
      <c r="U538" s="5">
        <f t="shared" ca="1" si="5"/>
        <v>22.807376279004863</v>
      </c>
      <c r="V538" s="23"/>
      <c r="W538" s="20"/>
      <c r="X538" s="32">
        <f t="shared" si="18"/>
        <v>1.0942384995698795</v>
      </c>
      <c r="Y538" s="18">
        <f t="shared" ca="1" si="6"/>
        <v>1262027444.9442017</v>
      </c>
      <c r="Z538" s="20"/>
      <c r="AA538" s="20"/>
      <c r="AB538" s="18"/>
      <c r="AC538" s="20"/>
      <c r="AD538" s="20"/>
      <c r="AE538" s="24">
        <f t="shared" si="48"/>
        <v>3</v>
      </c>
      <c r="AH538" s="25" t="str">
        <f t="shared" ca="1" si="7"/>
        <v>-</v>
      </c>
      <c r="AI538" s="15">
        <f t="shared" ca="1" si="8"/>
        <v>12.577290793759349</v>
      </c>
      <c r="AJ538" s="15">
        <f t="shared" ca="1" si="9"/>
        <v>12.50633069043559</v>
      </c>
      <c r="AK538" s="17">
        <f t="shared" ca="1" si="10"/>
        <v>3.5205470944203322E-2</v>
      </c>
      <c r="AL538" s="17">
        <f t="shared" ca="1" si="11"/>
        <v>2.5853307610876897E-2</v>
      </c>
      <c r="AM538" s="26">
        <f t="shared" ca="1" si="12"/>
        <v>1</v>
      </c>
      <c r="AN538" s="26">
        <f t="shared" ca="1" si="13"/>
        <v>1</v>
      </c>
      <c r="AO538" s="25">
        <f t="shared" si="20"/>
        <v>0</v>
      </c>
      <c r="AP538" s="26">
        <f t="shared" si="21"/>
        <v>0</v>
      </c>
      <c r="AQ538" s="25">
        <f t="shared" si="22"/>
        <v>0</v>
      </c>
      <c r="AR538" s="26">
        <f t="shared" si="23"/>
        <v>1</v>
      </c>
      <c r="BD538" s="30"/>
      <c r="BE538" s="30"/>
      <c r="BF538" s="30"/>
    </row>
    <row r="539" spans="1:58" x14ac:dyDescent="0.2">
      <c r="A539" s="40">
        <v>38852</v>
      </c>
      <c r="B539" s="13">
        <v>13.17</v>
      </c>
      <c r="C539" s="14">
        <v>13.27</v>
      </c>
      <c r="D539" s="31">
        <f t="shared" si="14"/>
        <v>8064.260944846259</v>
      </c>
      <c r="E539" s="31">
        <f t="shared" si="15"/>
        <v>70716.07329484263</v>
      </c>
      <c r="F539" s="16">
        <f t="shared" si="0"/>
        <v>78780.334239688891</v>
      </c>
      <c r="G539" s="16">
        <f t="shared" si="1"/>
        <v>13.259763611664415</v>
      </c>
      <c r="H539" s="17">
        <f t="shared" si="2"/>
        <v>7.5357950263752471E-3</v>
      </c>
      <c r="I539" s="16">
        <v>13.57</v>
      </c>
      <c r="J539" s="32">
        <f t="shared" si="16"/>
        <v>0.99499546663957716</v>
      </c>
      <c r="K539" s="18">
        <f t="shared" ca="1" si="3"/>
        <v>14053.708912543141</v>
      </c>
      <c r="L539" s="19"/>
      <c r="M539" s="20"/>
      <c r="N539" s="18"/>
      <c r="O539" s="20"/>
      <c r="P539" s="21"/>
      <c r="Q539" s="33">
        <f t="shared" si="17"/>
        <v>1.0050045333604229</v>
      </c>
      <c r="R539" s="5">
        <f t="shared" ca="1" si="4"/>
        <v>12.250722318259545</v>
      </c>
      <c r="S539" s="20"/>
      <c r="T539" s="20"/>
      <c r="U539" s="5">
        <f t="shared" ca="1" si="5"/>
        <v>22.920731826405088</v>
      </c>
      <c r="V539" s="23"/>
      <c r="W539" s="20"/>
      <c r="X539" s="32">
        <f t="shared" si="18"/>
        <v>0.98999093327915433</v>
      </c>
      <c r="Y539" s="18">
        <f t="shared" ca="1" si="6"/>
        <v>1249313501.400769</v>
      </c>
      <c r="Z539" s="20"/>
      <c r="AA539" s="20"/>
      <c r="AB539" s="18"/>
      <c r="AC539" s="20"/>
      <c r="AD539" s="20"/>
      <c r="AE539" s="24">
        <f t="shared" si="48"/>
        <v>2</v>
      </c>
      <c r="AH539" s="25" t="str">
        <f t="shared" ca="1" si="7"/>
        <v>-</v>
      </c>
      <c r="AI539" s="15">
        <f t="shared" ca="1" si="8"/>
        <v>12.595013678912023</v>
      </c>
      <c r="AJ539" s="15">
        <f t="shared" ca="1" si="9"/>
        <v>12.530355729734978</v>
      </c>
      <c r="AK539" s="17">
        <f t="shared" ca="1" si="10"/>
        <v>3.048534116440264E-2</v>
      </c>
      <c r="AL539" s="17">
        <f t="shared" ca="1" si="11"/>
        <v>2.511211481554125E-2</v>
      </c>
      <c r="AM539" s="26">
        <f t="shared" ca="1" si="12"/>
        <v>1</v>
      </c>
      <c r="AN539" s="26">
        <f t="shared" ca="1" si="13"/>
        <v>1</v>
      </c>
      <c r="AO539" s="25">
        <f t="shared" si="20"/>
        <v>0</v>
      </c>
      <c r="AP539" s="26">
        <f t="shared" si="21"/>
        <v>0</v>
      </c>
      <c r="AQ539" s="25">
        <f t="shared" si="22"/>
        <v>0</v>
      </c>
      <c r="AR539" s="26">
        <f t="shared" si="23"/>
        <v>1</v>
      </c>
      <c r="BD539" s="30"/>
      <c r="BE539" s="30"/>
      <c r="BF539" s="30"/>
    </row>
    <row r="540" spans="1:58" x14ac:dyDescent="0.2">
      <c r="A540" s="40">
        <v>38853</v>
      </c>
      <c r="B540" s="13">
        <v>12.98</v>
      </c>
      <c r="C540" s="14">
        <v>13.11</v>
      </c>
      <c r="D540" s="31">
        <f t="shared" si="14"/>
        <v>4032.1304724231295</v>
      </c>
      <c r="E540" s="31">
        <f t="shared" si="15"/>
        <v>74717.818458505979</v>
      </c>
      <c r="F540" s="16">
        <f t="shared" si="0"/>
        <v>78749.948930929109</v>
      </c>
      <c r="G540" s="16">
        <f t="shared" si="1"/>
        <v>13.103343780300419</v>
      </c>
      <c r="H540" s="17">
        <f t="shared" si="2"/>
        <v>9.916094584286772E-3</v>
      </c>
      <c r="I540" s="16">
        <v>13.35</v>
      </c>
      <c r="J540" s="32">
        <f t="shared" si="16"/>
        <v>0.98782227560611657</v>
      </c>
      <c r="K540" s="18">
        <f t="shared" ca="1" si="3"/>
        <v>13882.000754266735</v>
      </c>
      <c r="L540" s="19"/>
      <c r="M540" s="20"/>
      <c r="N540" s="18"/>
      <c r="O540" s="20"/>
      <c r="P540" s="21"/>
      <c r="Q540" s="33">
        <f t="shared" si="17"/>
        <v>1.0121777243938834</v>
      </c>
      <c r="R540" s="5">
        <f t="shared" ca="1" si="4"/>
        <v>12.399391674408593</v>
      </c>
      <c r="S540" s="20"/>
      <c r="T540" s="20"/>
      <c r="U540" s="5">
        <f t="shared" ca="1" si="5"/>
        <v>23.199059924432113</v>
      </c>
      <c r="V540" s="23"/>
      <c r="W540" s="20"/>
      <c r="X540" s="32">
        <f t="shared" si="18"/>
        <v>0.97564455121223326</v>
      </c>
      <c r="Y540" s="18">
        <f t="shared" ca="1" si="6"/>
        <v>1218805691.7006836</v>
      </c>
      <c r="Z540" s="20"/>
      <c r="AA540" s="20"/>
      <c r="AB540" s="18"/>
      <c r="AC540" s="20"/>
      <c r="AD540" s="20"/>
      <c r="AE540" s="24">
        <f t="shared" si="48"/>
        <v>1</v>
      </c>
      <c r="AH540" s="25" t="str">
        <f t="shared" ca="1" si="7"/>
        <v>-</v>
      </c>
      <c r="AI540" s="15">
        <f t="shared" ca="1" si="8"/>
        <v>12.602395681717983</v>
      </c>
      <c r="AJ540" s="15">
        <f t="shared" ca="1" si="9"/>
        <v>12.548409195291134</v>
      </c>
      <c r="AK540" s="17">
        <f t="shared" ca="1" si="10"/>
        <v>2.5259716716810227E-2</v>
      </c>
      <c r="AL540" s="17">
        <f t="shared" ca="1" si="11"/>
        <v>2.4182684050064594E-2</v>
      </c>
      <c r="AM540" s="26">
        <f t="shared" ca="1" si="12"/>
        <v>1</v>
      </c>
      <c r="AN540" s="26">
        <f t="shared" ca="1" si="13"/>
        <v>1</v>
      </c>
      <c r="AO540" s="25">
        <f t="shared" si="20"/>
        <v>0</v>
      </c>
      <c r="AP540" s="26">
        <f t="shared" si="21"/>
        <v>0</v>
      </c>
      <c r="AQ540" s="25">
        <f t="shared" si="22"/>
        <v>0</v>
      </c>
      <c r="AR540" s="26">
        <f t="shared" si="23"/>
        <v>1</v>
      </c>
      <c r="BD540" s="30"/>
      <c r="BE540" s="30"/>
      <c r="BF540" s="30"/>
    </row>
    <row r="541" spans="1:58" x14ac:dyDescent="0.2">
      <c r="A541" s="41">
        <v>38854</v>
      </c>
      <c r="B541" s="13">
        <v>14.42</v>
      </c>
      <c r="C541" s="14">
        <v>14.38</v>
      </c>
      <c r="D541" s="31">
        <f t="shared" si="14"/>
        <v>78709.965943788382</v>
      </c>
      <c r="E541" s="31">
        <f t="shared" si="15"/>
        <v>0</v>
      </c>
      <c r="F541" s="16">
        <f t="shared" si="0"/>
        <v>78709.965943788382</v>
      </c>
      <c r="G541" s="16">
        <f t="shared" si="1"/>
        <v>14.42</v>
      </c>
      <c r="H541" s="17">
        <f t="shared" si="2"/>
        <v>-2.7816411682892728E-3</v>
      </c>
      <c r="I541" s="16">
        <v>16.260000000000002</v>
      </c>
      <c r="J541" s="32">
        <f t="shared" si="16"/>
        <v>1.0999237223493519</v>
      </c>
      <c r="K541" s="18">
        <f t="shared" ca="1" si="3"/>
        <v>15268.519450968462</v>
      </c>
      <c r="L541" s="19"/>
      <c r="M541" s="20"/>
      <c r="N541" s="18"/>
      <c r="O541" s="20"/>
      <c r="P541" s="21"/>
      <c r="Q541" s="33">
        <f t="shared" si="17"/>
        <v>0.90007627765064813</v>
      </c>
      <c r="R541" s="5">
        <f t="shared" ca="1" si="4"/>
        <v>11.15993337591908</v>
      </c>
      <c r="S541" s="20"/>
      <c r="T541" s="20"/>
      <c r="U541" s="5">
        <f t="shared" ca="1" si="5"/>
        <v>20.880208634312815</v>
      </c>
      <c r="V541" s="23"/>
      <c r="W541" s="20"/>
      <c r="X541" s="32">
        <f t="shared" si="18"/>
        <v>1.1998474446987037</v>
      </c>
      <c r="Y541" s="18">
        <f t="shared" ca="1" si="6"/>
        <v>1462284650.9073915</v>
      </c>
      <c r="Z541" s="20"/>
      <c r="AA541" s="20"/>
      <c r="AB541" s="18"/>
      <c r="AC541" s="20"/>
      <c r="AD541" s="20"/>
      <c r="AE541" s="24">
        <v>24</v>
      </c>
      <c r="AH541" s="25" t="str">
        <f t="shared" ca="1" si="7"/>
        <v>-</v>
      </c>
      <c r="AI541" s="15">
        <f t="shared" ca="1" si="8"/>
        <v>12.691091770876559</v>
      </c>
      <c r="AJ541" s="15">
        <f t="shared" ca="1" si="9"/>
        <v>12.59605515769198</v>
      </c>
      <c r="AK541" s="17">
        <f t="shared" ca="1" si="10"/>
        <v>1.7214306184239563E-2</v>
      </c>
      <c r="AL541" s="17">
        <f t="shared" ca="1" si="11"/>
        <v>2.3031505441080923E-2</v>
      </c>
      <c r="AM541" s="26">
        <f t="shared" ca="1" si="12"/>
        <v>1</v>
      </c>
      <c r="AN541" s="26">
        <f t="shared" ca="1" si="13"/>
        <v>0</v>
      </c>
      <c r="AO541" s="25">
        <f t="shared" si="20"/>
        <v>0</v>
      </c>
      <c r="AP541" s="26">
        <f t="shared" si="21"/>
        <v>0</v>
      </c>
      <c r="AQ541" s="25">
        <f t="shared" si="22"/>
        <v>0</v>
      </c>
      <c r="AR541" s="26">
        <f t="shared" si="23"/>
        <v>1</v>
      </c>
      <c r="BD541" s="30"/>
      <c r="BE541" s="30"/>
      <c r="BF541" s="30"/>
    </row>
    <row r="542" spans="1:58" x14ac:dyDescent="0.2">
      <c r="A542" s="40">
        <v>38855</v>
      </c>
      <c r="B542" s="13">
        <v>14.63</v>
      </c>
      <c r="C542" s="14">
        <v>14.545</v>
      </c>
      <c r="D542" s="31">
        <f t="shared" si="14"/>
        <v>75430.384029463865</v>
      </c>
      <c r="E542" s="31">
        <f t="shared" si="15"/>
        <v>3288.7045343921773</v>
      </c>
      <c r="F542" s="16">
        <f t="shared" si="0"/>
        <v>78719.088563856043</v>
      </c>
      <c r="G542" s="16">
        <f t="shared" si="1"/>
        <v>14.626448893266891</v>
      </c>
      <c r="H542" s="17">
        <f t="shared" si="2"/>
        <v>-5.8439326228945099E-3</v>
      </c>
      <c r="I542" s="16">
        <v>16.989999999999998</v>
      </c>
      <c r="J542" s="32">
        <f t="shared" si="16"/>
        <v>1.0144344052554115</v>
      </c>
      <c r="K542" s="18">
        <f t="shared" ca="1" si="3"/>
        <v>15488.279996490404</v>
      </c>
      <c r="L542" s="19"/>
      <c r="M542" s="20"/>
      <c r="N542" s="18"/>
      <c r="O542" s="20"/>
      <c r="P542" s="21"/>
      <c r="Q542" s="33">
        <f t="shared" si="17"/>
        <v>0.9855655947445886</v>
      </c>
      <c r="R542" s="5">
        <f t="shared" ca="1" si="4"/>
        <v>10.998388177473494</v>
      </c>
      <c r="S542" s="20"/>
      <c r="T542" s="20"/>
      <c r="U542" s="5">
        <f t="shared" ca="1" si="5"/>
        <v>20.578110716410453</v>
      </c>
      <c r="V542" s="23"/>
      <c r="W542" s="20"/>
      <c r="X542" s="32">
        <f t="shared" si="18"/>
        <v>1.0288688105108228</v>
      </c>
      <c r="Y542" s="18">
        <f t="shared" ca="1" si="6"/>
        <v>1504400053.6145101</v>
      </c>
      <c r="Z542" s="20"/>
      <c r="AA542" s="20"/>
      <c r="AB542" s="18"/>
      <c r="AC542" s="20"/>
      <c r="AD542" s="20"/>
      <c r="AE542" s="24">
        <f t="shared" ref="AE542:AE564" si="49">AE541-1</f>
        <v>23</v>
      </c>
      <c r="AH542" s="25" t="str">
        <f t="shared" ca="1" si="7"/>
        <v>-</v>
      </c>
      <c r="AI542" s="15">
        <f t="shared" ca="1" si="8"/>
        <v>12.78711314674641</v>
      </c>
      <c r="AJ542" s="15">
        <f t="shared" ca="1" si="9"/>
        <v>12.64616963474111</v>
      </c>
      <c r="AK542" s="17">
        <f t="shared" ca="1" si="10"/>
        <v>9.819771667368693E-3</v>
      </c>
      <c r="AL542" s="17">
        <f t="shared" ca="1" si="11"/>
        <v>2.1481425528927268E-2</v>
      </c>
      <c r="AM542" s="26">
        <f t="shared" ca="1" si="12"/>
        <v>1</v>
      </c>
      <c r="AN542" s="26">
        <f t="shared" ca="1" si="13"/>
        <v>0</v>
      </c>
      <c r="AO542" s="25">
        <f t="shared" si="20"/>
        <v>0</v>
      </c>
      <c r="AP542" s="26">
        <f t="shared" si="21"/>
        <v>0</v>
      </c>
      <c r="AQ542" s="25">
        <f t="shared" si="22"/>
        <v>0</v>
      </c>
      <c r="AR542" s="26">
        <f t="shared" si="23"/>
        <v>1</v>
      </c>
      <c r="BD542" s="30"/>
      <c r="BE542" s="30"/>
      <c r="BF542" s="30"/>
    </row>
    <row r="543" spans="1:58" x14ac:dyDescent="0.2">
      <c r="A543" s="40">
        <v>38856</v>
      </c>
      <c r="B543" s="13">
        <v>14.86</v>
      </c>
      <c r="C543" s="14">
        <v>14.765000000000001</v>
      </c>
      <c r="D543" s="31">
        <f t="shared" si="14"/>
        <v>72150.802115139348</v>
      </c>
      <c r="E543" s="31">
        <f t="shared" si="15"/>
        <v>6587.4521044552694</v>
      </c>
      <c r="F543" s="16">
        <f t="shared" si="0"/>
        <v>78738.254219594615</v>
      </c>
      <c r="G543" s="16">
        <f t="shared" si="1"/>
        <v>14.852052046922733</v>
      </c>
      <c r="H543" s="17">
        <f t="shared" si="2"/>
        <v>-6.434134778191547E-3</v>
      </c>
      <c r="I543" s="16">
        <v>17.18</v>
      </c>
      <c r="J543" s="32">
        <f t="shared" si="16"/>
        <v>1.0156715528973836</v>
      </c>
      <c r="K543" s="18">
        <f t="shared" ca="1" si="3"/>
        <v>15730.364074176292</v>
      </c>
      <c r="L543" s="19"/>
      <c r="M543" s="20"/>
      <c r="N543" s="18"/>
      <c r="O543" s="20"/>
      <c r="P543" s="21"/>
      <c r="Q543" s="33">
        <f t="shared" si="17"/>
        <v>0.98432844710261636</v>
      </c>
      <c r="R543" s="5">
        <f t="shared" ca="1" si="4"/>
        <v>10.825575357344801</v>
      </c>
      <c r="S543" s="20"/>
      <c r="T543" s="20"/>
      <c r="U543" s="5">
        <f t="shared" ca="1" si="5"/>
        <v>20.254926305870004</v>
      </c>
      <c r="V543" s="23"/>
      <c r="W543" s="20"/>
      <c r="X543" s="32">
        <f t="shared" si="18"/>
        <v>1.0313431057947673</v>
      </c>
      <c r="Y543" s="18">
        <f t="shared" ca="1" si="6"/>
        <v>1551450511.1181099</v>
      </c>
      <c r="Z543" s="20"/>
      <c r="AA543" s="20"/>
      <c r="AB543" s="18"/>
      <c r="AC543" s="20"/>
      <c r="AD543" s="20"/>
      <c r="AE543" s="24">
        <f t="shared" si="49"/>
        <v>22</v>
      </c>
      <c r="AH543" s="25" t="str">
        <f t="shared" ca="1" si="7"/>
        <v>-</v>
      </c>
      <c r="AI543" s="15">
        <f t="shared" ca="1" si="8"/>
        <v>12.901393672061085</v>
      </c>
      <c r="AJ543" s="15">
        <f t="shared" ca="1" si="9"/>
        <v>12.70524407490996</v>
      </c>
      <c r="AK543" s="17">
        <f t="shared" ca="1" si="10"/>
        <v>3.2701075767937273E-3</v>
      </c>
      <c r="AL543" s="17">
        <f t="shared" ca="1" si="11"/>
        <v>2.0034308028857174E-2</v>
      </c>
      <c r="AM543" s="26">
        <f t="shared" ca="1" si="12"/>
        <v>1</v>
      </c>
      <c r="AN543" s="26">
        <f t="shared" ca="1" si="13"/>
        <v>0</v>
      </c>
      <c r="AO543" s="25">
        <f t="shared" si="20"/>
        <v>0</v>
      </c>
      <c r="AP543" s="26">
        <f t="shared" si="21"/>
        <v>0</v>
      </c>
      <c r="AQ543" s="25">
        <f t="shared" si="22"/>
        <v>0</v>
      </c>
      <c r="AR543" s="26">
        <f t="shared" si="23"/>
        <v>1</v>
      </c>
      <c r="BD543" s="30"/>
      <c r="BE543" s="30"/>
      <c r="BF543" s="30"/>
    </row>
    <row r="544" spans="1:58" x14ac:dyDescent="0.2">
      <c r="A544" s="40">
        <v>38859</v>
      </c>
      <c r="B544" s="13">
        <v>15.84</v>
      </c>
      <c r="C544" s="14">
        <v>15.12</v>
      </c>
      <c r="D544" s="31">
        <f t="shared" si="14"/>
        <v>68871.220200814831</v>
      </c>
      <c r="E544" s="31">
        <f t="shared" si="15"/>
        <v>9888.1352908326699</v>
      </c>
      <c r="F544" s="16">
        <f t="shared" si="0"/>
        <v>78759.355491647497</v>
      </c>
      <c r="G544" s="16">
        <f t="shared" si="1"/>
        <v>15.749604930551335</v>
      </c>
      <c r="H544" s="17">
        <f t="shared" si="2"/>
        <v>-4.7619047619047672E-2</v>
      </c>
      <c r="I544" s="16">
        <v>17.72</v>
      </c>
      <c r="J544" s="32">
        <f t="shared" si="16"/>
        <v>1.0607171089133669</v>
      </c>
      <c r="K544" s="18">
        <f t="shared" ca="1" si="3"/>
        <v>16684.786069887705</v>
      </c>
      <c r="L544" s="19"/>
      <c r="M544" s="20"/>
      <c r="N544" s="18"/>
      <c r="O544" s="20"/>
      <c r="P544" s="21"/>
      <c r="Q544" s="33">
        <f t="shared" si="17"/>
        <v>0.93928289108663321</v>
      </c>
      <c r="R544" s="5">
        <f t="shared" ca="1" si="4"/>
        <v>10.167854122246681</v>
      </c>
      <c r="S544" s="20"/>
      <c r="T544" s="20"/>
      <c r="U544" s="5">
        <f t="shared" ca="1" si="5"/>
        <v>19.024454406585182</v>
      </c>
      <c r="V544" s="23"/>
      <c r="W544" s="20"/>
      <c r="X544" s="32">
        <f t="shared" si="18"/>
        <v>1.1214342178267336</v>
      </c>
      <c r="Y544" s="18">
        <f t="shared" ca="1" si="6"/>
        <v>1739735185.4787993</v>
      </c>
      <c r="Z544" s="20"/>
      <c r="AA544" s="20"/>
      <c r="AB544" s="18"/>
      <c r="AC544" s="20"/>
      <c r="AD544" s="20"/>
      <c r="AE544" s="24">
        <f t="shared" si="49"/>
        <v>21</v>
      </c>
      <c r="AH544" s="25" t="str">
        <f t="shared" ca="1" si="7"/>
        <v>-</v>
      </c>
      <c r="AI544" s="15">
        <f t="shared" ca="1" si="8"/>
        <v>13.048305508143482</v>
      </c>
      <c r="AJ544" s="15">
        <f t="shared" ca="1" si="9"/>
        <v>12.785011294914559</v>
      </c>
      <c r="AK544" s="17">
        <f t="shared" ca="1" si="10"/>
        <v>-7.5378110962934968E-3</v>
      </c>
      <c r="AL544" s="17">
        <f t="shared" ca="1" si="11"/>
        <v>1.5464492054658725E-2</v>
      </c>
      <c r="AM544" s="26">
        <f t="shared" ca="1" si="12"/>
        <v>1</v>
      </c>
      <c r="AN544" s="26">
        <f t="shared" ca="1" si="13"/>
        <v>0</v>
      </c>
      <c r="AO544" s="25">
        <f t="shared" si="20"/>
        <v>0</v>
      </c>
      <c r="AP544" s="26">
        <f t="shared" si="21"/>
        <v>0</v>
      </c>
      <c r="AQ544" s="25">
        <f t="shared" si="22"/>
        <v>0</v>
      </c>
      <c r="AR544" s="26">
        <f t="shared" si="23"/>
        <v>1</v>
      </c>
      <c r="BD544" s="30"/>
      <c r="BE544" s="30"/>
      <c r="BF544" s="30"/>
    </row>
    <row r="545" spans="1:58" x14ac:dyDescent="0.2">
      <c r="A545" s="40">
        <v>38860</v>
      </c>
      <c r="B545" s="13">
        <v>15.71</v>
      </c>
      <c r="C545" s="14">
        <v>14.91</v>
      </c>
      <c r="D545" s="31">
        <f t="shared" si="14"/>
        <v>65591.638286490313</v>
      </c>
      <c r="E545" s="31">
        <f t="shared" si="15"/>
        <v>13323.887772505972</v>
      </c>
      <c r="F545" s="16">
        <f t="shared" si="0"/>
        <v>78915.526058996285</v>
      </c>
      <c r="G545" s="16">
        <f t="shared" si="1"/>
        <v>15.574930125283126</v>
      </c>
      <c r="H545" s="17">
        <f t="shared" si="2"/>
        <v>-5.3655264922870538E-2</v>
      </c>
      <c r="I545" s="16">
        <v>18.260000000000002</v>
      </c>
      <c r="J545" s="32">
        <f t="shared" si="16"/>
        <v>0.99087014908401816</v>
      </c>
      <c r="K545" s="18">
        <f t="shared" ca="1" si="3"/>
        <v>16531.782465381995</v>
      </c>
      <c r="L545" s="19"/>
      <c r="M545" s="20"/>
      <c r="N545" s="18"/>
      <c r="O545" s="20"/>
      <c r="P545" s="21"/>
      <c r="Q545" s="33">
        <f t="shared" si="17"/>
        <v>1.0091298509159818</v>
      </c>
      <c r="R545" s="5">
        <f t="shared" ca="1" si="4"/>
        <v>10.260257667871338</v>
      </c>
      <c r="S545" s="20"/>
      <c r="T545" s="20"/>
      <c r="U545" s="5">
        <f t="shared" ca="1" si="5"/>
        <v>19.197487582267541</v>
      </c>
      <c r="V545" s="23"/>
      <c r="W545" s="20"/>
      <c r="X545" s="32">
        <f t="shared" si="18"/>
        <v>0.98174029816803643</v>
      </c>
      <c r="Y545" s="18">
        <f t="shared" ca="1" si="6"/>
        <v>1707855732.996197</v>
      </c>
      <c r="Z545" s="20"/>
      <c r="AA545" s="20"/>
      <c r="AB545" s="18"/>
      <c r="AC545" s="20"/>
      <c r="AD545" s="20"/>
      <c r="AE545" s="24">
        <f t="shared" si="49"/>
        <v>20</v>
      </c>
      <c r="AH545" s="25" t="str">
        <f t="shared" ca="1" si="7"/>
        <v>-</v>
      </c>
      <c r="AI545" s="15">
        <f t="shared" ca="1" si="8"/>
        <v>13.188203251693245</v>
      </c>
      <c r="AJ545" s="15">
        <f t="shared" ca="1" si="9"/>
        <v>12.861799842292934</v>
      </c>
      <c r="AK545" s="17">
        <f t="shared" ca="1" si="10"/>
        <v>-1.7736321087834461E-2</v>
      </c>
      <c r="AL545" s="17">
        <f t="shared" ca="1" si="11"/>
        <v>1.1518152621485242E-2</v>
      </c>
      <c r="AM545" s="26">
        <f t="shared" ca="1" si="12"/>
        <v>1</v>
      </c>
      <c r="AN545" s="26">
        <f t="shared" ca="1" si="13"/>
        <v>0</v>
      </c>
      <c r="AO545" s="25">
        <f t="shared" si="20"/>
        <v>0</v>
      </c>
      <c r="AP545" s="26">
        <f t="shared" si="21"/>
        <v>0</v>
      </c>
      <c r="AQ545" s="25">
        <f t="shared" si="22"/>
        <v>0</v>
      </c>
      <c r="AR545" s="26">
        <f t="shared" si="23"/>
        <v>1</v>
      </c>
      <c r="BD545" s="30"/>
      <c r="BE545" s="30"/>
      <c r="BF545" s="30"/>
    </row>
    <row r="546" spans="1:58" x14ac:dyDescent="0.2">
      <c r="A546" s="40">
        <v>38861</v>
      </c>
      <c r="B546" s="13">
        <v>16.190000000000001</v>
      </c>
      <c r="C546" s="14">
        <v>15.24</v>
      </c>
      <c r="D546" s="31">
        <f t="shared" si="14"/>
        <v>62312.056372165796</v>
      </c>
      <c r="E546" s="31">
        <f t="shared" si="15"/>
        <v>16779.436523279823</v>
      </c>
      <c r="F546" s="16">
        <f t="shared" si="0"/>
        <v>79091.492895445612</v>
      </c>
      <c r="G546" s="16">
        <f t="shared" si="1"/>
        <v>15.988455382323004</v>
      </c>
      <c r="H546" s="17">
        <f t="shared" si="2"/>
        <v>-6.2335958005249381E-2</v>
      </c>
      <c r="I546" s="16">
        <v>17.36</v>
      </c>
      <c r="J546" s="32">
        <f t="shared" si="16"/>
        <v>1.0288397131235738</v>
      </c>
      <c r="K546" s="18">
        <f t="shared" ca="1" si="3"/>
        <v>17007.860924426244</v>
      </c>
      <c r="L546" s="19"/>
      <c r="M546" s="20"/>
      <c r="N546" s="18"/>
      <c r="O546" s="20"/>
      <c r="P546" s="21"/>
      <c r="Q546" s="33">
        <f t="shared" si="17"/>
        <v>0.9711602868764263</v>
      </c>
      <c r="R546" s="5">
        <f t="shared" ca="1" si="4"/>
        <v>9.9639396782410685</v>
      </c>
      <c r="S546" s="20"/>
      <c r="T546" s="20"/>
      <c r="U546" s="5">
        <f t="shared" ca="1" si="5"/>
        <v>18.643199267844238</v>
      </c>
      <c r="V546" s="23"/>
      <c r="W546" s="20"/>
      <c r="X546" s="32">
        <f t="shared" si="18"/>
        <v>1.0576794262471474</v>
      </c>
      <c r="Y546" s="18">
        <f t="shared" ca="1" si="6"/>
        <v>1806244989.3280315</v>
      </c>
      <c r="Z546" s="20"/>
      <c r="AA546" s="20"/>
      <c r="AB546" s="18"/>
      <c r="AC546" s="20"/>
      <c r="AD546" s="20"/>
      <c r="AE546" s="24">
        <f t="shared" si="49"/>
        <v>19</v>
      </c>
      <c r="AH546" s="25" t="str">
        <f t="shared" ca="1" si="7"/>
        <v>-</v>
      </c>
      <c r="AI546" s="15">
        <f t="shared" ca="1" si="8"/>
        <v>13.348165057162754</v>
      </c>
      <c r="AJ546" s="15">
        <f t="shared" ca="1" si="9"/>
        <v>12.947593559685629</v>
      </c>
      <c r="AK546" s="17">
        <f t="shared" ca="1" si="10"/>
        <v>-2.9778329852757152E-2</v>
      </c>
      <c r="AL546" s="17">
        <f t="shared" ca="1" si="11"/>
        <v>6.5738325624510874E-3</v>
      </c>
      <c r="AM546" s="26">
        <f t="shared" ca="1" si="12"/>
        <v>1</v>
      </c>
      <c r="AN546" s="26">
        <f t="shared" ca="1" si="13"/>
        <v>0</v>
      </c>
      <c r="AO546" s="25">
        <f t="shared" si="20"/>
        <v>0</v>
      </c>
      <c r="AP546" s="26">
        <f t="shared" si="21"/>
        <v>0</v>
      </c>
      <c r="AQ546" s="25">
        <f t="shared" si="22"/>
        <v>0</v>
      </c>
      <c r="AR546" s="26">
        <f t="shared" si="23"/>
        <v>1</v>
      </c>
      <c r="BD546" s="30"/>
      <c r="BE546" s="30"/>
      <c r="BF546" s="30"/>
    </row>
    <row r="547" spans="1:58" x14ac:dyDescent="0.2">
      <c r="A547" s="40">
        <v>38862</v>
      </c>
      <c r="B547" s="13">
        <v>15.4</v>
      </c>
      <c r="C547" s="14">
        <v>15.05</v>
      </c>
      <c r="D547" s="31">
        <f t="shared" si="14"/>
        <v>59032.474457841279</v>
      </c>
      <c r="E547" s="31">
        <f t="shared" si="15"/>
        <v>20263.454318090447</v>
      </c>
      <c r="F547" s="16">
        <f t="shared" si="0"/>
        <v>79295.928775931723</v>
      </c>
      <c r="G547" s="16">
        <f t="shared" si="1"/>
        <v>15.3105602378229</v>
      </c>
      <c r="H547" s="17">
        <f t="shared" si="2"/>
        <v>-2.3255813953488413E-2</v>
      </c>
      <c r="I547" s="16">
        <v>15.5</v>
      </c>
      <c r="J547" s="32">
        <f t="shared" si="16"/>
        <v>0.96007617018523239</v>
      </c>
      <c r="K547" s="18">
        <f t="shared" ca="1" si="3"/>
        <v>16328.176285198029</v>
      </c>
      <c r="L547" s="19"/>
      <c r="M547" s="20"/>
      <c r="N547" s="18"/>
      <c r="O547" s="20"/>
      <c r="P547" s="21"/>
      <c r="Q547" s="33">
        <f t="shared" si="17"/>
        <v>1.0399238298147677</v>
      </c>
      <c r="R547" s="5">
        <f t="shared" ca="1" si="4"/>
        <v>10.361306653849642</v>
      </c>
      <c r="S547" s="20"/>
      <c r="T547" s="20"/>
      <c r="U547" s="5">
        <f t="shared" ca="1" si="5"/>
        <v>19.386843442906912</v>
      </c>
      <c r="V547" s="23"/>
      <c r="W547" s="20"/>
      <c r="X547" s="32">
        <f t="shared" si="18"/>
        <v>0.92015234037046467</v>
      </c>
      <c r="Y547" s="18">
        <f t="shared" ca="1" si="6"/>
        <v>1661911171.4378471</v>
      </c>
      <c r="Z547" s="20"/>
      <c r="AA547" s="20"/>
      <c r="AB547" s="18"/>
      <c r="AC547" s="20"/>
      <c r="AD547" s="20"/>
      <c r="AE547" s="24">
        <f t="shared" si="49"/>
        <v>18</v>
      </c>
      <c r="AH547" s="25" t="str">
        <f t="shared" ca="1" si="7"/>
        <v>-</v>
      </c>
      <c r="AI547" s="15">
        <f t="shared" ca="1" si="8"/>
        <v>13.483000187773341</v>
      </c>
      <c r="AJ547" s="15">
        <f t="shared" ca="1" si="9"/>
        <v>13.016590444915215</v>
      </c>
      <c r="AK547" s="17">
        <f t="shared" ca="1" si="10"/>
        <v>-3.3190691983623677E-2</v>
      </c>
      <c r="AL547" s="17">
        <f t="shared" ca="1" si="11"/>
        <v>3.8377869685743207E-3</v>
      </c>
      <c r="AM547" s="26">
        <f t="shared" ca="1" si="12"/>
        <v>1</v>
      </c>
      <c r="AN547" s="26">
        <f t="shared" ca="1" si="13"/>
        <v>0</v>
      </c>
      <c r="AO547" s="25">
        <f t="shared" si="20"/>
        <v>0</v>
      </c>
      <c r="AP547" s="26">
        <f t="shared" si="21"/>
        <v>0</v>
      </c>
      <c r="AQ547" s="25">
        <f t="shared" si="22"/>
        <v>0</v>
      </c>
      <c r="AR547" s="26">
        <f t="shared" si="23"/>
        <v>0</v>
      </c>
      <c r="BD547" s="30"/>
      <c r="BE547" s="30"/>
      <c r="BF547" s="30"/>
    </row>
    <row r="548" spans="1:58" x14ac:dyDescent="0.2">
      <c r="A548" s="40">
        <v>38863</v>
      </c>
      <c r="B548" s="13">
        <v>14.9</v>
      </c>
      <c r="C548" s="14">
        <v>14.82</v>
      </c>
      <c r="D548" s="31">
        <f t="shared" si="14"/>
        <v>55752.892543516762</v>
      </c>
      <c r="E548" s="31">
        <f t="shared" si="15"/>
        <v>23619.305579259719</v>
      </c>
      <c r="F548" s="16">
        <f t="shared" si="0"/>
        <v>79372.198122776477</v>
      </c>
      <c r="G548" s="16">
        <f t="shared" si="1"/>
        <v>14.876193875298529</v>
      </c>
      <c r="H548" s="17">
        <f t="shared" si="2"/>
        <v>-5.3981106612686069E-3</v>
      </c>
      <c r="I548" s="16">
        <v>14.26</v>
      </c>
      <c r="J548" s="32">
        <f t="shared" si="16"/>
        <v>0.97256416750978469</v>
      </c>
      <c r="K548" s="18">
        <f t="shared" ca="1" si="3"/>
        <v>15879.551771866567</v>
      </c>
      <c r="L548" s="19"/>
      <c r="M548" s="20"/>
      <c r="N548" s="18"/>
      <c r="O548" s="20"/>
      <c r="P548" s="21"/>
      <c r="Q548" s="33">
        <f t="shared" si="17"/>
        <v>1.0274358324902153</v>
      </c>
      <c r="R548" s="5">
        <f t="shared" ca="1" si="4"/>
        <v>10.645134246817463</v>
      </c>
      <c r="S548" s="20"/>
      <c r="T548" s="20"/>
      <c r="U548" s="5">
        <f t="shared" ca="1" si="5"/>
        <v>19.918055705506358</v>
      </c>
      <c r="V548" s="23"/>
      <c r="W548" s="20"/>
      <c r="X548" s="32">
        <f t="shared" si="18"/>
        <v>0.94512833501956939</v>
      </c>
      <c r="Y548" s="18">
        <f t="shared" ca="1" si="6"/>
        <v>1570615964.4554915</v>
      </c>
      <c r="Z548" s="20"/>
      <c r="AA548" s="20"/>
      <c r="AB548" s="18"/>
      <c r="AC548" s="20"/>
      <c r="AD548" s="20"/>
      <c r="AE548" s="24">
        <f t="shared" si="49"/>
        <v>17</v>
      </c>
      <c r="AH548" s="25" t="str">
        <f t="shared" ca="1" si="7"/>
        <v>-</v>
      </c>
      <c r="AI548" s="15">
        <f t="shared" ca="1" si="8"/>
        <v>13.600339862029102</v>
      </c>
      <c r="AJ548" s="15">
        <f t="shared" ca="1" si="9"/>
        <v>13.080512108988287</v>
      </c>
      <c r="AK548" s="17">
        <f t="shared" ca="1" si="10"/>
        <v>-3.3116388323352695E-2</v>
      </c>
      <c r="AL548" s="17">
        <f t="shared" ca="1" si="11"/>
        <v>1.3350507215363766E-3</v>
      </c>
      <c r="AM548" s="26">
        <f t="shared" ca="1" si="12"/>
        <v>1</v>
      </c>
      <c r="AN548" s="26">
        <f t="shared" ca="1" si="13"/>
        <v>0</v>
      </c>
      <c r="AO548" s="25">
        <f t="shared" si="20"/>
        <v>0</v>
      </c>
      <c r="AP548" s="26">
        <f t="shared" si="21"/>
        <v>0</v>
      </c>
      <c r="AQ548" s="25">
        <f t="shared" si="22"/>
        <v>0</v>
      </c>
      <c r="AR548" s="26">
        <f t="shared" si="23"/>
        <v>0</v>
      </c>
      <c r="BD548" s="30"/>
      <c r="BE548" s="30"/>
      <c r="BF548" s="30"/>
    </row>
    <row r="549" spans="1:58" x14ac:dyDescent="0.2">
      <c r="A549" s="40">
        <v>38867</v>
      </c>
      <c r="B549" s="13">
        <v>16.34</v>
      </c>
      <c r="C549" s="14">
        <v>16.04</v>
      </c>
      <c r="D549" s="31">
        <f t="shared" si="14"/>
        <v>52473.310629192245</v>
      </c>
      <c r="E549" s="31">
        <f t="shared" si="15"/>
        <v>26916.591039680454</v>
      </c>
      <c r="F549" s="16">
        <f t="shared" si="0"/>
        <v>79389.901668872699</v>
      </c>
      <c r="G549" s="16">
        <f t="shared" si="1"/>
        <v>16.238287097701868</v>
      </c>
      <c r="H549" s="17">
        <f t="shared" si="2"/>
        <v>-1.8703241895261957E-2</v>
      </c>
      <c r="I549" s="16">
        <v>18.66</v>
      </c>
      <c r="J549" s="32">
        <f t="shared" si="16"/>
        <v>1.0918054105312203</v>
      </c>
      <c r="K549" s="18">
        <f t="shared" ca="1" si="3"/>
        <v>17336.67373107007</v>
      </c>
      <c r="L549" s="19"/>
      <c r="M549" s="20"/>
      <c r="N549" s="18"/>
      <c r="O549" s="20"/>
      <c r="P549" s="21"/>
      <c r="Q549" s="33">
        <f t="shared" si="17"/>
        <v>0.90819458946877962</v>
      </c>
      <c r="R549" s="5">
        <f t="shared" ca="1" si="4"/>
        <v>9.6674505770740904</v>
      </c>
      <c r="S549" s="20"/>
      <c r="T549" s="20"/>
      <c r="U549" s="5">
        <f t="shared" ca="1" si="5"/>
        <v>18.088851123619978</v>
      </c>
      <c r="V549" s="23"/>
      <c r="W549" s="20"/>
      <c r="X549" s="32">
        <f t="shared" si="18"/>
        <v>1.1836108210624408</v>
      </c>
      <c r="Y549" s="18">
        <f t="shared" ca="1" si="6"/>
        <v>1858875704.7825587</v>
      </c>
      <c r="Z549" s="20"/>
      <c r="AA549" s="20"/>
      <c r="AB549" s="18"/>
      <c r="AC549" s="20"/>
      <c r="AD549" s="20"/>
      <c r="AE549" s="24">
        <f t="shared" si="49"/>
        <v>16</v>
      </c>
      <c r="AH549" s="25" t="str">
        <f t="shared" ca="1" si="7"/>
        <v>-</v>
      </c>
      <c r="AI549" s="15">
        <f t="shared" ca="1" si="8"/>
        <v>13.785949024677047</v>
      </c>
      <c r="AJ549" s="15">
        <f t="shared" ca="1" si="9"/>
        <v>13.178308409238539</v>
      </c>
      <c r="AK549" s="17">
        <f t="shared" ca="1" si="10"/>
        <v>-3.5161239509531095E-2</v>
      </c>
      <c r="AL549" s="17">
        <f t="shared" ca="1" si="11"/>
        <v>-2.0749377534912058E-3</v>
      </c>
      <c r="AM549" s="26">
        <f t="shared" ca="1" si="12"/>
        <v>1</v>
      </c>
      <c r="AN549" s="26">
        <f t="shared" ca="1" si="13"/>
        <v>0</v>
      </c>
      <c r="AO549" s="25">
        <f t="shared" si="20"/>
        <v>0</v>
      </c>
      <c r="AP549" s="26">
        <f t="shared" si="21"/>
        <v>0</v>
      </c>
      <c r="AQ549" s="25">
        <f t="shared" si="22"/>
        <v>0</v>
      </c>
      <c r="AR549" s="26">
        <f t="shared" si="23"/>
        <v>0</v>
      </c>
      <c r="BD549" s="30"/>
      <c r="BE549" s="30"/>
      <c r="BF549" s="30"/>
    </row>
    <row r="550" spans="1:58" x14ac:dyDescent="0.2">
      <c r="A550" s="40">
        <v>38868</v>
      </c>
      <c r="B550" s="13">
        <v>15.9</v>
      </c>
      <c r="C550" s="14">
        <v>15.88</v>
      </c>
      <c r="D550" s="31">
        <f t="shared" si="14"/>
        <v>49193.728714867728</v>
      </c>
      <c r="E550" s="31">
        <f t="shared" si="15"/>
        <v>30257.511767863907</v>
      </c>
      <c r="F550" s="16">
        <f t="shared" si="0"/>
        <v>79451.240482731635</v>
      </c>
      <c r="G550" s="16">
        <f t="shared" si="1"/>
        <v>15.89238337587078</v>
      </c>
      <c r="H550" s="17">
        <f t="shared" si="2"/>
        <v>-1.2594458438286438E-3</v>
      </c>
      <c r="I550" s="16">
        <v>16.440000000000001</v>
      </c>
      <c r="J550" s="32">
        <f t="shared" si="16"/>
        <v>0.97945443205512417</v>
      </c>
      <c r="K550" s="18">
        <f t="shared" ca="1" si="3"/>
        <v>16979.789662767278</v>
      </c>
      <c r="L550" s="19"/>
      <c r="M550" s="20"/>
      <c r="N550" s="18"/>
      <c r="O550" s="20"/>
      <c r="P550" s="21"/>
      <c r="Q550" s="33">
        <f t="shared" si="17"/>
        <v>1.0205455679448758</v>
      </c>
      <c r="R550" s="5">
        <f t="shared" ca="1" si="4"/>
        <v>9.8656628320988968</v>
      </c>
      <c r="S550" s="20"/>
      <c r="T550" s="20"/>
      <c r="U550" s="5">
        <f t="shared" ca="1" si="5"/>
        <v>18.459864840316175</v>
      </c>
      <c r="V550" s="23"/>
      <c r="W550" s="20"/>
      <c r="X550" s="32">
        <f t="shared" si="18"/>
        <v>0.95890886411024823</v>
      </c>
      <c r="Y550" s="18">
        <f t="shared" ca="1" si="6"/>
        <v>1782375079.1917875</v>
      </c>
      <c r="Z550" s="20"/>
      <c r="AA550" s="20"/>
      <c r="AB550" s="18"/>
      <c r="AC550" s="20"/>
      <c r="AD550" s="20"/>
      <c r="AE550" s="24">
        <f t="shared" si="49"/>
        <v>15</v>
      </c>
      <c r="AH550" s="25" t="str">
        <f t="shared" ca="1" si="7"/>
        <v>-</v>
      </c>
      <c r="AI550" s="15">
        <f t="shared" ca="1" si="8"/>
        <v>13.943806057698861</v>
      </c>
      <c r="AJ550" s="15">
        <f t="shared" ca="1" si="9"/>
        <v>13.264321492857615</v>
      </c>
      <c r="AK550" s="17">
        <f t="shared" ca="1" si="10"/>
        <v>-2.7434639213661256E-2</v>
      </c>
      <c r="AL550" s="17">
        <f t="shared" ca="1" si="11"/>
        <v>-4.7330181980955732E-3</v>
      </c>
      <c r="AM550" s="26">
        <f t="shared" ca="1" si="12"/>
        <v>1</v>
      </c>
      <c r="AN550" s="26">
        <f t="shared" ca="1" si="13"/>
        <v>0</v>
      </c>
      <c r="AO550" s="25">
        <f t="shared" si="20"/>
        <v>0</v>
      </c>
      <c r="AP550" s="26">
        <f t="shared" si="21"/>
        <v>0</v>
      </c>
      <c r="AQ550" s="25">
        <f t="shared" si="22"/>
        <v>0</v>
      </c>
      <c r="AR550" s="26">
        <f t="shared" si="23"/>
        <v>0</v>
      </c>
      <c r="BD550" s="30"/>
      <c r="BE550" s="30"/>
      <c r="BF550" s="30"/>
    </row>
    <row r="551" spans="1:58" x14ac:dyDescent="0.2">
      <c r="A551" s="40">
        <v>38869</v>
      </c>
      <c r="B551" s="13">
        <v>15.13</v>
      </c>
      <c r="C551" s="14">
        <v>15.35</v>
      </c>
      <c r="D551" s="31">
        <f t="shared" si="14"/>
        <v>45914.146800543211</v>
      </c>
      <c r="E551" s="31">
        <f t="shared" si="15"/>
        <v>33541.224137999918</v>
      </c>
      <c r="F551" s="16">
        <f t="shared" si="0"/>
        <v>79455.370938543128</v>
      </c>
      <c r="G551" s="16">
        <f t="shared" si="1"/>
        <v>15.222870616840586</v>
      </c>
      <c r="H551" s="17">
        <f t="shared" si="2"/>
        <v>1.433224755700313E-2</v>
      </c>
      <c r="I551" s="16">
        <v>14.52</v>
      </c>
      <c r="J551" s="32">
        <f t="shared" si="16"/>
        <v>0.95792189584104226</v>
      </c>
      <c r="K551" s="18">
        <f t="shared" ca="1" si="3"/>
        <v>16264.649200549511</v>
      </c>
      <c r="L551" s="19"/>
      <c r="M551" s="20"/>
      <c r="N551" s="18"/>
      <c r="O551" s="20"/>
      <c r="P551" s="21"/>
      <c r="Q551" s="33">
        <f t="shared" si="17"/>
        <v>1.0420781041589577</v>
      </c>
      <c r="R551" s="5">
        <f t="shared" ca="1" si="4"/>
        <v>10.280362936104281</v>
      </c>
      <c r="S551" s="20"/>
      <c r="T551" s="20"/>
      <c r="U551" s="5">
        <f t="shared" ca="1" si="5"/>
        <v>19.235962381773096</v>
      </c>
      <c r="V551" s="23"/>
      <c r="W551" s="20"/>
      <c r="X551" s="32">
        <f t="shared" si="18"/>
        <v>0.91584379168208452</v>
      </c>
      <c r="Y551" s="18">
        <f t="shared" ca="1" si="6"/>
        <v>1632269718.877063</v>
      </c>
      <c r="Z551" s="20"/>
      <c r="AA551" s="20"/>
      <c r="AB551" s="18"/>
      <c r="AC551" s="20"/>
      <c r="AD551" s="20"/>
      <c r="AE551" s="24">
        <f t="shared" si="49"/>
        <v>14</v>
      </c>
      <c r="AH551" s="25" t="str">
        <f t="shared" ca="1" si="7"/>
        <v>-</v>
      </c>
      <c r="AI551" s="15">
        <f t="shared" ca="1" si="8"/>
        <v>14.078063764019443</v>
      </c>
      <c r="AJ551" s="15">
        <f t="shared" ca="1" si="9"/>
        <v>13.334061866897484</v>
      </c>
      <c r="AK551" s="17">
        <f t="shared" ca="1" si="10"/>
        <v>-1.6103387133682312E-2</v>
      </c>
      <c r="AL551" s="17">
        <f t="shared" ca="1" si="11"/>
        <v>-6.6804291024787979E-3</v>
      </c>
      <c r="AM551" s="26">
        <f t="shared" ca="1" si="12"/>
        <v>1</v>
      </c>
      <c r="AN551" s="26">
        <f t="shared" ca="1" si="13"/>
        <v>0</v>
      </c>
      <c r="AO551" s="25">
        <f t="shared" si="20"/>
        <v>0</v>
      </c>
      <c r="AP551" s="26">
        <f t="shared" si="21"/>
        <v>0</v>
      </c>
      <c r="AQ551" s="25">
        <f t="shared" si="22"/>
        <v>0</v>
      </c>
      <c r="AR551" s="26">
        <f t="shared" si="23"/>
        <v>0</v>
      </c>
      <c r="BD551" s="30"/>
      <c r="BE551" s="30"/>
      <c r="BF551" s="30"/>
    </row>
    <row r="552" spans="1:58" x14ac:dyDescent="0.2">
      <c r="A552" s="40">
        <v>38870</v>
      </c>
      <c r="B552" s="13">
        <v>14.73</v>
      </c>
      <c r="C552" s="14">
        <v>14.98</v>
      </c>
      <c r="D552" s="31">
        <f t="shared" si="14"/>
        <v>42634.564886218694</v>
      </c>
      <c r="E552" s="31">
        <f t="shared" si="15"/>
        <v>36773.80227244486</v>
      </c>
      <c r="F552" s="16">
        <f t="shared" si="0"/>
        <v>79408.367158663546</v>
      </c>
      <c r="G552" s="16">
        <f t="shared" si="1"/>
        <v>14.845774330804991</v>
      </c>
      <c r="H552" s="17">
        <f t="shared" si="2"/>
        <v>1.6688918558077415E-2</v>
      </c>
      <c r="I552" s="16">
        <v>14.32</v>
      </c>
      <c r="J552" s="32">
        <f t="shared" si="16"/>
        <v>0.97465138613659241</v>
      </c>
      <c r="K552" s="18">
        <f t="shared" ca="1" si="3"/>
        <v>15851.716619270599</v>
      </c>
      <c r="L552" s="19"/>
      <c r="M552" s="20"/>
      <c r="N552" s="18"/>
      <c r="O552" s="20"/>
      <c r="P552" s="21"/>
      <c r="Q552" s="33">
        <f t="shared" si="17"/>
        <v>1.0253486138634076</v>
      </c>
      <c r="R552" s="5">
        <f t="shared" ca="1" si="4"/>
        <v>10.54051676418862</v>
      </c>
      <c r="S552" s="20"/>
      <c r="T552" s="20"/>
      <c r="U552" s="5">
        <f t="shared" ca="1" si="5"/>
        <v>19.722892119604204</v>
      </c>
      <c r="V552" s="23"/>
      <c r="W552" s="20"/>
      <c r="X552" s="32">
        <f t="shared" si="18"/>
        <v>0.94930277227318483</v>
      </c>
      <c r="Y552" s="18">
        <f t="shared" ca="1" si="6"/>
        <v>1549416190.5868881</v>
      </c>
      <c r="Z552" s="20"/>
      <c r="AA552" s="20"/>
      <c r="AB552" s="18"/>
      <c r="AC552" s="20"/>
      <c r="AD552" s="20"/>
      <c r="AE552" s="24">
        <f t="shared" si="49"/>
        <v>13</v>
      </c>
      <c r="AH552" s="25" t="str">
        <f t="shared" ca="1" si="7"/>
        <v>-</v>
      </c>
      <c r="AI552" s="15">
        <f t="shared" ca="1" si="8"/>
        <v>14.187923638126124</v>
      </c>
      <c r="AJ552" s="15">
        <f t="shared" ca="1" si="9"/>
        <v>13.395384081144465</v>
      </c>
      <c r="AK552" s="17">
        <f t="shared" ca="1" si="10"/>
        <v>-2.9325743731278462E-3</v>
      </c>
      <c r="AL552" s="17">
        <f t="shared" ca="1" si="11"/>
        <v>-8.0450763474946285E-3</v>
      </c>
      <c r="AM552" s="26">
        <f t="shared" ca="1" si="12"/>
        <v>1</v>
      </c>
      <c r="AN552" s="26">
        <f t="shared" ca="1" si="13"/>
        <v>1</v>
      </c>
      <c r="AO552" s="25">
        <f t="shared" si="20"/>
        <v>0</v>
      </c>
      <c r="AP552" s="26">
        <f t="shared" si="21"/>
        <v>0</v>
      </c>
      <c r="AQ552" s="25">
        <f t="shared" si="22"/>
        <v>0</v>
      </c>
      <c r="AR552" s="26">
        <f t="shared" si="23"/>
        <v>0</v>
      </c>
      <c r="BD552" s="30"/>
      <c r="BE552" s="30"/>
      <c r="BF552" s="30"/>
    </row>
    <row r="553" spans="1:58" x14ac:dyDescent="0.2">
      <c r="A553" s="40">
        <v>38873</v>
      </c>
      <c r="B553" s="13">
        <v>15.87</v>
      </c>
      <c r="C553" s="14">
        <v>15.59</v>
      </c>
      <c r="D553" s="31">
        <f t="shared" si="14"/>
        <v>39354.982971894176</v>
      </c>
      <c r="E553" s="31">
        <f t="shared" si="15"/>
        <v>39998.651511296666</v>
      </c>
      <c r="F553" s="16">
        <f t="shared" si="0"/>
        <v>79353.634483190835</v>
      </c>
      <c r="G553" s="16">
        <f t="shared" si="1"/>
        <v>15.728864404937427</v>
      </c>
      <c r="H553" s="17">
        <f t="shared" si="2"/>
        <v>-1.7960230917254627E-2</v>
      </c>
      <c r="I553" s="16">
        <v>16.649999999999999</v>
      </c>
      <c r="J553" s="32">
        <f t="shared" si="16"/>
        <v>1.0587540160658262</v>
      </c>
      <c r="K553" s="18">
        <f t="shared" ca="1" si="3"/>
        <v>16782.384420111492</v>
      </c>
      <c r="L553" s="19"/>
      <c r="M553" s="20"/>
      <c r="N553" s="18"/>
      <c r="O553" s="20"/>
      <c r="P553" s="21"/>
      <c r="Q553" s="33">
        <f t="shared" si="17"/>
        <v>0.94124598393417369</v>
      </c>
      <c r="R553" s="5">
        <f t="shared" ca="1" si="4"/>
        <v>9.9208057679452892</v>
      </c>
      <c r="S553" s="20"/>
      <c r="T553" s="20"/>
      <c r="U553" s="5">
        <f t="shared" ca="1" si="5"/>
        <v>18.563457449376255</v>
      </c>
      <c r="V553" s="23"/>
      <c r="W553" s="20"/>
      <c r="X553" s="32">
        <f t="shared" si="18"/>
        <v>1.1175080321316526</v>
      </c>
      <c r="Y553" s="18">
        <f t="shared" ca="1" si="6"/>
        <v>1731371083.6458018</v>
      </c>
      <c r="Z553" s="20"/>
      <c r="AA553" s="20"/>
      <c r="AB553" s="18"/>
      <c r="AC553" s="20"/>
      <c r="AD553" s="20"/>
      <c r="AE553" s="24">
        <f t="shared" si="49"/>
        <v>12</v>
      </c>
      <c r="AH553" s="25" t="str">
        <f t="shared" ca="1" si="7"/>
        <v>-</v>
      </c>
      <c r="AI553" s="15">
        <f t="shared" ca="1" si="8"/>
        <v>14.341686778755353</v>
      </c>
      <c r="AJ553" s="15">
        <f t="shared" ca="1" si="9"/>
        <v>13.48051349773133</v>
      </c>
      <c r="AK553" s="17">
        <f t="shared" ca="1" si="10"/>
        <v>-2.049977200422215E-3</v>
      </c>
      <c r="AL553" s="17">
        <f t="shared" ca="1" si="11"/>
        <v>-1.1221581390151683E-2</v>
      </c>
      <c r="AM553" s="26">
        <f t="shared" ca="1" si="12"/>
        <v>1</v>
      </c>
      <c r="AN553" s="26">
        <f t="shared" ca="1" si="13"/>
        <v>1</v>
      </c>
      <c r="AO553" s="25">
        <f t="shared" si="20"/>
        <v>0</v>
      </c>
      <c r="AP553" s="26">
        <f t="shared" si="21"/>
        <v>0</v>
      </c>
      <c r="AQ553" s="25">
        <f t="shared" si="22"/>
        <v>0</v>
      </c>
      <c r="AR553" s="26">
        <f t="shared" si="23"/>
        <v>0</v>
      </c>
      <c r="BD553" s="30"/>
      <c r="BE553" s="30"/>
      <c r="BF553" s="30"/>
    </row>
    <row r="554" spans="1:58" x14ac:dyDescent="0.2">
      <c r="A554" s="40">
        <v>38874</v>
      </c>
      <c r="B554" s="13">
        <v>16.32</v>
      </c>
      <c r="C554" s="14">
        <v>15.88</v>
      </c>
      <c r="D554" s="31">
        <f t="shared" si="14"/>
        <v>36075.401057569659</v>
      </c>
      <c r="E554" s="31">
        <f t="shared" si="15"/>
        <v>43337.135474114504</v>
      </c>
      <c r="F554" s="16">
        <f t="shared" si="0"/>
        <v>79412.536531684163</v>
      </c>
      <c r="G554" s="16">
        <f t="shared" si="1"/>
        <v>16.079882501662667</v>
      </c>
      <c r="H554" s="17">
        <f t="shared" si="2"/>
        <v>-2.7707808564231717E-2</v>
      </c>
      <c r="I554" s="16">
        <v>17.34</v>
      </c>
      <c r="J554" s="32">
        <f t="shared" si="16"/>
        <v>1.0230756491763755</v>
      </c>
      <c r="K554" s="18">
        <f t="shared" ca="1" si="3"/>
        <v>17168.948863154135</v>
      </c>
      <c r="L554" s="19"/>
      <c r="M554" s="20"/>
      <c r="N554" s="18"/>
      <c r="O554" s="20"/>
      <c r="P554" s="21"/>
      <c r="Q554" s="33">
        <f t="shared" si="17"/>
        <v>0.9769243508236245</v>
      </c>
      <c r="R554" s="5">
        <f t="shared" ca="1" si="4"/>
        <v>9.6914729836593239</v>
      </c>
      <c r="S554" s="20"/>
      <c r="T554" s="20"/>
      <c r="U554" s="5">
        <f t="shared" ca="1" si="5"/>
        <v>18.134472754985428</v>
      </c>
      <c r="V554" s="23"/>
      <c r="W554" s="20"/>
      <c r="X554" s="32">
        <f t="shared" si="18"/>
        <v>1.046151298352751</v>
      </c>
      <c r="Y554" s="18">
        <f t="shared" ca="1" si="6"/>
        <v>1811156901.3365972</v>
      </c>
      <c r="Z554" s="20"/>
      <c r="AA554" s="20"/>
      <c r="AB554" s="18"/>
      <c r="AC554" s="20"/>
      <c r="AD554" s="20"/>
      <c r="AE554" s="24">
        <f t="shared" si="49"/>
        <v>11</v>
      </c>
      <c r="AH554" s="25" t="str">
        <f t="shared" ca="1" si="7"/>
        <v>-</v>
      </c>
      <c r="AI554" s="15">
        <f t="shared" ca="1" si="8"/>
        <v>14.518456624506266</v>
      </c>
      <c r="AJ554" s="15">
        <f t="shared" ca="1" si="9"/>
        <v>13.575625515216149</v>
      </c>
      <c r="AK554" s="17">
        <f t="shared" ca="1" si="10"/>
        <v>-5.7682601842494003E-3</v>
      </c>
      <c r="AL554" s="17">
        <f t="shared" ca="1" si="11"/>
        <v>-1.4030098451633395E-2</v>
      </c>
      <c r="AM554" s="26">
        <f t="shared" ca="1" si="12"/>
        <v>1</v>
      </c>
      <c r="AN554" s="26">
        <f t="shared" ca="1" si="13"/>
        <v>1</v>
      </c>
      <c r="AO554" s="25">
        <f t="shared" si="20"/>
        <v>0</v>
      </c>
      <c r="AP554" s="26">
        <f t="shared" si="21"/>
        <v>0</v>
      </c>
      <c r="AQ554" s="25">
        <f t="shared" si="22"/>
        <v>0</v>
      </c>
      <c r="AR554" s="26">
        <f t="shared" si="23"/>
        <v>0</v>
      </c>
      <c r="BD554" s="30"/>
      <c r="BE554" s="30"/>
      <c r="BF554" s="30"/>
    </row>
    <row r="555" spans="1:58" x14ac:dyDescent="0.2">
      <c r="A555" s="40">
        <v>38875</v>
      </c>
      <c r="B555" s="13">
        <v>16.670000000000002</v>
      </c>
      <c r="C555" s="14">
        <v>16.350000000000001</v>
      </c>
      <c r="D555" s="31">
        <f t="shared" si="14"/>
        <v>32795.819143245142</v>
      </c>
      <c r="E555" s="31">
        <f t="shared" si="15"/>
        <v>46707.587416291841</v>
      </c>
      <c r="F555" s="16">
        <f t="shared" si="0"/>
        <v>79503.40655953699</v>
      </c>
      <c r="G555" s="16">
        <f t="shared" si="1"/>
        <v>16.482002672338062</v>
      </c>
      <c r="H555" s="17">
        <f t="shared" si="2"/>
        <v>-1.9571865443425152E-2</v>
      </c>
      <c r="I555" s="16">
        <v>17.8</v>
      </c>
      <c r="J555" s="32">
        <f t="shared" si="16"/>
        <v>1.0261805498660594</v>
      </c>
      <c r="K555" s="18">
        <f t="shared" ca="1" si="3"/>
        <v>17617.723116461879</v>
      </c>
      <c r="L555" s="19"/>
      <c r="M555" s="20"/>
      <c r="N555" s="18"/>
      <c r="O555" s="20"/>
      <c r="P555" s="21"/>
      <c r="Q555" s="33">
        <f t="shared" si="17"/>
        <v>0.97381945013394045</v>
      </c>
      <c r="R555" s="5">
        <f t="shared" ca="1" si="4"/>
        <v>9.4373517278954893</v>
      </c>
      <c r="S555" s="20"/>
      <c r="T555" s="20"/>
      <c r="U555" s="5">
        <f t="shared" ca="1" si="5"/>
        <v>17.659097699168608</v>
      </c>
      <c r="V555" s="23"/>
      <c r="W555" s="20"/>
      <c r="X555" s="32">
        <f t="shared" si="18"/>
        <v>1.0523610997321191</v>
      </c>
      <c r="Y555" s="18">
        <f t="shared" ca="1" si="6"/>
        <v>1905865629.2400656</v>
      </c>
      <c r="Z555" s="20"/>
      <c r="AA555" s="20"/>
      <c r="AB555" s="18"/>
      <c r="AC555" s="20"/>
      <c r="AD555" s="20"/>
      <c r="AE555" s="24">
        <f t="shared" si="49"/>
        <v>10</v>
      </c>
      <c r="AH555" s="25" t="str">
        <f t="shared" ca="1" si="7"/>
        <v>-</v>
      </c>
      <c r="AI555" s="15">
        <f t="shared" ca="1" si="8"/>
        <v>14.712106507825199</v>
      </c>
      <c r="AJ555" s="15">
        <f t="shared" ca="1" si="9"/>
        <v>13.67462487658422</v>
      </c>
      <c r="AK555" s="17">
        <f t="shared" ca="1" si="10"/>
        <v>-5.9130307756099327E-3</v>
      </c>
      <c r="AL555" s="17">
        <f t="shared" ca="1" si="11"/>
        <v>-1.572432723099592E-2</v>
      </c>
      <c r="AM555" s="26">
        <f t="shared" ca="1" si="12"/>
        <v>1</v>
      </c>
      <c r="AN555" s="26">
        <f t="shared" ca="1" si="13"/>
        <v>1</v>
      </c>
      <c r="AO555" s="25">
        <f t="shared" si="20"/>
        <v>0</v>
      </c>
      <c r="AP555" s="26">
        <f t="shared" si="21"/>
        <v>0</v>
      </c>
      <c r="AQ555" s="25">
        <f t="shared" si="22"/>
        <v>0</v>
      </c>
      <c r="AR555" s="26">
        <f t="shared" si="23"/>
        <v>0</v>
      </c>
      <c r="BD555" s="30"/>
      <c r="BE555" s="30"/>
      <c r="BF555" s="30"/>
    </row>
    <row r="556" spans="1:58" x14ac:dyDescent="0.2">
      <c r="A556" s="40">
        <v>38876</v>
      </c>
      <c r="B556" s="13">
        <v>17.13</v>
      </c>
      <c r="C556" s="14">
        <v>16.91</v>
      </c>
      <c r="D556" s="31">
        <f t="shared" si="14"/>
        <v>29516.237228920629</v>
      </c>
      <c r="E556" s="31">
        <f t="shared" si="15"/>
        <v>50051.356866554204</v>
      </c>
      <c r="F556" s="16">
        <f t="shared" si="0"/>
        <v>79567.594095474837</v>
      </c>
      <c r="G556" s="16">
        <f t="shared" si="1"/>
        <v>16.991610764585527</v>
      </c>
      <c r="H556" s="17">
        <f t="shared" si="2"/>
        <v>-1.3010053222944906E-2</v>
      </c>
      <c r="I556" s="16">
        <v>18.350000000000001</v>
      </c>
      <c r="J556" s="32">
        <f t="shared" si="16"/>
        <v>1.0317513822836546</v>
      </c>
      <c r="K556" s="18">
        <f t="shared" ca="1" si="3"/>
        <v>18176.369133741104</v>
      </c>
      <c r="L556" s="19"/>
      <c r="M556" s="20"/>
      <c r="N556" s="18"/>
      <c r="O556" s="20"/>
      <c r="P556" s="21"/>
      <c r="Q556" s="33">
        <f t="shared" si="17"/>
        <v>0.96824861771634529</v>
      </c>
      <c r="R556" s="5">
        <f t="shared" ca="1" si="4"/>
        <v>9.1373221007585688</v>
      </c>
      <c r="S556" s="20"/>
      <c r="T556" s="20"/>
      <c r="U556" s="5">
        <f t="shared" ca="1" si="5"/>
        <v>17.097811566309538</v>
      </c>
      <c r="V556" s="23"/>
      <c r="W556" s="20"/>
      <c r="X556" s="32">
        <f t="shared" si="18"/>
        <v>1.0635027645673094</v>
      </c>
      <c r="Y556" s="18">
        <f t="shared" ca="1" si="6"/>
        <v>2026759969.3940966</v>
      </c>
      <c r="Z556" s="20"/>
      <c r="AA556" s="20"/>
      <c r="AB556" s="18"/>
      <c r="AC556" s="20"/>
      <c r="AD556" s="20"/>
      <c r="AE556" s="24">
        <f t="shared" si="49"/>
        <v>9</v>
      </c>
      <c r="AH556" s="25" t="str">
        <f t="shared" ca="1" si="7"/>
        <v>-</v>
      </c>
      <c r="AI556" s="15">
        <f t="shared" ca="1" si="8"/>
        <v>14.932842685727534</v>
      </c>
      <c r="AJ556" s="15">
        <f t="shared" ca="1" si="9"/>
        <v>13.782161023748849</v>
      </c>
      <c r="AK556" s="17">
        <f t="shared" ca="1" si="10"/>
        <v>-7.8714653387959767E-3</v>
      </c>
      <c r="AL556" s="17">
        <f t="shared" ca="1" si="11"/>
        <v>-1.71572114689479E-2</v>
      </c>
      <c r="AM556" s="26">
        <f t="shared" ca="1" si="12"/>
        <v>1</v>
      </c>
      <c r="AN556" s="26">
        <f t="shared" ca="1" si="13"/>
        <v>1</v>
      </c>
      <c r="AO556" s="25">
        <f t="shared" si="20"/>
        <v>0</v>
      </c>
      <c r="AP556" s="26">
        <f t="shared" si="21"/>
        <v>0</v>
      </c>
      <c r="AQ556" s="25">
        <f t="shared" si="22"/>
        <v>0</v>
      </c>
      <c r="AR556" s="26">
        <f t="shared" si="23"/>
        <v>0</v>
      </c>
      <c r="BD556" s="30"/>
      <c r="BE556" s="30"/>
      <c r="BF556" s="30"/>
    </row>
    <row r="557" spans="1:58" x14ac:dyDescent="0.2">
      <c r="A557" s="40">
        <v>38877</v>
      </c>
      <c r="B557" s="13">
        <v>17.43</v>
      </c>
      <c r="C557" s="14">
        <v>17.02</v>
      </c>
      <c r="D557" s="31">
        <f t="shared" si="14"/>
        <v>26236.655314596115</v>
      </c>
      <c r="E557" s="31">
        <f t="shared" si="15"/>
        <v>53373.606316133089</v>
      </c>
      <c r="F557" s="16">
        <f t="shared" si="0"/>
        <v>79610.261630729205</v>
      </c>
      <c r="G557" s="16">
        <f t="shared" si="1"/>
        <v>17.155121132108327</v>
      </c>
      <c r="H557" s="17">
        <f t="shared" si="2"/>
        <v>-2.4089306698002355E-2</v>
      </c>
      <c r="I557" s="16">
        <v>18.12</v>
      </c>
      <c r="J557" s="32">
        <f t="shared" si="16"/>
        <v>1.0101644086040973</v>
      </c>
      <c r="K557" s="18">
        <f t="shared" ca="1" si="3"/>
        <v>18360.372630436523</v>
      </c>
      <c r="L557" s="19"/>
      <c r="M557" s="20"/>
      <c r="N557" s="18"/>
      <c r="O557" s="20"/>
      <c r="P557" s="21"/>
      <c r="Q557" s="33">
        <f t="shared" si="17"/>
        <v>0.98983559139590271</v>
      </c>
      <c r="R557" s="5">
        <f t="shared" ca="1" si="4"/>
        <v>9.044069845628151</v>
      </c>
      <c r="S557" s="20"/>
      <c r="T557" s="20"/>
      <c r="U557" s="5">
        <f t="shared" ca="1" si="5"/>
        <v>16.923443022072398</v>
      </c>
      <c r="V557" s="23"/>
      <c r="W557" s="20"/>
      <c r="X557" s="32">
        <f t="shared" si="18"/>
        <v>1.0203288172081946</v>
      </c>
      <c r="Y557" s="18">
        <f t="shared" ca="1" si="6"/>
        <v>2067825503.3110645</v>
      </c>
      <c r="Z557" s="20"/>
      <c r="AA557" s="20"/>
      <c r="AB557" s="18"/>
      <c r="AC557" s="20"/>
      <c r="AD557" s="20"/>
      <c r="AE557" s="24">
        <f t="shared" si="49"/>
        <v>8</v>
      </c>
      <c r="AH557" s="25">
        <f t="shared" ca="1" si="7"/>
        <v>1</v>
      </c>
      <c r="AI557" s="15">
        <f t="shared" ca="1" si="8"/>
        <v>15.162242837142808</v>
      </c>
      <c r="AJ557" s="15">
        <f t="shared" ca="1" si="9"/>
        <v>13.888407732228698</v>
      </c>
      <c r="AK557" s="17">
        <f t="shared" ca="1" si="10"/>
        <v>-1.4275057714630224E-2</v>
      </c>
      <c r="AL557" s="17">
        <f t="shared" ca="1" si="11"/>
        <v>-1.8488940564554968E-2</v>
      </c>
      <c r="AM557" s="26">
        <f t="shared" ca="1" si="12"/>
        <v>1</v>
      </c>
      <c r="AN557" s="26">
        <f t="shared" ca="1" si="13"/>
        <v>1</v>
      </c>
      <c r="AO557" s="25">
        <f t="shared" si="20"/>
        <v>0</v>
      </c>
      <c r="AP557" s="26">
        <f t="shared" si="21"/>
        <v>0</v>
      </c>
      <c r="AQ557" s="25">
        <f t="shared" si="22"/>
        <v>1</v>
      </c>
      <c r="AR557" s="26">
        <f t="shared" si="23"/>
        <v>0</v>
      </c>
      <c r="BD557" s="30"/>
      <c r="BE557" s="30"/>
      <c r="BF557" s="30"/>
    </row>
    <row r="558" spans="1:58" x14ac:dyDescent="0.2">
      <c r="A558" s="40">
        <v>38880</v>
      </c>
      <c r="B558" s="13">
        <v>18.21</v>
      </c>
      <c r="C558" s="14">
        <v>17.57</v>
      </c>
      <c r="D558" s="31">
        <f t="shared" si="14"/>
        <v>22957.073400271602</v>
      </c>
      <c r="E558" s="31">
        <f t="shared" si="15"/>
        <v>56732.191085032988</v>
      </c>
      <c r="F558" s="16">
        <f t="shared" si="0"/>
        <v>79689.264485304593</v>
      </c>
      <c r="G558" s="16">
        <f t="shared" si="1"/>
        <v>17.754372726628482</v>
      </c>
      <c r="H558" s="17">
        <f t="shared" si="2"/>
        <v>-3.6425725668753683E-2</v>
      </c>
      <c r="I558" s="16">
        <v>20.96</v>
      </c>
      <c r="J558" s="32">
        <f t="shared" si="16"/>
        <v>1.03595838822259</v>
      </c>
      <c r="K558" s="18">
        <f t="shared" ca="1" si="3"/>
        <v>19019.806606376464</v>
      </c>
      <c r="L558" s="19"/>
      <c r="M558" s="20"/>
      <c r="N558" s="18"/>
      <c r="O558" s="20"/>
      <c r="P558" s="21"/>
      <c r="Q558" s="33">
        <f t="shared" si="17"/>
        <v>0.96404161177740999</v>
      </c>
      <c r="R558" s="5">
        <f t="shared" ca="1" si="4"/>
        <v>8.7184964547800785</v>
      </c>
      <c r="S558" s="20"/>
      <c r="T558" s="20"/>
      <c r="U558" s="5">
        <f t="shared" ca="1" si="5"/>
        <v>16.314344740038077</v>
      </c>
      <c r="V558" s="23"/>
      <c r="W558" s="20"/>
      <c r="X558" s="32">
        <f t="shared" si="18"/>
        <v>1.07191677644518</v>
      </c>
      <c r="Y558" s="18">
        <f t="shared" ca="1" si="6"/>
        <v>2216390970.5326581</v>
      </c>
      <c r="Z558" s="20"/>
      <c r="AA558" s="20"/>
      <c r="AB558" s="18"/>
      <c r="AC558" s="20"/>
      <c r="AD558" s="20"/>
      <c r="AE558" s="24">
        <f t="shared" si="49"/>
        <v>7</v>
      </c>
      <c r="AH558" s="25" t="str">
        <f t="shared" ca="1" si="7"/>
        <v>-</v>
      </c>
      <c r="AI558" s="15">
        <f t="shared" ca="1" si="8"/>
        <v>15.40320181335604</v>
      </c>
      <c r="AJ558" s="15">
        <f t="shared" ca="1" si="9"/>
        <v>14.006722662825817</v>
      </c>
      <c r="AK558" s="17">
        <f t="shared" ca="1" si="10"/>
        <v>-2.3127498419102072E-2</v>
      </c>
      <c r="AL558" s="17">
        <f t="shared" ca="1" si="11"/>
        <v>-2.0400302629921166E-2</v>
      </c>
      <c r="AM558" s="26">
        <f t="shared" ca="1" si="12"/>
        <v>1</v>
      </c>
      <c r="AN558" s="26">
        <f t="shared" ca="1" si="13"/>
        <v>0</v>
      </c>
      <c r="AO558" s="25">
        <f t="shared" si="20"/>
        <v>0</v>
      </c>
      <c r="AP558" s="26">
        <f t="shared" si="21"/>
        <v>0</v>
      </c>
      <c r="AQ558" s="25">
        <f t="shared" si="22"/>
        <v>1</v>
      </c>
      <c r="AR558" s="26">
        <f t="shared" si="23"/>
        <v>0</v>
      </c>
      <c r="BD558" s="30"/>
      <c r="BE558" s="30"/>
      <c r="BF558" s="30"/>
    </row>
    <row r="559" spans="1:58" x14ac:dyDescent="0.2">
      <c r="A559" s="40">
        <v>38881</v>
      </c>
      <c r="B559" s="13">
        <v>20.78</v>
      </c>
      <c r="C559" s="14">
        <v>18.690000000000001</v>
      </c>
      <c r="D559" s="31">
        <f t="shared" si="14"/>
        <v>19677.491485947088</v>
      </c>
      <c r="E559" s="31">
        <f t="shared" si="15"/>
        <v>60131.234150476892</v>
      </c>
      <c r="F559" s="16">
        <f t="shared" si="0"/>
        <v>79808.725636423973</v>
      </c>
      <c r="G559" s="16">
        <f t="shared" si="1"/>
        <v>19.205306526669563</v>
      </c>
      <c r="H559" s="17">
        <f t="shared" si="2"/>
        <v>-0.11182450508293207</v>
      </c>
      <c r="I559" s="16">
        <v>23.81</v>
      </c>
      <c r="J559" s="32">
        <f t="shared" si="16"/>
        <v>1.083344213324033</v>
      </c>
      <c r="K559" s="18">
        <f t="shared" ca="1" si="3"/>
        <v>20604.157401102875</v>
      </c>
      <c r="L559" s="19"/>
      <c r="M559" s="20"/>
      <c r="N559" s="18"/>
      <c r="O559" s="20"/>
      <c r="P559" s="21"/>
      <c r="Q559" s="33">
        <f t="shared" si="17"/>
        <v>0.91665578667596703</v>
      </c>
      <c r="R559" s="5">
        <f t="shared" ca="1" si="4"/>
        <v>7.9915272960020127</v>
      </c>
      <c r="S559" s="20"/>
      <c r="T559" s="20"/>
      <c r="U559" s="5">
        <f t="shared" ca="1" si="5"/>
        <v>14.954126533252818</v>
      </c>
      <c r="V559" s="23"/>
      <c r="W559" s="20"/>
      <c r="X559" s="32">
        <f t="shared" si="18"/>
        <v>1.1666884266480659</v>
      </c>
      <c r="Y559" s="18">
        <f t="shared" ca="1" si="6"/>
        <v>2585667512.1754446</v>
      </c>
      <c r="Z559" s="20"/>
      <c r="AA559" s="20"/>
      <c r="AB559" s="18"/>
      <c r="AC559" s="20"/>
      <c r="AD559" s="20"/>
      <c r="AE559" s="24">
        <f t="shared" si="49"/>
        <v>6</v>
      </c>
      <c r="AH559" s="25" t="str">
        <f t="shared" ca="1" si="7"/>
        <v>-</v>
      </c>
      <c r="AI559" s="15">
        <f t="shared" ca="1" si="8"/>
        <v>15.68370614445627</v>
      </c>
      <c r="AJ559" s="15">
        <f t="shared" ca="1" si="9"/>
        <v>14.160813479977314</v>
      </c>
      <c r="AK559" s="17">
        <f t="shared" ca="1" si="10"/>
        <v>-3.8771544113381649E-2</v>
      </c>
      <c r="AL559" s="17">
        <f t="shared" ca="1" si="11"/>
        <v>-2.6987200773967449E-2</v>
      </c>
      <c r="AM559" s="26">
        <f t="shared" ca="1" si="12"/>
        <v>1</v>
      </c>
      <c r="AN559" s="26">
        <f t="shared" ca="1" si="13"/>
        <v>0</v>
      </c>
      <c r="AO559" s="25">
        <f t="shared" si="20"/>
        <v>0</v>
      </c>
      <c r="AP559" s="26">
        <f t="shared" si="21"/>
        <v>0</v>
      </c>
      <c r="AQ559" s="25">
        <f t="shared" si="22"/>
        <v>1</v>
      </c>
      <c r="AR559" s="26">
        <f t="shared" si="23"/>
        <v>0</v>
      </c>
      <c r="BD559" s="30"/>
      <c r="BE559" s="30"/>
      <c r="BF559" s="30"/>
    </row>
    <row r="560" spans="1:58" x14ac:dyDescent="0.2">
      <c r="A560" s="40">
        <v>38882</v>
      </c>
      <c r="B560" s="13">
        <v>21.62</v>
      </c>
      <c r="C560" s="14">
        <v>18.940000000000001</v>
      </c>
      <c r="D560" s="31">
        <f t="shared" si="14"/>
        <v>16397.909571622575</v>
      </c>
      <c r="E560" s="31">
        <f t="shared" si="15"/>
        <v>63777.553689249682</v>
      </c>
      <c r="F560" s="16">
        <f t="shared" si="0"/>
        <v>80175.46326087226</v>
      </c>
      <c r="G560" s="16">
        <f t="shared" si="1"/>
        <v>19.48812776708202</v>
      </c>
      <c r="H560" s="17">
        <f t="shared" si="2"/>
        <v>-0.14149947201689539</v>
      </c>
      <c r="I560" s="16">
        <v>21.46</v>
      </c>
      <c r="J560" s="32">
        <f t="shared" si="16"/>
        <v>1.0193890799611336</v>
      </c>
      <c r="K560" s="18">
        <f t="shared" ca="1" si="3"/>
        <v>21002.796779636104</v>
      </c>
      <c r="L560" s="19"/>
      <c r="M560" s="20"/>
      <c r="N560" s="18"/>
      <c r="O560" s="20"/>
      <c r="P560" s="21"/>
      <c r="Q560" s="33">
        <f t="shared" si="17"/>
        <v>0.98061092003886641</v>
      </c>
      <c r="R560" s="5">
        <f t="shared" ca="1" si="4"/>
        <v>7.836252472676601</v>
      </c>
      <c r="S560" s="20"/>
      <c r="T560" s="20"/>
      <c r="U560" s="5">
        <f t="shared" ca="1" si="5"/>
        <v>14.66367774360157</v>
      </c>
      <c r="V560" s="23"/>
      <c r="W560" s="20"/>
      <c r="X560" s="32">
        <f t="shared" si="18"/>
        <v>1.0387781599222672</v>
      </c>
      <c r="Y560" s="18">
        <f t="shared" ca="1" si="6"/>
        <v>2685758170.6830363</v>
      </c>
      <c r="Z560" s="20"/>
      <c r="AA560" s="20"/>
      <c r="AB560" s="18"/>
      <c r="AC560" s="20"/>
      <c r="AD560" s="20"/>
      <c r="AE560" s="24">
        <f t="shared" si="49"/>
        <v>5</v>
      </c>
      <c r="AH560" s="25" t="str">
        <f t="shared" ca="1" si="7"/>
        <v>-</v>
      </c>
      <c r="AI560" s="15">
        <f t="shared" ca="1" si="8"/>
        <v>15.98029491376187</v>
      </c>
      <c r="AJ560" s="15">
        <f t="shared" ca="1" si="9"/>
        <v>14.320320944506747</v>
      </c>
      <c r="AK560" s="17">
        <f t="shared" ca="1" si="10"/>
        <v>-5.7736821355492261E-2</v>
      </c>
      <c r="AL560" s="17">
        <f t="shared" ca="1" si="11"/>
        <v>-3.2854727298832931E-2</v>
      </c>
      <c r="AM560" s="26">
        <f t="shared" ca="1" si="12"/>
        <v>1</v>
      </c>
      <c r="AN560" s="26">
        <f t="shared" ca="1" si="13"/>
        <v>0</v>
      </c>
      <c r="AO560" s="25">
        <f t="shared" si="20"/>
        <v>0</v>
      </c>
      <c r="AP560" s="26">
        <f t="shared" si="21"/>
        <v>1</v>
      </c>
      <c r="AQ560" s="25">
        <f t="shared" si="22"/>
        <v>1</v>
      </c>
      <c r="AR560" s="26">
        <f t="shared" si="23"/>
        <v>0</v>
      </c>
      <c r="BD560" s="30"/>
      <c r="BE560" s="30"/>
      <c r="BF560" s="30"/>
    </row>
    <row r="561" spans="1:58" x14ac:dyDescent="0.2">
      <c r="A561" s="40">
        <v>38883</v>
      </c>
      <c r="B561" s="13">
        <v>16.100000000000001</v>
      </c>
      <c r="C561" s="14">
        <v>16.239999999999998</v>
      </c>
      <c r="D561" s="31">
        <f t="shared" si="14"/>
        <v>13118.327657298059</v>
      </c>
      <c r="E561" s="31">
        <f t="shared" si="15"/>
        <v>67521.194712887271</v>
      </c>
      <c r="F561" s="16">
        <f t="shared" si="0"/>
        <v>80639.522370185325</v>
      </c>
      <c r="G561" s="16">
        <f t="shared" si="1"/>
        <v>16.217224990698842</v>
      </c>
      <c r="H561" s="17">
        <f t="shared" si="2"/>
        <v>8.6206896551722645E-3</v>
      </c>
      <c r="I561" s="16">
        <v>15.9</v>
      </c>
      <c r="J561" s="32">
        <f t="shared" si="16"/>
        <v>0.83697578328189903</v>
      </c>
      <c r="K561" s="18">
        <f t="shared" ca="1" si="3"/>
        <v>17578.115631978195</v>
      </c>
      <c r="L561" s="19"/>
      <c r="M561" s="20"/>
      <c r="N561" s="18"/>
      <c r="O561" s="20"/>
      <c r="P561" s="21"/>
      <c r="Q561" s="33">
        <f t="shared" si="17"/>
        <v>1.1630242167181011</v>
      </c>
      <c r="R561" s="5">
        <f t="shared" ca="1" si="4"/>
        <v>9.1133717271434165</v>
      </c>
      <c r="S561" s="20"/>
      <c r="T561" s="20"/>
      <c r="U561" s="5">
        <f t="shared" ca="1" si="5"/>
        <v>17.053628463609961</v>
      </c>
      <c r="V561" s="23"/>
      <c r="W561" s="20"/>
      <c r="X561" s="32">
        <f t="shared" si="18"/>
        <v>0.67395156656379807</v>
      </c>
      <c r="Y561" s="18">
        <f t="shared" ca="1" si="6"/>
        <v>1809951800.110189</v>
      </c>
      <c r="Z561" s="20"/>
      <c r="AA561" s="20"/>
      <c r="AB561" s="18"/>
      <c r="AC561" s="20"/>
      <c r="AD561" s="20"/>
      <c r="AE561" s="24">
        <f t="shared" si="49"/>
        <v>4</v>
      </c>
      <c r="AH561" s="25" t="str">
        <f t="shared" ca="1" si="7"/>
        <v>-</v>
      </c>
      <c r="AI561" s="15">
        <f t="shared" ca="1" si="8"/>
        <v>16.128574971399892</v>
      </c>
      <c r="AJ561" s="15">
        <f t="shared" ca="1" si="9"/>
        <v>14.409585404580623</v>
      </c>
      <c r="AK561" s="17">
        <f t="shared" ca="1" si="10"/>
        <v>-5.3038062172392687E-2</v>
      </c>
      <c r="AL561" s="17">
        <f t="shared" ca="1" si="11"/>
        <v>-2.8962480137705256E-2</v>
      </c>
      <c r="AM561" s="26">
        <f t="shared" ca="1" si="12"/>
        <v>1</v>
      </c>
      <c r="AN561" s="26">
        <f t="shared" ca="1" si="13"/>
        <v>0</v>
      </c>
      <c r="AO561" s="25">
        <f t="shared" si="20"/>
        <v>0</v>
      </c>
      <c r="AP561" s="26">
        <f t="shared" si="21"/>
        <v>0</v>
      </c>
      <c r="AQ561" s="25">
        <f t="shared" si="22"/>
        <v>1</v>
      </c>
      <c r="AR561" s="26">
        <f t="shared" si="23"/>
        <v>0</v>
      </c>
      <c r="BD561" s="30"/>
      <c r="BE561" s="30"/>
      <c r="BF561" s="30"/>
    </row>
    <row r="562" spans="1:58" x14ac:dyDescent="0.2">
      <c r="A562" s="40">
        <v>38884</v>
      </c>
      <c r="B562" s="13">
        <v>16.649999999999999</v>
      </c>
      <c r="C562" s="14">
        <v>16.73</v>
      </c>
      <c r="D562" s="31">
        <f t="shared" si="14"/>
        <v>9838.7457429735441</v>
      </c>
      <c r="E562" s="31">
        <f t="shared" si="15"/>
        <v>70772.504369329676</v>
      </c>
      <c r="F562" s="16">
        <f t="shared" si="0"/>
        <v>80611.250112303213</v>
      </c>
      <c r="G562" s="16">
        <f t="shared" si="1"/>
        <v>16.72023585841503</v>
      </c>
      <c r="H562" s="17">
        <f t="shared" si="2"/>
        <v>4.7818290496115523E-3</v>
      </c>
      <c r="I562" s="16">
        <v>17.25</v>
      </c>
      <c r="J562" s="32">
        <f t="shared" si="16"/>
        <v>1.0306555988917883</v>
      </c>
      <c r="K562" s="18">
        <f t="shared" ca="1" si="3"/>
        <v>18116.24470095904</v>
      </c>
      <c r="L562" s="19"/>
      <c r="M562" s="20"/>
      <c r="N562" s="18"/>
      <c r="O562" s="20"/>
      <c r="P562" s="21"/>
      <c r="Q562" s="33">
        <f t="shared" si="17"/>
        <v>0.96934440110821174</v>
      </c>
      <c r="R562" s="5">
        <f t="shared" ca="1" si="4"/>
        <v>8.8336278462754283</v>
      </c>
      <c r="S562" s="20"/>
      <c r="T562" s="20"/>
      <c r="U562" s="5">
        <f t="shared" ca="1" si="5"/>
        <v>16.530273329334278</v>
      </c>
      <c r="V562" s="23"/>
      <c r="W562" s="20"/>
      <c r="X562" s="32">
        <f t="shared" si="18"/>
        <v>1.0613111977835765</v>
      </c>
      <c r="Y562" s="18">
        <f t="shared" ca="1" si="6"/>
        <v>1920795691.0087843</v>
      </c>
      <c r="Z562" s="20"/>
      <c r="AA562" s="20"/>
      <c r="AB562" s="18"/>
      <c r="AC562" s="20"/>
      <c r="AD562" s="20"/>
      <c r="AE562" s="24">
        <f t="shared" si="49"/>
        <v>3</v>
      </c>
      <c r="AH562" s="25" t="str">
        <f t="shared" ca="1" si="7"/>
        <v>-</v>
      </c>
      <c r="AI562" s="15">
        <f t="shared" ca="1" si="8"/>
        <v>16.238110012276799</v>
      </c>
      <c r="AJ562" s="15">
        <f t="shared" ca="1" si="9"/>
        <v>14.509835059663912</v>
      </c>
      <c r="AK562" s="17">
        <f t="shared" ca="1" si="10"/>
        <v>-5.0072748460299944E-2</v>
      </c>
      <c r="AL562" s="17">
        <f t="shared" ca="1" si="11"/>
        <v>-2.4767618446776447E-2</v>
      </c>
      <c r="AM562" s="26">
        <f t="shared" ca="1" si="12"/>
        <v>1</v>
      </c>
      <c r="AN562" s="26">
        <f t="shared" ca="1" si="13"/>
        <v>0</v>
      </c>
      <c r="AO562" s="25">
        <f t="shared" si="20"/>
        <v>0</v>
      </c>
      <c r="AP562" s="26">
        <f t="shared" si="21"/>
        <v>0</v>
      </c>
      <c r="AQ562" s="25">
        <f t="shared" si="22"/>
        <v>1</v>
      </c>
      <c r="AR562" s="26">
        <f t="shared" si="23"/>
        <v>0</v>
      </c>
      <c r="BD562" s="30"/>
      <c r="BE562" s="30"/>
      <c r="BF562" s="30"/>
    </row>
    <row r="563" spans="1:58" x14ac:dyDescent="0.2">
      <c r="A563" s="40">
        <v>38887</v>
      </c>
      <c r="B563" s="13">
        <v>16.989999999999998</v>
      </c>
      <c r="C563" s="14">
        <v>16.88</v>
      </c>
      <c r="D563" s="31">
        <f t="shared" si="14"/>
        <v>6559.1638286490288</v>
      </c>
      <c r="E563" s="31">
        <f t="shared" si="15"/>
        <v>74036.403883585692</v>
      </c>
      <c r="F563" s="16">
        <f t="shared" si="0"/>
        <v>80595.567712234726</v>
      </c>
      <c r="G563" s="16">
        <f t="shared" si="1"/>
        <v>16.888952204713384</v>
      </c>
      <c r="H563" s="17">
        <f t="shared" si="2"/>
        <v>-6.5165876777251164E-3</v>
      </c>
      <c r="I563" s="16">
        <v>17.829999999999998</v>
      </c>
      <c r="J563" s="32">
        <f t="shared" si="16"/>
        <v>1.0098940416097473</v>
      </c>
      <c r="K563" s="18">
        <f t="shared" ca="1" si="3"/>
        <v>18294.741709474089</v>
      </c>
      <c r="L563" s="19"/>
      <c r="M563" s="20"/>
      <c r="N563" s="18"/>
      <c r="O563" s="20"/>
      <c r="P563" s="21"/>
      <c r="Q563" s="33">
        <f t="shared" si="17"/>
        <v>0.99010595839025273</v>
      </c>
      <c r="R563" s="5">
        <f t="shared" ca="1" si="4"/>
        <v>8.7458632084621417</v>
      </c>
      <c r="S563" s="20"/>
      <c r="T563" s="20"/>
      <c r="U563" s="5">
        <f t="shared" ca="1" si="5"/>
        <v>16.366161795369511</v>
      </c>
      <c r="V563" s="23"/>
      <c r="W563" s="20"/>
      <c r="X563" s="32">
        <f t="shared" si="18"/>
        <v>1.0197880832194945</v>
      </c>
      <c r="Y563" s="18">
        <f t="shared" ca="1" si="6"/>
        <v>1958675640.9312611</v>
      </c>
      <c r="Z563" s="20"/>
      <c r="AA563" s="20"/>
      <c r="AB563" s="18"/>
      <c r="AC563" s="20"/>
      <c r="AD563" s="20"/>
      <c r="AE563" s="24">
        <f t="shared" si="49"/>
        <v>2</v>
      </c>
      <c r="AH563" s="25" t="str">
        <f t="shared" ca="1" si="7"/>
        <v>-</v>
      </c>
      <c r="AI563" s="15">
        <f t="shared" ca="1" si="8"/>
        <v>16.345848265202818</v>
      </c>
      <c r="AJ563" s="15">
        <f t="shared" ca="1" si="9"/>
        <v>14.618049478917541</v>
      </c>
      <c r="AK563" s="17">
        <f t="shared" ca="1" si="10"/>
        <v>-4.7143961956920409E-2</v>
      </c>
      <c r="AL563" s="17">
        <f t="shared" ca="1" si="11"/>
        <v>-2.3721416804541241E-2</v>
      </c>
      <c r="AM563" s="26">
        <f t="shared" ca="1" si="12"/>
        <v>1</v>
      </c>
      <c r="AN563" s="26">
        <f t="shared" ca="1" si="13"/>
        <v>0</v>
      </c>
      <c r="AO563" s="25">
        <f t="shared" si="20"/>
        <v>0</v>
      </c>
      <c r="AP563" s="26">
        <f t="shared" si="21"/>
        <v>0</v>
      </c>
      <c r="AQ563" s="25">
        <f t="shared" si="22"/>
        <v>1</v>
      </c>
      <c r="AR563" s="26">
        <f t="shared" si="23"/>
        <v>0</v>
      </c>
      <c r="BD563" s="30"/>
      <c r="BE563" s="30"/>
      <c r="BF563" s="30"/>
    </row>
    <row r="564" spans="1:58" x14ac:dyDescent="0.2">
      <c r="A564" s="40">
        <v>38888</v>
      </c>
      <c r="B564" s="13">
        <v>16.940000000000001</v>
      </c>
      <c r="C564" s="14">
        <v>16.62</v>
      </c>
      <c r="D564" s="31">
        <f t="shared" si="14"/>
        <v>3279.5819143245144</v>
      </c>
      <c r="E564" s="31">
        <f t="shared" si="15"/>
        <v>77337.357481001178</v>
      </c>
      <c r="F564" s="16">
        <f t="shared" si="0"/>
        <v>80616.939395325695</v>
      </c>
      <c r="G564" s="16">
        <f t="shared" si="1"/>
        <v>16.633017936682482</v>
      </c>
      <c r="H564" s="17">
        <f t="shared" si="2"/>
        <v>-1.9253910950661979E-2</v>
      </c>
      <c r="I564" s="16">
        <v>16.690000000000001</v>
      </c>
      <c r="J564" s="32">
        <f t="shared" si="16"/>
        <v>0.98510720763855142</v>
      </c>
      <c r="K564" s="18">
        <f t="shared" ca="1" si="3"/>
        <v>18021.54718756727</v>
      </c>
      <c r="L564" s="19"/>
      <c r="M564" s="20"/>
      <c r="N564" s="18"/>
      <c r="O564" s="20"/>
      <c r="P564" s="21"/>
      <c r="Q564" s="33">
        <f t="shared" si="17"/>
        <v>1.0148927923614486</v>
      </c>
      <c r="R564" s="5">
        <f t="shared" ca="1" si="4"/>
        <v>8.875743766031567</v>
      </c>
      <c r="S564" s="20"/>
      <c r="T564" s="20"/>
      <c r="U564" s="5">
        <f t="shared" ca="1" si="5"/>
        <v>16.609330997629954</v>
      </c>
      <c r="V564" s="23"/>
      <c r="W564" s="20"/>
      <c r="X564" s="32">
        <f t="shared" si="18"/>
        <v>0.97021441527710295</v>
      </c>
      <c r="Y564" s="18">
        <f t="shared" ca="1" si="6"/>
        <v>1900210274.6667781</v>
      </c>
      <c r="Z564" s="20"/>
      <c r="AA564" s="20"/>
      <c r="AB564" s="18"/>
      <c r="AC564" s="20"/>
      <c r="AD564" s="20"/>
      <c r="AE564" s="24">
        <f t="shared" si="49"/>
        <v>1</v>
      </c>
      <c r="AH564" s="25" t="str">
        <f t="shared" ca="1" si="7"/>
        <v>-</v>
      </c>
      <c r="AI564" s="15">
        <f t="shared" ca="1" si="8"/>
        <v>16.430656164715192</v>
      </c>
      <c r="AJ564" s="15">
        <f t="shared" ca="1" si="9"/>
        <v>14.714843663401968</v>
      </c>
      <c r="AK564" s="17">
        <f t="shared" ca="1" si="10"/>
        <v>-4.4281992837238458E-2</v>
      </c>
      <c r="AL564" s="17">
        <f t="shared" ca="1" si="11"/>
        <v>-2.4587404322628327E-2</v>
      </c>
      <c r="AM564" s="26">
        <f t="shared" ca="1" si="12"/>
        <v>1</v>
      </c>
      <c r="AN564" s="26">
        <f t="shared" ca="1" si="13"/>
        <v>0</v>
      </c>
      <c r="AO564" s="25">
        <f t="shared" si="20"/>
        <v>0</v>
      </c>
      <c r="AP564" s="26">
        <f t="shared" si="21"/>
        <v>0</v>
      </c>
      <c r="AQ564" s="25">
        <f t="shared" si="22"/>
        <v>1</v>
      </c>
      <c r="AR564" s="26">
        <f t="shared" si="23"/>
        <v>0</v>
      </c>
      <c r="BD564" s="30"/>
      <c r="BE564" s="30"/>
      <c r="BF564" s="30"/>
    </row>
    <row r="565" spans="1:58" x14ac:dyDescent="0.2">
      <c r="A565" s="41">
        <v>38889</v>
      </c>
      <c r="B565" s="13">
        <v>15.67</v>
      </c>
      <c r="C565" s="14">
        <v>15.99</v>
      </c>
      <c r="D565" s="31">
        <f t="shared" si="14"/>
        <v>80680.084173459501</v>
      </c>
      <c r="E565" s="31">
        <f t="shared" si="15"/>
        <v>0</v>
      </c>
      <c r="F565" s="16">
        <f t="shared" si="0"/>
        <v>80680.084173459501</v>
      </c>
      <c r="G565" s="16">
        <f t="shared" si="1"/>
        <v>15.67</v>
      </c>
      <c r="H565" s="17">
        <f t="shared" si="2"/>
        <v>2.0012507817385838E-2</v>
      </c>
      <c r="I565" s="16">
        <v>15.52</v>
      </c>
      <c r="J565" s="32">
        <f t="shared" si="16"/>
        <v>0.94283995186522263</v>
      </c>
      <c r="K565" s="18">
        <f t="shared" ca="1" si="3"/>
        <v>16990.741976117741</v>
      </c>
      <c r="L565" s="19"/>
      <c r="M565" s="20"/>
      <c r="N565" s="18"/>
      <c r="O565" s="20"/>
      <c r="P565" s="21"/>
      <c r="Q565" s="33">
        <f t="shared" si="17"/>
        <v>1.0571600481347774</v>
      </c>
      <c r="R565" s="5">
        <f t="shared" ca="1" si="4"/>
        <v>9.3826908200867027</v>
      </c>
      <c r="S565" s="20"/>
      <c r="T565" s="20"/>
      <c r="U565" s="5">
        <f t="shared" ca="1" si="5"/>
        <v>17.558120026513443</v>
      </c>
      <c r="V565" s="23"/>
      <c r="W565" s="20"/>
      <c r="X565" s="32">
        <f t="shared" si="18"/>
        <v>0.88567990373044525</v>
      </c>
      <c r="Y565" s="18">
        <f t="shared" ca="1" si="6"/>
        <v>1682867291.0811081</v>
      </c>
      <c r="Z565" s="20"/>
      <c r="AA565" s="20"/>
      <c r="AB565" s="18"/>
      <c r="AC565" s="20"/>
      <c r="AD565" s="20"/>
      <c r="AE565" s="24">
        <v>19</v>
      </c>
      <c r="AH565" s="25" t="str">
        <f t="shared" ca="1" si="7"/>
        <v>-</v>
      </c>
      <c r="AI565" s="15">
        <f t="shared" ca="1" si="8"/>
        <v>16.426865453736553</v>
      </c>
      <c r="AJ565" s="15">
        <f t="shared" ca="1" si="9"/>
        <v>14.788817382652258</v>
      </c>
      <c r="AK565" s="17">
        <f t="shared" ca="1" si="10"/>
        <v>-2.2309157353852138E-2</v>
      </c>
      <c r="AL565" s="17">
        <f t="shared" ca="1" si="11"/>
        <v>-2.216766996558784E-2</v>
      </c>
      <c r="AM565" s="26">
        <f t="shared" ca="1" si="12"/>
        <v>1</v>
      </c>
      <c r="AN565" s="26">
        <f t="shared" ca="1" si="13"/>
        <v>0</v>
      </c>
      <c r="AO565" s="25">
        <f t="shared" si="20"/>
        <v>0</v>
      </c>
      <c r="AP565" s="26">
        <f t="shared" si="21"/>
        <v>0</v>
      </c>
      <c r="AQ565" s="25">
        <f t="shared" si="22"/>
        <v>1</v>
      </c>
      <c r="AR565" s="26">
        <f t="shared" si="23"/>
        <v>0</v>
      </c>
      <c r="BD565" s="30"/>
      <c r="BE565" s="30"/>
      <c r="BF565" s="30"/>
    </row>
    <row r="566" spans="1:58" x14ac:dyDescent="0.2">
      <c r="A566" s="40">
        <v>38890</v>
      </c>
      <c r="B566" s="13">
        <v>15.76</v>
      </c>
      <c r="C566" s="14">
        <v>15.98</v>
      </c>
      <c r="D566" s="31">
        <f t="shared" si="14"/>
        <v>76433.763953803733</v>
      </c>
      <c r="E566" s="31">
        <f t="shared" si="15"/>
        <v>4161.3407030647786</v>
      </c>
      <c r="F566" s="16">
        <f t="shared" si="0"/>
        <v>80595.104656868512</v>
      </c>
      <c r="G566" s="16">
        <f t="shared" si="1"/>
        <v>15.771359188111633</v>
      </c>
      <c r="H566" s="17">
        <f t="shared" si="2"/>
        <v>1.3767209011264159E-2</v>
      </c>
      <c r="I566" s="16">
        <v>15.88</v>
      </c>
      <c r="J566" s="32">
        <f t="shared" si="16"/>
        <v>1.0054082562223428</v>
      </c>
      <c r="K566" s="18">
        <f t="shared" ca="1" si="3"/>
        <v>17081.935837444711</v>
      </c>
      <c r="L566" s="19"/>
      <c r="M566" s="20"/>
      <c r="N566" s="18"/>
      <c r="O566" s="20"/>
      <c r="P566" s="21"/>
      <c r="Q566" s="33">
        <f t="shared" si="17"/>
        <v>0.99459174377765713</v>
      </c>
      <c r="R566" s="5">
        <f t="shared" ca="1" si="4"/>
        <v>9.331558067445437</v>
      </c>
      <c r="S566" s="20"/>
      <c r="T566" s="20"/>
      <c r="U566" s="5">
        <f t="shared" ca="1" si="5"/>
        <v>17.462563355735952</v>
      </c>
      <c r="V566" s="23"/>
      <c r="W566" s="20"/>
      <c r="X566" s="32">
        <f t="shared" si="18"/>
        <v>1.0108165124446857</v>
      </c>
      <c r="Y566" s="18">
        <f t="shared" ca="1" si="6"/>
        <v>1700958093.3337917</v>
      </c>
      <c r="Z566" s="20"/>
      <c r="AA566" s="20"/>
      <c r="AB566" s="18"/>
      <c r="AC566" s="20"/>
      <c r="AD566" s="20"/>
      <c r="AE566" s="24">
        <f t="shared" ref="AE566:AE583" si="50">AE565-1</f>
        <v>18</v>
      </c>
      <c r="AH566" s="25">
        <f t="shared" ca="1" si="7"/>
        <v>1</v>
      </c>
      <c r="AI566" s="15">
        <f t="shared" ca="1" si="8"/>
        <v>16.436219218633152</v>
      </c>
      <c r="AJ566" s="15">
        <f t="shared" ca="1" si="9"/>
        <v>14.865454009985145</v>
      </c>
      <c r="AK566" s="17">
        <f t="shared" ca="1" si="10"/>
        <v>3.5686228175077863E-3</v>
      </c>
      <c r="AL566" s="17">
        <f t="shared" ca="1" si="11"/>
        <v>-2.122850403714454E-2</v>
      </c>
      <c r="AM566" s="26">
        <f t="shared" ca="1" si="12"/>
        <v>1</v>
      </c>
      <c r="AN566" s="26">
        <f t="shared" ca="1" si="13"/>
        <v>1</v>
      </c>
      <c r="AO566" s="25">
        <f t="shared" si="20"/>
        <v>0</v>
      </c>
      <c r="AP566" s="26">
        <f t="shared" si="21"/>
        <v>0</v>
      </c>
      <c r="AQ566" s="25">
        <f t="shared" si="22"/>
        <v>1</v>
      </c>
      <c r="AR566" s="26">
        <f t="shared" si="23"/>
        <v>0</v>
      </c>
      <c r="BD566" s="30"/>
      <c r="BE566" s="30"/>
      <c r="BF566" s="30"/>
    </row>
    <row r="567" spans="1:58" x14ac:dyDescent="0.2">
      <c r="A567" s="40">
        <v>38891</v>
      </c>
      <c r="B567" s="13">
        <v>15.69</v>
      </c>
      <c r="C567" s="14">
        <v>15.75</v>
      </c>
      <c r="D567" s="31">
        <f t="shared" si="14"/>
        <v>72187.443734147964</v>
      </c>
      <c r="E567" s="31">
        <f t="shared" si="15"/>
        <v>8349.2009447277833</v>
      </c>
      <c r="F567" s="16">
        <f t="shared" si="0"/>
        <v>80536.644678875746</v>
      </c>
      <c r="G567" s="16">
        <f t="shared" si="1"/>
        <v>15.696220175408117</v>
      </c>
      <c r="H567" s="17">
        <f t="shared" si="2"/>
        <v>3.8095238095238182E-3</v>
      </c>
      <c r="I567" s="16">
        <v>15.89</v>
      </c>
      <c r="J567" s="32">
        <f t="shared" si="16"/>
        <v>0.99451383187275477</v>
      </c>
      <c r="K567" s="18">
        <f t="shared" ca="1" si="3"/>
        <v>16987.528889753085</v>
      </c>
      <c r="L567" s="19"/>
      <c r="M567" s="20"/>
      <c r="N567" s="18"/>
      <c r="O567" s="20"/>
      <c r="P567" s="21"/>
      <c r="Q567" s="33">
        <f t="shared" si="17"/>
        <v>1.0054861681272451</v>
      </c>
      <c r="R567" s="5">
        <f t="shared" ca="1" si="4"/>
        <v>9.3823616907610798</v>
      </c>
      <c r="S567" s="20"/>
      <c r="T567" s="20"/>
      <c r="U567" s="5">
        <f t="shared" ca="1" si="5"/>
        <v>17.557764795972588</v>
      </c>
      <c r="V567" s="23"/>
      <c r="W567" s="20"/>
      <c r="X567" s="32">
        <f t="shared" si="18"/>
        <v>0.98902766374550966</v>
      </c>
      <c r="Y567" s="18">
        <f t="shared" ca="1" si="6"/>
        <v>1682183892.1051557</v>
      </c>
      <c r="Z567" s="20"/>
      <c r="AA567" s="20"/>
      <c r="AB567" s="18"/>
      <c r="AC567" s="20"/>
      <c r="AD567" s="20"/>
      <c r="AE567" s="24">
        <f t="shared" si="50"/>
        <v>17</v>
      </c>
      <c r="AH567" s="25">
        <f t="shared" ca="1" si="7"/>
        <v>1</v>
      </c>
      <c r="AI567" s="15">
        <f t="shared" ca="1" si="8"/>
        <v>16.422303256399108</v>
      </c>
      <c r="AJ567" s="15">
        <f t="shared" ca="1" si="9"/>
        <v>14.943922246092646</v>
      </c>
      <c r="AK567" s="17">
        <f t="shared" ca="1" si="10"/>
        <v>2.7667618432330454E-3</v>
      </c>
      <c r="AL567" s="17">
        <f t="shared" ca="1" si="11"/>
        <v>-2.1886174271361997E-2</v>
      </c>
      <c r="AM567" s="26">
        <f t="shared" ca="1" si="12"/>
        <v>1</v>
      </c>
      <c r="AN567" s="26">
        <f t="shared" ca="1" si="13"/>
        <v>1</v>
      </c>
      <c r="AO567" s="25">
        <f t="shared" si="20"/>
        <v>0</v>
      </c>
      <c r="AP567" s="26">
        <f t="shared" si="21"/>
        <v>0</v>
      </c>
      <c r="AQ567" s="25">
        <f t="shared" si="22"/>
        <v>1</v>
      </c>
      <c r="AR567" s="26">
        <f t="shared" si="23"/>
        <v>0</v>
      </c>
      <c r="BD567" s="30"/>
      <c r="BE567" s="30"/>
      <c r="BF567" s="30"/>
    </row>
    <row r="568" spans="1:58" x14ac:dyDescent="0.2">
      <c r="A568" s="40">
        <v>38894</v>
      </c>
      <c r="B568" s="13">
        <v>15.56</v>
      </c>
      <c r="C568" s="14">
        <v>15.59</v>
      </c>
      <c r="D568" s="31">
        <f t="shared" si="14"/>
        <v>67941.123514492196</v>
      </c>
      <c r="E568" s="31">
        <f t="shared" si="15"/>
        <v>12579.344706403903</v>
      </c>
      <c r="F568" s="16">
        <f t="shared" si="0"/>
        <v>80520.468220896102</v>
      </c>
      <c r="G568" s="16">
        <f t="shared" si="1"/>
        <v>15.564686762875704</v>
      </c>
      <c r="H568" s="17">
        <f t="shared" si="2"/>
        <v>1.9243104554200752E-3</v>
      </c>
      <c r="I568" s="16">
        <v>15.62</v>
      </c>
      <c r="J568" s="32">
        <f t="shared" si="16"/>
        <v>0.99142088296359188</v>
      </c>
      <c r="K568" s="18">
        <f t="shared" ca="1" si="3"/>
        <v>16841.104285181042</v>
      </c>
      <c r="L568" s="19"/>
      <c r="M568" s="20"/>
      <c r="N568" s="18"/>
      <c r="O568" s="20"/>
      <c r="P568" s="21"/>
      <c r="Q568" s="33">
        <f t="shared" si="17"/>
        <v>1.0085791170364082</v>
      </c>
      <c r="R568" s="5">
        <f t="shared" ca="1" si="4"/>
        <v>9.4624598597291332</v>
      </c>
      <c r="S568" s="20"/>
      <c r="T568" s="20"/>
      <c r="U568" s="5">
        <f t="shared" ca="1" si="5"/>
        <v>17.707788660481508</v>
      </c>
      <c r="V568" s="23"/>
      <c r="W568" s="20"/>
      <c r="X568" s="32">
        <f t="shared" si="18"/>
        <v>0.98284176592718364</v>
      </c>
      <c r="Y568" s="18">
        <f t="shared" ca="1" si="6"/>
        <v>1653211776.9281926</v>
      </c>
      <c r="Z568" s="20"/>
      <c r="AA568" s="20"/>
      <c r="AB568" s="18"/>
      <c r="AC568" s="20"/>
      <c r="AD568" s="20"/>
      <c r="AE568" s="24">
        <f t="shared" si="50"/>
        <v>16</v>
      </c>
      <c r="AH568" s="25">
        <f t="shared" ca="1" si="7"/>
        <v>1</v>
      </c>
      <c r="AI568" s="15">
        <f t="shared" ca="1" si="8"/>
        <v>16.434404519496859</v>
      </c>
      <c r="AJ568" s="15">
        <f t="shared" ca="1" si="9"/>
        <v>15.020815564310892</v>
      </c>
      <c r="AK568" s="17">
        <f t="shared" ca="1" si="10"/>
        <v>2.2905087442011327E-3</v>
      </c>
      <c r="AL568" s="17">
        <f t="shared" ca="1" si="11"/>
        <v>-2.280896227777808E-2</v>
      </c>
      <c r="AM568" s="26">
        <f t="shared" ca="1" si="12"/>
        <v>1</v>
      </c>
      <c r="AN568" s="26">
        <f t="shared" ca="1" si="13"/>
        <v>1</v>
      </c>
      <c r="AO568" s="25">
        <f t="shared" si="20"/>
        <v>0</v>
      </c>
      <c r="AP568" s="26">
        <f t="shared" si="21"/>
        <v>0</v>
      </c>
      <c r="AQ568" s="25">
        <f t="shared" si="22"/>
        <v>1</v>
      </c>
      <c r="AR568" s="26">
        <f t="shared" si="23"/>
        <v>0</v>
      </c>
      <c r="BD568" s="30"/>
      <c r="BE568" s="30"/>
      <c r="BF568" s="30"/>
    </row>
    <row r="569" spans="1:58" x14ac:dyDescent="0.2">
      <c r="A569" s="40">
        <v>38895</v>
      </c>
      <c r="B569" s="13">
        <v>15.93</v>
      </c>
      <c r="C569" s="14">
        <v>16.04</v>
      </c>
      <c r="D569" s="31">
        <f t="shared" si="14"/>
        <v>63694.803294836434</v>
      </c>
      <c r="E569" s="31">
        <f t="shared" si="15"/>
        <v>16817.493687663919</v>
      </c>
      <c r="F569" s="16">
        <f t="shared" si="0"/>
        <v>80512.296982500353</v>
      </c>
      <c r="G569" s="16">
        <f t="shared" si="1"/>
        <v>15.952976916259697</v>
      </c>
      <c r="H569" s="17">
        <f t="shared" si="2"/>
        <v>6.8578553615959992E-3</v>
      </c>
      <c r="I569" s="16">
        <v>16.399999999999999</v>
      </c>
      <c r="J569" s="32">
        <f t="shared" si="16"/>
        <v>1.0248428540169923</v>
      </c>
      <c r="K569" s="18">
        <f t="shared" ca="1" si="3"/>
        <v>17258.781745787892</v>
      </c>
      <c r="L569" s="19"/>
      <c r="M569" s="20"/>
      <c r="N569" s="18"/>
      <c r="O569" s="20"/>
      <c r="P569" s="21"/>
      <c r="Q569" s="33">
        <f t="shared" si="17"/>
        <v>0.97515714598300773</v>
      </c>
      <c r="R569" s="5">
        <f t="shared" ca="1" si="4"/>
        <v>9.2270009500544763</v>
      </c>
      <c r="S569" s="20"/>
      <c r="T569" s="20"/>
      <c r="U569" s="5">
        <f t="shared" ca="1" si="5"/>
        <v>17.267285478585588</v>
      </c>
      <c r="V569" s="23"/>
      <c r="W569" s="20"/>
      <c r="X569" s="32">
        <f t="shared" si="18"/>
        <v>1.0496857080339845</v>
      </c>
      <c r="Y569" s="18">
        <f t="shared" ca="1" si="6"/>
        <v>1735238565.5972738</v>
      </c>
      <c r="Z569" s="20"/>
      <c r="AA569" s="20"/>
      <c r="AB569" s="18"/>
      <c r="AC569" s="20"/>
      <c r="AD569" s="20"/>
      <c r="AE569" s="24">
        <f t="shared" si="50"/>
        <v>15</v>
      </c>
      <c r="AH569" s="25">
        <f t="shared" ca="1" si="7"/>
        <v>1</v>
      </c>
      <c r="AI569" s="15">
        <f t="shared" ca="1" si="8"/>
        <v>16.485679902399774</v>
      </c>
      <c r="AJ569" s="15">
        <f t="shared" ca="1" si="9"/>
        <v>15.108924887095396</v>
      </c>
      <c r="AK569" s="17">
        <f t="shared" ca="1" si="10"/>
        <v>4.5195825840879849E-3</v>
      </c>
      <c r="AL569" s="17">
        <f t="shared" ca="1" si="11"/>
        <v>-2.1257831885349916E-2</v>
      </c>
      <c r="AM569" s="26">
        <f t="shared" ca="1" si="12"/>
        <v>1</v>
      </c>
      <c r="AN569" s="26">
        <f t="shared" ca="1" si="13"/>
        <v>1</v>
      </c>
      <c r="AO569" s="25">
        <f t="shared" si="20"/>
        <v>0</v>
      </c>
      <c r="AP569" s="26">
        <f t="shared" si="21"/>
        <v>0</v>
      </c>
      <c r="AQ569" s="25">
        <f t="shared" si="22"/>
        <v>1</v>
      </c>
      <c r="AR569" s="26">
        <f t="shared" si="23"/>
        <v>0</v>
      </c>
      <c r="BD569" s="30"/>
      <c r="BE569" s="30"/>
      <c r="BF569" s="30"/>
    </row>
    <row r="570" spans="1:58" x14ac:dyDescent="0.2">
      <c r="A570" s="40">
        <v>38896</v>
      </c>
      <c r="B570" s="13">
        <v>15.96</v>
      </c>
      <c r="C570" s="14">
        <v>15.99</v>
      </c>
      <c r="D570" s="31">
        <f t="shared" si="14"/>
        <v>59448.483075180673</v>
      </c>
      <c r="E570" s="31">
        <f t="shared" si="15"/>
        <v>21034.693257434261</v>
      </c>
      <c r="F570" s="16">
        <f t="shared" si="0"/>
        <v>80483.176332614938</v>
      </c>
      <c r="G570" s="16">
        <f t="shared" si="1"/>
        <v>15.967840654736527</v>
      </c>
      <c r="H570" s="17">
        <f t="shared" si="2"/>
        <v>1.8761726078798668E-3</v>
      </c>
      <c r="I570" s="16">
        <v>15.79</v>
      </c>
      <c r="J570" s="32">
        <f t="shared" si="16"/>
        <v>1.0005696929835093</v>
      </c>
      <c r="K570" s="18">
        <f t="shared" ca="1" si="3"/>
        <v>17267.909945863939</v>
      </c>
      <c r="L570" s="19"/>
      <c r="M570" s="20"/>
      <c r="N570" s="18"/>
      <c r="O570" s="20"/>
      <c r="P570" s="21"/>
      <c r="Q570" s="33">
        <f t="shared" si="17"/>
        <v>0.9994303070164906</v>
      </c>
      <c r="R570" s="5">
        <f t="shared" ca="1" si="4"/>
        <v>9.221360226611548</v>
      </c>
      <c r="S570" s="20"/>
      <c r="T570" s="20"/>
      <c r="U570" s="5">
        <f t="shared" ca="1" si="5"/>
        <v>17.256857610979147</v>
      </c>
      <c r="V570" s="23"/>
      <c r="W570" s="20"/>
      <c r="X570" s="32">
        <f t="shared" si="18"/>
        <v>1.0011393859670188</v>
      </c>
      <c r="Y570" s="18">
        <f t="shared" ca="1" si="6"/>
        <v>1737101340.4675138</v>
      </c>
      <c r="Z570" s="20"/>
      <c r="AA570" s="20"/>
      <c r="AB570" s="18"/>
      <c r="AC570" s="20"/>
      <c r="AD570" s="20"/>
      <c r="AE570" s="24">
        <f t="shared" si="50"/>
        <v>14</v>
      </c>
      <c r="AH570" s="25" t="str">
        <f t="shared" ca="1" si="7"/>
        <v>-</v>
      </c>
      <c r="AI570" s="15">
        <f t="shared" ca="1" si="8"/>
        <v>16.472801500353803</v>
      </c>
      <c r="AJ570" s="15">
        <f t="shared" ca="1" si="9"/>
        <v>15.191618910810615</v>
      </c>
      <c r="AK570" s="17">
        <f t="shared" ca="1" si="10"/>
        <v>8.0412631771782928E-3</v>
      </c>
      <c r="AL570" s="17">
        <f t="shared" ca="1" si="11"/>
        <v>-1.9408833062092942E-2</v>
      </c>
      <c r="AM570" s="26">
        <f t="shared" ca="1" si="12"/>
        <v>1</v>
      </c>
      <c r="AN570" s="26">
        <f t="shared" ca="1" si="13"/>
        <v>1</v>
      </c>
      <c r="AO570" s="25">
        <f t="shared" si="20"/>
        <v>0</v>
      </c>
      <c r="AP570" s="26">
        <f t="shared" si="21"/>
        <v>0</v>
      </c>
      <c r="AQ570" s="25">
        <f t="shared" si="22"/>
        <v>0</v>
      </c>
      <c r="AR570" s="26">
        <f t="shared" si="23"/>
        <v>0</v>
      </c>
      <c r="BD570" s="30"/>
      <c r="BE570" s="30"/>
      <c r="BF570" s="30"/>
    </row>
    <row r="571" spans="1:58" x14ac:dyDescent="0.2">
      <c r="A571" s="40">
        <v>38897</v>
      </c>
      <c r="B571" s="13">
        <v>14.34</v>
      </c>
      <c r="C571" s="14">
        <v>15.21</v>
      </c>
      <c r="D571" s="31">
        <f t="shared" si="14"/>
        <v>55202.162855524912</v>
      </c>
      <c r="E571" s="31">
        <f t="shared" si="15"/>
        <v>25273.046647409617</v>
      </c>
      <c r="F571" s="16">
        <f t="shared" si="0"/>
        <v>80475.209502934536</v>
      </c>
      <c r="G571" s="16">
        <f t="shared" si="1"/>
        <v>14.613221414632596</v>
      </c>
      <c r="H571" s="17">
        <f t="shared" si="2"/>
        <v>5.7199211045364962E-2</v>
      </c>
      <c r="I571" s="16">
        <v>13.03</v>
      </c>
      <c r="J571" s="32">
        <f t="shared" si="16"/>
        <v>0.91507519420380634</v>
      </c>
      <c r="K571" s="18">
        <f t="shared" ca="1" si="3"/>
        <v>15800.791854320149</v>
      </c>
      <c r="L571" s="19"/>
      <c r="M571" s="20"/>
      <c r="N571" s="18"/>
      <c r="O571" s="20"/>
      <c r="P571" s="21"/>
      <c r="Q571" s="33">
        <f t="shared" si="17"/>
        <v>1.0849248057961935</v>
      </c>
      <c r="R571" s="5">
        <f t="shared" ca="1" si="4"/>
        <v>10.004065679452287</v>
      </c>
      <c r="S571" s="20"/>
      <c r="T571" s="20"/>
      <c r="U571" s="5">
        <f t="shared" ca="1" si="5"/>
        <v>18.721751923010515</v>
      </c>
      <c r="V571" s="23"/>
      <c r="W571" s="20"/>
      <c r="X571" s="32">
        <f t="shared" si="18"/>
        <v>0.83015038840761268</v>
      </c>
      <c r="Y571" s="18">
        <f t="shared" ca="1" si="6"/>
        <v>1441960446.3161373</v>
      </c>
      <c r="Z571" s="20"/>
      <c r="AA571" s="20"/>
      <c r="AB571" s="18"/>
      <c r="AC571" s="20"/>
      <c r="AD571" s="20"/>
      <c r="AE571" s="24">
        <f t="shared" si="50"/>
        <v>13</v>
      </c>
      <c r="AH571" s="25" t="str">
        <f t="shared" ca="1" si="7"/>
        <v>-</v>
      </c>
      <c r="AI571" s="15">
        <f t="shared" ca="1" si="8"/>
        <v>16.411889026009128</v>
      </c>
      <c r="AJ571" s="15">
        <f t="shared" ca="1" si="9"/>
        <v>15.245515560335596</v>
      </c>
      <c r="AK571" s="17">
        <f t="shared" ca="1" si="10"/>
        <v>1.4239047048508147E-2</v>
      </c>
      <c r="AL571" s="17">
        <f t="shared" ca="1" si="11"/>
        <v>-1.461064078154356E-2</v>
      </c>
      <c r="AM571" s="26">
        <f t="shared" ca="1" si="12"/>
        <v>1</v>
      </c>
      <c r="AN571" s="26">
        <f t="shared" ca="1" si="13"/>
        <v>1</v>
      </c>
      <c r="AO571" s="25">
        <f t="shared" si="20"/>
        <v>0</v>
      </c>
      <c r="AP571" s="26">
        <f t="shared" si="21"/>
        <v>0</v>
      </c>
      <c r="AQ571" s="25">
        <f t="shared" si="22"/>
        <v>0</v>
      </c>
      <c r="AR571" s="26">
        <f t="shared" si="23"/>
        <v>0</v>
      </c>
      <c r="BD571" s="30"/>
      <c r="BE571" s="30"/>
      <c r="BF571" s="30"/>
    </row>
    <row r="572" spans="1:58" x14ac:dyDescent="0.2">
      <c r="A572" s="40">
        <v>38898</v>
      </c>
      <c r="B572" s="13">
        <v>14.02</v>
      </c>
      <c r="C572" s="14">
        <v>14.87</v>
      </c>
      <c r="D572" s="31">
        <f t="shared" si="14"/>
        <v>50955.84263586915</v>
      </c>
      <c r="E572" s="31">
        <f t="shared" si="15"/>
        <v>29276.480700655091</v>
      </c>
      <c r="F572" s="16">
        <f t="shared" si="0"/>
        <v>80232.323336524249</v>
      </c>
      <c r="G572" s="16">
        <f t="shared" si="1"/>
        <v>14.330161884396389</v>
      </c>
      <c r="H572" s="17">
        <f t="shared" si="2"/>
        <v>5.7162071284465377E-2</v>
      </c>
      <c r="I572" s="16">
        <v>13.08</v>
      </c>
      <c r="J572" s="32">
        <f t="shared" si="16"/>
        <v>0.97767021496834772</v>
      </c>
      <c r="K572" s="18">
        <f t="shared" ca="1" si="3"/>
        <v>15447.333786362826</v>
      </c>
      <c r="L572" s="19"/>
      <c r="M572" s="20"/>
      <c r="N572" s="18"/>
      <c r="O572" s="20"/>
      <c r="P572" s="21"/>
      <c r="Q572" s="33">
        <f t="shared" si="17"/>
        <v>1.0223297850316524</v>
      </c>
      <c r="R572" s="5">
        <f t="shared" ca="1" si="4"/>
        <v>10.227028253221462</v>
      </c>
      <c r="S572" s="20"/>
      <c r="T572" s="20"/>
      <c r="U572" s="5">
        <f t="shared" ca="1" si="5"/>
        <v>19.139149359362328</v>
      </c>
      <c r="V572" s="23"/>
      <c r="W572" s="20"/>
      <c r="X572" s="32">
        <f t="shared" si="18"/>
        <v>0.95534042993669532</v>
      </c>
      <c r="Y572" s="18">
        <f t="shared" ca="1" si="6"/>
        <v>1377472450.9951718</v>
      </c>
      <c r="Z572" s="20"/>
      <c r="AA572" s="20"/>
      <c r="AB572" s="18"/>
      <c r="AC572" s="20"/>
      <c r="AD572" s="20"/>
      <c r="AE572" s="24">
        <f t="shared" si="50"/>
        <v>12</v>
      </c>
      <c r="AH572" s="25" t="str">
        <f t="shared" ca="1" si="7"/>
        <v>-</v>
      </c>
      <c r="AI572" s="15">
        <f t="shared" ca="1" si="8"/>
        <v>16.369379086368923</v>
      </c>
      <c r="AJ572" s="15">
        <f t="shared" ca="1" si="9"/>
        <v>15.289209338624174</v>
      </c>
      <c r="AK572" s="17">
        <f t="shared" ca="1" si="10"/>
        <v>2.1471524094041683E-2</v>
      </c>
      <c r="AL572" s="17">
        <f t="shared" ca="1" si="11"/>
        <v>-1.0224882999830417E-2</v>
      </c>
      <c r="AM572" s="26">
        <f t="shared" ca="1" si="12"/>
        <v>1</v>
      </c>
      <c r="AN572" s="26">
        <f t="shared" ca="1" si="13"/>
        <v>1</v>
      </c>
      <c r="AO572" s="25">
        <f t="shared" si="20"/>
        <v>0</v>
      </c>
      <c r="AP572" s="26">
        <f t="shared" si="21"/>
        <v>0</v>
      </c>
      <c r="AQ572" s="25">
        <f t="shared" si="22"/>
        <v>0</v>
      </c>
      <c r="AR572" s="26">
        <f t="shared" si="23"/>
        <v>0</v>
      </c>
      <c r="BD572" s="30"/>
      <c r="BE572" s="30"/>
      <c r="BF572" s="30"/>
    </row>
    <row r="573" spans="1:58" x14ac:dyDescent="0.2">
      <c r="A573" s="40">
        <v>38901</v>
      </c>
      <c r="B573" s="13">
        <v>13.72</v>
      </c>
      <c r="C573" s="14">
        <v>14.63</v>
      </c>
      <c r="D573" s="31">
        <f t="shared" si="14"/>
        <v>46709.522416213389</v>
      </c>
      <c r="E573" s="31">
        <f t="shared" si="15"/>
        <v>33280.072461218224</v>
      </c>
      <c r="F573" s="16">
        <f t="shared" si="0"/>
        <v>79989.594877431606</v>
      </c>
      <c r="G573" s="16">
        <f t="shared" si="1"/>
        <v>14.098610067798374</v>
      </c>
      <c r="H573" s="17">
        <f t="shared" si="2"/>
        <v>6.2200956937799035E-2</v>
      </c>
      <c r="I573" s="16">
        <v>13.05</v>
      </c>
      <c r="J573" s="32">
        <f t="shared" si="16"/>
        <v>0.98086521094527623</v>
      </c>
      <c r="K573" s="18">
        <f t="shared" ca="1" si="3"/>
        <v>15151.134606321761</v>
      </c>
      <c r="L573" s="19"/>
      <c r="M573" s="20"/>
      <c r="N573" s="18"/>
      <c r="O573" s="20"/>
      <c r="P573" s="21"/>
      <c r="Q573" s="33">
        <f t="shared" si="17"/>
        <v>1.0191347890547238</v>
      </c>
      <c r="R573" s="5">
        <f t="shared" ca="1" si="4"/>
        <v>10.422286084684703</v>
      </c>
      <c r="S573" s="20"/>
      <c r="T573" s="20"/>
      <c r="U573" s="5">
        <f t="shared" ca="1" si="5"/>
        <v>19.504705170145584</v>
      </c>
      <c r="V573" s="23"/>
      <c r="W573" s="20"/>
      <c r="X573" s="32">
        <f t="shared" si="18"/>
        <v>0.96173042189055247</v>
      </c>
      <c r="Y573" s="18">
        <f t="shared" ca="1" si="6"/>
        <v>1324669975.0229404</v>
      </c>
      <c r="Z573" s="20"/>
      <c r="AA573" s="20"/>
      <c r="AB573" s="18"/>
      <c r="AC573" s="20"/>
      <c r="AD573" s="20"/>
      <c r="AE573" s="24">
        <f t="shared" si="50"/>
        <v>11</v>
      </c>
      <c r="AH573" s="25" t="str">
        <f t="shared" ca="1" si="7"/>
        <v>-</v>
      </c>
      <c r="AI573" s="15">
        <f t="shared" ca="1" si="8"/>
        <v>16.333799835749559</v>
      </c>
      <c r="AJ573" s="15">
        <f t="shared" ca="1" si="9"/>
        <v>15.328203768284533</v>
      </c>
      <c r="AK573" s="17">
        <f t="shared" ca="1" si="10"/>
        <v>3.1203429615420886E-2</v>
      </c>
      <c r="AL573" s="17">
        <f t="shared" ca="1" si="11"/>
        <v>-4.8317415225928306E-3</v>
      </c>
      <c r="AM573" s="26">
        <f t="shared" ca="1" si="12"/>
        <v>1</v>
      </c>
      <c r="AN573" s="26">
        <f t="shared" ca="1" si="13"/>
        <v>1</v>
      </c>
      <c r="AO573" s="25">
        <f t="shared" si="20"/>
        <v>0</v>
      </c>
      <c r="AP573" s="26">
        <f t="shared" si="21"/>
        <v>0</v>
      </c>
      <c r="AQ573" s="25">
        <f t="shared" si="22"/>
        <v>0</v>
      </c>
      <c r="AR573" s="26">
        <f t="shared" si="23"/>
        <v>0</v>
      </c>
      <c r="BD573" s="30"/>
      <c r="BE573" s="30"/>
      <c r="BF573" s="30"/>
    </row>
    <row r="574" spans="1:58" x14ac:dyDescent="0.2">
      <c r="A574" s="40">
        <v>38903</v>
      </c>
      <c r="B574" s="13">
        <v>14.4</v>
      </c>
      <c r="C574" s="14">
        <v>15.02</v>
      </c>
      <c r="D574" s="31">
        <f t="shared" si="14"/>
        <v>42463.202196557628</v>
      </c>
      <c r="E574" s="31">
        <f t="shared" si="15"/>
        <v>37262.267499747075</v>
      </c>
      <c r="F574" s="16">
        <f t="shared" si="0"/>
        <v>79725.469696304703</v>
      </c>
      <c r="G574" s="16">
        <f t="shared" si="1"/>
        <v>14.689776980152605</v>
      </c>
      <c r="H574" s="17">
        <f t="shared" si="2"/>
        <v>4.1278295605858828E-2</v>
      </c>
      <c r="I574" s="16">
        <v>14.15</v>
      </c>
      <c r="J574" s="32">
        <f t="shared" si="16"/>
        <v>1.0384904150725578</v>
      </c>
      <c r="K574" s="18">
        <f t="shared" ca="1" si="3"/>
        <v>15733.666609927423</v>
      </c>
      <c r="L574" s="19"/>
      <c r="M574" s="20"/>
      <c r="N574" s="18"/>
      <c r="O574" s="20"/>
      <c r="P574" s="21"/>
      <c r="Q574" s="33">
        <f t="shared" si="17"/>
        <v>0.96150958492744221</v>
      </c>
      <c r="R574" s="5">
        <f t="shared" ca="1" si="4"/>
        <v>10.020710500269026</v>
      </c>
      <c r="S574" s="20"/>
      <c r="T574" s="20"/>
      <c r="U574" s="5">
        <f t="shared" ca="1" si="5"/>
        <v>18.753318922298316</v>
      </c>
      <c r="V574" s="23"/>
      <c r="W574" s="20"/>
      <c r="X574" s="32">
        <f t="shared" si="18"/>
        <v>1.0769808301451156</v>
      </c>
      <c r="Y574" s="18">
        <f t="shared" ca="1" si="6"/>
        <v>1426550277.4503601</v>
      </c>
      <c r="Z574" s="20"/>
      <c r="AA574" s="20"/>
      <c r="AB574" s="18"/>
      <c r="AC574" s="20"/>
      <c r="AD574" s="20"/>
      <c r="AE574" s="24">
        <f t="shared" si="50"/>
        <v>10</v>
      </c>
      <c r="AH574" s="25" t="str">
        <f t="shared" ca="1" si="7"/>
        <v>-</v>
      </c>
      <c r="AI574" s="15">
        <f t="shared" ca="1" si="8"/>
        <v>16.284319482188376</v>
      </c>
      <c r="AJ574" s="15">
        <f t="shared" ca="1" si="9"/>
        <v>15.384839408266464</v>
      </c>
      <c r="AK574" s="17">
        <f t="shared" ca="1" si="10"/>
        <v>3.7762427140494013E-2</v>
      </c>
      <c r="AL574" s="17">
        <f t="shared" ca="1" si="11"/>
        <v>2.4759807070451334E-5</v>
      </c>
      <c r="AM574" s="26">
        <f t="shared" ca="1" si="12"/>
        <v>1</v>
      </c>
      <c r="AN574" s="26">
        <f t="shared" ca="1" si="13"/>
        <v>1</v>
      </c>
      <c r="AO574" s="25">
        <f t="shared" si="20"/>
        <v>0</v>
      </c>
      <c r="AP574" s="26">
        <f t="shared" si="21"/>
        <v>0</v>
      </c>
      <c r="AQ574" s="25">
        <f t="shared" si="22"/>
        <v>0</v>
      </c>
      <c r="AR574" s="26">
        <f t="shared" si="23"/>
        <v>0</v>
      </c>
      <c r="BD574" s="30"/>
      <c r="BE574" s="30"/>
      <c r="BF574" s="30"/>
    </row>
    <row r="575" spans="1:58" x14ac:dyDescent="0.2">
      <c r="A575" s="40">
        <v>38904</v>
      </c>
      <c r="B575" s="13">
        <v>14.16</v>
      </c>
      <c r="C575" s="14">
        <v>15.24</v>
      </c>
      <c r="D575" s="31">
        <f t="shared" si="14"/>
        <v>38216.881976901866</v>
      </c>
      <c r="E575" s="31">
        <f t="shared" si="15"/>
        <v>41333.306858138749</v>
      </c>
      <c r="F575" s="16">
        <f t="shared" si="0"/>
        <v>79550.188835040608</v>
      </c>
      <c r="G575" s="16">
        <f t="shared" si="1"/>
        <v>14.721154813841581</v>
      </c>
      <c r="H575" s="17">
        <f t="shared" si="2"/>
        <v>7.086614173228345E-2</v>
      </c>
      <c r="I575" s="16">
        <v>13.65</v>
      </c>
      <c r="J575" s="32">
        <f t="shared" si="16"/>
        <v>0.99993278042261924</v>
      </c>
      <c r="K575" s="18">
        <f t="shared" ca="1" si="3"/>
        <v>15731.967612562939</v>
      </c>
      <c r="L575" s="19"/>
      <c r="M575" s="20"/>
      <c r="N575" s="18"/>
      <c r="O575" s="20"/>
      <c r="P575" s="21"/>
      <c r="Q575" s="33">
        <f t="shared" si="17"/>
        <v>1.0000672195773808</v>
      </c>
      <c r="R575" s="5">
        <f t="shared" ca="1" si="4"/>
        <v>10.020966610513028</v>
      </c>
      <c r="S575" s="20"/>
      <c r="T575" s="20"/>
      <c r="U575" s="5">
        <f t="shared" ca="1" si="5"/>
        <v>18.753937441314267</v>
      </c>
      <c r="V575" s="23"/>
      <c r="W575" s="20"/>
      <c r="X575" s="32">
        <f t="shared" si="18"/>
        <v>0.99986556084523859</v>
      </c>
      <c r="Y575" s="18">
        <f t="shared" ca="1" si="6"/>
        <v>1426264620.1199195</v>
      </c>
      <c r="Z575" s="20"/>
      <c r="AA575" s="20"/>
      <c r="AB575" s="18"/>
      <c r="AC575" s="20"/>
      <c r="AD575" s="20"/>
      <c r="AE575" s="24">
        <f t="shared" si="50"/>
        <v>9</v>
      </c>
      <c r="AH575" s="25" t="str">
        <f t="shared" ca="1" si="7"/>
        <v>-</v>
      </c>
      <c r="AI575" s="15">
        <f t="shared" ca="1" si="8"/>
        <v>16.219618163720707</v>
      </c>
      <c r="AJ575" s="15">
        <f t="shared" ca="1" si="9"/>
        <v>15.441078425125028</v>
      </c>
      <c r="AK575" s="17">
        <f t="shared" ca="1" si="10"/>
        <v>4.843047486894192E-2</v>
      </c>
      <c r="AL575" s="17">
        <f t="shared" ca="1" si="11"/>
        <v>1.1442925233021421E-2</v>
      </c>
      <c r="AM575" s="26">
        <f t="shared" ca="1" si="12"/>
        <v>1</v>
      </c>
      <c r="AN575" s="26">
        <f t="shared" ca="1" si="13"/>
        <v>1</v>
      </c>
      <c r="AO575" s="25">
        <f t="shared" si="20"/>
        <v>0</v>
      </c>
      <c r="AP575" s="26">
        <f t="shared" si="21"/>
        <v>0</v>
      </c>
      <c r="AQ575" s="25">
        <f t="shared" si="22"/>
        <v>0</v>
      </c>
      <c r="AR575" s="26">
        <f t="shared" si="23"/>
        <v>1</v>
      </c>
      <c r="BD575" s="30"/>
      <c r="BE575" s="30"/>
      <c r="BF575" s="30"/>
    </row>
    <row r="576" spans="1:58" x14ac:dyDescent="0.2">
      <c r="A576" s="40">
        <v>38905</v>
      </c>
      <c r="B576" s="13">
        <v>14.36</v>
      </c>
      <c r="C576" s="14">
        <v>15.39</v>
      </c>
      <c r="D576" s="31">
        <f t="shared" si="14"/>
        <v>33970.561757246105</v>
      </c>
      <c r="E576" s="31">
        <f t="shared" si="15"/>
        <v>45278.706747267723</v>
      </c>
      <c r="F576" s="16">
        <f t="shared" si="0"/>
        <v>79249.268504513835</v>
      </c>
      <c r="G576" s="16">
        <f t="shared" si="1"/>
        <v>14.948485784534773</v>
      </c>
      <c r="H576" s="17">
        <f t="shared" si="2"/>
        <v>6.6926575698505575E-2</v>
      </c>
      <c r="I576" s="16">
        <v>13.97</v>
      </c>
      <c r="J576" s="32">
        <f t="shared" si="16"/>
        <v>1.0116012799210179</v>
      </c>
      <c r="K576" s="18">
        <f t="shared" ca="1" si="3"/>
        <v>15913.829771142289</v>
      </c>
      <c r="L576" s="19"/>
      <c r="M576" s="20"/>
      <c r="N576" s="18"/>
      <c r="O576" s="20"/>
      <c r="P576" s="21"/>
      <c r="Q576" s="33">
        <f t="shared" si="17"/>
        <v>0.98839872007898211</v>
      </c>
      <c r="R576" s="5">
        <f t="shared" ca="1" si="4"/>
        <v>9.904297954569655</v>
      </c>
      <c r="S576" s="20"/>
      <c r="T576" s="20"/>
      <c r="U576" s="5">
        <f t="shared" ca="1" si="5"/>
        <v>18.535733162853617</v>
      </c>
      <c r="V576" s="23"/>
      <c r="W576" s="20"/>
      <c r="X576" s="32">
        <f t="shared" si="18"/>
        <v>1.0232025598420358</v>
      </c>
      <c r="Y576" s="18">
        <f t="shared" ca="1" si="6"/>
        <v>1459261565.426733</v>
      </c>
      <c r="Z576" s="20"/>
      <c r="AA576" s="20"/>
      <c r="AB576" s="18"/>
      <c r="AC576" s="20"/>
      <c r="AD576" s="20"/>
      <c r="AE576" s="24">
        <f t="shared" si="50"/>
        <v>8</v>
      </c>
      <c r="AH576" s="25" t="str">
        <f t="shared" ca="1" si="7"/>
        <v>-</v>
      </c>
      <c r="AI576" s="15">
        <f t="shared" ca="1" si="8"/>
        <v>16.14659355001579</v>
      </c>
      <c r="AJ576" s="15">
        <f t="shared" ca="1" si="9"/>
        <v>15.504306102098159</v>
      </c>
      <c r="AK576" s="17">
        <f t="shared" ca="1" si="10"/>
        <v>5.9272208717379538E-2</v>
      </c>
      <c r="AL576" s="17">
        <f t="shared" ca="1" si="11"/>
        <v>2.4469553215233981E-2</v>
      </c>
      <c r="AM576" s="26">
        <f t="shared" ca="1" si="12"/>
        <v>1</v>
      </c>
      <c r="AN576" s="26">
        <f t="shared" ca="1" si="13"/>
        <v>1</v>
      </c>
      <c r="AO576" s="25">
        <f t="shared" si="20"/>
        <v>0</v>
      </c>
      <c r="AP576" s="26">
        <f t="shared" si="21"/>
        <v>0</v>
      </c>
      <c r="AQ576" s="25">
        <f t="shared" si="22"/>
        <v>0</v>
      </c>
      <c r="AR576" s="26">
        <f t="shared" si="23"/>
        <v>1</v>
      </c>
      <c r="BD576" s="30"/>
      <c r="BE576" s="30"/>
      <c r="BF576" s="30"/>
    </row>
    <row r="577" spans="1:58" x14ac:dyDescent="0.2">
      <c r="A577" s="40">
        <v>38908</v>
      </c>
      <c r="B577" s="13">
        <v>14.32</v>
      </c>
      <c r="C577" s="14">
        <v>15.43</v>
      </c>
      <c r="D577" s="31">
        <f t="shared" si="14"/>
        <v>29724.241537590344</v>
      </c>
      <c r="E577" s="31">
        <f t="shared" si="15"/>
        <v>49240.835295302597</v>
      </c>
      <c r="F577" s="16">
        <f t="shared" si="0"/>
        <v>78965.076832892941</v>
      </c>
      <c r="G577" s="16">
        <f t="shared" si="1"/>
        <v>15.012170885788567</v>
      </c>
      <c r="H577" s="17">
        <f t="shared" si="2"/>
        <v>7.1937783538561173E-2</v>
      </c>
      <c r="I577" s="16">
        <v>14.02</v>
      </c>
      <c r="J577" s="32">
        <f t="shared" si="16"/>
        <v>1.0006589789600178</v>
      </c>
      <c r="K577" s="18">
        <f t="shared" ca="1" si="3"/>
        <v>15923.667447653685</v>
      </c>
      <c r="L577" s="19"/>
      <c r="M577" s="20"/>
      <c r="N577" s="18"/>
      <c r="O577" s="20"/>
      <c r="P577" s="21"/>
      <c r="Q577" s="33">
        <f t="shared" si="17"/>
        <v>0.99934102103998235</v>
      </c>
      <c r="R577" s="5">
        <f t="shared" ca="1" si="4"/>
        <v>9.8973589024720372</v>
      </c>
      <c r="S577" s="20"/>
      <c r="T577" s="20"/>
      <c r="U577" s="5">
        <f t="shared" ca="1" si="5"/>
        <v>18.522884344008034</v>
      </c>
      <c r="V577" s="23"/>
      <c r="W577" s="20"/>
      <c r="X577" s="32">
        <f t="shared" si="18"/>
        <v>1.0013179579200353</v>
      </c>
      <c r="Y577" s="18">
        <f t="shared" ca="1" si="6"/>
        <v>1461088645.618413</v>
      </c>
      <c r="Z577" s="20"/>
      <c r="AA577" s="20"/>
      <c r="AB577" s="18"/>
      <c r="AC577" s="20"/>
      <c r="AD577" s="20"/>
      <c r="AE577" s="24">
        <f t="shared" si="50"/>
        <v>7</v>
      </c>
      <c r="AH577" s="25" t="str">
        <f t="shared" ca="1" si="7"/>
        <v>-</v>
      </c>
      <c r="AI577" s="15">
        <f t="shared" ca="1" si="8"/>
        <v>16.052334508168318</v>
      </c>
      <c r="AJ577" s="15">
        <f t="shared" ca="1" si="9"/>
        <v>15.569536661449403</v>
      </c>
      <c r="AK577" s="17">
        <f t="shared" ca="1" si="10"/>
        <v>6.1728637466245573E-2</v>
      </c>
      <c r="AL577" s="17">
        <f t="shared" ca="1" si="11"/>
        <v>2.8426871582945788E-2</v>
      </c>
      <c r="AM577" s="26">
        <f t="shared" ca="1" si="12"/>
        <v>1</v>
      </c>
      <c r="AN577" s="26">
        <f t="shared" ca="1" si="13"/>
        <v>1</v>
      </c>
      <c r="AO577" s="25">
        <f t="shared" si="20"/>
        <v>0</v>
      </c>
      <c r="AP577" s="26">
        <f t="shared" si="21"/>
        <v>0</v>
      </c>
      <c r="AQ577" s="25">
        <f t="shared" si="22"/>
        <v>0</v>
      </c>
      <c r="AR577" s="26">
        <f t="shared" si="23"/>
        <v>1</v>
      </c>
      <c r="BD577" s="30"/>
      <c r="BE577" s="30"/>
      <c r="BF577" s="30"/>
    </row>
    <row r="578" spans="1:58" x14ac:dyDescent="0.2">
      <c r="A578" s="40">
        <v>38909</v>
      </c>
      <c r="B578" s="13">
        <v>13.9</v>
      </c>
      <c r="C578" s="14">
        <v>15.22</v>
      </c>
      <c r="D578" s="31">
        <f t="shared" si="14"/>
        <v>25477.921317934582</v>
      </c>
      <c r="E578" s="31">
        <f t="shared" si="15"/>
        <v>53181.684650161347</v>
      </c>
      <c r="F578" s="16">
        <f t="shared" si="0"/>
        <v>78659.60596809593</v>
      </c>
      <c r="G578" s="16">
        <f t="shared" si="1"/>
        <v>14.792450742337635</v>
      </c>
      <c r="H578" s="17">
        <f t="shared" si="2"/>
        <v>8.6727989487516477E-2</v>
      </c>
      <c r="I578" s="16">
        <v>13.14</v>
      </c>
      <c r="J578" s="32">
        <f t="shared" si="16"/>
        <v>0.98155205503578358</v>
      </c>
      <c r="K578" s="18">
        <f t="shared" ca="1" si="3"/>
        <v>15629.271306899864</v>
      </c>
      <c r="L578" s="19"/>
      <c r="M578" s="20"/>
      <c r="N578" s="18"/>
      <c r="O578" s="20"/>
      <c r="P578" s="21"/>
      <c r="Q578" s="33">
        <f t="shared" si="17"/>
        <v>1.0184479449642163</v>
      </c>
      <c r="R578" s="5">
        <f t="shared" ca="1" si="4"/>
        <v>10.079524917551375</v>
      </c>
      <c r="S578" s="20"/>
      <c r="T578" s="20"/>
      <c r="U578" s="5">
        <f t="shared" ca="1" si="5"/>
        <v>18.863947657431986</v>
      </c>
      <c r="V578" s="23"/>
      <c r="W578" s="20"/>
      <c r="X578" s="32">
        <f t="shared" si="18"/>
        <v>0.96310411007156727</v>
      </c>
      <c r="Y578" s="18">
        <f t="shared" ca="1" si="6"/>
        <v>1407087868.8221705</v>
      </c>
      <c r="Z578" s="20"/>
      <c r="AA578" s="20"/>
      <c r="AB578" s="18"/>
      <c r="AC578" s="20"/>
      <c r="AD578" s="20"/>
      <c r="AE578" s="24">
        <f t="shared" si="50"/>
        <v>6</v>
      </c>
      <c r="AH578" s="25" t="str">
        <f t="shared" ca="1" si="7"/>
        <v>-</v>
      </c>
      <c r="AI578" s="15">
        <f t="shared" ca="1" si="8"/>
        <v>15.939826394369712</v>
      </c>
      <c r="AJ578" s="15">
        <f t="shared" ca="1" si="9"/>
        <v>15.62071267403933</v>
      </c>
      <c r="AK578" s="17">
        <f t="shared" ca="1" si="10"/>
        <v>6.6656290500087423E-2</v>
      </c>
      <c r="AL578" s="17">
        <f t="shared" ca="1" si="11"/>
        <v>3.3548506610314846E-2</v>
      </c>
      <c r="AM578" s="26">
        <f t="shared" ca="1" si="12"/>
        <v>1</v>
      </c>
      <c r="AN578" s="26">
        <f t="shared" ca="1" si="13"/>
        <v>1</v>
      </c>
      <c r="AO578" s="25">
        <f t="shared" si="20"/>
        <v>0</v>
      </c>
      <c r="AP578" s="26">
        <f t="shared" si="21"/>
        <v>0</v>
      </c>
      <c r="AQ578" s="25">
        <f t="shared" si="22"/>
        <v>0</v>
      </c>
      <c r="AR578" s="26">
        <f t="shared" si="23"/>
        <v>1</v>
      </c>
      <c r="BD578" s="30"/>
      <c r="BE578" s="30"/>
      <c r="BF578" s="30"/>
    </row>
    <row r="579" spans="1:58" x14ac:dyDescent="0.2">
      <c r="A579" s="40">
        <v>38910</v>
      </c>
      <c r="B579" s="13">
        <v>14.44</v>
      </c>
      <c r="C579" s="14">
        <v>15.58</v>
      </c>
      <c r="D579" s="31">
        <f t="shared" si="14"/>
        <v>21231.601098278818</v>
      </c>
      <c r="E579" s="31">
        <f t="shared" si="15"/>
        <v>57059.730054446176</v>
      </c>
      <c r="F579" s="16">
        <f t="shared" si="0"/>
        <v>78291.33115272499</v>
      </c>
      <c r="G579" s="16">
        <f t="shared" si="1"/>
        <v>15.270846676181527</v>
      </c>
      <c r="H579" s="17">
        <f t="shared" si="2"/>
        <v>7.3170731707317138E-2</v>
      </c>
      <c r="I579" s="16">
        <v>14.49</v>
      </c>
      <c r="J579" s="32">
        <f t="shared" si="16"/>
        <v>1.0275072517257706</v>
      </c>
      <c r="K579" s="18">
        <f t="shared" ca="1" si="3"/>
        <v>16058.534906047835</v>
      </c>
      <c r="L579" s="19"/>
      <c r="M579" s="20"/>
      <c r="N579" s="18"/>
      <c r="O579" s="20"/>
      <c r="P579" s="21"/>
      <c r="Q579" s="33">
        <f t="shared" si="17"/>
        <v>0.97249274827422938</v>
      </c>
      <c r="R579" s="5">
        <f t="shared" ca="1" si="4"/>
        <v>9.8018565389049073</v>
      </c>
      <c r="S579" s="20"/>
      <c r="T579" s="20"/>
      <c r="U579" s="5">
        <f t="shared" ca="1" si="5"/>
        <v>18.344424249862307</v>
      </c>
      <c r="V579" s="23"/>
      <c r="W579" s="20"/>
      <c r="X579" s="32">
        <f t="shared" si="18"/>
        <v>1.0550145034515412</v>
      </c>
      <c r="Y579" s="18">
        <f t="shared" ca="1" si="6"/>
        <v>1484400409.7710893</v>
      </c>
      <c r="Z579" s="20"/>
      <c r="AA579" s="20"/>
      <c r="AB579" s="18"/>
      <c r="AC579" s="20"/>
      <c r="AD579" s="20"/>
      <c r="AE579" s="24">
        <f t="shared" si="50"/>
        <v>5</v>
      </c>
      <c r="AH579" s="25" t="str">
        <f t="shared" ca="1" si="7"/>
        <v>-</v>
      </c>
      <c r="AI579" s="15">
        <f t="shared" ca="1" si="8"/>
        <v>15.821563249110337</v>
      </c>
      <c r="AJ579" s="15">
        <f t="shared" ca="1" si="9"/>
        <v>15.6684231887373</v>
      </c>
      <c r="AK579" s="17">
        <f t="shared" ca="1" si="10"/>
        <v>6.8484586295007102E-2</v>
      </c>
      <c r="AL579" s="17">
        <f t="shared" ca="1" si="11"/>
        <v>3.8528964071879987E-2</v>
      </c>
      <c r="AM579" s="26">
        <f t="shared" ca="1" si="12"/>
        <v>1</v>
      </c>
      <c r="AN579" s="26">
        <f t="shared" ca="1" si="13"/>
        <v>1</v>
      </c>
      <c r="AO579" s="25">
        <f t="shared" si="20"/>
        <v>0</v>
      </c>
      <c r="AP579" s="26">
        <f t="shared" si="21"/>
        <v>0</v>
      </c>
      <c r="AQ579" s="25">
        <f t="shared" si="22"/>
        <v>0</v>
      </c>
      <c r="AR579" s="26">
        <f t="shared" si="23"/>
        <v>1</v>
      </c>
      <c r="BD579" s="30"/>
      <c r="BE579" s="30"/>
      <c r="BF579" s="30"/>
    </row>
    <row r="580" spans="1:58" x14ac:dyDescent="0.2">
      <c r="A580" s="40">
        <v>38911</v>
      </c>
      <c r="B580" s="13">
        <v>16.36</v>
      </c>
      <c r="C580" s="14">
        <v>16.690000000000001</v>
      </c>
      <c r="D580" s="31">
        <f t="shared" si="14"/>
        <v>16985.280878623053</v>
      </c>
      <c r="E580" s="31">
        <f t="shared" si="15"/>
        <v>60995.343916566155</v>
      </c>
      <c r="F580" s="16">
        <f t="shared" si="0"/>
        <v>77980.624795189215</v>
      </c>
      <c r="G580" s="16">
        <f t="shared" si="1"/>
        <v>16.618121341619574</v>
      </c>
      <c r="H580" s="17">
        <f t="shared" si="2"/>
        <v>1.9772318753744855E-2</v>
      </c>
      <c r="I580" s="16">
        <v>17.79</v>
      </c>
      <c r="J580" s="32">
        <f t="shared" si="16"/>
        <v>1.0839065539521111</v>
      </c>
      <c r="K580" s="18">
        <f t="shared" ca="1" si="3"/>
        <v>17405.241625779883</v>
      </c>
      <c r="L580" s="19"/>
      <c r="M580" s="20"/>
      <c r="N580" s="18"/>
      <c r="O580" s="20"/>
      <c r="P580" s="21"/>
      <c r="Q580" s="33">
        <f t="shared" si="17"/>
        <v>0.91609344604788889</v>
      </c>
      <c r="R580" s="5">
        <f t="shared" ca="1" si="4"/>
        <v>8.9790424637094333</v>
      </c>
      <c r="S580" s="20"/>
      <c r="T580" s="20"/>
      <c r="U580" s="5">
        <f t="shared" ca="1" si="5"/>
        <v>16.80463149328294</v>
      </c>
      <c r="V580" s="23"/>
      <c r="W580" s="20"/>
      <c r="X580" s="32">
        <f t="shared" si="18"/>
        <v>1.1678131079042222</v>
      </c>
      <c r="Y580" s="18">
        <f t="shared" ca="1" si="6"/>
        <v>1733388168.6997857</v>
      </c>
      <c r="Z580" s="20"/>
      <c r="AA580" s="20"/>
      <c r="AB580" s="18"/>
      <c r="AC580" s="20"/>
      <c r="AD580" s="20"/>
      <c r="AE580" s="24">
        <f t="shared" si="50"/>
        <v>4</v>
      </c>
      <c r="AH580" s="25" t="str">
        <f t="shared" ca="1" si="7"/>
        <v>-</v>
      </c>
      <c r="AI580" s="15">
        <f t="shared" ca="1" si="8"/>
        <v>15.698363954584149</v>
      </c>
      <c r="AJ580" s="15">
        <f t="shared" ca="1" si="9"/>
        <v>15.750334352882552</v>
      </c>
      <c r="AK580" s="17">
        <f t="shared" ca="1" si="10"/>
        <v>6.4900256819654778E-2</v>
      </c>
      <c r="AL580" s="17">
        <f t="shared" ca="1" si="11"/>
        <v>4.0968103428405414E-2</v>
      </c>
      <c r="AM580" s="26">
        <f t="shared" ca="1" si="12"/>
        <v>0</v>
      </c>
      <c r="AN580" s="26">
        <f t="shared" ca="1" si="13"/>
        <v>1</v>
      </c>
      <c r="AO580" s="25">
        <f t="shared" si="20"/>
        <v>0</v>
      </c>
      <c r="AP580" s="26">
        <f t="shared" si="21"/>
        <v>0</v>
      </c>
      <c r="AQ580" s="25">
        <f t="shared" si="22"/>
        <v>0</v>
      </c>
      <c r="AR580" s="26">
        <f t="shared" si="23"/>
        <v>0</v>
      </c>
      <c r="BD580" s="30"/>
      <c r="BE580" s="30"/>
      <c r="BF580" s="30"/>
    </row>
    <row r="581" spans="1:58" x14ac:dyDescent="0.2">
      <c r="A581" s="40">
        <v>38912</v>
      </c>
      <c r="B581" s="13">
        <v>17.27</v>
      </c>
      <c r="C581" s="14">
        <v>17.13</v>
      </c>
      <c r="D581" s="31">
        <f t="shared" si="14"/>
        <v>12738.960658967289</v>
      </c>
      <c r="E581" s="31">
        <f t="shared" si="15"/>
        <v>65157.704539308412</v>
      </c>
      <c r="F581" s="16">
        <f t="shared" si="0"/>
        <v>77896.665198275703</v>
      </c>
      <c r="G581" s="16">
        <f t="shared" si="1"/>
        <v>17.152895132772574</v>
      </c>
      <c r="H581" s="17">
        <f t="shared" si="2"/>
        <v>-8.17279626386469E-3</v>
      </c>
      <c r="I581" s="16">
        <v>18.05</v>
      </c>
      <c r="J581" s="32">
        <f t="shared" si="16"/>
        <v>1.0310688392188576</v>
      </c>
      <c r="K581" s="18">
        <f t="shared" ca="1" si="3"/>
        <v>17945.270656863409</v>
      </c>
      <c r="L581" s="19"/>
      <c r="M581" s="20"/>
      <c r="N581" s="18"/>
      <c r="O581" s="20"/>
      <c r="P581" s="21"/>
      <c r="Q581" s="33">
        <f t="shared" si="17"/>
        <v>0.9689311607811425</v>
      </c>
      <c r="R581" s="5">
        <f t="shared" ca="1" si="4"/>
        <v>8.6997116034231983</v>
      </c>
      <c r="S581" s="20"/>
      <c r="T581" s="20"/>
      <c r="U581" s="5">
        <f t="shared" ca="1" si="5"/>
        <v>16.281973659778124</v>
      </c>
      <c r="V581" s="23"/>
      <c r="W581" s="20"/>
      <c r="X581" s="32">
        <f t="shared" si="18"/>
        <v>1.062137678437715</v>
      </c>
      <c r="Y581" s="18">
        <f t="shared" ca="1" si="6"/>
        <v>1840975716.9855702</v>
      </c>
      <c r="Z581" s="20"/>
      <c r="AA581" s="20"/>
      <c r="AB581" s="18"/>
      <c r="AC581" s="20"/>
      <c r="AD581" s="20"/>
      <c r="AE581" s="24">
        <f t="shared" si="50"/>
        <v>3</v>
      </c>
      <c r="AH581" s="25" t="str">
        <f t="shared" ca="1" si="7"/>
        <v>-</v>
      </c>
      <c r="AI581" s="15">
        <f t="shared" ca="1" si="8"/>
        <v>15.587162400569412</v>
      </c>
      <c r="AJ581" s="15">
        <f t="shared" ca="1" si="9"/>
        <v>15.849103898064799</v>
      </c>
      <c r="AK581" s="17">
        <f t="shared" ca="1" si="10"/>
        <v>5.1727100486963419E-2</v>
      </c>
      <c r="AL581" s="17">
        <f t="shared" ca="1" si="11"/>
        <v>3.9206521923327256E-2</v>
      </c>
      <c r="AM581" s="26">
        <f t="shared" ca="1" si="12"/>
        <v>0</v>
      </c>
      <c r="AN581" s="26">
        <f t="shared" ca="1" si="13"/>
        <v>1</v>
      </c>
      <c r="AO581" s="25">
        <f t="shared" si="20"/>
        <v>0</v>
      </c>
      <c r="AP581" s="26">
        <f t="shared" si="21"/>
        <v>0</v>
      </c>
      <c r="AQ581" s="25">
        <f t="shared" si="22"/>
        <v>0</v>
      </c>
      <c r="AR581" s="26">
        <f t="shared" si="23"/>
        <v>0</v>
      </c>
      <c r="BD581" s="30"/>
      <c r="BE581" s="30"/>
      <c r="BF581" s="30"/>
    </row>
    <row r="582" spans="1:58" x14ac:dyDescent="0.2">
      <c r="A582" s="40">
        <v>38915</v>
      </c>
      <c r="B582" s="13">
        <v>17.350000000000001</v>
      </c>
      <c r="C582" s="14">
        <v>16.96</v>
      </c>
      <c r="D582" s="31">
        <f t="shared" si="14"/>
        <v>8492.6404393115263</v>
      </c>
      <c r="E582" s="31">
        <f t="shared" si="15"/>
        <v>69438.729068990549</v>
      </c>
      <c r="F582" s="16">
        <f t="shared" si="0"/>
        <v>77931.369508302072</v>
      </c>
      <c r="G582" s="16">
        <f t="shared" si="1"/>
        <v>17.002500597541516</v>
      </c>
      <c r="H582" s="17">
        <f t="shared" si="2"/>
        <v>-2.2995283018867996E-2</v>
      </c>
      <c r="I582" s="16">
        <v>18.64</v>
      </c>
      <c r="J582" s="32">
        <f t="shared" si="16"/>
        <v>0.99167373050509888</v>
      </c>
      <c r="K582" s="18">
        <f t="shared" ca="1" si="3"/>
        <v>17795.127995927214</v>
      </c>
      <c r="L582" s="19"/>
      <c r="M582" s="20"/>
      <c r="N582" s="18"/>
      <c r="O582" s="20"/>
      <c r="P582" s="21"/>
      <c r="Q582" s="33">
        <f t="shared" si="17"/>
        <v>1.0083262694949011</v>
      </c>
      <c r="R582" s="5">
        <f t="shared" ca="1" si="4"/>
        <v>8.7717823106233119</v>
      </c>
      <c r="S582" s="20"/>
      <c r="T582" s="20"/>
      <c r="U582" s="5">
        <f t="shared" ca="1" si="5"/>
        <v>16.416979698721974</v>
      </c>
      <c r="V582" s="23"/>
      <c r="W582" s="20"/>
      <c r="X582" s="32">
        <f t="shared" si="18"/>
        <v>0.98334746101019777</v>
      </c>
      <c r="Y582" s="18">
        <f t="shared" ca="1" si="6"/>
        <v>1810199654.3328891</v>
      </c>
      <c r="Z582" s="20"/>
      <c r="AA582" s="20"/>
      <c r="AB582" s="18"/>
      <c r="AC582" s="20"/>
      <c r="AD582" s="20"/>
      <c r="AE582" s="24">
        <f t="shared" si="50"/>
        <v>2</v>
      </c>
      <c r="AH582" s="25" t="str">
        <f t="shared" ca="1" si="7"/>
        <v>-</v>
      </c>
      <c r="AI582" s="15">
        <f t="shared" ca="1" si="8"/>
        <v>15.624556477085733</v>
      </c>
      <c r="AJ582" s="15">
        <f t="shared" ca="1" si="9"/>
        <v>15.912091717517029</v>
      </c>
      <c r="AK582" s="17">
        <f t="shared" ca="1" si="10"/>
        <v>3.6740124034067824E-2</v>
      </c>
      <c r="AL582" s="17">
        <f t="shared" ca="1" si="11"/>
        <v>3.6908866171443996E-2</v>
      </c>
      <c r="AM582" s="26">
        <f t="shared" ca="1" si="12"/>
        <v>0</v>
      </c>
      <c r="AN582" s="26">
        <f t="shared" ca="1" si="13"/>
        <v>0</v>
      </c>
      <c r="AO582" s="25">
        <f t="shared" si="20"/>
        <v>0</v>
      </c>
      <c r="AP582" s="26">
        <f t="shared" si="21"/>
        <v>0</v>
      </c>
      <c r="AQ582" s="25">
        <f t="shared" si="22"/>
        <v>0</v>
      </c>
      <c r="AR582" s="26">
        <f t="shared" si="23"/>
        <v>0</v>
      </c>
      <c r="BD582" s="30"/>
      <c r="BE582" s="30"/>
      <c r="BF582" s="30"/>
    </row>
    <row r="583" spans="1:58" x14ac:dyDescent="0.2">
      <c r="A583" s="40">
        <v>38916</v>
      </c>
      <c r="B583" s="13">
        <v>17.86</v>
      </c>
      <c r="C583" s="14">
        <v>16.7</v>
      </c>
      <c r="D583" s="31">
        <f t="shared" si="14"/>
        <v>4246.3202196557631</v>
      </c>
      <c r="E583" s="31">
        <f t="shared" si="15"/>
        <v>73782.69462388604</v>
      </c>
      <c r="F583" s="16">
        <f t="shared" si="0"/>
        <v>78029.014843541809</v>
      </c>
      <c r="G583" s="16">
        <f t="shared" si="1"/>
        <v>16.763126920988011</v>
      </c>
      <c r="H583" s="17">
        <f t="shared" si="2"/>
        <v>-6.9461077844311436E-2</v>
      </c>
      <c r="I583" s="16">
        <v>17.739999999999998</v>
      </c>
      <c r="J583" s="32">
        <f t="shared" si="16"/>
        <v>0.98715659195240002</v>
      </c>
      <c r="K583" s="18">
        <f t="shared" ca="1" si="3"/>
        <v>17565.861751634486</v>
      </c>
      <c r="L583" s="19"/>
      <c r="M583" s="20"/>
      <c r="N583" s="18"/>
      <c r="O583" s="20"/>
      <c r="P583" s="21"/>
      <c r="Q583" s="33">
        <f t="shared" si="17"/>
        <v>1.0128434080476001</v>
      </c>
      <c r="R583" s="5">
        <f t="shared" ca="1" si="4"/>
        <v>8.8840717759791392</v>
      </c>
      <c r="S583" s="20"/>
      <c r="T583" s="20"/>
      <c r="U583" s="5">
        <f t="shared" ca="1" si="5"/>
        <v>16.627260406947848</v>
      </c>
      <c r="V583" s="23"/>
      <c r="W583" s="20"/>
      <c r="X583" s="32">
        <f t="shared" si="18"/>
        <v>0.97431318390479993</v>
      </c>
      <c r="Y583" s="18">
        <f t="shared" ca="1" si="6"/>
        <v>1763585314.0077016</v>
      </c>
      <c r="Z583" s="20"/>
      <c r="AA583" s="20"/>
      <c r="AB583" s="18"/>
      <c r="AC583" s="20"/>
      <c r="AD583" s="20"/>
      <c r="AE583" s="24">
        <f t="shared" si="50"/>
        <v>1</v>
      </c>
      <c r="AH583" s="25" t="str">
        <f t="shared" ca="1" si="7"/>
        <v>-</v>
      </c>
      <c r="AI583" s="15">
        <f t="shared" ca="1" si="8"/>
        <v>15.626598908636826</v>
      </c>
      <c r="AJ583" s="15">
        <f t="shared" ca="1" si="9"/>
        <v>15.964205815754129</v>
      </c>
      <c r="AK583" s="17">
        <f t="shared" ca="1" si="10"/>
        <v>1.3173647136922392E-2</v>
      </c>
      <c r="AL583" s="17">
        <f t="shared" ca="1" si="11"/>
        <v>3.2329453568079293E-2</v>
      </c>
      <c r="AM583" s="26">
        <f t="shared" ca="1" si="12"/>
        <v>0</v>
      </c>
      <c r="AN583" s="26">
        <f t="shared" ca="1" si="13"/>
        <v>0</v>
      </c>
      <c r="AO583" s="25">
        <f t="shared" si="20"/>
        <v>0</v>
      </c>
      <c r="AP583" s="26">
        <f t="shared" si="21"/>
        <v>0</v>
      </c>
      <c r="AQ583" s="25">
        <f t="shared" si="22"/>
        <v>1</v>
      </c>
      <c r="AR583" s="26">
        <f t="shared" si="23"/>
        <v>0</v>
      </c>
      <c r="BD583" s="30"/>
      <c r="BE583" s="30"/>
      <c r="BF583" s="30"/>
    </row>
    <row r="584" spans="1:58" x14ac:dyDescent="0.2">
      <c r="A584" s="41">
        <v>38917</v>
      </c>
      <c r="B584" s="13">
        <v>15.81</v>
      </c>
      <c r="C584" s="14">
        <v>15.78</v>
      </c>
      <c r="D584" s="31">
        <f t="shared" si="14"/>
        <v>78323.968822871189</v>
      </c>
      <c r="E584" s="31">
        <f t="shared" si="15"/>
        <v>0</v>
      </c>
      <c r="F584" s="16">
        <f t="shared" si="0"/>
        <v>78323.968822871189</v>
      </c>
      <c r="G584" s="16">
        <f t="shared" si="1"/>
        <v>15.810000000000002</v>
      </c>
      <c r="H584" s="17">
        <f t="shared" si="2"/>
        <v>-1.9011406844107182E-3</v>
      </c>
      <c r="I584" s="16">
        <v>15.55</v>
      </c>
      <c r="J584" s="32">
        <f t="shared" si="16"/>
        <v>0.94670658682634734</v>
      </c>
      <c r="K584" s="18">
        <f t="shared" ca="1" si="3"/>
        <v>16629.039063312517</v>
      </c>
      <c r="L584" s="19"/>
      <c r="M584" s="20"/>
      <c r="N584" s="18"/>
      <c r="O584" s="20"/>
      <c r="P584" s="21"/>
      <c r="Q584" s="33">
        <f t="shared" si="17"/>
        <v>1.0532934131736527</v>
      </c>
      <c r="R584" s="5">
        <f t="shared" ca="1" si="4"/>
        <v>9.3571444612296482</v>
      </c>
      <c r="S584" s="20"/>
      <c r="T584" s="20"/>
      <c r="U584" s="5">
        <f t="shared" ca="1" si="5"/>
        <v>17.512784287475554</v>
      </c>
      <c r="V584" s="23"/>
      <c r="W584" s="20"/>
      <c r="X584" s="32">
        <f t="shared" si="18"/>
        <v>0.89341317365269468</v>
      </c>
      <c r="Y584" s="18">
        <f t="shared" ca="1" si="6"/>
        <v>1575506656.5459828</v>
      </c>
      <c r="Z584" s="20"/>
      <c r="AA584" s="20"/>
      <c r="AB584" s="18"/>
      <c r="AC584" s="20"/>
      <c r="AD584" s="20"/>
      <c r="AE584" s="24">
        <v>20</v>
      </c>
      <c r="AH584" s="25" t="str">
        <f t="shared" ca="1" si="7"/>
        <v>-</v>
      </c>
      <c r="AI584" s="15">
        <f t="shared" ca="1" si="8"/>
        <v>15.5752202322219</v>
      </c>
      <c r="AJ584" s="15">
        <f t="shared" ca="1" si="9"/>
        <v>15.987570399975523</v>
      </c>
      <c r="AK584" s="17">
        <f t="shared" ca="1" si="10"/>
        <v>-1.5978745583988079E-3</v>
      </c>
      <c r="AL584" s="17">
        <f t="shared" ca="1" si="11"/>
        <v>3.2090362871839868E-2</v>
      </c>
      <c r="AM584" s="26">
        <f t="shared" ca="1" si="12"/>
        <v>0</v>
      </c>
      <c r="AN584" s="26">
        <f t="shared" ca="1" si="13"/>
        <v>0</v>
      </c>
      <c r="AO584" s="25">
        <f t="shared" si="20"/>
        <v>0</v>
      </c>
      <c r="AP584" s="26">
        <f t="shared" si="21"/>
        <v>0</v>
      </c>
      <c r="AQ584" s="25">
        <f t="shared" si="22"/>
        <v>1</v>
      </c>
      <c r="AR584" s="26">
        <f t="shared" si="23"/>
        <v>0</v>
      </c>
      <c r="BD584" s="30"/>
      <c r="BE584" s="30"/>
      <c r="BF584" s="30"/>
    </row>
    <row r="585" spans="1:58" x14ac:dyDescent="0.2">
      <c r="A585" s="40">
        <v>38918</v>
      </c>
      <c r="B585" s="13">
        <v>16.329999999999998</v>
      </c>
      <c r="C585" s="14">
        <v>16.246666666666666</v>
      </c>
      <c r="D585" s="31">
        <f t="shared" si="14"/>
        <v>74407.770381727634</v>
      </c>
      <c r="E585" s="31">
        <f t="shared" si="15"/>
        <v>3923.6436853282435</v>
      </c>
      <c r="F585" s="16">
        <f t="shared" si="0"/>
        <v>78331.414067055885</v>
      </c>
      <c r="G585" s="16">
        <f t="shared" si="1"/>
        <v>16.32582580870006</v>
      </c>
      <c r="H585" s="17">
        <f t="shared" si="2"/>
        <v>-5.1292572835452965E-3</v>
      </c>
      <c r="I585" s="16">
        <v>16.21</v>
      </c>
      <c r="J585" s="32">
        <f t="shared" si="16"/>
        <v>1.0327247117825828</v>
      </c>
      <c r="K585" s="18">
        <f t="shared" ca="1" si="3"/>
        <v>17172.519456129958</v>
      </c>
      <c r="L585" s="19"/>
      <c r="M585" s="20"/>
      <c r="N585" s="18"/>
      <c r="O585" s="20"/>
      <c r="P585" s="21"/>
      <c r="Q585" s="33">
        <f t="shared" si="17"/>
        <v>0.96727528821741715</v>
      </c>
      <c r="R585" s="5">
        <f t="shared" ca="1" si="4"/>
        <v>9.050557555596134</v>
      </c>
      <c r="S585" s="20"/>
      <c r="T585" s="20"/>
      <c r="U585" s="5">
        <f t="shared" ca="1" si="5"/>
        <v>16.939103531753368</v>
      </c>
      <c r="V585" s="23"/>
      <c r="W585" s="20"/>
      <c r="X585" s="32">
        <f t="shared" si="18"/>
        <v>1.0654494235651657</v>
      </c>
      <c r="Y585" s="18">
        <f t="shared" ca="1" si="6"/>
        <v>1678512183.6287501</v>
      </c>
      <c r="Z585" s="20"/>
      <c r="AA585" s="20"/>
      <c r="AB585" s="18"/>
      <c r="AC585" s="20"/>
      <c r="AD585" s="20"/>
      <c r="AE585" s="24">
        <f t="shared" ref="AE585:AE603" si="51">AE584-1</f>
        <v>19</v>
      </c>
      <c r="AH585" s="25" t="str">
        <f t="shared" ca="1" si="7"/>
        <v>-</v>
      </c>
      <c r="AI585" s="15">
        <f t="shared" ca="1" si="8"/>
        <v>15.560592035651306</v>
      </c>
      <c r="AJ585" s="15">
        <f t="shared" ca="1" si="9"/>
        <v>16.001624567735245</v>
      </c>
      <c r="AK585" s="17">
        <f t="shared" ca="1" si="10"/>
        <v>-1.4647872723542546E-2</v>
      </c>
      <c r="AL585" s="17">
        <f t="shared" ca="1" si="11"/>
        <v>3.1341168331518537E-2</v>
      </c>
      <c r="AM585" s="26">
        <f t="shared" ca="1" si="12"/>
        <v>0</v>
      </c>
      <c r="AN585" s="26">
        <f t="shared" ca="1" si="13"/>
        <v>0</v>
      </c>
      <c r="AO585" s="25">
        <f t="shared" si="20"/>
        <v>0</v>
      </c>
      <c r="AP585" s="26">
        <f t="shared" si="21"/>
        <v>0</v>
      </c>
      <c r="AQ585" s="25">
        <f t="shared" si="22"/>
        <v>1</v>
      </c>
      <c r="AR585" s="26">
        <f t="shared" si="23"/>
        <v>0</v>
      </c>
      <c r="BD585" s="30"/>
      <c r="BE585" s="30"/>
      <c r="BF585" s="30"/>
    </row>
    <row r="586" spans="1:58" x14ac:dyDescent="0.2">
      <c r="A586" s="40">
        <v>38919</v>
      </c>
      <c r="B586" s="13">
        <v>16.71</v>
      </c>
      <c r="C586" s="14">
        <v>16.586666666666666</v>
      </c>
      <c r="D586" s="31">
        <f t="shared" si="14"/>
        <v>70491.571940584079</v>
      </c>
      <c r="E586" s="31">
        <f t="shared" si="15"/>
        <v>7859.9293158498476</v>
      </c>
      <c r="F586" s="16">
        <f t="shared" si="0"/>
        <v>78351.501256433927</v>
      </c>
      <c r="G586" s="16">
        <f t="shared" si="1"/>
        <v>16.697627661668978</v>
      </c>
      <c r="H586" s="17">
        <f t="shared" si="2"/>
        <v>-7.4356913183279971E-3</v>
      </c>
      <c r="I586" s="16">
        <v>17.399999999999999</v>
      </c>
      <c r="J586" s="32">
        <f t="shared" si="16"/>
        <v>1.0230361252021627</v>
      </c>
      <c r="K586" s="18">
        <f t="shared" ca="1" si="3"/>
        <v>17567.39154780691</v>
      </c>
      <c r="L586" s="19"/>
      <c r="M586" s="20"/>
      <c r="N586" s="18"/>
      <c r="O586" s="20"/>
      <c r="P586" s="21"/>
      <c r="Q586" s="33">
        <f t="shared" si="17"/>
        <v>0.9769638747978372</v>
      </c>
      <c r="R586" s="5">
        <f t="shared" ca="1" si="4"/>
        <v>8.8416994296815687</v>
      </c>
      <c r="S586" s="20"/>
      <c r="T586" s="20"/>
      <c r="U586" s="5">
        <f t="shared" ca="1" si="5"/>
        <v>16.548325663487184</v>
      </c>
      <c r="V586" s="23"/>
      <c r="W586" s="20"/>
      <c r="X586" s="32">
        <f t="shared" si="18"/>
        <v>1.0460722504043256</v>
      </c>
      <c r="Y586" s="18">
        <f t="shared" ca="1" si="6"/>
        <v>1755729459.6032574</v>
      </c>
      <c r="Z586" s="20"/>
      <c r="AA586" s="20"/>
      <c r="AB586" s="18"/>
      <c r="AC586" s="20"/>
      <c r="AD586" s="20"/>
      <c r="AE586" s="24">
        <f t="shared" si="51"/>
        <v>18</v>
      </c>
      <c r="AH586" s="25" t="str">
        <f t="shared" ca="1" si="7"/>
        <v>-</v>
      </c>
      <c r="AI586" s="15">
        <f t="shared" ca="1" si="8"/>
        <v>15.609526686206975</v>
      </c>
      <c r="AJ586" s="15">
        <f t="shared" ca="1" si="9"/>
        <v>16.029007434476366</v>
      </c>
      <c r="AK586" s="17">
        <f t="shared" ca="1" si="10"/>
        <v>-1.9182541068888021E-2</v>
      </c>
      <c r="AL586" s="17">
        <f t="shared" ca="1" si="11"/>
        <v>3.0759176836130546E-2</v>
      </c>
      <c r="AM586" s="26">
        <f t="shared" ca="1" si="12"/>
        <v>0</v>
      </c>
      <c r="AN586" s="26">
        <f t="shared" ca="1" si="13"/>
        <v>0</v>
      </c>
      <c r="AO586" s="25">
        <f t="shared" si="20"/>
        <v>0</v>
      </c>
      <c r="AP586" s="26">
        <f t="shared" si="21"/>
        <v>0</v>
      </c>
      <c r="AQ586" s="25">
        <f t="shared" si="22"/>
        <v>1</v>
      </c>
      <c r="AR586" s="26">
        <f t="shared" si="23"/>
        <v>0</v>
      </c>
      <c r="BD586" s="30"/>
      <c r="BE586" s="30"/>
      <c r="BF586" s="30"/>
    </row>
    <row r="587" spans="1:58" x14ac:dyDescent="0.2">
      <c r="A587" s="40">
        <v>38922</v>
      </c>
      <c r="B587" s="13">
        <v>15.41</v>
      </c>
      <c r="C587" s="14">
        <v>15.8</v>
      </c>
      <c r="D587" s="31">
        <f t="shared" si="14"/>
        <v>66575.373499440524</v>
      </c>
      <c r="E587" s="31">
        <f t="shared" si="15"/>
        <v>11805.247399743068</v>
      </c>
      <c r="F587" s="16">
        <f t="shared" si="0"/>
        <v>78380.620899183588</v>
      </c>
      <c r="G587" s="16">
        <f t="shared" si="1"/>
        <v>15.468739602124636</v>
      </c>
      <c r="H587" s="17">
        <f t="shared" si="2"/>
        <v>2.4683544303797489E-2</v>
      </c>
      <c r="I587" s="16">
        <v>14.98</v>
      </c>
      <c r="J587" s="32">
        <f t="shared" si="16"/>
        <v>0.92674773527211529</v>
      </c>
      <c r="K587" s="18">
        <f t="shared" ca="1" si="3"/>
        <v>16279.876606561764</v>
      </c>
      <c r="L587" s="19"/>
      <c r="M587" s="20"/>
      <c r="N587" s="18"/>
      <c r="O587" s="20"/>
      <c r="P587" s="21"/>
      <c r="Q587" s="33">
        <f t="shared" si="17"/>
        <v>1.0732522647278848</v>
      </c>
      <c r="R587" s="5">
        <f t="shared" ca="1" si="4"/>
        <v>9.4889786221113059</v>
      </c>
      <c r="S587" s="20"/>
      <c r="T587" s="20"/>
      <c r="U587" s="5">
        <f t="shared" ca="1" si="5"/>
        <v>17.759919956420131</v>
      </c>
      <c r="V587" s="23"/>
      <c r="W587" s="20"/>
      <c r="X587" s="32">
        <f t="shared" si="18"/>
        <v>0.85349547054423058</v>
      </c>
      <c r="Y587" s="18">
        <f t="shared" ca="1" si="6"/>
        <v>1498408519.8271832</v>
      </c>
      <c r="Z587" s="20"/>
      <c r="AA587" s="20"/>
      <c r="AB587" s="18"/>
      <c r="AC587" s="20"/>
      <c r="AD587" s="20"/>
      <c r="AE587" s="24">
        <f t="shared" si="51"/>
        <v>17</v>
      </c>
      <c r="AH587" s="25" t="str">
        <f t="shared" ca="1" si="7"/>
        <v>-</v>
      </c>
      <c r="AI587" s="15">
        <f t="shared" ca="1" si="8"/>
        <v>15.595116229731403</v>
      </c>
      <c r="AJ587" s="15">
        <f t="shared" ca="1" si="9"/>
        <v>16.016331439837376</v>
      </c>
      <c r="AK587" s="17">
        <f t="shared" ca="1" si="10"/>
        <v>-1.3706484307610992E-2</v>
      </c>
      <c r="AL587" s="17">
        <f t="shared" ca="1" si="11"/>
        <v>2.8726947664782579E-2</v>
      </c>
      <c r="AM587" s="26">
        <f t="shared" ca="1" si="12"/>
        <v>0</v>
      </c>
      <c r="AN587" s="26">
        <f t="shared" ca="1" si="13"/>
        <v>0</v>
      </c>
      <c r="AO587" s="25">
        <f t="shared" si="20"/>
        <v>0</v>
      </c>
      <c r="AP587" s="26">
        <f t="shared" si="21"/>
        <v>0</v>
      </c>
      <c r="AQ587" s="25">
        <f t="shared" si="22"/>
        <v>1</v>
      </c>
      <c r="AR587" s="26">
        <f t="shared" si="23"/>
        <v>0</v>
      </c>
      <c r="BD587" s="30"/>
      <c r="BE587" s="30"/>
      <c r="BF587" s="30"/>
    </row>
    <row r="588" spans="1:58" x14ac:dyDescent="0.2">
      <c r="A588" s="40">
        <v>38923</v>
      </c>
      <c r="B588" s="13">
        <v>14.99</v>
      </c>
      <c r="C588" s="14">
        <v>15.34</v>
      </c>
      <c r="D588" s="31">
        <f t="shared" si="14"/>
        <v>62659.175058296962</v>
      </c>
      <c r="E588" s="31">
        <f t="shared" si="15"/>
        <v>15624.780183162198</v>
      </c>
      <c r="F588" s="16">
        <f t="shared" si="0"/>
        <v>78283.95524145916</v>
      </c>
      <c r="G588" s="16">
        <f t="shared" si="1"/>
        <v>15.059856882514932</v>
      </c>
      <c r="H588" s="17">
        <f t="shared" si="2"/>
        <v>2.2816166883963485E-2</v>
      </c>
      <c r="I588" s="16">
        <v>14.85</v>
      </c>
      <c r="J588" s="32">
        <f t="shared" si="16"/>
        <v>0.97236647400965037</v>
      </c>
      <c r="K588" s="18">
        <f t="shared" ca="1" si="3"/>
        <v>15829.360855601099</v>
      </c>
      <c r="L588" s="19"/>
      <c r="M588" s="20"/>
      <c r="N588" s="18"/>
      <c r="O588" s="20"/>
      <c r="P588" s="21"/>
      <c r="Q588" s="33">
        <f t="shared" si="17"/>
        <v>1.0276335259903497</v>
      </c>
      <c r="R588" s="5">
        <f t="shared" ca="1" si="4"/>
        <v>9.7507863376301369</v>
      </c>
      <c r="S588" s="20"/>
      <c r="T588" s="20"/>
      <c r="U588" s="5">
        <f t="shared" ca="1" si="5"/>
        <v>18.250064345870264</v>
      </c>
      <c r="V588" s="23"/>
      <c r="W588" s="20"/>
      <c r="X588" s="32">
        <f t="shared" si="18"/>
        <v>0.94473294801930063</v>
      </c>
      <c r="Y588" s="18">
        <f t="shared" ca="1" si="6"/>
        <v>1415502733.4767175</v>
      </c>
      <c r="Z588" s="20"/>
      <c r="AA588" s="20"/>
      <c r="AB588" s="18"/>
      <c r="AC588" s="20"/>
      <c r="AD588" s="20"/>
      <c r="AE588" s="24">
        <f t="shared" si="51"/>
        <v>16</v>
      </c>
      <c r="AH588" s="25" t="str">
        <f t="shared" ca="1" si="7"/>
        <v>-</v>
      </c>
      <c r="AI588" s="15">
        <f t="shared" ca="1" si="8"/>
        <v>15.564813215784108</v>
      </c>
      <c r="AJ588" s="15">
        <f t="shared" ca="1" si="9"/>
        <v>16.010216723854256</v>
      </c>
      <c r="AK588" s="17">
        <f t="shared" ca="1" si="10"/>
        <v>-6.0712426571390794E-3</v>
      </c>
      <c r="AL588" s="17">
        <f t="shared" ca="1" si="11"/>
        <v>2.6580328639751211E-2</v>
      </c>
      <c r="AM588" s="26">
        <f t="shared" ca="1" si="12"/>
        <v>0</v>
      </c>
      <c r="AN588" s="26">
        <f t="shared" ca="1" si="13"/>
        <v>0</v>
      </c>
      <c r="AO588" s="25">
        <f t="shared" si="20"/>
        <v>0</v>
      </c>
      <c r="AP588" s="26">
        <f t="shared" si="21"/>
        <v>0</v>
      </c>
      <c r="AQ588" s="25">
        <f t="shared" si="22"/>
        <v>1</v>
      </c>
      <c r="AR588" s="26">
        <f t="shared" si="23"/>
        <v>0</v>
      </c>
      <c r="BD588" s="30"/>
      <c r="BE588" s="30"/>
      <c r="BF588" s="30"/>
    </row>
    <row r="589" spans="1:58" x14ac:dyDescent="0.2">
      <c r="A589" s="40">
        <v>38924</v>
      </c>
      <c r="B589" s="13">
        <v>14.87</v>
      </c>
      <c r="C589" s="14">
        <v>15.28</v>
      </c>
      <c r="D589" s="31">
        <f t="shared" si="14"/>
        <v>58742.976617153399</v>
      </c>
      <c r="E589" s="31">
        <f t="shared" si="15"/>
        <v>19451.625987121908</v>
      </c>
      <c r="F589" s="16">
        <f t="shared" si="0"/>
        <v>78194.602604275307</v>
      </c>
      <c r="G589" s="16">
        <f t="shared" si="1"/>
        <v>14.971991267799904</v>
      </c>
      <c r="H589" s="17">
        <f t="shared" si="2"/>
        <v>2.6832460732984287E-2</v>
      </c>
      <c r="I589" s="16">
        <v>14.62</v>
      </c>
      <c r="J589" s="32">
        <f t="shared" si="16"/>
        <v>0.99303084230108141</v>
      </c>
      <c r="K589" s="18">
        <f t="shared" ca="1" si="3"/>
        <v>15718.40270961747</v>
      </c>
      <c r="L589" s="19"/>
      <c r="M589" s="20"/>
      <c r="N589" s="18"/>
      <c r="O589" s="20"/>
      <c r="P589" s="21"/>
      <c r="Q589" s="33">
        <f t="shared" si="17"/>
        <v>1.0069691576989186</v>
      </c>
      <c r="R589" s="5">
        <f t="shared" ca="1" si="4"/>
        <v>9.8183320694648106</v>
      </c>
      <c r="S589" s="20"/>
      <c r="T589" s="20"/>
      <c r="U589" s="5">
        <f t="shared" ca="1" si="5"/>
        <v>18.37662276912911</v>
      </c>
      <c r="V589" s="23"/>
      <c r="W589" s="20"/>
      <c r="X589" s="32">
        <f t="shared" si="18"/>
        <v>0.98606168460216292</v>
      </c>
      <c r="Y589" s="18">
        <f t="shared" ca="1" si="6"/>
        <v>1395681149.7404914</v>
      </c>
      <c r="Z589" s="20"/>
      <c r="AA589" s="20"/>
      <c r="AB589" s="18"/>
      <c r="AC589" s="20"/>
      <c r="AD589" s="20"/>
      <c r="AE589" s="24">
        <f t="shared" si="51"/>
        <v>15</v>
      </c>
      <c r="AH589" s="25" t="str">
        <f t="shared" ca="1" si="7"/>
        <v>-</v>
      </c>
      <c r="AI589" s="15">
        <f t="shared" ca="1" si="8"/>
        <v>15.536589620780498</v>
      </c>
      <c r="AJ589" s="15">
        <f t="shared" ca="1" si="9"/>
        <v>16.012553245622584</v>
      </c>
      <c r="AK589" s="17">
        <f t="shared" ca="1" si="10"/>
        <v>9.9776804390768747E-3</v>
      </c>
      <c r="AL589" s="17">
        <f t="shared" ca="1" si="11"/>
        <v>2.4369797626950289E-2</v>
      </c>
      <c r="AM589" s="26">
        <f t="shared" ca="1" si="12"/>
        <v>0</v>
      </c>
      <c r="AN589" s="26">
        <f t="shared" ca="1" si="13"/>
        <v>0</v>
      </c>
      <c r="AO589" s="25">
        <f t="shared" si="20"/>
        <v>0</v>
      </c>
      <c r="AP589" s="26">
        <f t="shared" si="21"/>
        <v>0</v>
      </c>
      <c r="AQ589" s="25">
        <f t="shared" si="22"/>
        <v>0</v>
      </c>
      <c r="AR589" s="26">
        <f t="shared" si="23"/>
        <v>0</v>
      </c>
      <c r="BD589" s="30"/>
      <c r="BE589" s="30"/>
      <c r="BF589" s="30"/>
    </row>
    <row r="590" spans="1:58" x14ac:dyDescent="0.2">
      <c r="A590" s="40">
        <v>38925</v>
      </c>
      <c r="B590" s="13">
        <v>15.13</v>
      </c>
      <c r="C590" s="14">
        <v>15.52</v>
      </c>
      <c r="D590" s="31">
        <f t="shared" si="14"/>
        <v>54826.778176009837</v>
      </c>
      <c r="E590" s="31">
        <f t="shared" si="15"/>
        <v>23262.74318737091</v>
      </c>
      <c r="F590" s="16">
        <f t="shared" si="0"/>
        <v>78089.521363380743</v>
      </c>
      <c r="G590" s="16">
        <f t="shared" si="1"/>
        <v>15.246180374583895</v>
      </c>
      <c r="H590" s="17">
        <f t="shared" si="2"/>
        <v>2.5128865979381354E-2</v>
      </c>
      <c r="I590" s="16">
        <v>14.94</v>
      </c>
      <c r="J590" s="32">
        <f t="shared" si="16"/>
        <v>1.0169450165325828</v>
      </c>
      <c r="K590" s="18">
        <f t="shared" ca="1" si="3"/>
        <v>15984.099637116926</v>
      </c>
      <c r="L590" s="19"/>
      <c r="M590" s="20"/>
      <c r="N590" s="18"/>
      <c r="O590" s="20"/>
      <c r="P590" s="21"/>
      <c r="Q590" s="33">
        <f t="shared" si="17"/>
        <v>0.98305498346741715</v>
      </c>
      <c r="R590" s="5">
        <f t="shared" ca="1" si="4"/>
        <v>9.6515581822548455</v>
      </c>
      <c r="S590" s="20"/>
      <c r="T590" s="20"/>
      <c r="U590" s="5">
        <f t="shared" ca="1" si="5"/>
        <v>18.064612121495678</v>
      </c>
      <c r="V590" s="23"/>
      <c r="W590" s="20"/>
      <c r="X590" s="32">
        <f t="shared" si="18"/>
        <v>1.0338900330651657</v>
      </c>
      <c r="Y590" s="18">
        <f t="shared" ca="1" si="6"/>
        <v>1442885862.9686964</v>
      </c>
      <c r="Z590" s="20"/>
      <c r="AA590" s="20"/>
      <c r="AB590" s="18"/>
      <c r="AC590" s="20"/>
      <c r="AD590" s="20"/>
      <c r="AE590" s="24">
        <f t="shared" si="51"/>
        <v>14</v>
      </c>
      <c r="AH590" s="25" t="str">
        <f t="shared" ca="1" si="7"/>
        <v>-</v>
      </c>
      <c r="AI590" s="15">
        <f t="shared" ca="1" si="8"/>
        <v>15.502932642605462</v>
      </c>
      <c r="AJ590" s="15">
        <f t="shared" ca="1" si="9"/>
        <v>15.988355520668486</v>
      </c>
      <c r="AK590" s="17">
        <f t="shared" ca="1" si="10"/>
        <v>1.4482681549708887E-2</v>
      </c>
      <c r="AL590" s="17">
        <f t="shared" ca="1" si="11"/>
        <v>2.3360458275295447E-2</v>
      </c>
      <c r="AM590" s="26">
        <f t="shared" ca="1" si="12"/>
        <v>0</v>
      </c>
      <c r="AN590" s="26">
        <f t="shared" ca="1" si="13"/>
        <v>0</v>
      </c>
      <c r="AO590" s="25">
        <f t="shared" si="20"/>
        <v>0</v>
      </c>
      <c r="AP590" s="26">
        <f t="shared" si="21"/>
        <v>0</v>
      </c>
      <c r="AQ590" s="25">
        <f t="shared" si="22"/>
        <v>0</v>
      </c>
      <c r="AR590" s="26">
        <f t="shared" si="23"/>
        <v>0</v>
      </c>
      <c r="BD590" s="30"/>
      <c r="BE590" s="30"/>
      <c r="BF590" s="30"/>
    </row>
    <row r="591" spans="1:58" x14ac:dyDescent="0.2">
      <c r="A591" s="40">
        <v>38926</v>
      </c>
      <c r="B591" s="13">
        <v>14.61</v>
      </c>
      <c r="C591" s="14">
        <v>15.16</v>
      </c>
      <c r="D591" s="31">
        <f t="shared" si="14"/>
        <v>50910.579734866275</v>
      </c>
      <c r="E591" s="31">
        <f t="shared" si="15"/>
        <v>27080.53200273831</v>
      </c>
      <c r="F591" s="16">
        <f t="shared" si="0"/>
        <v>77991.111737604588</v>
      </c>
      <c r="G591" s="16">
        <f t="shared" si="1"/>
        <v>14.800974231161325</v>
      </c>
      <c r="H591" s="17">
        <f t="shared" si="2"/>
        <v>3.6279683377308802E-2</v>
      </c>
      <c r="I591" s="16">
        <v>14.33</v>
      </c>
      <c r="J591" s="32">
        <f t="shared" si="16"/>
        <v>0.96957542484251213</v>
      </c>
      <c r="K591" s="18">
        <f t="shared" ca="1" si="3"/>
        <v>15497.158382530453</v>
      </c>
      <c r="L591" s="19"/>
      <c r="M591" s="20"/>
      <c r="N591" s="18"/>
      <c r="O591" s="20"/>
      <c r="P591" s="21"/>
      <c r="Q591" s="33">
        <f t="shared" si="17"/>
        <v>1.0304245751574879</v>
      </c>
      <c r="R591" s="5">
        <f t="shared" ca="1" si="4"/>
        <v>9.9447884354916347</v>
      </c>
      <c r="S591" s="20"/>
      <c r="T591" s="20"/>
      <c r="U591" s="5">
        <f t="shared" ca="1" si="5"/>
        <v>18.613583004779965</v>
      </c>
      <c r="V591" s="23"/>
      <c r="W591" s="20"/>
      <c r="X591" s="32">
        <f t="shared" si="18"/>
        <v>0.93915084968502438</v>
      </c>
      <c r="Y591" s="18">
        <f t="shared" ca="1" si="6"/>
        <v>1354998301.6568267</v>
      </c>
      <c r="Z591" s="20"/>
      <c r="AA591" s="20"/>
      <c r="AB591" s="18"/>
      <c r="AC591" s="20"/>
      <c r="AD591" s="20"/>
      <c r="AE591" s="24">
        <f t="shared" si="51"/>
        <v>13</v>
      </c>
      <c r="AH591" s="25" t="str">
        <f t="shared" ca="1" si="7"/>
        <v>-</v>
      </c>
      <c r="AI591" s="15">
        <f t="shared" ca="1" si="8"/>
        <v>15.447367574816166</v>
      </c>
      <c r="AJ591" s="15">
        <f t="shared" ca="1" si="9"/>
        <v>15.961735785431676</v>
      </c>
      <c r="AK591" s="17">
        <f t="shared" ca="1" si="10"/>
        <v>2.1384171659851237E-2</v>
      </c>
      <c r="AL591" s="17">
        <f t="shared" ca="1" si="11"/>
        <v>2.1198804628109531E-2</v>
      </c>
      <c r="AM591" s="26">
        <f t="shared" ca="1" si="12"/>
        <v>0</v>
      </c>
      <c r="AN591" s="26">
        <f t="shared" ca="1" si="13"/>
        <v>1</v>
      </c>
      <c r="AO591" s="25">
        <f t="shared" si="20"/>
        <v>0</v>
      </c>
      <c r="AP591" s="26">
        <f t="shared" si="21"/>
        <v>0</v>
      </c>
      <c r="AQ591" s="25">
        <f t="shared" si="22"/>
        <v>0</v>
      </c>
      <c r="AR591" s="26">
        <f t="shared" si="23"/>
        <v>0</v>
      </c>
      <c r="BD591" s="30"/>
      <c r="BE591" s="30"/>
      <c r="BF591" s="30"/>
    </row>
    <row r="592" spans="1:58" x14ac:dyDescent="0.2">
      <c r="A592" s="40">
        <v>38929</v>
      </c>
      <c r="B592" s="13">
        <v>14.71</v>
      </c>
      <c r="C592" s="14">
        <v>15.36</v>
      </c>
      <c r="D592" s="31">
        <f t="shared" si="14"/>
        <v>46994.381293722712</v>
      </c>
      <c r="E592" s="31">
        <f t="shared" si="15"/>
        <v>30854.652004394469</v>
      </c>
      <c r="F592" s="16">
        <f t="shared" si="0"/>
        <v>77849.033298117181</v>
      </c>
      <c r="G592" s="16">
        <f t="shared" si="1"/>
        <v>14.967620717344751</v>
      </c>
      <c r="H592" s="17">
        <f t="shared" si="2"/>
        <v>4.2317708333333259E-2</v>
      </c>
      <c r="I592" s="16">
        <v>14.95</v>
      </c>
      <c r="J592" s="32">
        <f t="shared" si="16"/>
        <v>1.0094169194218217</v>
      </c>
      <c r="K592" s="18">
        <f t="shared" ca="1" si="3"/>
        <v>15642.456136693923</v>
      </c>
      <c r="L592" s="19"/>
      <c r="M592" s="20"/>
      <c r="N592" s="18"/>
      <c r="O592" s="20"/>
      <c r="P592" s="21"/>
      <c r="Q592" s="33">
        <f t="shared" si="17"/>
        <v>0.99058308057817834</v>
      </c>
      <c r="R592" s="5">
        <f t="shared" ca="1" si="4"/>
        <v>9.8507287786262943</v>
      </c>
      <c r="S592" s="20"/>
      <c r="T592" s="20"/>
      <c r="U592" s="5">
        <f t="shared" ca="1" si="5"/>
        <v>18.437669150268764</v>
      </c>
      <c r="V592" s="23"/>
      <c r="W592" s="20"/>
      <c r="X592" s="32">
        <f t="shared" si="18"/>
        <v>1.0188338388436433</v>
      </c>
      <c r="Y592" s="18">
        <f t="shared" ca="1" si="6"/>
        <v>1380427265.085083</v>
      </c>
      <c r="Z592" s="20"/>
      <c r="AA592" s="20"/>
      <c r="AB592" s="18"/>
      <c r="AC592" s="20"/>
      <c r="AD592" s="20"/>
      <c r="AE592" s="24">
        <f t="shared" si="51"/>
        <v>12</v>
      </c>
      <c r="AH592" s="25" t="str">
        <f t="shared" ca="1" si="7"/>
        <v>-</v>
      </c>
      <c r="AI592" s="15">
        <f t="shared" ca="1" si="8"/>
        <v>15.464243732088173</v>
      </c>
      <c r="AJ592" s="15">
        <f t="shared" ca="1" si="9"/>
        <v>15.955510178126895</v>
      </c>
      <c r="AK592" s="17">
        <f t="shared" ca="1" si="10"/>
        <v>2.9676404935128114E-2</v>
      </c>
      <c r="AL592" s="17">
        <f t="shared" ca="1" si="11"/>
        <v>1.9660750417786262E-2</v>
      </c>
      <c r="AM592" s="26">
        <f t="shared" ca="1" si="12"/>
        <v>0</v>
      </c>
      <c r="AN592" s="26">
        <f t="shared" ca="1" si="13"/>
        <v>1</v>
      </c>
      <c r="AO592" s="25">
        <f t="shared" si="20"/>
        <v>0</v>
      </c>
      <c r="AP592" s="26">
        <f t="shared" si="21"/>
        <v>0</v>
      </c>
      <c r="AQ592" s="25">
        <f t="shared" si="22"/>
        <v>0</v>
      </c>
      <c r="AR592" s="26">
        <f t="shared" si="23"/>
        <v>0</v>
      </c>
      <c r="BD592" s="30"/>
      <c r="BE592" s="30"/>
      <c r="BF592" s="30"/>
    </row>
    <row r="593" spans="1:58" x14ac:dyDescent="0.2">
      <c r="A593" s="40">
        <v>38930</v>
      </c>
      <c r="B593" s="13">
        <v>15.06</v>
      </c>
      <c r="C593" s="14">
        <v>15.74</v>
      </c>
      <c r="D593" s="31">
        <f t="shared" si="14"/>
        <v>43078.18285257915</v>
      </c>
      <c r="E593" s="31">
        <f t="shared" si="15"/>
        <v>34605.125902130261</v>
      </c>
      <c r="F593" s="16">
        <f t="shared" si="0"/>
        <v>77683.308754709404</v>
      </c>
      <c r="G593" s="16">
        <f t="shared" si="1"/>
        <v>15.362915593975934</v>
      </c>
      <c r="H593" s="17">
        <f t="shared" si="2"/>
        <v>4.3202033036848775E-2</v>
      </c>
      <c r="I593" s="16">
        <v>15.05</v>
      </c>
      <c r="J593" s="32">
        <f t="shared" si="16"/>
        <v>1.0242249856022789</v>
      </c>
      <c r="K593" s="18">
        <f t="shared" ca="1" si="3"/>
        <v>16020.741251242718</v>
      </c>
      <c r="L593" s="19"/>
      <c r="M593" s="20"/>
      <c r="N593" s="18"/>
      <c r="O593" s="20"/>
      <c r="P593" s="21"/>
      <c r="Q593" s="33">
        <f t="shared" si="17"/>
        <v>0.97577501439772107</v>
      </c>
      <c r="R593" s="5">
        <f t="shared" ca="1" si="4"/>
        <v>9.6116945885556913</v>
      </c>
      <c r="S593" s="20"/>
      <c r="T593" s="20"/>
      <c r="U593" s="5">
        <f t="shared" ca="1" si="5"/>
        <v>17.990400950305009</v>
      </c>
      <c r="V593" s="23"/>
      <c r="W593" s="20"/>
      <c r="X593" s="32">
        <f t="shared" si="18"/>
        <v>1.0484499712045579</v>
      </c>
      <c r="Y593" s="18">
        <f t="shared" ca="1" si="6"/>
        <v>1447213674.3979504</v>
      </c>
      <c r="Z593" s="20"/>
      <c r="AA593" s="20"/>
      <c r="AB593" s="18"/>
      <c r="AC593" s="20"/>
      <c r="AD593" s="20"/>
      <c r="AE593" s="24">
        <f t="shared" si="51"/>
        <v>11</v>
      </c>
      <c r="AH593" s="25" t="str">
        <f t="shared" ca="1" si="7"/>
        <v>-</v>
      </c>
      <c r="AI593" s="15">
        <f t="shared" ca="1" si="8"/>
        <v>15.513422480163388</v>
      </c>
      <c r="AJ593" s="15">
        <f t="shared" ca="1" si="9"/>
        <v>15.96812337966765</v>
      </c>
      <c r="AK593" s="17">
        <f t="shared" ca="1" si="10"/>
        <v>3.2762819723969994E-2</v>
      </c>
      <c r="AL593" s="17">
        <f t="shared" ca="1" si="11"/>
        <v>1.7864766011429237E-2</v>
      </c>
      <c r="AM593" s="26">
        <f t="shared" ca="1" si="12"/>
        <v>0</v>
      </c>
      <c r="AN593" s="26">
        <f t="shared" ca="1" si="13"/>
        <v>1</v>
      </c>
      <c r="AO593" s="25">
        <f t="shared" si="20"/>
        <v>0</v>
      </c>
      <c r="AP593" s="26">
        <f t="shared" si="21"/>
        <v>0</v>
      </c>
      <c r="AQ593" s="25">
        <f t="shared" si="22"/>
        <v>0</v>
      </c>
      <c r="AR593" s="26">
        <f t="shared" si="23"/>
        <v>0</v>
      </c>
      <c r="BD593" s="30"/>
      <c r="BE593" s="30"/>
      <c r="BF593" s="30"/>
    </row>
    <row r="594" spans="1:58" x14ac:dyDescent="0.2">
      <c r="A594" s="40">
        <v>38931</v>
      </c>
      <c r="B594" s="13">
        <v>14.73</v>
      </c>
      <c r="C594" s="14">
        <v>15.46</v>
      </c>
      <c r="D594" s="31">
        <f t="shared" si="14"/>
        <v>39161.984411435587</v>
      </c>
      <c r="E594" s="31">
        <f t="shared" si="15"/>
        <v>38352.136608840679</v>
      </c>
      <c r="F594" s="16">
        <f t="shared" si="0"/>
        <v>77514.121020276274</v>
      </c>
      <c r="G594" s="16">
        <f t="shared" si="1"/>
        <v>15.091186572923018</v>
      </c>
      <c r="H594" s="17">
        <f t="shared" si="2"/>
        <v>4.7218628719275624E-2</v>
      </c>
      <c r="I594" s="16">
        <v>14.34</v>
      </c>
      <c r="J594" s="32">
        <f t="shared" si="16"/>
        <v>0.98017327124647247</v>
      </c>
      <c r="K594" s="18">
        <f t="shared" ca="1" si="3"/>
        <v>15702.462176006133</v>
      </c>
      <c r="L594" s="19"/>
      <c r="M594" s="20"/>
      <c r="N594" s="18"/>
      <c r="O594" s="20"/>
      <c r="P594" s="21"/>
      <c r="Q594" s="33">
        <f t="shared" si="17"/>
        <v>1.0198267287535276</v>
      </c>
      <c r="R594" s="5">
        <f t="shared" ca="1" si="4"/>
        <v>9.8018547006381134</v>
      </c>
      <c r="S594" s="20"/>
      <c r="T594" s="20"/>
      <c r="U594" s="5">
        <f t="shared" ca="1" si="5"/>
        <v>18.34646362947754</v>
      </c>
      <c r="V594" s="23"/>
      <c r="W594" s="20"/>
      <c r="X594" s="32">
        <f t="shared" si="18"/>
        <v>0.96034654249294493</v>
      </c>
      <c r="Y594" s="18">
        <f t="shared" ca="1" si="6"/>
        <v>1389735179.6147158</v>
      </c>
      <c r="Z594" s="20"/>
      <c r="AA594" s="20"/>
      <c r="AB594" s="18"/>
      <c r="AC594" s="20"/>
      <c r="AD594" s="20"/>
      <c r="AE594" s="24">
        <f t="shared" si="51"/>
        <v>10</v>
      </c>
      <c r="AH594" s="25" t="str">
        <f t="shared" ca="1" si="7"/>
        <v>-</v>
      </c>
      <c r="AI594" s="15">
        <f t="shared" ca="1" si="8"/>
        <v>15.560688028026462</v>
      </c>
      <c r="AJ594" s="15">
        <f t="shared" ca="1" si="9"/>
        <v>15.952570261813641</v>
      </c>
      <c r="AK594" s="17">
        <f t="shared" ca="1" si="10"/>
        <v>3.6829896696522015E-2</v>
      </c>
      <c r="AL594" s="17">
        <f t="shared" ca="1" si="11"/>
        <v>1.5395430963414183E-2</v>
      </c>
      <c r="AM594" s="26">
        <f t="shared" ca="1" si="12"/>
        <v>0</v>
      </c>
      <c r="AN594" s="26">
        <f t="shared" ca="1" si="13"/>
        <v>1</v>
      </c>
      <c r="AO594" s="25">
        <f t="shared" si="20"/>
        <v>0</v>
      </c>
      <c r="AP594" s="26">
        <f t="shared" si="21"/>
        <v>0</v>
      </c>
      <c r="AQ594" s="25">
        <f t="shared" si="22"/>
        <v>0</v>
      </c>
      <c r="AR594" s="26">
        <f t="shared" si="23"/>
        <v>0</v>
      </c>
      <c r="BD594" s="30"/>
      <c r="BE594" s="30"/>
      <c r="BF594" s="30"/>
    </row>
    <row r="595" spans="1:58" x14ac:dyDescent="0.2">
      <c r="A595" s="40">
        <v>38932</v>
      </c>
      <c r="B595" s="13">
        <v>14.6</v>
      </c>
      <c r="C595" s="14">
        <v>15.31</v>
      </c>
      <c r="D595" s="31">
        <f t="shared" si="14"/>
        <v>35245.785970292025</v>
      </c>
      <c r="E595" s="31">
        <f t="shared" si="15"/>
        <v>42083.417529800878</v>
      </c>
      <c r="F595" s="16">
        <f t="shared" si="0"/>
        <v>77329.203500092903</v>
      </c>
      <c r="G595" s="16">
        <f t="shared" si="1"/>
        <v>14.986389941881692</v>
      </c>
      <c r="H595" s="17">
        <f t="shared" si="2"/>
        <v>4.6374918354017081E-2</v>
      </c>
      <c r="I595" s="16">
        <v>14.46</v>
      </c>
      <c r="J595" s="32">
        <f t="shared" si="16"/>
        <v>0.99068674090436015</v>
      </c>
      <c r="K595" s="18">
        <f t="shared" ca="1" si="3"/>
        <v>15555.586881359335</v>
      </c>
      <c r="L595" s="19"/>
      <c r="M595" s="20"/>
      <c r="N595" s="18"/>
      <c r="O595" s="20"/>
      <c r="P595" s="21"/>
      <c r="Q595" s="33">
        <f t="shared" si="17"/>
        <v>1.00931325909564</v>
      </c>
      <c r="R595" s="5">
        <f t="shared" ca="1" si="4"/>
        <v>9.8927297778024421</v>
      </c>
      <c r="S595" s="20"/>
      <c r="T595" s="20"/>
      <c r="U595" s="5">
        <f t="shared" ca="1" si="5"/>
        <v>18.516695049965257</v>
      </c>
      <c r="V595" s="23"/>
      <c r="W595" s="20"/>
      <c r="X595" s="32">
        <f t="shared" si="18"/>
        <v>0.9813734818087203</v>
      </c>
      <c r="Y595" s="18">
        <f t="shared" ca="1" si="6"/>
        <v>1363759492.8224635</v>
      </c>
      <c r="Z595" s="20"/>
      <c r="AA595" s="20"/>
      <c r="AB595" s="18"/>
      <c r="AC595" s="20"/>
      <c r="AD595" s="20"/>
      <c r="AE595" s="24">
        <f t="shared" si="51"/>
        <v>9</v>
      </c>
      <c r="AH595" s="25" t="str">
        <f t="shared" ca="1" si="7"/>
        <v>-</v>
      </c>
      <c r="AI595" s="15">
        <f t="shared" ca="1" si="8"/>
        <v>15.574812454775467</v>
      </c>
      <c r="AJ595" s="15">
        <f t="shared" ca="1" si="9"/>
        <v>15.925899711575081</v>
      </c>
      <c r="AK595" s="17">
        <f t="shared" ca="1" si="10"/>
        <v>4.0086972966694147E-2</v>
      </c>
      <c r="AL595" s="17">
        <f t="shared" ca="1" si="11"/>
        <v>1.372069262883293E-2</v>
      </c>
      <c r="AM595" s="26">
        <f t="shared" ca="1" si="12"/>
        <v>0</v>
      </c>
      <c r="AN595" s="26">
        <f t="shared" ca="1" si="13"/>
        <v>1</v>
      </c>
      <c r="AO595" s="25">
        <f t="shared" si="20"/>
        <v>0</v>
      </c>
      <c r="AP595" s="26">
        <f t="shared" si="21"/>
        <v>0</v>
      </c>
      <c r="AQ595" s="25">
        <f t="shared" si="22"/>
        <v>0</v>
      </c>
      <c r="AR595" s="26">
        <f t="shared" si="23"/>
        <v>0</v>
      </c>
      <c r="BD595" s="30"/>
      <c r="BE595" s="30"/>
      <c r="BF595" s="30"/>
    </row>
    <row r="596" spans="1:58" x14ac:dyDescent="0.2">
      <c r="A596" s="40">
        <v>38933</v>
      </c>
      <c r="B596" s="13">
        <v>14.84</v>
      </c>
      <c r="C596" s="14">
        <v>15.52</v>
      </c>
      <c r="D596" s="31">
        <f t="shared" si="14"/>
        <v>31329.587529148466</v>
      </c>
      <c r="E596" s="31">
        <f t="shared" si="15"/>
        <v>45818.002587978277</v>
      </c>
      <c r="F596" s="16">
        <f t="shared" si="0"/>
        <v>77147.590117126747</v>
      </c>
      <c r="G596" s="16">
        <f t="shared" si="1"/>
        <v>15.243852430290088</v>
      </c>
      <c r="H596" s="17">
        <f t="shared" si="2"/>
        <v>4.3814432989690677E-2</v>
      </c>
      <c r="I596" s="16">
        <v>14.34</v>
      </c>
      <c r="J596" s="32">
        <f t="shared" si="16"/>
        <v>1.0147908314563108</v>
      </c>
      <c r="K596" s="18">
        <f t="shared" ca="1" si="3"/>
        <v>15785.02339511508</v>
      </c>
      <c r="L596" s="19"/>
      <c r="M596" s="20"/>
      <c r="N596" s="18"/>
      <c r="O596" s="20"/>
      <c r="P596" s="21"/>
      <c r="Q596" s="33">
        <f t="shared" si="17"/>
        <v>0.98520916854368923</v>
      </c>
      <c r="R596" s="5">
        <f t="shared" ca="1" si="4"/>
        <v>9.7460020564741505</v>
      </c>
      <c r="S596" s="20"/>
      <c r="T596" s="20"/>
      <c r="U596" s="5">
        <f t="shared" ca="1" si="5"/>
        <v>18.242193183583062</v>
      </c>
      <c r="V596" s="23"/>
      <c r="W596" s="20"/>
      <c r="X596" s="32">
        <f t="shared" si="18"/>
        <v>1.0295816629126215</v>
      </c>
      <c r="Y596" s="18">
        <f t="shared" ca="1" si="6"/>
        <v>1404009358.1009641</v>
      </c>
      <c r="Z596" s="20"/>
      <c r="AA596" s="20"/>
      <c r="AB596" s="18"/>
      <c r="AC596" s="20"/>
      <c r="AD596" s="20"/>
      <c r="AE596" s="24">
        <f t="shared" si="51"/>
        <v>8</v>
      </c>
      <c r="AH596" s="25" t="str">
        <f t="shared" ca="1" si="7"/>
        <v>-</v>
      </c>
      <c r="AI596" s="15">
        <f t="shared" ca="1" si="8"/>
        <v>15.599702817463491</v>
      </c>
      <c r="AJ596" s="15">
        <f t="shared" ca="1" si="9"/>
        <v>15.895700925183668</v>
      </c>
      <c r="AK596" s="17">
        <f t="shared" ca="1" si="10"/>
        <v>4.3201234135079036E-2</v>
      </c>
      <c r="AL596" s="17">
        <f t="shared" ca="1" si="11"/>
        <v>1.5223324768579544E-2</v>
      </c>
      <c r="AM596" s="26">
        <f t="shared" ca="1" si="12"/>
        <v>0</v>
      </c>
      <c r="AN596" s="26">
        <f t="shared" ca="1" si="13"/>
        <v>1</v>
      </c>
      <c r="AO596" s="25">
        <f t="shared" si="20"/>
        <v>0</v>
      </c>
      <c r="AP596" s="26">
        <f t="shared" si="21"/>
        <v>0</v>
      </c>
      <c r="AQ596" s="25">
        <f t="shared" si="22"/>
        <v>0</v>
      </c>
      <c r="AR596" s="26">
        <f t="shared" si="23"/>
        <v>0</v>
      </c>
      <c r="BD596" s="30"/>
      <c r="BE596" s="30"/>
      <c r="BF596" s="30"/>
    </row>
    <row r="597" spans="1:58" x14ac:dyDescent="0.2">
      <c r="A597" s="40">
        <v>38936</v>
      </c>
      <c r="B597" s="13">
        <v>15.03</v>
      </c>
      <c r="C597" s="14">
        <v>15.61</v>
      </c>
      <c r="D597" s="31">
        <f t="shared" si="14"/>
        <v>27413.389088004908</v>
      </c>
      <c r="E597" s="31">
        <f t="shared" si="15"/>
        <v>49562.615014948024</v>
      </c>
      <c r="F597" s="16">
        <f t="shared" si="0"/>
        <v>76976.004102952924</v>
      </c>
      <c r="G597" s="16">
        <f t="shared" si="1"/>
        <v>15.403445167018836</v>
      </c>
      <c r="H597" s="17">
        <f t="shared" si="2"/>
        <v>3.7155669442665018E-2</v>
      </c>
      <c r="I597" s="16">
        <v>15.23</v>
      </c>
      <c r="J597" s="32">
        <f t="shared" si="16"/>
        <v>1.0082219060964361</v>
      </c>
      <c r="K597" s="18">
        <f t="shared" ca="1" si="3"/>
        <v>15914.157560433525</v>
      </c>
      <c r="L597" s="19"/>
      <c r="M597" s="20"/>
      <c r="N597" s="18"/>
      <c r="O597" s="20"/>
      <c r="P597" s="21"/>
      <c r="Q597" s="33">
        <f t="shared" si="17"/>
        <v>0.99177809390356375</v>
      </c>
      <c r="R597" s="5">
        <f t="shared" ca="1" si="4"/>
        <v>9.665468675262666</v>
      </c>
      <c r="S597" s="20"/>
      <c r="T597" s="20"/>
      <c r="U597" s="5">
        <f t="shared" ca="1" si="5"/>
        <v>18.091588189668091</v>
      </c>
      <c r="V597" s="23"/>
      <c r="W597" s="20"/>
      <c r="X597" s="32">
        <f t="shared" si="18"/>
        <v>1.0164438121928725</v>
      </c>
      <c r="Y597" s="18">
        <f t="shared" ca="1" si="6"/>
        <v>1427002702.6069806</v>
      </c>
      <c r="Z597" s="20"/>
      <c r="AA597" s="20"/>
      <c r="AB597" s="18"/>
      <c r="AC597" s="20"/>
      <c r="AD597" s="20"/>
      <c r="AE597" s="24">
        <f t="shared" si="51"/>
        <v>7</v>
      </c>
      <c r="AH597" s="25" t="str">
        <f t="shared" ca="1" si="7"/>
        <v>-</v>
      </c>
      <c r="AI597" s="15">
        <f t="shared" ca="1" si="8"/>
        <v>15.621367549962732</v>
      </c>
      <c r="AJ597" s="15">
        <f t="shared" ca="1" si="9"/>
        <v>15.856965178901552</v>
      </c>
      <c r="AK597" s="17">
        <f t="shared" ca="1" si="10"/>
        <v>4.3347231812638408E-2</v>
      </c>
      <c r="AL597" s="17">
        <f t="shared" ca="1" si="11"/>
        <v>1.805635387523765E-2</v>
      </c>
      <c r="AM597" s="26">
        <f t="shared" ca="1" si="12"/>
        <v>0</v>
      </c>
      <c r="AN597" s="26">
        <f t="shared" ca="1" si="13"/>
        <v>1</v>
      </c>
      <c r="AO597" s="25">
        <f t="shared" si="20"/>
        <v>0</v>
      </c>
      <c r="AP597" s="26">
        <f t="shared" si="21"/>
        <v>0</v>
      </c>
      <c r="AQ597" s="25">
        <f t="shared" si="22"/>
        <v>0</v>
      </c>
      <c r="AR597" s="26">
        <f t="shared" si="23"/>
        <v>0</v>
      </c>
      <c r="BD597" s="30"/>
      <c r="BE597" s="30"/>
      <c r="BF597" s="30"/>
    </row>
    <row r="598" spans="1:58" x14ac:dyDescent="0.2">
      <c r="A598" s="40">
        <v>38937</v>
      </c>
      <c r="B598" s="13">
        <v>14.98</v>
      </c>
      <c r="C598" s="14">
        <v>15.56</v>
      </c>
      <c r="D598" s="31">
        <f t="shared" si="14"/>
        <v>23497.190646861349</v>
      </c>
      <c r="E598" s="31">
        <f t="shared" si="15"/>
        <v>53333.304481340572</v>
      </c>
      <c r="F598" s="16">
        <f t="shared" si="0"/>
        <v>76830.495128201917</v>
      </c>
      <c r="G598" s="16">
        <f t="shared" si="1"/>
        <v>15.382617691680384</v>
      </c>
      <c r="H598" s="17">
        <f t="shared" si="2"/>
        <v>3.7275064267352165E-2</v>
      </c>
      <c r="I598" s="16">
        <v>15.23</v>
      </c>
      <c r="J598" s="32">
        <f t="shared" si="16"/>
        <v>0.99676010894594036</v>
      </c>
      <c r="K598" s="18">
        <f t="shared" ca="1" si="3"/>
        <v>15861.950737408681</v>
      </c>
      <c r="L598" s="19"/>
      <c r="M598" s="20"/>
      <c r="N598" s="18"/>
      <c r="O598" s="20"/>
      <c r="P598" s="21"/>
      <c r="Q598" s="33">
        <f t="shared" si="17"/>
        <v>1.0032398910540596</v>
      </c>
      <c r="R598" s="5">
        <f t="shared" ca="1" si="4"/>
        <v>9.6963797854996194</v>
      </c>
      <c r="S598" s="20"/>
      <c r="T598" s="20"/>
      <c r="U598" s="5">
        <f t="shared" ca="1" si="5"/>
        <v>18.149581584334054</v>
      </c>
      <c r="V598" s="23"/>
      <c r="W598" s="20"/>
      <c r="X598" s="32">
        <f t="shared" si="18"/>
        <v>0.99352021789188072</v>
      </c>
      <c r="Y598" s="18">
        <f t="shared" ca="1" si="6"/>
        <v>1417662729.0641093</v>
      </c>
      <c r="Z598" s="20"/>
      <c r="AA598" s="20"/>
      <c r="AB598" s="18"/>
      <c r="AC598" s="20"/>
      <c r="AD598" s="20"/>
      <c r="AE598" s="24">
        <f t="shared" si="51"/>
        <v>6</v>
      </c>
      <c r="AH598" s="25" t="str">
        <f t="shared" ca="1" si="7"/>
        <v>-</v>
      </c>
      <c r="AI598" s="15">
        <f t="shared" ca="1" si="8"/>
        <v>15.639007874052819</v>
      </c>
      <c r="AJ598" s="15">
        <f t="shared" ca="1" si="9"/>
        <v>15.813733387671602</v>
      </c>
      <c r="AK598" s="17">
        <f t="shared" ca="1" si="10"/>
        <v>4.2506791134974888E-2</v>
      </c>
      <c r="AL598" s="17">
        <f t="shared" ca="1" si="11"/>
        <v>2.182325058062641E-2</v>
      </c>
      <c r="AM598" s="26">
        <f t="shared" ca="1" si="12"/>
        <v>0</v>
      </c>
      <c r="AN598" s="26">
        <f t="shared" ca="1" si="13"/>
        <v>1</v>
      </c>
      <c r="AO598" s="25">
        <f t="shared" si="20"/>
        <v>0</v>
      </c>
      <c r="AP598" s="26">
        <f t="shared" si="21"/>
        <v>0</v>
      </c>
      <c r="AQ598" s="25">
        <f t="shared" si="22"/>
        <v>0</v>
      </c>
      <c r="AR598" s="26">
        <f t="shared" si="23"/>
        <v>0</v>
      </c>
      <c r="BD598" s="30"/>
      <c r="BE598" s="30"/>
      <c r="BF598" s="30"/>
    </row>
    <row r="599" spans="1:58" x14ac:dyDescent="0.2">
      <c r="A599" s="40">
        <v>38938</v>
      </c>
      <c r="B599" s="13">
        <v>14.96</v>
      </c>
      <c r="C599" s="14">
        <v>15.35</v>
      </c>
      <c r="D599" s="31">
        <f t="shared" si="14"/>
        <v>19580.99220571779</v>
      </c>
      <c r="E599" s="31">
        <f t="shared" si="15"/>
        <v>57103.526373906803</v>
      </c>
      <c r="F599" s="16">
        <f t="shared" si="0"/>
        <v>76684.518579624593</v>
      </c>
      <c r="G599" s="16">
        <f t="shared" si="1"/>
        <v>15.250415532343723</v>
      </c>
      <c r="H599" s="17">
        <f t="shared" si="2"/>
        <v>2.5407166123778469E-2</v>
      </c>
      <c r="I599" s="16">
        <v>15.2</v>
      </c>
      <c r="J599" s="32">
        <f t="shared" si="16"/>
        <v>0.98952209072983621</v>
      </c>
      <c r="K599" s="18">
        <f t="shared" ca="1" si="3"/>
        <v>15695.110772430771</v>
      </c>
      <c r="L599" s="19"/>
      <c r="M599" s="20"/>
      <c r="N599" s="18"/>
      <c r="O599" s="20"/>
      <c r="P599" s="21"/>
      <c r="Q599" s="33">
        <f t="shared" si="17"/>
        <v>1.0104779092701639</v>
      </c>
      <c r="R599" s="5">
        <f t="shared" ca="1" si="4"/>
        <v>9.7975694022818445</v>
      </c>
      <c r="S599" s="20"/>
      <c r="T599" s="20"/>
      <c r="U599" s="5">
        <f t="shared" ca="1" si="5"/>
        <v>18.339123384134858</v>
      </c>
      <c r="V599" s="23"/>
      <c r="W599" s="20"/>
      <c r="X599" s="32">
        <f t="shared" si="18"/>
        <v>0.97904418145967231</v>
      </c>
      <c r="Y599" s="18">
        <f t="shared" ca="1" si="6"/>
        <v>1387863100.5360827</v>
      </c>
      <c r="Z599" s="20"/>
      <c r="AA599" s="20"/>
      <c r="AB599" s="18"/>
      <c r="AC599" s="20"/>
      <c r="AD599" s="20"/>
      <c r="AE599" s="24">
        <f t="shared" si="51"/>
        <v>5</v>
      </c>
      <c r="AH599" s="25" t="str">
        <f t="shared" ca="1" si="7"/>
        <v>-</v>
      </c>
      <c r="AI599" s="15">
        <f t="shared" ca="1" si="8"/>
        <v>15.660815721195966</v>
      </c>
      <c r="AJ599" s="15">
        <f t="shared" ca="1" si="9"/>
        <v>15.752661260981732</v>
      </c>
      <c r="AK599" s="17">
        <f t="shared" ca="1" si="10"/>
        <v>3.9540979982796508E-2</v>
      </c>
      <c r="AL599" s="17">
        <f t="shared" ca="1" si="11"/>
        <v>2.7752515828632029E-2</v>
      </c>
      <c r="AM599" s="26">
        <f t="shared" ca="1" si="12"/>
        <v>0</v>
      </c>
      <c r="AN599" s="26">
        <f t="shared" ca="1" si="13"/>
        <v>1</v>
      </c>
      <c r="AO599" s="25">
        <f t="shared" si="20"/>
        <v>0</v>
      </c>
      <c r="AP599" s="26">
        <f t="shared" si="21"/>
        <v>0</v>
      </c>
      <c r="AQ599" s="25">
        <f t="shared" si="22"/>
        <v>0</v>
      </c>
      <c r="AR599" s="26">
        <f t="shared" si="23"/>
        <v>0</v>
      </c>
      <c r="BD599" s="30"/>
      <c r="BE599" s="30"/>
      <c r="BF599" s="30"/>
    </row>
    <row r="600" spans="1:58" x14ac:dyDescent="0.2">
      <c r="A600" s="40">
        <v>38939</v>
      </c>
      <c r="B600" s="13">
        <v>14.77</v>
      </c>
      <c r="C600" s="14">
        <v>15.52</v>
      </c>
      <c r="D600" s="31">
        <f t="shared" si="14"/>
        <v>15664.793764574231</v>
      </c>
      <c r="E600" s="31">
        <f t="shared" si="15"/>
        <v>60920.225310682545</v>
      </c>
      <c r="F600" s="16">
        <f t="shared" si="0"/>
        <v>76585.019075256772</v>
      </c>
      <c r="G600" s="16">
        <f t="shared" si="1"/>
        <v>15.366594079817544</v>
      </c>
      <c r="H600" s="17">
        <f t="shared" si="2"/>
        <v>4.8324742268041287E-2</v>
      </c>
      <c r="I600" s="16">
        <v>14.46</v>
      </c>
      <c r="J600" s="32">
        <f t="shared" si="16"/>
        <v>1.0063106557739097</v>
      </c>
      <c r="K600" s="18">
        <f t="shared" ca="1" si="3"/>
        <v>15793.513317707278</v>
      </c>
      <c r="L600" s="19"/>
      <c r="M600" s="20"/>
      <c r="N600" s="18"/>
      <c r="O600" s="20"/>
      <c r="P600" s="21"/>
      <c r="Q600" s="33">
        <f t="shared" si="17"/>
        <v>0.99368934422609034</v>
      </c>
      <c r="R600" s="5">
        <f t="shared" ca="1" si="4"/>
        <v>9.7353347362261093</v>
      </c>
      <c r="S600" s="20"/>
      <c r="T600" s="20"/>
      <c r="U600" s="5">
        <f t="shared" ca="1" si="5"/>
        <v>18.22276760355799</v>
      </c>
      <c r="V600" s="23"/>
      <c r="W600" s="20"/>
      <c r="X600" s="32">
        <f t="shared" si="18"/>
        <v>1.0126213115478193</v>
      </c>
      <c r="Y600" s="18">
        <f t="shared" ca="1" si="6"/>
        <v>1405287260.6733062</v>
      </c>
      <c r="Z600" s="20"/>
      <c r="AA600" s="20"/>
      <c r="AB600" s="18"/>
      <c r="AC600" s="20"/>
      <c r="AD600" s="20"/>
      <c r="AE600" s="24">
        <f t="shared" si="51"/>
        <v>4</v>
      </c>
      <c r="AH600" s="25" t="str">
        <f t="shared" ca="1" si="7"/>
        <v>-</v>
      </c>
      <c r="AI600" s="15">
        <f t="shared" ca="1" si="8"/>
        <v>15.665375121369115</v>
      </c>
      <c r="AJ600" s="15">
        <f t="shared" ca="1" si="9"/>
        <v>15.659034128131683</v>
      </c>
      <c r="AK600" s="17">
        <f t="shared" ca="1" si="10"/>
        <v>3.9725332240924116E-2</v>
      </c>
      <c r="AL600" s="17">
        <f t="shared" ca="1" si="11"/>
        <v>3.089163351316028E-2</v>
      </c>
      <c r="AM600" s="26">
        <f t="shared" ca="1" si="12"/>
        <v>1</v>
      </c>
      <c r="AN600" s="26">
        <f t="shared" ca="1" si="13"/>
        <v>1</v>
      </c>
      <c r="AO600" s="25">
        <f t="shared" si="20"/>
        <v>0</v>
      </c>
      <c r="AP600" s="26">
        <f t="shared" si="21"/>
        <v>0</v>
      </c>
      <c r="AQ600" s="25">
        <f t="shared" si="22"/>
        <v>0</v>
      </c>
      <c r="AR600" s="26">
        <f t="shared" si="23"/>
        <v>0</v>
      </c>
      <c r="BD600" s="30"/>
      <c r="BE600" s="30"/>
      <c r="BF600" s="30"/>
    </row>
    <row r="601" spans="1:58" x14ac:dyDescent="0.2">
      <c r="A601" s="40">
        <v>38940</v>
      </c>
      <c r="B601" s="13">
        <v>14.73</v>
      </c>
      <c r="C601" s="14">
        <v>15.61</v>
      </c>
      <c r="D601" s="31">
        <f t="shared" si="14"/>
        <v>11748.595323430673</v>
      </c>
      <c r="E601" s="31">
        <f t="shared" si="15"/>
        <v>64647.174471487335</v>
      </c>
      <c r="F601" s="16">
        <f t="shared" si="0"/>
        <v>76395.769794918015</v>
      </c>
      <c r="G601" s="16">
        <f t="shared" si="1"/>
        <v>15.474668372183784</v>
      </c>
      <c r="H601" s="17">
        <f t="shared" si="2"/>
        <v>5.6374119154388169E-2</v>
      </c>
      <c r="I601" s="16">
        <v>14.3</v>
      </c>
      <c r="J601" s="32">
        <f t="shared" si="16"/>
        <v>1.0045445874971959</v>
      </c>
      <c r="K601" s="18">
        <f t="shared" ca="1" si="3"/>
        <v>15864.641524853341</v>
      </c>
      <c r="L601" s="19"/>
      <c r="M601" s="20"/>
      <c r="N601" s="18"/>
      <c r="O601" s="20"/>
      <c r="P601" s="21"/>
      <c r="Q601" s="33">
        <f t="shared" si="17"/>
        <v>0.995455412502804</v>
      </c>
      <c r="R601" s="5">
        <f t="shared" ca="1" si="4"/>
        <v>9.6906879375702903</v>
      </c>
      <c r="S601" s="20"/>
      <c r="T601" s="20"/>
      <c r="U601" s="5">
        <f t="shared" ca="1" si="5"/>
        <v>18.139331612603318</v>
      </c>
      <c r="V601" s="23"/>
      <c r="W601" s="20"/>
      <c r="X601" s="32">
        <f t="shared" si="18"/>
        <v>1.009089174994392</v>
      </c>
      <c r="Y601" s="18">
        <f t="shared" ca="1" si="6"/>
        <v>1417966835.5251596</v>
      </c>
      <c r="Z601" s="20"/>
      <c r="AA601" s="20"/>
      <c r="AB601" s="18"/>
      <c r="AC601" s="20"/>
      <c r="AD601" s="20"/>
      <c r="AE601" s="24">
        <f t="shared" si="51"/>
        <v>3</v>
      </c>
      <c r="AH601" s="25" t="str">
        <f t="shared" ca="1" si="7"/>
        <v>-</v>
      </c>
      <c r="AI601" s="15">
        <f t="shared" ca="1" si="8"/>
        <v>15.610924979967406</v>
      </c>
      <c r="AJ601" s="15">
        <f t="shared" ca="1" si="9"/>
        <v>15.561144874597577</v>
      </c>
      <c r="AK601" s="17">
        <f t="shared" ca="1" si="10"/>
        <v>4.1391865707652631E-2</v>
      </c>
      <c r="AL601" s="17">
        <f t="shared" ca="1" si="11"/>
        <v>3.4735594540531121E-2</v>
      </c>
      <c r="AM601" s="26">
        <f t="shared" ca="1" si="12"/>
        <v>1</v>
      </c>
      <c r="AN601" s="26">
        <f t="shared" ca="1" si="13"/>
        <v>1</v>
      </c>
      <c r="AO601" s="25">
        <f t="shared" si="20"/>
        <v>0</v>
      </c>
      <c r="AP601" s="26">
        <f t="shared" si="21"/>
        <v>0</v>
      </c>
      <c r="AQ601" s="25">
        <f t="shared" si="22"/>
        <v>0</v>
      </c>
      <c r="AR601" s="26">
        <f t="shared" si="23"/>
        <v>0</v>
      </c>
      <c r="BD601" s="30"/>
      <c r="BE601" s="30"/>
      <c r="BF601" s="30"/>
    </row>
    <row r="602" spans="1:58" x14ac:dyDescent="0.2">
      <c r="A602" s="40">
        <v>38943</v>
      </c>
      <c r="B602" s="13">
        <v>13.95</v>
      </c>
      <c r="C602" s="14">
        <v>15.04</v>
      </c>
      <c r="D602" s="31">
        <f t="shared" si="14"/>
        <v>7832.3968822871157</v>
      </c>
      <c r="E602" s="31">
        <f t="shared" si="15"/>
        <v>68342.600675077643</v>
      </c>
      <c r="F602" s="16">
        <f t="shared" si="0"/>
        <v>76174.997557364753</v>
      </c>
      <c r="G602" s="16">
        <f t="shared" si="1"/>
        <v>14.927925003275993</v>
      </c>
      <c r="H602" s="17">
        <f t="shared" si="2"/>
        <v>7.2473404255319118E-2</v>
      </c>
      <c r="I602" s="16">
        <v>14.26</v>
      </c>
      <c r="J602" s="32">
        <f t="shared" si="16"/>
        <v>0.96188074577166649</v>
      </c>
      <c r="K602" s="18">
        <f t="shared" ca="1" si="3"/>
        <v>15259.271106056827</v>
      </c>
      <c r="L602" s="19"/>
      <c r="M602" s="20"/>
      <c r="N602" s="18"/>
      <c r="O602" s="20"/>
      <c r="P602" s="21"/>
      <c r="Q602" s="33">
        <f t="shared" si="17"/>
        <v>1.0381192542283335</v>
      </c>
      <c r="R602" s="5">
        <f t="shared" ca="1" si="4"/>
        <v>10.05967064460277</v>
      </c>
      <c r="S602" s="20"/>
      <c r="T602" s="20"/>
      <c r="U602" s="5">
        <f t="shared" ca="1" si="5"/>
        <v>18.830144725640974</v>
      </c>
      <c r="V602" s="23"/>
      <c r="W602" s="20"/>
      <c r="X602" s="32">
        <f t="shared" si="18"/>
        <v>0.92376149154333309</v>
      </c>
      <c r="Y602" s="18">
        <f t="shared" ca="1" si="6"/>
        <v>1309776952.7493641</v>
      </c>
      <c r="Z602" s="20"/>
      <c r="AA602" s="20"/>
      <c r="AB602" s="18"/>
      <c r="AC602" s="20"/>
      <c r="AD602" s="20"/>
      <c r="AE602" s="24">
        <f t="shared" si="51"/>
        <v>2</v>
      </c>
      <c r="AH602" s="25" t="str">
        <f t="shared" ca="1" si="7"/>
        <v>-</v>
      </c>
      <c r="AI602" s="15">
        <f t="shared" ca="1" si="8"/>
        <v>15.504974021419953</v>
      </c>
      <c r="AJ602" s="15">
        <f t="shared" ca="1" si="9"/>
        <v>15.529698533440923</v>
      </c>
      <c r="AK602" s="17">
        <f t="shared" ca="1" si="10"/>
        <v>4.6168360918590702E-2</v>
      </c>
      <c r="AL602" s="17">
        <f t="shared" ca="1" si="11"/>
        <v>3.9729913013884066E-2</v>
      </c>
      <c r="AM602" s="26">
        <f t="shared" ca="1" si="12"/>
        <v>0</v>
      </c>
      <c r="AN602" s="26">
        <f t="shared" ca="1" si="13"/>
        <v>1</v>
      </c>
      <c r="AO602" s="25">
        <f t="shared" si="20"/>
        <v>0</v>
      </c>
      <c r="AP602" s="26">
        <f t="shared" si="21"/>
        <v>0</v>
      </c>
      <c r="AQ602" s="25">
        <f t="shared" si="22"/>
        <v>0</v>
      </c>
      <c r="AR602" s="26">
        <f t="shared" si="23"/>
        <v>0</v>
      </c>
      <c r="BD602" s="30"/>
      <c r="BE602" s="30"/>
      <c r="BF602" s="30"/>
    </row>
    <row r="603" spans="1:58" x14ac:dyDescent="0.2">
      <c r="A603" s="40">
        <v>38944</v>
      </c>
      <c r="B603" s="13">
        <v>13.23</v>
      </c>
      <c r="C603" s="14">
        <v>14.93</v>
      </c>
      <c r="D603" s="31">
        <f t="shared" si="14"/>
        <v>3916.1984411435578</v>
      </c>
      <c r="E603" s="31">
        <f t="shared" si="15"/>
        <v>71974.978883452161</v>
      </c>
      <c r="F603" s="16">
        <f t="shared" si="0"/>
        <v>75891.177324595716</v>
      </c>
      <c r="G603" s="16">
        <f t="shared" si="1"/>
        <v>14.842275213211293</v>
      </c>
      <c r="H603" s="17">
        <f t="shared" si="2"/>
        <v>0.11386470194239784</v>
      </c>
      <c r="I603" s="16">
        <v>13.42</v>
      </c>
      <c r="J603" s="32">
        <f t="shared" si="16"/>
        <v>0.99055792508955642</v>
      </c>
      <c r="K603" s="18">
        <f t="shared" ca="1" si="3"/>
        <v>15114.575709107314</v>
      </c>
      <c r="L603" s="19"/>
      <c r="M603" s="20"/>
      <c r="N603" s="18"/>
      <c r="O603" s="20"/>
      <c r="P603" s="21"/>
      <c r="Q603" s="33">
        <f t="shared" si="17"/>
        <v>1.0094420749104436</v>
      </c>
      <c r="R603" s="5">
        <f t="shared" ca="1" si="4"/>
        <v>10.154231778839694</v>
      </c>
      <c r="S603" s="20"/>
      <c r="T603" s="20"/>
      <c r="U603" s="5">
        <f t="shared" ca="1" si="5"/>
        <v>19.00728961763998</v>
      </c>
      <c r="V603" s="23"/>
      <c r="W603" s="20"/>
      <c r="X603" s="32">
        <f t="shared" si="18"/>
        <v>0.98111585017911274</v>
      </c>
      <c r="Y603" s="18">
        <f t="shared" ca="1" si="6"/>
        <v>1284958355.8444123</v>
      </c>
      <c r="Z603" s="20"/>
      <c r="AA603" s="20"/>
      <c r="AB603" s="18"/>
      <c r="AC603" s="20"/>
      <c r="AD603" s="20"/>
      <c r="AE603" s="24">
        <f t="shared" si="51"/>
        <v>1</v>
      </c>
      <c r="AH603" s="25" t="str">
        <f t="shared" ca="1" si="7"/>
        <v>-</v>
      </c>
      <c r="AI603" s="15">
        <f t="shared" ca="1" si="8"/>
        <v>15.40210614597566</v>
      </c>
      <c r="AJ603" s="15">
        <f t="shared" ca="1" si="9"/>
        <v>15.483894615265221</v>
      </c>
      <c r="AK603" s="17">
        <f t="shared" ca="1" si="10"/>
        <v>5.8953199668546175E-2</v>
      </c>
      <c r="AL603" s="17">
        <f t="shared" ca="1" si="11"/>
        <v>4.5303735366296588E-2</v>
      </c>
      <c r="AM603" s="26">
        <f t="shared" ca="1" si="12"/>
        <v>0</v>
      </c>
      <c r="AN603" s="26">
        <f t="shared" ca="1" si="13"/>
        <v>1</v>
      </c>
      <c r="AO603" s="25">
        <f t="shared" si="20"/>
        <v>0</v>
      </c>
      <c r="AP603" s="26">
        <f t="shared" si="21"/>
        <v>0</v>
      </c>
      <c r="AQ603" s="25">
        <f t="shared" si="22"/>
        <v>0</v>
      </c>
      <c r="AR603" s="26">
        <f t="shared" si="23"/>
        <v>0</v>
      </c>
      <c r="BD603" s="30"/>
      <c r="BE603" s="30"/>
      <c r="BF603" s="30"/>
    </row>
    <row r="604" spans="1:58" x14ac:dyDescent="0.2">
      <c r="A604" s="41">
        <v>38945</v>
      </c>
      <c r="B604" s="13">
        <v>14.19</v>
      </c>
      <c r="C604" s="14">
        <v>14.994999999999999</v>
      </c>
      <c r="D604" s="31">
        <f t="shared" si="14"/>
        <v>75445.260556347625</v>
      </c>
      <c r="E604" s="31">
        <f t="shared" si="15"/>
        <v>0</v>
      </c>
      <c r="F604" s="16">
        <f t="shared" si="0"/>
        <v>75445.260556347625</v>
      </c>
      <c r="G604" s="16">
        <f t="shared" si="1"/>
        <v>14.189999999999998</v>
      </c>
      <c r="H604" s="17">
        <f t="shared" si="2"/>
        <v>5.3684561520506824E-2</v>
      </c>
      <c r="I604" s="16">
        <v>12.41</v>
      </c>
      <c r="J604" s="32">
        <f t="shared" si="16"/>
        <v>0.95043536503683856</v>
      </c>
      <c r="K604" s="18">
        <f t="shared" ca="1" si="3"/>
        <v>14364.84163177715</v>
      </c>
      <c r="L604" s="19"/>
      <c r="M604" s="20"/>
      <c r="N604" s="18"/>
      <c r="O604" s="20"/>
      <c r="P604" s="21"/>
      <c r="Q604" s="33">
        <f t="shared" si="17"/>
        <v>1.0495646349631615</v>
      </c>
      <c r="R604" s="5">
        <f t="shared" ca="1" si="4"/>
        <v>10.65707859191583</v>
      </c>
      <c r="S604" s="20"/>
      <c r="T604" s="20"/>
      <c r="U604" s="5">
        <f t="shared" ca="1" si="5"/>
        <v>19.948696013543078</v>
      </c>
      <c r="V604" s="23"/>
      <c r="W604" s="20"/>
      <c r="X604" s="32">
        <f t="shared" si="18"/>
        <v>0.90087073007367702</v>
      </c>
      <c r="Y604" s="18">
        <f t="shared" ca="1" si="6"/>
        <v>1157505188.0905185</v>
      </c>
      <c r="Z604" s="20"/>
      <c r="AA604" s="20"/>
      <c r="AB604" s="18"/>
      <c r="AC604" s="20"/>
      <c r="AD604" s="20"/>
      <c r="AE604" s="24">
        <v>24</v>
      </c>
      <c r="AH604" s="25" t="str">
        <f t="shared" ca="1" si="7"/>
        <v>-</v>
      </c>
      <c r="AI604" s="15">
        <f t="shared" ca="1" si="8"/>
        <v>15.279576292595276</v>
      </c>
      <c r="AJ604" s="15">
        <f t="shared" ca="1" si="9"/>
        <v>15.418066512711237</v>
      </c>
      <c r="AK604" s="17">
        <f t="shared" ca="1" si="10"/>
        <v>6.1688115877405282E-2</v>
      </c>
      <c r="AL604" s="17">
        <f t="shared" ca="1" si="11"/>
        <v>4.7233010031080547E-2</v>
      </c>
      <c r="AM604" s="26">
        <f t="shared" ca="1" si="12"/>
        <v>0</v>
      </c>
      <c r="AN604" s="26">
        <f t="shared" ca="1" si="13"/>
        <v>1</v>
      </c>
      <c r="AO604" s="25">
        <f t="shared" si="20"/>
        <v>0</v>
      </c>
      <c r="AP604" s="26">
        <f t="shared" si="21"/>
        <v>0</v>
      </c>
      <c r="AQ604" s="25">
        <f t="shared" si="22"/>
        <v>0</v>
      </c>
      <c r="AR604" s="26">
        <f t="shared" si="23"/>
        <v>0</v>
      </c>
      <c r="BD604" s="30"/>
      <c r="BE604" s="30"/>
      <c r="BF604" s="30"/>
    </row>
    <row r="605" spans="1:58" x14ac:dyDescent="0.2">
      <c r="A605" s="40">
        <v>38946</v>
      </c>
      <c r="B605" s="13">
        <v>14.08</v>
      </c>
      <c r="C605" s="14">
        <v>15.03</v>
      </c>
      <c r="D605" s="31">
        <f t="shared" si="14"/>
        <v>72301.708033166477</v>
      </c>
      <c r="E605" s="31">
        <f t="shared" si="15"/>
        <v>2974.7922843574884</v>
      </c>
      <c r="F605" s="16">
        <f t="shared" si="0"/>
        <v>75276.500317523969</v>
      </c>
      <c r="G605" s="16">
        <f t="shared" si="1"/>
        <v>14.117542296177678</v>
      </c>
      <c r="H605" s="17">
        <f t="shared" si="2"/>
        <v>6.3206919494344649E-2</v>
      </c>
      <c r="I605" s="16">
        <v>12.24</v>
      </c>
      <c r="J605" s="32">
        <f t="shared" si="16"/>
        <v>0.99266831407196054</v>
      </c>
      <c r="K605" s="18">
        <f t="shared" ca="1" si="3"/>
        <v>14258.941792342011</v>
      </c>
      <c r="L605" s="19"/>
      <c r="M605" s="20"/>
      <c r="N605" s="18"/>
      <c r="O605" s="20"/>
      <c r="P605" s="21"/>
      <c r="Q605" s="33">
        <f t="shared" si="17"/>
        <v>1.0073316859280395</v>
      </c>
      <c r="R605" s="5">
        <f t="shared" ca="1" si="4"/>
        <v>10.734765730209968</v>
      </c>
      <c r="S605" s="20"/>
      <c r="T605" s="20"/>
      <c r="U605" s="5">
        <f t="shared" ca="1" si="5"/>
        <v>20.094265627944544</v>
      </c>
      <c r="V605" s="23"/>
      <c r="W605" s="20"/>
      <c r="X605" s="32">
        <f t="shared" si="18"/>
        <v>0.98533662814392098</v>
      </c>
      <c r="Y605" s="18">
        <f t="shared" ca="1" si="6"/>
        <v>1140457197.0943909</v>
      </c>
      <c r="Z605" s="20"/>
      <c r="AA605" s="20"/>
      <c r="AB605" s="18"/>
      <c r="AC605" s="20"/>
      <c r="AD605" s="20"/>
      <c r="AE605" s="24">
        <f t="shared" ref="AE605:AE627" si="52">AE604-1</f>
        <v>23</v>
      </c>
      <c r="AH605" s="25" t="str">
        <f t="shared" ca="1" si="7"/>
        <v>-</v>
      </c>
      <c r="AI605" s="15">
        <f t="shared" ca="1" si="8"/>
        <v>15.198983068603738</v>
      </c>
      <c r="AJ605" s="15">
        <f t="shared" ca="1" si="9"/>
        <v>15.35671344830868</v>
      </c>
      <c r="AK605" s="17">
        <f t="shared" ca="1" si="10"/>
        <v>6.7988074772499643E-2</v>
      </c>
      <c r="AL605" s="17">
        <f t="shared" ca="1" si="11"/>
        <v>4.9506413703665569E-2</v>
      </c>
      <c r="AM605" s="26">
        <f t="shared" ca="1" si="12"/>
        <v>0</v>
      </c>
      <c r="AN605" s="26">
        <f t="shared" ca="1" si="13"/>
        <v>1</v>
      </c>
      <c r="AO605" s="25">
        <f t="shared" si="20"/>
        <v>0</v>
      </c>
      <c r="AP605" s="26">
        <f t="shared" si="21"/>
        <v>0</v>
      </c>
      <c r="AQ605" s="25">
        <f t="shared" si="22"/>
        <v>0</v>
      </c>
      <c r="AR605" s="26">
        <f t="shared" si="23"/>
        <v>1</v>
      </c>
      <c r="BD605" s="30"/>
      <c r="BE605" s="30"/>
      <c r="BF605" s="30"/>
    </row>
    <row r="606" spans="1:58" x14ac:dyDescent="0.2">
      <c r="A606" s="40">
        <v>38947</v>
      </c>
      <c r="B606" s="13">
        <v>13.85</v>
      </c>
      <c r="C606" s="14">
        <v>14.956666666666667</v>
      </c>
      <c r="D606" s="31">
        <f t="shared" si="14"/>
        <v>69158.155509985329</v>
      </c>
      <c r="E606" s="31">
        <f t="shared" si="15"/>
        <v>5919.6505362796852</v>
      </c>
      <c r="F606" s="16">
        <f t="shared" si="0"/>
        <v>75077.806046265017</v>
      </c>
      <c r="G606" s="16">
        <f t="shared" si="1"/>
        <v>13.937257210510108</v>
      </c>
      <c r="H606" s="17">
        <f t="shared" si="2"/>
        <v>7.3991531089815044E-2</v>
      </c>
      <c r="I606" s="16">
        <v>11.64</v>
      </c>
      <c r="J606" s="32">
        <f t="shared" si="16"/>
        <v>0.98462389328735678</v>
      </c>
      <c r="K606" s="18">
        <f t="shared" ca="1" si="3"/>
        <v>14039.122411509721</v>
      </c>
      <c r="L606" s="19"/>
      <c r="M606" s="20"/>
      <c r="N606" s="18"/>
      <c r="O606" s="20"/>
      <c r="P606" s="21"/>
      <c r="Q606" s="33">
        <f t="shared" si="17"/>
        <v>1.0153761067126432</v>
      </c>
      <c r="R606" s="5">
        <f t="shared" ca="1" si="4"/>
        <v>10.899370561254235</v>
      </c>
      <c r="S606" s="20"/>
      <c r="T606" s="20"/>
      <c r="U606" s="5">
        <f t="shared" ca="1" si="5"/>
        <v>20.402538686885169</v>
      </c>
      <c r="V606" s="23"/>
      <c r="W606" s="20"/>
      <c r="X606" s="32">
        <f t="shared" si="18"/>
        <v>0.96924778657471344</v>
      </c>
      <c r="Y606" s="18">
        <f t="shared" ca="1" si="6"/>
        <v>1105312865.0798485</v>
      </c>
      <c r="Z606" s="20"/>
      <c r="AA606" s="20"/>
      <c r="AB606" s="18"/>
      <c r="AC606" s="20"/>
      <c r="AD606" s="20"/>
      <c r="AE606" s="24">
        <f t="shared" si="52"/>
        <v>22</v>
      </c>
      <c r="AH606" s="25" t="str">
        <f t="shared" ca="1" si="7"/>
        <v>-</v>
      </c>
      <c r="AI606" s="15">
        <f t="shared" ca="1" si="8"/>
        <v>15.085241706785165</v>
      </c>
      <c r="AJ606" s="15">
        <f t="shared" ca="1" si="9"/>
        <v>15.314451429052827</v>
      </c>
      <c r="AK606" s="17">
        <f t="shared" ca="1" si="10"/>
        <v>7.2265872909461945E-2</v>
      </c>
      <c r="AL606" s="17">
        <f t="shared" ca="1" si="11"/>
        <v>5.2560330273067675E-2</v>
      </c>
      <c r="AM606" s="26">
        <f t="shared" ca="1" si="12"/>
        <v>0</v>
      </c>
      <c r="AN606" s="26">
        <f t="shared" ca="1" si="13"/>
        <v>1</v>
      </c>
      <c r="AO606" s="25">
        <f t="shared" si="20"/>
        <v>0</v>
      </c>
      <c r="AP606" s="26">
        <f t="shared" si="21"/>
        <v>0</v>
      </c>
      <c r="AQ606" s="25">
        <f t="shared" si="22"/>
        <v>0</v>
      </c>
      <c r="AR606" s="26">
        <f t="shared" si="23"/>
        <v>1</v>
      </c>
      <c r="BD606" s="30"/>
      <c r="BE606" s="30"/>
      <c r="BF606" s="30"/>
    </row>
    <row r="607" spans="1:58" x14ac:dyDescent="0.2">
      <c r="A607" s="40">
        <v>38950</v>
      </c>
      <c r="B607" s="13">
        <v>13.69</v>
      </c>
      <c r="C607" s="14">
        <v>15.46</v>
      </c>
      <c r="D607" s="31">
        <f t="shared" si="14"/>
        <v>66014.602986804181</v>
      </c>
      <c r="E607" s="31">
        <f t="shared" si="15"/>
        <v>8830.6067952094127</v>
      </c>
      <c r="F607" s="16">
        <f t="shared" si="0"/>
        <v>74845.209782013597</v>
      </c>
      <c r="G607" s="16">
        <f t="shared" si="1"/>
        <v>13.898833325112502</v>
      </c>
      <c r="H607" s="17">
        <f t="shared" si="2"/>
        <v>0.11448900388098326</v>
      </c>
      <c r="I607" s="16">
        <v>12.22</v>
      </c>
      <c r="J607" s="32">
        <f t="shared" si="16"/>
        <v>0.99415355285679852</v>
      </c>
      <c r="K607" s="18">
        <f t="shared" ca="1" si="3"/>
        <v>13956.474423700245</v>
      </c>
      <c r="L607" s="19"/>
      <c r="M607" s="20"/>
      <c r="N607" s="18"/>
      <c r="O607" s="20"/>
      <c r="P607" s="21"/>
      <c r="Q607" s="33">
        <f t="shared" si="17"/>
        <v>1.0058464471432016</v>
      </c>
      <c r="R607" s="5">
        <f t="shared" ca="1" si="4"/>
        <v>10.962636447092713</v>
      </c>
      <c r="S607" s="20"/>
      <c r="T607" s="20"/>
      <c r="U607" s="5">
        <f t="shared" ca="1" si="5"/>
        <v>20.521118477468814</v>
      </c>
      <c r="V607" s="23"/>
      <c r="W607" s="20"/>
      <c r="X607" s="32">
        <f t="shared" si="18"/>
        <v>0.98830710571359703</v>
      </c>
      <c r="Y607" s="18">
        <f t="shared" ca="1" si="6"/>
        <v>1092316665.0848718</v>
      </c>
      <c r="Z607" s="20"/>
      <c r="AA607" s="20"/>
      <c r="AB607" s="18"/>
      <c r="AC607" s="20"/>
      <c r="AD607" s="20"/>
      <c r="AE607" s="24">
        <f t="shared" si="52"/>
        <v>21</v>
      </c>
      <c r="AH607" s="25" t="str">
        <f t="shared" ca="1" si="7"/>
        <v>-</v>
      </c>
      <c r="AI607" s="15">
        <f t="shared" ca="1" si="8"/>
        <v>14.951965785996762</v>
      </c>
      <c r="AJ607" s="15">
        <f t="shared" ca="1" si="9"/>
        <v>15.268780066540655</v>
      </c>
      <c r="AK607" s="17">
        <f t="shared" ca="1" si="10"/>
        <v>8.1951687030561118E-2</v>
      </c>
      <c r="AL607" s="17">
        <f t="shared" ca="1" si="11"/>
        <v>5.7448412804547329E-2</v>
      </c>
      <c r="AM607" s="26">
        <f t="shared" ca="1" si="12"/>
        <v>0</v>
      </c>
      <c r="AN607" s="26">
        <f t="shared" ca="1" si="13"/>
        <v>1</v>
      </c>
      <c r="AO607" s="25">
        <f t="shared" si="20"/>
        <v>0</v>
      </c>
      <c r="AP607" s="26">
        <f t="shared" si="21"/>
        <v>0</v>
      </c>
      <c r="AQ607" s="25">
        <f t="shared" si="22"/>
        <v>0</v>
      </c>
      <c r="AR607" s="26">
        <f t="shared" si="23"/>
        <v>1</v>
      </c>
      <c r="BD607" s="30"/>
      <c r="BE607" s="30"/>
      <c r="BF607" s="30"/>
    </row>
    <row r="608" spans="1:58" x14ac:dyDescent="0.2">
      <c r="A608" s="40">
        <v>38951</v>
      </c>
      <c r="B608" s="13">
        <v>13.6</v>
      </c>
      <c r="C608" s="14">
        <v>15.17</v>
      </c>
      <c r="D608" s="31">
        <f t="shared" si="14"/>
        <v>62871.050463623033</v>
      </c>
      <c r="E608" s="31">
        <f t="shared" si="15"/>
        <v>11614.257121364002</v>
      </c>
      <c r="F608" s="16">
        <f t="shared" si="0"/>
        <v>74485.307584987037</v>
      </c>
      <c r="G608" s="16">
        <f t="shared" si="1"/>
        <v>13.844805106829103</v>
      </c>
      <c r="H608" s="17">
        <f t="shared" si="2"/>
        <v>0.10349373764007908</v>
      </c>
      <c r="I608" s="16">
        <v>12.19</v>
      </c>
      <c r="J608" s="32">
        <f t="shared" si="16"/>
        <v>0.9913228235275523</v>
      </c>
      <c r="K608" s="18">
        <f t="shared" ca="1" si="3"/>
        <v>13834.807591814111</v>
      </c>
      <c r="L608" s="19"/>
      <c r="M608" s="20"/>
      <c r="N608" s="18"/>
      <c r="O608" s="20"/>
      <c r="P608" s="21"/>
      <c r="Q608" s="33">
        <f t="shared" si="17"/>
        <v>1.0086771764724478</v>
      </c>
      <c r="R608" s="5">
        <f t="shared" ca="1" si="4"/>
        <v>11.057300526360031</v>
      </c>
      <c r="S608" s="20"/>
      <c r="T608" s="20"/>
      <c r="U608" s="5">
        <f t="shared" ca="1" si="5"/>
        <v>20.698475198381391</v>
      </c>
      <c r="V608" s="23"/>
      <c r="W608" s="20"/>
      <c r="X608" s="32">
        <f t="shared" si="18"/>
        <v>0.9826456470551046</v>
      </c>
      <c r="Y608" s="18">
        <f t="shared" ca="1" si="6"/>
        <v>1073289574.9559754</v>
      </c>
      <c r="Z608" s="20"/>
      <c r="AA608" s="20"/>
      <c r="AB608" s="18"/>
      <c r="AC608" s="20"/>
      <c r="AD608" s="20"/>
      <c r="AE608" s="24">
        <f t="shared" si="52"/>
        <v>20</v>
      </c>
      <c r="AH608" s="25" t="str">
        <f t="shared" ca="1" si="7"/>
        <v>-</v>
      </c>
      <c r="AI608" s="15">
        <f t="shared" ca="1" si="8"/>
        <v>14.874635571935068</v>
      </c>
      <c r="AJ608" s="15">
        <f t="shared" ca="1" si="9"/>
        <v>15.22362360145336</v>
      </c>
      <c r="AK608" s="17">
        <f t="shared" ca="1" si="10"/>
        <v>8.7121742594687787E-2</v>
      </c>
      <c r="AL608" s="17">
        <f t="shared" ca="1" si="11"/>
        <v>6.1271914636218942E-2</v>
      </c>
      <c r="AM608" s="26">
        <f t="shared" ca="1" si="12"/>
        <v>0</v>
      </c>
      <c r="AN608" s="26">
        <f t="shared" ca="1" si="13"/>
        <v>1</v>
      </c>
      <c r="AO608" s="25">
        <f t="shared" si="20"/>
        <v>0</v>
      </c>
      <c r="AP608" s="26">
        <f t="shared" si="21"/>
        <v>0</v>
      </c>
      <c r="AQ608" s="25">
        <f t="shared" si="22"/>
        <v>0</v>
      </c>
      <c r="AR608" s="26">
        <f t="shared" si="23"/>
        <v>1</v>
      </c>
      <c r="BD608" s="30"/>
      <c r="BE608" s="30"/>
      <c r="BF608" s="30"/>
    </row>
    <row r="609" spans="1:58" x14ac:dyDescent="0.2">
      <c r="A609" s="40">
        <v>38952</v>
      </c>
      <c r="B609" s="13">
        <v>13.93</v>
      </c>
      <c r="C609" s="14">
        <v>15.18</v>
      </c>
      <c r="D609" s="31">
        <f t="shared" si="14"/>
        <v>59727.497940441885</v>
      </c>
      <c r="E609" s="31">
        <f t="shared" si="15"/>
        <v>14432.471644453235</v>
      </c>
      <c r="F609" s="16">
        <f t="shared" si="0"/>
        <v>74159.969584895123</v>
      </c>
      <c r="G609" s="16">
        <f t="shared" si="1"/>
        <v>14.173265870476314</v>
      </c>
      <c r="H609" s="17">
        <f t="shared" si="2"/>
        <v>8.2345191040843257E-2</v>
      </c>
      <c r="I609" s="16">
        <v>12.4</v>
      </c>
      <c r="J609" s="32">
        <f t="shared" si="16"/>
        <v>1.0192530387123271</v>
      </c>
      <c r="K609" s="18">
        <f t="shared" ca="1" si="3"/>
        <v>14100.594801524694</v>
      </c>
      <c r="L609" s="19"/>
      <c r="M609" s="20"/>
      <c r="N609" s="18"/>
      <c r="O609" s="20"/>
      <c r="P609" s="21"/>
      <c r="Q609" s="33">
        <f t="shared" si="17"/>
        <v>0.9807469612876728</v>
      </c>
      <c r="R609" s="5">
        <f t="shared" ca="1" si="4"/>
        <v>10.843962127252166</v>
      </c>
      <c r="S609" s="20"/>
      <c r="T609" s="20"/>
      <c r="U609" s="5">
        <f t="shared" ca="1" si="5"/>
        <v>20.299271675945867</v>
      </c>
      <c r="V609" s="23"/>
      <c r="W609" s="20"/>
      <c r="X609" s="32">
        <f t="shared" si="18"/>
        <v>1.0385060774246544</v>
      </c>
      <c r="Y609" s="18">
        <f t="shared" ca="1" si="6"/>
        <v>1114544389.9456794</v>
      </c>
      <c r="Z609" s="20"/>
      <c r="AA609" s="20"/>
      <c r="AB609" s="18"/>
      <c r="AC609" s="20"/>
      <c r="AD609" s="20"/>
      <c r="AE609" s="24">
        <f t="shared" si="52"/>
        <v>19</v>
      </c>
      <c r="AH609" s="25" t="str">
        <f t="shared" ca="1" si="7"/>
        <v>-</v>
      </c>
      <c r="AI609" s="15">
        <f t="shared" ca="1" si="8"/>
        <v>14.832416952314182</v>
      </c>
      <c r="AJ609" s="15">
        <f t="shared" ca="1" si="9"/>
        <v>15.189686506516791</v>
      </c>
      <c r="AK609" s="17">
        <f t="shared" ca="1" si="10"/>
        <v>8.1868490777762024E-2</v>
      </c>
      <c r="AL609" s="17">
        <f t="shared" ca="1" si="11"/>
        <v>6.3718362011468604E-2</v>
      </c>
      <c r="AM609" s="26">
        <f t="shared" ca="1" si="12"/>
        <v>0</v>
      </c>
      <c r="AN609" s="26">
        <f t="shared" ca="1" si="13"/>
        <v>1</v>
      </c>
      <c r="AO609" s="25">
        <f t="shared" si="20"/>
        <v>0</v>
      </c>
      <c r="AP609" s="26">
        <f t="shared" si="21"/>
        <v>0</v>
      </c>
      <c r="AQ609" s="25">
        <f t="shared" si="22"/>
        <v>0</v>
      </c>
      <c r="AR609" s="26">
        <f t="shared" si="23"/>
        <v>1</v>
      </c>
      <c r="BD609" s="30"/>
      <c r="BE609" s="30"/>
      <c r="BF609" s="30"/>
    </row>
    <row r="610" spans="1:58" x14ac:dyDescent="0.2">
      <c r="A610" s="40">
        <v>38953</v>
      </c>
      <c r="B610" s="13">
        <v>13.86</v>
      </c>
      <c r="C610" s="14">
        <v>14.83</v>
      </c>
      <c r="D610" s="31">
        <f t="shared" si="14"/>
        <v>56583.945417260737</v>
      </c>
      <c r="E610" s="31">
        <f t="shared" si="15"/>
        <v>17317.167734566108</v>
      </c>
      <c r="F610" s="16">
        <f t="shared" si="0"/>
        <v>73901.113151826838</v>
      </c>
      <c r="G610" s="16">
        <f t="shared" si="1"/>
        <v>14.08729904850038</v>
      </c>
      <c r="H610" s="17">
        <f t="shared" si="2"/>
        <v>6.5407956844234727E-2</v>
      </c>
      <c r="I610" s="16">
        <v>12.4</v>
      </c>
      <c r="J610" s="32">
        <f t="shared" si="16"/>
        <v>0.99046523632946615</v>
      </c>
      <c r="K610" s="18">
        <f t="shared" ca="1" si="3"/>
        <v>13965.579590570007</v>
      </c>
      <c r="L610" s="19"/>
      <c r="M610" s="20"/>
      <c r="N610" s="18"/>
      <c r="O610" s="20"/>
      <c r="P610" s="21"/>
      <c r="Q610" s="33">
        <f t="shared" si="17"/>
        <v>1.0095347636705339</v>
      </c>
      <c r="R610" s="5">
        <f t="shared" ca="1" si="4"/>
        <v>10.946900690903888</v>
      </c>
      <c r="S610" s="20"/>
      <c r="T610" s="20"/>
      <c r="U610" s="5">
        <f t="shared" ca="1" si="5"/>
        <v>20.492118853472306</v>
      </c>
      <c r="V610" s="23"/>
      <c r="W610" s="20"/>
      <c r="X610" s="32">
        <f t="shared" si="18"/>
        <v>0.9809304726589323</v>
      </c>
      <c r="Y610" s="18">
        <f t="shared" ca="1" si="6"/>
        <v>1093218602.3553581</v>
      </c>
      <c r="Z610" s="20"/>
      <c r="AA610" s="20"/>
      <c r="AB610" s="18"/>
      <c r="AC610" s="20"/>
      <c r="AD610" s="20"/>
      <c r="AE610" s="24">
        <f t="shared" si="52"/>
        <v>18</v>
      </c>
      <c r="AH610" s="25" t="str">
        <f t="shared" ca="1" si="7"/>
        <v>-</v>
      </c>
      <c r="AI610" s="15">
        <f t="shared" ca="1" si="8"/>
        <v>14.790288751395156</v>
      </c>
      <c r="AJ610" s="15">
        <f t="shared" ca="1" si="9"/>
        <v>15.144182168278759</v>
      </c>
      <c r="AK610" s="17">
        <f t="shared" ca="1" si="10"/>
        <v>8.3822389998383331E-2</v>
      </c>
      <c r="AL610" s="17">
        <f t="shared" ca="1" si="11"/>
        <v>6.4855195019278541E-2</v>
      </c>
      <c r="AM610" s="26">
        <f t="shared" ca="1" si="12"/>
        <v>0</v>
      </c>
      <c r="AN610" s="26">
        <f t="shared" ca="1" si="13"/>
        <v>1</v>
      </c>
      <c r="AO610" s="25">
        <f t="shared" si="20"/>
        <v>0</v>
      </c>
      <c r="AP610" s="26">
        <f t="shared" si="21"/>
        <v>0</v>
      </c>
      <c r="AQ610" s="25">
        <f t="shared" si="22"/>
        <v>0</v>
      </c>
      <c r="AR610" s="26">
        <f t="shared" si="23"/>
        <v>1</v>
      </c>
      <c r="BD610" s="30"/>
      <c r="BE610" s="30"/>
      <c r="BF610" s="30"/>
    </row>
    <row r="611" spans="1:58" x14ac:dyDescent="0.2">
      <c r="A611" s="40">
        <v>38954</v>
      </c>
      <c r="B611" s="13">
        <v>13.54</v>
      </c>
      <c r="C611" s="14">
        <v>14.61</v>
      </c>
      <c r="D611" s="31">
        <f t="shared" si="14"/>
        <v>53440.392894079581</v>
      </c>
      <c r="E611" s="31">
        <f t="shared" si="15"/>
        <v>20255.106909973441</v>
      </c>
      <c r="F611" s="16">
        <f t="shared" si="0"/>
        <v>73695.499804053019</v>
      </c>
      <c r="G611" s="16">
        <f t="shared" si="1"/>
        <v>13.834088030494362</v>
      </c>
      <c r="H611" s="17">
        <f t="shared" si="2"/>
        <v>7.3237508555783704E-2</v>
      </c>
      <c r="I611" s="16">
        <v>12.31</v>
      </c>
      <c r="J611" s="32">
        <f t="shared" si="16"/>
        <v>0.97929331390839358</v>
      </c>
      <c r="K611" s="18">
        <f t="shared" ca="1" si="3"/>
        <v>13675.841158529414</v>
      </c>
      <c r="L611" s="19"/>
      <c r="M611" s="20"/>
      <c r="N611" s="18"/>
      <c r="O611" s="20"/>
      <c r="P611" s="21"/>
      <c r="Q611" s="33">
        <f t="shared" si="17"/>
        <v>1.0207066860916063</v>
      </c>
      <c r="R611" s="5">
        <f t="shared" ca="1" si="4"/>
        <v>11.173109250758895</v>
      </c>
      <c r="S611" s="20"/>
      <c r="T611" s="20"/>
      <c r="U611" s="5">
        <f t="shared" ca="1" si="5"/>
        <v>20.91572664244265</v>
      </c>
      <c r="V611" s="23"/>
      <c r="W611" s="20"/>
      <c r="X611" s="32">
        <f t="shared" si="18"/>
        <v>0.95858662781678716</v>
      </c>
      <c r="Y611" s="18">
        <f t="shared" ca="1" si="6"/>
        <v>1047875764.975445</v>
      </c>
      <c r="Z611" s="20"/>
      <c r="AA611" s="20"/>
      <c r="AB611" s="18"/>
      <c r="AC611" s="20"/>
      <c r="AD611" s="20"/>
      <c r="AE611" s="24">
        <f t="shared" si="52"/>
        <v>17</v>
      </c>
      <c r="AH611" s="25" t="str">
        <f t="shared" ca="1" si="7"/>
        <v>-</v>
      </c>
      <c r="AI611" s="15">
        <f t="shared" ca="1" si="8"/>
        <v>14.723046258819462</v>
      </c>
      <c r="AJ611" s="15">
        <f t="shared" ca="1" si="9"/>
        <v>15.092139421346022</v>
      </c>
      <c r="AK611" s="17">
        <f t="shared" ca="1" si="10"/>
        <v>8.5494154841956507E-2</v>
      </c>
      <c r="AL611" s="17">
        <f t="shared" ca="1" si="11"/>
        <v>6.6534106906888962E-2</v>
      </c>
      <c r="AM611" s="26">
        <f t="shared" ca="1" si="12"/>
        <v>0</v>
      </c>
      <c r="AN611" s="26">
        <f t="shared" ca="1" si="13"/>
        <v>1</v>
      </c>
      <c r="AO611" s="25">
        <f t="shared" si="20"/>
        <v>0</v>
      </c>
      <c r="AP611" s="26">
        <f t="shared" si="21"/>
        <v>0</v>
      </c>
      <c r="AQ611" s="25">
        <f t="shared" si="22"/>
        <v>0</v>
      </c>
      <c r="AR611" s="26">
        <f t="shared" si="23"/>
        <v>1</v>
      </c>
      <c r="BD611" s="30"/>
      <c r="BE611" s="30"/>
      <c r="BF611" s="30"/>
    </row>
    <row r="612" spans="1:58" x14ac:dyDescent="0.2">
      <c r="A612" s="40">
        <v>38957</v>
      </c>
      <c r="B612" s="13">
        <v>13.31</v>
      </c>
      <c r="C612" s="14">
        <v>14.47</v>
      </c>
      <c r="D612" s="31">
        <f t="shared" si="14"/>
        <v>50296.840370898426</v>
      </c>
      <c r="E612" s="31">
        <f t="shared" si="15"/>
        <v>23168.433478342558</v>
      </c>
      <c r="F612" s="16">
        <f t="shared" si="0"/>
        <v>73465.273849240984</v>
      </c>
      <c r="G612" s="16">
        <f t="shared" si="1"/>
        <v>13.675824306188918</v>
      </c>
      <c r="H612" s="17">
        <f t="shared" si="2"/>
        <v>8.0165860400829292E-2</v>
      </c>
      <c r="I612" s="16">
        <v>12.18</v>
      </c>
      <c r="J612" s="32">
        <f t="shared" si="16"/>
        <v>0.98547159565758546</v>
      </c>
      <c r="K612" s="18">
        <f t="shared" ca="1" si="3"/>
        <v>13476.603571932681</v>
      </c>
      <c r="L612" s="19"/>
      <c r="M612" s="20"/>
      <c r="N612" s="18"/>
      <c r="O612" s="20"/>
      <c r="P612" s="21"/>
      <c r="Q612" s="33">
        <f t="shared" si="17"/>
        <v>1.0145284043424145</v>
      </c>
      <c r="R612" s="5">
        <f t="shared" ca="1" si="4"/>
        <v>11.334964480331472</v>
      </c>
      <c r="S612" s="20"/>
      <c r="T612" s="20"/>
      <c r="U612" s="5">
        <f t="shared" ca="1" si="5"/>
        <v>21.218872314060324</v>
      </c>
      <c r="V612" s="23"/>
      <c r="W612" s="20"/>
      <c r="X612" s="32">
        <f t="shared" si="18"/>
        <v>0.97094319131517093</v>
      </c>
      <c r="Y612" s="18">
        <f t="shared" ca="1" si="6"/>
        <v>1017360879.2364471</v>
      </c>
      <c r="Z612" s="20"/>
      <c r="AA612" s="20"/>
      <c r="AB612" s="18"/>
      <c r="AC612" s="20"/>
      <c r="AD612" s="20"/>
      <c r="AE612" s="24">
        <f t="shared" si="52"/>
        <v>16</v>
      </c>
      <c r="AH612" s="25" t="str">
        <f t="shared" ca="1" si="7"/>
        <v>-</v>
      </c>
      <c r="AI612" s="15">
        <f t="shared" ca="1" si="8"/>
        <v>14.669467690963634</v>
      </c>
      <c r="AJ612" s="15">
        <f t="shared" ca="1" si="9"/>
        <v>15.069276077237641</v>
      </c>
      <c r="AK612" s="17">
        <f t="shared" ca="1" si="10"/>
        <v>8.6523209727125558E-2</v>
      </c>
      <c r="AL612" s="17">
        <f t="shared" ca="1" si="11"/>
        <v>6.8806071120085119E-2</v>
      </c>
      <c r="AM612" s="26">
        <f t="shared" ca="1" si="12"/>
        <v>0</v>
      </c>
      <c r="AN612" s="26">
        <f t="shared" ca="1" si="13"/>
        <v>1</v>
      </c>
      <c r="AO612" s="25">
        <f t="shared" si="20"/>
        <v>0</v>
      </c>
      <c r="AP612" s="26">
        <f t="shared" si="21"/>
        <v>0</v>
      </c>
      <c r="AQ612" s="25">
        <f t="shared" si="22"/>
        <v>0</v>
      </c>
      <c r="AR612" s="26">
        <f t="shared" si="23"/>
        <v>1</v>
      </c>
      <c r="BD612" s="30"/>
      <c r="BE612" s="30"/>
      <c r="BF612" s="30"/>
    </row>
    <row r="613" spans="1:58" x14ac:dyDescent="0.2">
      <c r="A613" s="40">
        <v>38958</v>
      </c>
      <c r="B613" s="13">
        <v>13.56</v>
      </c>
      <c r="C613" s="14">
        <v>14.49</v>
      </c>
      <c r="D613" s="31">
        <f t="shared" si="14"/>
        <v>47153.287847717278</v>
      </c>
      <c r="E613" s="31">
        <f t="shared" si="15"/>
        <v>26059.980408787695</v>
      </c>
      <c r="F613" s="16">
        <f t="shared" si="0"/>
        <v>73213.268256504976</v>
      </c>
      <c r="G613" s="16">
        <f t="shared" si="1"/>
        <v>13.891029912436933</v>
      </c>
      <c r="H613" s="17">
        <f t="shared" si="2"/>
        <v>6.4182194616977162E-2</v>
      </c>
      <c r="I613" s="16">
        <v>12.28</v>
      </c>
      <c r="J613" s="32">
        <f t="shared" si="16"/>
        <v>1.0122519596854929</v>
      </c>
      <c r="K613" s="18">
        <f t="shared" ca="1" si="3"/>
        <v>13641.16223007012</v>
      </c>
      <c r="L613" s="19"/>
      <c r="M613" s="20"/>
      <c r="N613" s="18"/>
      <c r="O613" s="20"/>
      <c r="P613" s="21"/>
      <c r="Q613" s="33">
        <f t="shared" si="17"/>
        <v>0.98774804031450703</v>
      </c>
      <c r="R613" s="5">
        <f t="shared" ca="1" si="4"/>
        <v>11.195622538141414</v>
      </c>
      <c r="S613" s="20"/>
      <c r="T613" s="20"/>
      <c r="U613" s="5">
        <f t="shared" ca="1" si="5"/>
        <v>20.958182008888805</v>
      </c>
      <c r="V613" s="23"/>
      <c r="W613" s="20"/>
      <c r="X613" s="32">
        <f t="shared" si="18"/>
        <v>1.0245039193709859</v>
      </c>
      <c r="Y613" s="18">
        <f t="shared" ca="1" si="6"/>
        <v>1042221611.8115022</v>
      </c>
      <c r="Z613" s="20"/>
      <c r="AA613" s="20"/>
      <c r="AB613" s="18"/>
      <c r="AC613" s="20"/>
      <c r="AD613" s="20"/>
      <c r="AE613" s="24">
        <f t="shared" si="52"/>
        <v>15</v>
      </c>
      <c r="AH613" s="25" t="str">
        <f t="shared" ca="1" si="7"/>
        <v>-</v>
      </c>
      <c r="AI613" s="15">
        <f t="shared" ca="1" si="8"/>
        <v>14.618201462158501</v>
      </c>
      <c r="AJ613" s="15">
        <f t="shared" ca="1" si="9"/>
        <v>15.05856554133619</v>
      </c>
      <c r="AK613" s="17">
        <f t="shared" ca="1" si="10"/>
        <v>7.8138741516457874E-2</v>
      </c>
      <c r="AL613" s="17">
        <f t="shared" ca="1" si="11"/>
        <v>7.0495228943479635E-2</v>
      </c>
      <c r="AM613" s="26">
        <f t="shared" ca="1" si="12"/>
        <v>0</v>
      </c>
      <c r="AN613" s="26">
        <f t="shared" ca="1" si="13"/>
        <v>1</v>
      </c>
      <c r="AO613" s="25">
        <f t="shared" si="20"/>
        <v>0</v>
      </c>
      <c r="AP613" s="26">
        <f t="shared" si="21"/>
        <v>0</v>
      </c>
      <c r="AQ613" s="25">
        <f t="shared" si="22"/>
        <v>0</v>
      </c>
      <c r="AR613" s="26">
        <f t="shared" si="23"/>
        <v>1</v>
      </c>
      <c r="BD613" s="30"/>
      <c r="BE613" s="30"/>
      <c r="BF613" s="30"/>
    </row>
    <row r="614" spans="1:58" x14ac:dyDescent="0.2">
      <c r="A614" s="40">
        <v>38959</v>
      </c>
      <c r="B614" s="13">
        <v>13.46</v>
      </c>
      <c r="C614" s="14">
        <v>14.41</v>
      </c>
      <c r="D614" s="31">
        <f t="shared" si="14"/>
        <v>44009.735324536123</v>
      </c>
      <c r="E614" s="31">
        <f t="shared" si="15"/>
        <v>29001.772832137343</v>
      </c>
      <c r="F614" s="16">
        <f t="shared" si="0"/>
        <v>73011.508156673459</v>
      </c>
      <c r="G614" s="16">
        <f t="shared" si="1"/>
        <v>13.837360841956698</v>
      </c>
      <c r="H614" s="17">
        <f t="shared" si="2"/>
        <v>6.5926439972241457E-2</v>
      </c>
      <c r="I614" s="16">
        <v>12.22</v>
      </c>
      <c r="J614" s="32">
        <f t="shared" si="16"/>
        <v>0.99339128370080476</v>
      </c>
      <c r="K614" s="18">
        <f t="shared" ca="1" si="3"/>
        <v>13550.459211308123</v>
      </c>
      <c r="L614" s="19"/>
      <c r="M614" s="20"/>
      <c r="N614" s="18"/>
      <c r="O614" s="20"/>
      <c r="P614" s="21"/>
      <c r="Q614" s="33">
        <f t="shared" si="17"/>
        <v>1.0066087162991952</v>
      </c>
      <c r="R614" s="5">
        <f t="shared" ca="1" si="4"/>
        <v>11.269141754106887</v>
      </c>
      <c r="S614" s="20"/>
      <c r="T614" s="20"/>
      <c r="U614" s="5">
        <f t="shared" ca="1" si="5"/>
        <v>21.095966433653434</v>
      </c>
      <c r="V614" s="23"/>
      <c r="W614" s="20"/>
      <c r="X614" s="32">
        <f t="shared" si="18"/>
        <v>0.98678256740160952</v>
      </c>
      <c r="Y614" s="18">
        <f t="shared" ca="1" si="6"/>
        <v>1028378432.6467614</v>
      </c>
      <c r="Z614" s="20"/>
      <c r="AA614" s="20"/>
      <c r="AB614" s="18"/>
      <c r="AC614" s="20"/>
      <c r="AD614" s="20"/>
      <c r="AE614" s="24">
        <f t="shared" si="52"/>
        <v>14</v>
      </c>
      <c r="AH614" s="25" t="str">
        <f t="shared" ca="1" si="7"/>
        <v>-</v>
      </c>
      <c r="AI614" s="15">
        <f t="shared" ca="1" si="8"/>
        <v>14.545555997776633</v>
      </c>
      <c r="AJ614" s="15">
        <f t="shared" ca="1" si="9"/>
        <v>15.052193608998586</v>
      </c>
      <c r="AK614" s="17">
        <f t="shared" ca="1" si="10"/>
        <v>7.1877525238484938E-2</v>
      </c>
      <c r="AL614" s="17">
        <f t="shared" ca="1" si="11"/>
        <v>7.2285939925035209E-2</v>
      </c>
      <c r="AM614" s="26">
        <f t="shared" ca="1" si="12"/>
        <v>0</v>
      </c>
      <c r="AN614" s="26">
        <f t="shared" ca="1" si="13"/>
        <v>0</v>
      </c>
      <c r="AO614" s="25">
        <f t="shared" si="20"/>
        <v>0</v>
      </c>
      <c r="AP614" s="26">
        <f t="shared" si="21"/>
        <v>0</v>
      </c>
      <c r="AQ614" s="25">
        <f t="shared" si="22"/>
        <v>0</v>
      </c>
      <c r="AR614" s="26">
        <f t="shared" si="23"/>
        <v>1</v>
      </c>
      <c r="BD614" s="30"/>
      <c r="BE614" s="30"/>
      <c r="BF614" s="30"/>
    </row>
    <row r="615" spans="1:58" x14ac:dyDescent="0.2">
      <c r="A615" s="40">
        <v>38960</v>
      </c>
      <c r="B615" s="13">
        <v>13.23</v>
      </c>
      <c r="C615" s="14">
        <v>14.22</v>
      </c>
      <c r="D615" s="31">
        <f t="shared" si="14"/>
        <v>40866.182801354968</v>
      </c>
      <c r="E615" s="31">
        <f t="shared" si="15"/>
        <v>31938.082128599406</v>
      </c>
      <c r="F615" s="16">
        <f t="shared" si="0"/>
        <v>72804.26492995437</v>
      </c>
      <c r="G615" s="16">
        <f t="shared" si="1"/>
        <v>13.66429737718984</v>
      </c>
      <c r="H615" s="17">
        <f t="shared" si="2"/>
        <v>6.9620253164557E-2</v>
      </c>
      <c r="I615" s="16">
        <v>12.31</v>
      </c>
      <c r="J615" s="32">
        <f t="shared" si="16"/>
        <v>0.9846900296470118</v>
      </c>
      <c r="K615" s="18">
        <f t="shared" ca="1" si="3"/>
        <v>13342.45811505508</v>
      </c>
      <c r="L615" s="19"/>
      <c r="M615" s="20"/>
      <c r="N615" s="18"/>
      <c r="O615" s="20"/>
      <c r="P615" s="21"/>
      <c r="Q615" s="33">
        <f t="shared" si="17"/>
        <v>1.0153099703529882</v>
      </c>
      <c r="R615" s="5">
        <f t="shared" ca="1" si="4"/>
        <v>11.441195335259398</v>
      </c>
      <c r="S615" s="20"/>
      <c r="T615" s="20"/>
      <c r="U615" s="5">
        <f t="shared" ca="1" si="5"/>
        <v>21.418211767454942</v>
      </c>
      <c r="V615" s="23"/>
      <c r="W615" s="20"/>
      <c r="X615" s="32">
        <f t="shared" si="18"/>
        <v>0.96938005929402371</v>
      </c>
      <c r="Y615" s="18">
        <f t="shared" ca="1" si="6"/>
        <v>996823937.5945437</v>
      </c>
      <c r="Z615" s="20"/>
      <c r="AA615" s="20"/>
      <c r="AB615" s="18"/>
      <c r="AC615" s="20"/>
      <c r="AD615" s="20"/>
      <c r="AE615" s="24">
        <f t="shared" si="52"/>
        <v>13</v>
      </c>
      <c r="AH615" s="25" t="str">
        <f t="shared" ca="1" si="7"/>
        <v>-</v>
      </c>
      <c r="AI615" s="15">
        <f t="shared" ca="1" si="8"/>
        <v>14.47760889321791</v>
      </c>
      <c r="AJ615" s="15">
        <f t="shared" ca="1" si="9"/>
        <v>15.027181911365355</v>
      </c>
      <c r="AK615" s="17">
        <f t="shared" ca="1" si="10"/>
        <v>6.9756702259103895E-2</v>
      </c>
      <c r="AL615" s="17">
        <f t="shared" ca="1" si="11"/>
        <v>7.5049257865083874E-2</v>
      </c>
      <c r="AM615" s="26">
        <f t="shared" ca="1" si="12"/>
        <v>0</v>
      </c>
      <c r="AN615" s="26">
        <f t="shared" ca="1" si="13"/>
        <v>0</v>
      </c>
      <c r="AO615" s="25">
        <f t="shared" si="20"/>
        <v>0</v>
      </c>
      <c r="AP615" s="26">
        <f t="shared" si="21"/>
        <v>0</v>
      </c>
      <c r="AQ615" s="25">
        <f t="shared" si="22"/>
        <v>0</v>
      </c>
      <c r="AR615" s="26">
        <f t="shared" si="23"/>
        <v>1</v>
      </c>
      <c r="BD615" s="30"/>
      <c r="BE615" s="30"/>
      <c r="BF615" s="30"/>
    </row>
    <row r="616" spans="1:58" x14ac:dyDescent="0.2">
      <c r="A616" s="40">
        <v>38961</v>
      </c>
      <c r="B616" s="13">
        <v>12.95</v>
      </c>
      <c r="C616" s="14">
        <v>13.94</v>
      </c>
      <c r="D616" s="31">
        <f t="shared" si="14"/>
        <v>37722.63027817382</v>
      </c>
      <c r="E616" s="31">
        <f t="shared" si="15"/>
        <v>34862.779729280606</v>
      </c>
      <c r="F616" s="16">
        <f t="shared" si="0"/>
        <v>72585.410007454426</v>
      </c>
      <c r="G616" s="16">
        <f t="shared" si="1"/>
        <v>13.425497099602291</v>
      </c>
      <c r="H616" s="17">
        <f t="shared" si="2"/>
        <v>7.1018651362984242E-2</v>
      </c>
      <c r="I616" s="16">
        <v>11.96</v>
      </c>
      <c r="J616" s="32">
        <f t="shared" si="16"/>
        <v>0.97957024119846592</v>
      </c>
      <c r="K616" s="18">
        <f t="shared" ca="1" si="3"/>
        <v>13069.342081333771</v>
      </c>
      <c r="L616" s="19"/>
      <c r="M616" s="20"/>
      <c r="N616" s="18"/>
      <c r="O616" s="20"/>
      <c r="P616" s="21"/>
      <c r="Q616" s="33">
        <f t="shared" si="17"/>
        <v>1.0204297588015341</v>
      </c>
      <c r="R616" s="5">
        <f t="shared" ca="1" si="4"/>
        <v>11.674449833873046</v>
      </c>
      <c r="S616" s="20"/>
      <c r="T616" s="20"/>
      <c r="U616" s="5">
        <f t="shared" ca="1" si="5"/>
        <v>21.855032425702348</v>
      </c>
      <c r="V616" s="23"/>
      <c r="W616" s="20"/>
      <c r="X616" s="32">
        <f t="shared" si="18"/>
        <v>0.95914048239693184</v>
      </c>
      <c r="Y616" s="18">
        <f t="shared" ca="1" si="6"/>
        <v>956031268.81788301</v>
      </c>
      <c r="Z616" s="20"/>
      <c r="AA616" s="20"/>
      <c r="AB616" s="18"/>
      <c r="AC616" s="20"/>
      <c r="AD616" s="20"/>
      <c r="AE616" s="24">
        <f t="shared" si="52"/>
        <v>12</v>
      </c>
      <c r="AH616" s="25" t="str">
        <f t="shared" ca="1" si="7"/>
        <v>-</v>
      </c>
      <c r="AI616" s="15">
        <f t="shared" ca="1" si="8"/>
        <v>14.403280662633179</v>
      </c>
      <c r="AJ616" s="15">
        <f t="shared" ca="1" si="9"/>
        <v>14.99558050370098</v>
      </c>
      <c r="AK616" s="17">
        <f t="shared" ca="1" si="10"/>
        <v>7.0691818012228805E-2</v>
      </c>
      <c r="AL616" s="17">
        <f t="shared" ca="1" si="11"/>
        <v>7.6467627183517808E-2</v>
      </c>
      <c r="AM616" s="26">
        <f t="shared" ca="1" si="12"/>
        <v>0</v>
      </c>
      <c r="AN616" s="26">
        <f t="shared" ca="1" si="13"/>
        <v>0</v>
      </c>
      <c r="AO616" s="25">
        <f t="shared" si="20"/>
        <v>0</v>
      </c>
      <c r="AP616" s="26">
        <f t="shared" si="21"/>
        <v>0</v>
      </c>
      <c r="AQ616" s="25">
        <f t="shared" si="22"/>
        <v>0</v>
      </c>
      <c r="AR616" s="26">
        <f t="shared" si="23"/>
        <v>1</v>
      </c>
      <c r="BD616" s="30"/>
      <c r="BE616" s="30"/>
      <c r="BF616" s="30"/>
    </row>
    <row r="617" spans="1:58" x14ac:dyDescent="0.2">
      <c r="A617" s="40">
        <v>38965</v>
      </c>
      <c r="B617" s="13">
        <v>12.99</v>
      </c>
      <c r="C617" s="14">
        <v>14.06</v>
      </c>
      <c r="D617" s="31">
        <f t="shared" si="14"/>
        <v>34579.077754992672</v>
      </c>
      <c r="E617" s="31">
        <f t="shared" si="15"/>
        <v>37783.081391776723</v>
      </c>
      <c r="F617" s="16">
        <f t="shared" si="0"/>
        <v>72362.159146769394</v>
      </c>
      <c r="G617" s="16">
        <f t="shared" si="1"/>
        <v>13.548688374778907</v>
      </c>
      <c r="H617" s="17">
        <f t="shared" si="2"/>
        <v>7.6102418207681377E-2</v>
      </c>
      <c r="I617" s="16">
        <v>12.63</v>
      </c>
      <c r="J617" s="32">
        <f t="shared" si="16"/>
        <v>1.0060719978992323</v>
      </c>
      <c r="K617" s="18">
        <f t="shared" ca="1" si="3"/>
        <v>13148.163052880735</v>
      </c>
      <c r="L617" s="19"/>
      <c r="M617" s="20"/>
      <c r="N617" s="18"/>
      <c r="O617" s="20"/>
      <c r="P617" s="21"/>
      <c r="Q617" s="33">
        <f t="shared" si="17"/>
        <v>0.99392800210076782</v>
      </c>
      <c r="R617" s="5">
        <f t="shared" ca="1" si="4"/>
        <v>11.603079209850335</v>
      </c>
      <c r="S617" s="20"/>
      <c r="T617" s="20"/>
      <c r="U617" s="5">
        <f t="shared" ca="1" si="5"/>
        <v>21.721585041389393</v>
      </c>
      <c r="V617" s="23"/>
      <c r="W617" s="20"/>
      <c r="X617" s="32">
        <f t="shared" si="18"/>
        <v>1.0121439957984644</v>
      </c>
      <c r="Y617" s="18">
        <f t="shared" ca="1" si="6"/>
        <v>967577625.02639437</v>
      </c>
      <c r="Z617" s="20"/>
      <c r="AA617" s="20"/>
      <c r="AB617" s="18"/>
      <c r="AC617" s="20"/>
      <c r="AD617" s="20"/>
      <c r="AE617" s="24">
        <f t="shared" si="52"/>
        <v>11</v>
      </c>
      <c r="AH617" s="25" t="str">
        <f t="shared" ca="1" si="7"/>
        <v>-</v>
      </c>
      <c r="AI617" s="15">
        <f t="shared" ca="1" si="8"/>
        <v>14.322558564751695</v>
      </c>
      <c r="AJ617" s="15">
        <f t="shared" ca="1" si="9"/>
        <v>14.961439103463027</v>
      </c>
      <c r="AK617" s="17">
        <f t="shared" ca="1" si="10"/>
        <v>7.1169302954211755E-2</v>
      </c>
      <c r="AL617" s="17">
        <f t="shared" ca="1" si="11"/>
        <v>7.7700645874348606E-2</v>
      </c>
      <c r="AM617" s="26">
        <f t="shared" ca="1" si="12"/>
        <v>0</v>
      </c>
      <c r="AN617" s="26">
        <f t="shared" ca="1" si="13"/>
        <v>0</v>
      </c>
      <c r="AO617" s="25">
        <f t="shared" si="20"/>
        <v>0</v>
      </c>
      <c r="AP617" s="26">
        <f t="shared" si="21"/>
        <v>0</v>
      </c>
      <c r="AQ617" s="25">
        <f t="shared" si="22"/>
        <v>0</v>
      </c>
      <c r="AR617" s="26">
        <f t="shared" si="23"/>
        <v>1</v>
      </c>
      <c r="BD617" s="30"/>
      <c r="BE617" s="30"/>
      <c r="BF617" s="30"/>
    </row>
    <row r="618" spans="1:58" x14ac:dyDescent="0.2">
      <c r="A618" s="40">
        <v>38966</v>
      </c>
      <c r="B618" s="13">
        <v>13.69</v>
      </c>
      <c r="C618" s="14">
        <v>14.53</v>
      </c>
      <c r="D618" s="31">
        <f t="shared" si="14"/>
        <v>31435.52523181152</v>
      </c>
      <c r="E618" s="31">
        <f t="shared" si="15"/>
        <v>40687.401966180929</v>
      </c>
      <c r="F618" s="16">
        <f t="shared" si="0"/>
        <v>72122.927197992452</v>
      </c>
      <c r="G618" s="16">
        <f t="shared" si="1"/>
        <v>14.163877295048879</v>
      </c>
      <c r="H618" s="17">
        <f t="shared" si="2"/>
        <v>5.781142463867861E-2</v>
      </c>
      <c r="I618" s="16">
        <v>13.74</v>
      </c>
      <c r="J618" s="32">
        <f t="shared" si="16"/>
        <v>1.0419496417207008</v>
      </c>
      <c r="K618" s="18">
        <f t="shared" ca="1" si="3"/>
        <v>13699.165271946989</v>
      </c>
      <c r="L618" s="19"/>
      <c r="M618" s="20"/>
      <c r="N618" s="18"/>
      <c r="O618" s="20"/>
      <c r="P618" s="21"/>
      <c r="Q618" s="33">
        <f t="shared" si="17"/>
        <v>0.95805035827929919</v>
      </c>
      <c r="R618" s="5">
        <f t="shared" ca="1" si="4"/>
        <v>11.115871102277996</v>
      </c>
      <c r="S618" s="20"/>
      <c r="T618" s="20"/>
      <c r="U618" s="5">
        <f t="shared" ca="1" si="5"/>
        <v>20.809659879182899</v>
      </c>
      <c r="V618" s="23"/>
      <c r="W618" s="20"/>
      <c r="X618" s="32">
        <f t="shared" si="18"/>
        <v>1.0838992834414016</v>
      </c>
      <c r="Y618" s="18">
        <f t="shared" ca="1" si="6"/>
        <v>1048687672.4793919</v>
      </c>
      <c r="Z618" s="20"/>
      <c r="AA618" s="20"/>
      <c r="AB618" s="18"/>
      <c r="AC618" s="20"/>
      <c r="AD618" s="20"/>
      <c r="AE618" s="24">
        <f t="shared" si="52"/>
        <v>10</v>
      </c>
      <c r="AH618" s="25" t="str">
        <f t="shared" ca="1" si="7"/>
        <v>-</v>
      </c>
      <c r="AI618" s="15">
        <f t="shared" ca="1" si="8"/>
        <v>14.263531523229316</v>
      </c>
      <c r="AJ618" s="15">
        <f t="shared" ca="1" si="9"/>
        <v>14.940749015884011</v>
      </c>
      <c r="AK618" s="17">
        <f t="shared" ca="1" si="10"/>
        <v>6.744356366051997E-2</v>
      </c>
      <c r="AL618" s="17">
        <f t="shared" ca="1" si="11"/>
        <v>7.6784272148308574E-2</v>
      </c>
      <c r="AM618" s="26">
        <f t="shared" ca="1" si="12"/>
        <v>0</v>
      </c>
      <c r="AN618" s="26">
        <f t="shared" ca="1" si="13"/>
        <v>0</v>
      </c>
      <c r="AO618" s="25">
        <f t="shared" si="20"/>
        <v>0</v>
      </c>
      <c r="AP618" s="26">
        <f t="shared" si="21"/>
        <v>0</v>
      </c>
      <c r="AQ618" s="25">
        <f t="shared" si="22"/>
        <v>0</v>
      </c>
      <c r="AR618" s="26">
        <f t="shared" si="23"/>
        <v>1</v>
      </c>
      <c r="BD618" s="30"/>
      <c r="BE618" s="30"/>
      <c r="BF618" s="30"/>
    </row>
    <row r="619" spans="1:58" x14ac:dyDescent="0.2">
      <c r="A619" s="40">
        <v>38967</v>
      </c>
      <c r="B619" s="13">
        <v>13.83</v>
      </c>
      <c r="C619" s="14">
        <v>14.7</v>
      </c>
      <c r="D619" s="31">
        <f t="shared" si="14"/>
        <v>28291.972708630368</v>
      </c>
      <c r="E619" s="31">
        <f t="shared" si="15"/>
        <v>43649.221239570463</v>
      </c>
      <c r="F619" s="16">
        <f t="shared" si="0"/>
        <v>71941.193948200831</v>
      </c>
      <c r="G619" s="16">
        <f t="shared" si="1"/>
        <v>14.357859219375326</v>
      </c>
      <c r="H619" s="17">
        <f t="shared" si="2"/>
        <v>5.9183673469387688E-2</v>
      </c>
      <c r="I619" s="16">
        <v>13.88</v>
      </c>
      <c r="J619" s="32">
        <f t="shared" si="16"/>
        <v>1.0111412578537473</v>
      </c>
      <c r="K619" s="18">
        <f t="shared" ca="1" si="3"/>
        <v>13851.2264948513</v>
      </c>
      <c r="L619" s="19"/>
      <c r="M619" s="20"/>
      <c r="N619" s="18"/>
      <c r="O619" s="20"/>
      <c r="P619" s="21"/>
      <c r="Q619" s="33">
        <f t="shared" si="17"/>
        <v>0.98885874214625258</v>
      </c>
      <c r="R619" s="5">
        <f t="shared" ca="1" si="4"/>
        <v>10.991568402699004</v>
      </c>
      <c r="S619" s="20"/>
      <c r="T619" s="20"/>
      <c r="U619" s="5">
        <f t="shared" ca="1" si="5"/>
        <v>20.577109602237737</v>
      </c>
      <c r="V619" s="23"/>
      <c r="W619" s="20"/>
      <c r="X619" s="32">
        <f t="shared" si="18"/>
        <v>1.0222825157074948</v>
      </c>
      <c r="Y619" s="18">
        <f t="shared" ca="1" si="6"/>
        <v>1071984516.7138685</v>
      </c>
      <c r="Z619" s="20"/>
      <c r="AA619" s="20"/>
      <c r="AB619" s="18"/>
      <c r="AC619" s="20"/>
      <c r="AD619" s="20"/>
      <c r="AE619" s="24">
        <f t="shared" si="52"/>
        <v>9</v>
      </c>
      <c r="AH619" s="25" t="str">
        <f t="shared" ca="1" si="7"/>
        <v>-</v>
      </c>
      <c r="AI619" s="15">
        <f t="shared" ca="1" si="8"/>
        <v>14.2147335007386</v>
      </c>
      <c r="AJ619" s="15">
        <f t="shared" ca="1" si="9"/>
        <v>14.930149222641026</v>
      </c>
      <c r="AK619" s="17">
        <f t="shared" ca="1" si="10"/>
        <v>6.66104768025884E-2</v>
      </c>
      <c r="AL619" s="17">
        <f t="shared" ca="1" si="11"/>
        <v>7.3366707868745468E-2</v>
      </c>
      <c r="AM619" s="26">
        <f t="shared" ca="1" si="12"/>
        <v>0</v>
      </c>
      <c r="AN619" s="26">
        <f t="shared" ca="1" si="13"/>
        <v>0</v>
      </c>
      <c r="AO619" s="25">
        <f t="shared" si="20"/>
        <v>0</v>
      </c>
      <c r="AP619" s="26">
        <f t="shared" si="21"/>
        <v>0</v>
      </c>
      <c r="AQ619" s="25">
        <f t="shared" si="22"/>
        <v>0</v>
      </c>
      <c r="AR619" s="26">
        <f t="shared" si="23"/>
        <v>1</v>
      </c>
      <c r="BD619" s="30"/>
      <c r="BE619" s="30"/>
      <c r="BF619" s="30"/>
    </row>
    <row r="620" spans="1:58" x14ac:dyDescent="0.2">
      <c r="A620" s="40">
        <v>38968</v>
      </c>
      <c r="B620" s="13">
        <v>13.68</v>
      </c>
      <c r="C620" s="14">
        <v>14.63</v>
      </c>
      <c r="D620" s="31">
        <f t="shared" si="14"/>
        <v>25148.420185449217</v>
      </c>
      <c r="E620" s="31">
        <f t="shared" si="15"/>
        <v>46606.726776685791</v>
      </c>
      <c r="F620" s="16">
        <f t="shared" si="0"/>
        <v>71755.146962135012</v>
      </c>
      <c r="G620" s="16">
        <f t="shared" si="1"/>
        <v>14.297048285905065</v>
      </c>
      <c r="H620" s="17">
        <f t="shared" si="2"/>
        <v>6.4935064935064957E-2</v>
      </c>
      <c r="I620" s="16">
        <v>13.16</v>
      </c>
      <c r="J620" s="32">
        <f t="shared" si="16"/>
        <v>0.99318947890492981</v>
      </c>
      <c r="K620" s="18">
        <f t="shared" ca="1" si="3"/>
        <v>13756.331583677074</v>
      </c>
      <c r="L620" s="19"/>
      <c r="M620" s="20"/>
      <c r="N620" s="18"/>
      <c r="O620" s="20"/>
      <c r="P620" s="21"/>
      <c r="Q620" s="33">
        <f t="shared" si="17"/>
        <v>1.0068105210950702</v>
      </c>
      <c r="R620" s="5">
        <f t="shared" ca="1" si="4"/>
        <v>11.065965698391389</v>
      </c>
      <c r="S620" s="20"/>
      <c r="T620" s="20"/>
      <c r="U620" s="5">
        <f t="shared" ca="1" si="5"/>
        <v>20.716541177213131</v>
      </c>
      <c r="V620" s="23"/>
      <c r="W620" s="20"/>
      <c r="X620" s="32">
        <f t="shared" si="18"/>
        <v>0.98637895780985974</v>
      </c>
      <c r="Y620" s="18">
        <f t="shared" ca="1" si="6"/>
        <v>1057313380.7016618</v>
      </c>
      <c r="Z620" s="20"/>
      <c r="AA620" s="20"/>
      <c r="AB620" s="18"/>
      <c r="AC620" s="20"/>
      <c r="AD620" s="20"/>
      <c r="AE620" s="24">
        <f t="shared" si="52"/>
        <v>8</v>
      </c>
      <c r="AH620" s="25" t="str">
        <f t="shared" ca="1" si="7"/>
        <v>-</v>
      </c>
      <c r="AI620" s="15">
        <f t="shared" ca="1" si="8"/>
        <v>14.169335060431999</v>
      </c>
      <c r="AJ620" s="15">
        <f t="shared" ca="1" si="9"/>
        <v>14.906398042390384</v>
      </c>
      <c r="AK620" s="17">
        <f t="shared" ca="1" si="10"/>
        <v>6.6445247629725646E-2</v>
      </c>
      <c r="AL620" s="17">
        <f t="shared" ca="1" si="11"/>
        <v>7.4069864332155344E-2</v>
      </c>
      <c r="AM620" s="26">
        <f t="shared" ca="1" si="12"/>
        <v>0</v>
      </c>
      <c r="AN620" s="26">
        <f t="shared" ca="1" si="13"/>
        <v>0</v>
      </c>
      <c r="AO620" s="25">
        <f t="shared" si="20"/>
        <v>0</v>
      </c>
      <c r="AP620" s="26">
        <f t="shared" si="21"/>
        <v>0</v>
      </c>
      <c r="AQ620" s="25">
        <f t="shared" si="22"/>
        <v>0</v>
      </c>
      <c r="AR620" s="26">
        <f t="shared" si="23"/>
        <v>1</v>
      </c>
      <c r="BD620" s="30"/>
      <c r="BE620" s="30"/>
      <c r="BF620" s="30"/>
    </row>
    <row r="621" spans="1:58" x14ac:dyDescent="0.2">
      <c r="A621" s="40">
        <v>38971</v>
      </c>
      <c r="B621" s="13">
        <v>13.6</v>
      </c>
      <c r="C621" s="14">
        <v>14.74</v>
      </c>
      <c r="D621" s="31">
        <f t="shared" si="14"/>
        <v>22004.867662268065</v>
      </c>
      <c r="E621" s="31">
        <f t="shared" si="15"/>
        <v>49546.152512647386</v>
      </c>
      <c r="F621" s="16">
        <f t="shared" si="0"/>
        <v>71551.020174915451</v>
      </c>
      <c r="G621" s="16">
        <f t="shared" si="1"/>
        <v>14.389403333821644</v>
      </c>
      <c r="H621" s="17">
        <f t="shared" si="2"/>
        <v>7.7340569877883403E-2</v>
      </c>
      <c r="I621" s="16">
        <v>12.99</v>
      </c>
      <c r="J621" s="32">
        <f t="shared" si="16"/>
        <v>1.0035965833269764</v>
      </c>
      <c r="K621" s="18">
        <f t="shared" ca="1" si="3"/>
        <v>13805.244541388269</v>
      </c>
      <c r="L621" s="19"/>
      <c r="M621" s="20"/>
      <c r="N621" s="18"/>
      <c r="O621" s="20"/>
      <c r="P621" s="21"/>
      <c r="Q621" s="33">
        <f t="shared" si="17"/>
        <v>0.99640341667302357</v>
      </c>
      <c r="R621" s="5">
        <f t="shared" ca="1" si="4"/>
        <v>11.025706695088559</v>
      </c>
      <c r="S621" s="20"/>
      <c r="T621" s="20"/>
      <c r="U621" s="5">
        <f t="shared" ca="1" si="5"/>
        <v>20.641325721698202</v>
      </c>
      <c r="V621" s="23"/>
      <c r="W621" s="20"/>
      <c r="X621" s="32">
        <f t="shared" si="18"/>
        <v>1.0071931666539529</v>
      </c>
      <c r="Y621" s="18">
        <f t="shared" ca="1" si="6"/>
        <v>1064848726.4143058</v>
      </c>
      <c r="Z621" s="20"/>
      <c r="AA621" s="20"/>
      <c r="AB621" s="18"/>
      <c r="AC621" s="20"/>
      <c r="AD621" s="20"/>
      <c r="AE621" s="24">
        <f t="shared" si="52"/>
        <v>7</v>
      </c>
      <c r="AH621" s="25" t="str">
        <f t="shared" ca="1" si="7"/>
        <v>-</v>
      </c>
      <c r="AI621" s="15">
        <f t="shared" ca="1" si="8"/>
        <v>14.122802167765526</v>
      </c>
      <c r="AJ621" s="15">
        <f t="shared" ca="1" si="9"/>
        <v>14.852039066590429</v>
      </c>
      <c r="AK621" s="17">
        <f t="shared" ca="1" si="10"/>
        <v>6.7731967081946717E-2</v>
      </c>
      <c r="AL621" s="17">
        <f t="shared" ca="1" si="11"/>
        <v>7.4953217481126516E-2</v>
      </c>
      <c r="AM621" s="26">
        <f t="shared" ca="1" si="12"/>
        <v>0</v>
      </c>
      <c r="AN621" s="26">
        <f t="shared" ca="1" si="13"/>
        <v>0</v>
      </c>
      <c r="AO621" s="25">
        <f t="shared" si="20"/>
        <v>0</v>
      </c>
      <c r="AP621" s="26">
        <f t="shared" si="21"/>
        <v>0</v>
      </c>
      <c r="AQ621" s="25">
        <f t="shared" si="22"/>
        <v>0</v>
      </c>
      <c r="AR621" s="26">
        <f t="shared" si="23"/>
        <v>1</v>
      </c>
      <c r="BD621" s="30"/>
      <c r="BE621" s="30"/>
      <c r="BF621" s="30"/>
    </row>
    <row r="622" spans="1:58" x14ac:dyDescent="0.2">
      <c r="A622" s="40">
        <v>38972</v>
      </c>
      <c r="B622" s="13">
        <v>12.57</v>
      </c>
      <c r="C622" s="14">
        <v>14.07</v>
      </c>
      <c r="D622" s="31">
        <f t="shared" si="14"/>
        <v>18861.315139086913</v>
      </c>
      <c r="E622" s="31">
        <f t="shared" si="15"/>
        <v>52446.580892244652</v>
      </c>
      <c r="F622" s="16">
        <f t="shared" si="0"/>
        <v>71307.896031331562</v>
      </c>
      <c r="G622" s="16">
        <f t="shared" si="1"/>
        <v>13.673242077199987</v>
      </c>
      <c r="H622" s="17">
        <f t="shared" si="2"/>
        <v>0.10660980810234544</v>
      </c>
      <c r="I622" s="16">
        <v>11.92</v>
      </c>
      <c r="J622" s="32">
        <f t="shared" si="16"/>
        <v>0.94700115589841394</v>
      </c>
      <c r="K622" s="18">
        <f t="shared" ca="1" si="3"/>
        <v>13073.049554391388</v>
      </c>
      <c r="L622" s="19"/>
      <c r="M622" s="20"/>
      <c r="N622" s="18"/>
      <c r="O622" s="20"/>
      <c r="P622" s="21"/>
      <c r="Q622" s="33">
        <f t="shared" si="17"/>
        <v>1.0529988441015861</v>
      </c>
      <c r="R622" s="5">
        <f t="shared" ca="1" si="4"/>
        <v>11.609572745651198</v>
      </c>
      <c r="S622" s="20"/>
      <c r="T622" s="20"/>
      <c r="U622" s="5">
        <f t="shared" ca="1" si="5"/>
        <v>21.734548008528112</v>
      </c>
      <c r="V622" s="23"/>
      <c r="W622" s="20"/>
      <c r="X622" s="32">
        <f t="shared" si="18"/>
        <v>0.89400231179682788</v>
      </c>
      <c r="Y622" s="18">
        <f t="shared" ca="1" si="6"/>
        <v>951914570.52757227</v>
      </c>
      <c r="Z622" s="20"/>
      <c r="AA622" s="20"/>
      <c r="AB622" s="18"/>
      <c r="AC622" s="20"/>
      <c r="AD622" s="20"/>
      <c r="AE622" s="24">
        <f t="shared" si="52"/>
        <v>6</v>
      </c>
      <c r="AH622" s="25" t="str">
        <f t="shared" ca="1" si="7"/>
        <v>-</v>
      </c>
      <c r="AI622" s="15">
        <f t="shared" ca="1" si="8"/>
        <v>14.037019963242486</v>
      </c>
      <c r="AJ622" s="15">
        <f t="shared" ca="1" si="9"/>
        <v>14.767169479869148</v>
      </c>
      <c r="AK622" s="17">
        <f t="shared" ca="1" si="10"/>
        <v>7.3663826538506907E-2</v>
      </c>
      <c r="AL622" s="17">
        <f t="shared" ca="1" si="11"/>
        <v>7.6991859794409659E-2</v>
      </c>
      <c r="AM622" s="26">
        <f t="shared" ca="1" si="12"/>
        <v>0</v>
      </c>
      <c r="AN622" s="26">
        <f t="shared" ca="1" si="13"/>
        <v>0</v>
      </c>
      <c r="AO622" s="25">
        <f t="shared" si="20"/>
        <v>0</v>
      </c>
      <c r="AP622" s="26">
        <f t="shared" si="21"/>
        <v>0</v>
      </c>
      <c r="AQ622" s="25">
        <f t="shared" si="22"/>
        <v>0</v>
      </c>
      <c r="AR622" s="26">
        <f t="shared" si="23"/>
        <v>1</v>
      </c>
      <c r="BD622" s="30"/>
      <c r="BE622" s="30"/>
      <c r="BF622" s="30"/>
    </row>
    <row r="623" spans="1:58" x14ac:dyDescent="0.2">
      <c r="A623" s="40">
        <v>38973</v>
      </c>
      <c r="B623" s="13">
        <v>12.22</v>
      </c>
      <c r="C623" s="14">
        <v>13.86</v>
      </c>
      <c r="D623" s="31">
        <f t="shared" si="14"/>
        <v>15717.762615905762</v>
      </c>
      <c r="E623" s="31">
        <f t="shared" si="15"/>
        <v>55254.999884169818</v>
      </c>
      <c r="F623" s="16">
        <f t="shared" si="0"/>
        <v>70972.76250007558</v>
      </c>
      <c r="G623" s="16">
        <f t="shared" si="1"/>
        <v>13.496802488982192</v>
      </c>
      <c r="H623" s="17">
        <f t="shared" si="2"/>
        <v>0.11832611832611828</v>
      </c>
      <c r="I623" s="16">
        <v>11.18</v>
      </c>
      <c r="J623" s="32">
        <f t="shared" si="16"/>
        <v>0.98245683151151619</v>
      </c>
      <c r="K623" s="18">
        <f t="shared" ca="1" si="3"/>
        <v>12843.183231208284</v>
      </c>
      <c r="L623" s="19"/>
      <c r="M623" s="20"/>
      <c r="N623" s="18"/>
      <c r="O623" s="20"/>
      <c r="P623" s="21"/>
      <c r="Q623" s="33">
        <f t="shared" si="17"/>
        <v>1.0175431684884837</v>
      </c>
      <c r="R623" s="5">
        <f t="shared" ca="1" si="4"/>
        <v>11.812749312306128</v>
      </c>
      <c r="S623" s="20"/>
      <c r="T623" s="20"/>
      <c r="U623" s="5">
        <f t="shared" ca="1" si="5"/>
        <v>22.115083700867977</v>
      </c>
      <c r="V623" s="23"/>
      <c r="W623" s="20"/>
      <c r="X623" s="32">
        <f t="shared" si="18"/>
        <v>0.96491366302303239</v>
      </c>
      <c r="Y623" s="18">
        <f t="shared" ca="1" si="6"/>
        <v>918454924.76098299</v>
      </c>
      <c r="Z623" s="20"/>
      <c r="AA623" s="20"/>
      <c r="AB623" s="18"/>
      <c r="AC623" s="20"/>
      <c r="AD623" s="20"/>
      <c r="AE623" s="24">
        <f t="shared" si="52"/>
        <v>5</v>
      </c>
      <c r="AH623" s="25" t="str">
        <f t="shared" ca="1" si="7"/>
        <v>-</v>
      </c>
      <c r="AI623" s="15">
        <f t="shared" ca="1" si="8"/>
        <v>13.968871272085639</v>
      </c>
      <c r="AJ623" s="15">
        <f t="shared" ca="1" si="9"/>
        <v>14.68166464795307</v>
      </c>
      <c r="AK623" s="17">
        <f t="shared" ca="1" si="10"/>
        <v>8.0701109891579734E-2</v>
      </c>
      <c r="AL623" s="17">
        <f t="shared" ca="1" si="11"/>
        <v>7.7231679447230611E-2</v>
      </c>
      <c r="AM623" s="26">
        <f t="shared" ca="1" si="12"/>
        <v>0</v>
      </c>
      <c r="AN623" s="26">
        <f t="shared" ca="1" si="13"/>
        <v>1</v>
      </c>
      <c r="AO623" s="25">
        <f t="shared" si="20"/>
        <v>0</v>
      </c>
      <c r="AP623" s="26">
        <f t="shared" si="21"/>
        <v>0</v>
      </c>
      <c r="AQ623" s="25">
        <f t="shared" si="22"/>
        <v>0</v>
      </c>
      <c r="AR623" s="26">
        <f t="shared" si="23"/>
        <v>1</v>
      </c>
      <c r="BD623" s="30"/>
      <c r="BE623" s="30"/>
      <c r="BF623" s="30"/>
    </row>
    <row r="624" spans="1:58" x14ac:dyDescent="0.2">
      <c r="A624" s="40">
        <v>38974</v>
      </c>
      <c r="B624" s="13">
        <v>12.3</v>
      </c>
      <c r="C624" s="14">
        <v>14.08</v>
      </c>
      <c r="D624" s="31">
        <f t="shared" si="14"/>
        <v>12574.21009272461</v>
      </c>
      <c r="E624" s="31">
        <f t="shared" si="15"/>
        <v>58026.588039528673</v>
      </c>
      <c r="F624" s="16">
        <f t="shared" si="0"/>
        <v>70600.798132253287</v>
      </c>
      <c r="G624" s="16">
        <f t="shared" si="1"/>
        <v>13.762976757243983</v>
      </c>
      <c r="H624" s="17">
        <f t="shared" si="2"/>
        <v>0.12642045454545447</v>
      </c>
      <c r="I624" s="16">
        <v>11.55</v>
      </c>
      <c r="J624" s="32">
        <f t="shared" si="16"/>
        <v>1.0143769800089439</v>
      </c>
      <c r="K624" s="18">
        <f t="shared" ca="1" si="3"/>
        <v>13027.298301273955</v>
      </c>
      <c r="L624" s="19"/>
      <c r="M624" s="20"/>
      <c r="N624" s="18"/>
      <c r="O624" s="20"/>
      <c r="P624" s="21"/>
      <c r="Q624" s="33">
        <f t="shared" si="17"/>
        <v>0.98562301999105595</v>
      </c>
      <c r="R624" s="5">
        <f t="shared" ca="1" si="4"/>
        <v>11.642432622955962</v>
      </c>
      <c r="S624" s="20"/>
      <c r="T624" s="20"/>
      <c r="U624" s="5">
        <f t="shared" ca="1" si="5"/>
        <v>21.79638935022243</v>
      </c>
      <c r="V624" s="23"/>
      <c r="W624" s="20"/>
      <c r="X624" s="32">
        <f t="shared" si="18"/>
        <v>1.0287539600178881</v>
      </c>
      <c r="Y624" s="18">
        <f t="shared" ca="1" si="6"/>
        <v>944801956.47926986</v>
      </c>
      <c r="Z624" s="20"/>
      <c r="AA624" s="20"/>
      <c r="AB624" s="18"/>
      <c r="AC624" s="20"/>
      <c r="AD624" s="20"/>
      <c r="AE624" s="24">
        <f t="shared" si="52"/>
        <v>4</v>
      </c>
      <c r="AH624" s="25" t="str">
        <f t="shared" ca="1" si="7"/>
        <v>-</v>
      </c>
      <c r="AI624" s="15">
        <f t="shared" ca="1" si="8"/>
        <v>13.917476107515768</v>
      </c>
      <c r="AJ624" s="15">
        <f t="shared" ca="1" si="9"/>
        <v>14.608490253715411</v>
      </c>
      <c r="AK624" s="17">
        <f t="shared" ca="1" si="10"/>
        <v>9.2135948209375707E-2</v>
      </c>
      <c r="AL624" s="17">
        <f t="shared" ca="1" si="11"/>
        <v>7.8664599253816581E-2</v>
      </c>
      <c r="AM624" s="26">
        <f t="shared" ca="1" si="12"/>
        <v>0</v>
      </c>
      <c r="AN624" s="26">
        <f t="shared" ca="1" si="13"/>
        <v>1</v>
      </c>
      <c r="AO624" s="25">
        <f t="shared" si="20"/>
        <v>0</v>
      </c>
      <c r="AP624" s="26">
        <f t="shared" si="21"/>
        <v>0</v>
      </c>
      <c r="AQ624" s="25">
        <f t="shared" si="22"/>
        <v>0</v>
      </c>
      <c r="AR624" s="26">
        <f t="shared" si="23"/>
        <v>1</v>
      </c>
      <c r="BD624" s="30"/>
      <c r="BE624" s="30"/>
      <c r="BF624" s="30"/>
    </row>
    <row r="625" spans="1:58" x14ac:dyDescent="0.2">
      <c r="A625" s="40">
        <v>38975</v>
      </c>
      <c r="B625" s="13">
        <v>12.09</v>
      </c>
      <c r="C625" s="14">
        <v>14.05</v>
      </c>
      <c r="D625" s="31">
        <f t="shared" si="14"/>
        <v>9430.6575695434585</v>
      </c>
      <c r="E625" s="31">
        <f t="shared" si="15"/>
        <v>60772.731223841751</v>
      </c>
      <c r="F625" s="16">
        <f t="shared" si="0"/>
        <v>70203.388793385209</v>
      </c>
      <c r="G625" s="16">
        <f t="shared" si="1"/>
        <v>13.786706601290922</v>
      </c>
      <c r="H625" s="17">
        <f t="shared" si="2"/>
        <v>0.13950177935943064</v>
      </c>
      <c r="I625" s="16">
        <v>11.76</v>
      </c>
      <c r="J625" s="32">
        <f t="shared" si="16"/>
        <v>0.99608551044877869</v>
      </c>
      <c r="K625" s="18">
        <f t="shared" ca="1" si="3"/>
        <v>12975.774060318059</v>
      </c>
      <c r="L625" s="19"/>
      <c r="M625" s="20"/>
      <c r="N625" s="18"/>
      <c r="O625" s="20"/>
      <c r="P625" s="21"/>
      <c r="Q625" s="33">
        <f t="shared" si="17"/>
        <v>1.0039144895512213</v>
      </c>
      <c r="R625" s="5">
        <f t="shared" ca="1" si="4"/>
        <v>11.687519896818067</v>
      </c>
      <c r="S625" s="20"/>
      <c r="T625" s="20"/>
      <c r="U625" s="5">
        <f t="shared" ca="1" si="5"/>
        <v>21.880961958727152</v>
      </c>
      <c r="V625" s="23"/>
      <c r="W625" s="20"/>
      <c r="X625" s="32">
        <f t="shared" si="18"/>
        <v>0.99217102089755727</v>
      </c>
      <c r="Y625" s="18">
        <f t="shared" ca="1" si="6"/>
        <v>937343428.1409266</v>
      </c>
      <c r="Z625" s="20"/>
      <c r="AA625" s="20"/>
      <c r="AB625" s="18"/>
      <c r="AC625" s="20"/>
      <c r="AD625" s="20"/>
      <c r="AE625" s="24">
        <f t="shared" si="52"/>
        <v>3</v>
      </c>
      <c r="AH625" s="25" t="str">
        <f t="shared" ca="1" si="7"/>
        <v>-</v>
      </c>
      <c r="AI625" s="15">
        <f t="shared" ca="1" si="8"/>
        <v>13.898271659958192</v>
      </c>
      <c r="AJ625" s="15">
        <f t="shared" ca="1" si="9"/>
        <v>14.559141634234704</v>
      </c>
      <c r="AK625" s="17">
        <f t="shared" ca="1" si="10"/>
        <v>0.10552229919104954</v>
      </c>
      <c r="AL625" s="17">
        <f t="shared" ca="1" si="11"/>
        <v>8.2236886023728292E-2</v>
      </c>
      <c r="AM625" s="26">
        <f t="shared" ca="1" si="12"/>
        <v>0</v>
      </c>
      <c r="AN625" s="26">
        <f t="shared" ca="1" si="13"/>
        <v>1</v>
      </c>
      <c r="AO625" s="25">
        <f t="shared" si="20"/>
        <v>0</v>
      </c>
      <c r="AP625" s="26">
        <f t="shared" si="21"/>
        <v>0</v>
      </c>
      <c r="AQ625" s="25">
        <f t="shared" si="22"/>
        <v>0</v>
      </c>
      <c r="AR625" s="26">
        <f t="shared" si="23"/>
        <v>1</v>
      </c>
      <c r="BD625" s="30"/>
      <c r="BE625" s="30"/>
      <c r="BF625" s="30"/>
    </row>
    <row r="626" spans="1:58" x14ac:dyDescent="0.2">
      <c r="A626" s="40">
        <v>38978</v>
      </c>
      <c r="B626" s="13">
        <v>11.88</v>
      </c>
      <c r="C626" s="14">
        <v>13.92</v>
      </c>
      <c r="D626" s="31">
        <f t="shared" si="14"/>
        <v>6287.1050463623051</v>
      </c>
      <c r="E626" s="31">
        <f t="shared" si="15"/>
        <v>63477.752576529303</v>
      </c>
      <c r="F626" s="16">
        <f t="shared" si="0"/>
        <v>69764.857622891606</v>
      </c>
      <c r="G626" s="16">
        <f t="shared" si="1"/>
        <v>13.736158238809756</v>
      </c>
      <c r="H626" s="17">
        <f t="shared" si="2"/>
        <v>0.14655172413793094</v>
      </c>
      <c r="I626" s="16">
        <v>11.78</v>
      </c>
      <c r="J626" s="32">
        <f t="shared" si="16"/>
        <v>0.99010986491500974</v>
      </c>
      <c r="K626" s="18">
        <f t="shared" ca="1" si="3"/>
        <v>12846.918137566228</v>
      </c>
      <c r="L626" s="19"/>
      <c r="M626" s="20"/>
      <c r="N626" s="18"/>
      <c r="O626" s="20"/>
      <c r="P626" s="21"/>
      <c r="Q626" s="33">
        <f t="shared" si="17"/>
        <v>1.0098901350849903</v>
      </c>
      <c r="R626" s="5">
        <f t="shared" ca="1" si="4"/>
        <v>11.802619345323453</v>
      </c>
      <c r="S626" s="20"/>
      <c r="T626" s="20"/>
      <c r="U626" s="5">
        <f t="shared" ca="1" si="5"/>
        <v>22.09661111533234</v>
      </c>
      <c r="V626" s="23"/>
      <c r="W626" s="20"/>
      <c r="X626" s="32">
        <f t="shared" si="18"/>
        <v>0.98021972983001948</v>
      </c>
      <c r="Y626" s="18">
        <f t="shared" ca="1" si="6"/>
        <v>918742052.62044299</v>
      </c>
      <c r="Z626" s="20"/>
      <c r="AA626" s="20"/>
      <c r="AB626" s="18"/>
      <c r="AC626" s="20"/>
      <c r="AD626" s="20"/>
      <c r="AE626" s="24">
        <f t="shared" si="52"/>
        <v>2</v>
      </c>
      <c r="AH626" s="25" t="str">
        <f t="shared" ca="1" si="7"/>
        <v>-</v>
      </c>
      <c r="AI626" s="15">
        <f t="shared" ca="1" si="8"/>
        <v>13.880110514369242</v>
      </c>
      <c r="AJ626" s="15">
        <f t="shared" ca="1" si="9"/>
        <v>14.495979010578841</v>
      </c>
      <c r="AK626" s="17">
        <f t="shared" ca="1" si="10"/>
        <v>0.11912507572486053</v>
      </c>
      <c r="AL626" s="17">
        <f t="shared" ca="1" si="11"/>
        <v>8.7308371479584285E-2</v>
      </c>
      <c r="AM626" s="26">
        <f t="shared" ca="1" si="12"/>
        <v>0</v>
      </c>
      <c r="AN626" s="26">
        <f t="shared" ca="1" si="13"/>
        <v>1</v>
      </c>
      <c r="AO626" s="25">
        <f t="shared" si="20"/>
        <v>0</v>
      </c>
      <c r="AP626" s="26">
        <f t="shared" si="21"/>
        <v>0</v>
      </c>
      <c r="AQ626" s="25">
        <f t="shared" si="22"/>
        <v>0</v>
      </c>
      <c r="AR626" s="26">
        <f t="shared" si="23"/>
        <v>1</v>
      </c>
      <c r="BD626" s="30"/>
      <c r="BE626" s="30"/>
      <c r="BF626" s="30"/>
    </row>
    <row r="627" spans="1:58" x14ac:dyDescent="0.2">
      <c r="A627" s="40">
        <v>38979</v>
      </c>
      <c r="B627" s="13">
        <v>11.82</v>
      </c>
      <c r="C627" s="14">
        <v>13.86</v>
      </c>
      <c r="D627" s="31">
        <f t="shared" si="14"/>
        <v>3143.5525231811525</v>
      </c>
      <c r="E627" s="31">
        <f t="shared" si="15"/>
        <v>66160.61205752012</v>
      </c>
      <c r="F627" s="16">
        <f t="shared" si="0"/>
        <v>69304.164580701268</v>
      </c>
      <c r="G627" s="16">
        <f t="shared" si="1"/>
        <v>13.7674680838289</v>
      </c>
      <c r="H627" s="17">
        <f t="shared" si="2"/>
        <v>0.14718614718614709</v>
      </c>
      <c r="I627" s="16">
        <v>11.98</v>
      </c>
      <c r="J627" s="32">
        <f t="shared" si="16"/>
        <v>0.99566081081248925</v>
      </c>
      <c r="K627" s="18">
        <f t="shared" ca="1" si="3"/>
        <v>12790.65145880116</v>
      </c>
      <c r="L627" s="19"/>
      <c r="M627" s="20"/>
      <c r="N627" s="18"/>
      <c r="O627" s="20"/>
      <c r="P627" s="21"/>
      <c r="Q627" s="33">
        <f t="shared" si="17"/>
        <v>1.0043391891875109</v>
      </c>
      <c r="R627" s="5">
        <f t="shared" ca="1" si="4"/>
        <v>11.853339328472517</v>
      </c>
      <c r="S627" s="20"/>
      <c r="T627" s="20"/>
      <c r="U627" s="5">
        <f t="shared" ca="1" si="5"/>
        <v>22.191732721767554</v>
      </c>
      <c r="V627" s="23"/>
      <c r="W627" s="20"/>
      <c r="X627" s="32">
        <f t="shared" si="18"/>
        <v>0.9913216216249785</v>
      </c>
      <c r="Y627" s="18">
        <f t="shared" ca="1" si="6"/>
        <v>910708920.90929675</v>
      </c>
      <c r="Z627" s="20"/>
      <c r="AA627" s="20"/>
      <c r="AB627" s="18"/>
      <c r="AC627" s="20"/>
      <c r="AD627" s="20"/>
      <c r="AE627" s="24">
        <f t="shared" si="52"/>
        <v>1</v>
      </c>
      <c r="AH627" s="25" t="str">
        <f t="shared" ca="1" si="7"/>
        <v>-</v>
      </c>
      <c r="AI627" s="15">
        <f t="shared" ca="1" si="8"/>
        <v>13.872025317860613</v>
      </c>
      <c r="AJ627" s="15">
        <f t="shared" ca="1" si="9"/>
        <v>14.424511703802255</v>
      </c>
      <c r="AK627" s="17">
        <f t="shared" ca="1" si="10"/>
        <v>0.1307660052762378</v>
      </c>
      <c r="AL627" s="17">
        <f t="shared" ca="1" si="11"/>
        <v>9.193016139398201E-2</v>
      </c>
      <c r="AM627" s="26">
        <f t="shared" ca="1" si="12"/>
        <v>0</v>
      </c>
      <c r="AN627" s="26">
        <f t="shared" ca="1" si="13"/>
        <v>1</v>
      </c>
      <c r="AO627" s="25">
        <f t="shared" si="20"/>
        <v>0</v>
      </c>
      <c r="AP627" s="26">
        <f t="shared" si="21"/>
        <v>0</v>
      </c>
      <c r="AQ627" s="25">
        <f t="shared" si="22"/>
        <v>0</v>
      </c>
      <c r="AR627" s="26">
        <f t="shared" si="23"/>
        <v>1</v>
      </c>
      <c r="BD627" s="30"/>
      <c r="BE627" s="30"/>
      <c r="BF627" s="30"/>
    </row>
    <row r="628" spans="1:58" x14ac:dyDescent="0.2">
      <c r="A628" s="41">
        <v>38980</v>
      </c>
      <c r="B628" s="13">
        <v>13.59</v>
      </c>
      <c r="C628" s="14">
        <v>14.66</v>
      </c>
      <c r="D628" s="31">
        <f t="shared" si="14"/>
        <v>68841.477196336942</v>
      </c>
      <c r="E628" s="31">
        <f t="shared" si="15"/>
        <v>0</v>
      </c>
      <c r="F628" s="16">
        <f t="shared" si="0"/>
        <v>68841.477196336942</v>
      </c>
      <c r="G628" s="16">
        <f t="shared" si="1"/>
        <v>13.59</v>
      </c>
      <c r="H628" s="17">
        <f t="shared" si="2"/>
        <v>7.2987721691678109E-2</v>
      </c>
      <c r="I628" s="16">
        <v>11.39</v>
      </c>
      <c r="J628" s="32">
        <f t="shared" si="16"/>
        <v>0.98051948051948057</v>
      </c>
      <c r="K628" s="18">
        <f t="shared" ca="1" si="3"/>
        <v>12540.971632760944</v>
      </c>
      <c r="L628" s="19"/>
      <c r="M628" s="20"/>
      <c r="N628" s="18"/>
      <c r="O628" s="20"/>
      <c r="P628" s="21"/>
      <c r="Q628" s="33">
        <f t="shared" si="17"/>
        <v>1.0194805194805194</v>
      </c>
      <c r="R628" s="5">
        <f t="shared" ca="1" si="4"/>
        <v>12.083745122269352</v>
      </c>
      <c r="S628" s="20"/>
      <c r="T628" s="20"/>
      <c r="U628" s="5">
        <f t="shared" ca="1" si="5"/>
        <v>22.623264659574676</v>
      </c>
      <c r="V628" s="23"/>
      <c r="W628" s="20"/>
      <c r="X628" s="32">
        <f t="shared" si="18"/>
        <v>0.96103896103896114</v>
      </c>
      <c r="Y628" s="18">
        <f t="shared" ca="1" si="6"/>
        <v>875169153.74738348</v>
      </c>
      <c r="Z628" s="20"/>
      <c r="AA628" s="20"/>
      <c r="AB628" s="18"/>
      <c r="AC628" s="20"/>
      <c r="AD628" s="20"/>
      <c r="AE628" s="24">
        <v>20</v>
      </c>
      <c r="AH628" s="25" t="str">
        <f t="shared" ca="1" si="7"/>
        <v>-</v>
      </c>
      <c r="AI628" s="15">
        <f t="shared" ca="1" si="8"/>
        <v>13.857318969045732</v>
      </c>
      <c r="AJ628" s="15">
        <f t="shared" ca="1" si="9"/>
        <v>14.378688786677261</v>
      </c>
      <c r="AK628" s="17">
        <f t="shared" ca="1" si="10"/>
        <v>0.12516232420779325</v>
      </c>
      <c r="AL628" s="17">
        <f t="shared" ca="1" si="11"/>
        <v>9.1481527724660061E-2</v>
      </c>
      <c r="AM628" s="26">
        <f t="shared" ca="1" si="12"/>
        <v>0</v>
      </c>
      <c r="AN628" s="26">
        <f t="shared" ca="1" si="13"/>
        <v>1</v>
      </c>
      <c r="AO628" s="25">
        <f t="shared" si="20"/>
        <v>0</v>
      </c>
      <c r="AP628" s="26">
        <f t="shared" si="21"/>
        <v>0</v>
      </c>
      <c r="AQ628" s="25">
        <f t="shared" si="22"/>
        <v>0</v>
      </c>
      <c r="AR628" s="26">
        <f t="shared" si="23"/>
        <v>1</v>
      </c>
      <c r="BD628" s="30"/>
      <c r="BE628" s="30"/>
      <c r="BF628" s="30"/>
    </row>
    <row r="629" spans="1:58" x14ac:dyDescent="0.2">
      <c r="A629" s="40">
        <v>38981</v>
      </c>
      <c r="B629" s="13">
        <v>13.96</v>
      </c>
      <c r="C629" s="14">
        <v>14.99</v>
      </c>
      <c r="D629" s="31">
        <f t="shared" si="14"/>
        <v>65399.403336520096</v>
      </c>
      <c r="E629" s="31">
        <f t="shared" si="15"/>
        <v>3190.844730894335</v>
      </c>
      <c r="F629" s="16">
        <f t="shared" si="0"/>
        <v>68590.248067414432</v>
      </c>
      <c r="G629" s="16">
        <f t="shared" si="1"/>
        <v>14.007915996303018</v>
      </c>
      <c r="H629" s="17">
        <f t="shared" si="2"/>
        <v>6.8712474983322225E-2</v>
      </c>
      <c r="I629" s="16">
        <v>12.25</v>
      </c>
      <c r="J629" s="32">
        <f t="shared" si="16"/>
        <v>1.0269901179243628</v>
      </c>
      <c r="K629" s="18">
        <f t="shared" ca="1" si="3"/>
        <v>12878.928866485798</v>
      </c>
      <c r="L629" s="19"/>
      <c r="M629" s="20"/>
      <c r="N629" s="18"/>
      <c r="O629" s="20"/>
      <c r="P629" s="21"/>
      <c r="Q629" s="33">
        <f t="shared" si="17"/>
        <v>0.97300988207563732</v>
      </c>
      <c r="R629" s="5">
        <f t="shared" ca="1" si="4"/>
        <v>11.757113610156759</v>
      </c>
      <c r="S629" s="20"/>
      <c r="T629" s="20"/>
      <c r="U629" s="5">
        <f t="shared" ca="1" si="5"/>
        <v>22.0119064656222</v>
      </c>
      <c r="V629" s="23"/>
      <c r="W629" s="20"/>
      <c r="X629" s="32">
        <f t="shared" si="18"/>
        <v>1.0539802358487254</v>
      </c>
      <c r="Y629" s="18">
        <f t="shared" ca="1" si="6"/>
        <v>922350284.31974471</v>
      </c>
      <c r="Z629" s="20"/>
      <c r="AA629" s="20"/>
      <c r="AB629" s="18"/>
      <c r="AC629" s="20"/>
      <c r="AD629" s="20"/>
      <c r="AE629" s="24">
        <f t="shared" ref="AE629:AE647" si="53">AE628-1</f>
        <v>19</v>
      </c>
      <c r="AH629" s="25" t="str">
        <f t="shared" ca="1" si="7"/>
        <v>-</v>
      </c>
      <c r="AI629" s="15">
        <f t="shared" ca="1" si="8"/>
        <v>13.865086154258774</v>
      </c>
      <c r="AJ629" s="15">
        <f t="shared" ca="1" si="9"/>
        <v>14.353031691891607</v>
      </c>
      <c r="AK629" s="17">
        <f t="shared" ca="1" si="10"/>
        <v>0.11689338365066058</v>
      </c>
      <c r="AL629" s="17">
        <f t="shared" ca="1" si="11"/>
        <v>9.1764670247556607E-2</v>
      </c>
      <c r="AM629" s="26">
        <f t="shared" ca="1" si="12"/>
        <v>0</v>
      </c>
      <c r="AN629" s="26">
        <f t="shared" ca="1" si="13"/>
        <v>1</v>
      </c>
      <c r="AO629" s="25">
        <f t="shared" si="20"/>
        <v>0</v>
      </c>
      <c r="AP629" s="26">
        <f t="shared" si="21"/>
        <v>0</v>
      </c>
      <c r="AQ629" s="25">
        <f t="shared" si="22"/>
        <v>0</v>
      </c>
      <c r="AR629" s="26">
        <f t="shared" si="23"/>
        <v>1</v>
      </c>
      <c r="BD629" s="30"/>
      <c r="BE629" s="30"/>
      <c r="BF629" s="30"/>
    </row>
    <row r="630" spans="1:58" x14ac:dyDescent="0.2">
      <c r="A630" s="40">
        <v>38982</v>
      </c>
      <c r="B630" s="13">
        <v>13.99</v>
      </c>
      <c r="C630" s="14">
        <v>15.15</v>
      </c>
      <c r="D630" s="31">
        <f t="shared" si="14"/>
        <v>61957.329476703249</v>
      </c>
      <c r="E630" s="31">
        <f t="shared" si="15"/>
        <v>6396.4051767277706</v>
      </c>
      <c r="F630" s="16">
        <f t="shared" si="0"/>
        <v>68353.73465343102</v>
      </c>
      <c r="G630" s="16">
        <f t="shared" si="1"/>
        <v>14.098550469738406</v>
      </c>
      <c r="H630" s="17">
        <f t="shared" si="2"/>
        <v>7.6567656765676562E-2</v>
      </c>
      <c r="I630" s="16">
        <v>12.59</v>
      </c>
      <c r="J630" s="32">
        <f t="shared" si="16"/>
        <v>1.0029997142122546</v>
      </c>
      <c r="K630" s="18">
        <f t="shared" ca="1" si="3"/>
        <v>12917.035349327474</v>
      </c>
      <c r="L630" s="19"/>
      <c r="M630" s="20"/>
      <c r="N630" s="18"/>
      <c r="O630" s="20"/>
      <c r="P630" s="21"/>
      <c r="Q630" s="33">
        <f t="shared" si="17"/>
        <v>0.99700028578774547</v>
      </c>
      <c r="R630" s="5">
        <f t="shared" ca="1" si="4"/>
        <v>11.72135731269306</v>
      </c>
      <c r="S630" s="20"/>
      <c r="T630" s="20"/>
      <c r="U630" s="5">
        <f t="shared" ca="1" si="5"/>
        <v>21.945125710348339</v>
      </c>
      <c r="V630" s="23"/>
      <c r="W630" s="20"/>
      <c r="X630" s="32">
        <f t="shared" si="18"/>
        <v>1.0059994284245091</v>
      </c>
      <c r="Y630" s="18">
        <f t="shared" ca="1" si="6"/>
        <v>927822791.89183772</v>
      </c>
      <c r="Z630" s="20"/>
      <c r="AA630" s="20"/>
      <c r="AB630" s="18"/>
      <c r="AC630" s="20"/>
      <c r="AD630" s="20"/>
      <c r="AE630" s="24">
        <f t="shared" si="53"/>
        <v>18</v>
      </c>
      <c r="AH630" s="25" t="str">
        <f t="shared" ca="1" si="7"/>
        <v>-</v>
      </c>
      <c r="AI630" s="15">
        <f t="shared" ca="1" si="8"/>
        <v>13.861528278033163</v>
      </c>
      <c r="AJ630" s="15">
        <f t="shared" ca="1" si="9"/>
        <v>14.331728257792545</v>
      </c>
      <c r="AK630" s="17">
        <f t="shared" ca="1" si="10"/>
        <v>0.10858458402069759</v>
      </c>
      <c r="AL630" s="17">
        <f t="shared" ca="1" si="11"/>
        <v>9.2429746297146301E-2</v>
      </c>
      <c r="AM630" s="26">
        <f t="shared" ca="1" si="12"/>
        <v>0</v>
      </c>
      <c r="AN630" s="26">
        <f t="shared" ca="1" si="13"/>
        <v>1</v>
      </c>
      <c r="AO630" s="25">
        <f t="shared" si="20"/>
        <v>0</v>
      </c>
      <c r="AP630" s="26">
        <f t="shared" si="21"/>
        <v>0</v>
      </c>
      <c r="AQ630" s="25">
        <f t="shared" si="22"/>
        <v>0</v>
      </c>
      <c r="AR630" s="26">
        <f t="shared" si="23"/>
        <v>1</v>
      </c>
      <c r="BD630" s="30"/>
      <c r="BE630" s="30"/>
      <c r="BF630" s="30"/>
    </row>
    <row r="631" spans="1:58" x14ac:dyDescent="0.2">
      <c r="A631" s="40">
        <v>38985</v>
      </c>
      <c r="B631" s="13">
        <v>13.5</v>
      </c>
      <c r="C631" s="14">
        <v>14.81</v>
      </c>
      <c r="D631" s="31">
        <f t="shared" si="14"/>
        <v>58515.255616886403</v>
      </c>
      <c r="E631" s="31">
        <f t="shared" si="15"/>
        <v>9574.9275066840528</v>
      </c>
      <c r="F631" s="16">
        <f t="shared" si="0"/>
        <v>68090.183123570459</v>
      </c>
      <c r="G631" s="16">
        <f t="shared" si="1"/>
        <v>13.684213853720919</v>
      </c>
      <c r="H631" s="17">
        <f t="shared" si="2"/>
        <v>8.8453747467927113E-2</v>
      </c>
      <c r="I631" s="16">
        <v>12.12</v>
      </c>
      <c r="J631" s="32">
        <f t="shared" si="16"/>
        <v>0.966869016257078</v>
      </c>
      <c r="K631" s="18">
        <f t="shared" ca="1" si="3"/>
        <v>12488.57210634444</v>
      </c>
      <c r="L631" s="19"/>
      <c r="M631" s="20"/>
      <c r="N631" s="18"/>
      <c r="O631" s="20"/>
      <c r="P631" s="21"/>
      <c r="Q631" s="33">
        <f t="shared" si="17"/>
        <v>1.0331309837429221</v>
      </c>
      <c r="R631" s="5">
        <f t="shared" ca="1" si="4"/>
        <v>12.109192937197529</v>
      </c>
      <c r="S631" s="20"/>
      <c r="T631" s="20"/>
      <c r="U631" s="5">
        <f t="shared" ca="1" si="5"/>
        <v>22.671413121268635</v>
      </c>
      <c r="V631" s="23"/>
      <c r="W631" s="20"/>
      <c r="X631" s="32">
        <f t="shared" si="18"/>
        <v>0.93373803251415599</v>
      </c>
      <c r="Y631" s="18">
        <f t="shared" ca="1" si="6"/>
        <v>866286411.45022571</v>
      </c>
      <c r="Z631" s="20"/>
      <c r="AA631" s="20"/>
      <c r="AB631" s="18"/>
      <c r="AC631" s="20"/>
      <c r="AD631" s="20"/>
      <c r="AE631" s="24">
        <f t="shared" si="53"/>
        <v>17</v>
      </c>
      <c r="AH631" s="25" t="str">
        <f t="shared" ca="1" si="7"/>
        <v>-</v>
      </c>
      <c r="AI631" s="15">
        <f t="shared" ca="1" si="8"/>
        <v>13.842333744948426</v>
      </c>
      <c r="AJ631" s="15">
        <f t="shared" ca="1" si="9"/>
        <v>14.293631513381253</v>
      </c>
      <c r="AK631" s="17">
        <f t="shared" ca="1" si="10"/>
        <v>0.10007657870544701</v>
      </c>
      <c r="AL631" s="17">
        <f t="shared" ca="1" si="11"/>
        <v>9.3606839691106947E-2</v>
      </c>
      <c r="AM631" s="26">
        <f t="shared" ca="1" si="12"/>
        <v>0</v>
      </c>
      <c r="AN631" s="26">
        <f t="shared" ca="1" si="13"/>
        <v>1</v>
      </c>
      <c r="AO631" s="25">
        <f t="shared" si="20"/>
        <v>0</v>
      </c>
      <c r="AP631" s="26">
        <f t="shared" si="21"/>
        <v>0</v>
      </c>
      <c r="AQ631" s="25">
        <f t="shared" si="22"/>
        <v>0</v>
      </c>
      <c r="AR631" s="26">
        <f t="shared" si="23"/>
        <v>1</v>
      </c>
      <c r="BD631" s="30"/>
      <c r="BE631" s="30"/>
      <c r="BF631" s="30"/>
    </row>
    <row r="632" spans="1:58" x14ac:dyDescent="0.2">
      <c r="A632" s="40">
        <v>38986</v>
      </c>
      <c r="B632" s="13">
        <v>13.22</v>
      </c>
      <c r="C632" s="14">
        <v>14.49</v>
      </c>
      <c r="D632" s="31">
        <f t="shared" si="14"/>
        <v>55073.181757069557</v>
      </c>
      <c r="E632" s="31">
        <f t="shared" si="15"/>
        <v>12712.537034538707</v>
      </c>
      <c r="F632" s="16">
        <f t="shared" si="0"/>
        <v>67785.718791608262</v>
      </c>
      <c r="G632" s="16">
        <f t="shared" si="1"/>
        <v>13.458175862433473</v>
      </c>
      <c r="H632" s="17">
        <f t="shared" si="2"/>
        <v>8.7646652864044161E-2</v>
      </c>
      <c r="I632" s="16">
        <v>11.53</v>
      </c>
      <c r="J632" s="32">
        <f t="shared" si="16"/>
        <v>0.97908421736862283</v>
      </c>
      <c r="K632" s="18">
        <f t="shared" ca="1" si="3"/>
        <v>12226.865361668702</v>
      </c>
      <c r="L632" s="19"/>
      <c r="M632" s="20"/>
      <c r="N632" s="18"/>
      <c r="O632" s="20"/>
      <c r="P632" s="21"/>
      <c r="Q632" s="33">
        <f t="shared" si="17"/>
        <v>1.0209157826313773</v>
      </c>
      <c r="R632" s="5">
        <f t="shared" ca="1" si="4"/>
        <v>12.361951180431364</v>
      </c>
      <c r="S632" s="20"/>
      <c r="T632" s="20"/>
      <c r="U632" s="5">
        <f t="shared" ca="1" si="5"/>
        <v>23.144811070294814</v>
      </c>
      <c r="V632" s="23"/>
      <c r="W632" s="20"/>
      <c r="X632" s="32">
        <f t="shared" si="18"/>
        <v>0.95816843473724556</v>
      </c>
      <c r="Y632" s="18">
        <f t="shared" ca="1" si="6"/>
        <v>829993666.81708562</v>
      </c>
      <c r="Z632" s="20"/>
      <c r="AA632" s="20"/>
      <c r="AB632" s="18"/>
      <c r="AC632" s="20"/>
      <c r="AD632" s="20"/>
      <c r="AE632" s="24">
        <f t="shared" si="53"/>
        <v>16</v>
      </c>
      <c r="AH632" s="25" t="str">
        <f t="shared" ca="1" si="7"/>
        <v>-</v>
      </c>
      <c r="AI632" s="15">
        <f t="shared" ca="1" si="8"/>
        <v>13.824433165516954</v>
      </c>
      <c r="AJ632" s="15">
        <f t="shared" ca="1" si="9"/>
        <v>14.260880333656182</v>
      </c>
      <c r="AK632" s="17">
        <f t="shared" ca="1" si="10"/>
        <v>9.0259066826465881E-2</v>
      </c>
      <c r="AL632" s="17">
        <f t="shared" ca="1" si="11"/>
        <v>9.4646089784923199E-2</v>
      </c>
      <c r="AM632" s="26">
        <f t="shared" ca="1" si="12"/>
        <v>0</v>
      </c>
      <c r="AN632" s="26">
        <f t="shared" ca="1" si="13"/>
        <v>0</v>
      </c>
      <c r="AO632" s="25">
        <f t="shared" si="20"/>
        <v>0</v>
      </c>
      <c r="AP632" s="26">
        <f t="shared" si="21"/>
        <v>0</v>
      </c>
      <c r="AQ632" s="25">
        <f t="shared" si="22"/>
        <v>0</v>
      </c>
      <c r="AR632" s="26">
        <f t="shared" si="23"/>
        <v>1</v>
      </c>
      <c r="BD632" s="30"/>
      <c r="BE632" s="30"/>
      <c r="BF632" s="30"/>
    </row>
    <row r="633" spans="1:58" x14ac:dyDescent="0.2">
      <c r="A633" s="40">
        <v>38987</v>
      </c>
      <c r="B633" s="13">
        <v>13.21</v>
      </c>
      <c r="C633" s="14">
        <v>14.69</v>
      </c>
      <c r="D633" s="31">
        <f t="shared" si="14"/>
        <v>51631.10789725271</v>
      </c>
      <c r="E633" s="31">
        <f t="shared" si="15"/>
        <v>15852.924641631787</v>
      </c>
      <c r="F633" s="16">
        <f t="shared" si="0"/>
        <v>67484.032538884494</v>
      </c>
      <c r="G633" s="16">
        <f t="shared" si="1"/>
        <v>13.557672295014321</v>
      </c>
      <c r="H633" s="17">
        <f t="shared" si="2"/>
        <v>0.10074880871341041</v>
      </c>
      <c r="I633" s="16">
        <v>11.58</v>
      </c>
      <c r="J633" s="32">
        <f t="shared" si="16"/>
        <v>1.0029095198441234</v>
      </c>
      <c r="K633" s="18">
        <f t="shared" ca="1" si="3"/>
        <v>12261.939753975754</v>
      </c>
      <c r="L633" s="19"/>
      <c r="M633" s="20"/>
      <c r="N633" s="18"/>
      <c r="O633" s="20"/>
      <c r="P633" s="21"/>
      <c r="Q633" s="33">
        <f t="shared" si="17"/>
        <v>0.99709048015587665</v>
      </c>
      <c r="R633" s="5">
        <f t="shared" ca="1" si="4"/>
        <v>12.325470353884384</v>
      </c>
      <c r="S633" s="20"/>
      <c r="T633" s="20"/>
      <c r="U633" s="5">
        <f t="shared" ca="1" si="5"/>
        <v>23.076680715984931</v>
      </c>
      <c r="V633" s="23"/>
      <c r="W633" s="20"/>
      <c r="X633" s="32">
        <f t="shared" si="18"/>
        <v>1.0058190396882467</v>
      </c>
      <c r="Y633" s="18">
        <f t="shared" ca="1" si="6"/>
        <v>834768490.56218636</v>
      </c>
      <c r="Z633" s="20"/>
      <c r="AA633" s="20"/>
      <c r="AB633" s="18"/>
      <c r="AC633" s="20"/>
      <c r="AD633" s="20"/>
      <c r="AE633" s="24">
        <f t="shared" si="53"/>
        <v>15</v>
      </c>
      <c r="AH633" s="25" t="str">
        <f t="shared" ca="1" si="7"/>
        <v>-</v>
      </c>
      <c r="AI633" s="15">
        <f t="shared" ca="1" si="8"/>
        <v>13.818806879270543</v>
      </c>
      <c r="AJ633" s="15">
        <f t="shared" ca="1" si="9"/>
        <v>14.226491347745684</v>
      </c>
      <c r="AK633" s="17">
        <f t="shared" ca="1" si="10"/>
        <v>8.2519510414343092E-2</v>
      </c>
      <c r="AL633" s="17">
        <f t="shared" ca="1" si="11"/>
        <v>9.6186489191531249E-2</v>
      </c>
      <c r="AM633" s="26">
        <f t="shared" ca="1" si="12"/>
        <v>0</v>
      </c>
      <c r="AN633" s="26">
        <f t="shared" ca="1" si="13"/>
        <v>0</v>
      </c>
      <c r="AO633" s="25">
        <f t="shared" si="20"/>
        <v>0</v>
      </c>
      <c r="AP633" s="26">
        <f t="shared" si="21"/>
        <v>0</v>
      </c>
      <c r="AQ633" s="25">
        <f t="shared" si="22"/>
        <v>0</v>
      </c>
      <c r="AR633" s="26">
        <f t="shared" si="23"/>
        <v>1</v>
      </c>
      <c r="BD633" s="30"/>
      <c r="BE633" s="30"/>
      <c r="BF633" s="30"/>
    </row>
    <row r="634" spans="1:58" x14ac:dyDescent="0.2">
      <c r="A634" s="40">
        <v>38988</v>
      </c>
      <c r="B634" s="13">
        <v>13.18</v>
      </c>
      <c r="C634" s="14">
        <v>14.63</v>
      </c>
      <c r="D634" s="31">
        <f t="shared" si="14"/>
        <v>48189.034037435864</v>
      </c>
      <c r="E634" s="31">
        <f t="shared" si="15"/>
        <v>18948.213660568515</v>
      </c>
      <c r="F634" s="16">
        <f t="shared" si="0"/>
        <v>67137.247698004387</v>
      </c>
      <c r="G634" s="16">
        <f t="shared" si="1"/>
        <v>13.589234973876371</v>
      </c>
      <c r="H634" s="17">
        <f t="shared" si="2"/>
        <v>9.9111414900888706E-2</v>
      </c>
      <c r="I634" s="16">
        <v>11.72</v>
      </c>
      <c r="J634" s="32">
        <f t="shared" si="16"/>
        <v>0.99717729880181361</v>
      </c>
      <c r="K634" s="18">
        <f t="shared" ca="1" si="3"/>
        <v>12226.829478279913</v>
      </c>
      <c r="L634" s="19"/>
      <c r="M634" s="20"/>
      <c r="N634" s="18"/>
      <c r="O634" s="20"/>
      <c r="P634" s="21"/>
      <c r="Q634" s="33">
        <f t="shared" si="17"/>
        <v>1.0028227011981863</v>
      </c>
      <c r="R634" s="5">
        <f t="shared" ca="1" si="4"/>
        <v>12.359746561583854</v>
      </c>
      <c r="S634" s="20"/>
      <c r="T634" s="20"/>
      <c r="U634" s="5">
        <f t="shared" ca="1" si="5"/>
        <v>23.141027020080706</v>
      </c>
      <c r="V634" s="23"/>
      <c r="W634" s="20"/>
      <c r="X634" s="32">
        <f t="shared" si="18"/>
        <v>0.99435459760362721</v>
      </c>
      <c r="Y634" s="18">
        <f t="shared" ca="1" si="6"/>
        <v>830001257.94919848</v>
      </c>
      <c r="Z634" s="20"/>
      <c r="AA634" s="20"/>
      <c r="AB634" s="18"/>
      <c r="AC634" s="20"/>
      <c r="AD634" s="20"/>
      <c r="AE634" s="24">
        <f t="shared" si="53"/>
        <v>14</v>
      </c>
      <c r="AH634" s="25" t="str">
        <f t="shared" ca="1" si="7"/>
        <v>-</v>
      </c>
      <c r="AI634" s="15">
        <f t="shared" ca="1" si="8"/>
        <v>13.804435691720041</v>
      </c>
      <c r="AJ634" s="15">
        <f t="shared" ca="1" si="9"/>
        <v>14.183230844816425</v>
      </c>
      <c r="AK634" s="17">
        <f t="shared" ca="1" si="10"/>
        <v>8.6873459282544863E-2</v>
      </c>
      <c r="AL634" s="17">
        <f t="shared" ca="1" si="11"/>
        <v>9.8767738582919387E-2</v>
      </c>
      <c r="AM634" s="26">
        <f t="shared" ca="1" si="12"/>
        <v>0</v>
      </c>
      <c r="AN634" s="26">
        <f t="shared" ca="1" si="13"/>
        <v>0</v>
      </c>
      <c r="AO634" s="25">
        <f t="shared" si="20"/>
        <v>0</v>
      </c>
      <c r="AP634" s="26">
        <f t="shared" si="21"/>
        <v>0</v>
      </c>
      <c r="AQ634" s="25">
        <f t="shared" si="22"/>
        <v>0</v>
      </c>
      <c r="AR634" s="26">
        <f t="shared" si="23"/>
        <v>1</v>
      </c>
      <c r="BD634" s="30"/>
      <c r="BE634" s="30"/>
      <c r="BF634" s="30"/>
    </row>
    <row r="635" spans="1:58" x14ac:dyDescent="0.2">
      <c r="A635" s="40">
        <v>38989</v>
      </c>
      <c r="B635" s="13">
        <v>13.1</v>
      </c>
      <c r="C635" s="14">
        <v>14.63</v>
      </c>
      <c r="D635" s="31">
        <f t="shared" si="14"/>
        <v>44746.960177619017</v>
      </c>
      <c r="E635" s="31">
        <f t="shared" si="15"/>
        <v>22049.138709945553</v>
      </c>
      <c r="F635" s="16">
        <f t="shared" si="0"/>
        <v>66796.098887564571</v>
      </c>
      <c r="G635" s="16">
        <f t="shared" si="1"/>
        <v>13.605047192696118</v>
      </c>
      <c r="H635" s="17">
        <f t="shared" si="2"/>
        <v>0.10457963089542044</v>
      </c>
      <c r="I635" s="16">
        <v>11.98</v>
      </c>
      <c r="J635" s="32">
        <f t="shared" si="16"/>
        <v>0.99607630733176511</v>
      </c>
      <c r="K635" s="18">
        <f t="shared" ca="1" si="3"/>
        <v>12178.35864957915</v>
      </c>
      <c r="L635" s="19"/>
      <c r="M635" s="20"/>
      <c r="N635" s="18"/>
      <c r="O635" s="20"/>
      <c r="P635" s="21"/>
      <c r="Q635" s="33">
        <f t="shared" si="17"/>
        <v>1.0039236926682349</v>
      </c>
      <c r="R635" s="5">
        <f t="shared" ca="1" si="4"/>
        <v>12.407725497489496</v>
      </c>
      <c r="S635" s="20"/>
      <c r="T635" s="20"/>
      <c r="U635" s="5">
        <f t="shared" ca="1" si="5"/>
        <v>23.231029946528743</v>
      </c>
      <c r="V635" s="23"/>
      <c r="W635" s="20"/>
      <c r="X635" s="32">
        <f t="shared" si="18"/>
        <v>0.99215261466353022</v>
      </c>
      <c r="Y635" s="18">
        <f t="shared" ca="1" si="6"/>
        <v>823433721.93091476</v>
      </c>
      <c r="Z635" s="20"/>
      <c r="AA635" s="20"/>
      <c r="AB635" s="18"/>
      <c r="AC635" s="20"/>
      <c r="AD635" s="20"/>
      <c r="AE635" s="24">
        <f t="shared" si="53"/>
        <v>13</v>
      </c>
      <c r="AH635" s="25" t="str">
        <f t="shared" ca="1" si="7"/>
        <v>-</v>
      </c>
      <c r="AI635" s="15">
        <f t="shared" ca="1" si="8"/>
        <v>13.793373136993349</v>
      </c>
      <c r="AJ635" s="15">
        <f t="shared" ca="1" si="9"/>
        <v>14.146983542859674</v>
      </c>
      <c r="AK635" s="17">
        <f t="shared" ca="1" si="10"/>
        <v>9.2851318601227903E-2</v>
      </c>
      <c r="AL635" s="17">
        <f t="shared" ca="1" si="11"/>
        <v>0.10160498592204642</v>
      </c>
      <c r="AM635" s="26">
        <f t="shared" ca="1" si="12"/>
        <v>0</v>
      </c>
      <c r="AN635" s="26">
        <f t="shared" ca="1" si="13"/>
        <v>0</v>
      </c>
      <c r="AO635" s="25">
        <f t="shared" si="20"/>
        <v>0</v>
      </c>
      <c r="AP635" s="26">
        <f t="shared" si="21"/>
        <v>0</v>
      </c>
      <c r="AQ635" s="25">
        <f t="shared" si="22"/>
        <v>0</v>
      </c>
      <c r="AR635" s="26">
        <f t="shared" si="23"/>
        <v>1</v>
      </c>
      <c r="BD635" s="30"/>
      <c r="BE635" s="30"/>
      <c r="BF635" s="30"/>
    </row>
    <row r="636" spans="1:58" x14ac:dyDescent="0.2">
      <c r="A636" s="40">
        <v>38992</v>
      </c>
      <c r="B636" s="13">
        <v>13.37</v>
      </c>
      <c r="C636" s="14">
        <v>14.83</v>
      </c>
      <c r="D636" s="31">
        <f t="shared" si="14"/>
        <v>41304.886317802171</v>
      </c>
      <c r="E636" s="31">
        <f t="shared" si="15"/>
        <v>25131.24175598798</v>
      </c>
      <c r="F636" s="16">
        <f t="shared" si="0"/>
        <v>66436.128073790154</v>
      </c>
      <c r="G636" s="16">
        <f t="shared" si="1"/>
        <v>13.922284036224827</v>
      </c>
      <c r="H636" s="17">
        <f t="shared" si="2"/>
        <v>9.8449089683074864E-2</v>
      </c>
      <c r="I636" s="16">
        <v>12.57</v>
      </c>
      <c r="J636" s="32">
        <f t="shared" si="16"/>
        <v>1.0178028247978086</v>
      </c>
      <c r="K636" s="18">
        <f t="shared" ca="1" si="3"/>
        <v>12394.662508786972</v>
      </c>
      <c r="L636" s="19"/>
      <c r="M636" s="20"/>
      <c r="N636" s="18"/>
      <c r="O636" s="20"/>
      <c r="P636" s="21"/>
      <c r="Q636" s="33">
        <f t="shared" si="17"/>
        <v>0.9821971752021913</v>
      </c>
      <c r="R636" s="5">
        <f t="shared" ca="1" si="4"/>
        <v>12.186325246886598</v>
      </c>
      <c r="S636" s="20"/>
      <c r="T636" s="20"/>
      <c r="U636" s="5">
        <f t="shared" ca="1" si="5"/>
        <v>22.816670825161712</v>
      </c>
      <c r="V636" s="23"/>
      <c r="W636" s="20"/>
      <c r="X636" s="32">
        <f t="shared" si="18"/>
        <v>1.0356056495956174</v>
      </c>
      <c r="Y636" s="18">
        <f t="shared" ca="1" si="6"/>
        <v>852696492.18054199</v>
      </c>
      <c r="Z636" s="20"/>
      <c r="AA636" s="20"/>
      <c r="AB636" s="18"/>
      <c r="AC636" s="20"/>
      <c r="AD636" s="20"/>
      <c r="AE636" s="24">
        <f t="shared" si="53"/>
        <v>12</v>
      </c>
      <c r="AH636" s="25" t="str">
        <f t="shared" ca="1" si="7"/>
        <v>-</v>
      </c>
      <c r="AI636" s="15">
        <f t="shared" ca="1" si="8"/>
        <v>13.805658215995017</v>
      </c>
      <c r="AJ636" s="15">
        <f t="shared" ca="1" si="9"/>
        <v>14.121029740282676</v>
      </c>
      <c r="AK636" s="17">
        <f t="shared" ca="1" si="10"/>
        <v>9.6498224087460949E-2</v>
      </c>
      <c r="AL636" s="17">
        <f t="shared" ca="1" si="11"/>
        <v>0.10369961246879703</v>
      </c>
      <c r="AM636" s="26">
        <f t="shared" ca="1" si="12"/>
        <v>0</v>
      </c>
      <c r="AN636" s="26">
        <f t="shared" ca="1" si="13"/>
        <v>0</v>
      </c>
      <c r="AO636" s="25">
        <f t="shared" si="20"/>
        <v>0</v>
      </c>
      <c r="AP636" s="26">
        <f t="shared" si="21"/>
        <v>0</v>
      </c>
      <c r="AQ636" s="25">
        <f t="shared" si="22"/>
        <v>0</v>
      </c>
      <c r="AR636" s="26">
        <f t="shared" si="23"/>
        <v>1</v>
      </c>
      <c r="BD636" s="30"/>
      <c r="BE636" s="30"/>
      <c r="BF636" s="30"/>
    </row>
    <row r="637" spans="1:58" x14ac:dyDescent="0.2">
      <c r="A637" s="40">
        <v>38993</v>
      </c>
      <c r="B637" s="13">
        <v>13.49</v>
      </c>
      <c r="C637" s="14">
        <v>14.7</v>
      </c>
      <c r="D637" s="31">
        <f t="shared" si="14"/>
        <v>37862.812457985325</v>
      </c>
      <c r="E637" s="31">
        <f t="shared" si="15"/>
        <v>28234.44657768395</v>
      </c>
      <c r="F637" s="16">
        <f t="shared" si="0"/>
        <v>66097.259035669267</v>
      </c>
      <c r="G637" s="16">
        <f t="shared" si="1"/>
        <v>14.006869849936761</v>
      </c>
      <c r="H637" s="17">
        <f t="shared" si="2"/>
        <v>8.2312925170067941E-2</v>
      </c>
      <c r="I637" s="16">
        <v>12.24</v>
      </c>
      <c r="J637" s="32">
        <f t="shared" si="16"/>
        <v>1.000943906570084</v>
      </c>
      <c r="K637" s="18">
        <f t="shared" ca="1" si="3"/>
        <v>12405.85612964738</v>
      </c>
      <c r="L637" s="19"/>
      <c r="M637" s="20"/>
      <c r="N637" s="18"/>
      <c r="O637" s="20"/>
      <c r="P637" s="21"/>
      <c r="Q637" s="33">
        <f t="shared" si="17"/>
        <v>0.99905609342991597</v>
      </c>
      <c r="R637" s="5">
        <f t="shared" ca="1" si="4"/>
        <v>12.174315307328223</v>
      </c>
      <c r="S637" s="20"/>
      <c r="T637" s="20"/>
      <c r="U637" s="5">
        <f t="shared" ca="1" si="5"/>
        <v>22.794353618371467</v>
      </c>
      <c r="V637" s="23"/>
      <c r="W637" s="20"/>
      <c r="X637" s="32">
        <f t="shared" si="18"/>
        <v>1.0018878131401681</v>
      </c>
      <c r="Y637" s="18">
        <f t="shared" ca="1" si="6"/>
        <v>854249999.25650334</v>
      </c>
      <c r="Z637" s="20"/>
      <c r="AA637" s="20"/>
      <c r="AB637" s="18"/>
      <c r="AC637" s="20"/>
      <c r="AD637" s="20"/>
      <c r="AE637" s="24">
        <f t="shared" si="53"/>
        <v>11</v>
      </c>
      <c r="AH637" s="25" t="str">
        <f t="shared" ca="1" si="7"/>
        <v>-</v>
      </c>
      <c r="AI637" s="15">
        <f t="shared" ca="1" si="8"/>
        <v>13.833342632677608</v>
      </c>
      <c r="AJ637" s="15">
        <f t="shared" ca="1" si="9"/>
        <v>14.090859433444789</v>
      </c>
      <c r="AK637" s="17">
        <f t="shared" ca="1" si="10"/>
        <v>9.5474753704484425E-2</v>
      </c>
      <c r="AL637" s="17">
        <f t="shared" ca="1" si="11"/>
        <v>0.10401038467455856</v>
      </c>
      <c r="AM637" s="26">
        <f t="shared" ca="1" si="12"/>
        <v>0</v>
      </c>
      <c r="AN637" s="26">
        <f t="shared" ca="1" si="13"/>
        <v>0</v>
      </c>
      <c r="AO637" s="25">
        <f t="shared" si="20"/>
        <v>0</v>
      </c>
      <c r="AP637" s="26">
        <f t="shared" si="21"/>
        <v>0</v>
      </c>
      <c r="AQ637" s="25">
        <f t="shared" si="22"/>
        <v>0</v>
      </c>
      <c r="AR637" s="26">
        <f t="shared" si="23"/>
        <v>1</v>
      </c>
      <c r="BD637" s="30"/>
      <c r="BE637" s="30"/>
      <c r="BF637" s="30"/>
    </row>
    <row r="638" spans="1:58" x14ac:dyDescent="0.2">
      <c r="A638" s="40">
        <v>38994</v>
      </c>
      <c r="B638" s="13">
        <v>12.72</v>
      </c>
      <c r="C638" s="14">
        <v>14.05</v>
      </c>
      <c r="D638" s="31">
        <f t="shared" si="14"/>
        <v>34420.738598168478</v>
      </c>
      <c r="E638" s="31">
        <f t="shared" si="15"/>
        <v>31393.193269447846</v>
      </c>
      <c r="F638" s="16">
        <f t="shared" si="0"/>
        <v>65813.931867616324</v>
      </c>
      <c r="G638" s="16">
        <f t="shared" si="1"/>
        <v>13.354408944482319</v>
      </c>
      <c r="H638" s="17">
        <f t="shared" si="2"/>
        <v>9.4661921708185104E-2</v>
      </c>
      <c r="I638" s="16">
        <v>11.86</v>
      </c>
      <c r="J638" s="32">
        <f t="shared" si="16"/>
        <v>0.94933166060475416</v>
      </c>
      <c r="K638" s="18">
        <f t="shared" ca="1" si="3"/>
        <v>11776.791865001338</v>
      </c>
      <c r="L638" s="19"/>
      <c r="M638" s="20"/>
      <c r="N638" s="18"/>
      <c r="O638" s="20"/>
      <c r="P638" s="21"/>
      <c r="Q638" s="33">
        <f t="shared" si="17"/>
        <v>1.0506683393952458</v>
      </c>
      <c r="R638" s="5">
        <f t="shared" ca="1" si="4"/>
        <v>12.790634784003565</v>
      </c>
      <c r="S638" s="20"/>
      <c r="T638" s="20"/>
      <c r="U638" s="5">
        <f t="shared" ca="1" si="5"/>
        <v>23.948485748945064</v>
      </c>
      <c r="V638" s="23"/>
      <c r="W638" s="20"/>
      <c r="X638" s="32">
        <f t="shared" si="18"/>
        <v>0.8986633212095082</v>
      </c>
      <c r="Y638" s="18">
        <f t="shared" ca="1" si="6"/>
        <v>767632617.84469485</v>
      </c>
      <c r="Z638" s="20"/>
      <c r="AA638" s="20"/>
      <c r="AB638" s="18"/>
      <c r="AC638" s="20"/>
      <c r="AD638" s="20"/>
      <c r="AE638" s="24">
        <f t="shared" si="53"/>
        <v>10</v>
      </c>
      <c r="AH638" s="25" t="str">
        <f t="shared" ca="1" si="7"/>
        <v>-</v>
      </c>
      <c r="AI638" s="15">
        <f t="shared" ca="1" si="8"/>
        <v>13.824091231234913</v>
      </c>
      <c r="AJ638" s="15">
        <f t="shared" ca="1" si="9"/>
        <v>14.040882940212192</v>
      </c>
      <c r="AK638" s="17">
        <f t="shared" ca="1" si="10"/>
        <v>9.6643965178507915E-2</v>
      </c>
      <c r="AL638" s="17">
        <f t="shared" ca="1" si="11"/>
        <v>0.10326364177492356</v>
      </c>
      <c r="AM638" s="26">
        <f t="shared" ca="1" si="12"/>
        <v>0</v>
      </c>
      <c r="AN638" s="26">
        <f t="shared" ca="1" si="13"/>
        <v>0</v>
      </c>
      <c r="AO638" s="25">
        <f t="shared" si="20"/>
        <v>0</v>
      </c>
      <c r="AP638" s="26">
        <f t="shared" si="21"/>
        <v>0</v>
      </c>
      <c r="AQ638" s="25">
        <f t="shared" si="22"/>
        <v>0</v>
      </c>
      <c r="AR638" s="26">
        <f t="shared" si="23"/>
        <v>1</v>
      </c>
      <c r="BD638" s="30"/>
      <c r="BE638" s="30"/>
      <c r="BF638" s="30"/>
    </row>
    <row r="639" spans="1:58" x14ac:dyDescent="0.2">
      <c r="A639" s="40">
        <v>38995</v>
      </c>
      <c r="B639" s="13">
        <v>12.58</v>
      </c>
      <c r="C639" s="14">
        <v>13.95</v>
      </c>
      <c r="D639" s="31">
        <f t="shared" si="14"/>
        <v>30978.664738351632</v>
      </c>
      <c r="E639" s="31">
        <f t="shared" si="15"/>
        <v>34509.433803032924</v>
      </c>
      <c r="F639" s="16">
        <f t="shared" si="0"/>
        <v>65488.098541384556</v>
      </c>
      <c r="G639" s="16">
        <f t="shared" si="1"/>
        <v>13.301931547306696</v>
      </c>
      <c r="H639" s="17">
        <f t="shared" si="2"/>
        <v>9.8207885304659404E-2</v>
      </c>
      <c r="I639" s="16">
        <v>11.98</v>
      </c>
      <c r="J639" s="32">
        <f t="shared" si="16"/>
        <v>0.99113903532080294</v>
      </c>
      <c r="K639" s="18">
        <f t="shared" ca="1" si="3"/>
        <v>11671.962266337747</v>
      </c>
      <c r="L639" s="19"/>
      <c r="M639" s="20"/>
      <c r="N639" s="18"/>
      <c r="O639" s="20"/>
      <c r="P639" s="21"/>
      <c r="Q639" s="33">
        <f t="shared" si="17"/>
        <v>1.0088609646791971</v>
      </c>
      <c r="R639" s="5">
        <f t="shared" ca="1" si="4"/>
        <v>12.903434584540928</v>
      </c>
      <c r="S639" s="20"/>
      <c r="T639" s="20"/>
      <c r="U639" s="5">
        <f t="shared" ca="1" si="5"/>
        <v>24.159865283511699</v>
      </c>
      <c r="V639" s="23"/>
      <c r="W639" s="20"/>
      <c r="X639" s="32">
        <f t="shared" si="18"/>
        <v>0.98227807064160577</v>
      </c>
      <c r="Y639" s="18">
        <f t="shared" ca="1" si="6"/>
        <v>753979061.83007669</v>
      </c>
      <c r="Z639" s="20"/>
      <c r="AA639" s="20"/>
      <c r="AB639" s="18"/>
      <c r="AC639" s="20"/>
      <c r="AD639" s="20"/>
      <c r="AE639" s="24">
        <f t="shared" si="53"/>
        <v>9</v>
      </c>
      <c r="AH639" s="25" t="str">
        <f t="shared" ca="1" si="7"/>
        <v>-</v>
      </c>
      <c r="AI639" s="15">
        <f t="shared" ca="1" si="8"/>
        <v>13.783046195628142</v>
      </c>
      <c r="AJ639" s="15">
        <f t="shared" ca="1" si="9"/>
        <v>13.990134497666492</v>
      </c>
      <c r="AK639" s="17">
        <f t="shared" ca="1" si="10"/>
        <v>9.6220477943716076E-2</v>
      </c>
      <c r="AL639" s="17">
        <f t="shared" ca="1" si="11"/>
        <v>0.10200625221108239</v>
      </c>
      <c r="AM639" s="26">
        <f t="shared" ca="1" si="12"/>
        <v>0</v>
      </c>
      <c r="AN639" s="26">
        <f t="shared" ca="1" si="13"/>
        <v>0</v>
      </c>
      <c r="AO639" s="25">
        <f t="shared" si="20"/>
        <v>0</v>
      </c>
      <c r="AP639" s="26">
        <f t="shared" si="21"/>
        <v>0</v>
      </c>
      <c r="AQ639" s="25">
        <f t="shared" si="22"/>
        <v>0</v>
      </c>
      <c r="AR639" s="26">
        <f t="shared" si="23"/>
        <v>1</v>
      </c>
      <c r="BD639" s="30"/>
      <c r="BE639" s="30"/>
      <c r="BF639" s="30"/>
    </row>
    <row r="640" spans="1:58" x14ac:dyDescent="0.2">
      <c r="A640" s="40">
        <v>38996</v>
      </c>
      <c r="B640" s="13">
        <v>12.48</v>
      </c>
      <c r="C640" s="14">
        <v>13.98</v>
      </c>
      <c r="D640" s="31">
        <f t="shared" si="14"/>
        <v>27536.590878534786</v>
      </c>
      <c r="E640" s="31">
        <f t="shared" si="15"/>
        <v>37613.468868014716</v>
      </c>
      <c r="F640" s="16">
        <f t="shared" si="0"/>
        <v>65150.059746549501</v>
      </c>
      <c r="G640" s="16">
        <f t="shared" si="1"/>
        <v>13.346003861262924</v>
      </c>
      <c r="H640" s="17">
        <f t="shared" si="2"/>
        <v>0.10729613733905574</v>
      </c>
      <c r="I640" s="16">
        <v>11.56</v>
      </c>
      <c r="J640" s="32">
        <f t="shared" si="16"/>
        <v>0.99813428876308252</v>
      </c>
      <c r="K640" s="18">
        <f t="shared" ca="1" si="3"/>
        <v>11649.710800451667</v>
      </c>
      <c r="L640" s="19"/>
      <c r="M640" s="20"/>
      <c r="N640" s="18"/>
      <c r="O640" s="20"/>
      <c r="P640" s="21"/>
      <c r="Q640" s="33">
        <f t="shared" si="17"/>
        <v>1.0018657112369174</v>
      </c>
      <c r="R640" s="5">
        <f t="shared" ca="1" si="4"/>
        <v>12.926970124431447</v>
      </c>
      <c r="S640" s="20"/>
      <c r="T640" s="20"/>
      <c r="U640" s="5">
        <f t="shared" ca="1" si="5"/>
        <v>24.204111949022902</v>
      </c>
      <c r="V640" s="23"/>
      <c r="W640" s="20"/>
      <c r="X640" s="32">
        <f t="shared" si="18"/>
        <v>0.99626857752616504</v>
      </c>
      <c r="Y640" s="18">
        <f t="shared" ca="1" si="6"/>
        <v>751116210.85157216</v>
      </c>
      <c r="Z640" s="20"/>
      <c r="AA640" s="20"/>
      <c r="AB640" s="18"/>
      <c r="AC640" s="20"/>
      <c r="AD640" s="20"/>
      <c r="AE640" s="24">
        <f t="shared" si="53"/>
        <v>8</v>
      </c>
      <c r="AH640" s="25" t="str">
        <f t="shared" ca="1" si="7"/>
        <v>-</v>
      </c>
      <c r="AI640" s="15">
        <f t="shared" ca="1" si="8"/>
        <v>13.734862607146599</v>
      </c>
      <c r="AJ640" s="15">
        <f t="shared" ca="1" si="9"/>
        <v>13.943685432518182</v>
      </c>
      <c r="AK640" s="17">
        <f t="shared" ca="1" si="10"/>
        <v>9.7584598350077253E-2</v>
      </c>
      <c r="AL640" s="17">
        <f t="shared" ca="1" si="11"/>
        <v>0.10081098238568247</v>
      </c>
      <c r="AM640" s="26">
        <f t="shared" ca="1" si="12"/>
        <v>0</v>
      </c>
      <c r="AN640" s="26">
        <f t="shared" ca="1" si="13"/>
        <v>0</v>
      </c>
      <c r="AO640" s="25">
        <f t="shared" si="20"/>
        <v>0</v>
      </c>
      <c r="AP640" s="26">
        <f t="shared" si="21"/>
        <v>0</v>
      </c>
      <c r="AQ640" s="25">
        <f t="shared" si="22"/>
        <v>0</v>
      </c>
      <c r="AR640" s="26">
        <f t="shared" si="23"/>
        <v>1</v>
      </c>
      <c r="BD640" s="30"/>
      <c r="BE640" s="30"/>
      <c r="BF640" s="30"/>
    </row>
    <row r="641" spans="1:58" x14ac:dyDescent="0.2">
      <c r="A641" s="40">
        <v>38999</v>
      </c>
      <c r="B641" s="13">
        <v>12.23</v>
      </c>
      <c r="C641" s="14">
        <v>13.73</v>
      </c>
      <c r="D641" s="31">
        <f t="shared" si="14"/>
        <v>24094.517018717939</v>
      </c>
      <c r="E641" s="31">
        <f t="shared" si="15"/>
        <v>40686.221498237479</v>
      </c>
      <c r="F641" s="16">
        <f t="shared" si="0"/>
        <v>64780.738516955418</v>
      </c>
      <c r="G641" s="16">
        <f t="shared" si="1"/>
        <v>13.172090714686476</v>
      </c>
      <c r="H641" s="17">
        <f t="shared" si="2"/>
        <v>0.10924981791697008</v>
      </c>
      <c r="I641" s="16">
        <v>11.68</v>
      </c>
      <c r="J641" s="32">
        <f t="shared" si="16"/>
        <v>0.98137398969249634</v>
      </c>
      <c r="K641" s="18">
        <f t="shared" ca="1" si="3"/>
        <v>11432.257077788094</v>
      </c>
      <c r="L641" s="19"/>
      <c r="M641" s="20"/>
      <c r="N641" s="18"/>
      <c r="O641" s="20"/>
      <c r="P641" s="21"/>
      <c r="Q641" s="33">
        <f t="shared" si="17"/>
        <v>1.0186260103075035</v>
      </c>
      <c r="R641" s="5">
        <f t="shared" ca="1" si="4"/>
        <v>13.167199452150451</v>
      </c>
      <c r="S641" s="20"/>
      <c r="T641" s="20"/>
      <c r="U641" s="5">
        <f t="shared" ca="1" si="5"/>
        <v>24.654093915183694</v>
      </c>
      <c r="V641" s="23"/>
      <c r="W641" s="20"/>
      <c r="X641" s="32">
        <f t="shared" si="18"/>
        <v>0.96274797938499279</v>
      </c>
      <c r="Y641" s="18">
        <f t="shared" ca="1" si="6"/>
        <v>723088022.46248651</v>
      </c>
      <c r="Z641" s="20"/>
      <c r="AA641" s="20"/>
      <c r="AB641" s="18"/>
      <c r="AC641" s="20"/>
      <c r="AD641" s="20"/>
      <c r="AE641" s="24">
        <f t="shared" si="53"/>
        <v>7</v>
      </c>
      <c r="AH641" s="25" t="str">
        <f t="shared" ca="1" si="7"/>
        <v>-</v>
      </c>
      <c r="AI641" s="15">
        <f t="shared" ca="1" si="8"/>
        <v>13.681293198993334</v>
      </c>
      <c r="AJ641" s="15">
        <f t="shared" ca="1" si="9"/>
        <v>13.890160960197912</v>
      </c>
      <c r="AK641" s="17">
        <f t="shared" ca="1" si="10"/>
        <v>9.8362962853668856E-2</v>
      </c>
      <c r="AL641" s="17">
        <f t="shared" ca="1" si="11"/>
        <v>9.8920234795528694E-2</v>
      </c>
      <c r="AM641" s="26">
        <f t="shared" ca="1" si="12"/>
        <v>0</v>
      </c>
      <c r="AN641" s="26">
        <f t="shared" ca="1" si="13"/>
        <v>0</v>
      </c>
      <c r="AO641" s="25">
        <f t="shared" si="20"/>
        <v>0</v>
      </c>
      <c r="AP641" s="26">
        <f t="shared" si="21"/>
        <v>0</v>
      </c>
      <c r="AQ641" s="25">
        <f t="shared" si="22"/>
        <v>0</v>
      </c>
      <c r="AR641" s="26">
        <f t="shared" si="23"/>
        <v>1</v>
      </c>
      <c r="BD641" s="30"/>
      <c r="BE641" s="30"/>
      <c r="BF641" s="30"/>
    </row>
    <row r="642" spans="1:58" x14ac:dyDescent="0.2">
      <c r="A642" s="40">
        <v>39000</v>
      </c>
      <c r="B642" s="13">
        <v>11.72</v>
      </c>
      <c r="C642" s="14">
        <v>13.44</v>
      </c>
      <c r="D642" s="31">
        <f t="shared" si="14"/>
        <v>20652.443158901089</v>
      </c>
      <c r="E642" s="31">
        <f t="shared" si="15"/>
        <v>43752.249415612576</v>
      </c>
      <c r="F642" s="16">
        <f t="shared" si="0"/>
        <v>64404.692574513669</v>
      </c>
      <c r="G642" s="16">
        <f t="shared" si="1"/>
        <v>12.888453197844052</v>
      </c>
      <c r="H642" s="17">
        <f t="shared" si="2"/>
        <v>0.12797619047619035</v>
      </c>
      <c r="I642" s="16">
        <v>11.52</v>
      </c>
      <c r="J642" s="32">
        <f t="shared" si="16"/>
        <v>0.97278687544628473</v>
      </c>
      <c r="K642" s="18">
        <f t="shared" ca="1" si="3"/>
        <v>11120.696255013523</v>
      </c>
      <c r="L642" s="19"/>
      <c r="M642" s="20"/>
      <c r="N642" s="18"/>
      <c r="O642" s="20"/>
      <c r="P642" s="21"/>
      <c r="Q642" s="33">
        <f t="shared" si="17"/>
        <v>1.0272131245537153</v>
      </c>
      <c r="R642" s="5">
        <f t="shared" ca="1" si="4"/>
        <v>13.524956635487358</v>
      </c>
      <c r="S642" s="20"/>
      <c r="T642" s="20"/>
      <c r="U642" s="5">
        <f t="shared" ca="1" si="5"/>
        <v>25.324141831004788</v>
      </c>
      <c r="V642" s="23"/>
      <c r="W642" s="20"/>
      <c r="X642" s="32">
        <f t="shared" si="18"/>
        <v>0.94557375089256934</v>
      </c>
      <c r="Y642" s="18">
        <f t="shared" ca="1" si="6"/>
        <v>683688055.01301301</v>
      </c>
      <c r="Z642" s="20"/>
      <c r="AA642" s="20"/>
      <c r="AB642" s="18"/>
      <c r="AC642" s="20"/>
      <c r="AD642" s="20"/>
      <c r="AE642" s="24">
        <f t="shared" si="53"/>
        <v>6</v>
      </c>
      <c r="AH642" s="25" t="str">
        <f t="shared" ca="1" si="7"/>
        <v>-</v>
      </c>
      <c r="AI642" s="15">
        <f t="shared" ca="1" si="8"/>
        <v>13.609819382994401</v>
      </c>
      <c r="AJ642" s="15">
        <f t="shared" ca="1" si="9"/>
        <v>13.827082541311578</v>
      </c>
      <c r="AK642" s="17">
        <f t="shared" ca="1" si="10"/>
        <v>0.1032841463191881</v>
      </c>
      <c r="AL642" s="17">
        <f t="shared" ca="1" si="11"/>
        <v>9.7759263941669894E-2</v>
      </c>
      <c r="AM642" s="26">
        <f t="shared" ca="1" si="12"/>
        <v>0</v>
      </c>
      <c r="AN642" s="26">
        <f t="shared" ca="1" si="13"/>
        <v>1</v>
      </c>
      <c r="AO642" s="25">
        <f t="shared" si="20"/>
        <v>0</v>
      </c>
      <c r="AP642" s="26">
        <f t="shared" si="21"/>
        <v>0</v>
      </c>
      <c r="AQ642" s="25">
        <f t="shared" si="22"/>
        <v>0</v>
      </c>
      <c r="AR642" s="26">
        <f t="shared" si="23"/>
        <v>1</v>
      </c>
      <c r="BD642" s="30"/>
      <c r="BE642" s="30"/>
      <c r="BF642" s="30"/>
    </row>
    <row r="643" spans="1:58" x14ac:dyDescent="0.2">
      <c r="A643" s="40">
        <v>39001</v>
      </c>
      <c r="B643" s="13">
        <v>11.62</v>
      </c>
      <c r="C643" s="14">
        <v>13.24</v>
      </c>
      <c r="D643" s="31">
        <f t="shared" si="14"/>
        <v>17210.369299084239</v>
      </c>
      <c r="E643" s="31">
        <f t="shared" si="15"/>
        <v>46753.819775512384</v>
      </c>
      <c r="F643" s="16">
        <f t="shared" si="0"/>
        <v>63964.189074596623</v>
      </c>
      <c r="G643" s="16">
        <f t="shared" si="1"/>
        <v>12.804118631567404</v>
      </c>
      <c r="H643" s="17">
        <f t="shared" si="2"/>
        <v>0.12235649546827798</v>
      </c>
      <c r="I643" s="16">
        <v>11.62</v>
      </c>
      <c r="J643" s="32">
        <f t="shared" si="16"/>
        <v>0.98666171611457032</v>
      </c>
      <c r="K643" s="18">
        <f t="shared" ca="1" si="3"/>
        <v>10971.917930015363</v>
      </c>
      <c r="L643" s="19"/>
      <c r="M643" s="20"/>
      <c r="N643" s="18"/>
      <c r="O643" s="20"/>
      <c r="P643" s="21"/>
      <c r="Q643" s="33">
        <f t="shared" si="17"/>
        <v>1.0133382838854297</v>
      </c>
      <c r="R643" s="5">
        <f t="shared" ca="1" si="4"/>
        <v>13.70478539950965</v>
      </c>
      <c r="S643" s="20"/>
      <c r="T643" s="20"/>
      <c r="U643" s="5">
        <f t="shared" ca="1" si="5"/>
        <v>25.661043876867407</v>
      </c>
      <c r="V643" s="23"/>
      <c r="W643" s="20"/>
      <c r="X643" s="32">
        <f t="shared" si="18"/>
        <v>0.97332343222914064</v>
      </c>
      <c r="Y643" s="18">
        <f t="shared" ca="1" si="6"/>
        <v>665405808.95802891</v>
      </c>
      <c r="Z643" s="20"/>
      <c r="AA643" s="20"/>
      <c r="AB643" s="18"/>
      <c r="AC643" s="20"/>
      <c r="AD643" s="20"/>
      <c r="AE643" s="24">
        <f t="shared" si="53"/>
        <v>5</v>
      </c>
      <c r="AH643" s="25" t="str">
        <f t="shared" ca="1" si="7"/>
        <v>-</v>
      </c>
      <c r="AI643" s="15">
        <f t="shared" ca="1" si="8"/>
        <v>13.568432552249991</v>
      </c>
      <c r="AJ643" s="15">
        <f t="shared" ca="1" si="9"/>
        <v>13.775282385904045</v>
      </c>
      <c r="AK643" s="17">
        <f t="shared" ca="1" si="10"/>
        <v>0.10995807470222312</v>
      </c>
      <c r="AL643" s="17">
        <f t="shared" ca="1" si="11"/>
        <v>9.6207410709303054E-2</v>
      </c>
      <c r="AM643" s="26">
        <f t="shared" ca="1" si="12"/>
        <v>0</v>
      </c>
      <c r="AN643" s="26">
        <f t="shared" ca="1" si="13"/>
        <v>1</v>
      </c>
      <c r="AO643" s="25">
        <f t="shared" si="20"/>
        <v>0</v>
      </c>
      <c r="AP643" s="26">
        <f t="shared" si="21"/>
        <v>0</v>
      </c>
      <c r="AQ643" s="25">
        <f t="shared" si="22"/>
        <v>0</v>
      </c>
      <c r="AR643" s="26">
        <f t="shared" si="23"/>
        <v>1</v>
      </c>
      <c r="BD643" s="30"/>
      <c r="BE643" s="30"/>
      <c r="BF643" s="30"/>
    </row>
    <row r="644" spans="1:58" x14ac:dyDescent="0.2">
      <c r="A644" s="40">
        <v>39002</v>
      </c>
      <c r="B644" s="13">
        <v>11.36</v>
      </c>
      <c r="C644" s="14">
        <v>12.95</v>
      </c>
      <c r="D644" s="31">
        <f t="shared" si="14"/>
        <v>13768.295439267391</v>
      </c>
      <c r="E644" s="31">
        <f t="shared" si="15"/>
        <v>49774.733540699075</v>
      </c>
      <c r="F644" s="16">
        <f t="shared" si="0"/>
        <v>63543.028979966468</v>
      </c>
      <c r="G644" s="16">
        <f t="shared" si="1"/>
        <v>12.605484006666773</v>
      </c>
      <c r="H644" s="17">
        <f t="shared" si="2"/>
        <v>0.12277992277992278</v>
      </c>
      <c r="I644" s="16">
        <v>11.09</v>
      </c>
      <c r="J644" s="32">
        <f t="shared" si="16"/>
        <v>0.97800449556538027</v>
      </c>
      <c r="K644" s="18">
        <f t="shared" ca="1" si="3"/>
        <v>10730.147596078179</v>
      </c>
      <c r="L644" s="19"/>
      <c r="M644" s="20"/>
      <c r="N644" s="18"/>
      <c r="O644" s="20"/>
      <c r="P644" s="21"/>
      <c r="Q644" s="33">
        <f t="shared" si="17"/>
        <v>1.0219955044346196</v>
      </c>
      <c r="R644" s="5">
        <f t="shared" ca="1" si="4"/>
        <v>14.005645586458266</v>
      </c>
      <c r="S644" s="20"/>
      <c r="T644" s="20"/>
      <c r="U644" s="5">
        <f t="shared" ca="1" si="5"/>
        <v>26.224573640877622</v>
      </c>
      <c r="V644" s="23"/>
      <c r="W644" s="20"/>
      <c r="X644" s="32">
        <f t="shared" si="18"/>
        <v>0.95600899113076054</v>
      </c>
      <c r="Y644" s="18">
        <f t="shared" ca="1" si="6"/>
        <v>636092070.14908981</v>
      </c>
      <c r="Z644" s="20"/>
      <c r="AA644" s="20"/>
      <c r="AB644" s="18"/>
      <c r="AC644" s="20"/>
      <c r="AD644" s="20"/>
      <c r="AE644" s="24">
        <f t="shared" si="53"/>
        <v>4</v>
      </c>
      <c r="AH644" s="25" t="str">
        <f t="shared" ca="1" si="7"/>
        <v>-</v>
      </c>
      <c r="AI644" s="15">
        <f t="shared" ca="1" si="8"/>
        <v>13.525988814996873</v>
      </c>
      <c r="AJ644" s="15">
        <f t="shared" ca="1" si="9"/>
        <v>13.720726502817595</v>
      </c>
      <c r="AK644" s="17">
        <f t="shared" ca="1" si="10"/>
        <v>0.11464440821417939</v>
      </c>
      <c r="AL644" s="17">
        <f t="shared" ca="1" si="11"/>
        <v>9.9319423277318353E-2</v>
      </c>
      <c r="AM644" s="26">
        <f t="shared" ca="1" si="12"/>
        <v>0</v>
      </c>
      <c r="AN644" s="26">
        <f t="shared" ca="1" si="13"/>
        <v>1</v>
      </c>
      <c r="AO644" s="25">
        <f t="shared" si="20"/>
        <v>0</v>
      </c>
      <c r="AP644" s="26">
        <f t="shared" si="21"/>
        <v>0</v>
      </c>
      <c r="AQ644" s="25">
        <f t="shared" si="22"/>
        <v>0</v>
      </c>
      <c r="AR644" s="26">
        <f t="shared" si="23"/>
        <v>1</v>
      </c>
      <c r="BD644" s="30"/>
      <c r="BE644" s="30"/>
      <c r="BF644" s="30"/>
    </row>
    <row r="645" spans="1:58" x14ac:dyDescent="0.2">
      <c r="A645" s="40">
        <v>39003</v>
      </c>
      <c r="B645" s="13">
        <v>11.18</v>
      </c>
      <c r="C645" s="14">
        <v>12.78</v>
      </c>
      <c r="D645" s="31">
        <f t="shared" si="14"/>
        <v>10326.221579450543</v>
      </c>
      <c r="E645" s="31">
        <f t="shared" si="15"/>
        <v>52794.189837804821</v>
      </c>
      <c r="F645" s="16">
        <f t="shared" si="0"/>
        <v>63120.411417255367</v>
      </c>
      <c r="G645" s="16">
        <f t="shared" si="1"/>
        <v>12.518247039964567</v>
      </c>
      <c r="H645" s="17">
        <f t="shared" si="2"/>
        <v>0.12519561815336466</v>
      </c>
      <c r="I645" s="16">
        <v>10.75</v>
      </c>
      <c r="J645" s="32">
        <f t="shared" si="16"/>
        <v>0.98647458325228066</v>
      </c>
      <c r="K645" s="18">
        <f t="shared" ca="1" si="3"/>
        <v>10584.586348107779</v>
      </c>
      <c r="L645" s="19"/>
      <c r="M645" s="20"/>
      <c r="N645" s="18"/>
      <c r="O645" s="20"/>
      <c r="P645" s="21"/>
      <c r="Q645" s="33">
        <f t="shared" si="17"/>
        <v>1.0135254167477195</v>
      </c>
      <c r="R645" s="5">
        <f t="shared" ca="1" si="4"/>
        <v>14.194486431565185</v>
      </c>
      <c r="S645" s="20"/>
      <c r="T645" s="20"/>
      <c r="U645" s="5">
        <f t="shared" ca="1" si="5"/>
        <v>26.578361975509743</v>
      </c>
      <c r="V645" s="23"/>
      <c r="W645" s="20"/>
      <c r="X645" s="32">
        <f t="shared" si="18"/>
        <v>0.9729491665045612</v>
      </c>
      <c r="Y645" s="18">
        <f t="shared" ca="1" si="6"/>
        <v>618844518.69635081</v>
      </c>
      <c r="Z645" s="20"/>
      <c r="AA645" s="20"/>
      <c r="AB645" s="18"/>
      <c r="AC645" s="20"/>
      <c r="AD645" s="20"/>
      <c r="AE645" s="24">
        <f t="shared" si="53"/>
        <v>3</v>
      </c>
      <c r="AH645" s="25" t="str">
        <f t="shared" ca="1" si="7"/>
        <v>-</v>
      </c>
      <c r="AI645" s="15">
        <f t="shared" ca="1" si="8"/>
        <v>13.466715971316903</v>
      </c>
      <c r="AJ645" s="15">
        <f t="shared" ca="1" si="9"/>
        <v>13.679952040377707</v>
      </c>
      <c r="AK645" s="17">
        <f t="shared" ca="1" si="10"/>
        <v>0.1191423636889636</v>
      </c>
      <c r="AL645" s="17">
        <f t="shared" ca="1" si="11"/>
        <v>0.10284961972544601</v>
      </c>
      <c r="AM645" s="26">
        <f t="shared" ca="1" si="12"/>
        <v>0</v>
      </c>
      <c r="AN645" s="26">
        <f t="shared" ca="1" si="13"/>
        <v>1</v>
      </c>
      <c r="AO645" s="25">
        <f t="shared" si="20"/>
        <v>0</v>
      </c>
      <c r="AP645" s="26">
        <f t="shared" si="21"/>
        <v>0</v>
      </c>
      <c r="AQ645" s="25">
        <f t="shared" si="22"/>
        <v>0</v>
      </c>
      <c r="AR645" s="26">
        <f t="shared" si="23"/>
        <v>1</v>
      </c>
      <c r="BD645" s="30"/>
      <c r="BE645" s="30"/>
      <c r="BF645" s="30"/>
    </row>
    <row r="646" spans="1:58" x14ac:dyDescent="0.2">
      <c r="A646" s="40">
        <v>39006</v>
      </c>
      <c r="B646" s="13">
        <v>10.62</v>
      </c>
      <c r="C646" s="14">
        <v>12.51</v>
      </c>
      <c r="D646" s="31">
        <f t="shared" si="14"/>
        <v>6884.1477196336946</v>
      </c>
      <c r="E646" s="31">
        <f t="shared" si="15"/>
        <v>55805.331133012362</v>
      </c>
      <c r="F646" s="16">
        <f t="shared" si="0"/>
        <v>62689.478852646054</v>
      </c>
      <c r="G646" s="16">
        <f t="shared" si="1"/>
        <v>12.30245258649078</v>
      </c>
      <c r="H646" s="17">
        <f t="shared" si="2"/>
        <v>0.15107913669064754</v>
      </c>
      <c r="I646" s="16">
        <v>11.09</v>
      </c>
      <c r="J646" s="32">
        <f t="shared" si="16"/>
        <v>0.97605214603854629</v>
      </c>
      <c r="K646" s="18">
        <f t="shared" ca="1" si="3"/>
        <v>10330.687041419977</v>
      </c>
      <c r="L646" s="19"/>
      <c r="M646" s="20"/>
      <c r="N646" s="18"/>
      <c r="O646" s="20"/>
      <c r="P646" s="21"/>
      <c r="Q646" s="33">
        <f t="shared" si="17"/>
        <v>1.0239478539614537</v>
      </c>
      <c r="R646" s="5">
        <f t="shared" ca="1" si="4"/>
        <v>14.53380843511807</v>
      </c>
      <c r="S646" s="20"/>
      <c r="T646" s="20"/>
      <c r="U646" s="5">
        <f t="shared" ca="1" si="5"/>
        <v>27.213924994221603</v>
      </c>
      <c r="V646" s="23"/>
      <c r="W646" s="20"/>
      <c r="X646" s="32">
        <f t="shared" si="18"/>
        <v>0.95210429207709257</v>
      </c>
      <c r="Y646" s="18">
        <f t="shared" ca="1" si="6"/>
        <v>589165744.98536122</v>
      </c>
      <c r="Z646" s="20"/>
      <c r="AA646" s="20"/>
      <c r="AB646" s="18"/>
      <c r="AC646" s="20"/>
      <c r="AD646" s="20"/>
      <c r="AE646" s="24">
        <f t="shared" si="53"/>
        <v>2</v>
      </c>
      <c r="AH646" s="25" t="str">
        <f t="shared" ca="1" si="7"/>
        <v>-</v>
      </c>
      <c r="AI646" s="15">
        <f t="shared" ca="1" si="8"/>
        <v>13.396037208707376</v>
      </c>
      <c r="AJ646" s="15">
        <f t="shared" ca="1" si="9"/>
        <v>13.635681559653637</v>
      </c>
      <c r="AK646" s="17">
        <f t="shared" ca="1" si="10"/>
        <v>0.12643953024756224</v>
      </c>
      <c r="AL646" s="17">
        <f t="shared" ca="1" si="11"/>
        <v>0.10750658722075668</v>
      </c>
      <c r="AM646" s="26">
        <f t="shared" ca="1" si="12"/>
        <v>0</v>
      </c>
      <c r="AN646" s="26">
        <f t="shared" ca="1" si="13"/>
        <v>1</v>
      </c>
      <c r="AO646" s="25">
        <f t="shared" si="20"/>
        <v>0</v>
      </c>
      <c r="AP646" s="26">
        <f t="shared" si="21"/>
        <v>0</v>
      </c>
      <c r="AQ646" s="25">
        <f t="shared" si="22"/>
        <v>0</v>
      </c>
      <c r="AR646" s="26">
        <f t="shared" si="23"/>
        <v>1</v>
      </c>
      <c r="BD646" s="30"/>
      <c r="BE646" s="30"/>
      <c r="BF646" s="30"/>
    </row>
    <row r="647" spans="1:58" x14ac:dyDescent="0.2">
      <c r="A647" s="40">
        <v>39007</v>
      </c>
      <c r="B647" s="13">
        <v>11.23</v>
      </c>
      <c r="C647" s="14">
        <v>12.65</v>
      </c>
      <c r="D647" s="31">
        <f t="shared" si="14"/>
        <v>3442.0738598168473</v>
      </c>
      <c r="E647" s="31">
        <f t="shared" si="15"/>
        <v>58727.379445662635</v>
      </c>
      <c r="F647" s="16">
        <f t="shared" si="0"/>
        <v>62169.453305479481</v>
      </c>
      <c r="G647" s="16">
        <f t="shared" si="1"/>
        <v>12.571380282098939</v>
      </c>
      <c r="H647" s="17">
        <f t="shared" si="2"/>
        <v>0.11225296442687749</v>
      </c>
      <c r="I647" s="16">
        <v>11.75</v>
      </c>
      <c r="J647" s="32">
        <f t="shared" si="16"/>
        <v>1.0133830894512104</v>
      </c>
      <c r="K647" s="18">
        <f t="shared" ca="1" si="3"/>
        <v>10468.516752336618</v>
      </c>
      <c r="L647" s="19"/>
      <c r="M647" s="20"/>
      <c r="N647" s="18"/>
      <c r="O647" s="20"/>
      <c r="P647" s="21"/>
      <c r="Q647" s="33">
        <f t="shared" si="17"/>
        <v>0.98661691054878964</v>
      </c>
      <c r="R647" s="5">
        <f t="shared" ca="1" si="4"/>
        <v>14.33870382033631</v>
      </c>
      <c r="S647" s="20"/>
      <c r="T647" s="20"/>
      <c r="U647" s="5">
        <f t="shared" ca="1" si="5"/>
        <v>26.848799389954344</v>
      </c>
      <c r="V647" s="23"/>
      <c r="W647" s="20"/>
      <c r="X647" s="32">
        <f t="shared" si="18"/>
        <v>1.0267661789024207</v>
      </c>
      <c r="Y647" s="18">
        <f t="shared" ca="1" si="6"/>
        <v>604895648.02271068</v>
      </c>
      <c r="Z647" s="20"/>
      <c r="AA647" s="20"/>
      <c r="AB647" s="18"/>
      <c r="AC647" s="20"/>
      <c r="AD647" s="20"/>
      <c r="AE647" s="24">
        <f t="shared" si="53"/>
        <v>1</v>
      </c>
      <c r="AH647" s="25" t="str">
        <f t="shared" ca="1" si="7"/>
        <v>-</v>
      </c>
      <c r="AI647" s="15">
        <f t="shared" ca="1" si="8"/>
        <v>13.340571591721146</v>
      </c>
      <c r="AJ647" s="15">
        <f t="shared" ca="1" si="9"/>
        <v>13.602367488228976</v>
      </c>
      <c r="AK647" s="17">
        <f t="shared" ca="1" si="10"/>
        <v>0.12694005466588013</v>
      </c>
      <c r="AL647" s="17">
        <f t="shared" ca="1" si="11"/>
        <v>0.10899403828069108</v>
      </c>
      <c r="AM647" s="26">
        <f t="shared" ca="1" si="12"/>
        <v>0</v>
      </c>
      <c r="AN647" s="26">
        <f t="shared" ca="1" si="13"/>
        <v>1</v>
      </c>
      <c r="AO647" s="25">
        <f t="shared" si="20"/>
        <v>0</v>
      </c>
      <c r="AP647" s="26">
        <f t="shared" si="21"/>
        <v>0</v>
      </c>
      <c r="AQ647" s="25">
        <f t="shared" si="22"/>
        <v>0</v>
      </c>
      <c r="AR647" s="26">
        <f t="shared" si="23"/>
        <v>1</v>
      </c>
      <c r="BD647" s="30"/>
      <c r="BE647" s="30"/>
      <c r="BF647" s="30"/>
    </row>
    <row r="648" spans="1:58" x14ac:dyDescent="0.2">
      <c r="A648" s="41">
        <v>39008</v>
      </c>
      <c r="B648" s="13">
        <v>12.59</v>
      </c>
      <c r="C648" s="14">
        <v>13.59</v>
      </c>
      <c r="D648" s="31">
        <f t="shared" si="14"/>
        <v>61783.070310938776</v>
      </c>
      <c r="E648" s="31">
        <f t="shared" si="15"/>
        <v>0</v>
      </c>
      <c r="F648" s="16">
        <f t="shared" si="0"/>
        <v>61783.070310938776</v>
      </c>
      <c r="G648" s="16">
        <f t="shared" si="1"/>
        <v>12.59</v>
      </c>
      <c r="H648" s="17">
        <f t="shared" si="2"/>
        <v>7.3583517292126532E-2</v>
      </c>
      <c r="I648" s="16">
        <v>11.34</v>
      </c>
      <c r="J648" s="32">
        <f t="shared" si="16"/>
        <v>0.99525691699604746</v>
      </c>
      <c r="K648" s="18">
        <f t="shared" ca="1" si="3"/>
        <v>10418.438952255674</v>
      </c>
      <c r="L648" s="19"/>
      <c r="M648" s="20"/>
      <c r="N648" s="18"/>
      <c r="O648" s="20"/>
      <c r="P648" s="21"/>
      <c r="Q648" s="33">
        <f t="shared" si="17"/>
        <v>1.0047430830039525</v>
      </c>
      <c r="R648" s="5">
        <f t="shared" ca="1" si="4"/>
        <v>14.406113317989432</v>
      </c>
      <c r="S648" s="20"/>
      <c r="T648" s="20"/>
      <c r="U648" s="5">
        <f t="shared" ca="1" si="5"/>
        <v>26.975221933987548</v>
      </c>
      <c r="V648" s="23"/>
      <c r="W648" s="20"/>
      <c r="X648" s="32">
        <f t="shared" si="18"/>
        <v>0.99051383399209492</v>
      </c>
      <c r="Y648" s="18">
        <f t="shared" ca="1" si="6"/>
        <v>599118075.05718827</v>
      </c>
      <c r="Z648" s="20"/>
      <c r="AA648" s="20"/>
      <c r="AB648" s="18"/>
      <c r="AC648" s="20"/>
      <c r="AD648" s="20"/>
      <c r="AE648" s="24">
        <v>20</v>
      </c>
      <c r="AH648" s="25" t="str">
        <f t="shared" ca="1" si="7"/>
        <v>-</v>
      </c>
      <c r="AI648" s="15">
        <f t="shared" ca="1" si="8"/>
        <v>13.284501682967386</v>
      </c>
      <c r="AJ648" s="15">
        <f t="shared" ca="1" si="9"/>
        <v>13.570444724201842</v>
      </c>
      <c r="AK648" s="17">
        <f t="shared" ca="1" si="10"/>
        <v>0.11787460913520283</v>
      </c>
      <c r="AL648" s="17">
        <f t="shared" ca="1" si="11"/>
        <v>0.10811509230744623</v>
      </c>
      <c r="AM648" s="26">
        <f t="shared" ca="1" si="12"/>
        <v>0</v>
      </c>
      <c r="AN648" s="26">
        <f t="shared" ca="1" si="13"/>
        <v>1</v>
      </c>
      <c r="AO648" s="25">
        <f t="shared" si="20"/>
        <v>0</v>
      </c>
      <c r="AP648" s="26">
        <f t="shared" si="21"/>
        <v>0</v>
      </c>
      <c r="AQ648" s="25">
        <f t="shared" si="22"/>
        <v>0</v>
      </c>
      <c r="AR648" s="26">
        <f t="shared" si="23"/>
        <v>1</v>
      </c>
      <c r="BD648" s="30"/>
      <c r="BE648" s="30"/>
      <c r="BF648" s="30"/>
    </row>
    <row r="649" spans="1:58" x14ac:dyDescent="0.2">
      <c r="A649" s="40">
        <v>39009</v>
      </c>
      <c r="B649" s="13">
        <v>12.52</v>
      </c>
      <c r="C649" s="14">
        <v>13.48</v>
      </c>
      <c r="D649" s="31">
        <f t="shared" si="14"/>
        <v>58693.916795391837</v>
      </c>
      <c r="E649" s="31">
        <f t="shared" si="15"/>
        <v>2861.8427344176571</v>
      </c>
      <c r="F649" s="16">
        <f t="shared" si="0"/>
        <v>61555.759529809497</v>
      </c>
      <c r="G649" s="16">
        <f t="shared" si="1"/>
        <v>12.564632200886262</v>
      </c>
      <c r="H649" s="17">
        <f t="shared" si="2"/>
        <v>7.1216617210682509E-2</v>
      </c>
      <c r="I649" s="16">
        <v>10.9</v>
      </c>
      <c r="J649" s="32">
        <f t="shared" si="16"/>
        <v>0.99431332083757795</v>
      </c>
      <c r="K649" s="18">
        <f t="shared" ca="1" si="3"/>
        <v>10358.77030903477</v>
      </c>
      <c r="L649" s="19"/>
      <c r="M649" s="20"/>
      <c r="N649" s="18"/>
      <c r="O649" s="20"/>
      <c r="P649" s="21"/>
      <c r="Q649" s="33">
        <f t="shared" si="17"/>
        <v>1.0056866791624222</v>
      </c>
      <c r="R649" s="5">
        <f t="shared" ca="1" si="4"/>
        <v>14.487432709870466</v>
      </c>
      <c r="S649" s="20"/>
      <c r="T649" s="20"/>
      <c r="U649" s="5">
        <f t="shared" ca="1" si="5"/>
        <v>27.1276926063532</v>
      </c>
      <c r="V649" s="23"/>
      <c r="W649" s="20"/>
      <c r="X649" s="32">
        <f t="shared" si="18"/>
        <v>0.98862664167515579</v>
      </c>
      <c r="Y649" s="18">
        <f t="shared" ca="1" si="6"/>
        <v>592265109.12457466</v>
      </c>
      <c r="Z649" s="20"/>
      <c r="AA649" s="20"/>
      <c r="AB649" s="18"/>
      <c r="AC649" s="20"/>
      <c r="AD649" s="20"/>
      <c r="AE649" s="24">
        <f t="shared" ref="AE649:AE667" si="54">AE648-1</f>
        <v>19</v>
      </c>
      <c r="AH649" s="25" t="str">
        <f t="shared" ca="1" si="7"/>
        <v>-</v>
      </c>
      <c r="AI649" s="15">
        <f t="shared" ca="1" si="8"/>
        <v>13.235674644914351</v>
      </c>
      <c r="AJ649" s="15">
        <f t="shared" ca="1" si="9"/>
        <v>13.539220994788604</v>
      </c>
      <c r="AK649" s="17">
        <f t="shared" ca="1" si="10"/>
        <v>0.10935129609227025</v>
      </c>
      <c r="AL649" s="17">
        <f t="shared" ca="1" si="11"/>
        <v>0.10626933033852574</v>
      </c>
      <c r="AM649" s="26">
        <f t="shared" ca="1" si="12"/>
        <v>0</v>
      </c>
      <c r="AN649" s="26">
        <f t="shared" ca="1" si="13"/>
        <v>1</v>
      </c>
      <c r="AO649" s="25">
        <f t="shared" si="20"/>
        <v>0</v>
      </c>
      <c r="AP649" s="26">
        <f t="shared" si="21"/>
        <v>0</v>
      </c>
      <c r="AQ649" s="25">
        <f t="shared" si="22"/>
        <v>0</v>
      </c>
      <c r="AR649" s="26">
        <f t="shared" si="23"/>
        <v>1</v>
      </c>
      <c r="BD649" s="30"/>
      <c r="BE649" s="30"/>
      <c r="BF649" s="30"/>
    </row>
    <row r="650" spans="1:58" x14ac:dyDescent="0.2">
      <c r="A650" s="40">
        <v>39010</v>
      </c>
      <c r="B650" s="13">
        <v>12.28</v>
      </c>
      <c r="C650" s="14">
        <v>13.29</v>
      </c>
      <c r="D650" s="31">
        <f t="shared" si="14"/>
        <v>55604.763279844898</v>
      </c>
      <c r="E650" s="31">
        <f t="shared" si="15"/>
        <v>5730.9971865428552</v>
      </c>
      <c r="F650" s="16">
        <f t="shared" si="0"/>
        <v>61335.76046638775</v>
      </c>
      <c r="G650" s="16">
        <f t="shared" si="1"/>
        <v>12.374370838714558</v>
      </c>
      <c r="H650" s="17">
        <f t="shared" si="2"/>
        <v>7.5996990218209159E-2</v>
      </c>
      <c r="I650" s="16">
        <v>10.63</v>
      </c>
      <c r="J650" s="32">
        <f t="shared" si="16"/>
        <v>0.98133752629455895</v>
      </c>
      <c r="K650" s="18">
        <f t="shared" ca="1" si="3"/>
        <v>10165.035605493227</v>
      </c>
      <c r="L650" s="19"/>
      <c r="M650" s="20"/>
      <c r="N650" s="18"/>
      <c r="O650" s="20"/>
      <c r="P650" s="21"/>
      <c r="Q650" s="33">
        <f t="shared" si="17"/>
        <v>1.0186624737054411</v>
      </c>
      <c r="R650" s="5">
        <f t="shared" ca="1" si="4"/>
        <v>14.75718925117101</v>
      </c>
      <c r="S650" s="20"/>
      <c r="T650" s="20"/>
      <c r="U650" s="5">
        <f t="shared" ca="1" si="5"/>
        <v>27.633016395629294</v>
      </c>
      <c r="V650" s="23"/>
      <c r="W650" s="20"/>
      <c r="X650" s="32">
        <f t="shared" si="18"/>
        <v>0.96267505258911779</v>
      </c>
      <c r="Y650" s="18">
        <f t="shared" ca="1" si="6"/>
        <v>570121321.13501871</v>
      </c>
      <c r="Z650" s="20"/>
      <c r="AA650" s="20"/>
      <c r="AB650" s="18"/>
      <c r="AC650" s="20"/>
      <c r="AD650" s="20"/>
      <c r="AE650" s="24">
        <f t="shared" si="54"/>
        <v>18</v>
      </c>
      <c r="AH650" s="25" t="str">
        <f t="shared" ca="1" si="7"/>
        <v>-</v>
      </c>
      <c r="AI650" s="15">
        <f t="shared" ca="1" si="8"/>
        <v>13.157886780267285</v>
      </c>
      <c r="AJ650" s="15">
        <f t="shared" ca="1" si="9"/>
        <v>13.49534550620905</v>
      </c>
      <c r="AK650" s="17">
        <f t="shared" ca="1" si="10"/>
        <v>0.10155414066531798</v>
      </c>
      <c r="AL650" s="17">
        <f t="shared" ca="1" si="11"/>
        <v>0.10482467879585829</v>
      </c>
      <c r="AM650" s="26">
        <f t="shared" ca="1" si="12"/>
        <v>0</v>
      </c>
      <c r="AN650" s="26">
        <f t="shared" ca="1" si="13"/>
        <v>0</v>
      </c>
      <c r="AO650" s="25">
        <f t="shared" si="20"/>
        <v>0</v>
      </c>
      <c r="AP650" s="26">
        <f t="shared" si="21"/>
        <v>0</v>
      </c>
      <c r="AQ650" s="25">
        <f t="shared" si="22"/>
        <v>0</v>
      </c>
      <c r="AR650" s="26">
        <f t="shared" si="23"/>
        <v>1</v>
      </c>
      <c r="BD650" s="30"/>
      <c r="BE650" s="30"/>
      <c r="BF650" s="30"/>
    </row>
    <row r="651" spans="1:58" x14ac:dyDescent="0.2">
      <c r="A651" s="40">
        <v>39013</v>
      </c>
      <c r="B651" s="13">
        <v>11.95</v>
      </c>
      <c r="C651" s="14">
        <v>13.16</v>
      </c>
      <c r="D651" s="31">
        <f t="shared" si="14"/>
        <v>52515.609764297958</v>
      </c>
      <c r="E651" s="31">
        <f t="shared" si="15"/>
        <v>8585.3843325862272</v>
      </c>
      <c r="F651" s="16">
        <f t="shared" si="0"/>
        <v>61100.994096884184</v>
      </c>
      <c r="G651" s="16">
        <f t="shared" si="1"/>
        <v>12.120018756584503</v>
      </c>
      <c r="H651" s="17">
        <f t="shared" si="2"/>
        <v>9.1945288753799481E-2</v>
      </c>
      <c r="I651" s="16">
        <v>11.08</v>
      </c>
      <c r="J651" s="32">
        <f t="shared" si="16"/>
        <v>0.9756963648400665</v>
      </c>
      <c r="K651" s="18">
        <f t="shared" ca="1" si="3"/>
        <v>9917.5839522404622</v>
      </c>
      <c r="L651" s="19"/>
      <c r="M651" s="20"/>
      <c r="N651" s="18"/>
      <c r="O651" s="20"/>
      <c r="P651" s="21"/>
      <c r="Q651" s="33">
        <f t="shared" si="17"/>
        <v>1.0243036351599335</v>
      </c>
      <c r="R651" s="5">
        <f t="shared" ca="1" si="4"/>
        <v>15.115212888595588</v>
      </c>
      <c r="S651" s="20"/>
      <c r="T651" s="20"/>
      <c r="U651" s="5">
        <f t="shared" ca="1" si="5"/>
        <v>28.303630124260248</v>
      </c>
      <c r="V651" s="23"/>
      <c r="W651" s="20"/>
      <c r="X651" s="32">
        <f t="shared" si="18"/>
        <v>0.95139272968013289</v>
      </c>
      <c r="Y651" s="18">
        <f t="shared" ca="1" si="6"/>
        <v>542373582.31104374</v>
      </c>
      <c r="Z651" s="20"/>
      <c r="AA651" s="20"/>
      <c r="AB651" s="18"/>
      <c r="AC651" s="20"/>
      <c r="AD651" s="20"/>
      <c r="AE651" s="24">
        <f t="shared" si="54"/>
        <v>17</v>
      </c>
      <c r="AH651" s="25" t="str">
        <f t="shared" ca="1" si="7"/>
        <v>-</v>
      </c>
      <c r="AI651" s="15">
        <f t="shared" ca="1" si="8"/>
        <v>13.063670984402812</v>
      </c>
      <c r="AJ651" s="15">
        <f t="shared" ca="1" si="9"/>
        <v>13.44736306006476</v>
      </c>
      <c r="AK651" s="17">
        <f t="shared" ca="1" si="10"/>
        <v>9.6012419098723781E-2</v>
      </c>
      <c r="AL651" s="17">
        <f t="shared" ca="1" si="11"/>
        <v>0.10403503241200697</v>
      </c>
      <c r="AM651" s="26">
        <f t="shared" ca="1" si="12"/>
        <v>0</v>
      </c>
      <c r="AN651" s="26">
        <f t="shared" ca="1" si="13"/>
        <v>0</v>
      </c>
      <c r="AO651" s="25">
        <f t="shared" si="20"/>
        <v>0</v>
      </c>
      <c r="AP651" s="26">
        <f t="shared" si="21"/>
        <v>0</v>
      </c>
      <c r="AQ651" s="25">
        <f t="shared" si="22"/>
        <v>0</v>
      </c>
      <c r="AR651" s="26">
        <f t="shared" si="23"/>
        <v>1</v>
      </c>
      <c r="BD651" s="30"/>
      <c r="BE651" s="30"/>
      <c r="BF651" s="30"/>
    </row>
    <row r="652" spans="1:58" x14ac:dyDescent="0.2">
      <c r="A652" s="40">
        <v>39014</v>
      </c>
      <c r="B652" s="13">
        <v>11.78</v>
      </c>
      <c r="C652" s="14">
        <v>12.83</v>
      </c>
      <c r="D652" s="31">
        <f t="shared" si="14"/>
        <v>49426.456248751019</v>
      </c>
      <c r="E652" s="31">
        <f t="shared" si="15"/>
        <v>11390.504736141389</v>
      </c>
      <c r="F652" s="16">
        <f t="shared" si="0"/>
        <v>60816.960984892408</v>
      </c>
      <c r="G652" s="16">
        <f t="shared" si="1"/>
        <v>11.976656159388158</v>
      </c>
      <c r="H652" s="17">
        <f t="shared" si="2"/>
        <v>8.1839438815276777E-2</v>
      </c>
      <c r="I652" s="16">
        <v>10.78</v>
      </c>
      <c r="J652" s="32">
        <f t="shared" si="16"/>
        <v>0.98357782318279408</v>
      </c>
      <c r="K652" s="18">
        <f t="shared" ca="1" si="3"/>
        <v>9754.3179547670952</v>
      </c>
      <c r="L652" s="19"/>
      <c r="M652" s="20"/>
      <c r="N652" s="18"/>
      <c r="O652" s="20"/>
      <c r="P652" s="21"/>
      <c r="Q652" s="33">
        <f t="shared" si="17"/>
        <v>1.0164221768172059</v>
      </c>
      <c r="R652" s="5">
        <f t="shared" ca="1" si="4"/>
        <v>15.362797566678088</v>
      </c>
      <c r="S652" s="20"/>
      <c r="T652" s="20"/>
      <c r="U652" s="5">
        <f t="shared" ca="1" si="5"/>
        <v>28.767452442811052</v>
      </c>
      <c r="V652" s="23"/>
      <c r="W652" s="20"/>
      <c r="X652" s="32">
        <f t="shared" si="18"/>
        <v>0.96715564636558804</v>
      </c>
      <c r="Y652" s="18">
        <f t="shared" ca="1" si="6"/>
        <v>524525149.65774304</v>
      </c>
      <c r="Z652" s="20"/>
      <c r="AA652" s="20"/>
      <c r="AB652" s="18"/>
      <c r="AC652" s="20"/>
      <c r="AD652" s="20"/>
      <c r="AE652" s="24">
        <f t="shared" si="54"/>
        <v>16</v>
      </c>
      <c r="AH652" s="25" t="str">
        <f t="shared" ca="1" si="7"/>
        <v>-</v>
      </c>
      <c r="AI652" s="15">
        <f t="shared" ca="1" si="8"/>
        <v>12.982358713244109</v>
      </c>
      <c r="AJ652" s="15">
        <f t="shared" ca="1" si="9"/>
        <v>13.402059843696314</v>
      </c>
      <c r="AK652" s="17">
        <f t="shared" ca="1" si="10"/>
        <v>8.4472469452828658E-2</v>
      </c>
      <c r="AL652" s="17">
        <f t="shared" ca="1" si="11"/>
        <v>0.1029969292327696</v>
      </c>
      <c r="AM652" s="26">
        <f t="shared" ca="1" si="12"/>
        <v>0</v>
      </c>
      <c r="AN652" s="26">
        <f t="shared" ca="1" si="13"/>
        <v>0</v>
      </c>
      <c r="AO652" s="25">
        <f t="shared" si="20"/>
        <v>0</v>
      </c>
      <c r="AP652" s="26">
        <f t="shared" si="21"/>
        <v>0</v>
      </c>
      <c r="AQ652" s="25">
        <f t="shared" si="22"/>
        <v>0</v>
      </c>
      <c r="AR652" s="26">
        <f t="shared" si="23"/>
        <v>1</v>
      </c>
      <c r="BD652" s="30"/>
      <c r="BE652" s="30"/>
      <c r="BF652" s="30"/>
    </row>
    <row r="653" spans="1:58" x14ac:dyDescent="0.2">
      <c r="A653" s="40">
        <v>39015</v>
      </c>
      <c r="B653" s="13">
        <v>11.49</v>
      </c>
      <c r="C653" s="14">
        <v>12.52</v>
      </c>
      <c r="D653" s="31">
        <f t="shared" si="14"/>
        <v>46337.30273320408</v>
      </c>
      <c r="E653" s="31">
        <f t="shared" si="15"/>
        <v>14226.843661561727</v>
      </c>
      <c r="F653" s="16">
        <f t="shared" si="0"/>
        <v>60564.146394765805</v>
      </c>
      <c r="G653" s="16">
        <f t="shared" si="1"/>
        <v>11.731952538650408</v>
      </c>
      <c r="H653" s="17">
        <f t="shared" si="2"/>
        <v>8.226837060702874E-2</v>
      </c>
      <c r="I653" s="16">
        <v>10.66</v>
      </c>
      <c r="J653" s="32">
        <f t="shared" si="16"/>
        <v>0.97549624444775929</v>
      </c>
      <c r="K653" s="18">
        <f t="shared" ca="1" si="3"/>
        <v>9514.9126122884736</v>
      </c>
      <c r="L653" s="19"/>
      <c r="M653" s="20"/>
      <c r="N653" s="18"/>
      <c r="O653" s="20"/>
      <c r="P653" s="21"/>
      <c r="Q653" s="33">
        <f t="shared" si="17"/>
        <v>1.0245037555522407</v>
      </c>
      <c r="R653" s="5">
        <f t="shared" ca="1" si="4"/>
        <v>15.738588126654124</v>
      </c>
      <c r="S653" s="20"/>
      <c r="T653" s="20"/>
      <c r="U653" s="5">
        <f t="shared" ca="1" si="5"/>
        <v>29.47135406620967</v>
      </c>
      <c r="V653" s="23"/>
      <c r="W653" s="20"/>
      <c r="X653" s="32">
        <f t="shared" si="18"/>
        <v>0.95099248889551857</v>
      </c>
      <c r="Y653" s="18">
        <f t="shared" ca="1" si="6"/>
        <v>498786648.69019747</v>
      </c>
      <c r="Z653" s="20"/>
      <c r="AA653" s="20"/>
      <c r="AB653" s="18"/>
      <c r="AC653" s="20"/>
      <c r="AD653" s="20"/>
      <c r="AE653" s="24">
        <f t="shared" si="54"/>
        <v>15</v>
      </c>
      <c r="AH653" s="25" t="str">
        <f t="shared" ca="1" si="7"/>
        <v>-</v>
      </c>
      <c r="AI653" s="15">
        <f t="shared" ca="1" si="8"/>
        <v>12.900157602587772</v>
      </c>
      <c r="AJ653" s="15">
        <f t="shared" ca="1" si="9"/>
        <v>13.354648337170984</v>
      </c>
      <c r="AK653" s="17">
        <f t="shared" ca="1" si="10"/>
        <v>7.9475037149520533E-2</v>
      </c>
      <c r="AL653" s="17">
        <f t="shared" ca="1" si="11"/>
        <v>0.10299414457257963</v>
      </c>
      <c r="AM653" s="26">
        <f t="shared" ca="1" si="12"/>
        <v>0</v>
      </c>
      <c r="AN653" s="26">
        <f t="shared" ca="1" si="13"/>
        <v>0</v>
      </c>
      <c r="AO653" s="25">
        <f t="shared" si="20"/>
        <v>0</v>
      </c>
      <c r="AP653" s="26">
        <f t="shared" si="21"/>
        <v>0</v>
      </c>
      <c r="AQ653" s="25">
        <f t="shared" si="22"/>
        <v>0</v>
      </c>
      <c r="AR653" s="26">
        <f t="shared" si="23"/>
        <v>1</v>
      </c>
      <c r="BD653" s="30"/>
      <c r="BE653" s="30"/>
      <c r="BF653" s="30"/>
    </row>
    <row r="654" spans="1:58" x14ac:dyDescent="0.2">
      <c r="A654" s="40">
        <v>39016</v>
      </c>
      <c r="B654" s="13">
        <v>11.25</v>
      </c>
      <c r="C654" s="14">
        <v>12.21</v>
      </c>
      <c r="D654" s="31">
        <f t="shared" si="14"/>
        <v>43248.149217657141</v>
      </c>
      <c r="E654" s="31">
        <f t="shared" si="15"/>
        <v>17061.857550829645</v>
      </c>
      <c r="F654" s="16">
        <f t="shared" si="0"/>
        <v>60310.006768486783</v>
      </c>
      <c r="G654" s="16">
        <f t="shared" si="1"/>
        <v>11.521586493294095</v>
      </c>
      <c r="H654" s="17">
        <f t="shared" si="2"/>
        <v>7.8624078624078719E-2</v>
      </c>
      <c r="I654" s="16">
        <v>10.56</v>
      </c>
      <c r="J654" s="32">
        <f t="shared" si="16"/>
        <v>0.97794800197875986</v>
      </c>
      <c r="K654" s="18">
        <f t="shared" ca="1" si="3"/>
        <v>9304.7104283250574</v>
      </c>
      <c r="L654" s="19"/>
      <c r="M654" s="20"/>
      <c r="N654" s="18"/>
      <c r="O654" s="20"/>
      <c r="P654" s="21"/>
      <c r="Q654" s="33">
        <f t="shared" si="17"/>
        <v>1.0220519980212401</v>
      </c>
      <c r="R654" s="5">
        <f t="shared" ca="1" si="4"/>
        <v>16.084985333630577</v>
      </c>
      <c r="S654" s="20"/>
      <c r="T654" s="20"/>
      <c r="U654" s="5">
        <f t="shared" ca="1" si="5"/>
        <v>30.120225093498917</v>
      </c>
      <c r="V654" s="23"/>
      <c r="W654" s="20"/>
      <c r="X654" s="32">
        <f t="shared" si="18"/>
        <v>0.95589600395751961</v>
      </c>
      <c r="Y654" s="18">
        <f t="shared" ca="1" si="6"/>
        <v>476756785.38889164</v>
      </c>
      <c r="Z654" s="20"/>
      <c r="AA654" s="20"/>
      <c r="AB654" s="18"/>
      <c r="AC654" s="20"/>
      <c r="AD654" s="20"/>
      <c r="AE654" s="24">
        <f t="shared" si="54"/>
        <v>14</v>
      </c>
      <c r="AH654" s="25" t="str">
        <f t="shared" ca="1" si="7"/>
        <v>-</v>
      </c>
      <c r="AI654" s="15">
        <f t="shared" ca="1" si="8"/>
        <v>12.80320113583919</v>
      </c>
      <c r="AJ654" s="15">
        <f t="shared" ca="1" si="9"/>
        <v>13.296857034265061</v>
      </c>
      <c r="AK654" s="17">
        <f t="shared" ca="1" si="10"/>
        <v>8.0315130704845902E-2</v>
      </c>
      <c r="AL654" s="17">
        <f t="shared" ca="1" si="11"/>
        <v>0.10199177937982301</v>
      </c>
      <c r="AM654" s="26">
        <f t="shared" ca="1" si="12"/>
        <v>0</v>
      </c>
      <c r="AN654" s="26">
        <f t="shared" ca="1" si="13"/>
        <v>0</v>
      </c>
      <c r="AO654" s="25">
        <f t="shared" si="20"/>
        <v>0</v>
      </c>
      <c r="AP654" s="26">
        <f t="shared" si="21"/>
        <v>0</v>
      </c>
      <c r="AQ654" s="25">
        <f t="shared" si="22"/>
        <v>0</v>
      </c>
      <c r="AR654" s="26">
        <f t="shared" si="23"/>
        <v>1</v>
      </c>
      <c r="BD654" s="30"/>
      <c r="BE654" s="30"/>
      <c r="BF654" s="30"/>
    </row>
    <row r="655" spans="1:58" x14ac:dyDescent="0.2">
      <c r="A655" s="40">
        <v>39017</v>
      </c>
      <c r="B655" s="13">
        <v>11.31</v>
      </c>
      <c r="C655" s="14">
        <v>12.26</v>
      </c>
      <c r="D655" s="31">
        <f t="shared" si="14"/>
        <v>40158.995702110202</v>
      </c>
      <c r="E655" s="31">
        <f t="shared" si="15"/>
        <v>19908.129217488371</v>
      </c>
      <c r="F655" s="16">
        <f t="shared" si="0"/>
        <v>60067.124919598573</v>
      </c>
      <c r="G655" s="16">
        <f t="shared" si="1"/>
        <v>11.624859796967629</v>
      </c>
      <c r="H655" s="17">
        <f t="shared" si="2"/>
        <v>7.748776508972266E-2</v>
      </c>
      <c r="I655" s="16">
        <v>10.8</v>
      </c>
      <c r="J655" s="32">
        <f t="shared" si="16"/>
        <v>1.004900141180938</v>
      </c>
      <c r="K655" s="18">
        <f t="shared" ca="1" si="3"/>
        <v>9349.9236298798587</v>
      </c>
      <c r="L655" s="19"/>
      <c r="M655" s="20"/>
      <c r="N655" s="18"/>
      <c r="O655" s="20"/>
      <c r="P655" s="21"/>
      <c r="Q655" s="33">
        <f t="shared" si="17"/>
        <v>0.99509985881906193</v>
      </c>
      <c r="R655" s="5">
        <f t="shared" ca="1" si="4"/>
        <v>16.005499838751955</v>
      </c>
      <c r="S655" s="20"/>
      <c r="T655" s="20"/>
      <c r="U655" s="5">
        <f t="shared" ca="1" si="5"/>
        <v>29.971605612103609</v>
      </c>
      <c r="V655" s="23"/>
      <c r="W655" s="20"/>
      <c r="X655" s="32">
        <f t="shared" si="18"/>
        <v>1.0098002823618761</v>
      </c>
      <c r="Y655" s="18">
        <f t="shared" ca="1" si="6"/>
        <v>481397452.14530563</v>
      </c>
      <c r="Z655" s="20"/>
      <c r="AA655" s="20"/>
      <c r="AB655" s="18"/>
      <c r="AC655" s="20"/>
      <c r="AD655" s="20"/>
      <c r="AE655" s="24">
        <f t="shared" si="54"/>
        <v>13</v>
      </c>
      <c r="AH655" s="25" t="str">
        <f t="shared" ca="1" si="7"/>
        <v>-</v>
      </c>
      <c r="AI655" s="15">
        <f t="shared" ca="1" si="8"/>
        <v>12.709659460748298</v>
      </c>
      <c r="AJ655" s="15">
        <f t="shared" ca="1" si="9"/>
        <v>13.242893594143377</v>
      </c>
      <c r="AK655" s="17">
        <f t="shared" ca="1" si="10"/>
        <v>8.1360322018019252E-2</v>
      </c>
      <c r="AL655" s="17">
        <f t="shared" ca="1" si="11"/>
        <v>0.10069677186638945</v>
      </c>
      <c r="AM655" s="26">
        <f t="shared" ca="1" si="12"/>
        <v>0</v>
      </c>
      <c r="AN655" s="26">
        <f t="shared" ca="1" si="13"/>
        <v>0</v>
      </c>
      <c r="AO655" s="25">
        <f t="shared" si="20"/>
        <v>0</v>
      </c>
      <c r="AP655" s="26">
        <f t="shared" si="21"/>
        <v>0</v>
      </c>
      <c r="AQ655" s="25">
        <f t="shared" si="22"/>
        <v>0</v>
      </c>
      <c r="AR655" s="26">
        <f t="shared" si="23"/>
        <v>1</v>
      </c>
      <c r="BD655" s="30"/>
      <c r="BE655" s="30"/>
      <c r="BF655" s="30"/>
    </row>
    <row r="656" spans="1:58" x14ac:dyDescent="0.2">
      <c r="A656" s="40">
        <v>39020</v>
      </c>
      <c r="B656" s="13">
        <v>11.35</v>
      </c>
      <c r="C656" s="14">
        <v>12.3</v>
      </c>
      <c r="D656" s="31">
        <f t="shared" si="14"/>
        <v>37069.842186563263</v>
      </c>
      <c r="E656" s="31">
        <f t="shared" si="15"/>
        <v>22757.911131096516</v>
      </c>
      <c r="F656" s="16">
        <f t="shared" si="0"/>
        <v>59827.753317659779</v>
      </c>
      <c r="G656" s="16">
        <f t="shared" si="1"/>
        <v>11.711371008865209</v>
      </c>
      <c r="H656" s="17">
        <f t="shared" si="2"/>
        <v>7.7235772357723609E-2</v>
      </c>
      <c r="I656" s="16">
        <v>11.2</v>
      </c>
      <c r="J656" s="32">
        <f t="shared" si="16"/>
        <v>1.0034271894852469</v>
      </c>
      <c r="K656" s="18">
        <f t="shared" ca="1" si="3"/>
        <v>9381.5851058127519</v>
      </c>
      <c r="L656" s="19"/>
      <c r="M656" s="20"/>
      <c r="N656" s="18"/>
      <c r="O656" s="20"/>
      <c r="P656" s="21"/>
      <c r="Q656" s="33">
        <f t="shared" si="17"/>
        <v>0.99657281051475322</v>
      </c>
      <c r="R656" s="5">
        <f t="shared" ca="1" si="4"/>
        <v>15.94998147506632</v>
      </c>
      <c r="S656" s="20"/>
      <c r="T656" s="20"/>
      <c r="U656" s="5">
        <f t="shared" ca="1" si="5"/>
        <v>29.867864666196144</v>
      </c>
      <c r="V656" s="23"/>
      <c r="W656" s="20"/>
      <c r="X656" s="32">
        <f t="shared" si="18"/>
        <v>1.0068543789704936</v>
      </c>
      <c r="Y656" s="18">
        <f t="shared" ca="1" si="6"/>
        <v>484665233.28234243</v>
      </c>
      <c r="Z656" s="20"/>
      <c r="AA656" s="20"/>
      <c r="AB656" s="18"/>
      <c r="AC656" s="20"/>
      <c r="AD656" s="20"/>
      <c r="AE656" s="24">
        <f t="shared" si="54"/>
        <v>12</v>
      </c>
      <c r="AH656" s="25" t="str">
        <f t="shared" ca="1" si="7"/>
        <v>-</v>
      </c>
      <c r="AI656" s="15">
        <f t="shared" ca="1" si="8"/>
        <v>12.619484404375395</v>
      </c>
      <c r="AJ656" s="15">
        <f t="shared" ca="1" si="9"/>
        <v>13.195261243696436</v>
      </c>
      <c r="AK656" s="17">
        <f t="shared" ca="1" si="10"/>
        <v>8.1566785707938336E-2</v>
      </c>
      <c r="AL656" s="17">
        <f t="shared" ca="1" si="11"/>
        <v>9.8817999055056199E-2</v>
      </c>
      <c r="AM656" s="26">
        <f t="shared" ca="1" si="12"/>
        <v>0</v>
      </c>
      <c r="AN656" s="26">
        <f t="shared" ca="1" si="13"/>
        <v>0</v>
      </c>
      <c r="AO656" s="25">
        <f t="shared" si="20"/>
        <v>0</v>
      </c>
      <c r="AP656" s="26">
        <f t="shared" si="21"/>
        <v>0</v>
      </c>
      <c r="AQ656" s="25">
        <f t="shared" si="22"/>
        <v>0</v>
      </c>
      <c r="AR656" s="26">
        <f t="shared" si="23"/>
        <v>1</v>
      </c>
      <c r="BD656" s="30"/>
      <c r="BE656" s="30"/>
      <c r="BF656" s="30"/>
    </row>
    <row r="657" spans="1:58" x14ac:dyDescent="0.2">
      <c r="A657" s="40">
        <v>39021</v>
      </c>
      <c r="B657" s="13">
        <v>11.31</v>
      </c>
      <c r="C657" s="14">
        <v>12.16</v>
      </c>
      <c r="D657" s="31">
        <f t="shared" si="14"/>
        <v>33980.688671016323</v>
      </c>
      <c r="E657" s="31">
        <f t="shared" si="15"/>
        <v>25608.471488938609</v>
      </c>
      <c r="F657" s="16">
        <f t="shared" si="0"/>
        <v>59589.160159954932</v>
      </c>
      <c r="G657" s="16">
        <f t="shared" si="1"/>
        <v>11.675287926649213</v>
      </c>
      <c r="H657" s="17">
        <f t="shared" si="2"/>
        <v>6.9901315789473673E-2</v>
      </c>
      <c r="I657" s="16">
        <v>11.1</v>
      </c>
      <c r="J657" s="32">
        <f t="shared" si="16"/>
        <v>0.99294325612912093</v>
      </c>
      <c r="K657" s="18">
        <f t="shared" ca="1" si="3"/>
        <v>9315.0018931737141</v>
      </c>
      <c r="L657" s="19"/>
      <c r="M657" s="20"/>
      <c r="N657" s="18"/>
      <c r="O657" s="20"/>
      <c r="P657" s="21"/>
      <c r="Q657" s="33">
        <f t="shared" si="17"/>
        <v>1.0070567438708791</v>
      </c>
      <c r="R657" s="5">
        <f t="shared" ca="1" si="4"/>
        <v>16.061867264939949</v>
      </c>
      <c r="S657" s="20"/>
      <c r="T657" s="20"/>
      <c r="U657" s="5">
        <f t="shared" ca="1" si="5"/>
        <v>30.077604782028281</v>
      </c>
      <c r="V657" s="23"/>
      <c r="W657" s="20"/>
      <c r="X657" s="32">
        <f t="shared" si="18"/>
        <v>0.98588651225824175</v>
      </c>
      <c r="Y657" s="18">
        <f t="shared" ca="1" si="6"/>
        <v>477793469.30022079</v>
      </c>
      <c r="Z657" s="20"/>
      <c r="AA657" s="20"/>
      <c r="AB657" s="18"/>
      <c r="AC657" s="20"/>
      <c r="AD657" s="20"/>
      <c r="AE657" s="24">
        <f t="shared" si="54"/>
        <v>11</v>
      </c>
      <c r="AH657" s="25" t="str">
        <f t="shared" ca="1" si="7"/>
        <v>-</v>
      </c>
      <c r="AI657" s="15">
        <f t="shared" ca="1" si="8"/>
        <v>12.512484589633701</v>
      </c>
      <c r="AJ657" s="15">
        <f t="shared" ca="1" si="9"/>
        <v>13.152573215087822</v>
      </c>
      <c r="AK657" s="17">
        <f t="shared" ca="1" si="10"/>
        <v>7.7892790213884025E-2</v>
      </c>
      <c r="AL657" s="17">
        <f t="shared" ca="1" si="11"/>
        <v>9.6358717672087688E-2</v>
      </c>
      <c r="AM657" s="26">
        <f t="shared" ca="1" si="12"/>
        <v>0</v>
      </c>
      <c r="AN657" s="26">
        <f t="shared" ca="1" si="13"/>
        <v>0</v>
      </c>
      <c r="AO657" s="25">
        <f t="shared" si="20"/>
        <v>0</v>
      </c>
      <c r="AP657" s="26">
        <f t="shared" si="21"/>
        <v>0</v>
      </c>
      <c r="AQ657" s="25">
        <f t="shared" si="22"/>
        <v>0</v>
      </c>
      <c r="AR657" s="26">
        <f t="shared" si="23"/>
        <v>1</v>
      </c>
      <c r="BD657" s="30"/>
      <c r="BE657" s="30"/>
      <c r="BF657" s="30"/>
    </row>
    <row r="658" spans="1:58" x14ac:dyDescent="0.2">
      <c r="A658" s="40">
        <v>39022</v>
      </c>
      <c r="B658" s="13">
        <v>11.55</v>
      </c>
      <c r="C658" s="14">
        <v>12.43</v>
      </c>
      <c r="D658" s="31">
        <f t="shared" si="14"/>
        <v>30891.535155469384</v>
      </c>
      <c r="E658" s="31">
        <f t="shared" si="15"/>
        <v>28481.689109073137</v>
      </c>
      <c r="F658" s="16">
        <f t="shared" si="0"/>
        <v>59373.224264542521</v>
      </c>
      <c r="G658" s="16">
        <f t="shared" si="1"/>
        <v>11.972141238351989</v>
      </c>
      <c r="H658" s="17">
        <f t="shared" si="2"/>
        <v>7.0796460176991038E-2</v>
      </c>
      <c r="I658" s="16">
        <v>11.51</v>
      </c>
      <c r="J658" s="32">
        <f t="shared" si="16"/>
        <v>1.0217098997062184</v>
      </c>
      <c r="K658" s="18">
        <f t="shared" ca="1" si="3"/>
        <v>9516.841651655297</v>
      </c>
      <c r="L658" s="19"/>
      <c r="M658" s="20"/>
      <c r="N658" s="18"/>
      <c r="O658" s="20"/>
      <c r="P658" s="21"/>
      <c r="Q658" s="33">
        <f t="shared" si="17"/>
        <v>0.97829010029378161</v>
      </c>
      <c r="R658" s="5">
        <f t="shared" ca="1" si="4"/>
        <v>15.712511147705012</v>
      </c>
      <c r="S658" s="20"/>
      <c r="T658" s="20"/>
      <c r="U658" s="5">
        <f t="shared" ca="1" si="5"/>
        <v>29.4236156340883</v>
      </c>
      <c r="V658" s="23"/>
      <c r="W658" s="20"/>
      <c r="X658" s="32">
        <f t="shared" si="18"/>
        <v>1.0434197994124368</v>
      </c>
      <c r="Y658" s="18">
        <f t="shared" ca="1" si="6"/>
        <v>498506355.4748826</v>
      </c>
      <c r="Z658" s="20"/>
      <c r="AA658" s="20"/>
      <c r="AB658" s="18"/>
      <c r="AC658" s="20"/>
      <c r="AD658" s="20"/>
      <c r="AE658" s="24">
        <f t="shared" si="54"/>
        <v>10</v>
      </c>
      <c r="AH658" s="25" t="str">
        <f t="shared" ca="1" si="7"/>
        <v>-</v>
      </c>
      <c r="AI658" s="15">
        <f t="shared" ca="1" si="8"/>
        <v>12.415592750986807</v>
      </c>
      <c r="AJ658" s="15">
        <f t="shared" ca="1" si="9"/>
        <v>13.11412084590668</v>
      </c>
      <c r="AK658" s="17">
        <f t="shared" ca="1" si="10"/>
        <v>7.6052293774169735E-2</v>
      </c>
      <c r="AL658" s="17">
        <f t="shared" ca="1" si="11"/>
        <v>9.2784984528387709E-2</v>
      </c>
      <c r="AM658" s="26">
        <f t="shared" ca="1" si="12"/>
        <v>0</v>
      </c>
      <c r="AN658" s="26">
        <f t="shared" ca="1" si="13"/>
        <v>0</v>
      </c>
      <c r="AO658" s="25">
        <f t="shared" si="20"/>
        <v>0</v>
      </c>
      <c r="AP658" s="26">
        <f t="shared" si="21"/>
        <v>0</v>
      </c>
      <c r="AQ658" s="25">
        <f t="shared" si="22"/>
        <v>0</v>
      </c>
      <c r="AR658" s="26">
        <f t="shared" si="23"/>
        <v>1</v>
      </c>
      <c r="BD658" s="30"/>
      <c r="BE658" s="30"/>
      <c r="BF658" s="30"/>
    </row>
    <row r="659" spans="1:58" x14ac:dyDescent="0.2">
      <c r="A659" s="40">
        <v>39023</v>
      </c>
      <c r="B659" s="13">
        <v>11.65</v>
      </c>
      <c r="C659" s="14">
        <v>12.49</v>
      </c>
      <c r="D659" s="31">
        <f t="shared" si="14"/>
        <v>27802.381639922445</v>
      </c>
      <c r="E659" s="31">
        <f t="shared" si="15"/>
        <v>31352.141490776045</v>
      </c>
      <c r="F659" s="16">
        <f t="shared" si="0"/>
        <v>59154.523130698493</v>
      </c>
      <c r="G659" s="16">
        <f t="shared" si="1"/>
        <v>12.095203468111212</v>
      </c>
      <c r="H659" s="17">
        <f t="shared" si="2"/>
        <v>6.7253803042433891E-2</v>
      </c>
      <c r="I659" s="16">
        <v>11.42</v>
      </c>
      <c r="J659" s="32">
        <f t="shared" si="16"/>
        <v>1.0065576887442216</v>
      </c>
      <c r="K659" s="18">
        <f t="shared" ca="1" si="3"/>
        <v>9578.8596102014635</v>
      </c>
      <c r="L659" s="19"/>
      <c r="M659" s="20"/>
      <c r="N659" s="18"/>
      <c r="O659" s="20"/>
      <c r="P659" s="21"/>
      <c r="Q659" s="33">
        <f t="shared" si="17"/>
        <v>0.99344231125577842</v>
      </c>
      <c r="R659" s="5">
        <f t="shared" ca="1" si="4"/>
        <v>15.608823120076563</v>
      </c>
      <c r="S659" s="20"/>
      <c r="T659" s="20"/>
      <c r="U659" s="5">
        <f t="shared" ca="1" si="5"/>
        <v>29.229663996557154</v>
      </c>
      <c r="V659" s="23"/>
      <c r="W659" s="20"/>
      <c r="X659" s="32">
        <f t="shared" si="18"/>
        <v>1.0131153774884432</v>
      </c>
      <c r="Y659" s="18">
        <f t="shared" ca="1" si="6"/>
        <v>505011215.95099288</v>
      </c>
      <c r="Z659" s="20"/>
      <c r="AA659" s="20"/>
      <c r="AB659" s="18"/>
      <c r="AC659" s="20"/>
      <c r="AD659" s="20"/>
      <c r="AE659" s="24">
        <f t="shared" si="54"/>
        <v>9</v>
      </c>
      <c r="AH659" s="25" t="str">
        <f t="shared" ca="1" si="7"/>
        <v>-</v>
      </c>
      <c r="AI659" s="15">
        <f t="shared" ca="1" si="8"/>
        <v>12.355630585445324</v>
      </c>
      <c r="AJ659" s="15">
        <f t="shared" ca="1" si="9"/>
        <v>13.063665386713078</v>
      </c>
      <c r="AK659" s="17">
        <f t="shared" ca="1" si="10"/>
        <v>7.354986584673727E-2</v>
      </c>
      <c r="AL659" s="17">
        <f t="shared" ca="1" si="11"/>
        <v>8.9341066251772461E-2</v>
      </c>
      <c r="AM659" s="26">
        <f t="shared" ca="1" si="12"/>
        <v>0</v>
      </c>
      <c r="AN659" s="26">
        <f t="shared" ca="1" si="13"/>
        <v>0</v>
      </c>
      <c r="AO659" s="25">
        <f t="shared" si="20"/>
        <v>0</v>
      </c>
      <c r="AP659" s="26">
        <f t="shared" si="21"/>
        <v>0</v>
      </c>
      <c r="AQ659" s="25">
        <f t="shared" si="22"/>
        <v>0</v>
      </c>
      <c r="AR659" s="26">
        <f t="shared" si="23"/>
        <v>1</v>
      </c>
      <c r="BD659" s="30"/>
      <c r="BE659" s="30"/>
      <c r="BF659" s="30"/>
    </row>
    <row r="660" spans="1:58" x14ac:dyDescent="0.2">
      <c r="A660" s="40">
        <v>39024</v>
      </c>
      <c r="B660" s="13">
        <v>11.5</v>
      </c>
      <c r="C660" s="14">
        <v>12.45</v>
      </c>
      <c r="D660" s="31">
        <f t="shared" si="14"/>
        <v>24713.228124375506</v>
      </c>
      <c r="E660" s="31">
        <f t="shared" si="15"/>
        <v>34233.537684220544</v>
      </c>
      <c r="F660" s="16">
        <f t="shared" si="0"/>
        <v>58946.76580859605</v>
      </c>
      <c r="G660" s="16">
        <f t="shared" si="1"/>
        <v>12.051715778701245</v>
      </c>
      <c r="H660" s="17">
        <f t="shared" si="2"/>
        <v>7.6305220883534086E-2</v>
      </c>
      <c r="I660" s="16">
        <v>11.16</v>
      </c>
      <c r="J660" s="32">
        <f t="shared" si="16"/>
        <v>0.99290506624394503</v>
      </c>
      <c r="K660" s="18">
        <f t="shared" ca="1" si="3"/>
        <v>9510.5104955451534</v>
      </c>
      <c r="L660" s="19"/>
      <c r="M660" s="20"/>
      <c r="N660" s="18"/>
      <c r="O660" s="20"/>
      <c r="P660" s="21"/>
      <c r="Q660" s="33">
        <f t="shared" si="17"/>
        <v>1.0070949337560549</v>
      </c>
      <c r="R660" s="5">
        <f t="shared" ca="1" si="4"/>
        <v>15.718911829649887</v>
      </c>
      <c r="S660" s="20"/>
      <c r="T660" s="20"/>
      <c r="U660" s="5">
        <f t="shared" ca="1" si="5"/>
        <v>29.436038736280747</v>
      </c>
      <c r="V660" s="23"/>
      <c r="W660" s="20"/>
      <c r="X660" s="32">
        <f t="shared" si="18"/>
        <v>0.98581013248789007</v>
      </c>
      <c r="Y660" s="18">
        <f t="shared" ca="1" si="6"/>
        <v>497812408.95539117</v>
      </c>
      <c r="Z660" s="20"/>
      <c r="AA660" s="20"/>
      <c r="AB660" s="18"/>
      <c r="AC660" s="20"/>
      <c r="AD660" s="20"/>
      <c r="AE660" s="24">
        <f t="shared" si="54"/>
        <v>8</v>
      </c>
      <c r="AH660" s="25" t="str">
        <f t="shared" ca="1" si="7"/>
        <v>-</v>
      </c>
      <c r="AI660" s="15">
        <f t="shared" ca="1" si="8"/>
        <v>12.296096501226017</v>
      </c>
      <c r="AJ660" s="15">
        <f t="shared" ca="1" si="9"/>
        <v>13.007417985721027</v>
      </c>
      <c r="AK660" s="17">
        <f t="shared" ca="1" si="10"/>
        <v>7.3163389556646488E-2</v>
      </c>
      <c r="AL660" s="17">
        <f t="shared" ca="1" si="11"/>
        <v>8.6436397383248154E-2</v>
      </c>
      <c r="AM660" s="26">
        <f t="shared" ca="1" si="12"/>
        <v>0</v>
      </c>
      <c r="AN660" s="26">
        <f t="shared" ca="1" si="13"/>
        <v>0</v>
      </c>
      <c r="AO660" s="25">
        <f t="shared" si="20"/>
        <v>0</v>
      </c>
      <c r="AP660" s="26">
        <f t="shared" si="21"/>
        <v>0</v>
      </c>
      <c r="AQ660" s="25">
        <f t="shared" si="22"/>
        <v>0</v>
      </c>
      <c r="AR660" s="26">
        <f t="shared" si="23"/>
        <v>1</v>
      </c>
      <c r="BD660" s="30"/>
      <c r="BE660" s="30"/>
      <c r="BF660" s="30"/>
    </row>
    <row r="661" spans="1:58" x14ac:dyDescent="0.2">
      <c r="A661" s="40">
        <v>39027</v>
      </c>
      <c r="B661" s="13">
        <v>11.12</v>
      </c>
      <c r="C661" s="14">
        <v>12.02</v>
      </c>
      <c r="D661" s="31">
        <f t="shared" si="14"/>
        <v>21624.074608828567</v>
      </c>
      <c r="E661" s="31">
        <f t="shared" si="15"/>
        <v>37086.972658420527</v>
      </c>
      <c r="F661" s="16">
        <f t="shared" si="0"/>
        <v>58711.047267249094</v>
      </c>
      <c r="G661" s="16">
        <f t="shared" si="1"/>
        <v>11.688517799395445</v>
      </c>
      <c r="H661" s="17">
        <f t="shared" si="2"/>
        <v>7.4875207986688896E-2</v>
      </c>
      <c r="I661" s="16">
        <v>11.16</v>
      </c>
      <c r="J661" s="32">
        <f t="shared" si="16"/>
        <v>0.96598505384062372</v>
      </c>
      <c r="K661" s="18">
        <f t="shared" ca="1" si="3"/>
        <v>9186.6364570615096</v>
      </c>
      <c r="L661" s="19"/>
      <c r="M661" s="20"/>
      <c r="N661" s="18"/>
      <c r="O661" s="20"/>
      <c r="P661" s="21"/>
      <c r="Q661" s="33">
        <f t="shared" si="17"/>
        <v>1.0340149461593762</v>
      </c>
      <c r="R661" s="5">
        <f t="shared" ca="1" si="4"/>
        <v>16.252912666046523</v>
      </c>
      <c r="S661" s="20"/>
      <c r="T661" s="20"/>
      <c r="U661" s="5">
        <f t="shared" ca="1" si="5"/>
        <v>30.436261974748572</v>
      </c>
      <c r="V661" s="23"/>
      <c r="W661" s="20"/>
      <c r="X661" s="32">
        <f t="shared" si="18"/>
        <v>0.93197010768124744</v>
      </c>
      <c r="Y661" s="18">
        <f t="shared" ca="1" si="6"/>
        <v>463915750.62209886</v>
      </c>
      <c r="Z661" s="20"/>
      <c r="AA661" s="20"/>
      <c r="AB661" s="18"/>
      <c r="AC661" s="20"/>
      <c r="AD661" s="20"/>
      <c r="AE661" s="24">
        <f t="shared" si="54"/>
        <v>7</v>
      </c>
      <c r="AH661" s="25" t="str">
        <f t="shared" ca="1" si="7"/>
        <v>-</v>
      </c>
      <c r="AI661" s="15">
        <f t="shared" ca="1" si="8"/>
        <v>12.217168593518046</v>
      </c>
      <c r="AJ661" s="15">
        <f t="shared" ca="1" si="9"/>
        <v>12.94379529092811</v>
      </c>
      <c r="AK661" s="17">
        <f t="shared" ca="1" si="10"/>
        <v>7.2727963372807528E-2</v>
      </c>
      <c r="AL661" s="17">
        <f t="shared" ca="1" si="11"/>
        <v>8.3291371747830911E-2</v>
      </c>
      <c r="AM661" s="26">
        <f t="shared" ca="1" si="12"/>
        <v>0</v>
      </c>
      <c r="AN661" s="26">
        <f t="shared" ca="1" si="13"/>
        <v>0</v>
      </c>
      <c r="AO661" s="25">
        <f t="shared" si="20"/>
        <v>0</v>
      </c>
      <c r="AP661" s="26">
        <f t="shared" si="21"/>
        <v>0</v>
      </c>
      <c r="AQ661" s="25">
        <f t="shared" si="22"/>
        <v>0</v>
      </c>
      <c r="AR661" s="26">
        <f t="shared" si="23"/>
        <v>1</v>
      </c>
      <c r="BD661" s="30"/>
      <c r="BE661" s="30"/>
      <c r="BF661" s="30"/>
    </row>
    <row r="662" spans="1:58" x14ac:dyDescent="0.2">
      <c r="A662" s="40">
        <v>39028</v>
      </c>
      <c r="B662" s="13">
        <v>11.18</v>
      </c>
      <c r="C662" s="14">
        <v>12.05</v>
      </c>
      <c r="D662" s="31">
        <f t="shared" si="14"/>
        <v>18534.921093281628</v>
      </c>
      <c r="E662" s="31">
        <f t="shared" si="15"/>
        <v>39944.825161988076</v>
      </c>
      <c r="F662" s="16">
        <f t="shared" si="0"/>
        <v>58479.746255269703</v>
      </c>
      <c r="G662" s="16">
        <f t="shared" si="1"/>
        <v>11.774256988380793</v>
      </c>
      <c r="H662" s="17">
        <f t="shared" si="2"/>
        <v>7.2199170124481404E-2</v>
      </c>
      <c r="I662" s="16">
        <v>11.09</v>
      </c>
      <c r="J662" s="32">
        <f t="shared" si="16"/>
        <v>1.0033667853508015</v>
      </c>
      <c r="K662" s="18">
        <f t="shared" ca="1" si="3"/>
        <v>9217.1901084168639</v>
      </c>
      <c r="L662" s="19"/>
      <c r="M662" s="20"/>
      <c r="N662" s="18"/>
      <c r="O662" s="20"/>
      <c r="P662" s="21"/>
      <c r="Q662" s="33">
        <f t="shared" si="17"/>
        <v>0.99663321464919852</v>
      </c>
      <c r="R662" s="5">
        <f t="shared" ca="1" si="4"/>
        <v>16.197517802375039</v>
      </c>
      <c r="S662" s="20"/>
      <c r="T662" s="20"/>
      <c r="U662" s="5">
        <f t="shared" ca="1" si="5"/>
        <v>30.332751123366929</v>
      </c>
      <c r="V662" s="23"/>
      <c r="W662" s="20"/>
      <c r="X662" s="32">
        <f t="shared" si="18"/>
        <v>1.006733570701603</v>
      </c>
      <c r="Y662" s="18">
        <f t="shared" ca="1" si="6"/>
        <v>467008822.79322278</v>
      </c>
      <c r="Z662" s="20"/>
      <c r="AA662" s="20"/>
      <c r="AB662" s="18"/>
      <c r="AC662" s="20"/>
      <c r="AD662" s="20"/>
      <c r="AE662" s="24">
        <f t="shared" si="54"/>
        <v>6</v>
      </c>
      <c r="AH662" s="25" t="str">
        <f t="shared" ca="1" si="7"/>
        <v>-</v>
      </c>
      <c r="AI662" s="15">
        <f t="shared" ca="1" si="8"/>
        <v>12.150605082741581</v>
      </c>
      <c r="AJ662" s="15">
        <f t="shared" ca="1" si="9"/>
        <v>12.880011233722236</v>
      </c>
      <c r="AK662" s="17">
        <f t="shared" ca="1" si="10"/>
        <v>7.1888529667267165E-2</v>
      </c>
      <c r="AL662" s="17">
        <f t="shared" ca="1" si="11"/>
        <v>7.8361373837445542E-2</v>
      </c>
      <c r="AM662" s="26">
        <f t="shared" ca="1" si="12"/>
        <v>0</v>
      </c>
      <c r="AN662" s="26">
        <f t="shared" ca="1" si="13"/>
        <v>0</v>
      </c>
      <c r="AO662" s="25">
        <f t="shared" si="20"/>
        <v>0</v>
      </c>
      <c r="AP662" s="26">
        <f t="shared" si="21"/>
        <v>0</v>
      </c>
      <c r="AQ662" s="25">
        <f t="shared" si="22"/>
        <v>0</v>
      </c>
      <c r="AR662" s="26">
        <f t="shared" si="23"/>
        <v>1</v>
      </c>
      <c r="BD662" s="30"/>
      <c r="BE662" s="30"/>
      <c r="BF662" s="30"/>
    </row>
    <row r="663" spans="1:58" x14ac:dyDescent="0.2">
      <c r="A663" s="40">
        <v>39029</v>
      </c>
      <c r="B663" s="13">
        <v>10.92</v>
      </c>
      <c r="C663" s="14">
        <v>11.85</v>
      </c>
      <c r="D663" s="31">
        <f t="shared" si="14"/>
        <v>15445.76757773469</v>
      </c>
      <c r="E663" s="31">
        <f t="shared" si="15"/>
        <v>42810.944357325403</v>
      </c>
      <c r="F663" s="16">
        <f t="shared" si="0"/>
        <v>58256.711935060091</v>
      </c>
      <c r="G663" s="16">
        <f t="shared" si="1"/>
        <v>11.603426457310093</v>
      </c>
      <c r="H663" s="17">
        <f t="shared" si="2"/>
        <v>7.8481012658227822E-2</v>
      </c>
      <c r="I663" s="16">
        <v>10.75</v>
      </c>
      <c r="J663" s="32">
        <f t="shared" si="16"/>
        <v>0.98173264562273699</v>
      </c>
      <c r="K663" s="18">
        <f t="shared" ca="1" si="3"/>
        <v>9048.4475282297299</v>
      </c>
      <c r="L663" s="19"/>
      <c r="M663" s="20"/>
      <c r="N663" s="18"/>
      <c r="O663" s="20"/>
      <c r="P663" s="21"/>
      <c r="Q663" s="33">
        <f t="shared" si="17"/>
        <v>1.0182673543772631</v>
      </c>
      <c r="R663" s="5">
        <f t="shared" ca="1" si="4"/>
        <v>16.492716506601376</v>
      </c>
      <c r="S663" s="20"/>
      <c r="T663" s="20"/>
      <c r="U663" s="5">
        <f t="shared" ca="1" si="5"/>
        <v>30.88579281267279</v>
      </c>
      <c r="V663" s="23"/>
      <c r="W663" s="20"/>
      <c r="X663" s="32">
        <f t="shared" si="18"/>
        <v>0.96346529124547398</v>
      </c>
      <c r="Y663" s="18">
        <f t="shared" ca="1" si="6"/>
        <v>449917179.06000686</v>
      </c>
      <c r="Z663" s="20"/>
      <c r="AA663" s="20"/>
      <c r="AB663" s="18"/>
      <c r="AC663" s="20"/>
      <c r="AD663" s="20"/>
      <c r="AE663" s="24">
        <f t="shared" si="54"/>
        <v>5</v>
      </c>
      <c r="AH663" s="25" t="str">
        <f t="shared" ca="1" si="7"/>
        <v>-</v>
      </c>
      <c r="AI663" s="15">
        <f t="shared" ca="1" si="8"/>
        <v>12.089413333192343</v>
      </c>
      <c r="AJ663" s="15">
        <f t="shared" ca="1" si="9"/>
        <v>12.829527925920042</v>
      </c>
      <c r="AK663" s="17">
        <f t="shared" ca="1" si="10"/>
        <v>7.3318479145392856E-2</v>
      </c>
      <c r="AL663" s="17">
        <f t="shared" ca="1" si="11"/>
        <v>7.6250626851904951E-2</v>
      </c>
      <c r="AM663" s="26">
        <f t="shared" ca="1" si="12"/>
        <v>0</v>
      </c>
      <c r="AN663" s="26">
        <f t="shared" ca="1" si="13"/>
        <v>0</v>
      </c>
      <c r="AO663" s="25">
        <f t="shared" si="20"/>
        <v>0</v>
      </c>
      <c r="AP663" s="26">
        <f t="shared" si="21"/>
        <v>0</v>
      </c>
      <c r="AQ663" s="25">
        <f t="shared" si="22"/>
        <v>0</v>
      </c>
      <c r="AR663" s="26">
        <f t="shared" si="23"/>
        <v>1</v>
      </c>
      <c r="BD663" s="30"/>
      <c r="BE663" s="30"/>
      <c r="BF663" s="30"/>
    </row>
    <row r="664" spans="1:58" x14ac:dyDescent="0.2">
      <c r="A664" s="40">
        <v>39030</v>
      </c>
      <c r="B664" s="13">
        <v>10.99</v>
      </c>
      <c r="C664" s="14">
        <v>11.87</v>
      </c>
      <c r="D664" s="31">
        <f t="shared" si="14"/>
        <v>12356.614062187753</v>
      </c>
      <c r="E664" s="31">
        <f t="shared" si="15"/>
        <v>45657.657976715491</v>
      </c>
      <c r="F664" s="16">
        <f t="shared" si="0"/>
        <v>58014.272038903247</v>
      </c>
      <c r="G664" s="16">
        <f t="shared" si="1"/>
        <v>11.6825664600698</v>
      </c>
      <c r="H664" s="17">
        <f t="shared" si="2"/>
        <v>7.4136478517270343E-2</v>
      </c>
      <c r="I664" s="16">
        <v>11.01</v>
      </c>
      <c r="J664" s="32">
        <f t="shared" si="16"/>
        <v>1.0026304369834877</v>
      </c>
      <c r="K664" s="18">
        <f t="shared" ca="1" si="3"/>
        <v>9071.8790418422504</v>
      </c>
      <c r="L664" s="19"/>
      <c r="M664" s="20"/>
      <c r="N664" s="18"/>
      <c r="O664" s="20"/>
      <c r="P664" s="21"/>
      <c r="Q664" s="33">
        <f t="shared" si="17"/>
        <v>0.99736956301651214</v>
      </c>
      <c r="R664" s="5">
        <f t="shared" ca="1" si="4"/>
        <v>16.448648197546831</v>
      </c>
      <c r="S664" s="20"/>
      <c r="T664" s="20"/>
      <c r="U664" s="5">
        <f t="shared" ca="1" si="5"/>
        <v>30.803495073887195</v>
      </c>
      <c r="V664" s="23"/>
      <c r="W664" s="20"/>
      <c r="X664" s="32">
        <f t="shared" si="18"/>
        <v>1.0052608739669757</v>
      </c>
      <c r="Y664" s="18">
        <f t="shared" ca="1" si="6"/>
        <v>452254370.39994603</v>
      </c>
      <c r="Z664" s="20"/>
      <c r="AA664" s="20"/>
      <c r="AB664" s="18"/>
      <c r="AC664" s="20"/>
      <c r="AD664" s="20"/>
      <c r="AE664" s="24">
        <f t="shared" si="54"/>
        <v>4</v>
      </c>
      <c r="AH664" s="25" t="str">
        <f t="shared" ca="1" si="7"/>
        <v>-</v>
      </c>
      <c r="AI664" s="15">
        <f t="shared" ca="1" si="8"/>
        <v>12.036006086930554</v>
      </c>
      <c r="AJ664" s="15">
        <f t="shared" ca="1" si="9"/>
        <v>12.785278266678274</v>
      </c>
      <c r="AK664" s="17">
        <f t="shared" ca="1" si="10"/>
        <v>7.3875148868772736E-2</v>
      </c>
      <c r="AL664" s="17">
        <f t="shared" ca="1" si="11"/>
        <v>7.6285186928476439E-2</v>
      </c>
      <c r="AM664" s="26">
        <f t="shared" ca="1" si="12"/>
        <v>0</v>
      </c>
      <c r="AN664" s="26">
        <f t="shared" ca="1" si="13"/>
        <v>0</v>
      </c>
      <c r="AO664" s="25">
        <f t="shared" si="20"/>
        <v>0</v>
      </c>
      <c r="AP664" s="26">
        <f t="shared" si="21"/>
        <v>0</v>
      </c>
      <c r="AQ664" s="25">
        <f t="shared" si="22"/>
        <v>0</v>
      </c>
      <c r="AR664" s="26">
        <f t="shared" si="23"/>
        <v>1</v>
      </c>
      <c r="BD664" s="30"/>
      <c r="BE664" s="30"/>
      <c r="BF664" s="30"/>
    </row>
    <row r="665" spans="1:58" x14ac:dyDescent="0.2">
      <c r="A665" s="40">
        <v>39031</v>
      </c>
      <c r="B665" s="13">
        <v>10.99</v>
      </c>
      <c r="C665" s="14">
        <v>11.98</v>
      </c>
      <c r="D665" s="31">
        <f t="shared" si="14"/>
        <v>9267.4605466408138</v>
      </c>
      <c r="E665" s="31">
        <f t="shared" si="15"/>
        <v>48517.792529020531</v>
      </c>
      <c r="F665" s="16">
        <f t="shared" si="0"/>
        <v>57785.253075661341</v>
      </c>
      <c r="G665" s="16">
        <f t="shared" si="1"/>
        <v>11.821226170124039</v>
      </c>
      <c r="H665" s="17">
        <f t="shared" si="2"/>
        <v>8.2637729549248751E-2</v>
      </c>
      <c r="I665" s="16">
        <v>10.79</v>
      </c>
      <c r="J665" s="32">
        <f t="shared" si="16"/>
        <v>1.0078744569088924</v>
      </c>
      <c r="K665" s="18">
        <f t="shared" ca="1" si="3"/>
        <v>9142.9424078018892</v>
      </c>
      <c r="L665" s="19"/>
      <c r="M665" s="20"/>
      <c r="N665" s="18"/>
      <c r="O665" s="20"/>
      <c r="P665" s="21"/>
      <c r="Q665" s="33">
        <f t="shared" si="17"/>
        <v>0.99212554309110756</v>
      </c>
      <c r="R665" s="5">
        <f t="shared" ca="1" si="4"/>
        <v>16.318444192861879</v>
      </c>
      <c r="S665" s="20"/>
      <c r="T665" s="20"/>
      <c r="U665" s="5">
        <f t="shared" ca="1" si="5"/>
        <v>30.559888012456636</v>
      </c>
      <c r="V665" s="23"/>
      <c r="W665" s="20"/>
      <c r="X665" s="32">
        <f t="shared" si="18"/>
        <v>1.0157489138177849</v>
      </c>
      <c r="Y665" s="18">
        <f t="shared" ca="1" si="6"/>
        <v>459346652.47241527</v>
      </c>
      <c r="Z665" s="20"/>
      <c r="AA665" s="20"/>
      <c r="AB665" s="18"/>
      <c r="AC665" s="20"/>
      <c r="AD665" s="20"/>
      <c r="AE665" s="24">
        <f t="shared" si="54"/>
        <v>3</v>
      </c>
      <c r="AH665" s="25" t="str">
        <f t="shared" ca="1" si="7"/>
        <v>-</v>
      </c>
      <c r="AI665" s="15">
        <f t="shared" ca="1" si="8"/>
        <v>11.998660475666615</v>
      </c>
      <c r="AJ665" s="15">
        <f t="shared" ca="1" si="9"/>
        <v>12.737918496260715</v>
      </c>
      <c r="AK665" s="17">
        <f t="shared" ca="1" si="10"/>
        <v>7.6439136619908546E-2</v>
      </c>
      <c r="AL665" s="17">
        <f t="shared" ca="1" si="11"/>
        <v>7.6999006449636809E-2</v>
      </c>
      <c r="AM665" s="26">
        <f t="shared" ca="1" si="12"/>
        <v>0</v>
      </c>
      <c r="AN665" s="26">
        <f t="shared" ca="1" si="13"/>
        <v>0</v>
      </c>
      <c r="AO665" s="25">
        <f t="shared" si="20"/>
        <v>0</v>
      </c>
      <c r="AP665" s="26">
        <f t="shared" si="21"/>
        <v>0</v>
      </c>
      <c r="AQ665" s="25">
        <f t="shared" si="22"/>
        <v>0</v>
      </c>
      <c r="AR665" s="26">
        <f t="shared" si="23"/>
        <v>1</v>
      </c>
      <c r="BD665" s="30"/>
      <c r="BE665" s="30"/>
      <c r="BF665" s="30"/>
    </row>
    <row r="666" spans="1:58" x14ac:dyDescent="0.2">
      <c r="A666" s="40">
        <v>39034</v>
      </c>
      <c r="B666" s="13">
        <v>10.59</v>
      </c>
      <c r="C666" s="14">
        <v>11.97</v>
      </c>
      <c r="D666" s="31">
        <f t="shared" si="14"/>
        <v>6178.3070310938765</v>
      </c>
      <c r="E666" s="31">
        <f t="shared" si="15"/>
        <v>51351.665411813592</v>
      </c>
      <c r="F666" s="16">
        <f t="shared" si="0"/>
        <v>57529.97244290747</v>
      </c>
      <c r="G666" s="16">
        <f t="shared" si="1"/>
        <v>11.821797883070937</v>
      </c>
      <c r="H666" s="17">
        <f t="shared" si="2"/>
        <v>0.11528822055137855</v>
      </c>
      <c r="I666" s="16">
        <v>10.86</v>
      </c>
      <c r="J666" s="32">
        <f t="shared" si="16"/>
        <v>0.99563040252093504</v>
      </c>
      <c r="K666" s="18">
        <f t="shared" ca="1" si="3"/>
        <v>9102.6203189852731</v>
      </c>
      <c r="L666" s="19"/>
      <c r="M666" s="20"/>
      <c r="N666" s="18"/>
      <c r="O666" s="20"/>
      <c r="P666" s="21"/>
      <c r="Q666" s="33">
        <f t="shared" si="17"/>
        <v>1.004369597479065</v>
      </c>
      <c r="R666" s="5">
        <f t="shared" ca="1" si="4"/>
        <v>16.389066450072516</v>
      </c>
      <c r="S666" s="20"/>
      <c r="T666" s="20"/>
      <c r="U666" s="5">
        <f t="shared" ca="1" si="5"/>
        <v>30.69237161945944</v>
      </c>
      <c r="V666" s="23"/>
      <c r="W666" s="20"/>
      <c r="X666" s="32">
        <f t="shared" si="18"/>
        <v>0.99126080504187009</v>
      </c>
      <c r="Y666" s="18">
        <f t="shared" ca="1" si="6"/>
        <v>455302365.67710942</v>
      </c>
      <c r="Z666" s="20"/>
      <c r="AA666" s="20"/>
      <c r="AB666" s="18"/>
      <c r="AC666" s="20"/>
      <c r="AD666" s="20"/>
      <c r="AE666" s="24">
        <f t="shared" si="54"/>
        <v>2</v>
      </c>
      <c r="AH666" s="25" t="str">
        <f t="shared" ca="1" si="7"/>
        <v>-</v>
      </c>
      <c r="AI666" s="15">
        <f t="shared" ca="1" si="8"/>
        <v>11.965496230100252</v>
      </c>
      <c r="AJ666" s="15">
        <f t="shared" ca="1" si="9"/>
        <v>12.689993893377302</v>
      </c>
      <c r="AK666" s="17">
        <f t="shared" ca="1" si="10"/>
        <v>8.2936303231215966E-2</v>
      </c>
      <c r="AL666" s="17">
        <f t="shared" ca="1" si="11"/>
        <v>7.9454708345459896E-2</v>
      </c>
      <c r="AM666" s="26">
        <f t="shared" ca="1" si="12"/>
        <v>0</v>
      </c>
      <c r="AN666" s="26">
        <f t="shared" ca="1" si="13"/>
        <v>1</v>
      </c>
      <c r="AO666" s="25">
        <f t="shared" si="20"/>
        <v>0</v>
      </c>
      <c r="AP666" s="26">
        <f t="shared" si="21"/>
        <v>0</v>
      </c>
      <c r="AQ666" s="25">
        <f t="shared" si="22"/>
        <v>0</v>
      </c>
      <c r="AR666" s="26">
        <f t="shared" si="23"/>
        <v>1</v>
      </c>
      <c r="BD666" s="30"/>
      <c r="BE666" s="30"/>
      <c r="BF666" s="30"/>
    </row>
    <row r="667" spans="1:58" x14ac:dyDescent="0.2">
      <c r="A667" s="40">
        <v>39035</v>
      </c>
      <c r="B667" s="13">
        <v>10.25</v>
      </c>
      <c r="C667" s="14">
        <v>11.72</v>
      </c>
      <c r="D667" s="31">
        <f t="shared" si="14"/>
        <v>3089.1535155469383</v>
      </c>
      <c r="E667" s="31">
        <f t="shared" si="15"/>
        <v>54084.675915543092</v>
      </c>
      <c r="F667" s="16">
        <f t="shared" si="0"/>
        <v>57173.829431090031</v>
      </c>
      <c r="G667" s="16">
        <f t="shared" si="1"/>
        <v>11.64057457558747</v>
      </c>
      <c r="H667" s="17">
        <f t="shared" si="2"/>
        <v>0.12542662116040959</v>
      </c>
      <c r="I667" s="16">
        <v>10.5</v>
      </c>
      <c r="J667" s="32">
        <f t="shared" si="16"/>
        <v>0.97857474479965301</v>
      </c>
      <c r="K667" s="18">
        <f t="shared" ca="1" si="3"/>
        <v>8907.231210886077</v>
      </c>
      <c r="L667" s="19"/>
      <c r="M667" s="20"/>
      <c r="N667" s="18"/>
      <c r="O667" s="20"/>
      <c r="P667" s="21"/>
      <c r="Q667" s="33">
        <f t="shared" si="17"/>
        <v>1.0214252552003469</v>
      </c>
      <c r="R667" s="5">
        <f t="shared" ca="1" si="4"/>
        <v>16.739509006279821</v>
      </c>
      <c r="S667" s="20"/>
      <c r="T667" s="20"/>
      <c r="U667" s="5">
        <f t="shared" ca="1" si="5"/>
        <v>31.348890234524525</v>
      </c>
      <c r="V667" s="23"/>
      <c r="W667" s="20"/>
      <c r="X667" s="32">
        <f t="shared" si="18"/>
        <v>0.95714948959930601</v>
      </c>
      <c r="Y667" s="18">
        <f t="shared" ca="1" si="6"/>
        <v>435763746.05756402</v>
      </c>
      <c r="Z667" s="20"/>
      <c r="AA667" s="20"/>
      <c r="AB667" s="18"/>
      <c r="AC667" s="20"/>
      <c r="AD667" s="20"/>
      <c r="AE667" s="24">
        <f t="shared" si="54"/>
        <v>1</v>
      </c>
      <c r="AH667" s="25" t="str">
        <f t="shared" ca="1" si="7"/>
        <v>-</v>
      </c>
      <c r="AI667" s="15">
        <f t="shared" ca="1" si="8"/>
        <v>11.933978229581045</v>
      </c>
      <c r="AJ667" s="15">
        <f t="shared" ca="1" si="9"/>
        <v>12.638882096713344</v>
      </c>
      <c r="AK667" s="17">
        <f t="shared" ca="1" si="10"/>
        <v>9.1361538760169406E-2</v>
      </c>
      <c r="AL667" s="17">
        <f t="shared" ca="1" si="11"/>
        <v>8.1547291620873028E-2</v>
      </c>
      <c r="AM667" s="26">
        <f t="shared" ca="1" si="12"/>
        <v>0</v>
      </c>
      <c r="AN667" s="26">
        <f t="shared" ca="1" si="13"/>
        <v>1</v>
      </c>
      <c r="AO667" s="25">
        <f t="shared" si="20"/>
        <v>0</v>
      </c>
      <c r="AP667" s="26">
        <f t="shared" si="21"/>
        <v>0</v>
      </c>
      <c r="AQ667" s="25">
        <f t="shared" si="22"/>
        <v>0</v>
      </c>
      <c r="AR667" s="26">
        <f t="shared" si="23"/>
        <v>1</v>
      </c>
      <c r="BD667" s="30"/>
      <c r="BE667" s="30"/>
      <c r="BF667" s="30"/>
    </row>
    <row r="668" spans="1:58" x14ac:dyDescent="0.2">
      <c r="A668" s="41">
        <v>39036</v>
      </c>
      <c r="B668" s="13">
        <v>11.62</v>
      </c>
      <c r="C668" s="14">
        <v>12.35</v>
      </c>
      <c r="D668" s="31">
        <f t="shared" si="14"/>
        <v>56786.367343389174</v>
      </c>
      <c r="E668" s="31">
        <f t="shared" si="15"/>
        <v>0</v>
      </c>
      <c r="F668" s="16">
        <f t="shared" si="0"/>
        <v>56786.367343389174</v>
      </c>
      <c r="G668" s="16">
        <f t="shared" si="1"/>
        <v>11.62</v>
      </c>
      <c r="H668" s="17">
        <f t="shared" si="2"/>
        <v>5.9109311740890735E-2</v>
      </c>
      <c r="I668" s="16">
        <v>10.31</v>
      </c>
      <c r="J668" s="32">
        <f t="shared" si="16"/>
        <v>0.99146757679180864</v>
      </c>
      <c r="K668" s="18">
        <f t="shared" ca="1" si="3"/>
        <v>8830.8709129917697</v>
      </c>
      <c r="L668" s="19"/>
      <c r="M668" s="20"/>
      <c r="N668" s="18"/>
      <c r="O668" s="20"/>
      <c r="P668" s="21"/>
      <c r="Q668" s="33">
        <f t="shared" si="17"/>
        <v>1.0085324232081914</v>
      </c>
      <c r="R668" s="5">
        <f t="shared" ca="1" si="4"/>
        <v>16.881634285438924</v>
      </c>
      <c r="S668" s="20"/>
      <c r="T668" s="20"/>
      <c r="U668" s="5">
        <f t="shared" ca="1" si="5"/>
        <v>31.615289832908971</v>
      </c>
      <c r="V668" s="23"/>
      <c r="W668" s="20"/>
      <c r="X668" s="32">
        <f t="shared" si="18"/>
        <v>0.98293515358361727</v>
      </c>
      <c r="Y668" s="18">
        <f t="shared" ca="1" si="6"/>
        <v>428299315.08352554</v>
      </c>
      <c r="Z668" s="20"/>
      <c r="AA668" s="20"/>
      <c r="AB668" s="18"/>
      <c r="AC668" s="20"/>
      <c r="AD668" s="20"/>
      <c r="AE668" s="24">
        <v>24</v>
      </c>
      <c r="AH668" s="25" t="str">
        <f t="shared" ca="1" si="7"/>
        <v>-</v>
      </c>
      <c r="AI668" s="15">
        <f t="shared" ca="1" si="8"/>
        <v>11.888674406623954</v>
      </c>
      <c r="AJ668" s="15">
        <f t="shared" ca="1" si="9"/>
        <v>12.586504826376052</v>
      </c>
      <c r="AK668" s="17">
        <f t="shared" ca="1" si="10"/>
        <v>8.9179895696237632E-2</v>
      </c>
      <c r="AL668" s="17">
        <f t="shared" ca="1" si="11"/>
        <v>8.0126658678723914E-2</v>
      </c>
      <c r="AM668" s="26">
        <f t="shared" ca="1" si="12"/>
        <v>0</v>
      </c>
      <c r="AN668" s="26">
        <f t="shared" ca="1" si="13"/>
        <v>1</v>
      </c>
      <c r="AO668" s="25">
        <f t="shared" si="20"/>
        <v>0</v>
      </c>
      <c r="AP668" s="26">
        <f t="shared" si="21"/>
        <v>0</v>
      </c>
      <c r="AQ668" s="25">
        <f t="shared" si="22"/>
        <v>0</v>
      </c>
      <c r="AR668" s="26">
        <f t="shared" si="23"/>
        <v>1</v>
      </c>
      <c r="BD668" s="30"/>
      <c r="BE668" s="30"/>
      <c r="BF668" s="30"/>
    </row>
    <row r="669" spans="1:58" x14ac:dyDescent="0.2">
      <c r="A669" s="40">
        <v>39037</v>
      </c>
      <c r="B669" s="13">
        <v>11.58</v>
      </c>
      <c r="C669" s="14">
        <v>12.29</v>
      </c>
      <c r="D669" s="31">
        <f t="shared" si="14"/>
        <v>54420.268704081289</v>
      </c>
      <c r="E669" s="31">
        <f t="shared" si="15"/>
        <v>2226.2401772273356</v>
      </c>
      <c r="F669" s="16">
        <f t="shared" si="0"/>
        <v>56646.508881308626</v>
      </c>
      <c r="G669" s="16">
        <f t="shared" si="1"/>
        <v>11.607903405824061</v>
      </c>
      <c r="H669" s="17">
        <f t="shared" si="2"/>
        <v>5.7770545158665532E-2</v>
      </c>
      <c r="I669" s="16">
        <v>10.16</v>
      </c>
      <c r="J669" s="32">
        <f t="shared" si="16"/>
        <v>0.99649866092478667</v>
      </c>
      <c r="K669" s="18">
        <f t="shared" ca="1" si="3"/>
        <v>8799.5922832251781</v>
      </c>
      <c r="L669" s="19"/>
      <c r="M669" s="20"/>
      <c r="N669" s="18"/>
      <c r="O669" s="20"/>
      <c r="P669" s="21"/>
      <c r="Q669" s="33">
        <f t="shared" si="17"/>
        <v>1.0035013390752134</v>
      </c>
      <c r="R669" s="5">
        <f t="shared" ca="1" si="4"/>
        <v>16.940036882159461</v>
      </c>
      <c r="S669" s="20"/>
      <c r="T669" s="20"/>
      <c r="U669" s="5">
        <f t="shared" ca="1" si="5"/>
        <v>31.724899529707539</v>
      </c>
      <c r="V669" s="23"/>
      <c r="W669" s="20"/>
      <c r="X669" s="32">
        <f t="shared" si="18"/>
        <v>0.99299732184957323</v>
      </c>
      <c r="Y669" s="18">
        <f t="shared" ca="1" si="6"/>
        <v>425272082.49897325</v>
      </c>
      <c r="Z669" s="20"/>
      <c r="AA669" s="20"/>
      <c r="AB669" s="18"/>
      <c r="AC669" s="20"/>
      <c r="AD669" s="20"/>
      <c r="AE669" s="24">
        <f t="shared" ref="AE669:AE691" si="55">AE668-1</f>
        <v>23</v>
      </c>
      <c r="AH669" s="25" t="str">
        <f t="shared" ca="1" si="7"/>
        <v>-</v>
      </c>
      <c r="AI669" s="15">
        <f t="shared" ca="1" si="8"/>
        <v>11.841907902139386</v>
      </c>
      <c r="AJ669" s="15">
        <f t="shared" ca="1" si="9"/>
        <v>12.538161007005911</v>
      </c>
      <c r="AK669" s="17">
        <f t="shared" ca="1" si="10"/>
        <v>8.5728151112977255E-2</v>
      </c>
      <c r="AL669" s="17">
        <f t="shared" ca="1" si="11"/>
        <v>7.8595544588201199E-2</v>
      </c>
      <c r="AM669" s="26">
        <f t="shared" ca="1" si="12"/>
        <v>0</v>
      </c>
      <c r="AN669" s="26">
        <f t="shared" ca="1" si="13"/>
        <v>1</v>
      </c>
      <c r="AO669" s="25">
        <f t="shared" si="20"/>
        <v>0</v>
      </c>
      <c r="AP669" s="26">
        <f t="shared" si="21"/>
        <v>0</v>
      </c>
      <c r="AQ669" s="25">
        <f t="shared" si="22"/>
        <v>0</v>
      </c>
      <c r="AR669" s="26">
        <f t="shared" si="23"/>
        <v>1</v>
      </c>
      <c r="BD669" s="30"/>
      <c r="BE669" s="30"/>
      <c r="BF669" s="30"/>
    </row>
    <row r="670" spans="1:58" x14ac:dyDescent="0.2">
      <c r="A670" s="40">
        <v>39038</v>
      </c>
      <c r="B670" s="13">
        <v>11.67</v>
      </c>
      <c r="C670" s="14">
        <v>12.32</v>
      </c>
      <c r="D670" s="31">
        <f t="shared" si="14"/>
        <v>52054.170064773411</v>
      </c>
      <c r="E670" s="31">
        <f t="shared" si="15"/>
        <v>4455.6480082432245</v>
      </c>
      <c r="F670" s="16">
        <f t="shared" si="0"/>
        <v>56509.818073016635</v>
      </c>
      <c r="G670" s="16">
        <f t="shared" si="1"/>
        <v>11.721250761444958</v>
      </c>
      <c r="H670" s="17">
        <f t="shared" si="2"/>
        <v>5.2759740259740284E-2</v>
      </c>
      <c r="I670" s="16">
        <v>10.050000000000001</v>
      </c>
      <c r="J670" s="32">
        <f t="shared" si="16"/>
        <v>1.007328059067655</v>
      </c>
      <c r="K670" s="18">
        <f t="shared" ca="1" si="3"/>
        <v>8863.7148446222436</v>
      </c>
      <c r="L670" s="19"/>
      <c r="M670" s="20"/>
      <c r="N670" s="18"/>
      <c r="O670" s="20"/>
      <c r="P670" s="21"/>
      <c r="Q670" s="33">
        <f t="shared" si="17"/>
        <v>0.9926719409323449</v>
      </c>
      <c r="R670" s="5">
        <f t="shared" ca="1" si="4"/>
        <v>16.815198763030718</v>
      </c>
      <c r="S670" s="20"/>
      <c r="T670" s="20"/>
      <c r="U670" s="5">
        <f t="shared" ca="1" si="5"/>
        <v>31.491339435475616</v>
      </c>
      <c r="V670" s="23"/>
      <c r="W670" s="20"/>
      <c r="X670" s="32">
        <f t="shared" si="18"/>
        <v>1.0146561181353102</v>
      </c>
      <c r="Y670" s="18">
        <f t="shared" ca="1" si="6"/>
        <v>431476521.69031507</v>
      </c>
      <c r="Z670" s="20"/>
      <c r="AA670" s="20"/>
      <c r="AB670" s="18"/>
      <c r="AC670" s="20"/>
      <c r="AD670" s="20"/>
      <c r="AE670" s="24">
        <f t="shared" si="55"/>
        <v>22</v>
      </c>
      <c r="AH670" s="25" t="str">
        <f t="shared" ca="1" si="7"/>
        <v>-</v>
      </c>
      <c r="AI670" s="15">
        <f t="shared" ca="1" si="8"/>
        <v>11.801746881213612</v>
      </c>
      <c r="AJ670" s="15">
        <f t="shared" ca="1" si="9"/>
        <v>12.482388684204494</v>
      </c>
      <c r="AK670" s="17">
        <f t="shared" ca="1" si="10"/>
        <v>8.2165361403388912E-2</v>
      </c>
      <c r="AL670" s="17">
        <f t="shared" ca="1" si="11"/>
        <v>7.6979023440430033E-2</v>
      </c>
      <c r="AM670" s="26">
        <f t="shared" ca="1" si="12"/>
        <v>0</v>
      </c>
      <c r="AN670" s="26">
        <f t="shared" ca="1" si="13"/>
        <v>1</v>
      </c>
      <c r="AO670" s="25">
        <f t="shared" si="20"/>
        <v>0</v>
      </c>
      <c r="AP670" s="26">
        <f t="shared" si="21"/>
        <v>0</v>
      </c>
      <c r="AQ670" s="25">
        <f t="shared" si="22"/>
        <v>0</v>
      </c>
      <c r="AR670" s="26">
        <f t="shared" si="23"/>
        <v>1</v>
      </c>
      <c r="BD670" s="30"/>
      <c r="BE670" s="30"/>
      <c r="BF670" s="30"/>
    </row>
    <row r="671" spans="1:58" x14ac:dyDescent="0.2">
      <c r="A671" s="40">
        <v>39041</v>
      </c>
      <c r="B671" s="13">
        <v>11.43</v>
      </c>
      <c r="C671" s="14">
        <v>12.36</v>
      </c>
      <c r="D671" s="31">
        <f t="shared" si="14"/>
        <v>49688.071425465525</v>
      </c>
      <c r="E671" s="31">
        <f t="shared" si="15"/>
        <v>6696.9118979122977</v>
      </c>
      <c r="F671" s="16">
        <f t="shared" si="0"/>
        <v>56384.983323377819</v>
      </c>
      <c r="G671" s="16">
        <f t="shared" si="1"/>
        <v>11.540457212150601</v>
      </c>
      <c r="H671" s="17">
        <f t="shared" si="2"/>
        <v>7.5242718446601908E-2</v>
      </c>
      <c r="I671" s="16">
        <v>9.9700000000000006</v>
      </c>
      <c r="J671" s="32">
        <f t="shared" si="16"/>
        <v>0.98240056841808787</v>
      </c>
      <c r="K671" s="18">
        <f t="shared" ca="1" si="3"/>
        <v>8707.3635054177248</v>
      </c>
      <c r="L671" s="19"/>
      <c r="M671" s="20"/>
      <c r="N671" s="18"/>
      <c r="O671" s="20"/>
      <c r="P671" s="21"/>
      <c r="Q671" s="33">
        <f t="shared" si="17"/>
        <v>1.0175994315819121</v>
      </c>
      <c r="R671" s="5">
        <f t="shared" ca="1" si="4"/>
        <v>17.11042387574663</v>
      </c>
      <c r="S671" s="20"/>
      <c r="T671" s="20"/>
      <c r="U671" s="5">
        <f t="shared" ca="1" si="5"/>
        <v>32.044472015348347</v>
      </c>
      <c r="V671" s="23"/>
      <c r="W671" s="20"/>
      <c r="X671" s="32">
        <f t="shared" si="18"/>
        <v>0.96480113683617574</v>
      </c>
      <c r="Y671" s="18">
        <f t="shared" ca="1" si="6"/>
        <v>416261641.36032468</v>
      </c>
      <c r="Z671" s="20"/>
      <c r="AA671" s="20"/>
      <c r="AB671" s="18"/>
      <c r="AC671" s="20"/>
      <c r="AD671" s="20"/>
      <c r="AE671" s="24">
        <f t="shared" si="55"/>
        <v>21</v>
      </c>
      <c r="AH671" s="25" t="str">
        <f t="shared" ca="1" si="7"/>
        <v>-</v>
      </c>
      <c r="AI671" s="15">
        <f t="shared" ca="1" si="8"/>
        <v>11.762036708520091</v>
      </c>
      <c r="AJ671" s="15">
        <f t="shared" ca="1" si="9"/>
        <v>12.419996165726742</v>
      </c>
      <c r="AK671" s="17">
        <f t="shared" ca="1" si="10"/>
        <v>8.0932859552947767E-2</v>
      </c>
      <c r="AL671" s="17">
        <f t="shared" ca="1" si="11"/>
        <v>7.6838708025235014E-2</v>
      </c>
      <c r="AM671" s="26">
        <f t="shared" ca="1" si="12"/>
        <v>0</v>
      </c>
      <c r="AN671" s="26">
        <f t="shared" ca="1" si="13"/>
        <v>1</v>
      </c>
      <c r="AO671" s="25">
        <f t="shared" si="20"/>
        <v>0</v>
      </c>
      <c r="AP671" s="26">
        <f t="shared" si="21"/>
        <v>0</v>
      </c>
      <c r="AQ671" s="25">
        <f t="shared" si="22"/>
        <v>0</v>
      </c>
      <c r="AR671" s="26">
        <f t="shared" si="23"/>
        <v>1</v>
      </c>
      <c r="BD671" s="30"/>
      <c r="BE671" s="30"/>
      <c r="BF671" s="30"/>
    </row>
    <row r="672" spans="1:58" x14ac:dyDescent="0.2">
      <c r="A672" s="40">
        <v>39042</v>
      </c>
      <c r="B672" s="13">
        <v>11.5</v>
      </c>
      <c r="C672" s="14">
        <v>12.48</v>
      </c>
      <c r="D672" s="31">
        <f t="shared" si="14"/>
        <v>47321.972786157639</v>
      </c>
      <c r="E672" s="31">
        <f t="shared" si="15"/>
        <v>8884.9788434858492</v>
      </c>
      <c r="F672" s="16">
        <f t="shared" si="0"/>
        <v>56206.951629643489</v>
      </c>
      <c r="G672" s="16">
        <f t="shared" si="1"/>
        <v>11.654914632695077</v>
      </c>
      <c r="H672" s="17">
        <f t="shared" si="2"/>
        <v>7.852564102564108E-2</v>
      </c>
      <c r="I672" s="16">
        <v>9.9</v>
      </c>
      <c r="J672" s="32">
        <f t="shared" si="16"/>
        <v>1.0067291815623924</v>
      </c>
      <c r="K672" s="18">
        <f t="shared" ca="1" si="3"/>
        <v>8765.5995648761746</v>
      </c>
      <c r="L672" s="19"/>
      <c r="M672" s="20"/>
      <c r="N672" s="18"/>
      <c r="O672" s="20"/>
      <c r="P672" s="21"/>
      <c r="Q672" s="33">
        <f t="shared" si="17"/>
        <v>0.99327081843760767</v>
      </c>
      <c r="R672" s="5">
        <f t="shared" ca="1" si="4"/>
        <v>16.994576725667901</v>
      </c>
      <c r="S672" s="20"/>
      <c r="T672" s="20"/>
      <c r="U672" s="5">
        <f t="shared" ca="1" si="5"/>
        <v>31.827749270992463</v>
      </c>
      <c r="V672" s="23"/>
      <c r="W672" s="20"/>
      <c r="X672" s="32">
        <f t="shared" si="18"/>
        <v>1.0134583631247847</v>
      </c>
      <c r="Y672" s="18">
        <f t="shared" ca="1" si="6"/>
        <v>421836077.50482357</v>
      </c>
      <c r="Z672" s="20"/>
      <c r="AA672" s="20"/>
      <c r="AB672" s="18"/>
      <c r="AC672" s="20"/>
      <c r="AD672" s="20"/>
      <c r="AE672" s="24">
        <f t="shared" si="55"/>
        <v>20</v>
      </c>
      <c r="AH672" s="25" t="str">
        <f t="shared" ca="1" si="7"/>
        <v>-</v>
      </c>
      <c r="AI672" s="15">
        <f t="shared" ca="1" si="8"/>
        <v>11.739888893096785</v>
      </c>
      <c r="AJ672" s="15">
        <f t="shared" ca="1" si="9"/>
        <v>12.370501062774892</v>
      </c>
      <c r="AK672" s="17">
        <f t="shared" ca="1" si="10"/>
        <v>7.480576296532486E-2</v>
      </c>
      <c r="AL672" s="17">
        <f t="shared" ca="1" si="11"/>
        <v>7.6919324816979856E-2</v>
      </c>
      <c r="AM672" s="26">
        <f t="shared" ca="1" si="12"/>
        <v>0</v>
      </c>
      <c r="AN672" s="26">
        <f t="shared" ca="1" si="13"/>
        <v>0</v>
      </c>
      <c r="AO672" s="25">
        <f t="shared" si="20"/>
        <v>0</v>
      </c>
      <c r="AP672" s="26">
        <f t="shared" si="21"/>
        <v>0</v>
      </c>
      <c r="AQ672" s="25">
        <f t="shared" si="22"/>
        <v>0</v>
      </c>
      <c r="AR672" s="26">
        <f t="shared" si="23"/>
        <v>1</v>
      </c>
      <c r="BD672" s="30"/>
      <c r="BE672" s="30"/>
      <c r="BF672" s="30"/>
    </row>
    <row r="673" spans="1:58" x14ac:dyDescent="0.2">
      <c r="A673" s="40">
        <v>39043</v>
      </c>
      <c r="B673" s="13">
        <v>11.61</v>
      </c>
      <c r="C673" s="14">
        <v>12.59</v>
      </c>
      <c r="D673" s="31">
        <f t="shared" si="14"/>
        <v>44955.874146849761</v>
      </c>
      <c r="E673" s="31">
        <f t="shared" si="15"/>
        <v>11065.278070412183</v>
      </c>
      <c r="F673" s="16">
        <f t="shared" si="0"/>
        <v>56021.152217261944</v>
      </c>
      <c r="G673" s="16">
        <f t="shared" si="1"/>
        <v>11.803569251609618</v>
      </c>
      <c r="H673" s="17">
        <f t="shared" si="2"/>
        <v>7.783955520254171E-2</v>
      </c>
      <c r="I673" s="16">
        <v>10.14</v>
      </c>
      <c r="J673" s="32">
        <f t="shared" si="16"/>
        <v>1.0094068797672582</v>
      </c>
      <c r="K673" s="18">
        <f t="shared" ca="1" si="3"/>
        <v>8847.6957885366501</v>
      </c>
      <c r="L673" s="19"/>
      <c r="M673" s="20"/>
      <c r="N673" s="18"/>
      <c r="O673" s="20"/>
      <c r="P673" s="21"/>
      <c r="Q673" s="33">
        <f t="shared" si="17"/>
        <v>0.99059312023274171</v>
      </c>
      <c r="R673" s="5">
        <f t="shared" ca="1" si="4"/>
        <v>16.83400947380396</v>
      </c>
      <c r="S673" s="20"/>
      <c r="T673" s="20"/>
      <c r="U673" s="5">
        <f t="shared" ca="1" si="5"/>
        <v>31.527270073631911</v>
      </c>
      <c r="V673" s="23"/>
      <c r="W673" s="20"/>
      <c r="X673" s="32">
        <f t="shared" si="18"/>
        <v>1.0188137595345166</v>
      </c>
      <c r="Y673" s="18">
        <f t="shared" ca="1" si="6"/>
        <v>429744115.36315745</v>
      </c>
      <c r="Z673" s="20"/>
      <c r="AA673" s="20"/>
      <c r="AB673" s="18"/>
      <c r="AC673" s="20"/>
      <c r="AD673" s="20"/>
      <c r="AE673" s="24">
        <f t="shared" si="55"/>
        <v>19</v>
      </c>
      <c r="AH673" s="25" t="str">
        <f t="shared" ca="1" si="7"/>
        <v>-</v>
      </c>
      <c r="AI673" s="15">
        <f t="shared" ca="1" si="8"/>
        <v>11.731646659393043</v>
      </c>
      <c r="AJ673" s="15">
        <f t="shared" ca="1" si="9"/>
        <v>12.33014480397431</v>
      </c>
      <c r="AK673" s="17">
        <f t="shared" ca="1" si="10"/>
        <v>6.6874585305680204E-2</v>
      </c>
      <c r="AL673" s="17">
        <f t="shared" ca="1" si="11"/>
        <v>7.7415464780296595E-2</v>
      </c>
      <c r="AM673" s="26">
        <f t="shared" ca="1" si="12"/>
        <v>0</v>
      </c>
      <c r="AN673" s="26">
        <f t="shared" ca="1" si="13"/>
        <v>0</v>
      </c>
      <c r="AO673" s="25">
        <f t="shared" si="20"/>
        <v>0</v>
      </c>
      <c r="AP673" s="26">
        <f t="shared" si="21"/>
        <v>0</v>
      </c>
      <c r="AQ673" s="25">
        <f t="shared" si="22"/>
        <v>0</v>
      </c>
      <c r="AR673" s="26">
        <f t="shared" si="23"/>
        <v>1</v>
      </c>
      <c r="BD673" s="30"/>
      <c r="BE673" s="30"/>
      <c r="BF673" s="30"/>
    </row>
    <row r="674" spans="1:58" x14ac:dyDescent="0.2">
      <c r="A674" s="40">
        <v>39045</v>
      </c>
      <c r="B674" s="13">
        <v>11.71</v>
      </c>
      <c r="C674" s="14">
        <v>12.84</v>
      </c>
      <c r="D674" s="31">
        <f t="shared" si="14"/>
        <v>42589.775507541883</v>
      </c>
      <c r="E674" s="31">
        <f t="shared" si="15"/>
        <v>13247.200644071001</v>
      </c>
      <c r="F674" s="16">
        <f t="shared" si="0"/>
        <v>55836.976151612886</v>
      </c>
      <c r="G674" s="16">
        <f t="shared" si="1"/>
        <v>11.97809003208115</v>
      </c>
      <c r="H674" s="17">
        <f t="shared" si="2"/>
        <v>8.8006230529594887E-2</v>
      </c>
      <c r="I674" s="16">
        <v>10.73</v>
      </c>
      <c r="J674" s="32">
        <f t="shared" si="16"/>
        <v>1.0114491990423558</v>
      </c>
      <c r="K674" s="18">
        <f t="shared" ca="1" si="3"/>
        <v>8948.6299860988274</v>
      </c>
      <c r="L674" s="19"/>
      <c r="M674" s="20"/>
      <c r="N674" s="18"/>
      <c r="O674" s="20"/>
      <c r="P674" s="21"/>
      <c r="Q674" s="33">
        <f t="shared" si="17"/>
        <v>0.98855080095764414</v>
      </c>
      <c r="R674" s="5">
        <f t="shared" ca="1" si="4"/>
        <v>16.64058029508822</v>
      </c>
      <c r="S674" s="20"/>
      <c r="T674" s="20"/>
      <c r="U674" s="5">
        <f t="shared" ca="1" si="5"/>
        <v>31.165241091234332</v>
      </c>
      <c r="V674" s="23"/>
      <c r="W674" s="20"/>
      <c r="X674" s="32">
        <f t="shared" si="18"/>
        <v>1.0228983980847117</v>
      </c>
      <c r="Y674" s="18">
        <f t="shared" ca="1" si="6"/>
        <v>439555636.75504696</v>
      </c>
      <c r="Z674" s="20"/>
      <c r="AA674" s="20"/>
      <c r="AB674" s="18"/>
      <c r="AC674" s="20"/>
      <c r="AD674" s="20"/>
      <c r="AE674" s="24">
        <f t="shared" si="55"/>
        <v>18</v>
      </c>
      <c r="AH674" s="25" t="str">
        <f t="shared" ca="1" si="7"/>
        <v>-</v>
      </c>
      <c r="AI674" s="15">
        <f t="shared" ca="1" si="8"/>
        <v>11.743367492413554</v>
      </c>
      <c r="AJ674" s="15">
        <f t="shared" ca="1" si="9"/>
        <v>12.291618407317404</v>
      </c>
      <c r="AK674" s="17">
        <f t="shared" ca="1" si="10"/>
        <v>7.1690738437130905E-2</v>
      </c>
      <c r="AL674" s="17">
        <f t="shared" ca="1" si="11"/>
        <v>7.8491075427334356E-2</v>
      </c>
      <c r="AM674" s="26">
        <f t="shared" ca="1" si="12"/>
        <v>0</v>
      </c>
      <c r="AN674" s="26">
        <f t="shared" ca="1" si="13"/>
        <v>0</v>
      </c>
      <c r="AO674" s="25">
        <f t="shared" si="20"/>
        <v>0</v>
      </c>
      <c r="AP674" s="26">
        <f t="shared" si="21"/>
        <v>0</v>
      </c>
      <c r="AQ674" s="25">
        <f t="shared" si="22"/>
        <v>0</v>
      </c>
      <c r="AR674" s="26">
        <f t="shared" si="23"/>
        <v>1</v>
      </c>
      <c r="BD674" s="30"/>
      <c r="BE674" s="30"/>
      <c r="BF674" s="30"/>
    </row>
    <row r="675" spans="1:58" x14ac:dyDescent="0.2">
      <c r="A675" s="40">
        <v>39048</v>
      </c>
      <c r="B675" s="13">
        <v>12.46</v>
      </c>
      <c r="C675" s="14">
        <v>13.39</v>
      </c>
      <c r="D675" s="31">
        <f t="shared" si="14"/>
        <v>40223.676868233997</v>
      </c>
      <c r="E675" s="31">
        <f t="shared" si="15"/>
        <v>15405.067861072193</v>
      </c>
      <c r="F675" s="16">
        <f t="shared" si="0"/>
        <v>55628.744729306192</v>
      </c>
      <c r="G675" s="16">
        <f t="shared" si="1"/>
        <v>12.717541549436573</v>
      </c>
      <c r="H675" s="17">
        <f t="shared" si="2"/>
        <v>6.9454817027632565E-2</v>
      </c>
      <c r="I675" s="16">
        <v>12.3</v>
      </c>
      <c r="J675" s="32">
        <f t="shared" si="16"/>
        <v>1.057774178487259</v>
      </c>
      <c r="K675" s="18">
        <f t="shared" ca="1" si="3"/>
        <v>9465.2438373749446</v>
      </c>
      <c r="L675" s="19"/>
      <c r="M675" s="20"/>
      <c r="N675" s="18"/>
      <c r="O675" s="20"/>
      <c r="P675" s="21"/>
      <c r="Q675" s="33">
        <f t="shared" si="17"/>
        <v>0.94222582151274104</v>
      </c>
      <c r="R675" s="5">
        <f t="shared" ca="1" si="4"/>
        <v>15.678531264785937</v>
      </c>
      <c r="S675" s="20"/>
      <c r="T675" s="20"/>
      <c r="U675" s="5">
        <f t="shared" ca="1" si="5"/>
        <v>29.36368957677681</v>
      </c>
      <c r="V675" s="23"/>
      <c r="W675" s="20"/>
      <c r="X675" s="32">
        <f t="shared" si="18"/>
        <v>1.1155483569745179</v>
      </c>
      <c r="Y675" s="18">
        <f t="shared" ca="1" si="6"/>
        <v>490313297.20435303</v>
      </c>
      <c r="Z675" s="20"/>
      <c r="AA675" s="20"/>
      <c r="AB675" s="18"/>
      <c r="AC675" s="20"/>
      <c r="AD675" s="20"/>
      <c r="AE675" s="24">
        <f t="shared" si="55"/>
        <v>17</v>
      </c>
      <c r="AH675" s="25" t="str">
        <f t="shared" ca="1" si="7"/>
        <v>-</v>
      </c>
      <c r="AI675" s="15">
        <f t="shared" ca="1" si="8"/>
        <v>11.800317733182244</v>
      </c>
      <c r="AJ675" s="15">
        <f t="shared" ca="1" si="9"/>
        <v>12.270357592087164</v>
      </c>
      <c r="AK675" s="17">
        <f t="shared" ca="1" si="10"/>
        <v>7.3638117081958734E-2</v>
      </c>
      <c r="AL675" s="17">
        <f t="shared" ca="1" si="11"/>
        <v>7.8628638801409273E-2</v>
      </c>
      <c r="AM675" s="26">
        <f t="shared" ca="1" si="12"/>
        <v>0</v>
      </c>
      <c r="AN675" s="26">
        <f t="shared" ca="1" si="13"/>
        <v>0</v>
      </c>
      <c r="AO675" s="25">
        <f t="shared" si="20"/>
        <v>0</v>
      </c>
      <c r="AP675" s="26">
        <f t="shared" si="21"/>
        <v>0</v>
      </c>
      <c r="AQ675" s="25">
        <f t="shared" si="22"/>
        <v>0</v>
      </c>
      <c r="AR675" s="26">
        <f t="shared" si="23"/>
        <v>1</v>
      </c>
      <c r="BD675" s="30"/>
      <c r="BE675" s="30"/>
      <c r="BF675" s="30"/>
    </row>
    <row r="676" spans="1:58" x14ac:dyDescent="0.2">
      <c r="A676" s="40">
        <v>39049</v>
      </c>
      <c r="B676" s="13">
        <v>12</v>
      </c>
      <c r="C676" s="14">
        <v>12.96</v>
      </c>
      <c r="D676" s="31">
        <f t="shared" si="14"/>
        <v>37857.578228926111</v>
      </c>
      <c r="E676" s="31">
        <f t="shared" si="15"/>
        <v>17606.829552317617</v>
      </c>
      <c r="F676" s="16">
        <f t="shared" si="0"/>
        <v>55464.407781243732</v>
      </c>
      <c r="G676" s="16">
        <f t="shared" si="1"/>
        <v>12.304745999216109</v>
      </c>
      <c r="H676" s="17">
        <f t="shared" si="2"/>
        <v>7.4074074074074181E-2</v>
      </c>
      <c r="I676" s="16">
        <v>11.62</v>
      </c>
      <c r="J676" s="32">
        <f t="shared" si="16"/>
        <v>0.9646829617492465</v>
      </c>
      <c r="K676" s="18">
        <f t="shared" ca="1" si="3"/>
        <v>9130.5872077969143</v>
      </c>
      <c r="L676" s="19"/>
      <c r="M676" s="20"/>
      <c r="N676" s="18"/>
      <c r="O676" s="20"/>
      <c r="P676" s="21"/>
      <c r="Q676" s="33">
        <f t="shared" si="17"/>
        <v>1.0353170382507535</v>
      </c>
      <c r="R676" s="5">
        <f t="shared" ca="1" si="4"/>
        <v>16.231574338970805</v>
      </c>
      <c r="S676" s="20"/>
      <c r="T676" s="20"/>
      <c r="U676" s="5">
        <f t="shared" ca="1" si="5"/>
        <v>30.399687342642256</v>
      </c>
      <c r="V676" s="23"/>
      <c r="W676" s="20"/>
      <c r="X676" s="32">
        <f t="shared" si="18"/>
        <v>0.92936592349849301</v>
      </c>
      <c r="Y676" s="18">
        <f t="shared" ca="1" si="6"/>
        <v>455650480.50189543</v>
      </c>
      <c r="Z676" s="20"/>
      <c r="AA676" s="20"/>
      <c r="AB676" s="18"/>
      <c r="AC676" s="20"/>
      <c r="AD676" s="20"/>
      <c r="AE676" s="24">
        <f t="shared" si="55"/>
        <v>16</v>
      </c>
      <c r="AH676" s="25" t="str">
        <f t="shared" ca="1" si="7"/>
        <v>-</v>
      </c>
      <c r="AI676" s="15">
        <f t="shared" ca="1" si="8"/>
        <v>11.832693266622647</v>
      </c>
      <c r="AJ676" s="15">
        <f t="shared" ca="1" si="9"/>
        <v>12.238642928831553</v>
      </c>
      <c r="AK676" s="17">
        <f t="shared" ca="1" si="10"/>
        <v>7.7190506051014393E-2</v>
      </c>
      <c r="AL676" s="17">
        <f t="shared" ca="1" si="11"/>
        <v>7.8489192125818022E-2</v>
      </c>
      <c r="AM676" s="26">
        <f t="shared" ca="1" si="12"/>
        <v>0</v>
      </c>
      <c r="AN676" s="26">
        <f t="shared" ca="1" si="13"/>
        <v>0</v>
      </c>
      <c r="AO676" s="25">
        <f t="shared" si="20"/>
        <v>0</v>
      </c>
      <c r="AP676" s="26">
        <f t="shared" si="21"/>
        <v>0</v>
      </c>
      <c r="AQ676" s="25">
        <f t="shared" si="22"/>
        <v>0</v>
      </c>
      <c r="AR676" s="26">
        <f t="shared" si="23"/>
        <v>1</v>
      </c>
      <c r="BD676" s="30"/>
      <c r="BE676" s="30"/>
      <c r="BF676" s="30"/>
    </row>
    <row r="677" spans="1:58" x14ac:dyDescent="0.2">
      <c r="A677" s="40">
        <v>39050</v>
      </c>
      <c r="B677" s="13">
        <v>11.46</v>
      </c>
      <c r="C677" s="14">
        <v>12.58</v>
      </c>
      <c r="D677" s="31">
        <f t="shared" si="14"/>
        <v>35491.479589618233</v>
      </c>
      <c r="E677" s="31">
        <f t="shared" si="15"/>
        <v>19797.661625750839</v>
      </c>
      <c r="F677" s="16">
        <f t="shared" si="0"/>
        <v>55289.141215369076</v>
      </c>
      <c r="G677" s="16">
        <f t="shared" si="1"/>
        <v>11.861044048314451</v>
      </c>
      <c r="H677" s="17">
        <f t="shared" si="2"/>
        <v>8.9030206677265467E-2</v>
      </c>
      <c r="I677" s="16">
        <v>10.83</v>
      </c>
      <c r="J677" s="32">
        <f t="shared" si="16"/>
        <v>0.9608945487985755</v>
      </c>
      <c r="K677" s="18">
        <f t="shared" ca="1" si="3"/>
        <v>8773.17379600399</v>
      </c>
      <c r="L677" s="19"/>
      <c r="M677" s="20"/>
      <c r="N677" s="18"/>
      <c r="O677" s="20"/>
      <c r="P677" s="21"/>
      <c r="Q677" s="33">
        <f t="shared" si="17"/>
        <v>1.0391054512014244</v>
      </c>
      <c r="R677" s="5">
        <f t="shared" ca="1" si="4"/>
        <v>16.86561474860655</v>
      </c>
      <c r="S677" s="20"/>
      <c r="T677" s="20"/>
      <c r="U677" s="5">
        <f t="shared" ca="1" si="5"/>
        <v>31.587399387229041</v>
      </c>
      <c r="V677" s="23"/>
      <c r="W677" s="20"/>
      <c r="X677" s="32">
        <f t="shared" si="18"/>
        <v>0.92178909759715111</v>
      </c>
      <c r="Y677" s="18">
        <f t="shared" ca="1" si="6"/>
        <v>419986002.82892227</v>
      </c>
      <c r="Z677" s="20"/>
      <c r="AA677" s="20"/>
      <c r="AB677" s="18"/>
      <c r="AC677" s="20"/>
      <c r="AD677" s="20"/>
      <c r="AE677" s="24">
        <f t="shared" si="55"/>
        <v>15</v>
      </c>
      <c r="AH677" s="25" t="str">
        <f t="shared" ca="1" si="7"/>
        <v>-</v>
      </c>
      <c r="AI677" s="15">
        <f t="shared" ca="1" si="8"/>
        <v>11.83982055421547</v>
      </c>
      <c r="AJ677" s="15">
        <f t="shared" ca="1" si="9"/>
        <v>12.188368782784957</v>
      </c>
      <c r="AK677" s="17">
        <f t="shared" ca="1" si="10"/>
        <v>7.9488420756124986E-2</v>
      </c>
      <c r="AL677" s="17">
        <f t="shared" ca="1" si="11"/>
        <v>7.9373879543979051E-2</v>
      </c>
      <c r="AM677" s="26">
        <f t="shared" ca="1" si="12"/>
        <v>0</v>
      </c>
      <c r="AN677" s="26">
        <f t="shared" ca="1" si="13"/>
        <v>1</v>
      </c>
      <c r="AO677" s="25">
        <f t="shared" si="20"/>
        <v>0</v>
      </c>
      <c r="AP677" s="26">
        <f t="shared" si="21"/>
        <v>0</v>
      </c>
      <c r="AQ677" s="25">
        <f t="shared" si="22"/>
        <v>0</v>
      </c>
      <c r="AR677" s="26">
        <f t="shared" si="23"/>
        <v>1</v>
      </c>
      <c r="BD677" s="30"/>
      <c r="BE677" s="30"/>
      <c r="BF677" s="30"/>
    </row>
    <row r="678" spans="1:58" x14ac:dyDescent="0.2">
      <c r="A678" s="40">
        <v>39051</v>
      </c>
      <c r="B678" s="13">
        <v>11.37</v>
      </c>
      <c r="C678" s="14">
        <v>12.52</v>
      </c>
      <c r="D678" s="31">
        <f t="shared" si="14"/>
        <v>33125.380950310348</v>
      </c>
      <c r="E678" s="31">
        <f t="shared" si="15"/>
        <v>21953.106014182344</v>
      </c>
      <c r="F678" s="16">
        <f t="shared" si="0"/>
        <v>55078.486964492695</v>
      </c>
      <c r="G678" s="16">
        <f t="shared" si="1"/>
        <v>11.828365385610264</v>
      </c>
      <c r="H678" s="17">
        <f t="shared" si="2"/>
        <v>9.1853035143769968E-2</v>
      </c>
      <c r="I678" s="16">
        <v>10.91</v>
      </c>
      <c r="J678" s="32">
        <f t="shared" si="16"/>
        <v>0.99344532440574929</v>
      </c>
      <c r="K678" s="18">
        <f t="shared" ca="1" si="3"/>
        <v>8715.3131674991855</v>
      </c>
      <c r="L678" s="19"/>
      <c r="M678" s="20"/>
      <c r="N678" s="18"/>
      <c r="O678" s="20"/>
      <c r="P678" s="21"/>
      <c r="Q678" s="33">
        <f t="shared" si="17"/>
        <v>1.0065546755942507</v>
      </c>
      <c r="R678" s="5">
        <f t="shared" ca="1" si="4"/>
        <v>16.975456177342018</v>
      </c>
      <c r="S678" s="20"/>
      <c r="T678" s="20"/>
      <c r="U678" s="5">
        <f t="shared" ca="1" si="5"/>
        <v>31.793356046492011</v>
      </c>
      <c r="V678" s="23"/>
      <c r="W678" s="20"/>
      <c r="X678" s="32">
        <f t="shared" si="18"/>
        <v>0.98689064881149868</v>
      </c>
      <c r="Y678" s="18">
        <f t="shared" ca="1" si="6"/>
        <v>414452980.58043438</v>
      </c>
      <c r="Z678" s="20"/>
      <c r="AA678" s="20"/>
      <c r="AB678" s="18"/>
      <c r="AC678" s="20"/>
      <c r="AD678" s="20"/>
      <c r="AE678" s="24">
        <f t="shared" si="55"/>
        <v>14</v>
      </c>
      <c r="AH678" s="25" t="str">
        <f t="shared" ca="1" si="7"/>
        <v>-</v>
      </c>
      <c r="AI678" s="15">
        <f t="shared" ca="1" si="8"/>
        <v>11.847109957023138</v>
      </c>
      <c r="AJ678" s="15">
        <f t="shared" ca="1" si="9"/>
        <v>12.135234527557483</v>
      </c>
      <c r="AK678" s="17">
        <f t="shared" ca="1" si="10"/>
        <v>8.1709653109146463E-2</v>
      </c>
      <c r="AL678" s="17">
        <f t="shared" ca="1" si="11"/>
        <v>8.06022461076846E-2</v>
      </c>
      <c r="AM678" s="26">
        <f t="shared" ca="1" si="12"/>
        <v>0</v>
      </c>
      <c r="AN678" s="26">
        <f t="shared" ca="1" si="13"/>
        <v>1</v>
      </c>
      <c r="AO678" s="25">
        <f t="shared" si="20"/>
        <v>0</v>
      </c>
      <c r="AP678" s="26">
        <f t="shared" si="21"/>
        <v>0</v>
      </c>
      <c r="AQ678" s="25">
        <f t="shared" si="22"/>
        <v>0</v>
      </c>
      <c r="AR678" s="26">
        <f t="shared" si="23"/>
        <v>1</v>
      </c>
      <c r="BD678" s="30"/>
      <c r="BE678" s="30"/>
      <c r="BF678" s="30"/>
    </row>
    <row r="679" spans="1:58" x14ac:dyDescent="0.2">
      <c r="A679" s="40">
        <v>39052</v>
      </c>
      <c r="B679" s="13">
        <v>11.65</v>
      </c>
      <c r="C679" s="14">
        <v>12.74</v>
      </c>
      <c r="D679" s="31">
        <f t="shared" si="14"/>
        <v>30759.282311002466</v>
      </c>
      <c r="E679" s="31">
        <f t="shared" si="15"/>
        <v>24101.871312020252</v>
      </c>
      <c r="F679" s="16">
        <f t="shared" si="0"/>
        <v>54861.153623022721</v>
      </c>
      <c r="G679" s="16">
        <f t="shared" si="1"/>
        <v>12.12886415059047</v>
      </c>
      <c r="H679" s="17">
        <f t="shared" si="2"/>
        <v>8.5557299843014079E-2</v>
      </c>
      <c r="I679" s="16">
        <v>11.66</v>
      </c>
      <c r="J679" s="32">
        <f t="shared" si="16"/>
        <v>1.021358798204727</v>
      </c>
      <c r="K679" s="18">
        <f t="shared" ca="1" si="3"/>
        <v>8901.0988879744382</v>
      </c>
      <c r="L679" s="19"/>
      <c r="M679" s="20"/>
      <c r="N679" s="18"/>
      <c r="O679" s="20"/>
      <c r="P679" s="21"/>
      <c r="Q679" s="33">
        <f t="shared" si="17"/>
        <v>0.97864120179527292</v>
      </c>
      <c r="R679" s="5">
        <f t="shared" ca="1" si="4"/>
        <v>16.612188763650863</v>
      </c>
      <c r="S679" s="20"/>
      <c r="T679" s="20"/>
      <c r="U679" s="5">
        <f t="shared" ca="1" si="5"/>
        <v>31.113222959305748</v>
      </c>
      <c r="V679" s="23"/>
      <c r="W679" s="20"/>
      <c r="X679" s="32">
        <f t="shared" si="18"/>
        <v>1.0427175964094542</v>
      </c>
      <c r="Y679" s="18">
        <f t="shared" ca="1" si="6"/>
        <v>432128974.10339051</v>
      </c>
      <c r="Z679" s="20"/>
      <c r="AA679" s="20"/>
      <c r="AB679" s="18"/>
      <c r="AC679" s="20"/>
      <c r="AD679" s="20"/>
      <c r="AE679" s="24">
        <f t="shared" si="55"/>
        <v>13</v>
      </c>
      <c r="AH679" s="25" t="str">
        <f t="shared" ca="1" si="7"/>
        <v>-</v>
      </c>
      <c r="AI679" s="15">
        <f t="shared" ca="1" si="8"/>
        <v>11.854572952844014</v>
      </c>
      <c r="AJ679" s="15">
        <f t="shared" ca="1" si="9"/>
        <v>12.105343191121095</v>
      </c>
      <c r="AK679" s="17">
        <f t="shared" ca="1" si="10"/>
        <v>8.2995943882558529E-2</v>
      </c>
      <c r="AL679" s="17">
        <f t="shared" ca="1" si="11"/>
        <v>8.1044514056733713E-2</v>
      </c>
      <c r="AM679" s="26">
        <f t="shared" ca="1" si="12"/>
        <v>0</v>
      </c>
      <c r="AN679" s="26">
        <f t="shared" ca="1" si="13"/>
        <v>1</v>
      </c>
      <c r="AO679" s="25">
        <f t="shared" si="20"/>
        <v>0</v>
      </c>
      <c r="AP679" s="26">
        <f t="shared" si="21"/>
        <v>0</v>
      </c>
      <c r="AQ679" s="25">
        <f t="shared" si="22"/>
        <v>0</v>
      </c>
      <c r="AR679" s="26">
        <f t="shared" si="23"/>
        <v>1</v>
      </c>
      <c r="BD679" s="30"/>
      <c r="BE679" s="30"/>
      <c r="BF679" s="30"/>
    </row>
    <row r="680" spans="1:58" x14ac:dyDescent="0.2">
      <c r="A680" s="40">
        <v>39055</v>
      </c>
      <c r="B680" s="13">
        <v>11.49</v>
      </c>
      <c r="C680" s="14">
        <v>12.5</v>
      </c>
      <c r="D680" s="31">
        <f t="shared" si="14"/>
        <v>28393.183671694584</v>
      </c>
      <c r="E680" s="31">
        <f t="shared" si="15"/>
        <v>26265.532940586723</v>
      </c>
      <c r="F680" s="16">
        <f t="shared" si="0"/>
        <v>54658.716612281307</v>
      </c>
      <c r="G680" s="16">
        <f t="shared" si="1"/>
        <v>11.975342318923602</v>
      </c>
      <c r="H680" s="17">
        <f t="shared" si="2"/>
        <v>8.0799999999999983E-2</v>
      </c>
      <c r="I680" s="16">
        <v>11.23</v>
      </c>
      <c r="J680" s="32">
        <f t="shared" si="16"/>
        <v>0.98369915753616455</v>
      </c>
      <c r="K680" s="18">
        <f t="shared" ca="1" si="3"/>
        <v>8755.6465125298328</v>
      </c>
      <c r="L680" s="19"/>
      <c r="M680" s="20"/>
      <c r="N680" s="18"/>
      <c r="O680" s="20"/>
      <c r="P680" s="21"/>
      <c r="Q680" s="33">
        <f t="shared" si="17"/>
        <v>1.0163008424638356</v>
      </c>
      <c r="R680" s="5">
        <f t="shared" ca="1" si="4"/>
        <v>16.882278112864707</v>
      </c>
      <c r="S680" s="20"/>
      <c r="T680" s="20"/>
      <c r="U680" s="5">
        <f t="shared" ca="1" si="5"/>
        <v>31.619312167392852</v>
      </c>
      <c r="V680" s="23"/>
      <c r="W680" s="20"/>
      <c r="X680" s="32">
        <f t="shared" si="18"/>
        <v>0.96739831507232898</v>
      </c>
      <c r="Y680" s="18">
        <f t="shared" ca="1" si="6"/>
        <v>418013328.86531878</v>
      </c>
      <c r="Z680" s="20"/>
      <c r="AA680" s="20"/>
      <c r="AB680" s="18"/>
      <c r="AC680" s="20"/>
      <c r="AD680" s="20"/>
      <c r="AE680" s="24">
        <f t="shared" si="55"/>
        <v>12</v>
      </c>
      <c r="AH680" s="25" t="str">
        <f t="shared" ca="1" si="7"/>
        <v>-</v>
      </c>
      <c r="AI680" s="15">
        <f t="shared" ca="1" si="8"/>
        <v>11.848865279073177</v>
      </c>
      <c r="AJ680" s="15">
        <f t="shared" ca="1" si="9"/>
        <v>12.072987356282484</v>
      </c>
      <c r="AK680" s="17">
        <f t="shared" ca="1" si="10"/>
        <v>8.1794905460959369E-2</v>
      </c>
      <c r="AL680" s="17">
        <f t="shared" ca="1" si="11"/>
        <v>8.1460984149404336E-2</v>
      </c>
      <c r="AM680" s="26">
        <f t="shared" ca="1" si="12"/>
        <v>0</v>
      </c>
      <c r="AN680" s="26">
        <f t="shared" ca="1" si="13"/>
        <v>1</v>
      </c>
      <c r="AO680" s="25">
        <f t="shared" si="20"/>
        <v>0</v>
      </c>
      <c r="AP680" s="26">
        <f t="shared" si="21"/>
        <v>0</v>
      </c>
      <c r="AQ680" s="25">
        <f t="shared" si="22"/>
        <v>0</v>
      </c>
      <c r="AR680" s="26">
        <f t="shared" si="23"/>
        <v>1</v>
      </c>
      <c r="BD680" s="30"/>
      <c r="BE680" s="30"/>
      <c r="BF680" s="30"/>
    </row>
    <row r="681" spans="1:58" x14ac:dyDescent="0.2">
      <c r="A681" s="40">
        <v>39056</v>
      </c>
      <c r="B681" s="13">
        <v>11.52</v>
      </c>
      <c r="C681" s="14">
        <v>12.55</v>
      </c>
      <c r="D681" s="31">
        <f t="shared" si="14"/>
        <v>26027.085032386702</v>
      </c>
      <c r="E681" s="31">
        <f t="shared" si="15"/>
        <v>28440.450809838527</v>
      </c>
      <c r="F681" s="16">
        <f t="shared" si="0"/>
        <v>54467.535842225232</v>
      </c>
      <c r="G681" s="16">
        <f t="shared" si="1"/>
        <v>12.057818792078052</v>
      </c>
      <c r="H681" s="17">
        <f t="shared" si="2"/>
        <v>8.2071713147410463E-2</v>
      </c>
      <c r="I681" s="16">
        <v>11.27</v>
      </c>
      <c r="J681" s="32">
        <f t="shared" si="16"/>
        <v>1.0033653839508336</v>
      </c>
      <c r="K681" s="18">
        <f t="shared" ca="1" si="3"/>
        <v>8784.7544733439427</v>
      </c>
      <c r="L681" s="19"/>
      <c r="M681" s="20"/>
      <c r="N681" s="18"/>
      <c r="O681" s="20"/>
      <c r="P681" s="21"/>
      <c r="Q681" s="33">
        <f t="shared" si="17"/>
        <v>0.99663461604916626</v>
      </c>
      <c r="R681" s="5">
        <f t="shared" ca="1" si="4"/>
        <v>16.824761838400399</v>
      </c>
      <c r="S681" s="20"/>
      <c r="T681" s="20"/>
      <c r="U681" s="5">
        <f t="shared" ca="1" si="5"/>
        <v>31.511822183865728</v>
      </c>
      <c r="V681" s="23"/>
      <c r="W681" s="20"/>
      <c r="X681" s="32">
        <f t="shared" si="18"/>
        <v>1.0067307679016675</v>
      </c>
      <c r="Y681" s="18">
        <f t="shared" ca="1" si="6"/>
        <v>420799183.62759042</v>
      </c>
      <c r="Z681" s="20"/>
      <c r="AA681" s="20"/>
      <c r="AB681" s="18"/>
      <c r="AC681" s="20"/>
      <c r="AD681" s="20"/>
      <c r="AE681" s="24">
        <f t="shared" si="55"/>
        <v>11</v>
      </c>
      <c r="AH681" s="25" t="str">
        <f t="shared" ca="1" si="7"/>
        <v>-</v>
      </c>
      <c r="AI681" s="15">
        <f t="shared" ca="1" si="8"/>
        <v>11.849155898757786</v>
      </c>
      <c r="AJ681" s="15">
        <f t="shared" ca="1" si="9"/>
        <v>12.041568208253585</v>
      </c>
      <c r="AK681" s="17">
        <f t="shared" ca="1" si="10"/>
        <v>8.3897721480922352E-2</v>
      </c>
      <c r="AL681" s="17">
        <f t="shared" ca="1" si="11"/>
        <v>8.1425608124289436E-2</v>
      </c>
      <c r="AM681" s="26">
        <f t="shared" ca="1" si="12"/>
        <v>0</v>
      </c>
      <c r="AN681" s="26">
        <f t="shared" ca="1" si="13"/>
        <v>1</v>
      </c>
      <c r="AO681" s="25">
        <f t="shared" si="20"/>
        <v>0</v>
      </c>
      <c r="AP681" s="26">
        <f t="shared" si="21"/>
        <v>0</v>
      </c>
      <c r="AQ681" s="25">
        <f t="shared" si="22"/>
        <v>0</v>
      </c>
      <c r="AR681" s="26">
        <f t="shared" si="23"/>
        <v>1</v>
      </c>
      <c r="BD681" s="30"/>
      <c r="BE681" s="30"/>
      <c r="BF681" s="30"/>
    </row>
    <row r="682" spans="1:58" x14ac:dyDescent="0.2">
      <c r="A682" s="40">
        <v>39057</v>
      </c>
      <c r="B682" s="13">
        <v>11.55</v>
      </c>
      <c r="C682" s="14">
        <v>12.69</v>
      </c>
      <c r="D682" s="31">
        <f t="shared" si="14"/>
        <v>23660.98639307882</v>
      </c>
      <c r="E682" s="31">
        <f t="shared" si="15"/>
        <v>30612.359680342655</v>
      </c>
      <c r="F682" s="16">
        <f t="shared" si="0"/>
        <v>54273.346073421475</v>
      </c>
      <c r="G682" s="16">
        <f t="shared" si="1"/>
        <v>12.193006052886075</v>
      </c>
      <c r="H682" s="17">
        <f t="shared" si="2"/>
        <v>8.9834515366430168E-2</v>
      </c>
      <c r="I682" s="16">
        <v>11.33</v>
      </c>
      <c r="J682" s="32">
        <f t="shared" si="16"/>
        <v>1.0076063743256287</v>
      </c>
      <c r="K682" s="18">
        <f t="shared" ca="1" si="3"/>
        <v>8851.2137432668824</v>
      </c>
      <c r="L682" s="19"/>
      <c r="M682" s="20"/>
      <c r="N682" s="18"/>
      <c r="O682" s="20"/>
      <c r="P682" s="21"/>
      <c r="Q682" s="33">
        <f t="shared" si="17"/>
        <v>0.99239362567437139</v>
      </c>
      <c r="R682" s="5">
        <f t="shared" ca="1" si="4"/>
        <v>16.696090835756266</v>
      </c>
      <c r="S682" s="20"/>
      <c r="T682" s="20"/>
      <c r="U682" s="5">
        <f t="shared" ca="1" si="5"/>
        <v>31.271060853680684</v>
      </c>
      <c r="V682" s="23"/>
      <c r="W682" s="20"/>
      <c r="X682" s="32">
        <f t="shared" si="18"/>
        <v>1.0152127486512572</v>
      </c>
      <c r="Y682" s="18">
        <f t="shared" ca="1" si="6"/>
        <v>427172580.42584765</v>
      </c>
      <c r="Z682" s="20"/>
      <c r="AA682" s="20"/>
      <c r="AB682" s="18"/>
      <c r="AC682" s="20"/>
      <c r="AD682" s="20"/>
      <c r="AE682" s="24">
        <f t="shared" si="55"/>
        <v>10</v>
      </c>
      <c r="AH682" s="25" t="str">
        <f t="shared" ca="1" si="7"/>
        <v>-</v>
      </c>
      <c r="AI682" s="15">
        <f t="shared" ca="1" si="8"/>
        <v>11.873179148924008</v>
      </c>
      <c r="AJ682" s="15">
        <f t="shared" ca="1" si="9"/>
        <v>12.017688094551135</v>
      </c>
      <c r="AK682" s="17">
        <f t="shared" ca="1" si="10"/>
        <v>8.6524461696315016E-2</v>
      </c>
      <c r="AL682" s="17">
        <f t="shared" ca="1" si="11"/>
        <v>7.9834751550230162E-2</v>
      </c>
      <c r="AM682" s="26">
        <f t="shared" ca="1" si="12"/>
        <v>0</v>
      </c>
      <c r="AN682" s="26">
        <f t="shared" ca="1" si="13"/>
        <v>1</v>
      </c>
      <c r="AO682" s="25">
        <f t="shared" si="20"/>
        <v>0</v>
      </c>
      <c r="AP682" s="26">
        <f t="shared" si="21"/>
        <v>0</v>
      </c>
      <c r="AQ682" s="25">
        <f t="shared" si="22"/>
        <v>0</v>
      </c>
      <c r="AR682" s="26">
        <f t="shared" si="23"/>
        <v>1</v>
      </c>
      <c r="BD682" s="30"/>
      <c r="BE682" s="30"/>
      <c r="BF682" s="30"/>
    </row>
    <row r="683" spans="1:58" x14ac:dyDescent="0.2">
      <c r="A683" s="40">
        <v>39058</v>
      </c>
      <c r="B683" s="13">
        <v>12</v>
      </c>
      <c r="C683" s="14">
        <v>12.77</v>
      </c>
      <c r="D683" s="31">
        <f t="shared" si="14"/>
        <v>21294.887753770938</v>
      </c>
      <c r="E683" s="31">
        <f t="shared" si="15"/>
        <v>32765.900995079144</v>
      </c>
      <c r="F683" s="16">
        <f t="shared" si="0"/>
        <v>54060.788748850086</v>
      </c>
      <c r="G683" s="16">
        <f t="shared" si="1"/>
        <v>12.466692113639343</v>
      </c>
      <c r="H683" s="17">
        <f t="shared" si="2"/>
        <v>6.0297572435395463E-2</v>
      </c>
      <c r="I683" s="16">
        <v>12.67</v>
      </c>
      <c r="J683" s="32">
        <f t="shared" si="16"/>
        <v>1.0184418209075949</v>
      </c>
      <c r="K683" s="18">
        <f t="shared" ca="1" si="3"/>
        <v>9014.0787410246849</v>
      </c>
      <c r="L683" s="19"/>
      <c r="M683" s="20"/>
      <c r="N683" s="18"/>
      <c r="O683" s="20"/>
      <c r="P683" s="21"/>
      <c r="Q683" s="33">
        <f t="shared" si="17"/>
        <v>0.98155817909240495</v>
      </c>
      <c r="R683" s="5">
        <f t="shared" ca="1" si="4"/>
        <v>16.38750180849318</v>
      </c>
      <c r="S683" s="20"/>
      <c r="T683" s="20"/>
      <c r="U683" s="5">
        <f t="shared" ca="1" si="5"/>
        <v>30.693314714921275</v>
      </c>
      <c r="V683" s="23"/>
      <c r="W683" s="20"/>
      <c r="X683" s="32">
        <f t="shared" si="18"/>
        <v>1.0368836418151901</v>
      </c>
      <c r="Y683" s="18">
        <f t="shared" ca="1" si="6"/>
        <v>442899110.38033974</v>
      </c>
      <c r="Z683" s="20"/>
      <c r="AA683" s="20"/>
      <c r="AB683" s="18"/>
      <c r="AC683" s="20"/>
      <c r="AD683" s="20"/>
      <c r="AE683" s="24">
        <f t="shared" si="55"/>
        <v>9</v>
      </c>
      <c r="AH683" s="25" t="str">
        <f t="shared" ca="1" si="7"/>
        <v>-</v>
      </c>
      <c r="AI683" s="15">
        <f t="shared" ca="1" si="8"/>
        <v>11.906152250126796</v>
      </c>
      <c r="AJ683" s="15">
        <f t="shared" ca="1" si="9"/>
        <v>12.007401238838826</v>
      </c>
      <c r="AK683" s="17">
        <f t="shared" ca="1" si="10"/>
        <v>8.1735689322670016E-2</v>
      </c>
      <c r="AL683" s="17">
        <f t="shared" ca="1" si="11"/>
        <v>7.5764186004916773E-2</v>
      </c>
      <c r="AM683" s="26">
        <f t="shared" ca="1" si="12"/>
        <v>0</v>
      </c>
      <c r="AN683" s="26">
        <f t="shared" ca="1" si="13"/>
        <v>1</v>
      </c>
      <c r="AO683" s="25">
        <f t="shared" si="20"/>
        <v>0</v>
      </c>
      <c r="AP683" s="26">
        <f t="shared" si="21"/>
        <v>0</v>
      </c>
      <c r="AQ683" s="25">
        <f t="shared" si="22"/>
        <v>0</v>
      </c>
      <c r="AR683" s="26">
        <f t="shared" si="23"/>
        <v>1</v>
      </c>
      <c r="BD683" s="30"/>
      <c r="BE683" s="30"/>
      <c r="BF683" s="30"/>
    </row>
    <row r="684" spans="1:58" x14ac:dyDescent="0.2">
      <c r="A684" s="40">
        <v>39059</v>
      </c>
      <c r="B684" s="13">
        <v>11.98</v>
      </c>
      <c r="C684" s="14">
        <v>12.81</v>
      </c>
      <c r="D684" s="31">
        <f t="shared" si="14"/>
        <v>18928.789114463056</v>
      </c>
      <c r="E684" s="31">
        <f t="shared" si="15"/>
        <v>34989.329630294065</v>
      </c>
      <c r="F684" s="16">
        <f t="shared" si="0"/>
        <v>53918.118744757121</v>
      </c>
      <c r="G684" s="16">
        <f t="shared" si="1"/>
        <v>12.518615668892712</v>
      </c>
      <c r="H684" s="17">
        <f t="shared" si="2"/>
        <v>6.479313036690082E-2</v>
      </c>
      <c r="I684" s="16">
        <v>12.08</v>
      </c>
      <c r="J684" s="32">
        <f t="shared" si="16"/>
        <v>1.0015149246269852</v>
      </c>
      <c r="K684" s="18">
        <f t="shared" ca="1" si="3"/>
        <v>9027.3663482574721</v>
      </c>
      <c r="L684" s="19"/>
      <c r="M684" s="20"/>
      <c r="N684" s="18"/>
      <c r="O684" s="20"/>
      <c r="P684" s="21"/>
      <c r="Q684" s="33">
        <f t="shared" si="17"/>
        <v>0.99848507537301479</v>
      </c>
      <c r="R684" s="5">
        <f t="shared" ca="1" si="4"/>
        <v>16.361994330867837</v>
      </c>
      <c r="S684" s="20"/>
      <c r="T684" s="20"/>
      <c r="U684" s="5">
        <f t="shared" ca="1" si="5"/>
        <v>30.645767449527476</v>
      </c>
      <c r="V684" s="23"/>
      <c r="W684" s="20"/>
      <c r="X684" s="32">
        <f t="shared" si="18"/>
        <v>1.0030298492539704</v>
      </c>
      <c r="Y684" s="18">
        <f t="shared" ca="1" si="6"/>
        <v>444211791.02699625</v>
      </c>
      <c r="Z684" s="20"/>
      <c r="AA684" s="20"/>
      <c r="AB684" s="18"/>
      <c r="AC684" s="20"/>
      <c r="AD684" s="20"/>
      <c r="AE684" s="24">
        <f t="shared" si="55"/>
        <v>8</v>
      </c>
      <c r="AH684" s="25" t="str">
        <f t="shared" ca="1" si="7"/>
        <v>-</v>
      </c>
      <c r="AI684" s="15">
        <f t="shared" ca="1" si="8"/>
        <v>11.949732688773588</v>
      </c>
      <c r="AJ684" s="15">
        <f t="shared" ca="1" si="9"/>
        <v>12.00043775194432</v>
      </c>
      <c r="AK684" s="17">
        <f t="shared" ca="1" si="10"/>
        <v>7.7225705193191829E-2</v>
      </c>
      <c r="AL684" s="17">
        <f t="shared" ca="1" si="11"/>
        <v>7.6119424669042396E-2</v>
      </c>
      <c r="AM684" s="26">
        <f t="shared" ca="1" si="12"/>
        <v>0</v>
      </c>
      <c r="AN684" s="26">
        <f t="shared" ca="1" si="13"/>
        <v>1</v>
      </c>
      <c r="AO684" s="25">
        <f t="shared" si="20"/>
        <v>0</v>
      </c>
      <c r="AP684" s="26">
        <f t="shared" si="21"/>
        <v>0</v>
      </c>
      <c r="AQ684" s="25">
        <f t="shared" si="22"/>
        <v>0</v>
      </c>
      <c r="AR684" s="26">
        <f t="shared" si="23"/>
        <v>1</v>
      </c>
      <c r="BD684" s="30"/>
      <c r="BE684" s="30"/>
      <c r="BF684" s="30"/>
    </row>
    <row r="685" spans="1:58" x14ac:dyDescent="0.2">
      <c r="A685" s="40">
        <v>39062</v>
      </c>
      <c r="B685" s="13">
        <v>11.43</v>
      </c>
      <c r="C685" s="14">
        <v>12.6</v>
      </c>
      <c r="D685" s="31">
        <f t="shared" si="14"/>
        <v>16562.690475155174</v>
      </c>
      <c r="E685" s="31">
        <f t="shared" si="15"/>
        <v>37202.121332004324</v>
      </c>
      <c r="F685" s="16">
        <f t="shared" si="0"/>
        <v>53764.811807159494</v>
      </c>
      <c r="G685" s="16">
        <f t="shared" si="1"/>
        <v>12.239571920656271</v>
      </c>
      <c r="H685" s="17">
        <f t="shared" si="2"/>
        <v>9.285714285714286E-2</v>
      </c>
      <c r="I685" s="16">
        <v>10.71</v>
      </c>
      <c r="J685" s="32">
        <f t="shared" si="16"/>
        <v>0.97492974595885862</v>
      </c>
      <c r="K685" s="18">
        <f t="shared" ca="1" si="3"/>
        <v>8800.6891794933508</v>
      </c>
      <c r="L685" s="19"/>
      <c r="M685" s="20"/>
      <c r="N685" s="18"/>
      <c r="O685" s="20"/>
      <c r="P685" s="21"/>
      <c r="Q685" s="33">
        <f t="shared" si="17"/>
        <v>1.0250702540411414</v>
      </c>
      <c r="R685" s="5">
        <f t="shared" ca="1" si="4"/>
        <v>16.771494977832447</v>
      </c>
      <c r="S685" s="20"/>
      <c r="T685" s="20"/>
      <c r="U685" s="5">
        <f t="shared" ca="1" si="5"/>
        <v>31.412989150657854</v>
      </c>
      <c r="V685" s="23"/>
      <c r="W685" s="20"/>
      <c r="X685" s="32">
        <f t="shared" si="18"/>
        <v>0.94985949191771712</v>
      </c>
      <c r="Y685" s="18">
        <f t="shared" ca="1" si="6"/>
        <v>421911017.01658618</v>
      </c>
      <c r="Z685" s="20"/>
      <c r="AA685" s="20"/>
      <c r="AB685" s="18"/>
      <c r="AC685" s="20"/>
      <c r="AD685" s="20"/>
      <c r="AE685" s="24">
        <f t="shared" si="55"/>
        <v>7</v>
      </c>
      <c r="AH685" s="25" t="str">
        <f t="shared" ca="1" si="7"/>
        <v>-</v>
      </c>
      <c r="AI685" s="15">
        <f t="shared" ca="1" si="8"/>
        <v>11.976256758325324</v>
      </c>
      <c r="AJ685" s="15">
        <f t="shared" ca="1" si="9"/>
        <v>11.991513066919676</v>
      </c>
      <c r="AK685" s="17">
        <f t="shared" ca="1" si="10"/>
        <v>7.8442345695546631E-2</v>
      </c>
      <c r="AL685" s="17">
        <f t="shared" ca="1" si="11"/>
        <v>7.8312337025197243E-2</v>
      </c>
      <c r="AM685" s="26">
        <f t="shared" ca="1" si="12"/>
        <v>0</v>
      </c>
      <c r="AN685" s="26">
        <f t="shared" ca="1" si="13"/>
        <v>1</v>
      </c>
      <c r="AO685" s="25">
        <f t="shared" si="20"/>
        <v>0</v>
      </c>
      <c r="AP685" s="26">
        <f t="shared" si="21"/>
        <v>0</v>
      </c>
      <c r="AQ685" s="25">
        <f t="shared" si="22"/>
        <v>0</v>
      </c>
      <c r="AR685" s="26">
        <f t="shared" si="23"/>
        <v>1</v>
      </c>
      <c r="BD685" s="30"/>
      <c r="BE685" s="30"/>
      <c r="BF685" s="30"/>
    </row>
    <row r="686" spans="1:58" x14ac:dyDescent="0.2">
      <c r="A686" s="40">
        <v>39063</v>
      </c>
      <c r="B686" s="13">
        <v>11.18</v>
      </c>
      <c r="C686" s="14">
        <v>12.51</v>
      </c>
      <c r="D686" s="31">
        <f t="shared" si="14"/>
        <v>14196.591835847292</v>
      </c>
      <c r="E686" s="31">
        <f t="shared" si="15"/>
        <v>39348.510811947905</v>
      </c>
      <c r="F686" s="16">
        <f t="shared" si="0"/>
        <v>53545.102647795196</v>
      </c>
      <c r="G686" s="16">
        <f t="shared" si="1"/>
        <v>12.157372659533889</v>
      </c>
      <c r="H686" s="17">
        <f t="shared" si="2"/>
        <v>0.10631494804156671</v>
      </c>
      <c r="I686" s="16">
        <v>10.65</v>
      </c>
      <c r="J686" s="32">
        <f t="shared" si="16"/>
        <v>0.98922509732392405</v>
      </c>
      <c r="K686" s="18">
        <f t="shared" ca="1" si="3"/>
        <v>8705.5076895278853</v>
      </c>
      <c r="L686" s="19"/>
      <c r="M686" s="20"/>
      <c r="N686" s="18"/>
      <c r="O686" s="20"/>
      <c r="P686" s="21"/>
      <c r="Q686" s="33">
        <f t="shared" si="17"/>
        <v>1.0107749026760759</v>
      </c>
      <c r="R686" s="5">
        <f t="shared" ca="1" si="4"/>
        <v>16.95149999733616</v>
      </c>
      <c r="S686" s="20"/>
      <c r="T686" s="20"/>
      <c r="U686" s="5">
        <f t="shared" ca="1" si="5"/>
        <v>31.750374026492931</v>
      </c>
      <c r="V686" s="23"/>
      <c r="W686" s="20"/>
      <c r="X686" s="32">
        <f t="shared" si="18"/>
        <v>0.97845019464784821</v>
      </c>
      <c r="Y686" s="18">
        <f t="shared" ca="1" si="6"/>
        <v>412791747.8189252</v>
      </c>
      <c r="Z686" s="20"/>
      <c r="AA686" s="20"/>
      <c r="AB686" s="18"/>
      <c r="AC686" s="20"/>
      <c r="AD686" s="20"/>
      <c r="AE686" s="24">
        <f t="shared" si="55"/>
        <v>6</v>
      </c>
      <c r="AH686" s="25" t="str">
        <f t="shared" ca="1" si="7"/>
        <v>-</v>
      </c>
      <c r="AI686" s="15">
        <f t="shared" ca="1" si="8"/>
        <v>11.992263734011507</v>
      </c>
      <c r="AJ686" s="15">
        <f t="shared" ca="1" si="9"/>
        <v>11.982711252762829</v>
      </c>
      <c r="AK686" s="17">
        <f t="shared" ca="1" si="10"/>
        <v>8.2694837035807753E-2</v>
      </c>
      <c r="AL686" s="17">
        <f t="shared" ca="1" si="11"/>
        <v>8.1659537511561409E-2</v>
      </c>
      <c r="AM686" s="26">
        <f t="shared" ca="1" si="12"/>
        <v>1</v>
      </c>
      <c r="AN686" s="26">
        <f t="shared" ca="1" si="13"/>
        <v>1</v>
      </c>
      <c r="AO686" s="25">
        <f t="shared" si="20"/>
        <v>0</v>
      </c>
      <c r="AP686" s="26">
        <f t="shared" si="21"/>
        <v>0</v>
      </c>
      <c r="AQ686" s="25">
        <f t="shared" si="22"/>
        <v>0</v>
      </c>
      <c r="AR686" s="26">
        <f t="shared" si="23"/>
        <v>1</v>
      </c>
      <c r="BD686" s="30"/>
      <c r="BE686" s="30"/>
      <c r="BF686" s="30"/>
    </row>
    <row r="687" spans="1:58" x14ac:dyDescent="0.2">
      <c r="A687" s="40">
        <v>39064</v>
      </c>
      <c r="B687" s="13">
        <v>10.54</v>
      </c>
      <c r="C687" s="14">
        <v>12.43</v>
      </c>
      <c r="D687" s="31">
        <f t="shared" si="14"/>
        <v>11830.49319653941</v>
      </c>
      <c r="E687" s="31">
        <f t="shared" si="15"/>
        <v>41463.057797356545</v>
      </c>
      <c r="F687" s="16">
        <f t="shared" si="0"/>
        <v>53293.550993895959</v>
      </c>
      <c r="G687" s="16">
        <f t="shared" si="1"/>
        <v>12.010443942569699</v>
      </c>
      <c r="H687" s="17">
        <f t="shared" si="2"/>
        <v>0.15205148833467419</v>
      </c>
      <c r="I687" s="16">
        <v>10.18</v>
      </c>
      <c r="J687" s="32">
        <f t="shared" si="16"/>
        <v>0.98327327277654464</v>
      </c>
      <c r="K687" s="18">
        <f t="shared" ca="1" si="3"/>
        <v>8559.5440673764315</v>
      </c>
      <c r="L687" s="19"/>
      <c r="M687" s="20"/>
      <c r="N687" s="18"/>
      <c r="O687" s="20"/>
      <c r="P687" s="21"/>
      <c r="Q687" s="33">
        <f t="shared" si="17"/>
        <v>1.0167267272234555</v>
      </c>
      <c r="R687" s="5">
        <f t="shared" ca="1" si="4"/>
        <v>17.234325124591603</v>
      </c>
      <c r="S687" s="20"/>
      <c r="T687" s="20"/>
      <c r="U687" s="5">
        <f t="shared" ca="1" si="5"/>
        <v>32.280348702514999</v>
      </c>
      <c r="V687" s="23"/>
      <c r="W687" s="20"/>
      <c r="X687" s="32">
        <f t="shared" si="18"/>
        <v>0.96654654555308916</v>
      </c>
      <c r="Y687" s="18">
        <f t="shared" ca="1" si="6"/>
        <v>398956179.60415918</v>
      </c>
      <c r="Z687" s="20"/>
      <c r="AA687" s="20"/>
      <c r="AB687" s="18"/>
      <c r="AC687" s="20"/>
      <c r="AD687" s="20"/>
      <c r="AE687" s="24">
        <f t="shared" si="55"/>
        <v>5</v>
      </c>
      <c r="AH687" s="25" t="str">
        <f t="shared" ca="1" si="7"/>
        <v>-</v>
      </c>
      <c r="AI687" s="15">
        <f t="shared" ca="1" si="8"/>
        <v>12.001246879701924</v>
      </c>
      <c r="AJ687" s="15">
        <f t="shared" ca="1" si="9"/>
        <v>11.975589090715971</v>
      </c>
      <c r="AK687" s="17">
        <f t="shared" ca="1" si="10"/>
        <v>9.4358132900351707E-2</v>
      </c>
      <c r="AL687" s="17">
        <f t="shared" ca="1" si="11"/>
        <v>8.6460085629565919E-2</v>
      </c>
      <c r="AM687" s="26">
        <f t="shared" ca="1" si="12"/>
        <v>1</v>
      </c>
      <c r="AN687" s="26">
        <f t="shared" ca="1" si="13"/>
        <v>1</v>
      </c>
      <c r="AO687" s="25">
        <f t="shared" si="20"/>
        <v>0</v>
      </c>
      <c r="AP687" s="26">
        <f t="shared" si="21"/>
        <v>0</v>
      </c>
      <c r="AQ687" s="25">
        <f t="shared" si="22"/>
        <v>0</v>
      </c>
      <c r="AR687" s="26">
        <f t="shared" si="23"/>
        <v>1</v>
      </c>
      <c r="BD687" s="30"/>
      <c r="BE687" s="30"/>
      <c r="BF687" s="30"/>
    </row>
    <row r="688" spans="1:58" x14ac:dyDescent="0.2">
      <c r="A688" s="40">
        <v>39065</v>
      </c>
      <c r="B688" s="13">
        <v>10.37</v>
      </c>
      <c r="C688" s="14">
        <v>12.53</v>
      </c>
      <c r="D688" s="31">
        <f t="shared" si="14"/>
        <v>9464.3945572315279</v>
      </c>
      <c r="E688" s="31">
        <f t="shared" si="15"/>
        <v>43469.387617011016</v>
      </c>
      <c r="F688" s="16">
        <f t="shared" si="0"/>
        <v>52933.782174242544</v>
      </c>
      <c r="G688" s="16">
        <f t="shared" si="1"/>
        <v>12.143798761321694</v>
      </c>
      <c r="H688" s="17">
        <f t="shared" si="2"/>
        <v>0.17238627294493214</v>
      </c>
      <c r="I688" s="16">
        <v>9.9700000000000006</v>
      </c>
      <c r="J688" s="32">
        <f t="shared" si="16"/>
        <v>1.0042775826151793</v>
      </c>
      <c r="K688" s="18">
        <f t="shared" ca="1" si="3"/>
        <v>8595.8077761268596</v>
      </c>
      <c r="L688" s="19"/>
      <c r="M688" s="20"/>
      <c r="N688" s="18"/>
      <c r="O688" s="20"/>
      <c r="P688" s="21"/>
      <c r="Q688" s="33">
        <f t="shared" si="17"/>
        <v>0.9957224173848207</v>
      </c>
      <c r="R688" s="5">
        <f t="shared" ca="1" si="4"/>
        <v>17.15988898686668</v>
      </c>
      <c r="S688" s="20"/>
      <c r="T688" s="20"/>
      <c r="U688" s="5">
        <f t="shared" ca="1" si="5"/>
        <v>32.141166439659649</v>
      </c>
      <c r="V688" s="23"/>
      <c r="W688" s="20"/>
      <c r="X688" s="32">
        <f t="shared" si="18"/>
        <v>1.0085551652303586</v>
      </c>
      <c r="Y688" s="18">
        <f t="shared" ca="1" si="6"/>
        <v>402342834.45627463</v>
      </c>
      <c r="Z688" s="20"/>
      <c r="AA688" s="20"/>
      <c r="AB688" s="18"/>
      <c r="AC688" s="20"/>
      <c r="AD688" s="20"/>
      <c r="AE688" s="24">
        <f t="shared" si="55"/>
        <v>4</v>
      </c>
      <c r="AH688" s="25" t="str">
        <f t="shared" ca="1" si="7"/>
        <v>-</v>
      </c>
      <c r="AI688" s="15">
        <f t="shared" ca="1" si="8"/>
        <v>12.02520993616546</v>
      </c>
      <c r="AJ688" s="15">
        <f t="shared" ca="1" si="9"/>
        <v>11.965160273136041</v>
      </c>
      <c r="AK688" s="17">
        <f t="shared" ca="1" si="10"/>
        <v>0.10811675916343537</v>
      </c>
      <c r="AL688" s="17">
        <f t="shared" ca="1" si="11"/>
        <v>9.2326375124521617E-2</v>
      </c>
      <c r="AM688" s="26">
        <f t="shared" ca="1" si="12"/>
        <v>1</v>
      </c>
      <c r="AN688" s="26">
        <f t="shared" ca="1" si="13"/>
        <v>1</v>
      </c>
      <c r="AO688" s="25">
        <f t="shared" si="20"/>
        <v>0</v>
      </c>
      <c r="AP688" s="26">
        <f t="shared" si="21"/>
        <v>0</v>
      </c>
      <c r="AQ688" s="25">
        <f t="shared" si="22"/>
        <v>0</v>
      </c>
      <c r="AR688" s="26">
        <f t="shared" si="23"/>
        <v>1</v>
      </c>
      <c r="BD688" s="30"/>
      <c r="BE688" s="30"/>
      <c r="BF688" s="30"/>
    </row>
    <row r="689" spans="1:58" x14ac:dyDescent="0.2">
      <c r="A689" s="40">
        <v>39066</v>
      </c>
      <c r="B689" s="13">
        <v>10.44</v>
      </c>
      <c r="C689" s="14">
        <v>12.71</v>
      </c>
      <c r="D689" s="31">
        <f t="shared" si="14"/>
        <v>7098.2959179236459</v>
      </c>
      <c r="E689" s="31">
        <f t="shared" si="15"/>
        <v>45427.603330468533</v>
      </c>
      <c r="F689" s="16">
        <f t="shared" si="0"/>
        <v>52525.899248392176</v>
      </c>
      <c r="G689" s="16">
        <f t="shared" si="1"/>
        <v>12.403234538308645</v>
      </c>
      <c r="H689" s="17">
        <f t="shared" si="2"/>
        <v>0.17859952793076328</v>
      </c>
      <c r="I689" s="16">
        <v>10.050000000000001</v>
      </c>
      <c r="J689" s="32">
        <f t="shared" si="16"/>
        <v>1.0134934929173232</v>
      </c>
      <c r="K689" s="18">
        <f t="shared" ca="1" si="3"/>
        <v>8711.4400850369311</v>
      </c>
      <c r="L689" s="19"/>
      <c r="M689" s="20"/>
      <c r="N689" s="18"/>
      <c r="O689" s="20"/>
      <c r="P689" s="21"/>
      <c r="Q689" s="33">
        <f t="shared" si="17"/>
        <v>0.98650650708267695</v>
      </c>
      <c r="R689" s="5">
        <f t="shared" ca="1" si="4"/>
        <v>16.927636933890867</v>
      </c>
      <c r="S689" s="20"/>
      <c r="T689" s="20"/>
      <c r="U689" s="5">
        <f t="shared" ca="1" si="5"/>
        <v>31.706384318981968</v>
      </c>
      <c r="V689" s="23"/>
      <c r="W689" s="20"/>
      <c r="X689" s="32">
        <f t="shared" si="18"/>
        <v>1.0269869858346461</v>
      </c>
      <c r="Y689" s="18">
        <f t="shared" ca="1" si="6"/>
        <v>413173660.78885019</v>
      </c>
      <c r="Z689" s="20"/>
      <c r="AA689" s="20"/>
      <c r="AB689" s="18"/>
      <c r="AC689" s="20"/>
      <c r="AD689" s="20"/>
      <c r="AE689" s="24">
        <f t="shared" si="55"/>
        <v>3</v>
      </c>
      <c r="AH689" s="25" t="str">
        <f t="shared" ca="1" si="7"/>
        <v>-</v>
      </c>
      <c r="AI689" s="15">
        <f t="shared" ca="1" si="8"/>
        <v>12.062506818942062</v>
      </c>
      <c r="AJ689" s="15">
        <f t="shared" ca="1" si="9"/>
        <v>11.960605017972838</v>
      </c>
      <c r="AK689" s="17">
        <f t="shared" ca="1" si="10"/>
        <v>0.12783375174599668</v>
      </c>
      <c r="AL689" s="17">
        <f t="shared" ca="1" si="11"/>
        <v>9.8623873420035452E-2</v>
      </c>
      <c r="AM689" s="26">
        <f t="shared" ca="1" si="12"/>
        <v>1</v>
      </c>
      <c r="AN689" s="26">
        <f t="shared" ca="1" si="13"/>
        <v>1</v>
      </c>
      <c r="AO689" s="25">
        <f t="shared" si="20"/>
        <v>0</v>
      </c>
      <c r="AP689" s="26">
        <f t="shared" si="21"/>
        <v>0</v>
      </c>
      <c r="AQ689" s="25">
        <f t="shared" si="22"/>
        <v>0</v>
      </c>
      <c r="AR689" s="26">
        <f t="shared" si="23"/>
        <v>1</v>
      </c>
      <c r="BD689" s="30"/>
      <c r="BE689" s="30"/>
      <c r="BF689" s="30"/>
    </row>
    <row r="690" spans="1:58" x14ac:dyDescent="0.2">
      <c r="A690" s="40">
        <v>39069</v>
      </c>
      <c r="B690" s="13">
        <v>10.56</v>
      </c>
      <c r="C690" s="14">
        <v>12.74</v>
      </c>
      <c r="D690" s="31">
        <f t="shared" si="14"/>
        <v>4732.1972786157639</v>
      </c>
      <c r="E690" s="31">
        <f t="shared" si="15"/>
        <v>47371.117869758404</v>
      </c>
      <c r="F690" s="16">
        <f t="shared" si="0"/>
        <v>52103.315148374168</v>
      </c>
      <c r="G690" s="16">
        <f t="shared" si="1"/>
        <v>12.542005111613244</v>
      </c>
      <c r="H690" s="17">
        <f t="shared" si="2"/>
        <v>0.17111459968602827</v>
      </c>
      <c r="I690" s="16">
        <v>10.6</v>
      </c>
      <c r="J690" s="32">
        <f t="shared" si="16"/>
        <v>1.0030529923880116</v>
      </c>
      <c r="K690" s="18">
        <f t="shared" ca="1" si="3"/>
        <v>8737.6798130846528</v>
      </c>
      <c r="L690" s="19"/>
      <c r="M690" s="20"/>
      <c r="N690" s="18"/>
      <c r="O690" s="20"/>
      <c r="P690" s="21"/>
      <c r="Q690" s="33">
        <f t="shared" si="17"/>
        <v>0.99694700761198851</v>
      </c>
      <c r="R690" s="5">
        <f t="shared" ca="1" si="4"/>
        <v>16.875253957012031</v>
      </c>
      <c r="S690" s="20"/>
      <c r="T690" s="20"/>
      <c r="U690" s="5">
        <f t="shared" ca="1" si="5"/>
        <v>31.608502801166022</v>
      </c>
      <c r="V690" s="23"/>
      <c r="W690" s="20"/>
      <c r="X690" s="32">
        <f t="shared" si="18"/>
        <v>1.006105984776023</v>
      </c>
      <c r="Y690" s="18">
        <f t="shared" ca="1" si="6"/>
        <v>415669134.58416247</v>
      </c>
      <c r="Z690" s="20"/>
      <c r="AA690" s="20"/>
      <c r="AB690" s="18"/>
      <c r="AC690" s="20"/>
      <c r="AD690" s="20"/>
      <c r="AE690" s="24">
        <f t="shared" si="55"/>
        <v>2</v>
      </c>
      <c r="AH690" s="25" t="str">
        <f t="shared" ca="1" si="7"/>
        <v>-</v>
      </c>
      <c r="AI690" s="15">
        <f t="shared" ca="1" si="8"/>
        <v>12.106987852551072</v>
      </c>
      <c r="AJ690" s="15">
        <f t="shared" ca="1" si="9"/>
        <v>11.960053137746668</v>
      </c>
      <c r="AK690" s="17">
        <f t="shared" ca="1" si="10"/>
        <v>0.14555399663251792</v>
      </c>
      <c r="AL690" s="17">
        <f t="shared" ca="1" si="11"/>
        <v>0.10381814649231255</v>
      </c>
      <c r="AM690" s="26">
        <f t="shared" ca="1" si="12"/>
        <v>1</v>
      </c>
      <c r="AN690" s="26">
        <f t="shared" ca="1" si="13"/>
        <v>1</v>
      </c>
      <c r="AO690" s="25">
        <f t="shared" si="20"/>
        <v>0</v>
      </c>
      <c r="AP690" s="26">
        <f t="shared" si="21"/>
        <v>0</v>
      </c>
      <c r="AQ690" s="25">
        <f t="shared" si="22"/>
        <v>0</v>
      </c>
      <c r="AR690" s="26">
        <f t="shared" si="23"/>
        <v>1</v>
      </c>
      <c r="BD690" s="30"/>
      <c r="BE690" s="30"/>
      <c r="BF690" s="30"/>
    </row>
    <row r="691" spans="1:58" x14ac:dyDescent="0.2">
      <c r="A691" s="40">
        <v>39070</v>
      </c>
      <c r="B691" s="13">
        <v>10.57</v>
      </c>
      <c r="C691" s="14">
        <v>12.39</v>
      </c>
      <c r="D691" s="31">
        <f t="shared" si="14"/>
        <v>2366.098639307882</v>
      </c>
      <c r="E691" s="31">
        <f t="shared" si="15"/>
        <v>49332.342487583461</v>
      </c>
      <c r="F691" s="16">
        <f t="shared" si="0"/>
        <v>51698.441126891339</v>
      </c>
      <c r="G691" s="16">
        <f t="shared" si="1"/>
        <v>12.306703493767429</v>
      </c>
      <c r="H691" s="17">
        <f t="shared" si="2"/>
        <v>0.14689265536723162</v>
      </c>
      <c r="I691" s="16">
        <v>10.3</v>
      </c>
      <c r="J691" s="32">
        <f t="shared" si="16"/>
        <v>0.97361410035665985</v>
      </c>
      <c r="K691" s="18">
        <f t="shared" ca="1" si="3"/>
        <v>8506.7814518477408</v>
      </c>
      <c r="L691" s="19"/>
      <c r="M691" s="20"/>
      <c r="N691" s="18"/>
      <c r="O691" s="20"/>
      <c r="P691" s="21"/>
      <c r="Q691" s="33">
        <f t="shared" si="17"/>
        <v>1.0263858996433401</v>
      </c>
      <c r="R691" s="5">
        <f t="shared" ca="1" si="4"/>
        <v>17.319801164181488</v>
      </c>
      <c r="S691" s="20"/>
      <c r="T691" s="20"/>
      <c r="U691" s="5">
        <f t="shared" ca="1" si="5"/>
        <v>32.441410900169153</v>
      </c>
      <c r="V691" s="23"/>
      <c r="W691" s="20"/>
      <c r="X691" s="32">
        <f t="shared" si="18"/>
        <v>0.94722820071331981</v>
      </c>
      <c r="Y691" s="18">
        <f t="shared" ca="1" si="6"/>
        <v>393707613.60846508</v>
      </c>
      <c r="Z691" s="20"/>
      <c r="AA691" s="20"/>
      <c r="AB691" s="18"/>
      <c r="AC691" s="20"/>
      <c r="AD691" s="20"/>
      <c r="AE691" s="24">
        <f t="shared" si="55"/>
        <v>1</v>
      </c>
      <c r="AH691" s="25" t="str">
        <f t="shared" ca="1" si="7"/>
        <v>-</v>
      </c>
      <c r="AI691" s="15">
        <f t="shared" ca="1" si="8"/>
        <v>12.134866554090237</v>
      </c>
      <c r="AJ691" s="15">
        <f t="shared" ca="1" si="9"/>
        <v>11.958402714699178</v>
      </c>
      <c r="AK691" s="17">
        <f t="shared" ca="1" si="10"/>
        <v>0.15455991538419936</v>
      </c>
      <c r="AL691" s="17">
        <f t="shared" ca="1" si="11"/>
        <v>0.10865801138853749</v>
      </c>
      <c r="AM691" s="26">
        <f t="shared" ca="1" si="12"/>
        <v>1</v>
      </c>
      <c r="AN691" s="26">
        <f t="shared" ca="1" si="13"/>
        <v>1</v>
      </c>
      <c r="AO691" s="25">
        <f t="shared" si="20"/>
        <v>0</v>
      </c>
      <c r="AP691" s="26">
        <f t="shared" si="21"/>
        <v>0</v>
      </c>
      <c r="AQ691" s="25">
        <f t="shared" si="22"/>
        <v>0</v>
      </c>
      <c r="AR691" s="26">
        <f t="shared" si="23"/>
        <v>1</v>
      </c>
      <c r="BD691" s="30"/>
      <c r="BE691" s="30"/>
      <c r="BF691" s="30"/>
    </row>
    <row r="692" spans="1:58" x14ac:dyDescent="0.2">
      <c r="A692" s="41">
        <v>39071</v>
      </c>
      <c r="B692" s="13">
        <v>12.35</v>
      </c>
      <c r="C692" s="14">
        <v>13.39</v>
      </c>
      <c r="D692" s="31">
        <f t="shared" si="14"/>
        <v>51350.878614902613</v>
      </c>
      <c r="E692" s="31">
        <f t="shared" si="15"/>
        <v>0</v>
      </c>
      <c r="F692" s="16">
        <f t="shared" si="0"/>
        <v>51350.878614902613</v>
      </c>
      <c r="G692" s="16">
        <f t="shared" si="1"/>
        <v>12.350000000000001</v>
      </c>
      <c r="H692" s="17">
        <f t="shared" si="2"/>
        <v>7.7669902912621436E-2</v>
      </c>
      <c r="I692" s="16">
        <v>10.26</v>
      </c>
      <c r="J692" s="32">
        <f t="shared" si="16"/>
        <v>0.99677158999192894</v>
      </c>
      <c r="K692" s="18">
        <f t="shared" ca="1" si="3"/>
        <v>8478.9723886649062</v>
      </c>
      <c r="L692" s="19"/>
      <c r="M692" s="20"/>
      <c r="N692" s="18"/>
      <c r="O692" s="20"/>
      <c r="P692" s="21"/>
      <c r="Q692" s="33">
        <f t="shared" si="17"/>
        <v>1.0032284100080711</v>
      </c>
      <c r="R692" s="5">
        <f t="shared" ca="1" si="4"/>
        <v>17.374992734097589</v>
      </c>
      <c r="S692" s="20"/>
      <c r="T692" s="20"/>
      <c r="U692" s="5">
        <f t="shared" ca="1" si="5"/>
        <v>32.545030844415379</v>
      </c>
      <c r="V692" s="23"/>
      <c r="W692" s="20"/>
      <c r="X692" s="32">
        <f t="shared" si="18"/>
        <v>0.99354317998385788</v>
      </c>
      <c r="Y692" s="18">
        <f t="shared" ca="1" si="6"/>
        <v>391139770.58156645</v>
      </c>
      <c r="Z692" s="20"/>
      <c r="AA692" s="20"/>
      <c r="AB692" s="18"/>
      <c r="AC692" s="20"/>
      <c r="AD692" s="20"/>
      <c r="AE692" s="24">
        <v>16</v>
      </c>
      <c r="AH692" s="25" t="str">
        <f t="shared" ca="1" si="7"/>
        <v>-</v>
      </c>
      <c r="AI692" s="15">
        <f t="shared" ca="1" si="8"/>
        <v>12.173416210654493</v>
      </c>
      <c r="AJ692" s="15">
        <f t="shared" ca="1" si="9"/>
        <v>11.964012013319067</v>
      </c>
      <c r="AK692" s="17">
        <f t="shared" ca="1" si="10"/>
        <v>0.14978574119604182</v>
      </c>
      <c r="AL692" s="17">
        <f t="shared" ca="1" si="11"/>
        <v>0.10888275069094669</v>
      </c>
      <c r="AM692" s="26">
        <f t="shared" ca="1" si="12"/>
        <v>1</v>
      </c>
      <c r="AN692" s="26">
        <f t="shared" ca="1" si="13"/>
        <v>1</v>
      </c>
      <c r="AO692" s="25">
        <f t="shared" si="20"/>
        <v>0</v>
      </c>
      <c r="AP692" s="26">
        <f t="shared" si="21"/>
        <v>0</v>
      </c>
      <c r="AQ692" s="25">
        <f t="shared" si="22"/>
        <v>0</v>
      </c>
      <c r="AR692" s="26">
        <f t="shared" si="23"/>
        <v>1</v>
      </c>
      <c r="BD692" s="30"/>
      <c r="BE692" s="30"/>
      <c r="BF692" s="30"/>
    </row>
    <row r="693" spans="1:58" x14ac:dyDescent="0.2">
      <c r="A693" s="40">
        <v>39072</v>
      </c>
      <c r="B693" s="13">
        <v>12.44</v>
      </c>
      <c r="C693" s="14">
        <v>13.5</v>
      </c>
      <c r="D693" s="31">
        <f t="shared" si="14"/>
        <v>48141.448701471199</v>
      </c>
      <c r="E693" s="31">
        <f t="shared" si="15"/>
        <v>2960.1538036503325</v>
      </c>
      <c r="F693" s="16">
        <f t="shared" si="0"/>
        <v>51101.602505121533</v>
      </c>
      <c r="G693" s="16">
        <f t="shared" si="1"/>
        <v>12.501402439024391</v>
      </c>
      <c r="H693" s="17">
        <f t="shared" si="2"/>
        <v>7.8518518518518543E-2</v>
      </c>
      <c r="I693" s="16">
        <v>10.53</v>
      </c>
      <c r="J693" s="32">
        <f t="shared" si="16"/>
        <v>1.0073454266734798</v>
      </c>
      <c r="K693" s="18">
        <f t="shared" ca="1" si="3"/>
        <v>8540.9058487990806</v>
      </c>
      <c r="L693" s="19"/>
      <c r="M693" s="20"/>
      <c r="N693" s="18"/>
      <c r="O693" s="20"/>
      <c r="P693" s="21"/>
      <c r="Q693" s="33">
        <f t="shared" si="17"/>
        <v>0.99265457332652018</v>
      </c>
      <c r="R693" s="5">
        <f t="shared" ca="1" si="4"/>
        <v>17.246647496433436</v>
      </c>
      <c r="S693" s="20"/>
      <c r="T693" s="20"/>
      <c r="U693" s="5">
        <f t="shared" ca="1" si="5"/>
        <v>32.304867697752663</v>
      </c>
      <c r="V693" s="23"/>
      <c r="W693" s="20"/>
      <c r="X693" s="32">
        <f t="shared" si="18"/>
        <v>1.0146908533469596</v>
      </c>
      <c r="Y693" s="18">
        <f t="shared" ca="1" si="6"/>
        <v>396859827.28288728</v>
      </c>
      <c r="Z693" s="20"/>
      <c r="AA693" s="20"/>
      <c r="AB693" s="18"/>
      <c r="AC693" s="20"/>
      <c r="AD693" s="20"/>
      <c r="AE693" s="24">
        <f t="shared" ref="AE693:AE707" si="56">AE692-1</f>
        <v>15</v>
      </c>
      <c r="AH693" s="25" t="str">
        <f t="shared" ca="1" si="7"/>
        <v>-</v>
      </c>
      <c r="AI693" s="15">
        <f t="shared" ca="1" si="8"/>
        <v>12.213725153813035</v>
      </c>
      <c r="AJ693" s="15">
        <f t="shared" ca="1" si="9"/>
        <v>11.976810703066292</v>
      </c>
      <c r="AK693" s="17">
        <f t="shared" ca="1" si="10"/>
        <v>0.13753024622668256</v>
      </c>
      <c r="AL693" s="17">
        <f t="shared" ca="1" si="11"/>
        <v>0.108225770181025</v>
      </c>
      <c r="AM693" s="26">
        <f t="shared" ca="1" si="12"/>
        <v>1</v>
      </c>
      <c r="AN693" s="26">
        <f t="shared" ca="1" si="13"/>
        <v>1</v>
      </c>
      <c r="AO693" s="25">
        <f t="shared" si="20"/>
        <v>0</v>
      </c>
      <c r="AP693" s="26">
        <f t="shared" si="21"/>
        <v>0</v>
      </c>
      <c r="AQ693" s="25">
        <f t="shared" si="22"/>
        <v>0</v>
      </c>
      <c r="AR693" s="26">
        <f t="shared" si="23"/>
        <v>1</v>
      </c>
      <c r="BD693" s="30"/>
      <c r="BE693" s="30"/>
      <c r="BF693" s="30"/>
    </row>
    <row r="694" spans="1:58" x14ac:dyDescent="0.2">
      <c r="A694" s="40">
        <v>39073</v>
      </c>
      <c r="B694" s="13">
        <v>12.62</v>
      </c>
      <c r="C694" s="14">
        <v>13.68</v>
      </c>
      <c r="D694" s="31">
        <f t="shared" si="14"/>
        <v>44932.018788039786</v>
      </c>
      <c r="E694" s="31">
        <f t="shared" si="15"/>
        <v>5917.5840349900936</v>
      </c>
      <c r="F694" s="16">
        <f t="shared" si="0"/>
        <v>50849.602823029883</v>
      </c>
      <c r="G694" s="16">
        <f t="shared" si="1"/>
        <v>12.743356697571855</v>
      </c>
      <c r="H694" s="17">
        <f t="shared" si="2"/>
        <v>7.7485380116959157E-2</v>
      </c>
      <c r="I694" s="16">
        <v>11.36</v>
      </c>
      <c r="J694" s="32">
        <f t="shared" si="16"/>
        <v>1.0143273811556102</v>
      </c>
      <c r="K694" s="18">
        <f t="shared" ca="1" si="3"/>
        <v>8662.9214779602698</v>
      </c>
      <c r="L694" s="19"/>
      <c r="M694" s="20"/>
      <c r="N694" s="18"/>
      <c r="O694" s="20"/>
      <c r="P694" s="21"/>
      <c r="Q694" s="33">
        <f t="shared" si="17"/>
        <v>0.98567261884438984</v>
      </c>
      <c r="R694" s="5">
        <f t="shared" ca="1" si="4"/>
        <v>16.998840025275392</v>
      </c>
      <c r="S694" s="20"/>
      <c r="T694" s="20"/>
      <c r="U694" s="5">
        <f t="shared" ca="1" si="5"/>
        <v>31.840933419591305</v>
      </c>
      <c r="V694" s="23"/>
      <c r="W694" s="20"/>
      <c r="X694" s="32">
        <f t="shared" si="18"/>
        <v>1.0286547623112203</v>
      </c>
      <c r="Y694" s="18">
        <f t="shared" ca="1" si="6"/>
        <v>408204884.29523927</v>
      </c>
      <c r="Z694" s="20"/>
      <c r="AA694" s="20"/>
      <c r="AB694" s="18"/>
      <c r="AC694" s="20"/>
      <c r="AD694" s="20"/>
      <c r="AE694" s="24">
        <f t="shared" si="56"/>
        <v>14</v>
      </c>
      <c r="AH694" s="25" t="str">
        <f t="shared" ca="1" si="7"/>
        <v>-</v>
      </c>
      <c r="AI694" s="15">
        <f t="shared" ca="1" si="8"/>
        <v>12.258476936954091</v>
      </c>
      <c r="AJ694" s="15">
        <f t="shared" ca="1" si="9"/>
        <v>12.001479097186328</v>
      </c>
      <c r="AK694" s="17">
        <f t="shared" ca="1" si="10"/>
        <v>0.12171343075535372</v>
      </c>
      <c r="AL694" s="17">
        <f t="shared" ca="1" si="11"/>
        <v>0.10732779174184934</v>
      </c>
      <c r="AM694" s="26">
        <f t="shared" ca="1" si="12"/>
        <v>1</v>
      </c>
      <c r="AN694" s="26">
        <f t="shared" ca="1" si="13"/>
        <v>1</v>
      </c>
      <c r="AO694" s="25">
        <f t="shared" si="20"/>
        <v>0</v>
      </c>
      <c r="AP694" s="26">
        <f t="shared" si="21"/>
        <v>0</v>
      </c>
      <c r="AQ694" s="25">
        <f t="shared" si="22"/>
        <v>0</v>
      </c>
      <c r="AR694" s="26">
        <f t="shared" si="23"/>
        <v>1</v>
      </c>
      <c r="BD694" s="30"/>
      <c r="BE694" s="30"/>
      <c r="BF694" s="30"/>
    </row>
    <row r="695" spans="1:58" x14ac:dyDescent="0.2">
      <c r="A695" s="40">
        <v>39077</v>
      </c>
      <c r="B695" s="13">
        <v>12.27</v>
      </c>
      <c r="C695" s="14">
        <v>13.4</v>
      </c>
      <c r="D695" s="31">
        <f t="shared" si="14"/>
        <v>41722.588874608373</v>
      </c>
      <c r="E695" s="31">
        <f t="shared" si="15"/>
        <v>8878.3300516205345</v>
      </c>
      <c r="F695" s="16">
        <f t="shared" si="0"/>
        <v>50600.918926228907</v>
      </c>
      <c r="G695" s="16">
        <f t="shared" si="1"/>
        <v>12.468267406427097</v>
      </c>
      <c r="H695" s="17">
        <f t="shared" si="2"/>
        <v>8.4328358208955234E-2</v>
      </c>
      <c r="I695" s="16">
        <v>11.26</v>
      </c>
      <c r="J695" s="32">
        <f t="shared" si="16"/>
        <v>0.97362811693748819</v>
      </c>
      <c r="K695" s="18">
        <f t="shared" ca="1" si="3"/>
        <v>8434.1200695702883</v>
      </c>
      <c r="L695" s="19"/>
      <c r="M695" s="20"/>
      <c r="N695" s="18"/>
      <c r="O695" s="20"/>
      <c r="P695" s="21"/>
      <c r="Q695" s="33">
        <f t="shared" si="17"/>
        <v>1.0263718830625119</v>
      </c>
      <c r="R695" s="5">
        <f t="shared" ca="1" si="4"/>
        <v>17.446404622070894</v>
      </c>
      <c r="S695" s="20"/>
      <c r="T695" s="20"/>
      <c r="U695" s="5">
        <f t="shared" ca="1" si="5"/>
        <v>32.679519956503512</v>
      </c>
      <c r="V695" s="23"/>
      <c r="W695" s="20"/>
      <c r="X695" s="32">
        <f t="shared" si="18"/>
        <v>0.94725623387497626</v>
      </c>
      <c r="Y695" s="18">
        <f t="shared" ca="1" si="6"/>
        <v>386649173.07976359</v>
      </c>
      <c r="Z695" s="20"/>
      <c r="AA695" s="20"/>
      <c r="AB695" s="18"/>
      <c r="AC695" s="20"/>
      <c r="AD695" s="20"/>
      <c r="AE695" s="24">
        <f t="shared" si="56"/>
        <v>13</v>
      </c>
      <c r="AH695" s="25" t="str">
        <f t="shared" ca="1" si="7"/>
        <v>-</v>
      </c>
      <c r="AI695" s="15">
        <f t="shared" ca="1" si="8"/>
        <v>12.281818716684851</v>
      </c>
      <c r="AJ695" s="15">
        <f t="shared" ca="1" si="9"/>
        <v>12.024568875555426</v>
      </c>
      <c r="AK695" s="17">
        <f t="shared" ca="1" si="10"/>
        <v>0.10600156913505238</v>
      </c>
      <c r="AL695" s="17">
        <f t="shared" ca="1" si="11"/>
        <v>0.10725098288972065</v>
      </c>
      <c r="AM695" s="26">
        <f t="shared" ca="1" si="12"/>
        <v>1</v>
      </c>
      <c r="AN695" s="26">
        <f t="shared" ca="1" si="13"/>
        <v>0</v>
      </c>
      <c r="AO695" s="25">
        <f t="shared" si="20"/>
        <v>0</v>
      </c>
      <c r="AP695" s="26">
        <f t="shared" si="21"/>
        <v>0</v>
      </c>
      <c r="AQ695" s="25">
        <f t="shared" si="22"/>
        <v>0</v>
      </c>
      <c r="AR695" s="26">
        <f t="shared" si="23"/>
        <v>1</v>
      </c>
      <c r="BD695" s="30"/>
      <c r="BE695" s="30"/>
      <c r="BF695" s="30"/>
    </row>
    <row r="696" spans="1:58" x14ac:dyDescent="0.2">
      <c r="A696" s="40">
        <v>39078</v>
      </c>
      <c r="B696" s="13">
        <v>11.95</v>
      </c>
      <c r="C696" s="14">
        <v>13.08</v>
      </c>
      <c r="D696" s="31">
        <f t="shared" si="14"/>
        <v>38513.15896117696</v>
      </c>
      <c r="E696" s="31">
        <f t="shared" si="15"/>
        <v>11817.114009665567</v>
      </c>
      <c r="F696" s="16">
        <f t="shared" si="0"/>
        <v>50330.272970842525</v>
      </c>
      <c r="G696" s="16">
        <f t="shared" si="1"/>
        <v>12.215314254080402</v>
      </c>
      <c r="H696" s="17">
        <f t="shared" si="2"/>
        <v>8.6391437308868557E-2</v>
      </c>
      <c r="I696" s="16">
        <v>10.64</v>
      </c>
      <c r="J696" s="32">
        <f t="shared" si="16"/>
        <v>0.97447211984367788</v>
      </c>
      <c r="K696" s="18">
        <f t="shared" ca="1" si="3"/>
        <v>8218.4797985969435</v>
      </c>
      <c r="L696" s="19"/>
      <c r="M696" s="20"/>
      <c r="N696" s="18"/>
      <c r="O696" s="20"/>
      <c r="P696" s="21"/>
      <c r="Q696" s="33">
        <f t="shared" si="17"/>
        <v>1.0255278801563221</v>
      </c>
      <c r="R696" s="5">
        <f t="shared" ca="1" si="4"/>
        <v>17.891029000633925</v>
      </c>
      <c r="S696" s="20"/>
      <c r="T696" s="20"/>
      <c r="U696" s="5">
        <f t="shared" ca="1" si="5"/>
        <v>33.512611467463437</v>
      </c>
      <c r="V696" s="23"/>
      <c r="W696" s="20"/>
      <c r="X696" s="32">
        <f t="shared" si="18"/>
        <v>0.94894423968735575</v>
      </c>
      <c r="Y696" s="18">
        <f t="shared" ca="1" si="6"/>
        <v>366884358.17675251</v>
      </c>
      <c r="Z696" s="20"/>
      <c r="AA696" s="20"/>
      <c r="AB696" s="18"/>
      <c r="AC696" s="20"/>
      <c r="AD696" s="20"/>
      <c r="AE696" s="24">
        <f t="shared" si="56"/>
        <v>12</v>
      </c>
      <c r="AH696" s="25" t="str">
        <f t="shared" ca="1" si="7"/>
        <v>-</v>
      </c>
      <c r="AI696" s="15">
        <f t="shared" ca="1" si="8"/>
        <v>12.2579031311917</v>
      </c>
      <c r="AJ696" s="15">
        <f t="shared" ca="1" si="9"/>
        <v>12.038970203777687</v>
      </c>
      <c r="AK696" s="17">
        <f t="shared" ca="1" si="10"/>
        <v>9.1881042072192429E-2</v>
      </c>
      <c r="AL696" s="17">
        <f t="shared" ca="1" si="11"/>
        <v>0.10760044772152494</v>
      </c>
      <c r="AM696" s="26">
        <f t="shared" ca="1" si="12"/>
        <v>1</v>
      </c>
      <c r="AN696" s="26">
        <f t="shared" ca="1" si="13"/>
        <v>0</v>
      </c>
      <c r="AO696" s="25">
        <f t="shared" si="20"/>
        <v>0</v>
      </c>
      <c r="AP696" s="26">
        <f t="shared" si="21"/>
        <v>0</v>
      </c>
      <c r="AQ696" s="25">
        <f t="shared" si="22"/>
        <v>0</v>
      </c>
      <c r="AR696" s="26">
        <f t="shared" si="23"/>
        <v>1</v>
      </c>
      <c r="BD696" s="30"/>
      <c r="BE696" s="30"/>
      <c r="BF696" s="30"/>
    </row>
    <row r="697" spans="1:58" x14ac:dyDescent="0.2">
      <c r="A697" s="40">
        <v>39079</v>
      </c>
      <c r="B697" s="13">
        <v>12.09</v>
      </c>
      <c r="C697" s="14">
        <v>13.12</v>
      </c>
      <c r="D697" s="31">
        <f t="shared" si="14"/>
        <v>35303.729047745546</v>
      </c>
      <c r="E697" s="31">
        <f t="shared" si="15"/>
        <v>14749.276659933563</v>
      </c>
      <c r="F697" s="16">
        <f t="shared" si="0"/>
        <v>50053.005707679113</v>
      </c>
      <c r="G697" s="16">
        <f t="shared" si="1"/>
        <v>12.393513340406663</v>
      </c>
      <c r="H697" s="17">
        <f t="shared" si="2"/>
        <v>7.8506097560975596E-2</v>
      </c>
      <c r="I697" s="16">
        <v>10.99</v>
      </c>
      <c r="J697" s="32">
        <f t="shared" si="16"/>
        <v>1.0089988487731056</v>
      </c>
      <c r="K697" s="18">
        <f t="shared" ca="1" si="3"/>
        <v>8292.0985894230689</v>
      </c>
      <c r="L697" s="19"/>
      <c r="M697" s="20"/>
      <c r="N697" s="18"/>
      <c r="O697" s="20"/>
      <c r="P697" s="21"/>
      <c r="Q697" s="33">
        <f t="shared" si="17"/>
        <v>0.99100115122689436</v>
      </c>
      <c r="R697" s="5">
        <f t="shared" ca="1" si="4"/>
        <v>17.729291726516895</v>
      </c>
      <c r="S697" s="20"/>
      <c r="T697" s="20"/>
      <c r="U697" s="5">
        <f t="shared" ca="1" si="5"/>
        <v>33.209899550648508</v>
      </c>
      <c r="V697" s="23"/>
      <c r="W697" s="20"/>
      <c r="X697" s="32">
        <f t="shared" si="18"/>
        <v>1.0179976975462113</v>
      </c>
      <c r="Y697" s="18">
        <f t="shared" ca="1" si="6"/>
        <v>373462851.51275218</v>
      </c>
      <c r="Z697" s="20"/>
      <c r="AA697" s="20"/>
      <c r="AB697" s="18"/>
      <c r="AC697" s="20"/>
      <c r="AD697" s="20"/>
      <c r="AE697" s="24">
        <f t="shared" si="56"/>
        <v>11</v>
      </c>
      <c r="AH697" s="25" t="str">
        <f t="shared" ca="1" si="7"/>
        <v>-</v>
      </c>
      <c r="AI697" s="15">
        <f t="shared" ca="1" si="8"/>
        <v>12.262130147438867</v>
      </c>
      <c r="AJ697" s="15">
        <f t="shared" ca="1" si="9"/>
        <v>12.055607821620164</v>
      </c>
      <c r="AK697" s="17">
        <f t="shared" ca="1" si="10"/>
        <v>8.0483282437816425E-2</v>
      </c>
      <c r="AL697" s="17">
        <f t="shared" ca="1" si="11"/>
        <v>0.10737759674737277</v>
      </c>
      <c r="AM697" s="26">
        <f t="shared" ca="1" si="12"/>
        <v>1</v>
      </c>
      <c r="AN697" s="26">
        <f t="shared" ca="1" si="13"/>
        <v>0</v>
      </c>
      <c r="AO697" s="25">
        <f t="shared" si="20"/>
        <v>0</v>
      </c>
      <c r="AP697" s="26">
        <f t="shared" si="21"/>
        <v>0</v>
      </c>
      <c r="AQ697" s="25">
        <f t="shared" si="22"/>
        <v>0</v>
      </c>
      <c r="AR697" s="26">
        <f t="shared" si="23"/>
        <v>1</v>
      </c>
      <c r="BD697" s="30"/>
      <c r="BE697" s="30"/>
      <c r="BF697" s="30"/>
    </row>
    <row r="698" spans="1:58" x14ac:dyDescent="0.2">
      <c r="A698" s="40">
        <v>39080</v>
      </c>
      <c r="B698" s="13">
        <v>12.3</v>
      </c>
      <c r="C698" s="14">
        <v>13.11</v>
      </c>
      <c r="D698" s="31">
        <f t="shared" si="14"/>
        <v>32094.299134314133</v>
      </c>
      <c r="E698" s="31">
        <f t="shared" si="15"/>
        <v>17706.746755466018</v>
      </c>
      <c r="F698" s="16">
        <f t="shared" si="0"/>
        <v>49801.045889780151</v>
      </c>
      <c r="G698" s="16">
        <f t="shared" si="1"/>
        <v>12.587995254229606</v>
      </c>
      <c r="H698" s="17">
        <f t="shared" si="2"/>
        <v>6.1784897025171537E-2</v>
      </c>
      <c r="I698" s="16">
        <v>11.56</v>
      </c>
      <c r="J698" s="32">
        <f t="shared" si="16"/>
        <v>1.0105793817937216</v>
      </c>
      <c r="K698" s="18">
        <f t="shared" ca="1" si="3"/>
        <v>8379.4822376440025</v>
      </c>
      <c r="L698" s="19"/>
      <c r="M698" s="20"/>
      <c r="N698" s="18"/>
      <c r="O698" s="20"/>
      <c r="P698" s="21"/>
      <c r="Q698" s="33">
        <f t="shared" si="17"/>
        <v>0.98942061820627847</v>
      </c>
      <c r="R698" s="5">
        <f t="shared" ca="1" si="4"/>
        <v>17.540996015143204</v>
      </c>
      <c r="S698" s="20"/>
      <c r="T698" s="20"/>
      <c r="U698" s="5">
        <f t="shared" ca="1" si="5"/>
        <v>32.857434416953389</v>
      </c>
      <c r="V698" s="23"/>
      <c r="W698" s="20"/>
      <c r="X698" s="32">
        <f t="shared" si="18"/>
        <v>1.0211587635874431</v>
      </c>
      <c r="Y698" s="18">
        <f t="shared" ca="1" si="6"/>
        <v>381339764.88125807</v>
      </c>
      <c r="Z698" s="20"/>
      <c r="AA698" s="20"/>
      <c r="AB698" s="18"/>
      <c r="AC698" s="20"/>
      <c r="AD698" s="20"/>
      <c r="AE698" s="24">
        <f t="shared" si="56"/>
        <v>10</v>
      </c>
      <c r="AH698" s="25" t="str">
        <f t="shared" ca="1" si="7"/>
        <v>-</v>
      </c>
      <c r="AI698" s="15">
        <f t="shared" ca="1" si="8"/>
        <v>12.296746871530067</v>
      </c>
      <c r="AJ698" s="15">
        <f t="shared" ca="1" si="9"/>
        <v>12.077868975951393</v>
      </c>
      <c r="AK698" s="17">
        <f t="shared" ca="1" si="10"/>
        <v>7.7835781456574771E-2</v>
      </c>
      <c r="AL698" s="17">
        <f t="shared" ca="1" si="11"/>
        <v>0.10562449560104407</v>
      </c>
      <c r="AM698" s="26">
        <f t="shared" ca="1" si="12"/>
        <v>1</v>
      </c>
      <c r="AN698" s="26">
        <f t="shared" ca="1" si="13"/>
        <v>0</v>
      </c>
      <c r="AO698" s="25">
        <f t="shared" si="20"/>
        <v>0</v>
      </c>
      <c r="AP698" s="26">
        <f t="shared" si="21"/>
        <v>0</v>
      </c>
      <c r="AQ698" s="25">
        <f t="shared" si="22"/>
        <v>0</v>
      </c>
      <c r="AR698" s="26">
        <f t="shared" si="23"/>
        <v>1</v>
      </c>
      <c r="BD698" s="30"/>
      <c r="BE698" s="30"/>
      <c r="BF698" s="30"/>
    </row>
    <row r="699" spans="1:58" x14ac:dyDescent="0.2">
      <c r="A699" s="40">
        <v>39085</v>
      </c>
      <c r="B699" s="13">
        <v>12.3</v>
      </c>
      <c r="C699" s="14">
        <v>13.11</v>
      </c>
      <c r="D699" s="31">
        <f t="shared" si="14"/>
        <v>28884.86922088272</v>
      </c>
      <c r="E699" s="31">
        <f t="shared" si="15"/>
        <v>20717.882372186566</v>
      </c>
      <c r="F699" s="16">
        <f t="shared" si="0"/>
        <v>49602.75159306929</v>
      </c>
      <c r="G699" s="16">
        <f t="shared" si="1"/>
        <v>12.638317617118156</v>
      </c>
      <c r="H699" s="17">
        <f t="shared" si="2"/>
        <v>6.1784897025171537E-2</v>
      </c>
      <c r="I699" s="16">
        <v>12.04</v>
      </c>
      <c r="J699" s="32">
        <f t="shared" si="16"/>
        <v>0.99999999999999978</v>
      </c>
      <c r="K699" s="18">
        <f t="shared" ca="1" si="3"/>
        <v>8379.1406229437616</v>
      </c>
      <c r="L699" s="19"/>
      <c r="M699" s="20"/>
      <c r="N699" s="18"/>
      <c r="O699" s="20"/>
      <c r="P699" s="21"/>
      <c r="Q699" s="33">
        <f t="shared" si="17"/>
        <v>1.0000000000000002</v>
      </c>
      <c r="R699" s="5">
        <f t="shared" ca="1" si="4"/>
        <v>17.540265280319325</v>
      </c>
      <c r="S699" s="20"/>
      <c r="T699" s="20"/>
      <c r="U699" s="5">
        <f t="shared" ca="1" si="5"/>
        <v>32.856309528448094</v>
      </c>
      <c r="V699" s="23"/>
      <c r="W699" s="20"/>
      <c r="X699" s="32">
        <f t="shared" si="18"/>
        <v>0.99999999999999967</v>
      </c>
      <c r="Y699" s="18">
        <f t="shared" ca="1" si="6"/>
        <v>381314667.71774477</v>
      </c>
      <c r="Z699" s="20"/>
      <c r="AA699" s="20"/>
      <c r="AB699" s="18"/>
      <c r="AC699" s="20"/>
      <c r="AD699" s="20"/>
      <c r="AE699" s="24">
        <f t="shared" si="56"/>
        <v>9</v>
      </c>
      <c r="AH699" s="25" t="str">
        <f t="shared" ca="1" si="7"/>
        <v>-</v>
      </c>
      <c r="AI699" s="15">
        <f t="shared" ca="1" si="8"/>
        <v>12.335316025411393</v>
      </c>
      <c r="AJ699" s="15">
        <f t="shared" ca="1" si="9"/>
        <v>12.094117180311542</v>
      </c>
      <c r="AK699" s="17">
        <f t="shared" ca="1" si="10"/>
        <v>7.5046844541016941E-2</v>
      </c>
      <c r="AL699" s="17">
        <f t="shared" ca="1" si="11"/>
        <v>0.10571745338790509</v>
      </c>
      <c r="AM699" s="26">
        <f t="shared" ca="1" si="12"/>
        <v>1</v>
      </c>
      <c r="AN699" s="26">
        <f t="shared" ca="1" si="13"/>
        <v>0</v>
      </c>
      <c r="AO699" s="25">
        <f t="shared" si="20"/>
        <v>0</v>
      </c>
      <c r="AP699" s="26">
        <f t="shared" si="21"/>
        <v>0</v>
      </c>
      <c r="AQ699" s="25">
        <f t="shared" si="22"/>
        <v>0</v>
      </c>
      <c r="AR699" s="26">
        <f t="shared" si="23"/>
        <v>1</v>
      </c>
      <c r="BD699" s="30"/>
      <c r="BE699" s="30"/>
      <c r="BF699" s="30"/>
    </row>
    <row r="700" spans="1:58" x14ac:dyDescent="0.2">
      <c r="A700" s="40">
        <v>39086</v>
      </c>
      <c r="B700" s="13">
        <v>12.11</v>
      </c>
      <c r="C700" s="14">
        <v>13.16</v>
      </c>
      <c r="D700" s="31">
        <f t="shared" si="14"/>
        <v>25675.439307451306</v>
      </c>
      <c r="E700" s="31">
        <f t="shared" si="15"/>
        <v>23729.017988907115</v>
      </c>
      <c r="F700" s="16">
        <f t="shared" si="0"/>
        <v>49404.457296358421</v>
      </c>
      <c r="G700" s="16">
        <f t="shared" si="1"/>
        <v>12.614316214605781</v>
      </c>
      <c r="H700" s="17">
        <f t="shared" si="2"/>
        <v>7.9787234042553279E-2</v>
      </c>
      <c r="I700" s="16">
        <v>11.51</v>
      </c>
      <c r="J700" s="32">
        <f t="shared" si="16"/>
        <v>0.99411084690486184</v>
      </c>
      <c r="K700" s="18">
        <f t="shared" ca="1" si="3"/>
        <v>8329.4549919755136</v>
      </c>
      <c r="L700" s="19"/>
      <c r="M700" s="20"/>
      <c r="N700" s="18"/>
      <c r="O700" s="20"/>
      <c r="P700" s="21"/>
      <c r="Q700" s="33">
        <f t="shared" si="17"/>
        <v>1.0058891530951382</v>
      </c>
      <c r="R700" s="5">
        <f t="shared" ca="1" si="4"/>
        <v>17.642827580272058</v>
      </c>
      <c r="S700" s="20"/>
      <c r="T700" s="20"/>
      <c r="U700" s="5">
        <f t="shared" ca="1" si="5"/>
        <v>33.048673890994287</v>
      </c>
      <c r="V700" s="23"/>
      <c r="W700" s="20"/>
      <c r="X700" s="32">
        <f t="shared" si="18"/>
        <v>0.98822169380972358</v>
      </c>
      <c r="Y700" s="18">
        <f t="shared" ca="1" si="6"/>
        <v>376798626.87735319</v>
      </c>
      <c r="Z700" s="20"/>
      <c r="AA700" s="20"/>
      <c r="AB700" s="18"/>
      <c r="AC700" s="20"/>
      <c r="AD700" s="20"/>
      <c r="AE700" s="24">
        <f t="shared" si="56"/>
        <v>8</v>
      </c>
      <c r="AH700" s="25" t="str">
        <f t="shared" ca="1" si="7"/>
        <v>-</v>
      </c>
      <c r="AI700" s="15">
        <f t="shared" ca="1" si="8"/>
        <v>12.358432790364501</v>
      </c>
      <c r="AJ700" s="15">
        <f t="shared" ca="1" si="9"/>
        <v>12.106778466811411</v>
      </c>
      <c r="AK700" s="17">
        <f t="shared" ca="1" si="10"/>
        <v>7.5430486861949295E-2</v>
      </c>
      <c r="AL700" s="17">
        <f t="shared" ca="1" si="11"/>
        <v>0.10665458486763338</v>
      </c>
      <c r="AM700" s="26">
        <f t="shared" ca="1" si="12"/>
        <v>1</v>
      </c>
      <c r="AN700" s="26">
        <f t="shared" ca="1" si="13"/>
        <v>0</v>
      </c>
      <c r="AO700" s="25">
        <f t="shared" si="20"/>
        <v>0</v>
      </c>
      <c r="AP700" s="26">
        <f t="shared" si="21"/>
        <v>0</v>
      </c>
      <c r="AQ700" s="25">
        <f t="shared" si="22"/>
        <v>0</v>
      </c>
      <c r="AR700" s="26">
        <f t="shared" si="23"/>
        <v>1</v>
      </c>
      <c r="BD700" s="30"/>
      <c r="BE700" s="30"/>
      <c r="BF700" s="30"/>
    </row>
    <row r="701" spans="1:58" x14ac:dyDescent="0.2">
      <c r="A701" s="40">
        <v>39087</v>
      </c>
      <c r="B701" s="13">
        <v>12.38</v>
      </c>
      <c r="C701" s="14">
        <v>13.48</v>
      </c>
      <c r="D701" s="31">
        <f t="shared" si="14"/>
        <v>22466.009394019893</v>
      </c>
      <c r="E701" s="31">
        <f t="shared" si="15"/>
        <v>26682.376366692406</v>
      </c>
      <c r="F701" s="16">
        <f t="shared" si="0"/>
        <v>49148.385760712299</v>
      </c>
      <c r="G701" s="16">
        <f t="shared" si="1"/>
        <v>12.977183682619007</v>
      </c>
      <c r="H701" s="17">
        <f t="shared" si="2"/>
        <v>8.1602373887240343E-2</v>
      </c>
      <c r="I701" s="16">
        <v>12.14</v>
      </c>
      <c r="J701" s="32">
        <f t="shared" si="16"/>
        <v>1.0234340535983106</v>
      </c>
      <c r="K701" s="18">
        <f t="shared" ca="1" si="3"/>
        <v>8524.3003538893117</v>
      </c>
      <c r="L701" s="19"/>
      <c r="M701" s="20"/>
      <c r="N701" s="18"/>
      <c r="O701" s="20"/>
      <c r="P701" s="21"/>
      <c r="Q701" s="33">
        <f t="shared" si="17"/>
        <v>0.97656594640168948</v>
      </c>
      <c r="R701" s="5">
        <f t="shared" ca="1" si="4"/>
        <v>17.228666859627502</v>
      </c>
      <c r="S701" s="20"/>
      <c r="T701" s="20"/>
      <c r="U701" s="5">
        <f t="shared" ca="1" si="5"/>
        <v>32.273104574132248</v>
      </c>
      <c r="V701" s="23"/>
      <c r="W701" s="20"/>
      <c r="X701" s="32">
        <f t="shared" si="18"/>
        <v>1.046868107196621</v>
      </c>
      <c r="Y701" s="18">
        <f t="shared" ca="1" si="6"/>
        <v>394432504.76713073</v>
      </c>
      <c r="Z701" s="20"/>
      <c r="AA701" s="20"/>
      <c r="AB701" s="18"/>
      <c r="AC701" s="20"/>
      <c r="AD701" s="20"/>
      <c r="AE701" s="24">
        <f t="shared" si="56"/>
        <v>7</v>
      </c>
      <c r="AH701" s="25" t="str">
        <f t="shared" ca="1" si="7"/>
        <v>-</v>
      </c>
      <c r="AI701" s="15">
        <f t="shared" ca="1" si="8"/>
        <v>12.406139521969047</v>
      </c>
      <c r="AJ701" s="15">
        <f t="shared" ca="1" si="9"/>
        <v>12.129350854711843</v>
      </c>
      <c r="AK701" s="17">
        <f t="shared" ca="1" si="10"/>
        <v>7.4976156141663475E-2</v>
      </c>
      <c r="AL701" s="17">
        <f t="shared" ca="1" si="11"/>
        <v>0.10595116180701447</v>
      </c>
      <c r="AM701" s="26">
        <f t="shared" ca="1" si="12"/>
        <v>1</v>
      </c>
      <c r="AN701" s="26">
        <f t="shared" ca="1" si="13"/>
        <v>0</v>
      </c>
      <c r="AO701" s="25">
        <f t="shared" si="20"/>
        <v>0</v>
      </c>
      <c r="AP701" s="26">
        <f t="shared" si="21"/>
        <v>0</v>
      </c>
      <c r="AQ701" s="25">
        <f t="shared" si="22"/>
        <v>0</v>
      </c>
      <c r="AR701" s="26">
        <f t="shared" si="23"/>
        <v>1</v>
      </c>
      <c r="BD701" s="30"/>
      <c r="BE701" s="30"/>
      <c r="BF701" s="30"/>
    </row>
    <row r="702" spans="1:58" x14ac:dyDescent="0.2">
      <c r="A702" s="40">
        <v>39090</v>
      </c>
      <c r="B702" s="13">
        <v>12.25</v>
      </c>
      <c r="C702" s="14">
        <v>13.33</v>
      </c>
      <c r="D702" s="31">
        <f t="shared" si="14"/>
        <v>19256.57948058848</v>
      </c>
      <c r="E702" s="31">
        <f t="shared" si="15"/>
        <v>29629.909180363094</v>
      </c>
      <c r="F702" s="16">
        <f t="shared" si="0"/>
        <v>48886.488660951574</v>
      </c>
      <c r="G702" s="16">
        <f t="shared" si="1"/>
        <v>12.904583767239405</v>
      </c>
      <c r="H702" s="17">
        <f t="shared" si="2"/>
        <v>8.1020255063765978E-2</v>
      </c>
      <c r="I702" s="16">
        <v>12</v>
      </c>
      <c r="J702" s="32">
        <f t="shared" si="16"/>
        <v>0.98910668141023883</v>
      </c>
      <c r="K702" s="18">
        <f t="shared" ca="1" si="3"/>
        <v>8431.0987013662398</v>
      </c>
      <c r="L702" s="19"/>
      <c r="M702" s="20"/>
      <c r="N702" s="18"/>
      <c r="O702" s="20"/>
      <c r="P702" s="21"/>
      <c r="Q702" s="33">
        <f t="shared" si="17"/>
        <v>1.0108933185897611</v>
      </c>
      <c r="R702" s="5">
        <f t="shared" ca="1" si="4"/>
        <v>17.415618674612386</v>
      </c>
      <c r="S702" s="20"/>
      <c r="T702" s="20"/>
      <c r="U702" s="5">
        <f t="shared" ca="1" si="5"/>
        <v>32.623548864568654</v>
      </c>
      <c r="V702" s="23"/>
      <c r="W702" s="20"/>
      <c r="X702" s="32">
        <f t="shared" si="18"/>
        <v>0.97821336282047777</v>
      </c>
      <c r="Y702" s="18">
        <f t="shared" ca="1" si="6"/>
        <v>385813753.61203265</v>
      </c>
      <c r="Z702" s="20"/>
      <c r="AA702" s="20"/>
      <c r="AB702" s="18"/>
      <c r="AC702" s="20"/>
      <c r="AD702" s="20"/>
      <c r="AE702" s="24">
        <f t="shared" si="56"/>
        <v>6</v>
      </c>
      <c r="AH702" s="25" t="str">
        <f t="shared" ca="1" si="7"/>
        <v>-</v>
      </c>
      <c r="AI702" s="15">
        <f t="shared" ca="1" si="8"/>
        <v>12.446461663643399</v>
      </c>
      <c r="AJ702" s="15">
        <f t="shared" ca="1" si="9"/>
        <v>12.159011000269013</v>
      </c>
      <c r="AK702" s="17">
        <f t="shared" ca="1" si="10"/>
        <v>7.408095910081304E-2</v>
      </c>
      <c r="AL702" s="17">
        <f t="shared" ca="1" si="11"/>
        <v>0.10437024349590195</v>
      </c>
      <c r="AM702" s="26">
        <f t="shared" ca="1" si="12"/>
        <v>1</v>
      </c>
      <c r="AN702" s="26">
        <f t="shared" ca="1" si="13"/>
        <v>0</v>
      </c>
      <c r="AO702" s="25">
        <f t="shared" si="20"/>
        <v>0</v>
      </c>
      <c r="AP702" s="26">
        <f t="shared" si="21"/>
        <v>0</v>
      </c>
      <c r="AQ702" s="25">
        <f t="shared" si="22"/>
        <v>0</v>
      </c>
      <c r="AR702" s="26">
        <f t="shared" si="23"/>
        <v>1</v>
      </c>
      <c r="BD702" s="30"/>
      <c r="BE702" s="30"/>
      <c r="BF702" s="30"/>
    </row>
    <row r="703" spans="1:58" x14ac:dyDescent="0.2">
      <c r="A703" s="40">
        <v>39091</v>
      </c>
      <c r="B703" s="13">
        <v>12.34</v>
      </c>
      <c r="C703" s="14">
        <v>13.21</v>
      </c>
      <c r="D703" s="31">
        <f t="shared" si="14"/>
        <v>16047.149567157066</v>
      </c>
      <c r="E703" s="31">
        <f t="shared" si="15"/>
        <v>32579.310263599014</v>
      </c>
      <c r="F703" s="16">
        <f t="shared" si="0"/>
        <v>48626.459830756081</v>
      </c>
      <c r="G703" s="16">
        <f t="shared" si="1"/>
        <v>12.92289252452229</v>
      </c>
      <c r="H703" s="17">
        <f t="shared" si="2"/>
        <v>6.5859197577592843E-2</v>
      </c>
      <c r="I703" s="16">
        <v>11.91</v>
      </c>
      <c r="J703" s="32">
        <f t="shared" si="16"/>
        <v>0.99609220017278544</v>
      </c>
      <c r="K703" s="18">
        <f t="shared" ca="1" si="3"/>
        <v>8397.8092795028242</v>
      </c>
      <c r="L703" s="19"/>
      <c r="M703" s="20"/>
      <c r="N703" s="18"/>
      <c r="O703" s="20"/>
      <c r="P703" s="21"/>
      <c r="Q703" s="33">
        <f t="shared" si="17"/>
        <v>1.0039077998272146</v>
      </c>
      <c r="R703" s="5">
        <f t="shared" ca="1" si="4"/>
        <v>17.482947079336331</v>
      </c>
      <c r="S703" s="20"/>
      <c r="T703" s="20"/>
      <c r="U703" s="5">
        <f t="shared" ca="1" si="5"/>
        <v>32.749913917303992</v>
      </c>
      <c r="V703" s="23"/>
      <c r="W703" s="20"/>
      <c r="X703" s="32">
        <f t="shared" si="18"/>
        <v>0.99218440034557087</v>
      </c>
      <c r="Y703" s="18">
        <f t="shared" ca="1" si="6"/>
        <v>382773194.61257732</v>
      </c>
      <c r="Z703" s="20"/>
      <c r="AA703" s="20"/>
      <c r="AB703" s="18"/>
      <c r="AC703" s="20"/>
      <c r="AD703" s="20"/>
      <c r="AE703" s="24">
        <f t="shared" si="56"/>
        <v>5</v>
      </c>
      <c r="AH703" s="25" t="str">
        <f t="shared" ca="1" si="7"/>
        <v>-</v>
      </c>
      <c r="AI703" s="15">
        <f t="shared" ca="1" si="8"/>
        <v>12.481218162292743</v>
      </c>
      <c r="AJ703" s="15">
        <f t="shared" ca="1" si="9"/>
        <v>12.187026501150513</v>
      </c>
      <c r="AK703" s="17">
        <f t="shared" ca="1" si="10"/>
        <v>7.1973142436915924E-2</v>
      </c>
      <c r="AL703" s="17">
        <f t="shared" ca="1" si="11"/>
        <v>9.8983225323584362E-2</v>
      </c>
      <c r="AM703" s="26">
        <f t="shared" ca="1" si="12"/>
        <v>1</v>
      </c>
      <c r="AN703" s="26">
        <f t="shared" ca="1" si="13"/>
        <v>0</v>
      </c>
      <c r="AO703" s="25">
        <f t="shared" si="20"/>
        <v>0</v>
      </c>
      <c r="AP703" s="26">
        <f t="shared" si="21"/>
        <v>0</v>
      </c>
      <c r="AQ703" s="25">
        <f t="shared" si="22"/>
        <v>0</v>
      </c>
      <c r="AR703" s="26">
        <f t="shared" si="23"/>
        <v>1</v>
      </c>
      <c r="BD703" s="30"/>
      <c r="BE703" s="30"/>
      <c r="BF703" s="30"/>
    </row>
    <row r="704" spans="1:58" x14ac:dyDescent="0.2">
      <c r="A704" s="40">
        <v>39092</v>
      </c>
      <c r="B704" s="13">
        <v>11.9</v>
      </c>
      <c r="C704" s="14">
        <v>13.16</v>
      </c>
      <c r="D704" s="31">
        <f t="shared" si="14"/>
        <v>12837.719653725653</v>
      </c>
      <c r="E704" s="31">
        <f t="shared" si="15"/>
        <v>35577.36969825031</v>
      </c>
      <c r="F704" s="16">
        <f t="shared" si="0"/>
        <v>48415.089351975963</v>
      </c>
      <c r="G704" s="16">
        <f t="shared" si="1"/>
        <v>12.825899062044506</v>
      </c>
      <c r="H704" s="17">
        <f t="shared" si="2"/>
        <v>9.5744680851063801E-2</v>
      </c>
      <c r="I704" s="16">
        <v>11.47</v>
      </c>
      <c r="J704" s="32">
        <f t="shared" si="16"/>
        <v>0.98818025147542132</v>
      </c>
      <c r="K704" s="18">
        <f t="shared" ca="1" si="3"/>
        <v>8298.2109704357699</v>
      </c>
      <c r="L704" s="19"/>
      <c r="M704" s="20"/>
      <c r="N704" s="18"/>
      <c r="O704" s="20"/>
      <c r="P704" s="21"/>
      <c r="Q704" s="33">
        <f t="shared" si="17"/>
        <v>1.0118197485245786</v>
      </c>
      <c r="R704" s="5">
        <f t="shared" ca="1" si="4"/>
        <v>17.688854192182202</v>
      </c>
      <c r="S704" s="20"/>
      <c r="T704" s="20"/>
      <c r="U704" s="5">
        <f t="shared" ca="1" si="5"/>
        <v>33.135875204123089</v>
      </c>
      <c r="V704" s="23"/>
      <c r="W704" s="20"/>
      <c r="X704" s="32">
        <f t="shared" si="18"/>
        <v>0.97636050295084276</v>
      </c>
      <c r="Y704" s="18">
        <f t="shared" ca="1" si="6"/>
        <v>373700032.82046384</v>
      </c>
      <c r="Z704" s="20"/>
      <c r="AA704" s="20"/>
      <c r="AB704" s="18"/>
      <c r="AC704" s="20"/>
      <c r="AD704" s="20"/>
      <c r="AE704" s="24">
        <f t="shared" si="56"/>
        <v>4</v>
      </c>
      <c r="AH704" s="25" t="str">
        <f t="shared" ca="1" si="7"/>
        <v>-</v>
      </c>
      <c r="AI704" s="15">
        <f t="shared" ca="1" si="8"/>
        <v>12.498323255073942</v>
      </c>
      <c r="AJ704" s="15">
        <f t="shared" ca="1" si="9"/>
        <v>12.216842906144036</v>
      </c>
      <c r="AK704" s="17">
        <f t="shared" ca="1" si="10"/>
        <v>7.7633106407897959E-2</v>
      </c>
      <c r="AL704" s="17">
        <f t="shared" ca="1" si="11"/>
        <v>9.4193125817717577E-2</v>
      </c>
      <c r="AM704" s="26">
        <f t="shared" ca="1" si="12"/>
        <v>1</v>
      </c>
      <c r="AN704" s="26">
        <f t="shared" ca="1" si="13"/>
        <v>0</v>
      </c>
      <c r="AO704" s="25">
        <f t="shared" si="20"/>
        <v>0</v>
      </c>
      <c r="AP704" s="26">
        <f t="shared" si="21"/>
        <v>0</v>
      </c>
      <c r="AQ704" s="25">
        <f t="shared" si="22"/>
        <v>0</v>
      </c>
      <c r="AR704" s="26">
        <f t="shared" si="23"/>
        <v>1</v>
      </c>
      <c r="BD704" s="30"/>
      <c r="BE704" s="30"/>
      <c r="BF704" s="30"/>
    </row>
    <row r="705" spans="1:58" x14ac:dyDescent="0.2">
      <c r="A705" s="40">
        <v>39093</v>
      </c>
      <c r="B705" s="13">
        <v>10.98</v>
      </c>
      <c r="C705" s="14">
        <v>12.28</v>
      </c>
      <c r="D705" s="31">
        <f t="shared" si="14"/>
        <v>9628.2897402942399</v>
      </c>
      <c r="E705" s="31">
        <f t="shared" si="15"/>
        <v>38479.513768906378</v>
      </c>
      <c r="F705" s="16">
        <f t="shared" si="0"/>
        <v>48107.803509200618</v>
      </c>
      <c r="G705" s="16">
        <f t="shared" si="1"/>
        <v>12.019818163596083</v>
      </c>
      <c r="H705" s="17">
        <f t="shared" si="2"/>
        <v>0.10586319218241036</v>
      </c>
      <c r="I705" s="16">
        <v>10.87</v>
      </c>
      <c r="J705" s="32">
        <f t="shared" si="16"/>
        <v>0.93120408121646214</v>
      </c>
      <c r="K705" s="18">
        <f t="shared" ca="1" si="3"/>
        <v>7727.01289478943</v>
      </c>
      <c r="L705" s="19"/>
      <c r="M705" s="20"/>
      <c r="N705" s="18"/>
      <c r="O705" s="20"/>
      <c r="P705" s="21"/>
      <c r="Q705" s="33">
        <f t="shared" si="17"/>
        <v>1.0687959187835379</v>
      </c>
      <c r="R705" s="5">
        <f t="shared" ca="1" si="4"/>
        <v>18.904987578832973</v>
      </c>
      <c r="S705" s="20"/>
      <c r="T705" s="20"/>
      <c r="U705" s="5">
        <f t="shared" ca="1" si="5"/>
        <v>35.414275718902907</v>
      </c>
      <c r="V705" s="23"/>
      <c r="W705" s="20"/>
      <c r="X705" s="32">
        <f t="shared" si="18"/>
        <v>0.86240816243292429</v>
      </c>
      <c r="Y705" s="18">
        <f t="shared" ca="1" si="6"/>
        <v>322260748.22138733</v>
      </c>
      <c r="Z705" s="20"/>
      <c r="AA705" s="20"/>
      <c r="AB705" s="18"/>
      <c r="AC705" s="20"/>
      <c r="AD705" s="20"/>
      <c r="AE705" s="24">
        <f t="shared" si="56"/>
        <v>3</v>
      </c>
      <c r="AH705" s="25" t="str">
        <f t="shared" ca="1" si="7"/>
        <v>-</v>
      </c>
      <c r="AI705" s="15">
        <f t="shared" ca="1" si="8"/>
        <v>12.474570992916957</v>
      </c>
      <c r="AJ705" s="15">
        <f t="shared" ca="1" si="9"/>
        <v>12.225068557449553</v>
      </c>
      <c r="AK705" s="17">
        <f t="shared" ca="1" si="10"/>
        <v>8.4979488934104438E-2</v>
      </c>
      <c r="AL705" s="17">
        <f t="shared" ca="1" si="11"/>
        <v>8.9647104833445512E-2</v>
      </c>
      <c r="AM705" s="26">
        <f t="shared" ca="1" si="12"/>
        <v>1</v>
      </c>
      <c r="AN705" s="26">
        <f t="shared" ca="1" si="13"/>
        <v>0</v>
      </c>
      <c r="AO705" s="25">
        <f t="shared" si="20"/>
        <v>0</v>
      </c>
      <c r="AP705" s="26">
        <f t="shared" si="21"/>
        <v>0</v>
      </c>
      <c r="AQ705" s="25">
        <f t="shared" si="22"/>
        <v>0</v>
      </c>
      <c r="AR705" s="26">
        <f t="shared" si="23"/>
        <v>1</v>
      </c>
      <c r="BD705" s="30"/>
      <c r="BE705" s="30"/>
      <c r="BF705" s="30"/>
    </row>
    <row r="706" spans="1:58" x14ac:dyDescent="0.2">
      <c r="A706" s="40">
        <v>39094</v>
      </c>
      <c r="B706" s="13">
        <v>10.66</v>
      </c>
      <c r="C706" s="14">
        <v>12.08</v>
      </c>
      <c r="D706" s="31">
        <f t="shared" si="14"/>
        <v>6418.8598268628266</v>
      </c>
      <c r="E706" s="31">
        <f t="shared" si="15"/>
        <v>41349.183186616225</v>
      </c>
      <c r="F706" s="16">
        <f t="shared" si="0"/>
        <v>47768.043013479051</v>
      </c>
      <c r="G706" s="16">
        <f t="shared" si="1"/>
        <v>11.889186636522387</v>
      </c>
      <c r="H706" s="17">
        <f t="shared" si="2"/>
        <v>0.11754966887417218</v>
      </c>
      <c r="I706" s="16">
        <v>10.15</v>
      </c>
      <c r="J706" s="32">
        <f t="shared" si="16"/>
        <v>0.982146261231715</v>
      </c>
      <c r="K706" s="18">
        <f t="shared" ca="1" si="3"/>
        <v>7588.7474344666862</v>
      </c>
      <c r="L706" s="19"/>
      <c r="M706" s="20"/>
      <c r="N706" s="18"/>
      <c r="O706" s="20"/>
      <c r="P706" s="21"/>
      <c r="Q706" s="33">
        <f t="shared" si="17"/>
        <v>1.0178537387682849</v>
      </c>
      <c r="R706" s="5">
        <f t="shared" ca="1" si="4"/>
        <v>19.241710670729152</v>
      </c>
      <c r="S706" s="20"/>
      <c r="T706" s="20"/>
      <c r="U706" s="5">
        <f t="shared" ca="1" si="5"/>
        <v>36.045318876896118</v>
      </c>
      <c r="V706" s="23"/>
      <c r="W706" s="20"/>
      <c r="X706" s="32">
        <f t="shared" si="18"/>
        <v>0.96429252246343</v>
      </c>
      <c r="Y706" s="18">
        <f t="shared" ca="1" si="6"/>
        <v>310733178.12432414</v>
      </c>
      <c r="Z706" s="20"/>
      <c r="AA706" s="20"/>
      <c r="AB706" s="18"/>
      <c r="AC706" s="20"/>
      <c r="AD706" s="20"/>
      <c r="AE706" s="24">
        <f t="shared" si="56"/>
        <v>2</v>
      </c>
      <c r="AH706" s="25" t="str">
        <f t="shared" ca="1" si="7"/>
        <v>-</v>
      </c>
      <c r="AI706" s="15">
        <f t="shared" ca="1" si="8"/>
        <v>12.457885979386774</v>
      </c>
      <c r="AJ706" s="15">
        <f t="shared" ca="1" si="9"/>
        <v>12.226726129800733</v>
      </c>
      <c r="AK706" s="17">
        <f t="shared" ca="1" si="10"/>
        <v>9.1273228072707588E-2</v>
      </c>
      <c r="AL706" s="17">
        <f t="shared" ca="1" si="11"/>
        <v>8.6299296657704486E-2</v>
      </c>
      <c r="AM706" s="26">
        <f t="shared" ca="1" si="12"/>
        <v>1</v>
      </c>
      <c r="AN706" s="26">
        <f t="shared" ca="1" si="13"/>
        <v>1</v>
      </c>
      <c r="AO706" s="25">
        <f t="shared" si="20"/>
        <v>0</v>
      </c>
      <c r="AP706" s="26">
        <f t="shared" si="21"/>
        <v>0</v>
      </c>
      <c r="AQ706" s="25">
        <f t="shared" si="22"/>
        <v>0</v>
      </c>
      <c r="AR706" s="26">
        <f t="shared" si="23"/>
        <v>1</v>
      </c>
      <c r="BD706" s="30"/>
      <c r="BE706" s="30"/>
      <c r="BF706" s="30"/>
    </row>
    <row r="707" spans="1:58" x14ac:dyDescent="0.2">
      <c r="A707" s="40">
        <v>39098</v>
      </c>
      <c r="B707" s="13">
        <v>10.59</v>
      </c>
      <c r="C707" s="14">
        <v>11.9</v>
      </c>
      <c r="D707" s="31">
        <f t="shared" si="14"/>
        <v>3209.4299134314133</v>
      </c>
      <c r="E707" s="31">
        <f t="shared" si="15"/>
        <v>44181.345676448909</v>
      </c>
      <c r="F707" s="16">
        <f t="shared" si="0"/>
        <v>47390.775589880323</v>
      </c>
      <c r="G707" s="16">
        <f t="shared" si="1"/>
        <v>11.811283300721229</v>
      </c>
      <c r="H707" s="17">
        <f t="shared" si="2"/>
        <v>0.11008403361344543</v>
      </c>
      <c r="I707" s="16">
        <v>10.74</v>
      </c>
      <c r="J707" s="32">
        <f t="shared" si="16"/>
        <v>0.98560139359841215</v>
      </c>
      <c r="K707" s="18">
        <f t="shared" ca="1" si="3"/>
        <v>7479.1751236624104</v>
      </c>
      <c r="L707" s="19"/>
      <c r="M707" s="20"/>
      <c r="N707" s="18"/>
      <c r="O707" s="20"/>
      <c r="P707" s="21"/>
      <c r="Q707" s="33">
        <f t="shared" si="17"/>
        <v>1.014398606401588</v>
      </c>
      <c r="R707" s="5">
        <f t="shared" ca="1" si="4"/>
        <v>19.517951363112889</v>
      </c>
      <c r="S707" s="20"/>
      <c r="T707" s="20"/>
      <c r="U707" s="5">
        <f t="shared" ca="1" si="5"/>
        <v>36.563069440642423</v>
      </c>
      <c r="V707" s="23"/>
      <c r="W707" s="20"/>
      <c r="X707" s="32">
        <f t="shared" si="18"/>
        <v>0.97120278719682429</v>
      </c>
      <c r="Y707" s="18">
        <f t="shared" ca="1" si="6"/>
        <v>301765067.25813395</v>
      </c>
      <c r="Z707" s="20"/>
      <c r="AA707" s="20"/>
      <c r="AB707" s="18"/>
      <c r="AC707" s="20"/>
      <c r="AD707" s="20"/>
      <c r="AE707" s="24">
        <f t="shared" si="56"/>
        <v>1</v>
      </c>
      <c r="AH707" s="25" t="str">
        <f t="shared" ca="1" si="7"/>
        <v>-</v>
      </c>
      <c r="AI707" s="15">
        <f t="shared" ca="1" si="8"/>
        <v>12.441405533729029</v>
      </c>
      <c r="AJ707" s="15">
        <f t="shared" ca="1" si="9"/>
        <v>12.226469676572691</v>
      </c>
      <c r="AK707" s="17">
        <f t="shared" ca="1" si="10"/>
        <v>9.6020171360408427E-2</v>
      </c>
      <c r="AL707" s="17">
        <f t="shared" ca="1" si="11"/>
        <v>8.3998757798092863E-2</v>
      </c>
      <c r="AM707" s="26">
        <f t="shared" ca="1" si="12"/>
        <v>1</v>
      </c>
      <c r="AN707" s="26">
        <f t="shared" ca="1" si="13"/>
        <v>1</v>
      </c>
      <c r="AO707" s="25">
        <f t="shared" si="20"/>
        <v>0</v>
      </c>
      <c r="AP707" s="26">
        <f t="shared" si="21"/>
        <v>0</v>
      </c>
      <c r="AQ707" s="25">
        <f t="shared" si="22"/>
        <v>0</v>
      </c>
      <c r="AR707" s="26">
        <f t="shared" si="23"/>
        <v>1</v>
      </c>
      <c r="BD707" s="30"/>
      <c r="BE707" s="30"/>
      <c r="BF707" s="30"/>
    </row>
    <row r="708" spans="1:58" x14ac:dyDescent="0.2">
      <c r="A708" s="41">
        <v>39099</v>
      </c>
      <c r="B708" s="13">
        <v>11.91</v>
      </c>
      <c r="C708" s="14">
        <v>12.9</v>
      </c>
      <c r="D708" s="31">
        <f t="shared" si="14"/>
        <v>47037.468599410138</v>
      </c>
      <c r="E708" s="31">
        <f t="shared" si="15"/>
        <v>0</v>
      </c>
      <c r="F708" s="16">
        <f t="shared" si="0"/>
        <v>47037.468599410138</v>
      </c>
      <c r="G708" s="16">
        <f t="shared" si="1"/>
        <v>11.909999999999998</v>
      </c>
      <c r="H708" s="17">
        <f t="shared" si="2"/>
        <v>7.6744186046511675E-2</v>
      </c>
      <c r="I708" s="16">
        <v>10.59</v>
      </c>
      <c r="J708" s="32">
        <f t="shared" si="16"/>
        <v>1.0008403361344536</v>
      </c>
      <c r="K708" s="18">
        <f t="shared" ca="1" si="3"/>
        <v>7485.1549775637995</v>
      </c>
      <c r="L708" s="19"/>
      <c r="M708" s="20"/>
      <c r="N708" s="18"/>
      <c r="O708" s="20"/>
      <c r="P708" s="21"/>
      <c r="Q708" s="33">
        <f t="shared" si="17"/>
        <v>0.99915966386554644</v>
      </c>
      <c r="R708" s="5">
        <f t="shared" ca="1" si="4"/>
        <v>19.500737314399135</v>
      </c>
      <c r="S708" s="20"/>
      <c r="T708" s="20"/>
      <c r="U708" s="5">
        <f t="shared" ca="1" si="5"/>
        <v>36.531093471571701</v>
      </c>
      <c r="V708" s="23"/>
      <c r="W708" s="20"/>
      <c r="X708" s="32">
        <f t="shared" si="18"/>
        <v>1.0016806722689071</v>
      </c>
      <c r="Y708" s="18">
        <f t="shared" ca="1" si="6"/>
        <v>302252341.95647895</v>
      </c>
      <c r="Z708" s="20"/>
      <c r="AA708" s="20"/>
      <c r="AB708" s="18"/>
      <c r="AC708" s="20"/>
      <c r="AD708" s="20"/>
      <c r="AE708" s="24">
        <v>20</v>
      </c>
      <c r="AH708" s="25" t="str">
        <f t="shared" ca="1" si="7"/>
        <v>-</v>
      </c>
      <c r="AI708" s="15">
        <f t="shared" ca="1" si="8"/>
        <v>12.436622488844758</v>
      </c>
      <c r="AJ708" s="15">
        <f t="shared" ca="1" si="9"/>
        <v>12.233041028387634</v>
      </c>
      <c r="AK708" s="17">
        <f t="shared" ca="1" si="10"/>
        <v>9.5307493190866052E-2</v>
      </c>
      <c r="AL708" s="17">
        <f t="shared" ca="1" si="11"/>
        <v>8.394090049396101E-2</v>
      </c>
      <c r="AM708" s="26">
        <f t="shared" ca="1" si="12"/>
        <v>1</v>
      </c>
      <c r="AN708" s="26">
        <f t="shared" ca="1" si="13"/>
        <v>1</v>
      </c>
      <c r="AO708" s="25">
        <f t="shared" si="20"/>
        <v>0</v>
      </c>
      <c r="AP708" s="26">
        <f t="shared" si="21"/>
        <v>0</v>
      </c>
      <c r="AQ708" s="25">
        <f t="shared" si="22"/>
        <v>0</v>
      </c>
      <c r="AR708" s="26">
        <f t="shared" si="23"/>
        <v>1</v>
      </c>
      <c r="BD708" s="30"/>
      <c r="BE708" s="30"/>
      <c r="BF708" s="30"/>
    </row>
    <row r="709" spans="1:58" x14ac:dyDescent="0.2">
      <c r="A709" s="40">
        <v>39100</v>
      </c>
      <c r="B709" s="13">
        <v>12.06</v>
      </c>
      <c r="C709" s="14">
        <v>12.9</v>
      </c>
      <c r="D709" s="31">
        <f t="shared" si="14"/>
        <v>44685.595169439628</v>
      </c>
      <c r="E709" s="31">
        <f t="shared" si="15"/>
        <v>2171.3808179030029</v>
      </c>
      <c r="F709" s="16">
        <f t="shared" si="0"/>
        <v>46856.97598734263</v>
      </c>
      <c r="G709" s="16">
        <f t="shared" si="1"/>
        <v>12.098926111824444</v>
      </c>
      <c r="H709" s="17">
        <f t="shared" si="2"/>
        <v>6.5116279069767469E-2</v>
      </c>
      <c r="I709" s="16">
        <v>10.85</v>
      </c>
      <c r="J709" s="32">
        <f t="shared" si="16"/>
        <v>1.0119647355163728</v>
      </c>
      <c r="K709" s="18">
        <f t="shared" ca="1" si="3"/>
        <v>7574.4040713034237</v>
      </c>
      <c r="L709" s="19"/>
      <c r="M709" s="20"/>
      <c r="N709" s="18"/>
      <c r="O709" s="20"/>
      <c r="P709" s="21"/>
      <c r="Q709" s="33">
        <f t="shared" si="17"/>
        <v>0.98803526448362711</v>
      </c>
      <c r="R709" s="5">
        <f t="shared" ca="1" si="4"/>
        <v>19.266613494841991</v>
      </c>
      <c r="S709" s="20"/>
      <c r="T709" s="20"/>
      <c r="U709" s="5">
        <f t="shared" ca="1" si="5"/>
        <v>36.092772906035485</v>
      </c>
      <c r="V709" s="23"/>
      <c r="W709" s="20"/>
      <c r="X709" s="32">
        <f t="shared" si="18"/>
        <v>1.0239294710327458</v>
      </c>
      <c r="Y709" s="18">
        <f t="shared" ca="1" si="6"/>
        <v>309464712.43606812</v>
      </c>
      <c r="Z709" s="20"/>
      <c r="AA709" s="20"/>
      <c r="AB709" s="18"/>
      <c r="AC709" s="20"/>
      <c r="AD709" s="20"/>
      <c r="AE709" s="24">
        <f t="shared" ref="AE709:AE727" si="57">AE708-1</f>
        <v>19</v>
      </c>
      <c r="AH709" s="25" t="str">
        <f t="shared" ca="1" si="7"/>
        <v>-</v>
      </c>
      <c r="AI709" s="15">
        <f t="shared" ca="1" si="8"/>
        <v>12.434485696011555</v>
      </c>
      <c r="AJ709" s="15">
        <f t="shared" ca="1" si="9"/>
        <v>12.244722153066277</v>
      </c>
      <c r="AK709" s="17">
        <f t="shared" ca="1" si="10"/>
        <v>9.5183673439561814E-2</v>
      </c>
      <c r="AL709" s="17">
        <f t="shared" ca="1" si="11"/>
        <v>8.3103260528414061E-2</v>
      </c>
      <c r="AM709" s="26">
        <f t="shared" ca="1" si="12"/>
        <v>1</v>
      </c>
      <c r="AN709" s="26">
        <f t="shared" ca="1" si="13"/>
        <v>1</v>
      </c>
      <c r="AO709" s="25">
        <f t="shared" si="20"/>
        <v>0</v>
      </c>
      <c r="AP709" s="26">
        <f t="shared" si="21"/>
        <v>0</v>
      </c>
      <c r="AQ709" s="25">
        <f t="shared" si="22"/>
        <v>0</v>
      </c>
      <c r="AR709" s="26">
        <f t="shared" si="23"/>
        <v>1</v>
      </c>
      <c r="BD709" s="30"/>
      <c r="BE709" s="30"/>
      <c r="BF709" s="30"/>
    </row>
    <row r="710" spans="1:58" x14ac:dyDescent="0.2">
      <c r="A710" s="40">
        <v>39101</v>
      </c>
      <c r="B710" s="13">
        <v>11.69</v>
      </c>
      <c r="C710" s="14">
        <v>12.78</v>
      </c>
      <c r="D710" s="31">
        <f t="shared" si="14"/>
        <v>42333.721739469125</v>
      </c>
      <c r="E710" s="31">
        <f t="shared" si="15"/>
        <v>4370.1090012707791</v>
      </c>
      <c r="F710" s="16">
        <f t="shared" si="0"/>
        <v>46703.830740739904</v>
      </c>
      <c r="G710" s="16">
        <f t="shared" si="1"/>
        <v>11.791992036538234</v>
      </c>
      <c r="H710" s="17">
        <f t="shared" si="2"/>
        <v>8.5289514866979665E-2</v>
      </c>
      <c r="I710" s="16">
        <v>10.4</v>
      </c>
      <c r="J710" s="32">
        <f t="shared" si="16"/>
        <v>0.97144585461860167</v>
      </c>
      <c r="K710" s="18">
        <f t="shared" ca="1" si="3"/>
        <v>7357.8234603254914</v>
      </c>
      <c r="L710" s="19"/>
      <c r="M710" s="20"/>
      <c r="N710" s="18"/>
      <c r="O710" s="20"/>
      <c r="P710" s="21"/>
      <c r="Q710" s="33">
        <f t="shared" si="17"/>
        <v>1.0285541453813984</v>
      </c>
      <c r="R710" s="5">
        <f t="shared" ca="1" si="4"/>
        <v>19.815929637623437</v>
      </c>
      <c r="S710" s="20"/>
      <c r="T710" s="20"/>
      <c r="U710" s="5">
        <f t="shared" ca="1" si="5"/>
        <v>37.122100256112915</v>
      </c>
      <c r="V710" s="23"/>
      <c r="W710" s="20"/>
      <c r="X710" s="32">
        <f t="shared" si="18"/>
        <v>0.94289170923720322</v>
      </c>
      <c r="Y710" s="18">
        <f t="shared" ca="1" si="6"/>
        <v>291772507.93159705</v>
      </c>
      <c r="Z710" s="20"/>
      <c r="AA710" s="20"/>
      <c r="AB710" s="18"/>
      <c r="AC710" s="20"/>
      <c r="AD710" s="20"/>
      <c r="AE710" s="24">
        <f t="shared" si="57"/>
        <v>18</v>
      </c>
      <c r="AH710" s="25" t="str">
        <f t="shared" ca="1" si="7"/>
        <v>-</v>
      </c>
      <c r="AI710" s="15">
        <f t="shared" ca="1" si="8"/>
        <v>12.405378910212965</v>
      </c>
      <c r="AJ710" s="15">
        <f t="shared" ca="1" si="9"/>
        <v>12.249212119669062</v>
      </c>
      <c r="AK710" s="17">
        <f t="shared" ca="1" si="10"/>
        <v>9.3441145775547796E-2</v>
      </c>
      <c r="AL710" s="17">
        <f t="shared" ca="1" si="11"/>
        <v>8.3591018950290336E-2</v>
      </c>
      <c r="AM710" s="26">
        <f t="shared" ca="1" si="12"/>
        <v>1</v>
      </c>
      <c r="AN710" s="26">
        <f t="shared" ca="1" si="13"/>
        <v>1</v>
      </c>
      <c r="AO710" s="25">
        <f t="shared" si="20"/>
        <v>0</v>
      </c>
      <c r="AP710" s="26">
        <f t="shared" si="21"/>
        <v>0</v>
      </c>
      <c r="AQ710" s="25">
        <f t="shared" si="22"/>
        <v>0</v>
      </c>
      <c r="AR710" s="26">
        <f t="shared" si="23"/>
        <v>1</v>
      </c>
      <c r="BD710" s="30"/>
      <c r="BE710" s="30"/>
      <c r="BF710" s="30"/>
    </row>
    <row r="711" spans="1:58" x14ac:dyDescent="0.2">
      <c r="A711" s="40">
        <v>39104</v>
      </c>
      <c r="B711" s="13">
        <v>11.85</v>
      </c>
      <c r="C711" s="14">
        <v>12.88</v>
      </c>
      <c r="D711" s="31">
        <f t="shared" si="14"/>
        <v>39981.848309498615</v>
      </c>
      <c r="E711" s="31">
        <f t="shared" si="15"/>
        <v>6521.3922873705615</v>
      </c>
      <c r="F711" s="16">
        <f t="shared" si="0"/>
        <v>46503.240596869175</v>
      </c>
      <c r="G711" s="16">
        <f t="shared" si="1"/>
        <v>11.994442279070846</v>
      </c>
      <c r="H711" s="17">
        <f t="shared" si="2"/>
        <v>7.9968944099378936E-2</v>
      </c>
      <c r="I711" s="16">
        <v>10.77</v>
      </c>
      <c r="J711" s="32">
        <f t="shared" si="16"/>
        <v>1.0127997741113501</v>
      </c>
      <c r="K711" s="18">
        <f t="shared" ca="1" si="3"/>
        <v>7451.6981353819438</v>
      </c>
      <c r="L711" s="19"/>
      <c r="M711" s="20"/>
      <c r="N711" s="18"/>
      <c r="O711" s="20"/>
      <c r="P711" s="21"/>
      <c r="Q711" s="33">
        <f t="shared" si="17"/>
        <v>0.98720022588864997</v>
      </c>
      <c r="R711" s="5">
        <f t="shared" ca="1" si="4"/>
        <v>19.561475275173652</v>
      </c>
      <c r="S711" s="20"/>
      <c r="T711" s="20"/>
      <c r="U711" s="5">
        <f t="shared" ca="1" si="5"/>
        <v>36.645691134227604</v>
      </c>
      <c r="V711" s="23"/>
      <c r="W711" s="20"/>
      <c r="X711" s="32">
        <f t="shared" si="18"/>
        <v>1.0255995482227001</v>
      </c>
      <c r="Y711" s="18">
        <f t="shared" ca="1" si="6"/>
        <v>299222058.28210896</v>
      </c>
      <c r="Z711" s="20"/>
      <c r="AA711" s="20"/>
      <c r="AB711" s="18"/>
      <c r="AC711" s="20"/>
      <c r="AD711" s="20"/>
      <c r="AE711" s="24">
        <f t="shared" si="57"/>
        <v>17</v>
      </c>
      <c r="AH711" s="25" t="str">
        <f t="shared" ca="1" si="7"/>
        <v>-</v>
      </c>
      <c r="AI711" s="15">
        <f t="shared" ca="1" si="8"/>
        <v>12.379304489615706</v>
      </c>
      <c r="AJ711" s="15">
        <f t="shared" ca="1" si="9"/>
        <v>12.255875327416033</v>
      </c>
      <c r="AK711" s="17">
        <f t="shared" ca="1" si="10"/>
        <v>8.9125437761709225E-2</v>
      </c>
      <c r="AL711" s="17">
        <f t="shared" ca="1" si="11"/>
        <v>8.3318555568441824E-2</v>
      </c>
      <c r="AM711" s="26">
        <f t="shared" ca="1" si="12"/>
        <v>1</v>
      </c>
      <c r="AN711" s="26">
        <f t="shared" ca="1" si="13"/>
        <v>1</v>
      </c>
      <c r="AO711" s="25">
        <f t="shared" si="20"/>
        <v>0</v>
      </c>
      <c r="AP711" s="26">
        <f t="shared" si="21"/>
        <v>0</v>
      </c>
      <c r="AQ711" s="25">
        <f t="shared" si="22"/>
        <v>0</v>
      </c>
      <c r="AR711" s="26">
        <f t="shared" si="23"/>
        <v>1</v>
      </c>
      <c r="BD711" s="30"/>
      <c r="BE711" s="30"/>
      <c r="BF711" s="30"/>
    </row>
    <row r="712" spans="1:58" x14ac:dyDescent="0.2">
      <c r="A712" s="40">
        <v>39105</v>
      </c>
      <c r="B712" s="13">
        <v>11.47</v>
      </c>
      <c r="C712" s="14">
        <v>12.58</v>
      </c>
      <c r="D712" s="31">
        <f t="shared" si="14"/>
        <v>37629.974879528105</v>
      </c>
      <c r="E712" s="31">
        <f t="shared" si="15"/>
        <v>8685.188882490942</v>
      </c>
      <c r="F712" s="16">
        <f t="shared" si="0"/>
        <v>46315.163762019045</v>
      </c>
      <c r="G712" s="16">
        <f t="shared" si="1"/>
        <v>11.678151259252825</v>
      </c>
      <c r="H712" s="17">
        <f t="shared" si="2"/>
        <v>8.8235294117646967E-2</v>
      </c>
      <c r="I712" s="16">
        <v>10.34</v>
      </c>
      <c r="J712" s="32">
        <f t="shared" si="16"/>
        <v>0.9696924702727131</v>
      </c>
      <c r="K712" s="18">
        <f t="shared" ca="1" si="3"/>
        <v>7225.5609889723746</v>
      </c>
      <c r="L712" s="19"/>
      <c r="M712" s="20"/>
      <c r="N712" s="18"/>
      <c r="O712" s="20"/>
      <c r="P712" s="21"/>
      <c r="Q712" s="33">
        <f t="shared" si="17"/>
        <v>1.0303075297272868</v>
      </c>
      <c r="R712" s="5">
        <f t="shared" ca="1" si="4"/>
        <v>20.153495665485472</v>
      </c>
      <c r="S712" s="20"/>
      <c r="T712" s="20"/>
      <c r="U712" s="5">
        <f t="shared" ca="1" si="5"/>
        <v>37.755038903285147</v>
      </c>
      <c r="V712" s="23"/>
      <c r="W712" s="20"/>
      <c r="X712" s="32">
        <f t="shared" si="18"/>
        <v>0.93938494054542621</v>
      </c>
      <c r="Y712" s="18">
        <f t="shared" ca="1" si="6"/>
        <v>281066196.36562294</v>
      </c>
      <c r="Z712" s="20"/>
      <c r="AA712" s="20"/>
      <c r="AB712" s="18"/>
      <c r="AC712" s="20"/>
      <c r="AD712" s="20"/>
      <c r="AE712" s="24">
        <f t="shared" si="57"/>
        <v>16</v>
      </c>
      <c r="AH712" s="25" t="str">
        <f t="shared" ca="1" si="7"/>
        <v>-</v>
      </c>
      <c r="AI712" s="15">
        <f t="shared" ca="1" si="8"/>
        <v>12.349373430829298</v>
      </c>
      <c r="AJ712" s="15">
        <f t="shared" ca="1" si="9"/>
        <v>12.259233718808771</v>
      </c>
      <c r="AK712" s="17">
        <f t="shared" ca="1" si="10"/>
        <v>8.4239708635621691E-2</v>
      </c>
      <c r="AL712" s="17">
        <f t="shared" ca="1" si="11"/>
        <v>8.3433796618990475E-2</v>
      </c>
      <c r="AM712" s="26">
        <f t="shared" ca="1" si="12"/>
        <v>1</v>
      </c>
      <c r="AN712" s="26">
        <f t="shared" ca="1" si="13"/>
        <v>1</v>
      </c>
      <c r="AO712" s="25">
        <f t="shared" si="20"/>
        <v>0</v>
      </c>
      <c r="AP712" s="26">
        <f t="shared" si="21"/>
        <v>0</v>
      </c>
      <c r="AQ712" s="25">
        <f t="shared" si="22"/>
        <v>0</v>
      </c>
      <c r="AR712" s="26">
        <f t="shared" si="23"/>
        <v>1</v>
      </c>
      <c r="BD712" s="30"/>
      <c r="BE712" s="30"/>
      <c r="BF712" s="30"/>
    </row>
    <row r="713" spans="1:58" x14ac:dyDescent="0.2">
      <c r="A713" s="40">
        <v>39106</v>
      </c>
      <c r="B713" s="13">
        <v>11.32</v>
      </c>
      <c r="C713" s="14">
        <v>12.51</v>
      </c>
      <c r="D713" s="31">
        <f t="shared" si="14"/>
        <v>35278.101449557595</v>
      </c>
      <c r="E713" s="31">
        <f t="shared" si="15"/>
        <v>10829.544068640522</v>
      </c>
      <c r="F713" s="16">
        <f t="shared" si="0"/>
        <v>46107.645518198115</v>
      </c>
      <c r="G713" s="16">
        <f t="shared" si="1"/>
        <v>11.599501529450162</v>
      </c>
      <c r="H713" s="17">
        <f t="shared" si="2"/>
        <v>9.5123900879296563E-2</v>
      </c>
      <c r="I713" s="16">
        <v>9.89</v>
      </c>
      <c r="J713" s="32">
        <f t="shared" si="16"/>
        <v>0.98881483181185026</v>
      </c>
      <c r="K713" s="18">
        <f t="shared" ca="1" si="3"/>
        <v>7144.4505972472289</v>
      </c>
      <c r="L713" s="19"/>
      <c r="M713" s="20"/>
      <c r="N713" s="18"/>
      <c r="O713" s="20"/>
      <c r="P713" s="21"/>
      <c r="Q713" s="33">
        <f t="shared" si="17"/>
        <v>1.0111851681881496</v>
      </c>
      <c r="R713" s="5">
        <f t="shared" ca="1" si="4"/>
        <v>20.378066945249078</v>
      </c>
      <c r="S713" s="20"/>
      <c r="T713" s="20"/>
      <c r="U713" s="5">
        <f t="shared" ca="1" si="5"/>
        <v>38.17602834574906</v>
      </c>
      <c r="V713" s="23"/>
      <c r="W713" s="20"/>
      <c r="X713" s="32">
        <f t="shared" si="18"/>
        <v>0.97762966362370052</v>
      </c>
      <c r="Y713" s="18">
        <f t="shared" ca="1" si="6"/>
        <v>274760566.96584195</v>
      </c>
      <c r="Z713" s="20"/>
      <c r="AA713" s="20"/>
      <c r="AB713" s="18"/>
      <c r="AC713" s="20"/>
      <c r="AD713" s="20"/>
      <c r="AE713" s="24">
        <f t="shared" si="57"/>
        <v>15</v>
      </c>
      <c r="AH713" s="25" t="str">
        <f t="shared" ca="1" si="7"/>
        <v>-</v>
      </c>
      <c r="AI713" s="15">
        <f t="shared" ca="1" si="8"/>
        <v>12.313635408422162</v>
      </c>
      <c r="AJ713" s="15">
        <f t="shared" ca="1" si="9"/>
        <v>12.257882179705238</v>
      </c>
      <c r="AK713" s="17">
        <f t="shared" ca="1" si="10"/>
        <v>8.1746353179930217E-2</v>
      </c>
      <c r="AL713" s="17">
        <f t="shared" ca="1" si="11"/>
        <v>8.4472409326385528E-2</v>
      </c>
      <c r="AM713" s="26">
        <f t="shared" ca="1" si="12"/>
        <v>1</v>
      </c>
      <c r="AN713" s="26">
        <f t="shared" ca="1" si="13"/>
        <v>0</v>
      </c>
      <c r="AO713" s="25">
        <f t="shared" si="20"/>
        <v>0</v>
      </c>
      <c r="AP713" s="26">
        <f t="shared" si="21"/>
        <v>0</v>
      </c>
      <c r="AQ713" s="25">
        <f t="shared" si="22"/>
        <v>0</v>
      </c>
      <c r="AR713" s="26">
        <f t="shared" si="23"/>
        <v>1</v>
      </c>
      <c r="BD713" s="30"/>
      <c r="BE713" s="30"/>
      <c r="BF713" s="30"/>
    </row>
    <row r="714" spans="1:58" x14ac:dyDescent="0.2">
      <c r="A714" s="40">
        <v>39107</v>
      </c>
      <c r="B714" s="13">
        <v>11.83</v>
      </c>
      <c r="C714" s="14">
        <v>12.78</v>
      </c>
      <c r="D714" s="31">
        <f t="shared" si="14"/>
        <v>32926.228019587092</v>
      </c>
      <c r="E714" s="31">
        <f t="shared" si="15"/>
        <v>12957.698123577862</v>
      </c>
      <c r="F714" s="16">
        <f t="shared" si="0"/>
        <v>45883.92614316495</v>
      </c>
      <c r="G714" s="16">
        <f t="shared" si="1"/>
        <v>12.098281602123377</v>
      </c>
      <c r="H714" s="17">
        <f t="shared" si="2"/>
        <v>7.4334898278560213E-2</v>
      </c>
      <c r="I714" s="16">
        <v>11.22</v>
      </c>
      <c r="J714" s="32">
        <f t="shared" si="16"/>
        <v>1.0379393783895368</v>
      </c>
      <c r="K714" s="18">
        <f t="shared" ca="1" si="3"/>
        <v>7415.2042964959792</v>
      </c>
      <c r="L714" s="19"/>
      <c r="M714" s="20"/>
      <c r="N714" s="18"/>
      <c r="O714" s="20"/>
      <c r="P714" s="21"/>
      <c r="Q714" s="33">
        <f t="shared" si="17"/>
        <v>0.96206062161046335</v>
      </c>
      <c r="R714" s="5">
        <f t="shared" ca="1" si="4"/>
        <v>19.604119036727138</v>
      </c>
      <c r="S714" s="20"/>
      <c r="T714" s="20"/>
      <c r="U714" s="5">
        <f t="shared" ca="1" si="5"/>
        <v>36.726396173795237</v>
      </c>
      <c r="V714" s="23"/>
      <c r="W714" s="20"/>
      <c r="X714" s="32">
        <f t="shared" si="18"/>
        <v>1.0758787567790733</v>
      </c>
      <c r="Y714" s="18">
        <f t="shared" ca="1" si="6"/>
        <v>295589602.24181825</v>
      </c>
      <c r="Z714" s="20"/>
      <c r="AA714" s="20"/>
      <c r="AB714" s="18"/>
      <c r="AC714" s="20"/>
      <c r="AD714" s="20"/>
      <c r="AE714" s="24">
        <f t="shared" si="57"/>
        <v>14</v>
      </c>
      <c r="AH714" s="25" t="str">
        <f t="shared" ca="1" si="7"/>
        <v>-</v>
      </c>
      <c r="AI714" s="15">
        <f t="shared" ca="1" si="8"/>
        <v>12.294439178093539</v>
      </c>
      <c r="AJ714" s="15">
        <f t="shared" ca="1" si="9"/>
        <v>12.265070285815328</v>
      </c>
      <c r="AK714" s="17">
        <f t="shared" ca="1" si="10"/>
        <v>8.1344805218604974E-2</v>
      </c>
      <c r="AL714" s="17">
        <f t="shared" ca="1" si="11"/>
        <v>8.5256784404722341E-2</v>
      </c>
      <c r="AM714" s="26">
        <f t="shared" ca="1" si="12"/>
        <v>1</v>
      </c>
      <c r="AN714" s="26">
        <f t="shared" ca="1" si="13"/>
        <v>0</v>
      </c>
      <c r="AO714" s="25">
        <f t="shared" si="20"/>
        <v>0</v>
      </c>
      <c r="AP714" s="26">
        <f t="shared" si="21"/>
        <v>0</v>
      </c>
      <c r="AQ714" s="25">
        <f t="shared" si="22"/>
        <v>0</v>
      </c>
      <c r="AR714" s="26">
        <f t="shared" si="23"/>
        <v>1</v>
      </c>
      <c r="BD714" s="30"/>
      <c r="BE714" s="30"/>
      <c r="BF714" s="30"/>
    </row>
    <row r="715" spans="1:58" x14ac:dyDescent="0.2">
      <c r="A715" s="40">
        <v>39108</v>
      </c>
      <c r="B715" s="13">
        <v>11.88</v>
      </c>
      <c r="C715" s="14">
        <v>12.78</v>
      </c>
      <c r="D715" s="31">
        <f t="shared" si="14"/>
        <v>30574.354589616585</v>
      </c>
      <c r="E715" s="31">
        <f t="shared" si="15"/>
        <v>15134.745281367463</v>
      </c>
      <c r="F715" s="16">
        <f t="shared" si="0"/>
        <v>45709.09987098405</v>
      </c>
      <c r="G715" s="16">
        <f t="shared" si="1"/>
        <v>12.17799910284117</v>
      </c>
      <c r="H715" s="17">
        <f t="shared" si="2"/>
        <v>7.0422535211267512E-2</v>
      </c>
      <c r="I715" s="16">
        <v>11.13</v>
      </c>
      <c r="J715" s="32">
        <f t="shared" si="16"/>
        <v>1.0027538675039629</v>
      </c>
      <c r="K715" s="18">
        <f t="shared" ca="1" si="3"/>
        <v>7435.3216511201072</v>
      </c>
      <c r="L715" s="19"/>
      <c r="M715" s="20"/>
      <c r="N715" s="18"/>
      <c r="O715" s="20"/>
      <c r="P715" s="21"/>
      <c r="Q715" s="33">
        <f t="shared" si="17"/>
        <v>0.99724613249603711</v>
      </c>
      <c r="R715" s="5">
        <f t="shared" ca="1" si="4"/>
        <v>19.549317457586067</v>
      </c>
      <c r="S715" s="20"/>
      <c r="T715" s="20"/>
      <c r="U715" s="5">
        <f t="shared" ca="1" si="5"/>
        <v>36.624002663306001</v>
      </c>
      <c r="V715" s="23"/>
      <c r="W715" s="20"/>
      <c r="X715" s="32">
        <f t="shared" si="18"/>
        <v>1.0055077350079258</v>
      </c>
      <c r="Y715" s="18">
        <f t="shared" ca="1" si="6"/>
        <v>297198070.61945355</v>
      </c>
      <c r="Z715" s="20"/>
      <c r="AA715" s="20"/>
      <c r="AB715" s="18"/>
      <c r="AC715" s="20"/>
      <c r="AD715" s="20"/>
      <c r="AE715" s="24">
        <f t="shared" si="57"/>
        <v>13</v>
      </c>
      <c r="AH715" s="25" t="str">
        <f t="shared" ca="1" si="7"/>
        <v>-</v>
      </c>
      <c r="AI715" s="15">
        <f t="shared" ca="1" si="8"/>
        <v>12.267517387868267</v>
      </c>
      <c r="AJ715" s="15">
        <f t="shared" ca="1" si="9"/>
        <v>12.269946116809475</v>
      </c>
      <c r="AK715" s="17">
        <f t="shared" ca="1" si="10"/>
        <v>8.2229181242188309E-2</v>
      </c>
      <c r="AL715" s="17">
        <f t="shared" ca="1" si="11"/>
        <v>8.5796636791353326E-2</v>
      </c>
      <c r="AM715" s="26">
        <f t="shared" ca="1" si="12"/>
        <v>0</v>
      </c>
      <c r="AN715" s="26">
        <f t="shared" ca="1" si="13"/>
        <v>0</v>
      </c>
      <c r="AO715" s="25">
        <f t="shared" si="20"/>
        <v>0</v>
      </c>
      <c r="AP715" s="26">
        <f t="shared" si="21"/>
        <v>0</v>
      </c>
      <c r="AQ715" s="25">
        <f t="shared" si="22"/>
        <v>0</v>
      </c>
      <c r="AR715" s="26">
        <f t="shared" si="23"/>
        <v>1</v>
      </c>
      <c r="BD715" s="30"/>
      <c r="BE715" s="30"/>
      <c r="BF715" s="30"/>
    </row>
    <row r="716" spans="1:58" x14ac:dyDescent="0.2">
      <c r="A716" s="40">
        <v>39111</v>
      </c>
      <c r="B716" s="13">
        <v>11.81</v>
      </c>
      <c r="C716" s="14">
        <v>12.81</v>
      </c>
      <c r="D716" s="31">
        <f t="shared" si="14"/>
        <v>28222.481159646079</v>
      </c>
      <c r="E716" s="31">
        <f t="shared" si="15"/>
        <v>17320.993821903427</v>
      </c>
      <c r="F716" s="16">
        <f t="shared" si="0"/>
        <v>45543.474981549502</v>
      </c>
      <c r="G716" s="16">
        <f t="shared" si="1"/>
        <v>12.190317791493086</v>
      </c>
      <c r="H716" s="17">
        <f t="shared" si="2"/>
        <v>7.8064012490241974E-2</v>
      </c>
      <c r="I716" s="16">
        <v>11.45</v>
      </c>
      <c r="J716" s="32">
        <f t="shared" si="16"/>
        <v>0.99738443194518567</v>
      </c>
      <c r="K716" s="18">
        <f t="shared" ca="1" si="3"/>
        <v>7415.5717310064247</v>
      </c>
      <c r="L716" s="19"/>
      <c r="M716" s="20"/>
      <c r="N716" s="18"/>
      <c r="O716" s="20"/>
      <c r="P716" s="21"/>
      <c r="Q716" s="33">
        <f t="shared" si="17"/>
        <v>1.0026155680548143</v>
      </c>
      <c r="R716" s="5">
        <f t="shared" ca="1" si="4"/>
        <v>19.599633498852118</v>
      </c>
      <c r="S716" s="20"/>
      <c r="T716" s="20"/>
      <c r="U716" s="5">
        <f t="shared" ca="1" si="5"/>
        <v>36.718538116610013</v>
      </c>
      <c r="V716" s="23"/>
      <c r="W716" s="20"/>
      <c r="X716" s="32">
        <f t="shared" si="18"/>
        <v>0.99476886389037122</v>
      </c>
      <c r="Y716" s="18">
        <f t="shared" ca="1" si="6"/>
        <v>295623929.84386343</v>
      </c>
      <c r="Z716" s="20"/>
      <c r="AA716" s="20"/>
      <c r="AB716" s="18"/>
      <c r="AC716" s="20"/>
      <c r="AD716" s="20"/>
      <c r="AE716" s="24">
        <f t="shared" si="57"/>
        <v>12</v>
      </c>
      <c r="AH716" s="25" t="str">
        <f t="shared" ca="1" si="7"/>
        <v>-</v>
      </c>
      <c r="AI716" s="15">
        <f t="shared" ca="1" si="8"/>
        <v>12.254281691919031</v>
      </c>
      <c r="AJ716" s="15">
        <f t="shared" ca="1" si="9"/>
        <v>12.257087000762073</v>
      </c>
      <c r="AK716" s="17">
        <f t="shared" ca="1" si="10"/>
        <v>8.1024930846065366E-2</v>
      </c>
      <c r="AL716" s="17">
        <f t="shared" ca="1" si="11"/>
        <v>8.5688935444333869E-2</v>
      </c>
      <c r="AM716" s="26">
        <f t="shared" ca="1" si="12"/>
        <v>0</v>
      </c>
      <c r="AN716" s="26">
        <f t="shared" ca="1" si="13"/>
        <v>0</v>
      </c>
      <c r="AO716" s="25">
        <f t="shared" si="20"/>
        <v>0</v>
      </c>
      <c r="AP716" s="26">
        <f t="shared" si="21"/>
        <v>0</v>
      </c>
      <c r="AQ716" s="25">
        <f t="shared" si="22"/>
        <v>0</v>
      </c>
      <c r="AR716" s="26">
        <f t="shared" si="23"/>
        <v>1</v>
      </c>
      <c r="BD716" s="30"/>
      <c r="BE716" s="30"/>
      <c r="BF716" s="30"/>
    </row>
    <row r="717" spans="1:58" x14ac:dyDescent="0.2">
      <c r="A717" s="40">
        <v>39112</v>
      </c>
      <c r="B717" s="13">
        <v>11.6</v>
      </c>
      <c r="C717" s="14">
        <v>12.64</v>
      </c>
      <c r="D717" s="31">
        <f t="shared" si="14"/>
        <v>25870.607729675572</v>
      </c>
      <c r="E717" s="31">
        <f t="shared" si="15"/>
        <v>19489.270575061248</v>
      </c>
      <c r="F717" s="16">
        <f t="shared" si="0"/>
        <v>45359.87830473682</v>
      </c>
      <c r="G717" s="16">
        <f t="shared" si="1"/>
        <v>12.046845144995618</v>
      </c>
      <c r="H717" s="17">
        <f t="shared" si="2"/>
        <v>8.2278481012658333E-2</v>
      </c>
      <c r="I717" s="16">
        <v>10.96</v>
      </c>
      <c r="J717" s="32">
        <f t="shared" si="16"/>
        <v>0.98424681181672347</v>
      </c>
      <c r="K717" s="18">
        <f t="shared" ca="1" si="3"/>
        <v>7298.4552785133037</v>
      </c>
      <c r="L717" s="19"/>
      <c r="M717" s="20"/>
      <c r="N717" s="18"/>
      <c r="O717" s="20"/>
      <c r="P717" s="21"/>
      <c r="Q717" s="33">
        <f t="shared" si="17"/>
        <v>1.0157531881832766</v>
      </c>
      <c r="R717" s="5">
        <f t="shared" ca="1" si="4"/>
        <v>19.907560856330218</v>
      </c>
      <c r="S717" s="20"/>
      <c r="T717" s="20"/>
      <c r="U717" s="5">
        <f t="shared" ca="1" si="5"/>
        <v>37.295695279372161</v>
      </c>
      <c r="V717" s="23"/>
      <c r="W717" s="20"/>
      <c r="X717" s="32">
        <f t="shared" si="18"/>
        <v>0.96849362363344682</v>
      </c>
      <c r="Y717" s="18">
        <f t="shared" ca="1" si="6"/>
        <v>286291048.09716874</v>
      </c>
      <c r="Z717" s="20"/>
      <c r="AA717" s="20"/>
      <c r="AB717" s="18"/>
      <c r="AC717" s="20"/>
      <c r="AD717" s="20"/>
      <c r="AE717" s="24">
        <f t="shared" si="57"/>
        <v>11</v>
      </c>
      <c r="AH717" s="25" t="str">
        <f t="shared" ca="1" si="7"/>
        <v>-</v>
      </c>
      <c r="AI717" s="15">
        <f t="shared" ca="1" si="8"/>
        <v>12.246259353391183</v>
      </c>
      <c r="AJ717" s="15">
        <f t="shared" ca="1" si="9"/>
        <v>12.250796736024988</v>
      </c>
      <c r="AK717" s="17">
        <f t="shared" ca="1" si="10"/>
        <v>8.1409853664945256E-2</v>
      </c>
      <c r="AL717" s="17">
        <f t="shared" ca="1" si="11"/>
        <v>8.5731192139672507E-2</v>
      </c>
      <c r="AM717" s="26">
        <f t="shared" ca="1" si="12"/>
        <v>0</v>
      </c>
      <c r="AN717" s="26">
        <f t="shared" ca="1" si="13"/>
        <v>0</v>
      </c>
      <c r="AO717" s="25">
        <f t="shared" si="20"/>
        <v>0</v>
      </c>
      <c r="AP717" s="26">
        <f t="shared" si="21"/>
        <v>0</v>
      </c>
      <c r="AQ717" s="25">
        <f t="shared" si="22"/>
        <v>0</v>
      </c>
      <c r="AR717" s="26">
        <f t="shared" si="23"/>
        <v>1</v>
      </c>
      <c r="BD717" s="30"/>
      <c r="BE717" s="30"/>
      <c r="BF717" s="30"/>
    </row>
    <row r="718" spans="1:58" x14ac:dyDescent="0.2">
      <c r="A718" s="40">
        <v>39113</v>
      </c>
      <c r="B718" s="13">
        <v>11.51</v>
      </c>
      <c r="C718" s="14">
        <v>12.35</v>
      </c>
      <c r="D718" s="31">
        <f t="shared" si="14"/>
        <v>23518.734299705065</v>
      </c>
      <c r="E718" s="31">
        <f t="shared" si="15"/>
        <v>21647.635431679751</v>
      </c>
      <c r="F718" s="16">
        <f t="shared" si="0"/>
        <v>45166.369731384817</v>
      </c>
      <c r="G718" s="16">
        <f t="shared" si="1"/>
        <v>11.912600737468068</v>
      </c>
      <c r="H718" s="17">
        <f t="shared" si="2"/>
        <v>6.8016194331983804E-2</v>
      </c>
      <c r="I718" s="16">
        <v>10.42</v>
      </c>
      <c r="J718" s="32">
        <f t="shared" si="16"/>
        <v>0.98463793339731043</v>
      </c>
      <c r="K718" s="18">
        <f t="shared" ca="1" si="3"/>
        <v>7186.0429499122683</v>
      </c>
      <c r="L718" s="19"/>
      <c r="M718" s="20"/>
      <c r="N718" s="18"/>
      <c r="O718" s="20"/>
      <c r="P718" s="21"/>
      <c r="Q718" s="33">
        <f t="shared" si="17"/>
        <v>1.0153620666026895</v>
      </c>
      <c r="R718" s="5">
        <f t="shared" ca="1" si="4"/>
        <v>20.212540069187494</v>
      </c>
      <c r="S718" s="20"/>
      <c r="T718" s="20"/>
      <c r="U718" s="5">
        <f t="shared" ca="1" si="5"/>
        <v>37.86733778514494</v>
      </c>
      <c r="V718" s="23"/>
      <c r="W718" s="20"/>
      <c r="X718" s="32">
        <f t="shared" si="18"/>
        <v>0.96927586679462097</v>
      </c>
      <c r="Y718" s="18">
        <f t="shared" ca="1" si="6"/>
        <v>277476740.98516953</v>
      </c>
      <c r="Z718" s="20"/>
      <c r="AA718" s="20"/>
      <c r="AB718" s="18"/>
      <c r="AC718" s="20"/>
      <c r="AD718" s="20"/>
      <c r="AE718" s="24">
        <f t="shared" si="57"/>
        <v>10</v>
      </c>
      <c r="AH718" s="25" t="str">
        <f t="shared" ca="1" si="7"/>
        <v>-</v>
      </c>
      <c r="AI718" s="15">
        <f t="shared" ca="1" si="8"/>
        <v>12.223358753251251</v>
      </c>
      <c r="AJ718" s="15">
        <f t="shared" ca="1" si="9"/>
        <v>12.252054216248247</v>
      </c>
      <c r="AK718" s="17">
        <f t="shared" ca="1" si="10"/>
        <v>7.8040003700668062E-2</v>
      </c>
      <c r="AL718" s="17">
        <f t="shared" ca="1" si="11"/>
        <v>8.4918438343936115E-2</v>
      </c>
      <c r="AM718" s="26">
        <f t="shared" ca="1" si="12"/>
        <v>0</v>
      </c>
      <c r="AN718" s="26">
        <f t="shared" ca="1" si="13"/>
        <v>0</v>
      </c>
      <c r="AO718" s="25">
        <f t="shared" si="20"/>
        <v>0</v>
      </c>
      <c r="AP718" s="26">
        <f t="shared" si="21"/>
        <v>0</v>
      </c>
      <c r="AQ718" s="25">
        <f t="shared" si="22"/>
        <v>0</v>
      </c>
      <c r="AR718" s="26">
        <f t="shared" si="23"/>
        <v>1</v>
      </c>
      <c r="BD718" s="30"/>
      <c r="BE718" s="30"/>
      <c r="BF718" s="30"/>
    </row>
    <row r="719" spans="1:58" x14ac:dyDescent="0.2">
      <c r="A719" s="40">
        <v>39114</v>
      </c>
      <c r="B719" s="13">
        <v>11.28</v>
      </c>
      <c r="C719" s="14">
        <v>12.27</v>
      </c>
      <c r="D719" s="31">
        <f t="shared" si="14"/>
        <v>21166.860869734559</v>
      </c>
      <c r="E719" s="31">
        <f t="shared" si="15"/>
        <v>23839.543381393156</v>
      </c>
      <c r="F719" s="16">
        <f t="shared" si="0"/>
        <v>45006.404251127715</v>
      </c>
      <c r="G719" s="16">
        <f t="shared" si="1"/>
        <v>11.804395324182956</v>
      </c>
      <c r="H719" s="17">
        <f t="shared" si="2"/>
        <v>8.0684596577017098E-2</v>
      </c>
      <c r="I719" s="16">
        <v>10.31</v>
      </c>
      <c r="J719" s="32">
        <f t="shared" si="16"/>
        <v>0.98740720202069154</v>
      </c>
      <c r="K719" s="18">
        <f t="shared" ca="1" si="3"/>
        <v>7095.261291394826</v>
      </c>
      <c r="L719" s="19"/>
      <c r="M719" s="20"/>
      <c r="N719" s="18"/>
      <c r="O719" s="20"/>
      <c r="P719" s="21"/>
      <c r="Q719" s="33">
        <f t="shared" si="17"/>
        <v>1.0125927979793086</v>
      </c>
      <c r="R719" s="5">
        <f t="shared" ca="1" si="4"/>
        <v>20.466219871605496</v>
      </c>
      <c r="S719" s="20"/>
      <c r="T719" s="20"/>
      <c r="U719" s="5">
        <f t="shared" ca="1" si="5"/>
        <v>38.342880789806749</v>
      </c>
      <c r="V719" s="23"/>
      <c r="W719" s="20"/>
      <c r="X719" s="32">
        <f t="shared" si="18"/>
        <v>0.97481440404138298</v>
      </c>
      <c r="Y719" s="18">
        <f t="shared" ca="1" si="6"/>
        <v>270470522.21558404</v>
      </c>
      <c r="Z719" s="20"/>
      <c r="AA719" s="20"/>
      <c r="AB719" s="18"/>
      <c r="AC719" s="20"/>
      <c r="AD719" s="20"/>
      <c r="AE719" s="24">
        <f t="shared" si="57"/>
        <v>9</v>
      </c>
      <c r="AH719" s="25" t="str">
        <f t="shared" ca="1" si="7"/>
        <v>-</v>
      </c>
      <c r="AI719" s="15">
        <f t="shared" ca="1" si="8"/>
        <v>12.186044470868078</v>
      </c>
      <c r="AJ719" s="15">
        <f t="shared" ca="1" si="9"/>
        <v>12.251469580603677</v>
      </c>
      <c r="AK719" s="17">
        <f t="shared" ca="1" si="10"/>
        <v>7.5633452983621494E-2</v>
      </c>
      <c r="AL719" s="17">
        <f t="shared" ca="1" si="11"/>
        <v>8.5845025781400117E-2</v>
      </c>
      <c r="AM719" s="26">
        <f t="shared" ca="1" si="12"/>
        <v>0</v>
      </c>
      <c r="AN719" s="26">
        <f t="shared" ca="1" si="13"/>
        <v>0</v>
      </c>
      <c r="AO719" s="25">
        <f t="shared" si="20"/>
        <v>0</v>
      </c>
      <c r="AP719" s="26">
        <f t="shared" si="21"/>
        <v>0</v>
      </c>
      <c r="AQ719" s="25">
        <f t="shared" si="22"/>
        <v>0</v>
      </c>
      <c r="AR719" s="26">
        <f t="shared" si="23"/>
        <v>1</v>
      </c>
      <c r="BD719" s="30"/>
      <c r="BE719" s="30"/>
      <c r="BF719" s="30"/>
    </row>
    <row r="720" spans="1:58" x14ac:dyDescent="0.2">
      <c r="A720" s="40">
        <v>39115</v>
      </c>
      <c r="B720" s="13">
        <v>11.2</v>
      </c>
      <c r="C720" s="14">
        <v>12.24</v>
      </c>
      <c r="D720" s="31">
        <f t="shared" si="14"/>
        <v>18814.987439764052</v>
      </c>
      <c r="E720" s="31">
        <f t="shared" si="15"/>
        <v>26001.656852466287</v>
      </c>
      <c r="F720" s="16">
        <f t="shared" si="0"/>
        <v>44816.644292230339</v>
      </c>
      <c r="G720" s="16">
        <f t="shared" si="1"/>
        <v>11.803385718712835</v>
      </c>
      <c r="H720" s="17">
        <f t="shared" si="2"/>
        <v>8.496732026143794E-2</v>
      </c>
      <c r="I720" s="16">
        <v>10.08</v>
      </c>
      <c r="J720" s="32">
        <f t="shared" si="16"/>
        <v>0.9956985447552964</v>
      </c>
      <c r="K720" s="18">
        <f t="shared" ca="1" si="3"/>
        <v>7064.4533271520258</v>
      </c>
      <c r="L720" s="19"/>
      <c r="M720" s="20"/>
      <c r="N720" s="18"/>
      <c r="O720" s="20"/>
      <c r="P720" s="21"/>
      <c r="Q720" s="33">
        <f t="shared" si="17"/>
        <v>1.0043014552447036</v>
      </c>
      <c r="R720" s="5">
        <f t="shared" ca="1" si="4"/>
        <v>20.553398137206326</v>
      </c>
      <c r="S720" s="20"/>
      <c r="T720" s="20"/>
      <c r="U720" s="5">
        <f t="shared" ca="1" si="5"/>
        <v>38.506492643881856</v>
      </c>
      <c r="V720" s="23"/>
      <c r="W720" s="20"/>
      <c r="X720" s="32">
        <f t="shared" si="18"/>
        <v>0.9913970895105928</v>
      </c>
      <c r="Y720" s="18">
        <f t="shared" ca="1" si="6"/>
        <v>268126041.14751375</v>
      </c>
      <c r="Z720" s="20"/>
      <c r="AA720" s="20"/>
      <c r="AB720" s="18"/>
      <c r="AC720" s="20"/>
      <c r="AD720" s="20"/>
      <c r="AE720" s="24">
        <f t="shared" si="57"/>
        <v>8</v>
      </c>
      <c r="AH720" s="25" t="str">
        <f t="shared" ca="1" si="7"/>
        <v>-</v>
      </c>
      <c r="AI720" s="15">
        <f t="shared" ca="1" si="8"/>
        <v>12.146285809039252</v>
      </c>
      <c r="AJ720" s="15">
        <f t="shared" ca="1" si="9"/>
        <v>12.2435310822652</v>
      </c>
      <c r="AK720" s="17">
        <f t="shared" ca="1" si="10"/>
        <v>7.740552331410111E-2</v>
      </c>
      <c r="AL720" s="17">
        <f t="shared" ca="1" si="11"/>
        <v>8.5171440744548493E-2</v>
      </c>
      <c r="AM720" s="26">
        <f t="shared" ca="1" si="12"/>
        <v>0</v>
      </c>
      <c r="AN720" s="26">
        <f t="shared" ca="1" si="13"/>
        <v>0</v>
      </c>
      <c r="AO720" s="25">
        <f t="shared" si="20"/>
        <v>0</v>
      </c>
      <c r="AP720" s="26">
        <f t="shared" si="21"/>
        <v>0</v>
      </c>
      <c r="AQ720" s="25">
        <f t="shared" si="22"/>
        <v>0</v>
      </c>
      <c r="AR720" s="26">
        <f t="shared" si="23"/>
        <v>1</v>
      </c>
      <c r="BD720" s="30"/>
      <c r="BE720" s="30"/>
      <c r="BF720" s="30"/>
    </row>
    <row r="721" spans="1:58" x14ac:dyDescent="0.2">
      <c r="A721" s="40">
        <v>39118</v>
      </c>
      <c r="B721" s="13">
        <v>11.16</v>
      </c>
      <c r="C721" s="14">
        <v>12.28</v>
      </c>
      <c r="D721" s="31">
        <f t="shared" si="14"/>
        <v>16463.114009793546</v>
      </c>
      <c r="E721" s="31">
        <f t="shared" si="15"/>
        <v>28153.697899498122</v>
      </c>
      <c r="F721" s="16">
        <f t="shared" si="0"/>
        <v>44616.811909291668</v>
      </c>
      <c r="G721" s="16">
        <f t="shared" si="1"/>
        <v>11.866732289871907</v>
      </c>
      <c r="H721" s="17">
        <f t="shared" si="2"/>
        <v>9.1205211726384294E-2</v>
      </c>
      <c r="I721" s="16">
        <v>10.55</v>
      </c>
      <c r="J721" s="32">
        <f t="shared" si="16"/>
        <v>1.0008839959177456</v>
      </c>
      <c r="K721" s="18">
        <f t="shared" ca="1" si="3"/>
        <v>7070.4100168537416</v>
      </c>
      <c r="L721" s="19"/>
      <c r="M721" s="20"/>
      <c r="N721" s="18"/>
      <c r="O721" s="20"/>
      <c r="P721" s="21"/>
      <c r="Q721" s="33">
        <f t="shared" si="17"/>
        <v>0.99911600408225454</v>
      </c>
      <c r="R721" s="5">
        <f t="shared" ca="1" si="4"/>
        <v>20.534373546524542</v>
      </c>
      <c r="S721" s="20"/>
      <c r="T721" s="20"/>
      <c r="U721" s="5">
        <f t="shared" ca="1" si="5"/>
        <v>38.471135940476223</v>
      </c>
      <c r="V721" s="23"/>
      <c r="W721" s="20"/>
      <c r="X721" s="32">
        <f t="shared" si="18"/>
        <v>1.0017679918354909</v>
      </c>
      <c r="Y721" s="18">
        <f t="shared" ca="1" si="6"/>
        <v>268582408.38678539</v>
      </c>
      <c r="Z721" s="20"/>
      <c r="AA721" s="20"/>
      <c r="AB721" s="18"/>
      <c r="AC721" s="20"/>
      <c r="AD721" s="20"/>
      <c r="AE721" s="24">
        <f t="shared" si="57"/>
        <v>7</v>
      </c>
      <c r="AH721" s="25" t="str">
        <f t="shared" ca="1" si="7"/>
        <v>-</v>
      </c>
      <c r="AI721" s="15">
        <f t="shared" ca="1" si="8"/>
        <v>12.110686574528113</v>
      </c>
      <c r="AJ721" s="15">
        <f t="shared" ca="1" si="9"/>
        <v>12.240882057166377</v>
      </c>
      <c r="AK721" s="17">
        <f t="shared" ca="1" si="10"/>
        <v>8.0869302733287241E-2</v>
      </c>
      <c r="AL721" s="17">
        <f t="shared" ca="1" si="11"/>
        <v>8.4255316966046878E-2</v>
      </c>
      <c r="AM721" s="26">
        <f t="shared" ca="1" si="12"/>
        <v>0</v>
      </c>
      <c r="AN721" s="26">
        <f t="shared" ca="1" si="13"/>
        <v>0</v>
      </c>
      <c r="AO721" s="25">
        <f t="shared" si="20"/>
        <v>0</v>
      </c>
      <c r="AP721" s="26">
        <f t="shared" si="21"/>
        <v>0</v>
      </c>
      <c r="AQ721" s="25">
        <f t="shared" si="22"/>
        <v>0</v>
      </c>
      <c r="AR721" s="26">
        <f t="shared" si="23"/>
        <v>1</v>
      </c>
      <c r="BD721" s="30"/>
      <c r="BE721" s="30"/>
      <c r="BF721" s="30"/>
    </row>
    <row r="722" spans="1:58" x14ac:dyDescent="0.2">
      <c r="A722" s="40">
        <v>39119</v>
      </c>
      <c r="B722" s="13">
        <v>11.16</v>
      </c>
      <c r="C722" s="14">
        <v>12.03</v>
      </c>
      <c r="D722" s="31">
        <f t="shared" si="14"/>
        <v>14111.240579823039</v>
      </c>
      <c r="E722" s="31">
        <f t="shared" si="15"/>
        <v>30291.068215334511</v>
      </c>
      <c r="F722" s="16">
        <f t="shared" si="0"/>
        <v>44402.308795157551</v>
      </c>
      <c r="G722" s="16">
        <f t="shared" si="1"/>
        <v>11.753510339043789</v>
      </c>
      <c r="H722" s="17">
        <f t="shared" si="2"/>
        <v>7.2319201995012405E-2</v>
      </c>
      <c r="I722" s="16">
        <v>10.65</v>
      </c>
      <c r="J722" s="32">
        <f t="shared" si="16"/>
        <v>0.98569707312790833</v>
      </c>
      <c r="K722" s="18">
        <f t="shared" ca="1" si="3"/>
        <v>6968.998335745976</v>
      </c>
      <c r="L722" s="19"/>
      <c r="M722" s="20"/>
      <c r="N722" s="18"/>
      <c r="O722" s="20"/>
      <c r="P722" s="21"/>
      <c r="Q722" s="33">
        <f t="shared" si="17"/>
        <v>1.0143029268720916</v>
      </c>
      <c r="R722" s="5">
        <f t="shared" ca="1" si="4"/>
        <v>20.827207519505599</v>
      </c>
      <c r="S722" s="20"/>
      <c r="T722" s="20"/>
      <c r="U722" s="5">
        <f t="shared" ca="1" si="5"/>
        <v>39.020049870467766</v>
      </c>
      <c r="V722" s="23"/>
      <c r="W722" s="20"/>
      <c r="X722" s="32">
        <f t="shared" si="18"/>
        <v>0.97139414625581677</v>
      </c>
      <c r="Y722" s="18">
        <f t="shared" ca="1" si="6"/>
        <v>260882208.68945098</v>
      </c>
      <c r="Z722" s="20"/>
      <c r="AA722" s="20"/>
      <c r="AB722" s="18"/>
      <c r="AC722" s="20"/>
      <c r="AD722" s="20"/>
      <c r="AE722" s="24">
        <f t="shared" si="57"/>
        <v>6</v>
      </c>
      <c r="AH722" s="25" t="str">
        <f t="shared" ca="1" si="7"/>
        <v>-</v>
      </c>
      <c r="AI722" s="15">
        <f t="shared" ca="1" si="8"/>
        <v>12.052416415310248</v>
      </c>
      <c r="AJ722" s="15">
        <f t="shared" ca="1" si="9"/>
        <v>12.233459899775298</v>
      </c>
      <c r="AK722" s="17">
        <f t="shared" ca="1" si="10"/>
        <v>7.991183431741565E-2</v>
      </c>
      <c r="AL722" s="17">
        <f t="shared" ca="1" si="11"/>
        <v>8.1428412786099413E-2</v>
      </c>
      <c r="AM722" s="26">
        <f t="shared" ca="1" si="12"/>
        <v>0</v>
      </c>
      <c r="AN722" s="26">
        <f t="shared" ca="1" si="13"/>
        <v>0</v>
      </c>
      <c r="AO722" s="25">
        <f t="shared" si="20"/>
        <v>0</v>
      </c>
      <c r="AP722" s="26">
        <f t="shared" si="21"/>
        <v>0</v>
      </c>
      <c r="AQ722" s="25">
        <f t="shared" si="22"/>
        <v>0</v>
      </c>
      <c r="AR722" s="26">
        <f t="shared" si="23"/>
        <v>1</v>
      </c>
      <c r="BD722" s="30"/>
      <c r="BE722" s="30"/>
      <c r="BF722" s="30"/>
    </row>
    <row r="723" spans="1:58" x14ac:dyDescent="0.2">
      <c r="A723" s="40">
        <v>39120</v>
      </c>
      <c r="B723" s="13">
        <v>10.95</v>
      </c>
      <c r="C723" s="14">
        <v>11.89</v>
      </c>
      <c r="D723" s="31">
        <f t="shared" si="14"/>
        <v>11759.367149852533</v>
      </c>
      <c r="E723" s="31">
        <f t="shared" si="15"/>
        <v>32472.856035656278</v>
      </c>
      <c r="F723" s="16">
        <f t="shared" si="0"/>
        <v>44232.22318550881</v>
      </c>
      <c r="G723" s="16">
        <f t="shared" si="1"/>
        <v>11.640096099070083</v>
      </c>
      <c r="H723" s="17">
        <f t="shared" si="2"/>
        <v>7.9058031959630015E-2</v>
      </c>
      <c r="I723" s="16">
        <v>10.32</v>
      </c>
      <c r="J723" s="32">
        <f t="shared" si="16"/>
        <v>0.9865570118073651</v>
      </c>
      <c r="K723" s="18">
        <f t="shared" ca="1" si="3"/>
        <v>6875.0338806217778</v>
      </c>
      <c r="L723" s="19"/>
      <c r="M723" s="20"/>
      <c r="N723" s="18"/>
      <c r="O723" s="20"/>
      <c r="P723" s="21"/>
      <c r="Q723" s="33">
        <f t="shared" si="17"/>
        <v>1.013442988192635</v>
      </c>
      <c r="R723" s="5">
        <f t="shared" ca="1" si="4"/>
        <v>21.10630812660818</v>
      </c>
      <c r="S723" s="20"/>
      <c r="T723" s="20"/>
      <c r="U723" s="5">
        <f t="shared" ca="1" si="5"/>
        <v>39.54324211377471</v>
      </c>
      <c r="V723" s="23"/>
      <c r="W723" s="20"/>
      <c r="X723" s="32">
        <f t="shared" si="18"/>
        <v>0.97311402361473021</v>
      </c>
      <c r="Y723" s="18">
        <f t="shared" ca="1" si="6"/>
        <v>253851427.93067068</v>
      </c>
      <c r="Z723" s="20"/>
      <c r="AA723" s="20"/>
      <c r="AB723" s="18"/>
      <c r="AC723" s="20"/>
      <c r="AD723" s="20"/>
      <c r="AE723" s="24">
        <f t="shared" si="57"/>
        <v>5</v>
      </c>
      <c r="AH723" s="25" t="str">
        <f t="shared" ca="1" si="7"/>
        <v>-</v>
      </c>
      <c r="AI723" s="15">
        <f t="shared" ca="1" si="8"/>
        <v>11.992202716825997</v>
      </c>
      <c r="AJ723" s="15">
        <f t="shared" ca="1" si="9"/>
        <v>12.21997429114564</v>
      </c>
      <c r="AK723" s="17">
        <f t="shared" ca="1" si="10"/>
        <v>7.9375092808577588E-2</v>
      </c>
      <c r="AL723" s="17">
        <f t="shared" ca="1" si="11"/>
        <v>7.9489287682735943E-2</v>
      </c>
      <c r="AM723" s="26">
        <f t="shared" ca="1" si="12"/>
        <v>0</v>
      </c>
      <c r="AN723" s="26">
        <f t="shared" ca="1" si="13"/>
        <v>0</v>
      </c>
      <c r="AO723" s="25">
        <f t="shared" si="20"/>
        <v>0</v>
      </c>
      <c r="AP723" s="26">
        <f t="shared" si="21"/>
        <v>0</v>
      </c>
      <c r="AQ723" s="25">
        <f t="shared" si="22"/>
        <v>0</v>
      </c>
      <c r="AR723" s="26">
        <f t="shared" si="23"/>
        <v>1</v>
      </c>
      <c r="BD723" s="30"/>
      <c r="BE723" s="30"/>
      <c r="BF723" s="30"/>
    </row>
    <row r="724" spans="1:58" x14ac:dyDescent="0.2">
      <c r="A724" s="40">
        <v>39121</v>
      </c>
      <c r="B724" s="13">
        <v>11.01</v>
      </c>
      <c r="C724" s="14">
        <v>11.97</v>
      </c>
      <c r="D724" s="31">
        <f t="shared" si="14"/>
        <v>9407.4937198820262</v>
      </c>
      <c r="E724" s="31">
        <f t="shared" si="15"/>
        <v>34638.79498083517</v>
      </c>
      <c r="F724" s="16">
        <f t="shared" si="0"/>
        <v>44046.288700717196</v>
      </c>
      <c r="G724" s="16">
        <f t="shared" si="1"/>
        <v>11.764961295548614</v>
      </c>
      <c r="H724" s="17">
        <f t="shared" si="2"/>
        <v>8.0200501253132939E-2</v>
      </c>
      <c r="I724" s="16">
        <v>10.44</v>
      </c>
      <c r="J724" s="32">
        <f t="shared" si="16"/>
        <v>1.0064784713200237</v>
      </c>
      <c r="K724" s="18">
        <f t="shared" ca="1" si="3"/>
        <v>6919.2914932915592</v>
      </c>
      <c r="L724" s="19"/>
      <c r="M724" s="20"/>
      <c r="N724" s="18"/>
      <c r="O724" s="20"/>
      <c r="P724" s="21"/>
      <c r="Q724" s="33">
        <f t="shared" si="17"/>
        <v>0.99352152867997634</v>
      </c>
      <c r="R724" s="5">
        <f t="shared" ca="1" si="4"/>
        <v>20.968697949968472</v>
      </c>
      <c r="S724" s="20"/>
      <c r="T724" s="20"/>
      <c r="U724" s="5">
        <f t="shared" ca="1" si="5"/>
        <v>39.285717344236012</v>
      </c>
      <c r="V724" s="23"/>
      <c r="W724" s="20"/>
      <c r="X724" s="32">
        <f t="shared" si="18"/>
        <v>1.0129569426400473</v>
      </c>
      <c r="Y724" s="18">
        <f t="shared" ca="1" si="6"/>
        <v>257123643.09594768</v>
      </c>
      <c r="Z724" s="20"/>
      <c r="AA724" s="20"/>
      <c r="AB724" s="18"/>
      <c r="AC724" s="20"/>
      <c r="AD724" s="20"/>
      <c r="AE724" s="24">
        <f t="shared" si="57"/>
        <v>4</v>
      </c>
      <c r="AH724" s="25" t="str">
        <f t="shared" ca="1" si="7"/>
        <v>-</v>
      </c>
      <c r="AI724" s="15">
        <f t="shared" ca="1" si="8"/>
        <v>11.937063134493917</v>
      </c>
      <c r="AJ724" s="15">
        <f t="shared" ca="1" si="9"/>
        <v>12.202858905338552</v>
      </c>
      <c r="AK724" s="17">
        <f t="shared" ca="1" si="10"/>
        <v>8.1405810628769115E-2</v>
      </c>
      <c r="AL724" s="17">
        <f t="shared" ca="1" si="11"/>
        <v>7.9705307383149737E-2</v>
      </c>
      <c r="AM724" s="26">
        <f t="shared" ca="1" si="12"/>
        <v>0</v>
      </c>
      <c r="AN724" s="26">
        <f t="shared" ca="1" si="13"/>
        <v>1</v>
      </c>
      <c r="AO724" s="25">
        <f t="shared" si="20"/>
        <v>0</v>
      </c>
      <c r="AP724" s="26">
        <f t="shared" si="21"/>
        <v>0</v>
      </c>
      <c r="AQ724" s="25">
        <f t="shared" si="22"/>
        <v>0</v>
      </c>
      <c r="AR724" s="26">
        <f t="shared" si="23"/>
        <v>1</v>
      </c>
      <c r="BD724" s="30"/>
      <c r="BE724" s="30"/>
      <c r="BF724" s="30"/>
    </row>
    <row r="725" spans="1:58" x14ac:dyDescent="0.2">
      <c r="A725" s="40">
        <v>39122</v>
      </c>
      <c r="B725" s="13">
        <v>11.23</v>
      </c>
      <c r="C725" s="14">
        <v>12.2</v>
      </c>
      <c r="D725" s="31">
        <f t="shared" si="14"/>
        <v>7055.6202899115196</v>
      </c>
      <c r="E725" s="31">
        <f t="shared" si="15"/>
        <v>36802.046982838117</v>
      </c>
      <c r="F725" s="16">
        <f t="shared" si="0"/>
        <v>43857.667272749633</v>
      </c>
      <c r="G725" s="16">
        <f t="shared" si="1"/>
        <v>12.043950850403149</v>
      </c>
      <c r="H725" s="17">
        <f t="shared" si="2"/>
        <v>7.9508196721311375E-2</v>
      </c>
      <c r="I725" s="16">
        <v>11.1</v>
      </c>
      <c r="J725" s="32">
        <f t="shared" si="16"/>
        <v>1.0193297019798386</v>
      </c>
      <c r="K725" s="18">
        <f t="shared" ca="1" si="3"/>
        <v>7052.7517974874972</v>
      </c>
      <c r="L725" s="19"/>
      <c r="M725" s="20"/>
      <c r="N725" s="18"/>
      <c r="O725" s="20"/>
      <c r="P725" s="21"/>
      <c r="Q725" s="33">
        <f t="shared" si="17"/>
        <v>0.98067029802016137</v>
      </c>
      <c r="R725" s="5">
        <f t="shared" ca="1" si="4"/>
        <v>20.562522624355218</v>
      </c>
      <c r="S725" s="20"/>
      <c r="T725" s="20"/>
      <c r="U725" s="5">
        <f t="shared" ca="1" si="5"/>
        <v>38.525017170095602</v>
      </c>
      <c r="V725" s="23"/>
      <c r="W725" s="20"/>
      <c r="X725" s="32">
        <f t="shared" si="18"/>
        <v>1.0386594039596773</v>
      </c>
      <c r="Y725" s="18">
        <f t="shared" ca="1" si="6"/>
        <v>267046313.57147968</v>
      </c>
      <c r="Z725" s="20"/>
      <c r="AA725" s="20"/>
      <c r="AB725" s="18"/>
      <c r="AC725" s="20"/>
      <c r="AD725" s="20"/>
      <c r="AE725" s="24">
        <f t="shared" si="57"/>
        <v>3</v>
      </c>
      <c r="AH725" s="25" t="str">
        <f t="shared" ca="1" si="7"/>
        <v>-</v>
      </c>
      <c r="AI725" s="15">
        <f t="shared" ca="1" si="8"/>
        <v>11.899827505368137</v>
      </c>
      <c r="AJ725" s="15">
        <f t="shared" ca="1" si="9"/>
        <v>12.191281714643681</v>
      </c>
      <c r="AK725" s="17">
        <f t="shared" ca="1" si="10"/>
        <v>8.1209743986151495E-2</v>
      </c>
      <c r="AL725" s="17">
        <f t="shared" ca="1" si="11"/>
        <v>8.0604802236371231E-2</v>
      </c>
      <c r="AM725" s="26">
        <f t="shared" ca="1" si="12"/>
        <v>0</v>
      </c>
      <c r="AN725" s="26">
        <f t="shared" ca="1" si="13"/>
        <v>1</v>
      </c>
      <c r="AO725" s="25">
        <f t="shared" si="20"/>
        <v>0</v>
      </c>
      <c r="AP725" s="26">
        <f t="shared" si="21"/>
        <v>0</v>
      </c>
      <c r="AQ725" s="25">
        <f t="shared" si="22"/>
        <v>0</v>
      </c>
      <c r="AR725" s="26">
        <f t="shared" si="23"/>
        <v>1</v>
      </c>
      <c r="BD725" s="30"/>
      <c r="BE725" s="30"/>
      <c r="BF725" s="30"/>
    </row>
    <row r="726" spans="1:58" x14ac:dyDescent="0.2">
      <c r="A726" s="40">
        <v>39125</v>
      </c>
      <c r="B726" s="13">
        <v>11.36</v>
      </c>
      <c r="C726" s="14">
        <v>12.42</v>
      </c>
      <c r="D726" s="31">
        <f t="shared" si="14"/>
        <v>4703.7468599410131</v>
      </c>
      <c r="E726" s="31">
        <f t="shared" si="15"/>
        <v>38966.927197474906</v>
      </c>
      <c r="F726" s="16">
        <f t="shared" si="0"/>
        <v>43670.674057415919</v>
      </c>
      <c r="G726" s="16">
        <f t="shared" si="1"/>
        <v>12.305827920471707</v>
      </c>
      <c r="H726" s="17">
        <f t="shared" si="2"/>
        <v>8.5346215780998436E-2</v>
      </c>
      <c r="I726" s="16">
        <v>11.61</v>
      </c>
      <c r="J726" s="32">
        <f t="shared" si="16"/>
        <v>1.0173871080620438</v>
      </c>
      <c r="K726" s="18">
        <f t="shared" ca="1" si="3"/>
        <v>7175.0862293111795</v>
      </c>
      <c r="L726" s="19"/>
      <c r="M726" s="20"/>
      <c r="N726" s="18"/>
      <c r="O726" s="20"/>
      <c r="P726" s="21"/>
      <c r="Q726" s="33">
        <f t="shared" si="17"/>
        <v>0.9826128919379562</v>
      </c>
      <c r="R726" s="5">
        <f t="shared" ca="1" si="4"/>
        <v>20.204158107738607</v>
      </c>
      <c r="S726" s="20"/>
      <c r="T726" s="20"/>
      <c r="U726" s="5">
        <f t="shared" ca="1" si="5"/>
        <v>37.853882545026259</v>
      </c>
      <c r="V726" s="23"/>
      <c r="W726" s="20"/>
      <c r="X726" s="32">
        <f t="shared" si="18"/>
        <v>1.0347742161240876</v>
      </c>
      <c r="Y726" s="18">
        <f t="shared" ca="1" si="6"/>
        <v>276314453.4788143</v>
      </c>
      <c r="Z726" s="20"/>
      <c r="AA726" s="20"/>
      <c r="AB726" s="18"/>
      <c r="AC726" s="20"/>
      <c r="AD726" s="20"/>
      <c r="AE726" s="24">
        <f t="shared" si="57"/>
        <v>2</v>
      </c>
      <c r="AH726" s="25" t="str">
        <f t="shared" ca="1" si="7"/>
        <v>-</v>
      </c>
      <c r="AI726" s="15">
        <f t="shared" ca="1" si="8"/>
        <v>11.91344701760031</v>
      </c>
      <c r="AJ726" s="15">
        <f t="shared" ca="1" si="9"/>
        <v>12.192897714639182</v>
      </c>
      <c r="AK726" s="17">
        <f t="shared" ca="1" si="10"/>
        <v>8.1272893239411573E-2</v>
      </c>
      <c r="AL726" s="17">
        <f t="shared" ca="1" si="11"/>
        <v>8.0608346043497425E-2</v>
      </c>
      <c r="AM726" s="26">
        <f t="shared" ca="1" si="12"/>
        <v>0</v>
      </c>
      <c r="AN726" s="26">
        <f t="shared" ca="1" si="13"/>
        <v>1</v>
      </c>
      <c r="AO726" s="25">
        <f t="shared" si="20"/>
        <v>0</v>
      </c>
      <c r="AP726" s="26">
        <f t="shared" si="21"/>
        <v>0</v>
      </c>
      <c r="AQ726" s="25">
        <f t="shared" si="22"/>
        <v>0</v>
      </c>
      <c r="AR726" s="26">
        <f t="shared" si="23"/>
        <v>1</v>
      </c>
      <c r="BD726" s="30"/>
      <c r="BE726" s="30"/>
      <c r="BF726" s="30"/>
    </row>
    <row r="727" spans="1:58" x14ac:dyDescent="0.2">
      <c r="A727" s="40">
        <v>39126</v>
      </c>
      <c r="B727" s="13">
        <v>10.43</v>
      </c>
      <c r="C727" s="14">
        <v>11.99</v>
      </c>
      <c r="D727" s="31">
        <f t="shared" si="14"/>
        <v>2351.8734299705065</v>
      </c>
      <c r="E727" s="31">
        <f t="shared" si="15"/>
        <v>41118.077130201549</v>
      </c>
      <c r="F727" s="16">
        <f t="shared" si="0"/>
        <v>43469.950560172059</v>
      </c>
      <c r="G727" s="16">
        <f t="shared" si="1"/>
        <v>11.905598649101856</v>
      </c>
      <c r="H727" s="17">
        <f t="shared" si="2"/>
        <v>0.13010842368640541</v>
      </c>
      <c r="I727" s="16">
        <v>10.34</v>
      </c>
      <c r="J727" s="32">
        <f t="shared" si="16"/>
        <v>0.96302963348721227</v>
      </c>
      <c r="K727" s="18">
        <f t="shared" ca="1" si="3"/>
        <v>6909.5389621100339</v>
      </c>
      <c r="L727" s="19"/>
      <c r="M727" s="20"/>
      <c r="N727" s="18"/>
      <c r="O727" s="20"/>
      <c r="P727" s="21"/>
      <c r="Q727" s="33">
        <f t="shared" si="17"/>
        <v>1.0369703665127878</v>
      </c>
      <c r="R727" s="5">
        <f t="shared" ca="1" si="4"/>
        <v>20.95024044224165</v>
      </c>
      <c r="S727" s="20"/>
      <c r="T727" s="20"/>
      <c r="U727" s="5">
        <f t="shared" ca="1" si="5"/>
        <v>39.252010601048511</v>
      </c>
      <c r="V727" s="23"/>
      <c r="W727" s="20"/>
      <c r="X727" s="32">
        <f t="shared" si="18"/>
        <v>0.92605926697442453</v>
      </c>
      <c r="Y727" s="18">
        <f t="shared" ca="1" si="6"/>
        <v>255866719.74501914</v>
      </c>
      <c r="Z727" s="20"/>
      <c r="AA727" s="20"/>
      <c r="AB727" s="18"/>
      <c r="AC727" s="20"/>
      <c r="AD727" s="20"/>
      <c r="AE727" s="24">
        <f t="shared" si="57"/>
        <v>1</v>
      </c>
      <c r="AH727" s="25" t="str">
        <f t="shared" ca="1" si="7"/>
        <v>-</v>
      </c>
      <c r="AI727" s="15">
        <f t="shared" ca="1" si="8"/>
        <v>11.914228542008855</v>
      </c>
      <c r="AJ727" s="15">
        <f t="shared" ca="1" si="9"/>
        <v>12.18675688511645</v>
      </c>
      <c r="AK727" s="17">
        <f t="shared" ca="1" si="10"/>
        <v>8.7756761899415101E-2</v>
      </c>
      <c r="AL727" s="17">
        <f t="shared" ca="1" si="11"/>
        <v>8.3742063517686566E-2</v>
      </c>
      <c r="AM727" s="26">
        <f t="shared" ca="1" si="12"/>
        <v>0</v>
      </c>
      <c r="AN727" s="26">
        <f t="shared" ca="1" si="13"/>
        <v>1</v>
      </c>
      <c r="AO727" s="25">
        <f t="shared" si="20"/>
        <v>0</v>
      </c>
      <c r="AP727" s="26">
        <f t="shared" si="21"/>
        <v>0</v>
      </c>
      <c r="AQ727" s="25">
        <f t="shared" si="22"/>
        <v>0</v>
      </c>
      <c r="AR727" s="26">
        <f t="shared" si="23"/>
        <v>1</v>
      </c>
      <c r="BD727" s="30"/>
      <c r="BE727" s="30"/>
      <c r="BF727" s="30"/>
    </row>
    <row r="728" spans="1:58" x14ac:dyDescent="0.2">
      <c r="A728" s="41">
        <v>39127</v>
      </c>
      <c r="B728" s="13">
        <v>11.63</v>
      </c>
      <c r="C728" s="14">
        <v>12.8</v>
      </c>
      <c r="D728" s="31">
        <f t="shared" si="14"/>
        <v>43163.952015488656</v>
      </c>
      <c r="E728" s="31">
        <f t="shared" si="15"/>
        <v>0</v>
      </c>
      <c r="F728" s="16">
        <f t="shared" si="0"/>
        <v>43163.952015488656</v>
      </c>
      <c r="G728" s="16">
        <f t="shared" si="1"/>
        <v>11.63</v>
      </c>
      <c r="H728" s="17">
        <f t="shared" si="2"/>
        <v>9.1406250000000022E-2</v>
      </c>
      <c r="I728" s="16">
        <v>10.23</v>
      </c>
      <c r="J728" s="32">
        <f t="shared" si="16"/>
        <v>0.96997497914929121</v>
      </c>
      <c r="K728" s="18">
        <f t="shared" ca="1" si="3"/>
        <v>6701.8066803353913</v>
      </c>
      <c r="L728" s="19"/>
      <c r="M728" s="20"/>
      <c r="N728" s="18"/>
      <c r="O728" s="20"/>
      <c r="P728" s="21"/>
      <c r="Q728" s="33">
        <f t="shared" si="17"/>
        <v>1.0300250208507087</v>
      </c>
      <c r="R728" s="5">
        <f t="shared" ca="1" si="4"/>
        <v>21.578372884263405</v>
      </c>
      <c r="S728" s="20"/>
      <c r="T728" s="20"/>
      <c r="U728" s="5">
        <f t="shared" ca="1" si="5"/>
        <v>40.429168880274304</v>
      </c>
      <c r="V728" s="23"/>
      <c r="W728" s="20"/>
      <c r="X728" s="32">
        <f t="shared" si="18"/>
        <v>0.93994995829858241</v>
      </c>
      <c r="Y728" s="18">
        <f t="shared" ca="1" si="6"/>
        <v>240486084.3706941</v>
      </c>
      <c r="Z728" s="20"/>
      <c r="AA728" s="20"/>
      <c r="AB728" s="18"/>
      <c r="AC728" s="20"/>
      <c r="AD728" s="20"/>
      <c r="AE728" s="24">
        <v>24</v>
      </c>
      <c r="AH728" s="25" t="str">
        <f t="shared" ca="1" si="7"/>
        <v>-</v>
      </c>
      <c r="AI728" s="15">
        <f t="shared" ca="1" si="8"/>
        <v>11.905596003879273</v>
      </c>
      <c r="AJ728" s="15">
        <f t="shared" ca="1" si="9"/>
        <v>12.177477764565969</v>
      </c>
      <c r="AK728" s="17">
        <f t="shared" ca="1" si="10"/>
        <v>9.0937936566913027E-2</v>
      </c>
      <c r="AL728" s="17">
        <f t="shared" ca="1" si="11"/>
        <v>8.3940248260333639E-2</v>
      </c>
      <c r="AM728" s="26">
        <f t="shared" ca="1" si="12"/>
        <v>0</v>
      </c>
      <c r="AN728" s="26">
        <f t="shared" ca="1" si="13"/>
        <v>1</v>
      </c>
      <c r="AO728" s="25">
        <f t="shared" si="20"/>
        <v>0</v>
      </c>
      <c r="AP728" s="26">
        <f t="shared" si="21"/>
        <v>0</v>
      </c>
      <c r="AQ728" s="25">
        <f t="shared" si="22"/>
        <v>0</v>
      </c>
      <c r="AR728" s="26">
        <f t="shared" si="23"/>
        <v>1</v>
      </c>
      <c r="BD728" s="30"/>
      <c r="BE728" s="30"/>
      <c r="BF728" s="30"/>
    </row>
    <row r="729" spans="1:58" x14ac:dyDescent="0.2">
      <c r="A729" s="40">
        <v>39128</v>
      </c>
      <c r="B729" s="13">
        <v>11.55</v>
      </c>
      <c r="C729" s="14">
        <v>12.61</v>
      </c>
      <c r="D729" s="31">
        <f t="shared" si="14"/>
        <v>41365.454014843293</v>
      </c>
      <c r="E729" s="31">
        <f t="shared" si="15"/>
        <v>1634.1040427738706</v>
      </c>
      <c r="F729" s="16">
        <f t="shared" si="0"/>
        <v>42999.558057617163</v>
      </c>
      <c r="G729" s="16">
        <f t="shared" si="1"/>
        <v>11.59028297879293</v>
      </c>
      <c r="H729" s="17">
        <f t="shared" si="2"/>
        <v>8.406026962727986E-2</v>
      </c>
      <c r="I729" s="16">
        <v>10.220000000000001</v>
      </c>
      <c r="J729" s="32">
        <f t="shared" si="16"/>
        <v>0.99278936366974768</v>
      </c>
      <c r="K729" s="18">
        <f t="shared" ca="1" si="3"/>
        <v>6653.2111404628895</v>
      </c>
      <c r="L729" s="19"/>
      <c r="M729" s="20"/>
      <c r="N729" s="18"/>
      <c r="O729" s="20"/>
      <c r="P729" s="21"/>
      <c r="Q729" s="33">
        <f t="shared" si="17"/>
        <v>1.0072106363302524</v>
      </c>
      <c r="R729" s="5">
        <f t="shared" ca="1" si="4"/>
        <v>21.733061275263115</v>
      </c>
      <c r="S729" s="20"/>
      <c r="T729" s="20"/>
      <c r="U729" s="5">
        <f t="shared" ca="1" si="5"/>
        <v>40.719294823773936</v>
      </c>
      <c r="V729" s="23"/>
      <c r="W729" s="20"/>
      <c r="X729" s="32">
        <f t="shared" si="18"/>
        <v>0.98557872733949536</v>
      </c>
      <c r="Y729" s="18">
        <f t="shared" ca="1" si="6"/>
        <v>237002370.08252701</v>
      </c>
      <c r="Z729" s="20"/>
      <c r="AA729" s="20"/>
      <c r="AB729" s="18"/>
      <c r="AC729" s="20"/>
      <c r="AD729" s="20"/>
      <c r="AE729" s="24">
        <f t="shared" ref="AE729:AE751" si="58">AE728-1</f>
        <v>23</v>
      </c>
      <c r="AH729" s="25" t="str">
        <f t="shared" ca="1" si="7"/>
        <v>-</v>
      </c>
      <c r="AI729" s="15">
        <f t="shared" ca="1" si="8"/>
        <v>11.890371383821794</v>
      </c>
      <c r="AJ729" s="15">
        <f t="shared" ca="1" si="9"/>
        <v>12.163977379626242</v>
      </c>
      <c r="AK729" s="17">
        <f t="shared" ca="1" si="10"/>
        <v>9.1771642844854673E-2</v>
      </c>
      <c r="AL729" s="17">
        <f t="shared" ca="1" si="11"/>
        <v>8.3248771307082595E-2</v>
      </c>
      <c r="AM729" s="26">
        <f t="shared" ca="1" si="12"/>
        <v>0</v>
      </c>
      <c r="AN729" s="26">
        <f t="shared" ca="1" si="13"/>
        <v>1</v>
      </c>
      <c r="AO729" s="25">
        <f t="shared" si="20"/>
        <v>0</v>
      </c>
      <c r="AP729" s="26">
        <f t="shared" si="21"/>
        <v>0</v>
      </c>
      <c r="AQ729" s="25">
        <f t="shared" si="22"/>
        <v>0</v>
      </c>
      <c r="AR729" s="26">
        <f t="shared" si="23"/>
        <v>1</v>
      </c>
      <c r="BD729" s="30"/>
      <c r="BE729" s="30"/>
      <c r="BF729" s="30"/>
    </row>
    <row r="730" spans="1:58" x14ac:dyDescent="0.2">
      <c r="A730" s="40">
        <v>39129</v>
      </c>
      <c r="B730" s="13">
        <v>11.56</v>
      </c>
      <c r="C730" s="14">
        <v>12.58</v>
      </c>
      <c r="D730" s="31">
        <f t="shared" si="14"/>
        <v>39566.956014197931</v>
      </c>
      <c r="E730" s="31">
        <f t="shared" si="15"/>
        <v>3281.4198165608586</v>
      </c>
      <c r="F730" s="16">
        <f t="shared" si="0"/>
        <v>42848.375830758792</v>
      </c>
      <c r="G730" s="16">
        <f t="shared" si="1"/>
        <v>11.63811377089559</v>
      </c>
      <c r="H730" s="17">
        <f t="shared" si="2"/>
        <v>8.108108108108103E-2</v>
      </c>
      <c r="I730" s="16">
        <v>10.02</v>
      </c>
      <c r="J730" s="32">
        <f t="shared" si="16"/>
        <v>1.0005963897577539</v>
      </c>
      <c r="K730" s="18">
        <f t="shared" ca="1" si="3"/>
        <v>6656.907647592956</v>
      </c>
      <c r="L730" s="19"/>
      <c r="M730" s="20"/>
      <c r="N730" s="18"/>
      <c r="O730" s="20"/>
      <c r="P730" s="21"/>
      <c r="Q730" s="33">
        <f t="shared" si="17"/>
        <v>0.99940361024224611</v>
      </c>
      <c r="R730" s="5">
        <f t="shared" ca="1" si="4"/>
        <v>21.719195069318584</v>
      </c>
      <c r="S730" s="20"/>
      <c r="T730" s="20"/>
      <c r="U730" s="5">
        <f t="shared" ca="1" si="5"/>
        <v>40.693617042087773</v>
      </c>
      <c r="V730" s="23"/>
      <c r="W730" s="20"/>
      <c r="X730" s="32">
        <f t="shared" si="18"/>
        <v>1.0011927795155078</v>
      </c>
      <c r="Y730" s="18">
        <f t="shared" ca="1" si="6"/>
        <v>237269445.18208292</v>
      </c>
      <c r="Z730" s="20"/>
      <c r="AA730" s="20"/>
      <c r="AB730" s="18"/>
      <c r="AC730" s="20"/>
      <c r="AD730" s="20"/>
      <c r="AE730" s="24">
        <f t="shared" si="58"/>
        <v>22</v>
      </c>
      <c r="AH730" s="25" t="str">
        <f t="shared" ca="1" si="7"/>
        <v>-</v>
      </c>
      <c r="AI730" s="15">
        <f t="shared" ca="1" si="8"/>
        <v>11.868427939015657</v>
      </c>
      <c r="AJ730" s="15">
        <f t="shared" ca="1" si="9"/>
        <v>12.145315897494216</v>
      </c>
      <c r="AK730" s="17">
        <f t="shared" ca="1" si="10"/>
        <v>9.1918406149512688E-2</v>
      </c>
      <c r="AL730" s="17">
        <f t="shared" ca="1" si="11"/>
        <v>8.3670407732240132E-2</v>
      </c>
      <c r="AM730" s="26">
        <f t="shared" ca="1" si="12"/>
        <v>0</v>
      </c>
      <c r="AN730" s="26">
        <f t="shared" ca="1" si="13"/>
        <v>1</v>
      </c>
      <c r="AO730" s="25">
        <f t="shared" si="20"/>
        <v>0</v>
      </c>
      <c r="AP730" s="26">
        <f t="shared" si="21"/>
        <v>0</v>
      </c>
      <c r="AQ730" s="25">
        <f t="shared" si="22"/>
        <v>0</v>
      </c>
      <c r="AR730" s="26">
        <f t="shared" si="23"/>
        <v>1</v>
      </c>
      <c r="BD730" s="30"/>
      <c r="BE730" s="30"/>
      <c r="BF730" s="30"/>
    </row>
    <row r="731" spans="1:58" x14ac:dyDescent="0.2">
      <c r="A731" s="40">
        <v>39133</v>
      </c>
      <c r="B731" s="13">
        <v>11.37</v>
      </c>
      <c r="C731" s="14">
        <v>12.31</v>
      </c>
      <c r="D731" s="31">
        <f t="shared" si="14"/>
        <v>37768.458013552568</v>
      </c>
      <c r="E731" s="31">
        <f t="shared" si="15"/>
        <v>4934.0936549917305</v>
      </c>
      <c r="F731" s="16">
        <f t="shared" si="0"/>
        <v>42702.5516685443</v>
      </c>
      <c r="G731" s="16">
        <f t="shared" si="1"/>
        <v>11.478612901441876</v>
      </c>
      <c r="H731" s="17">
        <f t="shared" si="2"/>
        <v>7.6360682372055289E-2</v>
      </c>
      <c r="I731" s="16">
        <v>10.24</v>
      </c>
      <c r="J731" s="32">
        <f t="shared" si="16"/>
        <v>0.98293833716070966</v>
      </c>
      <c r="K731" s="18">
        <f t="shared" ca="1" si="3"/>
        <v>6543.0629753155417</v>
      </c>
      <c r="L731" s="19"/>
      <c r="M731" s="20"/>
      <c r="N731" s="18"/>
      <c r="O731" s="20"/>
      <c r="P731" s="21"/>
      <c r="Q731" s="33">
        <f t="shared" si="17"/>
        <v>1.0170616628392903</v>
      </c>
      <c r="R731" s="5">
        <f t="shared" ca="1" si="4"/>
        <v>22.088840422355975</v>
      </c>
      <c r="S731" s="20"/>
      <c r="T731" s="20"/>
      <c r="U731" s="5">
        <f t="shared" ca="1" si="5"/>
        <v>41.386500882470116</v>
      </c>
      <c r="V731" s="23"/>
      <c r="W731" s="20"/>
      <c r="X731" s="32">
        <f t="shared" si="18"/>
        <v>0.96587667432141933</v>
      </c>
      <c r="Y731" s="18">
        <f t="shared" ca="1" si="6"/>
        <v>229157940.03663194</v>
      </c>
      <c r="Z731" s="20"/>
      <c r="AA731" s="20"/>
      <c r="AB731" s="18"/>
      <c r="AC731" s="20"/>
      <c r="AD731" s="20"/>
      <c r="AE731" s="24">
        <f t="shared" si="58"/>
        <v>21</v>
      </c>
      <c r="AH731" s="25" t="str">
        <f t="shared" ca="1" si="7"/>
        <v>-</v>
      </c>
      <c r="AI731" s="15">
        <f t="shared" ca="1" si="8"/>
        <v>11.853505123058687</v>
      </c>
      <c r="AJ731" s="15">
        <f t="shared" ca="1" si="9"/>
        <v>12.119379502124183</v>
      </c>
      <c r="AK731" s="17">
        <f t="shared" ca="1" si="10"/>
        <v>9.1393820424636674E-2</v>
      </c>
      <c r="AL731" s="17">
        <f t="shared" ca="1" si="11"/>
        <v>8.4041541929789368E-2</v>
      </c>
      <c r="AM731" s="26">
        <f t="shared" ca="1" si="12"/>
        <v>0</v>
      </c>
      <c r="AN731" s="26">
        <f t="shared" ca="1" si="13"/>
        <v>1</v>
      </c>
      <c r="AO731" s="25">
        <f t="shared" si="20"/>
        <v>0</v>
      </c>
      <c r="AP731" s="26">
        <f t="shared" si="21"/>
        <v>0</v>
      </c>
      <c r="AQ731" s="25">
        <f t="shared" si="22"/>
        <v>0</v>
      </c>
      <c r="AR731" s="26">
        <f t="shared" si="23"/>
        <v>1</v>
      </c>
      <c r="BD731" s="30"/>
      <c r="BE731" s="30"/>
      <c r="BF731" s="30"/>
    </row>
    <row r="732" spans="1:58" x14ac:dyDescent="0.2">
      <c r="A732" s="40">
        <v>39134</v>
      </c>
      <c r="B732" s="13">
        <v>11.24</v>
      </c>
      <c r="C732" s="14">
        <v>12.26</v>
      </c>
      <c r="D732" s="31">
        <f t="shared" si="14"/>
        <v>35969.960012907206</v>
      </c>
      <c r="E732" s="31">
        <f t="shared" si="15"/>
        <v>6595.257121063034</v>
      </c>
      <c r="F732" s="16">
        <f t="shared" si="0"/>
        <v>42565.21713397024</v>
      </c>
      <c r="G732" s="16">
        <f t="shared" si="1"/>
        <v>11.398043649637946</v>
      </c>
      <c r="H732" s="17">
        <f t="shared" si="2"/>
        <v>8.3197389885807493E-2</v>
      </c>
      <c r="I732" s="16">
        <v>10.199999999999999</v>
      </c>
      <c r="J732" s="32">
        <f t="shared" si="16"/>
        <v>0.989787424995209</v>
      </c>
      <c r="K732" s="18">
        <f t="shared" ca="1" si="3"/>
        <v>6475.9774305319106</v>
      </c>
      <c r="L732" s="19"/>
      <c r="M732" s="20"/>
      <c r="N732" s="18"/>
      <c r="O732" s="20"/>
      <c r="P732" s="21"/>
      <c r="Q732" s="33">
        <f t="shared" si="17"/>
        <v>1.010212575004791</v>
      </c>
      <c r="R732" s="5">
        <f t="shared" ca="1" si="4"/>
        <v>22.313494772367399</v>
      </c>
      <c r="S732" s="20"/>
      <c r="T732" s="20"/>
      <c r="U732" s="5">
        <f t="shared" ca="1" si="5"/>
        <v>41.807732272084351</v>
      </c>
      <c r="V732" s="23"/>
      <c r="W732" s="20"/>
      <c r="X732" s="32">
        <f t="shared" si="18"/>
        <v>0.97957484999041788</v>
      </c>
      <c r="Y732" s="18">
        <f t="shared" ca="1" si="6"/>
        <v>224462581.17817184</v>
      </c>
      <c r="Z732" s="20"/>
      <c r="AA732" s="20"/>
      <c r="AB732" s="18"/>
      <c r="AC732" s="20"/>
      <c r="AD732" s="20"/>
      <c r="AE732" s="24">
        <f t="shared" si="58"/>
        <v>20</v>
      </c>
      <c r="AH732" s="25" t="str">
        <f t="shared" ca="1" si="7"/>
        <v>-</v>
      </c>
      <c r="AI732" s="15">
        <f t="shared" ca="1" si="8"/>
        <v>11.825105188323786</v>
      </c>
      <c r="AJ732" s="15">
        <f t="shared" ca="1" si="9"/>
        <v>12.097217066901512</v>
      </c>
      <c r="AK732" s="17">
        <f t="shared" ca="1" si="10"/>
        <v>9.1035682775438179E-2</v>
      </c>
      <c r="AL732" s="17">
        <f t="shared" ca="1" si="11"/>
        <v>8.4362378017012241E-2</v>
      </c>
      <c r="AM732" s="26">
        <f t="shared" ca="1" si="12"/>
        <v>0</v>
      </c>
      <c r="AN732" s="26">
        <f t="shared" ca="1" si="13"/>
        <v>1</v>
      </c>
      <c r="AO732" s="25">
        <f t="shared" si="20"/>
        <v>0</v>
      </c>
      <c r="AP732" s="26">
        <f t="shared" si="21"/>
        <v>0</v>
      </c>
      <c r="AQ732" s="25">
        <f t="shared" si="22"/>
        <v>0</v>
      </c>
      <c r="AR732" s="26">
        <f t="shared" si="23"/>
        <v>1</v>
      </c>
      <c r="BD732" s="30"/>
      <c r="BE732" s="30"/>
      <c r="BF732" s="30"/>
    </row>
    <row r="733" spans="1:58" x14ac:dyDescent="0.2">
      <c r="A733" s="40">
        <v>39135</v>
      </c>
      <c r="B733" s="13">
        <v>11.15</v>
      </c>
      <c r="C733" s="14">
        <v>12.21</v>
      </c>
      <c r="D733" s="31">
        <f t="shared" si="14"/>
        <v>34171.462012261843</v>
      </c>
      <c r="E733" s="31">
        <f t="shared" si="15"/>
        <v>8244.1247823398571</v>
      </c>
      <c r="F733" s="16">
        <f t="shared" si="0"/>
        <v>42415.586794601702</v>
      </c>
      <c r="G733" s="16">
        <f t="shared" si="1"/>
        <v>11.356027381198283</v>
      </c>
      <c r="H733" s="17">
        <f t="shared" si="2"/>
        <v>8.6814086814086866E-2</v>
      </c>
      <c r="I733" s="16">
        <v>10.18</v>
      </c>
      <c r="J733" s="32">
        <f t="shared" si="16"/>
        <v>0.99281136869896192</v>
      </c>
      <c r="K733" s="18">
        <f t="shared" ca="1" si="3"/>
        <v>6429.1619017359353</v>
      </c>
      <c r="L733" s="19"/>
      <c r="M733" s="20"/>
      <c r="N733" s="18"/>
      <c r="O733" s="20"/>
      <c r="P733" s="21"/>
      <c r="Q733" s="33">
        <f t="shared" si="17"/>
        <v>1.0071886313010381</v>
      </c>
      <c r="R733" s="5">
        <f t="shared" ca="1" si="4"/>
        <v>22.472962026280022</v>
      </c>
      <c r="S733" s="20"/>
      <c r="T733" s="20"/>
      <c r="U733" s="5">
        <f t="shared" ca="1" si="5"/>
        <v>42.106831049960192</v>
      </c>
      <c r="V733" s="23"/>
      <c r="W733" s="20"/>
      <c r="X733" s="32">
        <f t="shared" si="18"/>
        <v>0.98562273739792372</v>
      </c>
      <c r="Y733" s="18">
        <f t="shared" ca="1" si="6"/>
        <v>221220863.5085367</v>
      </c>
      <c r="Z733" s="20"/>
      <c r="AA733" s="20"/>
      <c r="AB733" s="18"/>
      <c r="AC733" s="20"/>
      <c r="AD733" s="20"/>
      <c r="AE733" s="24">
        <f t="shared" si="58"/>
        <v>19</v>
      </c>
      <c r="AH733" s="25" t="str">
        <f t="shared" ca="1" si="7"/>
        <v>-</v>
      </c>
      <c r="AI733" s="15">
        <f t="shared" ca="1" si="8"/>
        <v>11.809765956035474</v>
      </c>
      <c r="AJ733" s="15">
        <f t="shared" ca="1" si="9"/>
        <v>12.07297383229659</v>
      </c>
      <c r="AK733" s="17">
        <f t="shared" ca="1" si="10"/>
        <v>8.3819959963385093E-2</v>
      </c>
      <c r="AL733" s="17">
        <f t="shared" ca="1" si="11"/>
        <v>8.4645853379601538E-2</v>
      </c>
      <c r="AM733" s="26">
        <f t="shared" ca="1" si="12"/>
        <v>0</v>
      </c>
      <c r="AN733" s="26">
        <f t="shared" ca="1" si="13"/>
        <v>0</v>
      </c>
      <c r="AO733" s="25">
        <f t="shared" si="20"/>
        <v>0</v>
      </c>
      <c r="AP733" s="26">
        <f t="shared" si="21"/>
        <v>0</v>
      </c>
      <c r="AQ733" s="25">
        <f t="shared" si="22"/>
        <v>0</v>
      </c>
      <c r="AR733" s="26">
        <f t="shared" si="23"/>
        <v>1</v>
      </c>
      <c r="BD733" s="30"/>
      <c r="BE733" s="30"/>
      <c r="BF733" s="30"/>
    </row>
    <row r="734" spans="1:58" x14ac:dyDescent="0.2">
      <c r="A734" s="40">
        <v>39136</v>
      </c>
      <c r="B734" s="13">
        <v>11.59</v>
      </c>
      <c r="C734" s="14">
        <v>12.59</v>
      </c>
      <c r="D734" s="31">
        <f t="shared" si="14"/>
        <v>32372.964011616485</v>
      </c>
      <c r="E734" s="31">
        <f t="shared" si="15"/>
        <v>9886.4878214222299</v>
      </c>
      <c r="F734" s="16">
        <f t="shared" si="0"/>
        <v>42259.451833038715</v>
      </c>
      <c r="G734" s="16">
        <f t="shared" si="1"/>
        <v>11.823947374908752</v>
      </c>
      <c r="H734" s="17">
        <f t="shared" si="2"/>
        <v>7.9428117553614008E-2</v>
      </c>
      <c r="I734" s="16">
        <v>10.58</v>
      </c>
      <c r="J734" s="32">
        <f t="shared" si="16"/>
        <v>1.0373717974495071</v>
      </c>
      <c r="K734" s="18">
        <f t="shared" ca="1" si="3"/>
        <v>6669.1593387501562</v>
      </c>
      <c r="L734" s="19"/>
      <c r="M734" s="20"/>
      <c r="N734" s="18"/>
      <c r="O734" s="20"/>
      <c r="P734" s="21"/>
      <c r="Q734" s="33">
        <f t="shared" si="17"/>
        <v>0.96262820255049286</v>
      </c>
      <c r="R734" s="5">
        <f t="shared" ca="1" si="4"/>
        <v>21.632205834556174</v>
      </c>
      <c r="S734" s="20"/>
      <c r="T734" s="20"/>
      <c r="U734" s="5">
        <f t="shared" ca="1" si="5"/>
        <v>40.531835416263846</v>
      </c>
      <c r="V734" s="23"/>
      <c r="W734" s="20"/>
      <c r="X734" s="32">
        <f t="shared" si="18"/>
        <v>1.0747435948990143</v>
      </c>
      <c r="Y734" s="18">
        <f t="shared" ca="1" si="6"/>
        <v>237740058.66663864</v>
      </c>
      <c r="Z734" s="20"/>
      <c r="AA734" s="20"/>
      <c r="AB734" s="18"/>
      <c r="AC734" s="20"/>
      <c r="AD734" s="20"/>
      <c r="AE734" s="24">
        <f t="shared" si="58"/>
        <v>18</v>
      </c>
      <c r="AH734" s="25" t="str">
        <f t="shared" ca="1" si="7"/>
        <v>-</v>
      </c>
      <c r="AI734" s="15">
        <f t="shared" ca="1" si="8"/>
        <v>11.820453853438265</v>
      </c>
      <c r="AJ734" s="15">
        <f t="shared" ca="1" si="9"/>
        <v>12.056450538049866</v>
      </c>
      <c r="AK734" s="17">
        <f t="shared" ca="1" si="10"/>
        <v>8.1823604555654086E-2</v>
      </c>
      <c r="AL734" s="17">
        <f t="shared" ca="1" si="11"/>
        <v>8.5359098580953419E-2</v>
      </c>
      <c r="AM734" s="26">
        <f t="shared" ca="1" si="12"/>
        <v>0</v>
      </c>
      <c r="AN734" s="26">
        <f t="shared" ca="1" si="13"/>
        <v>0</v>
      </c>
      <c r="AO734" s="25">
        <f t="shared" si="20"/>
        <v>0</v>
      </c>
      <c r="AP734" s="26">
        <f t="shared" si="21"/>
        <v>0</v>
      </c>
      <c r="AQ734" s="25">
        <f t="shared" si="22"/>
        <v>0</v>
      </c>
      <c r="AR734" s="26">
        <f t="shared" si="23"/>
        <v>1</v>
      </c>
      <c r="BD734" s="30"/>
      <c r="BE734" s="30"/>
      <c r="BF734" s="30"/>
    </row>
    <row r="735" spans="1:58" x14ac:dyDescent="0.2">
      <c r="A735" s="40">
        <v>39139</v>
      </c>
      <c r="B735" s="13">
        <v>11.44</v>
      </c>
      <c r="C735" s="14">
        <v>12.54</v>
      </c>
      <c r="D735" s="31">
        <f t="shared" si="14"/>
        <v>30574.466010971126</v>
      </c>
      <c r="E735" s="31">
        <f t="shared" si="15"/>
        <v>11542.13451145239</v>
      </c>
      <c r="F735" s="16">
        <f t="shared" si="0"/>
        <v>42116.600522423512</v>
      </c>
      <c r="G735" s="16">
        <f t="shared" si="1"/>
        <v>11.741457093049045</v>
      </c>
      <c r="H735" s="17">
        <f t="shared" si="2"/>
        <v>8.7719298245613975E-2</v>
      </c>
      <c r="I735" s="16">
        <v>11.15</v>
      </c>
      <c r="J735" s="32">
        <f t="shared" si="16"/>
        <v>0.98966669981491129</v>
      </c>
      <c r="K735" s="18">
        <f t="shared" ca="1" si="3"/>
        <v>6599.975834560948</v>
      </c>
      <c r="L735" s="19"/>
      <c r="M735" s="20"/>
      <c r="N735" s="18"/>
      <c r="O735" s="20"/>
      <c r="P735" s="21"/>
      <c r="Q735" s="33">
        <f t="shared" si="17"/>
        <v>1.0103333001850887</v>
      </c>
      <c r="R735" s="5">
        <f t="shared" ca="1" si="4"/>
        <v>21.854827429813799</v>
      </c>
      <c r="S735" s="20"/>
      <c r="T735" s="20"/>
      <c r="U735" s="5">
        <f t="shared" ca="1" si="5"/>
        <v>40.949261074978523</v>
      </c>
      <c r="V735" s="23"/>
      <c r="W735" s="20"/>
      <c r="X735" s="32">
        <f t="shared" si="18"/>
        <v>0.97933339962982258</v>
      </c>
      <c r="Y735" s="18">
        <f t="shared" ca="1" si="6"/>
        <v>232811456.82306516</v>
      </c>
      <c r="Z735" s="20"/>
      <c r="AA735" s="20"/>
      <c r="AB735" s="18"/>
      <c r="AC735" s="20"/>
      <c r="AD735" s="20"/>
      <c r="AE735" s="24">
        <f t="shared" si="58"/>
        <v>17</v>
      </c>
      <c r="AH735" s="25" t="str">
        <f t="shared" ca="1" si="7"/>
        <v>-</v>
      </c>
      <c r="AI735" s="15">
        <f t="shared" ca="1" si="8"/>
        <v>11.803462210149011</v>
      </c>
      <c r="AJ735" s="15">
        <f t="shared" ca="1" si="9"/>
        <v>12.032013962329799</v>
      </c>
      <c r="AK735" s="17">
        <f t="shared" ca="1" si="10"/>
        <v>8.2433442658709777E-2</v>
      </c>
      <c r="AL735" s="17">
        <f t="shared" ca="1" si="11"/>
        <v>8.5798767435240703E-2</v>
      </c>
      <c r="AM735" s="26">
        <f t="shared" ca="1" si="12"/>
        <v>0</v>
      </c>
      <c r="AN735" s="26">
        <f t="shared" ca="1" si="13"/>
        <v>0</v>
      </c>
      <c r="AO735" s="25">
        <f t="shared" si="20"/>
        <v>0</v>
      </c>
      <c r="AP735" s="26">
        <f t="shared" si="21"/>
        <v>0</v>
      </c>
      <c r="AQ735" s="25">
        <f t="shared" si="22"/>
        <v>0</v>
      </c>
      <c r="AR735" s="26">
        <f t="shared" si="23"/>
        <v>1</v>
      </c>
      <c r="BD735" s="30"/>
      <c r="BE735" s="30"/>
      <c r="BF735" s="30"/>
    </row>
    <row r="736" spans="1:58" x14ac:dyDescent="0.2">
      <c r="A736" s="40">
        <v>39140</v>
      </c>
      <c r="B736" s="13">
        <v>14.81</v>
      </c>
      <c r="C736" s="14">
        <v>14.49</v>
      </c>
      <c r="D736" s="31">
        <f t="shared" si="14"/>
        <v>28775.968010325767</v>
      </c>
      <c r="E736" s="31">
        <f t="shared" si="15"/>
        <v>13182.869529584999</v>
      </c>
      <c r="F736" s="16">
        <f t="shared" si="0"/>
        <v>41958.837539910768</v>
      </c>
      <c r="G736" s="16">
        <f t="shared" si="1"/>
        <v>14.709460554753106</v>
      </c>
      <c r="H736" s="17">
        <f t="shared" si="2"/>
        <v>-2.2084195997239542E-2</v>
      </c>
      <c r="I736" s="16">
        <v>18.309999999999999</v>
      </c>
      <c r="J736" s="32">
        <f t="shared" si="16"/>
        <v>1.2480870837518432</v>
      </c>
      <c r="K736" s="18">
        <f t="shared" ca="1" si="3"/>
        <v>8237.0087721565669</v>
      </c>
      <c r="L736" s="19"/>
      <c r="M736" s="20"/>
      <c r="N736" s="18"/>
      <c r="O736" s="20"/>
      <c r="P736" s="21"/>
      <c r="Q736" s="33">
        <f t="shared" si="17"/>
        <v>0.75191291624815693</v>
      </c>
      <c r="R736" s="5">
        <f t="shared" ca="1" si="4"/>
        <v>16.432242452724331</v>
      </c>
      <c r="S736" s="20"/>
      <c r="T736" s="20"/>
      <c r="U736" s="5">
        <f t="shared" ca="1" si="5"/>
        <v>30.789224194573904</v>
      </c>
      <c r="V736" s="23"/>
      <c r="W736" s="20"/>
      <c r="X736" s="32">
        <f t="shared" si="18"/>
        <v>1.4961741675036861</v>
      </c>
      <c r="Y736" s="18">
        <f t="shared" ca="1" si="6"/>
        <v>348303563.14116567</v>
      </c>
      <c r="Z736" s="20"/>
      <c r="AA736" s="20"/>
      <c r="AB736" s="18"/>
      <c r="AC736" s="20"/>
      <c r="AD736" s="20"/>
      <c r="AE736" s="24">
        <f t="shared" si="58"/>
        <v>16</v>
      </c>
      <c r="AH736" s="25" t="str">
        <f t="shared" ca="1" si="7"/>
        <v>-</v>
      </c>
      <c r="AI736" s="15">
        <f t="shared" ca="1" si="8"/>
        <v>11.924007993573388</v>
      </c>
      <c r="AJ736" s="15">
        <f t="shared" ca="1" si="9"/>
        <v>12.086677209849945</v>
      </c>
      <c r="AK736" s="17">
        <f t="shared" ca="1" si="10"/>
        <v>6.523922981232301E-2</v>
      </c>
      <c r="AL736" s="17">
        <f t="shared" ca="1" si="11"/>
        <v>7.9108047669073353E-2</v>
      </c>
      <c r="AM736" s="26">
        <f t="shared" ca="1" si="12"/>
        <v>0</v>
      </c>
      <c r="AN736" s="26">
        <f t="shared" ca="1" si="13"/>
        <v>0</v>
      </c>
      <c r="AO736" s="25">
        <f t="shared" si="20"/>
        <v>0</v>
      </c>
      <c r="AP736" s="26">
        <f t="shared" si="21"/>
        <v>0</v>
      </c>
      <c r="AQ736" s="25">
        <f t="shared" si="22"/>
        <v>0</v>
      </c>
      <c r="AR736" s="26">
        <f t="shared" si="23"/>
        <v>1</v>
      </c>
      <c r="BD736" s="30"/>
      <c r="BE736" s="30"/>
      <c r="BF736" s="30"/>
    </row>
    <row r="737" spans="1:58" x14ac:dyDescent="0.2">
      <c r="A737" s="40">
        <v>39141</v>
      </c>
      <c r="B737" s="13">
        <v>13.5</v>
      </c>
      <c r="C737" s="14">
        <v>13.55</v>
      </c>
      <c r="D737" s="31">
        <f t="shared" si="14"/>
        <v>26977.470009680408</v>
      </c>
      <c r="E737" s="31">
        <f t="shared" si="15"/>
        <v>15021.085912577255</v>
      </c>
      <c r="F737" s="16">
        <f t="shared" si="0"/>
        <v>41998.555922257663</v>
      </c>
      <c r="G737" s="16">
        <f t="shared" si="1"/>
        <v>13.517882859996877</v>
      </c>
      <c r="H737" s="17">
        <f t="shared" si="2"/>
        <v>3.6900369003690647E-3</v>
      </c>
      <c r="I737" s="16">
        <v>15.42</v>
      </c>
      <c r="J737" s="32">
        <f t="shared" si="16"/>
        <v>0.91986234878018602</v>
      </c>
      <c r="K737" s="18">
        <f t="shared" ca="1" si="3"/>
        <v>7576.605340467956</v>
      </c>
      <c r="L737" s="19"/>
      <c r="M737" s="20"/>
      <c r="N737" s="18"/>
      <c r="O737" s="20"/>
      <c r="P737" s="21"/>
      <c r="Q737" s="33">
        <f t="shared" si="17"/>
        <v>1.080137651219814</v>
      </c>
      <c r="R737" s="5">
        <f t="shared" ca="1" si="4"/>
        <v>17.748344363674221</v>
      </c>
      <c r="S737" s="20"/>
      <c r="T737" s="20"/>
      <c r="U737" s="5">
        <f t="shared" ca="1" si="5"/>
        <v>33.255461750284894</v>
      </c>
      <c r="V737" s="23"/>
      <c r="W737" s="20"/>
      <c r="X737" s="32">
        <f t="shared" si="18"/>
        <v>0.83972469756037216</v>
      </c>
      <c r="Y737" s="18">
        <f t="shared" ca="1" si="6"/>
        <v>292459855.25261259</v>
      </c>
      <c r="Z737" s="20"/>
      <c r="AA737" s="20"/>
      <c r="AB737" s="18"/>
      <c r="AC737" s="20"/>
      <c r="AD737" s="20"/>
      <c r="AE737" s="24">
        <f t="shared" si="58"/>
        <v>15</v>
      </c>
      <c r="AH737" s="25" t="str">
        <f t="shared" ca="1" si="7"/>
        <v>-</v>
      </c>
      <c r="AI737" s="15">
        <f t="shared" ca="1" si="8"/>
        <v>11.987225377787855</v>
      </c>
      <c r="AJ737" s="15">
        <f t="shared" ca="1" si="9"/>
        <v>12.118447175847907</v>
      </c>
      <c r="AK737" s="17">
        <f t="shared" ca="1" si="10"/>
        <v>5.312745556704198E-2</v>
      </c>
      <c r="AL737" s="17">
        <f t="shared" ca="1" si="11"/>
        <v>7.3638349242447415E-2</v>
      </c>
      <c r="AM737" s="26">
        <f t="shared" ca="1" si="12"/>
        <v>0</v>
      </c>
      <c r="AN737" s="26">
        <f t="shared" ca="1" si="13"/>
        <v>0</v>
      </c>
      <c r="AO737" s="25">
        <f t="shared" si="20"/>
        <v>0</v>
      </c>
      <c r="AP737" s="26">
        <f t="shared" si="21"/>
        <v>0</v>
      </c>
      <c r="AQ737" s="25">
        <f t="shared" si="22"/>
        <v>0</v>
      </c>
      <c r="AR737" s="26">
        <f t="shared" si="23"/>
        <v>1</v>
      </c>
      <c r="BD737" s="30"/>
      <c r="BE737" s="30"/>
      <c r="BF737" s="30"/>
    </row>
    <row r="738" spans="1:58" x14ac:dyDescent="0.2">
      <c r="A738" s="40">
        <v>39142</v>
      </c>
      <c r="B738" s="13">
        <v>14.16</v>
      </c>
      <c r="C738" s="14">
        <v>14.04</v>
      </c>
      <c r="D738" s="31">
        <f t="shared" si="14"/>
        <v>25178.972009035049</v>
      </c>
      <c r="E738" s="31">
        <f t="shared" si="15"/>
        <v>16812.947389234992</v>
      </c>
      <c r="F738" s="16">
        <f t="shared" si="0"/>
        <v>41991.919398270038</v>
      </c>
      <c r="G738" s="16">
        <f t="shared" si="1"/>
        <v>14.111953763590259</v>
      </c>
      <c r="H738" s="17">
        <f t="shared" si="2"/>
        <v>-8.5470085470085166E-3</v>
      </c>
      <c r="I738" s="16">
        <v>15.82</v>
      </c>
      <c r="J738" s="32">
        <f t="shared" si="16"/>
        <v>1.0437820750702944</v>
      </c>
      <c r="K738" s="18">
        <f t="shared" ca="1" si="3"/>
        <v>7908.0024377049149</v>
      </c>
      <c r="L738" s="19"/>
      <c r="M738" s="20"/>
      <c r="N738" s="18"/>
      <c r="O738" s="20"/>
      <c r="P738" s="21"/>
      <c r="Q738" s="33">
        <f t="shared" si="17"/>
        <v>0.95621792492970548</v>
      </c>
      <c r="R738" s="5">
        <f t="shared" ca="1" si="4"/>
        <v>16.970578016957351</v>
      </c>
      <c r="S738" s="20"/>
      <c r="T738" s="20"/>
      <c r="U738" s="5">
        <f t="shared" ca="1" si="5"/>
        <v>31.798379958848557</v>
      </c>
      <c r="V738" s="23"/>
      <c r="W738" s="20"/>
      <c r="X738" s="32">
        <f t="shared" si="18"/>
        <v>1.087564150140589</v>
      </c>
      <c r="Y738" s="18">
        <f t="shared" ca="1" si="6"/>
        <v>318047920.8212207</v>
      </c>
      <c r="Z738" s="20"/>
      <c r="AA738" s="20"/>
      <c r="AB738" s="18"/>
      <c r="AC738" s="20"/>
      <c r="AD738" s="20"/>
      <c r="AE738" s="24">
        <f t="shared" si="58"/>
        <v>14</v>
      </c>
      <c r="AH738" s="25" t="str">
        <f t="shared" ca="1" si="7"/>
        <v>-</v>
      </c>
      <c r="AI738" s="15">
        <f t="shared" ca="1" si="8"/>
        <v>12.085563883435221</v>
      </c>
      <c r="AJ738" s="15">
        <f t="shared" ca="1" si="9"/>
        <v>12.160360356901164</v>
      </c>
      <c r="AK738" s="17">
        <f t="shared" ca="1" si="10"/>
        <v>3.7836722494905974E-2</v>
      </c>
      <c r="AL738" s="17">
        <f t="shared" ca="1" si="11"/>
        <v>6.8584211083571101E-2</v>
      </c>
      <c r="AM738" s="26">
        <f t="shared" ca="1" si="12"/>
        <v>0</v>
      </c>
      <c r="AN738" s="26">
        <f t="shared" ca="1" si="13"/>
        <v>0</v>
      </c>
      <c r="AO738" s="25">
        <f t="shared" si="20"/>
        <v>0</v>
      </c>
      <c r="AP738" s="26">
        <f t="shared" si="21"/>
        <v>0</v>
      </c>
      <c r="AQ738" s="25">
        <f t="shared" si="22"/>
        <v>0</v>
      </c>
      <c r="AR738" s="26">
        <f t="shared" si="23"/>
        <v>1</v>
      </c>
      <c r="BD738" s="30"/>
      <c r="BE738" s="30"/>
      <c r="BF738" s="30"/>
    </row>
    <row r="739" spans="1:58" x14ac:dyDescent="0.2">
      <c r="A739" s="40">
        <v>39143</v>
      </c>
      <c r="B739" s="13">
        <v>15.19</v>
      </c>
      <c r="C739" s="14">
        <v>14.59</v>
      </c>
      <c r="D739" s="31">
        <f t="shared" si="14"/>
        <v>23380.47400838969</v>
      </c>
      <c r="E739" s="31">
        <f t="shared" si="15"/>
        <v>18626.817167663648</v>
      </c>
      <c r="F739" s="16">
        <f t="shared" si="0"/>
        <v>42007.291176053339</v>
      </c>
      <c r="G739" s="16">
        <f t="shared" si="1"/>
        <v>14.923948798227457</v>
      </c>
      <c r="H739" s="17">
        <f t="shared" si="2"/>
        <v>-4.112405757368065E-2</v>
      </c>
      <c r="I739" s="16">
        <v>18.61</v>
      </c>
      <c r="J739" s="32">
        <f t="shared" si="16"/>
        <v>1.0579266475580127</v>
      </c>
      <c r="K739" s="18">
        <f t="shared" ca="1" si="3"/>
        <v>8365.7454392185773</v>
      </c>
      <c r="L739" s="19"/>
      <c r="M739" s="20"/>
      <c r="N739" s="18"/>
      <c r="O739" s="20"/>
      <c r="P739" s="21"/>
      <c r="Q739" s="33">
        <f t="shared" si="17"/>
        <v>0.94207335244198742</v>
      </c>
      <c r="R739" s="5">
        <f t="shared" ca="1" si="4"/>
        <v>15.986863305868585</v>
      </c>
      <c r="S739" s="20"/>
      <c r="T739" s="20"/>
      <c r="U739" s="5">
        <f t="shared" ca="1" si="5"/>
        <v>29.955380839502173</v>
      </c>
      <c r="V739" s="23"/>
      <c r="W739" s="20"/>
      <c r="X739" s="32">
        <f t="shared" si="18"/>
        <v>1.1158532951160252</v>
      </c>
      <c r="Y739" s="18">
        <f t="shared" ca="1" si="6"/>
        <v>354871463.71421158</v>
      </c>
      <c r="Z739" s="20"/>
      <c r="AA739" s="20"/>
      <c r="AB739" s="18"/>
      <c r="AC739" s="20"/>
      <c r="AD739" s="20"/>
      <c r="AE739" s="24">
        <f t="shared" si="58"/>
        <v>13</v>
      </c>
      <c r="AH739" s="25" t="str">
        <f t="shared" ca="1" si="7"/>
        <v>-</v>
      </c>
      <c r="AI739" s="15">
        <f t="shared" ca="1" si="8"/>
        <v>12.228961410138048</v>
      </c>
      <c r="AJ739" s="15">
        <f t="shared" ca="1" si="9"/>
        <v>12.21733483358404</v>
      </c>
      <c r="AK739" s="17">
        <f t="shared" ca="1" si="10"/>
        <v>1.6513698430278057E-2</v>
      </c>
      <c r="AL739" s="17">
        <f t="shared" ca="1" si="11"/>
        <v>6.1072830487739191E-2</v>
      </c>
      <c r="AM739" s="26">
        <f t="shared" ca="1" si="12"/>
        <v>1</v>
      </c>
      <c r="AN739" s="26">
        <f t="shared" ca="1" si="13"/>
        <v>0</v>
      </c>
      <c r="AO739" s="25">
        <f t="shared" si="20"/>
        <v>0</v>
      </c>
      <c r="AP739" s="26">
        <f t="shared" si="21"/>
        <v>0</v>
      </c>
      <c r="AQ739" s="25">
        <f t="shared" si="22"/>
        <v>0</v>
      </c>
      <c r="AR739" s="26">
        <f t="shared" si="23"/>
        <v>1</v>
      </c>
      <c r="BD739" s="30"/>
      <c r="BE739" s="30"/>
      <c r="BF739" s="30"/>
    </row>
    <row r="740" spans="1:58" x14ac:dyDescent="0.2">
      <c r="A740" s="40">
        <v>39146</v>
      </c>
      <c r="B740" s="13">
        <v>16.149999999999999</v>
      </c>
      <c r="C740" s="14">
        <v>15.01</v>
      </c>
      <c r="D740" s="31">
        <f t="shared" si="14"/>
        <v>21581.976007744328</v>
      </c>
      <c r="E740" s="31">
        <f t="shared" si="15"/>
        <v>20499.276703633699</v>
      </c>
      <c r="F740" s="16">
        <f t="shared" si="0"/>
        <v>42081.252711378023</v>
      </c>
      <c r="G740" s="16">
        <f t="shared" si="1"/>
        <v>15.594665404748662</v>
      </c>
      <c r="H740" s="17">
        <f t="shared" si="2"/>
        <v>-7.5949367088607556E-2</v>
      </c>
      <c r="I740" s="16">
        <v>19.63</v>
      </c>
      <c r="J740" s="32">
        <f t="shared" si="16"/>
        <v>1.0467821139456992</v>
      </c>
      <c r="K740" s="18">
        <f t="shared" ca="1" si="3"/>
        <v>8756.7556856594911</v>
      </c>
      <c r="L740" s="19"/>
      <c r="M740" s="20"/>
      <c r="N740" s="18"/>
      <c r="O740" s="20"/>
      <c r="P740" s="21"/>
      <c r="Q740" s="33">
        <f t="shared" si="17"/>
        <v>0.9532178860543008</v>
      </c>
      <c r="R740" s="5">
        <f t="shared" ca="1" si="4"/>
        <v>15.238329209859458</v>
      </c>
      <c r="S740" s="20"/>
      <c r="T740" s="20"/>
      <c r="U740" s="5">
        <f t="shared" ca="1" si="5"/>
        <v>28.553027241054203</v>
      </c>
      <c r="V740" s="23"/>
      <c r="W740" s="20"/>
      <c r="X740" s="32">
        <f t="shared" si="18"/>
        <v>1.0935642278913984</v>
      </c>
      <c r="Y740" s="18">
        <f t="shared" ca="1" si="6"/>
        <v>388049197.80413342</v>
      </c>
      <c r="Z740" s="20"/>
      <c r="AA740" s="20"/>
      <c r="AB740" s="18"/>
      <c r="AC740" s="20"/>
      <c r="AD740" s="20"/>
      <c r="AE740" s="24">
        <f t="shared" si="58"/>
        <v>12</v>
      </c>
      <c r="AH740" s="25" t="str">
        <f t="shared" ca="1" si="7"/>
        <v>-</v>
      </c>
      <c r="AI740" s="15">
        <f t="shared" ca="1" si="8"/>
        <v>12.409450461593556</v>
      </c>
      <c r="AJ740" s="15">
        <f t="shared" ca="1" si="9"/>
        <v>12.289440877184781</v>
      </c>
      <c r="AK740" s="17">
        <f t="shared" ca="1" si="10"/>
        <v>-9.3825490100922036E-3</v>
      </c>
      <c r="AL740" s="17">
        <f t="shared" ca="1" si="11"/>
        <v>5.131346371638041E-2</v>
      </c>
      <c r="AM740" s="26">
        <f t="shared" ca="1" si="12"/>
        <v>1</v>
      </c>
      <c r="AN740" s="26">
        <f t="shared" ca="1" si="13"/>
        <v>0</v>
      </c>
      <c r="AO740" s="25">
        <f t="shared" si="20"/>
        <v>0</v>
      </c>
      <c r="AP740" s="26">
        <f t="shared" si="21"/>
        <v>0</v>
      </c>
      <c r="AQ740" s="25">
        <f t="shared" si="22"/>
        <v>0</v>
      </c>
      <c r="AR740" s="26">
        <f t="shared" si="23"/>
        <v>1</v>
      </c>
      <c r="BD740" s="30"/>
      <c r="BE740" s="30"/>
      <c r="BF740" s="30"/>
    </row>
    <row r="741" spans="1:58" x14ac:dyDescent="0.2">
      <c r="A741" s="40">
        <v>39147</v>
      </c>
      <c r="B741" s="13">
        <v>15.03</v>
      </c>
      <c r="C741" s="14">
        <v>14.12</v>
      </c>
      <c r="D741" s="31">
        <f t="shared" si="14"/>
        <v>19783.478007098965</v>
      </c>
      <c r="E741" s="31">
        <f t="shared" si="15"/>
        <v>22434.3694891382</v>
      </c>
      <c r="F741" s="16">
        <f t="shared" si="0"/>
        <v>42217.847496237169</v>
      </c>
      <c r="G741" s="16">
        <f t="shared" si="1"/>
        <v>14.546430196093361</v>
      </c>
      <c r="H741" s="17">
        <f t="shared" si="2"/>
        <v>-6.4447592067988779E-2</v>
      </c>
      <c r="I741" s="16">
        <v>15.96</v>
      </c>
      <c r="J741" s="32">
        <f t="shared" si="16"/>
        <v>0.93581024006579394</v>
      </c>
      <c r="K741" s="18">
        <f t="shared" ca="1" si="3"/>
        <v>8194.3275604596874</v>
      </c>
      <c r="L741" s="19"/>
      <c r="M741" s="20"/>
      <c r="N741" s="18"/>
      <c r="O741" s="20"/>
      <c r="P741" s="21"/>
      <c r="Q741" s="33">
        <f t="shared" si="17"/>
        <v>1.0641897599342061</v>
      </c>
      <c r="R741" s="5">
        <f t="shared" ca="1" si="4"/>
        <v>16.215798346663995</v>
      </c>
      <c r="S741" s="20"/>
      <c r="T741" s="20"/>
      <c r="U741" s="5">
        <f t="shared" ca="1" si="5"/>
        <v>30.384798932680102</v>
      </c>
      <c r="V741" s="23"/>
      <c r="W741" s="20"/>
      <c r="X741" s="32">
        <f t="shared" si="18"/>
        <v>0.87162048013158788</v>
      </c>
      <c r="Y741" s="18">
        <f t="shared" ca="1" si="6"/>
        <v>338209368.02261204</v>
      </c>
      <c r="Z741" s="20"/>
      <c r="AA741" s="20"/>
      <c r="AB741" s="18"/>
      <c r="AC741" s="20"/>
      <c r="AD741" s="20"/>
      <c r="AE741" s="24">
        <f t="shared" si="58"/>
        <v>11</v>
      </c>
      <c r="AH741" s="25" t="str">
        <f t="shared" ca="1" si="7"/>
        <v>-</v>
      </c>
      <c r="AI741" s="15">
        <f t="shared" ca="1" si="8"/>
        <v>12.540071627183108</v>
      </c>
      <c r="AJ741" s="15">
        <f t="shared" ca="1" si="9"/>
        <v>12.336565608440576</v>
      </c>
      <c r="AK741" s="17">
        <f t="shared" ca="1" si="10"/>
        <v>-3.4743697395692663E-2</v>
      </c>
      <c r="AL741" s="17">
        <f t="shared" ca="1" si="11"/>
        <v>4.231622691704915E-2</v>
      </c>
      <c r="AM741" s="26">
        <f t="shared" ca="1" si="12"/>
        <v>1</v>
      </c>
      <c r="AN741" s="26">
        <f t="shared" ca="1" si="13"/>
        <v>0</v>
      </c>
      <c r="AO741" s="25">
        <f t="shared" si="20"/>
        <v>0</v>
      </c>
      <c r="AP741" s="26">
        <f t="shared" si="21"/>
        <v>0</v>
      </c>
      <c r="AQ741" s="25">
        <f t="shared" si="22"/>
        <v>0</v>
      </c>
      <c r="AR741" s="26">
        <f t="shared" si="23"/>
        <v>1</v>
      </c>
      <c r="BD741" s="30"/>
      <c r="BE741" s="30"/>
      <c r="BF741" s="30"/>
    </row>
    <row r="742" spans="1:58" x14ac:dyDescent="0.2">
      <c r="A742" s="40">
        <v>39148</v>
      </c>
      <c r="B742" s="13">
        <v>14.37</v>
      </c>
      <c r="C742" s="14">
        <v>14.17</v>
      </c>
      <c r="D742" s="31">
        <f t="shared" si="14"/>
        <v>17984.980006453607</v>
      </c>
      <c r="E742" s="31">
        <f t="shared" si="15"/>
        <v>24348.776355264246</v>
      </c>
      <c r="F742" s="16">
        <f t="shared" si="0"/>
        <v>42333.756361717853</v>
      </c>
      <c r="G742" s="16">
        <f t="shared" si="1"/>
        <v>14.25496756041577</v>
      </c>
      <c r="H742" s="17">
        <f t="shared" si="2"/>
        <v>-1.4114326040931546E-2</v>
      </c>
      <c r="I742" s="16">
        <v>15.24</v>
      </c>
      <c r="J742" s="32">
        <f t="shared" si="16"/>
        <v>0.98265377153523847</v>
      </c>
      <c r="K742" s="18">
        <f t="shared" ca="1" si="3"/>
        <v>8051.8586109564267</v>
      </c>
      <c r="L742" s="19"/>
      <c r="M742" s="20"/>
      <c r="N742" s="18"/>
      <c r="O742" s="20"/>
      <c r="P742" s="21"/>
      <c r="Q742" s="33">
        <f t="shared" si="17"/>
        <v>1.0173462284647614</v>
      </c>
      <c r="R742" s="5">
        <f t="shared" ca="1" si="4"/>
        <v>16.496394042814348</v>
      </c>
      <c r="S742" s="20"/>
      <c r="T742" s="20"/>
      <c r="U742" s="5">
        <f t="shared" ca="1" si="5"/>
        <v>30.91080231587971</v>
      </c>
      <c r="V742" s="23"/>
      <c r="W742" s="20"/>
      <c r="X742" s="32">
        <f t="shared" si="18"/>
        <v>0.96530754307047706</v>
      </c>
      <c r="Y742" s="18">
        <f t="shared" ca="1" si="6"/>
        <v>326454567.67834282</v>
      </c>
      <c r="Z742" s="20"/>
      <c r="AA742" s="20"/>
      <c r="AB742" s="18"/>
      <c r="AC742" s="20"/>
      <c r="AD742" s="20"/>
      <c r="AE742" s="24">
        <f t="shared" si="58"/>
        <v>10</v>
      </c>
      <c r="AH742" s="25" t="str">
        <f t="shared" ca="1" si="7"/>
        <v>-</v>
      </c>
      <c r="AI742" s="15">
        <f t="shared" ca="1" si="8"/>
        <v>12.653797116256627</v>
      </c>
      <c r="AJ742" s="15">
        <f t="shared" ca="1" si="9"/>
        <v>12.367731068874646</v>
      </c>
      <c r="AK742" s="17">
        <f t="shared" ca="1" si="10"/>
        <v>-3.3415385736308E-2</v>
      </c>
      <c r="AL742" s="17">
        <f t="shared" ca="1" si="11"/>
        <v>3.6099943053178526E-2</v>
      </c>
      <c r="AM742" s="26">
        <f t="shared" ca="1" si="12"/>
        <v>1</v>
      </c>
      <c r="AN742" s="26">
        <f t="shared" ca="1" si="13"/>
        <v>0</v>
      </c>
      <c r="AO742" s="25">
        <f t="shared" si="20"/>
        <v>0</v>
      </c>
      <c r="AP742" s="26">
        <f t="shared" si="21"/>
        <v>0</v>
      </c>
      <c r="AQ742" s="25">
        <f t="shared" si="22"/>
        <v>0</v>
      </c>
      <c r="AR742" s="26">
        <f t="shared" si="23"/>
        <v>1</v>
      </c>
      <c r="BD742" s="30"/>
      <c r="BE742" s="30"/>
      <c r="BF742" s="30"/>
    </row>
    <row r="743" spans="1:58" x14ac:dyDescent="0.2">
      <c r="A743" s="40">
        <v>39149</v>
      </c>
      <c r="B743" s="13">
        <v>13.75</v>
      </c>
      <c r="C743" s="14">
        <v>13.71</v>
      </c>
      <c r="D743" s="31">
        <f t="shared" si="14"/>
        <v>16186.482005808246</v>
      </c>
      <c r="E743" s="31">
        <f t="shared" si="15"/>
        <v>26172.658943074679</v>
      </c>
      <c r="F743" s="16">
        <f t="shared" si="0"/>
        <v>42359.140948882923</v>
      </c>
      <c r="G743" s="16">
        <f t="shared" si="1"/>
        <v>13.725284995534111</v>
      </c>
      <c r="H743" s="17">
        <f t="shared" si="2"/>
        <v>-2.9175784099197966E-3</v>
      </c>
      <c r="I743" s="16">
        <v>14.29</v>
      </c>
      <c r="J743" s="32">
        <f t="shared" si="16"/>
        <v>0.96341959593699811</v>
      </c>
      <c r="K743" s="18">
        <f t="shared" ca="1" si="3"/>
        <v>7757.0021191834694</v>
      </c>
      <c r="L743" s="19"/>
      <c r="M743" s="20"/>
      <c r="N743" s="18"/>
      <c r="O743" s="20"/>
      <c r="P743" s="21"/>
      <c r="Q743" s="33">
        <f t="shared" si="17"/>
        <v>1.0365804040630018</v>
      </c>
      <c r="R743" s="5">
        <f t="shared" ca="1" si="4"/>
        <v>17.099126445688377</v>
      </c>
      <c r="S743" s="20"/>
      <c r="T743" s="20"/>
      <c r="U743" s="5">
        <f t="shared" ca="1" si="5"/>
        <v>32.040434998775211</v>
      </c>
      <c r="V743" s="23"/>
      <c r="W743" s="20"/>
      <c r="X743" s="32">
        <f t="shared" si="18"/>
        <v>0.92683919187399622</v>
      </c>
      <c r="Y743" s="18">
        <f t="shared" ca="1" si="6"/>
        <v>302550974.55340993</v>
      </c>
      <c r="Z743" s="20"/>
      <c r="AA743" s="20"/>
      <c r="AB743" s="18"/>
      <c r="AC743" s="20"/>
      <c r="AD743" s="20"/>
      <c r="AE743" s="24">
        <f t="shared" si="58"/>
        <v>9</v>
      </c>
      <c r="AH743" s="25" t="str">
        <f t="shared" ca="1" si="7"/>
        <v>-</v>
      </c>
      <c r="AI743" s="15">
        <f t="shared" ca="1" si="8"/>
        <v>12.747691147518067</v>
      </c>
      <c r="AJ743" s="15">
        <f t="shared" ca="1" si="9"/>
        <v>12.387748172003784</v>
      </c>
      <c r="AK743" s="17">
        <f t="shared" ca="1" si="10"/>
        <v>-3.4516654954689474E-2</v>
      </c>
      <c r="AL743" s="17">
        <f t="shared" ca="1" si="11"/>
        <v>2.7785817922158201E-2</v>
      </c>
      <c r="AM743" s="26">
        <f t="shared" ca="1" si="12"/>
        <v>1</v>
      </c>
      <c r="AN743" s="26">
        <f t="shared" ca="1" si="13"/>
        <v>0</v>
      </c>
      <c r="AO743" s="25">
        <f t="shared" si="20"/>
        <v>0</v>
      </c>
      <c r="AP743" s="26">
        <f t="shared" si="21"/>
        <v>0</v>
      </c>
      <c r="AQ743" s="25">
        <f t="shared" si="22"/>
        <v>0</v>
      </c>
      <c r="AR743" s="26">
        <f t="shared" si="23"/>
        <v>1</v>
      </c>
      <c r="BD743" s="30"/>
      <c r="BE743" s="30"/>
      <c r="BF743" s="30"/>
    </row>
    <row r="744" spans="1:58" x14ac:dyDescent="0.2">
      <c r="A744" s="40">
        <v>39150</v>
      </c>
      <c r="B744" s="13">
        <v>13.6</v>
      </c>
      <c r="C744" s="14">
        <v>13.76</v>
      </c>
      <c r="D744" s="31">
        <f t="shared" si="14"/>
        <v>14387.984005162885</v>
      </c>
      <c r="E744" s="31">
        <f t="shared" si="15"/>
        <v>27976.404202657006</v>
      </c>
      <c r="F744" s="16">
        <f t="shared" si="0"/>
        <v>42364.388207819895</v>
      </c>
      <c r="G744" s="16">
        <f t="shared" si="1"/>
        <v>13.705660080595683</v>
      </c>
      <c r="H744" s="17">
        <f t="shared" si="2"/>
        <v>1.1627906976744207E-2</v>
      </c>
      <c r="I744" s="16">
        <v>14.09</v>
      </c>
      <c r="J744" s="32">
        <f t="shared" si="16"/>
        <v>0.99869386175101371</v>
      </c>
      <c r="K744" s="18">
        <f t="shared" ca="1" si="3"/>
        <v>7746.5545776348245</v>
      </c>
      <c r="L744" s="19"/>
      <c r="M744" s="20"/>
      <c r="N744" s="18"/>
      <c r="O744" s="20"/>
      <c r="P744" s="21"/>
      <c r="Q744" s="33">
        <f t="shared" si="17"/>
        <v>1.0013061382489863</v>
      </c>
      <c r="R744" s="5">
        <f t="shared" ca="1" si="4"/>
        <v>17.120747011246877</v>
      </c>
      <c r="S744" s="20"/>
      <c r="T744" s="20"/>
      <c r="U744" s="5">
        <f t="shared" ca="1" si="5"/>
        <v>32.081185885538289</v>
      </c>
      <c r="V744" s="23"/>
      <c r="W744" s="20"/>
      <c r="X744" s="32">
        <f t="shared" si="18"/>
        <v>0.99738772350202742</v>
      </c>
      <c r="Y744" s="18">
        <f t="shared" ca="1" si="6"/>
        <v>301740767.94172776</v>
      </c>
      <c r="Z744" s="20"/>
      <c r="AA744" s="20"/>
      <c r="AB744" s="18"/>
      <c r="AC744" s="20"/>
      <c r="AD744" s="20"/>
      <c r="AE744" s="24">
        <f t="shared" si="58"/>
        <v>8</v>
      </c>
      <c r="AH744" s="25" t="str">
        <f t="shared" ca="1" si="7"/>
        <v>-</v>
      </c>
      <c r="AI744" s="15">
        <f t="shared" ca="1" si="8"/>
        <v>12.846051337114526</v>
      </c>
      <c r="AJ744" s="15">
        <f t="shared" ca="1" si="9"/>
        <v>12.406840063615331</v>
      </c>
      <c r="AK744" s="17">
        <f t="shared" ca="1" si="10"/>
        <v>-3.1154169034064021E-2</v>
      </c>
      <c r="AL744" s="17">
        <f t="shared" ca="1" si="11"/>
        <v>2.2799671483204713E-2</v>
      </c>
      <c r="AM744" s="26">
        <f t="shared" ca="1" si="12"/>
        <v>1</v>
      </c>
      <c r="AN744" s="26">
        <f t="shared" ca="1" si="13"/>
        <v>0</v>
      </c>
      <c r="AO744" s="25">
        <f t="shared" si="20"/>
        <v>0</v>
      </c>
      <c r="AP744" s="26">
        <f t="shared" si="21"/>
        <v>0</v>
      </c>
      <c r="AQ744" s="25">
        <f t="shared" si="22"/>
        <v>0</v>
      </c>
      <c r="AR744" s="26">
        <f t="shared" si="23"/>
        <v>1</v>
      </c>
      <c r="BD744" s="30"/>
      <c r="BE744" s="30"/>
      <c r="BF744" s="30"/>
    </row>
    <row r="745" spans="1:58" x14ac:dyDescent="0.2">
      <c r="A745" s="40">
        <v>39153</v>
      </c>
      <c r="B745" s="13">
        <v>13.14</v>
      </c>
      <c r="C745" s="14">
        <v>13.62</v>
      </c>
      <c r="D745" s="31">
        <f t="shared" si="14"/>
        <v>12589.486004517525</v>
      </c>
      <c r="E745" s="31">
        <f t="shared" si="15"/>
        <v>29753.989435853004</v>
      </c>
      <c r="F745" s="16">
        <f t="shared" si="0"/>
        <v>42343.47544037053</v>
      </c>
      <c r="G745" s="16">
        <f t="shared" si="1"/>
        <v>13.477287262811521</v>
      </c>
      <c r="H745" s="17">
        <f t="shared" si="2"/>
        <v>3.5242290748898619E-2</v>
      </c>
      <c r="I745" s="16">
        <v>13.99</v>
      </c>
      <c r="J745" s="32">
        <f t="shared" si="16"/>
        <v>0.98285192045187031</v>
      </c>
      <c r="K745" s="18">
        <f t="shared" ca="1" si="3"/>
        <v>7613.4056475666885</v>
      </c>
      <c r="L745" s="19"/>
      <c r="M745" s="20"/>
      <c r="N745" s="18"/>
      <c r="O745" s="20"/>
      <c r="P745" s="21"/>
      <c r="Q745" s="33">
        <f t="shared" si="17"/>
        <v>1.0171480795481298</v>
      </c>
      <c r="R745" s="5">
        <f t="shared" ca="1" si="4"/>
        <v>17.413609484628946</v>
      </c>
      <c r="S745" s="20"/>
      <c r="T745" s="20"/>
      <c r="U745" s="5">
        <f t="shared" ca="1" si="5"/>
        <v>32.630199465837528</v>
      </c>
      <c r="V745" s="23"/>
      <c r="W745" s="20"/>
      <c r="X745" s="32">
        <f t="shared" si="18"/>
        <v>0.96570384090374062</v>
      </c>
      <c r="Y745" s="18">
        <f t="shared" ca="1" si="6"/>
        <v>291373041.12461525</v>
      </c>
      <c r="Z745" s="20"/>
      <c r="AA745" s="20"/>
      <c r="AB745" s="18"/>
      <c r="AC745" s="20"/>
      <c r="AD745" s="20"/>
      <c r="AE745" s="24">
        <f t="shared" si="58"/>
        <v>7</v>
      </c>
      <c r="AH745" s="25" t="str">
        <f t="shared" ca="1" si="7"/>
        <v>-</v>
      </c>
      <c r="AI745" s="15">
        <f t="shared" ca="1" si="8"/>
        <v>12.927590668888948</v>
      </c>
      <c r="AJ745" s="15">
        <f t="shared" ca="1" si="9"/>
        <v>12.422727580707209</v>
      </c>
      <c r="AK745" s="17">
        <f t="shared" ca="1" si="10"/>
        <v>-1.8426444313634143E-2</v>
      </c>
      <c r="AL745" s="17">
        <f t="shared" ca="1" si="11"/>
        <v>1.9748547803305885E-2</v>
      </c>
      <c r="AM745" s="26">
        <f t="shared" ca="1" si="12"/>
        <v>1</v>
      </c>
      <c r="AN745" s="26">
        <f t="shared" ca="1" si="13"/>
        <v>0</v>
      </c>
      <c r="AO745" s="25">
        <f t="shared" si="20"/>
        <v>0</v>
      </c>
      <c r="AP745" s="26">
        <f t="shared" si="21"/>
        <v>0</v>
      </c>
      <c r="AQ745" s="25">
        <f t="shared" si="22"/>
        <v>0</v>
      </c>
      <c r="AR745" s="26">
        <f t="shared" si="23"/>
        <v>1</v>
      </c>
      <c r="BD745" s="30"/>
      <c r="BE745" s="30"/>
      <c r="BF745" s="30"/>
    </row>
    <row r="746" spans="1:58" x14ac:dyDescent="0.2">
      <c r="A746" s="40">
        <v>39154</v>
      </c>
      <c r="B746" s="13">
        <v>15.34</v>
      </c>
      <c r="C746" s="14">
        <v>14.59</v>
      </c>
      <c r="D746" s="31">
        <f t="shared" si="14"/>
        <v>10790.988003872164</v>
      </c>
      <c r="E746" s="31">
        <f t="shared" si="15"/>
        <v>31489.104247048308</v>
      </c>
      <c r="F746" s="16">
        <f t="shared" si="0"/>
        <v>42280.092250920468</v>
      </c>
      <c r="G746" s="16">
        <f t="shared" si="1"/>
        <v>14.781419662825545</v>
      </c>
      <c r="H746" s="17">
        <f t="shared" si="2"/>
        <v>-5.1405071967100646E-2</v>
      </c>
      <c r="I746" s="16">
        <v>18.13</v>
      </c>
      <c r="J746" s="32">
        <f t="shared" si="16"/>
        <v>1.0951234720202703</v>
      </c>
      <c r="K746" s="18">
        <f t="shared" ca="1" si="3"/>
        <v>8337.2793186328017</v>
      </c>
      <c r="L746" s="19"/>
      <c r="M746" s="20"/>
      <c r="N746" s="18"/>
      <c r="O746" s="20"/>
      <c r="P746" s="21"/>
      <c r="Q746" s="33">
        <f t="shared" si="17"/>
        <v>0.90487652797972984</v>
      </c>
      <c r="R746" s="5">
        <f t="shared" ca="1" si="4"/>
        <v>15.756510067213956</v>
      </c>
      <c r="S746" s="20"/>
      <c r="T746" s="20"/>
      <c r="U746" s="5">
        <f t="shared" ca="1" si="5"/>
        <v>29.525290754203258</v>
      </c>
      <c r="V746" s="23"/>
      <c r="W746" s="20"/>
      <c r="X746" s="32">
        <f t="shared" si="18"/>
        <v>1.1902469440405403</v>
      </c>
      <c r="Y746" s="18">
        <f t="shared" ca="1" si="6"/>
        <v>346783047.3944546</v>
      </c>
      <c r="Z746" s="20"/>
      <c r="AA746" s="20"/>
      <c r="AB746" s="18"/>
      <c r="AC746" s="20"/>
      <c r="AD746" s="20"/>
      <c r="AE746" s="24">
        <f t="shared" si="58"/>
        <v>6</v>
      </c>
      <c r="AH746" s="25" t="str">
        <f t="shared" ca="1" si="7"/>
        <v>-</v>
      </c>
      <c r="AI746" s="15">
        <f t="shared" ca="1" si="8"/>
        <v>13.05794632662335</v>
      </c>
      <c r="AJ746" s="15">
        <f t="shared" ca="1" si="9"/>
        <v>12.490083714834753</v>
      </c>
      <c r="AK746" s="17">
        <f t="shared" ca="1" si="10"/>
        <v>-1.4335728460049657E-2</v>
      </c>
      <c r="AL746" s="17">
        <f t="shared" ca="1" si="11"/>
        <v>1.1468163237794531E-2</v>
      </c>
      <c r="AM746" s="26">
        <f t="shared" ca="1" si="12"/>
        <v>1</v>
      </c>
      <c r="AN746" s="26">
        <f t="shared" ca="1" si="13"/>
        <v>0</v>
      </c>
      <c r="AO746" s="25">
        <f t="shared" si="20"/>
        <v>0</v>
      </c>
      <c r="AP746" s="26">
        <f t="shared" si="21"/>
        <v>0</v>
      </c>
      <c r="AQ746" s="25">
        <f t="shared" si="22"/>
        <v>0</v>
      </c>
      <c r="AR746" s="26">
        <f t="shared" si="23"/>
        <v>1</v>
      </c>
      <c r="BD746" s="30"/>
      <c r="BE746" s="30"/>
      <c r="BF746" s="30"/>
    </row>
    <row r="747" spans="1:58" x14ac:dyDescent="0.2">
      <c r="A747" s="40">
        <v>39155</v>
      </c>
      <c r="B747" s="13">
        <v>15.81</v>
      </c>
      <c r="C747" s="14">
        <v>15.15</v>
      </c>
      <c r="D747" s="31">
        <f t="shared" si="14"/>
        <v>8992.4900032268033</v>
      </c>
      <c r="E747" s="31">
        <f t="shared" si="15"/>
        <v>33380.054166849528</v>
      </c>
      <c r="F747" s="16">
        <f t="shared" si="0"/>
        <v>42372.544170076333</v>
      </c>
      <c r="G747" s="16">
        <f t="shared" si="1"/>
        <v>15.290068138894551</v>
      </c>
      <c r="H747" s="17">
        <f t="shared" si="2"/>
        <v>-4.3564356435643603E-2</v>
      </c>
      <c r="I747" s="16">
        <v>17.27</v>
      </c>
      <c r="J747" s="32">
        <f t="shared" si="16"/>
        <v>1.0366732406048587</v>
      </c>
      <c r="K747" s="18">
        <f t="shared" ca="1" si="3"/>
        <v>8642.6820098823973</v>
      </c>
      <c r="L747" s="19"/>
      <c r="M747" s="20"/>
      <c r="N747" s="18"/>
      <c r="O747" s="20"/>
      <c r="P747" s="21"/>
      <c r="Q747" s="33">
        <f t="shared" si="17"/>
        <v>0.96332675939514145</v>
      </c>
      <c r="R747" s="5">
        <f t="shared" ca="1" si="4"/>
        <v>15.178035459089475</v>
      </c>
      <c r="S747" s="20"/>
      <c r="T747" s="20"/>
      <c r="U747" s="5">
        <f t="shared" ca="1" si="5"/>
        <v>28.44152892104238</v>
      </c>
      <c r="V747" s="23"/>
      <c r="W747" s="20"/>
      <c r="X747" s="32">
        <f t="shared" si="18"/>
        <v>1.0733464812097171</v>
      </c>
      <c r="Y747" s="18">
        <f t="shared" ca="1" si="6"/>
        <v>372193866.80847108</v>
      </c>
      <c r="Z747" s="20"/>
      <c r="AA747" s="20"/>
      <c r="AB747" s="18"/>
      <c r="AC747" s="20"/>
      <c r="AD747" s="20"/>
      <c r="AE747" s="24">
        <f t="shared" si="58"/>
        <v>5</v>
      </c>
      <c r="AH747" s="25" t="str">
        <f t="shared" ca="1" si="7"/>
        <v>-</v>
      </c>
      <c r="AI747" s="15">
        <f t="shared" ca="1" si="8"/>
        <v>13.200053003691105</v>
      </c>
      <c r="AJ747" s="15">
        <f t="shared" ca="1" si="9"/>
        <v>12.573032044160907</v>
      </c>
      <c r="AK747" s="17">
        <f t="shared" ca="1" si="10"/>
        <v>-1.0855189187992128E-2</v>
      </c>
      <c r="AL747" s="17">
        <f t="shared" ca="1" si="11"/>
        <v>3.9728483123133498E-3</v>
      </c>
      <c r="AM747" s="26">
        <f t="shared" ca="1" si="12"/>
        <v>1</v>
      </c>
      <c r="AN747" s="26">
        <f t="shared" ca="1" si="13"/>
        <v>0</v>
      </c>
      <c r="AO747" s="25">
        <f t="shared" si="20"/>
        <v>0</v>
      </c>
      <c r="AP747" s="26">
        <f t="shared" si="21"/>
        <v>0</v>
      </c>
      <c r="AQ747" s="25">
        <f t="shared" si="22"/>
        <v>0</v>
      </c>
      <c r="AR747" s="26">
        <f t="shared" si="23"/>
        <v>1</v>
      </c>
      <c r="BD747" s="30"/>
      <c r="BE747" s="30"/>
      <c r="BF747" s="30"/>
    </row>
    <row r="748" spans="1:58" x14ac:dyDescent="0.2">
      <c r="A748" s="40">
        <v>39156</v>
      </c>
      <c r="B748" s="13">
        <v>15.4</v>
      </c>
      <c r="C748" s="14">
        <v>15.33</v>
      </c>
      <c r="D748" s="31">
        <f t="shared" si="14"/>
        <v>7193.9920025814426</v>
      </c>
      <c r="E748" s="31">
        <f t="shared" si="15"/>
        <v>35256.902575443797</v>
      </c>
      <c r="F748" s="16">
        <f t="shared" si="0"/>
        <v>42450.89457802524</v>
      </c>
      <c r="G748" s="16">
        <f t="shared" si="1"/>
        <v>15.341862634349322</v>
      </c>
      <c r="H748" s="17">
        <f t="shared" si="2"/>
        <v>-4.5662100456620447E-3</v>
      </c>
      <c r="I748" s="16">
        <v>16.43</v>
      </c>
      <c r="J748" s="32">
        <f t="shared" si="16"/>
        <v>1.0052428081221381</v>
      </c>
      <c r="K748" s="18">
        <f t="shared" ca="1" si="3"/>
        <v>8687.6397412169827</v>
      </c>
      <c r="L748" s="19"/>
      <c r="M748" s="20"/>
      <c r="N748" s="18"/>
      <c r="O748" s="20"/>
      <c r="P748" s="21"/>
      <c r="Q748" s="33">
        <f t="shared" si="17"/>
        <v>0.99475719187786193</v>
      </c>
      <c r="R748" s="5">
        <f t="shared" ca="1" si="4"/>
        <v>15.097830949523374</v>
      </c>
      <c r="S748" s="20"/>
      <c r="T748" s="20"/>
      <c r="U748" s="5">
        <f t="shared" ca="1" si="5"/>
        <v>28.291446839106559</v>
      </c>
      <c r="V748" s="23"/>
      <c r="W748" s="20"/>
      <c r="X748" s="32">
        <f t="shared" si="18"/>
        <v>1.0104856162442761</v>
      </c>
      <c r="Y748" s="18">
        <f t="shared" ca="1" si="6"/>
        <v>376071796.773242</v>
      </c>
      <c r="Z748" s="20"/>
      <c r="AA748" s="20"/>
      <c r="AB748" s="18"/>
      <c r="AC748" s="20"/>
      <c r="AD748" s="20"/>
      <c r="AE748" s="24">
        <f t="shared" si="58"/>
        <v>4</v>
      </c>
      <c r="AH748" s="25" t="str">
        <f t="shared" ca="1" si="7"/>
        <v>-</v>
      </c>
      <c r="AI748" s="15">
        <f t="shared" ca="1" si="8"/>
        <v>13.363684622036223</v>
      </c>
      <c r="AJ748" s="15">
        <f t="shared" ca="1" si="9"/>
        <v>12.659143735225005</v>
      </c>
      <c r="AK748" s="17">
        <f t="shared" ca="1" si="10"/>
        <v>-9.2638365221138774E-3</v>
      </c>
      <c r="AL748" s="17">
        <f t="shared" ca="1" si="11"/>
        <v>-1.5123766834034963E-3</v>
      </c>
      <c r="AM748" s="26">
        <f t="shared" ca="1" si="12"/>
        <v>1</v>
      </c>
      <c r="AN748" s="26">
        <f t="shared" ca="1" si="13"/>
        <v>0</v>
      </c>
      <c r="AO748" s="25">
        <f t="shared" si="20"/>
        <v>0</v>
      </c>
      <c r="AP748" s="26">
        <f t="shared" si="21"/>
        <v>0</v>
      </c>
      <c r="AQ748" s="25">
        <f t="shared" si="22"/>
        <v>0</v>
      </c>
      <c r="AR748" s="26">
        <f t="shared" si="23"/>
        <v>1</v>
      </c>
      <c r="BD748" s="30"/>
      <c r="BE748" s="30"/>
      <c r="BF748" s="30"/>
    </row>
    <row r="749" spans="1:58" x14ac:dyDescent="0.2">
      <c r="A749" s="40">
        <v>39157</v>
      </c>
      <c r="B749" s="13">
        <v>15.99</v>
      </c>
      <c r="C749" s="14">
        <v>15.79</v>
      </c>
      <c r="D749" s="31">
        <f t="shared" si="14"/>
        <v>5395.494001936082</v>
      </c>
      <c r="E749" s="31">
        <f t="shared" si="15"/>
        <v>37063.612895726808</v>
      </c>
      <c r="F749" s="16">
        <f t="shared" si="0"/>
        <v>42459.106897662889</v>
      </c>
      <c r="G749" s="16">
        <f t="shared" si="1"/>
        <v>15.815415014097876</v>
      </c>
      <c r="H749" s="17">
        <f t="shared" si="2"/>
        <v>-1.2666244458518161E-2</v>
      </c>
      <c r="I749" s="16">
        <v>16.79</v>
      </c>
      <c r="J749" s="32">
        <f t="shared" si="16"/>
        <v>1.031066106863878</v>
      </c>
      <c r="K749" s="18">
        <f t="shared" ca="1" si="3"/>
        <v>8957.1657052271566</v>
      </c>
      <c r="L749" s="19"/>
      <c r="M749" s="20"/>
      <c r="N749" s="18"/>
      <c r="O749" s="20"/>
      <c r="P749" s="21"/>
      <c r="Q749" s="33">
        <f t="shared" si="17"/>
        <v>0.96893389313612199</v>
      </c>
      <c r="R749" s="5">
        <f t="shared" ca="1" si="4"/>
        <v>14.62819070325968</v>
      </c>
      <c r="S749" s="20"/>
      <c r="T749" s="20"/>
      <c r="U749" s="5">
        <f t="shared" ca="1" si="5"/>
        <v>27.411603248024466</v>
      </c>
      <c r="V749" s="23"/>
      <c r="W749" s="20"/>
      <c r="X749" s="32">
        <f t="shared" si="18"/>
        <v>1.062132213727756</v>
      </c>
      <c r="Y749" s="18">
        <f t="shared" ca="1" si="6"/>
        <v>399411681.76429743</v>
      </c>
      <c r="Z749" s="20"/>
      <c r="AA749" s="20"/>
      <c r="AB749" s="18"/>
      <c r="AC749" s="20"/>
      <c r="AD749" s="20"/>
      <c r="AE749" s="24">
        <f t="shared" si="58"/>
        <v>3</v>
      </c>
      <c r="AH749" s="25" t="str">
        <f t="shared" ca="1" si="7"/>
        <v>-</v>
      </c>
      <c r="AI749" s="15">
        <f t="shared" ca="1" si="8"/>
        <v>13.562990098898027</v>
      </c>
      <c r="AJ749" s="15">
        <f t="shared" ca="1" si="9"/>
        <v>12.754397759959099</v>
      </c>
      <c r="AK749" s="17">
        <f t="shared" ca="1" si="10"/>
        <v>-1.0888614196880272E-2</v>
      </c>
      <c r="AL749" s="17">
        <f t="shared" ca="1" si="11"/>
        <v>-7.7298973879413105E-3</v>
      </c>
      <c r="AM749" s="26">
        <f t="shared" ca="1" si="12"/>
        <v>1</v>
      </c>
      <c r="AN749" s="26">
        <f t="shared" ca="1" si="13"/>
        <v>0</v>
      </c>
      <c r="AO749" s="25">
        <f t="shared" si="20"/>
        <v>0</v>
      </c>
      <c r="AP749" s="26">
        <f t="shared" si="21"/>
        <v>0</v>
      </c>
      <c r="AQ749" s="25">
        <f t="shared" si="22"/>
        <v>0</v>
      </c>
      <c r="AR749" s="26">
        <f t="shared" si="23"/>
        <v>1</v>
      </c>
      <c r="BD749" s="30"/>
      <c r="BE749" s="30"/>
      <c r="BF749" s="30"/>
    </row>
    <row r="750" spans="1:58" x14ac:dyDescent="0.2">
      <c r="A750" s="40">
        <v>39160</v>
      </c>
      <c r="B750" s="13">
        <v>14.32</v>
      </c>
      <c r="C750" s="14">
        <v>14.89</v>
      </c>
      <c r="D750" s="31">
        <f t="shared" si="14"/>
        <v>3596.9960012907213</v>
      </c>
      <c r="E750" s="31">
        <f t="shared" si="15"/>
        <v>38884.8911117065</v>
      </c>
      <c r="F750" s="16">
        <f t="shared" si="0"/>
        <v>42481.887112997225</v>
      </c>
      <c r="G750" s="16">
        <f t="shared" si="1"/>
        <v>14.841737367144679</v>
      </c>
      <c r="H750" s="17">
        <f t="shared" si="2"/>
        <v>3.8280725319006059E-2</v>
      </c>
      <c r="I750" s="16">
        <v>14.59</v>
      </c>
      <c r="J750" s="32">
        <f t="shared" si="16"/>
        <v>0.93893838777994398</v>
      </c>
      <c r="K750" s="18">
        <f t="shared" ca="1" si="3"/>
        <v>8409.8838582523531</v>
      </c>
      <c r="L750" s="19"/>
      <c r="M750" s="20"/>
      <c r="N750" s="18"/>
      <c r="O750" s="20"/>
      <c r="P750" s="21"/>
      <c r="Q750" s="33">
        <f t="shared" si="17"/>
        <v>1.061061612220056</v>
      </c>
      <c r="R750" s="5">
        <f t="shared" ca="1" si="4"/>
        <v>15.520765009869347</v>
      </c>
      <c r="S750" s="20"/>
      <c r="T750" s="20"/>
      <c r="U750" s="5">
        <f t="shared" ca="1" si="5"/>
        <v>29.084404184615046</v>
      </c>
      <c r="V750" s="23"/>
      <c r="W750" s="20"/>
      <c r="X750" s="32">
        <f t="shared" si="18"/>
        <v>0.87787677555988786</v>
      </c>
      <c r="Y750" s="18">
        <f t="shared" ca="1" si="6"/>
        <v>350611162.97142595</v>
      </c>
      <c r="Z750" s="20"/>
      <c r="AA750" s="20"/>
      <c r="AB750" s="18"/>
      <c r="AC750" s="20"/>
      <c r="AD750" s="20"/>
      <c r="AE750" s="24">
        <f t="shared" si="58"/>
        <v>2</v>
      </c>
      <c r="AH750" s="25" t="str">
        <f t="shared" ca="1" si="7"/>
        <v>-</v>
      </c>
      <c r="AI750" s="15">
        <f t="shared" ca="1" si="8"/>
        <v>13.71782126024811</v>
      </c>
      <c r="AJ750" s="15">
        <f t="shared" ca="1" si="9"/>
        <v>12.821295595454716</v>
      </c>
      <c r="AK750" s="17">
        <f t="shared" ca="1" si="10"/>
        <v>-6.4464778065032964E-3</v>
      </c>
      <c r="AL750" s="17">
        <f t="shared" ca="1" si="11"/>
        <v>-1.0301609402604307E-2</v>
      </c>
      <c r="AM750" s="26">
        <f t="shared" ca="1" si="12"/>
        <v>1</v>
      </c>
      <c r="AN750" s="26">
        <f t="shared" ca="1" si="13"/>
        <v>1</v>
      </c>
      <c r="AO750" s="25">
        <f t="shared" si="20"/>
        <v>0</v>
      </c>
      <c r="AP750" s="26">
        <f t="shared" si="21"/>
        <v>0</v>
      </c>
      <c r="AQ750" s="25">
        <f t="shared" si="22"/>
        <v>0</v>
      </c>
      <c r="AR750" s="26">
        <f t="shared" si="23"/>
        <v>1</v>
      </c>
      <c r="BD750" s="30"/>
      <c r="BE750" s="30"/>
      <c r="BF750" s="30"/>
    </row>
    <row r="751" spans="1:58" x14ac:dyDescent="0.2">
      <c r="A751" s="40">
        <v>39161</v>
      </c>
      <c r="B751" s="13">
        <v>13.06</v>
      </c>
      <c r="C751" s="14">
        <v>14.38</v>
      </c>
      <c r="D751" s="31">
        <f t="shared" si="14"/>
        <v>1798.4980006453607</v>
      </c>
      <c r="E751" s="31">
        <f t="shared" si="15"/>
        <v>40614.541304402373</v>
      </c>
      <c r="F751" s="16">
        <f t="shared" si="0"/>
        <v>42413.039305047736</v>
      </c>
      <c r="G751" s="16">
        <f t="shared" si="1"/>
        <v>14.324026238162816</v>
      </c>
      <c r="H751" s="17">
        <f t="shared" si="2"/>
        <v>9.1794158553546557E-2</v>
      </c>
      <c r="I751" s="16">
        <v>13.27</v>
      </c>
      <c r="J751" s="32">
        <f t="shared" si="16"/>
        <v>0.96355378128504843</v>
      </c>
      <c r="K751" s="18">
        <f t="shared" ca="1" si="3"/>
        <v>8103.0450334097595</v>
      </c>
      <c r="L751" s="19"/>
      <c r="M751" s="20"/>
      <c r="N751" s="18"/>
      <c r="O751" s="20"/>
      <c r="P751" s="21"/>
      <c r="Q751" s="33">
        <f t="shared" si="17"/>
        <v>1.0364462187149517</v>
      </c>
      <c r="R751" s="5">
        <f t="shared" ca="1" si="4"/>
        <v>16.08576806618381</v>
      </c>
      <c r="S751" s="20"/>
      <c r="T751" s="20"/>
      <c r="U751" s="5">
        <f t="shared" ca="1" si="5"/>
        <v>30.143388733415112</v>
      </c>
      <c r="V751" s="23"/>
      <c r="W751" s="20"/>
      <c r="X751" s="32">
        <f t="shared" si="18"/>
        <v>0.92710756257009685</v>
      </c>
      <c r="Y751" s="18">
        <f t="shared" ca="1" si="6"/>
        <v>325032867.87399447</v>
      </c>
      <c r="Z751" s="20"/>
      <c r="AA751" s="20"/>
      <c r="AB751" s="18"/>
      <c r="AC751" s="20"/>
      <c r="AD751" s="20"/>
      <c r="AE751" s="24">
        <f t="shared" si="58"/>
        <v>1</v>
      </c>
      <c r="AH751" s="25" t="str">
        <f t="shared" ca="1" si="7"/>
        <v>-</v>
      </c>
      <c r="AI751" s="15">
        <f t="shared" ca="1" si="8"/>
        <v>13.845721853927497</v>
      </c>
      <c r="AJ751" s="15">
        <f t="shared" ca="1" si="9"/>
        <v>12.883052527201658</v>
      </c>
      <c r="AK751" s="17">
        <f t="shared" ca="1" si="10"/>
        <v>2.9788334942713601E-3</v>
      </c>
      <c r="AL751" s="17">
        <f t="shared" ca="1" si="11"/>
        <v>-1.0046930633358521E-2</v>
      </c>
      <c r="AM751" s="26">
        <f t="shared" ca="1" si="12"/>
        <v>1</v>
      </c>
      <c r="AN751" s="26">
        <f t="shared" ca="1" si="13"/>
        <v>1</v>
      </c>
      <c r="AO751" s="25">
        <f t="shared" si="20"/>
        <v>0</v>
      </c>
      <c r="AP751" s="26">
        <f t="shared" si="21"/>
        <v>0</v>
      </c>
      <c r="AQ751" s="25">
        <f t="shared" si="22"/>
        <v>0</v>
      </c>
      <c r="AR751" s="26">
        <f t="shared" si="23"/>
        <v>1</v>
      </c>
      <c r="BD751" s="30"/>
      <c r="BE751" s="30"/>
      <c r="BF751" s="30"/>
    </row>
    <row r="752" spans="1:58" x14ac:dyDescent="0.2">
      <c r="A752" s="41">
        <v>39162</v>
      </c>
      <c r="B752" s="13">
        <v>13.28</v>
      </c>
      <c r="C752" s="14">
        <v>13.6</v>
      </c>
      <c r="D752" s="31">
        <f t="shared" si="14"/>
        <v>42247.947694418261</v>
      </c>
      <c r="E752" s="31">
        <f t="shared" si="15"/>
        <v>0</v>
      </c>
      <c r="F752" s="16">
        <f t="shared" si="0"/>
        <v>42247.947694418261</v>
      </c>
      <c r="G752" s="16">
        <f t="shared" si="1"/>
        <v>13.28</v>
      </c>
      <c r="H752" s="17">
        <f t="shared" si="2"/>
        <v>2.352941176470591E-2</v>
      </c>
      <c r="I752" s="16">
        <v>12.19</v>
      </c>
      <c r="J752" s="32">
        <f t="shared" si="16"/>
        <v>0.92350486787204455</v>
      </c>
      <c r="K752" s="18">
        <f t="shared" ca="1" si="3"/>
        <v>7482.8964578084551</v>
      </c>
      <c r="L752" s="19"/>
      <c r="M752" s="20"/>
      <c r="N752" s="18"/>
      <c r="O752" s="20"/>
      <c r="P752" s="21"/>
      <c r="Q752" s="33">
        <f t="shared" si="17"/>
        <v>1.0764951321279554</v>
      </c>
      <c r="R752" s="5">
        <f t="shared" ca="1" si="4"/>
        <v>17.315529647543226</v>
      </c>
      <c r="S752" s="20"/>
      <c r="T752" s="20"/>
      <c r="U752" s="5">
        <f t="shared" ca="1" si="5"/>
        <v>32.448100324554169</v>
      </c>
      <c r="V752" s="23"/>
      <c r="W752" s="20"/>
      <c r="X752" s="32">
        <f t="shared" si="18"/>
        <v>0.847009735744089</v>
      </c>
      <c r="Y752" s="18">
        <f t="shared" ca="1" si="6"/>
        <v>275287884.77630073</v>
      </c>
      <c r="Z752" s="20"/>
      <c r="AA752" s="20"/>
      <c r="AB752" s="18"/>
      <c r="AC752" s="20"/>
      <c r="AD752" s="20"/>
      <c r="AE752" s="24">
        <v>19</v>
      </c>
      <c r="AH752" s="25" t="str">
        <f t="shared" ca="1" si="7"/>
        <v>-</v>
      </c>
      <c r="AI752" s="15">
        <f t="shared" ca="1" si="8"/>
        <v>13.931502191954078</v>
      </c>
      <c r="AJ752" s="15">
        <f t="shared" ca="1" si="9"/>
        <v>12.91440759356578</v>
      </c>
      <c r="AK752" s="17">
        <f t="shared" ca="1" si="10"/>
        <v>1.546791411623912E-2</v>
      </c>
      <c r="AL752" s="17">
        <f t="shared" ca="1" si="11"/>
        <v>-7.1960801482369302E-3</v>
      </c>
      <c r="AM752" s="26">
        <f t="shared" ca="1" si="12"/>
        <v>1</v>
      </c>
      <c r="AN752" s="26">
        <f t="shared" ca="1" si="13"/>
        <v>1</v>
      </c>
      <c r="AO752" s="25">
        <f t="shared" si="20"/>
        <v>0</v>
      </c>
      <c r="AP752" s="26">
        <f t="shared" si="21"/>
        <v>0</v>
      </c>
      <c r="AQ752" s="25">
        <f t="shared" si="22"/>
        <v>0</v>
      </c>
      <c r="AR752" s="26">
        <f t="shared" si="23"/>
        <v>1</v>
      </c>
      <c r="BD752" s="30"/>
      <c r="BE752" s="30"/>
      <c r="BF752" s="30"/>
    </row>
    <row r="753" spans="1:58" x14ac:dyDescent="0.2">
      <c r="A753" s="40">
        <v>39163</v>
      </c>
      <c r="B753" s="13">
        <v>13.36</v>
      </c>
      <c r="C753" s="14">
        <v>13.72</v>
      </c>
      <c r="D753" s="31">
        <f t="shared" si="14"/>
        <v>40024.371499975197</v>
      </c>
      <c r="E753" s="31">
        <f t="shared" si="15"/>
        <v>2171.2567545738179</v>
      </c>
      <c r="F753" s="16">
        <f t="shared" si="0"/>
        <v>42195.628254549018</v>
      </c>
      <c r="G753" s="16">
        <f t="shared" si="1"/>
        <v>13.378524488530687</v>
      </c>
      <c r="H753" s="17">
        <f t="shared" si="2"/>
        <v>2.6239067055393694E-2</v>
      </c>
      <c r="I753" s="16">
        <v>12.93</v>
      </c>
      <c r="J753" s="32">
        <f t="shared" si="16"/>
        <v>1.0061714349658697</v>
      </c>
      <c r="K753" s="18">
        <f t="shared" ca="1" si="3"/>
        <v>7528.7697212850271</v>
      </c>
      <c r="L753" s="19"/>
      <c r="M753" s="20"/>
      <c r="N753" s="18"/>
      <c r="O753" s="20"/>
      <c r="P753" s="21"/>
      <c r="Q753" s="33">
        <f t="shared" si="17"/>
        <v>0.99382856503413031</v>
      </c>
      <c r="R753" s="5">
        <f t="shared" ca="1" si="4"/>
        <v>17.207951091948704</v>
      </c>
      <c r="S753" s="20"/>
      <c r="T753" s="20"/>
      <c r="U753" s="5">
        <f t="shared" ca="1" si="5"/>
        <v>32.246744964551326</v>
      </c>
      <c r="V753" s="23"/>
      <c r="W753" s="20"/>
      <c r="X753" s="32">
        <f t="shared" si="18"/>
        <v>1.0123428699317394</v>
      </c>
      <c r="Y753" s="18">
        <f t="shared" ca="1" si="6"/>
        <v>278667386.15188146</v>
      </c>
      <c r="Z753" s="20"/>
      <c r="AA753" s="20"/>
      <c r="AB753" s="18"/>
      <c r="AC753" s="20"/>
      <c r="AD753" s="20"/>
      <c r="AE753" s="24">
        <f t="shared" ref="AE753:AE770" si="59">AE752-1</f>
        <v>18</v>
      </c>
      <c r="AH753" s="25" t="str">
        <f t="shared" ca="1" si="7"/>
        <v>-</v>
      </c>
      <c r="AI753" s="15">
        <f t="shared" ca="1" si="8"/>
        <v>14.025810803329922</v>
      </c>
      <c r="AJ753" s="15">
        <f t="shared" ca="1" si="9"/>
        <v>12.955880111353045</v>
      </c>
      <c r="AK753" s="17">
        <f t="shared" ca="1" si="10"/>
        <v>2.7101818031412001E-2</v>
      </c>
      <c r="AL753" s="17">
        <f t="shared" ca="1" si="11"/>
        <v>-5.7867657635478909E-3</v>
      </c>
      <c r="AM753" s="26">
        <f t="shared" ca="1" si="12"/>
        <v>1</v>
      </c>
      <c r="AN753" s="26">
        <f t="shared" ca="1" si="13"/>
        <v>1</v>
      </c>
      <c r="AO753" s="25">
        <f t="shared" si="20"/>
        <v>0</v>
      </c>
      <c r="AP753" s="26">
        <f t="shared" si="21"/>
        <v>0</v>
      </c>
      <c r="AQ753" s="25">
        <f t="shared" si="22"/>
        <v>0</v>
      </c>
      <c r="AR753" s="26">
        <f t="shared" si="23"/>
        <v>1</v>
      </c>
      <c r="BD753" s="30"/>
      <c r="BE753" s="30"/>
      <c r="BF753" s="30"/>
    </row>
    <row r="754" spans="1:58" x14ac:dyDescent="0.2">
      <c r="A754" s="40">
        <v>39164</v>
      </c>
      <c r="B754" s="13">
        <v>13.33</v>
      </c>
      <c r="C754" s="14">
        <v>13.87</v>
      </c>
      <c r="D754" s="31">
        <f t="shared" si="14"/>
        <v>37800.795305532134</v>
      </c>
      <c r="E754" s="31">
        <f t="shared" si="15"/>
        <v>4336.4883841481151</v>
      </c>
      <c r="F754" s="16">
        <f t="shared" si="0"/>
        <v>42137.283689680247</v>
      </c>
      <c r="G754" s="16">
        <f t="shared" si="1"/>
        <v>13.385573200794942</v>
      </c>
      <c r="H754" s="17">
        <f t="shared" si="2"/>
        <v>3.8932948810382006E-2</v>
      </c>
      <c r="I754" s="16">
        <v>12.95</v>
      </c>
      <c r="J754" s="32">
        <f t="shared" si="16"/>
        <v>0.99914342330867956</v>
      </c>
      <c r="K754" s="18">
        <f t="shared" ca="1" si="3"/>
        <v>7522.0140826834031</v>
      </c>
      <c r="L754" s="19"/>
      <c r="M754" s="20"/>
      <c r="N754" s="18"/>
      <c r="O754" s="20"/>
      <c r="P754" s="21"/>
      <c r="Q754" s="33">
        <f t="shared" si="17"/>
        <v>1.0008565766913204</v>
      </c>
      <c r="R754" s="5">
        <f t="shared" ca="1" si="4"/>
        <v>17.221973547102955</v>
      </c>
      <c r="S754" s="20"/>
      <c r="T754" s="20"/>
      <c r="U754" s="5">
        <f t="shared" ca="1" si="5"/>
        <v>32.273261847727007</v>
      </c>
      <c r="V754" s="23"/>
      <c r="W754" s="20"/>
      <c r="X754" s="32">
        <f t="shared" si="18"/>
        <v>0.998286846617359</v>
      </c>
      <c r="Y754" s="18">
        <f t="shared" ca="1" si="6"/>
        <v>278171677.62294388</v>
      </c>
      <c r="Z754" s="20"/>
      <c r="AA754" s="20"/>
      <c r="AB754" s="18"/>
      <c r="AC754" s="20"/>
      <c r="AD754" s="20"/>
      <c r="AE754" s="24">
        <f t="shared" si="59"/>
        <v>17</v>
      </c>
      <c r="AH754" s="25" t="str">
        <f t="shared" ca="1" si="7"/>
        <v>-</v>
      </c>
      <c r="AI754" s="15">
        <f t="shared" ca="1" si="8"/>
        <v>14.122455842358336</v>
      </c>
      <c r="AJ754" s="15">
        <f t="shared" ca="1" si="9"/>
        <v>12.999442835044384</v>
      </c>
      <c r="AK754" s="17">
        <f t="shared" ca="1" si="10"/>
        <v>3.435167784075268E-2</v>
      </c>
      <c r="AL754" s="17">
        <f t="shared" ca="1" si="11"/>
        <v>-2.8192684287109832E-3</v>
      </c>
      <c r="AM754" s="26">
        <f t="shared" ca="1" si="12"/>
        <v>1</v>
      </c>
      <c r="AN754" s="26">
        <f t="shared" ca="1" si="13"/>
        <v>1</v>
      </c>
      <c r="AO754" s="25">
        <f t="shared" si="20"/>
        <v>0</v>
      </c>
      <c r="AP754" s="26">
        <f t="shared" si="21"/>
        <v>0</v>
      </c>
      <c r="AQ754" s="25">
        <f t="shared" si="22"/>
        <v>0</v>
      </c>
      <c r="AR754" s="26">
        <f t="shared" si="23"/>
        <v>1</v>
      </c>
      <c r="BD754" s="30"/>
      <c r="BE754" s="30"/>
      <c r="BF754" s="30"/>
    </row>
    <row r="755" spans="1:58" x14ac:dyDescent="0.2">
      <c r="A755" s="40">
        <v>39167</v>
      </c>
      <c r="B755" s="13">
        <v>13.38</v>
      </c>
      <c r="C755" s="14">
        <v>13.79</v>
      </c>
      <c r="D755" s="31">
        <f t="shared" si="14"/>
        <v>35577.219111089071</v>
      </c>
      <c r="E755" s="31">
        <f t="shared" si="15"/>
        <v>6473.4942004369459</v>
      </c>
      <c r="F755" s="16">
        <f t="shared" si="0"/>
        <v>42050.713311526015</v>
      </c>
      <c r="G755" s="16">
        <f t="shared" si="1"/>
        <v>13.443117422111641</v>
      </c>
      <c r="H755" s="17">
        <f t="shared" si="2"/>
        <v>2.9731689630166702E-2</v>
      </c>
      <c r="I755" s="16">
        <v>13.11</v>
      </c>
      <c r="J755" s="32">
        <f t="shared" si="16"/>
        <v>1.0022356570207007</v>
      </c>
      <c r="K755" s="18">
        <f t="shared" ca="1" si="3"/>
        <v>7538.5233832545691</v>
      </c>
      <c r="L755" s="19"/>
      <c r="M755" s="20"/>
      <c r="N755" s="18"/>
      <c r="O755" s="20"/>
      <c r="P755" s="21"/>
      <c r="Q755" s="33">
        <f t="shared" si="17"/>
        <v>0.99776434297929928</v>
      </c>
      <c r="R755" s="5">
        <f t="shared" ca="1" si="4"/>
        <v>17.182755280225038</v>
      </c>
      <c r="S755" s="20"/>
      <c r="T755" s="20"/>
      <c r="U755" s="5">
        <f t="shared" ca="1" si="5"/>
        <v>32.200007484345043</v>
      </c>
      <c r="V755" s="23"/>
      <c r="W755" s="20"/>
      <c r="X755" s="32">
        <f t="shared" si="18"/>
        <v>1.0044713140414014</v>
      </c>
      <c r="Y755" s="18">
        <f t="shared" ca="1" si="6"/>
        <v>279397081.3443374</v>
      </c>
      <c r="Z755" s="20"/>
      <c r="AA755" s="20"/>
      <c r="AB755" s="18"/>
      <c r="AC755" s="20"/>
      <c r="AD755" s="20"/>
      <c r="AE755" s="24">
        <f t="shared" si="59"/>
        <v>16</v>
      </c>
      <c r="AH755" s="25" t="str">
        <f t="shared" ca="1" si="7"/>
        <v>-</v>
      </c>
      <c r="AI755" s="15">
        <f t="shared" ca="1" si="8"/>
        <v>14.199559177939426</v>
      </c>
      <c r="AJ755" s="15">
        <f t="shared" ca="1" si="9"/>
        <v>13.03224370870263</v>
      </c>
      <c r="AK755" s="17">
        <f t="shared" ca="1" si="10"/>
        <v>4.1418000188866821E-2</v>
      </c>
      <c r="AL755" s="17">
        <f t="shared" ca="1" si="11"/>
        <v>1.6092157715294764E-3</v>
      </c>
      <c r="AM755" s="26">
        <f t="shared" ca="1" si="12"/>
        <v>1</v>
      </c>
      <c r="AN755" s="26">
        <f t="shared" ca="1" si="13"/>
        <v>1</v>
      </c>
      <c r="AO755" s="25">
        <f t="shared" si="20"/>
        <v>0</v>
      </c>
      <c r="AP755" s="26">
        <f t="shared" si="21"/>
        <v>0</v>
      </c>
      <c r="AQ755" s="25">
        <f t="shared" si="22"/>
        <v>0</v>
      </c>
      <c r="AR755" s="26">
        <f t="shared" si="23"/>
        <v>1</v>
      </c>
      <c r="BD755" s="30"/>
      <c r="BE755" s="30"/>
      <c r="BF755" s="30"/>
    </row>
    <row r="756" spans="1:58" x14ac:dyDescent="0.2">
      <c r="A756" s="40">
        <v>39168</v>
      </c>
      <c r="B756" s="13">
        <v>13.93</v>
      </c>
      <c r="C756" s="14">
        <v>13.99</v>
      </c>
      <c r="D756" s="31">
        <f t="shared" si="14"/>
        <v>33353.642916646</v>
      </c>
      <c r="E756" s="31">
        <f t="shared" si="15"/>
        <v>8630.9597175978051</v>
      </c>
      <c r="F756" s="16">
        <f t="shared" si="0"/>
        <v>41984.602634243805</v>
      </c>
      <c r="G756" s="16">
        <f t="shared" si="1"/>
        <v>13.942334464317009</v>
      </c>
      <c r="H756" s="17">
        <f t="shared" si="2"/>
        <v>4.2887776983560055E-3</v>
      </c>
      <c r="I756" s="16">
        <v>13.48</v>
      </c>
      <c r="J756" s="32">
        <f t="shared" si="16"/>
        <v>1.0355049629578821</v>
      </c>
      <c r="K756" s="18">
        <f t="shared" ca="1" si="3"/>
        <v>7805.8601344835506</v>
      </c>
      <c r="L756" s="19"/>
      <c r="M756" s="20"/>
      <c r="N756" s="18"/>
      <c r="O756" s="20"/>
      <c r="P756" s="21"/>
      <c r="Q756" s="33">
        <f t="shared" si="17"/>
        <v>0.96449503704211792</v>
      </c>
      <c r="R756" s="5">
        <f t="shared" ca="1" si="4"/>
        <v>16.571991794342811</v>
      </c>
      <c r="S756" s="20"/>
      <c r="T756" s="20"/>
      <c r="U756" s="5">
        <f t="shared" ca="1" si="5"/>
        <v>31.055684170164465</v>
      </c>
      <c r="V756" s="23"/>
      <c r="W756" s="20"/>
      <c r="X756" s="32">
        <f t="shared" si="18"/>
        <v>1.0710099259157642</v>
      </c>
      <c r="Y756" s="18">
        <f t="shared" ca="1" si="6"/>
        <v>299217353.66498435</v>
      </c>
      <c r="Z756" s="20"/>
      <c r="AA756" s="20"/>
      <c r="AB756" s="18"/>
      <c r="AC756" s="20"/>
      <c r="AD756" s="20"/>
      <c r="AE756" s="24">
        <f t="shared" si="59"/>
        <v>15</v>
      </c>
      <c r="AH756" s="25" t="str">
        <f t="shared" ca="1" si="7"/>
        <v>-</v>
      </c>
      <c r="AI756" s="15">
        <f t="shared" ca="1" si="8"/>
        <v>14.304362862285521</v>
      </c>
      <c r="AJ756" s="15">
        <f t="shared" ca="1" si="9"/>
        <v>13.075276278494727</v>
      </c>
      <c r="AK756" s="17">
        <f t="shared" ca="1" si="10"/>
        <v>3.5752675585425144E-2</v>
      </c>
      <c r="AL756" s="17">
        <f t="shared" ca="1" si="11"/>
        <v>6.6240998207146989E-3</v>
      </c>
      <c r="AM756" s="26">
        <f t="shared" ca="1" si="12"/>
        <v>1</v>
      </c>
      <c r="AN756" s="26">
        <f t="shared" ca="1" si="13"/>
        <v>1</v>
      </c>
      <c r="AO756" s="25">
        <f t="shared" si="20"/>
        <v>0</v>
      </c>
      <c r="AP756" s="26">
        <f t="shared" si="21"/>
        <v>0</v>
      </c>
      <c r="AQ756" s="25">
        <f t="shared" si="22"/>
        <v>0</v>
      </c>
      <c r="AR756" s="26">
        <f t="shared" si="23"/>
        <v>1</v>
      </c>
      <c r="BD756" s="30"/>
      <c r="BE756" s="30"/>
      <c r="BF756" s="30"/>
    </row>
    <row r="757" spans="1:58" x14ac:dyDescent="0.2">
      <c r="A757" s="40">
        <v>39169</v>
      </c>
      <c r="B757" s="13">
        <v>14.72</v>
      </c>
      <c r="C757" s="14">
        <v>14.59</v>
      </c>
      <c r="D757" s="31">
        <f t="shared" si="14"/>
        <v>31130.066722202933</v>
      </c>
      <c r="E757" s="31">
        <f t="shared" si="15"/>
        <v>10844.99948804755</v>
      </c>
      <c r="F757" s="16">
        <f t="shared" si="0"/>
        <v>41975.066210250487</v>
      </c>
      <c r="G757" s="16">
        <f t="shared" si="1"/>
        <v>14.686412204655394</v>
      </c>
      <c r="H757" s="17">
        <f t="shared" si="2"/>
        <v>-8.9102124742974631E-3</v>
      </c>
      <c r="I757" s="16">
        <v>14.98</v>
      </c>
      <c r="J757" s="32">
        <f t="shared" si="16"/>
        <v>1.0531289689041139</v>
      </c>
      <c r="K757" s="18">
        <f t="shared" ca="1" si="3"/>
        <v>8220.2422983685519</v>
      </c>
      <c r="L757" s="19"/>
      <c r="M757" s="20"/>
      <c r="N757" s="18"/>
      <c r="O757" s="20"/>
      <c r="P757" s="21"/>
      <c r="Q757" s="33">
        <f t="shared" si="17"/>
        <v>0.94687103109588611</v>
      </c>
      <c r="R757" s="5">
        <f t="shared" ca="1" si="4"/>
        <v>15.690885268746651</v>
      </c>
      <c r="S757" s="20"/>
      <c r="T757" s="20"/>
      <c r="U757" s="5">
        <f t="shared" ca="1" si="5"/>
        <v>29.404720973761972</v>
      </c>
      <c r="V757" s="23"/>
      <c r="W757" s="20"/>
      <c r="X757" s="32">
        <f t="shared" si="18"/>
        <v>1.1062579378082278</v>
      </c>
      <c r="Y757" s="18">
        <f t="shared" ca="1" si="6"/>
        <v>330989787.71420646</v>
      </c>
      <c r="Z757" s="20"/>
      <c r="AA757" s="20"/>
      <c r="AB757" s="18"/>
      <c r="AC757" s="20"/>
      <c r="AD757" s="20"/>
      <c r="AE757" s="24">
        <f t="shared" si="59"/>
        <v>14</v>
      </c>
      <c r="AH757" s="25" t="str">
        <f t="shared" ca="1" si="7"/>
        <v>-</v>
      </c>
      <c r="AI757" s="15">
        <f t="shared" ca="1" si="8"/>
        <v>14.303265321804675</v>
      </c>
      <c r="AJ757" s="15">
        <f t="shared" ca="1" si="9"/>
        <v>13.136156630035268</v>
      </c>
      <c r="AK757" s="17">
        <f t="shared" ca="1" si="10"/>
        <v>1.8968613747451141E-2</v>
      </c>
      <c r="AL757" s="17">
        <f t="shared" ca="1" si="11"/>
        <v>1.0095186045320406E-2</v>
      </c>
      <c r="AM757" s="26">
        <f t="shared" ca="1" si="12"/>
        <v>1</v>
      </c>
      <c r="AN757" s="26">
        <f t="shared" ca="1" si="13"/>
        <v>1</v>
      </c>
      <c r="AO757" s="25">
        <f t="shared" si="20"/>
        <v>0</v>
      </c>
      <c r="AP757" s="26">
        <f t="shared" si="21"/>
        <v>0</v>
      </c>
      <c r="AQ757" s="25">
        <f t="shared" si="22"/>
        <v>0</v>
      </c>
      <c r="AR757" s="26">
        <f t="shared" si="23"/>
        <v>1</v>
      </c>
      <c r="BD757" s="30"/>
      <c r="BE757" s="30"/>
      <c r="BF757" s="30"/>
    </row>
    <row r="758" spans="1:58" x14ac:dyDescent="0.2">
      <c r="A758" s="40">
        <v>39170</v>
      </c>
      <c r="B758" s="13">
        <v>14.6</v>
      </c>
      <c r="C758" s="14">
        <v>14.55</v>
      </c>
      <c r="D758" s="31">
        <f t="shared" si="14"/>
        <v>28906.490527759866</v>
      </c>
      <c r="E758" s="31">
        <f t="shared" si="15"/>
        <v>13088.388218835895</v>
      </c>
      <c r="F758" s="16">
        <f t="shared" si="0"/>
        <v>41994.878746595758</v>
      </c>
      <c r="G758" s="16">
        <f t="shared" si="1"/>
        <v>14.584416685308447</v>
      </c>
      <c r="H758" s="17">
        <f t="shared" si="2"/>
        <v>-3.4364261168384758E-3</v>
      </c>
      <c r="I758" s="16">
        <v>15.14</v>
      </c>
      <c r="J758" s="32">
        <f t="shared" si="16"/>
        <v>0.99352383908745923</v>
      </c>
      <c r="K758" s="18">
        <f t="shared" ca="1" si="3"/>
        <v>8166.6737340064728</v>
      </c>
      <c r="L758" s="19"/>
      <c r="M758" s="20"/>
      <c r="N758" s="18"/>
      <c r="O758" s="20"/>
      <c r="P758" s="21"/>
      <c r="Q758" s="33">
        <f t="shared" si="17"/>
        <v>1.0064761609125408</v>
      </c>
      <c r="R758" s="5">
        <f t="shared" ca="1" si="4"/>
        <v>15.791844071745812</v>
      </c>
      <c r="S758" s="20"/>
      <c r="T758" s="20"/>
      <c r="U758" s="5">
        <f t="shared" ca="1" si="5"/>
        <v>29.594137475568537</v>
      </c>
      <c r="V758" s="23"/>
      <c r="W758" s="20"/>
      <c r="X758" s="32">
        <f t="shared" si="18"/>
        <v>0.98704767817491834</v>
      </c>
      <c r="Y758" s="18">
        <f t="shared" ca="1" si="6"/>
        <v>326681200.13555998</v>
      </c>
      <c r="Z758" s="20"/>
      <c r="AA758" s="20"/>
      <c r="AB758" s="18"/>
      <c r="AC758" s="20"/>
      <c r="AD758" s="20"/>
      <c r="AE758" s="24">
        <f t="shared" si="59"/>
        <v>13</v>
      </c>
      <c r="AH758" s="25" t="str">
        <f t="shared" ca="1" si="7"/>
        <v>-</v>
      </c>
      <c r="AI758" s="15">
        <f t="shared" ca="1" si="8"/>
        <v>14.354052646819511</v>
      </c>
      <c r="AJ758" s="15">
        <f t="shared" ca="1" si="9"/>
        <v>13.198048618823391</v>
      </c>
      <c r="AK758" s="17">
        <f t="shared" ca="1" si="10"/>
        <v>1.4474307433860412E-2</v>
      </c>
      <c r="AL758" s="17">
        <f t="shared" ca="1" si="11"/>
        <v>1.0762554790576223E-2</v>
      </c>
      <c r="AM758" s="26">
        <f t="shared" ca="1" si="12"/>
        <v>1</v>
      </c>
      <c r="AN758" s="26">
        <f t="shared" ca="1" si="13"/>
        <v>1</v>
      </c>
      <c r="AO758" s="25">
        <f t="shared" si="20"/>
        <v>0</v>
      </c>
      <c r="AP758" s="26">
        <f t="shared" si="21"/>
        <v>0</v>
      </c>
      <c r="AQ758" s="25">
        <f t="shared" si="22"/>
        <v>0</v>
      </c>
      <c r="AR758" s="26">
        <f t="shared" si="23"/>
        <v>1</v>
      </c>
      <c r="BD758" s="30"/>
      <c r="BE758" s="30"/>
      <c r="BF758" s="30"/>
    </row>
    <row r="759" spans="1:58" x14ac:dyDescent="0.2">
      <c r="A759" s="40">
        <v>39171</v>
      </c>
      <c r="B759" s="13">
        <v>14.49</v>
      </c>
      <c r="C759" s="14">
        <v>14.39</v>
      </c>
      <c r="D759" s="31">
        <f t="shared" si="14"/>
        <v>26682.914333316799</v>
      </c>
      <c r="E759" s="31">
        <f t="shared" si="15"/>
        <v>15319.605568586325</v>
      </c>
      <c r="F759" s="16">
        <f t="shared" si="0"/>
        <v>42002.519901903128</v>
      </c>
      <c r="G759" s="16">
        <f t="shared" si="1"/>
        <v>14.453526936944819</v>
      </c>
      <c r="H759" s="17">
        <f t="shared" si="2"/>
        <v>-6.9492703266156308E-3</v>
      </c>
      <c r="I759" s="16">
        <v>14.64</v>
      </c>
      <c r="J759" s="32">
        <f t="shared" si="16"/>
        <v>0.99120569114943802</v>
      </c>
      <c r="K759" s="18">
        <f t="shared" ca="1" si="3"/>
        <v>8094.5234719516084</v>
      </c>
      <c r="L759" s="19"/>
      <c r="M759" s="20"/>
      <c r="N759" s="18"/>
      <c r="O759" s="20"/>
      <c r="P759" s="21"/>
      <c r="Q759" s="33">
        <f t="shared" si="17"/>
        <v>1.008794308850562</v>
      </c>
      <c r="R759" s="5">
        <f t="shared" ca="1" si="4"/>
        <v>15.930058772888659</v>
      </c>
      <c r="S759" s="20"/>
      <c r="T759" s="20"/>
      <c r="U759" s="5">
        <f t="shared" ca="1" si="5"/>
        <v>29.853375382460872</v>
      </c>
      <c r="V759" s="23"/>
      <c r="W759" s="20"/>
      <c r="X759" s="32">
        <f t="shared" si="18"/>
        <v>0.98241138229887592</v>
      </c>
      <c r="Y759" s="18">
        <f t="shared" ca="1" si="6"/>
        <v>320914207.63768202</v>
      </c>
      <c r="Z759" s="20"/>
      <c r="AA759" s="20"/>
      <c r="AB759" s="18"/>
      <c r="AC759" s="20"/>
      <c r="AD759" s="20"/>
      <c r="AE759" s="24">
        <f t="shared" si="59"/>
        <v>12</v>
      </c>
      <c r="AH759" s="25" t="str">
        <f t="shared" ca="1" si="7"/>
        <v>-</v>
      </c>
      <c r="AI759" s="15">
        <f t="shared" ca="1" si="8"/>
        <v>14.370318036026866</v>
      </c>
      <c r="AJ759" s="15">
        <f t="shared" ca="1" si="9"/>
        <v>13.260022428566726</v>
      </c>
      <c r="AK759" s="17">
        <f t="shared" ca="1" si="10"/>
        <v>8.9429178701921908E-3</v>
      </c>
      <c r="AL759" s="17">
        <f t="shared" ca="1" si="11"/>
        <v>1.0510574045782733E-2</v>
      </c>
      <c r="AM759" s="26">
        <f t="shared" ca="1" si="12"/>
        <v>1</v>
      </c>
      <c r="AN759" s="26">
        <f t="shared" ca="1" si="13"/>
        <v>0</v>
      </c>
      <c r="AO759" s="25">
        <f t="shared" si="20"/>
        <v>0</v>
      </c>
      <c r="AP759" s="26">
        <f t="shared" si="21"/>
        <v>0</v>
      </c>
      <c r="AQ759" s="25">
        <f t="shared" si="22"/>
        <v>0</v>
      </c>
      <c r="AR759" s="26">
        <f t="shared" si="23"/>
        <v>1</v>
      </c>
      <c r="BD759" s="30"/>
      <c r="BE759" s="30"/>
      <c r="BF759" s="30"/>
    </row>
    <row r="760" spans="1:58" x14ac:dyDescent="0.2">
      <c r="A760" s="40">
        <v>39174</v>
      </c>
      <c r="B760" s="13">
        <v>14.7</v>
      </c>
      <c r="C760" s="14">
        <v>14.77</v>
      </c>
      <c r="D760" s="31">
        <f t="shared" si="14"/>
        <v>24459.338138873733</v>
      </c>
      <c r="E760" s="31">
        <f t="shared" si="15"/>
        <v>17558.633995096403</v>
      </c>
      <c r="F760" s="16">
        <f t="shared" si="0"/>
        <v>42017.972133970135</v>
      </c>
      <c r="G760" s="16">
        <f t="shared" si="1"/>
        <v>14.729251872882818</v>
      </c>
      <c r="H760" s="17">
        <f t="shared" si="2"/>
        <v>4.7393364928910442E-3</v>
      </c>
      <c r="I760" s="16">
        <v>14.53</v>
      </c>
      <c r="J760" s="32">
        <f t="shared" si="16"/>
        <v>1.0194515605320762</v>
      </c>
      <c r="K760" s="18">
        <f t="shared" ca="1" si="3"/>
        <v>8251.6381687758403</v>
      </c>
      <c r="L760" s="19"/>
      <c r="M760" s="20"/>
      <c r="N760" s="18"/>
      <c r="O760" s="20"/>
      <c r="P760" s="21"/>
      <c r="Q760" s="33">
        <f t="shared" si="17"/>
        <v>0.98054843946792392</v>
      </c>
      <c r="R760" s="5">
        <f t="shared" ca="1" si="4"/>
        <v>15.619543553638831</v>
      </c>
      <c r="S760" s="20"/>
      <c r="T760" s="20"/>
      <c r="U760" s="5">
        <f t="shared" ca="1" si="5"/>
        <v>29.271678481215627</v>
      </c>
      <c r="V760" s="23"/>
      <c r="W760" s="20"/>
      <c r="X760" s="32">
        <f t="shared" si="18"/>
        <v>1.0389031210641522</v>
      </c>
      <c r="Y760" s="18">
        <f t="shared" ca="1" si="6"/>
        <v>333376829.89190596</v>
      </c>
      <c r="Z760" s="20"/>
      <c r="AA760" s="20"/>
      <c r="AB760" s="18"/>
      <c r="AC760" s="20"/>
      <c r="AD760" s="20"/>
      <c r="AE760" s="24">
        <f t="shared" si="59"/>
        <v>11</v>
      </c>
      <c r="AH760" s="25" t="str">
        <f t="shared" ca="1" si="7"/>
        <v>-</v>
      </c>
      <c r="AI760" s="15">
        <f t="shared" ca="1" si="8"/>
        <v>14.361046753867599</v>
      </c>
      <c r="AJ760" s="15">
        <f t="shared" ca="1" si="9"/>
        <v>13.331360393169161</v>
      </c>
      <c r="AK760" s="17">
        <f t="shared" ca="1" si="10"/>
        <v>3.243982483943697E-3</v>
      </c>
      <c r="AL760" s="17">
        <f t="shared" ca="1" si="11"/>
        <v>1.0080038390541911E-2</v>
      </c>
      <c r="AM760" s="26">
        <f t="shared" ca="1" si="12"/>
        <v>1</v>
      </c>
      <c r="AN760" s="26">
        <f t="shared" ca="1" si="13"/>
        <v>0</v>
      </c>
      <c r="AO760" s="25">
        <f t="shared" si="20"/>
        <v>0</v>
      </c>
      <c r="AP760" s="26">
        <f t="shared" si="21"/>
        <v>0</v>
      </c>
      <c r="AQ760" s="25">
        <f t="shared" si="22"/>
        <v>0</v>
      </c>
      <c r="AR760" s="26">
        <f t="shared" si="23"/>
        <v>1</v>
      </c>
      <c r="BD760" s="30"/>
      <c r="BE760" s="30"/>
      <c r="BF760" s="30"/>
    </row>
    <row r="761" spans="1:58" x14ac:dyDescent="0.2">
      <c r="A761" s="40">
        <v>39175</v>
      </c>
      <c r="B761" s="13">
        <v>14</v>
      </c>
      <c r="C761" s="14">
        <v>14.28</v>
      </c>
      <c r="D761" s="31">
        <f t="shared" si="14"/>
        <v>22235.761944430666</v>
      </c>
      <c r="E761" s="31">
        <f t="shared" si="15"/>
        <v>19771.67191373642</v>
      </c>
      <c r="F761" s="16">
        <f t="shared" si="0"/>
        <v>42007.433858167089</v>
      </c>
      <c r="G761" s="16">
        <f t="shared" si="1"/>
        <v>14.131787820092461</v>
      </c>
      <c r="H761" s="17">
        <f t="shared" si="2"/>
        <v>1.9607843137254832E-2</v>
      </c>
      <c r="I761" s="16">
        <v>13.46</v>
      </c>
      <c r="J761" s="32">
        <f t="shared" si="16"/>
        <v>0.95919627371456107</v>
      </c>
      <c r="K761" s="18">
        <f t="shared" ca="1" si="3"/>
        <v>7914.6179072627938</v>
      </c>
      <c r="L761" s="19"/>
      <c r="M761" s="20"/>
      <c r="N761" s="18"/>
      <c r="O761" s="20"/>
      <c r="P761" s="21"/>
      <c r="Q761" s="33">
        <f t="shared" si="17"/>
        <v>1.0408037262854388</v>
      </c>
      <c r="R761" s="5">
        <f t="shared" ca="1" si="4"/>
        <v>16.256201893301522</v>
      </c>
      <c r="S761" s="20"/>
      <c r="T761" s="20"/>
      <c r="U761" s="5">
        <f t="shared" ca="1" si="5"/>
        <v>30.465029018700502</v>
      </c>
      <c r="V761" s="23"/>
      <c r="W761" s="20"/>
      <c r="X761" s="32">
        <f t="shared" si="18"/>
        <v>0.91839254742912213</v>
      </c>
      <c r="Y761" s="18">
        <f t="shared" ca="1" si="6"/>
        <v>306150645.99987513</v>
      </c>
      <c r="Z761" s="20"/>
      <c r="AA761" s="20"/>
      <c r="AB761" s="18"/>
      <c r="AC761" s="20"/>
      <c r="AD761" s="20"/>
      <c r="AE761" s="24">
        <f t="shared" si="59"/>
        <v>10</v>
      </c>
      <c r="AH761" s="25" t="str">
        <f t="shared" ca="1" si="7"/>
        <v>-</v>
      </c>
      <c r="AI761" s="15">
        <f t="shared" ca="1" si="8"/>
        <v>14.291385916503021</v>
      </c>
      <c r="AJ761" s="15">
        <f t="shared" ca="1" si="9"/>
        <v>13.38815068832476</v>
      </c>
      <c r="AK761" s="17">
        <f t="shared" ca="1" si="10"/>
        <v>1.5566747351250521E-3</v>
      </c>
      <c r="AL761" s="17">
        <f t="shared" ca="1" si="11"/>
        <v>9.1028854148141741E-3</v>
      </c>
      <c r="AM761" s="26">
        <f t="shared" ca="1" si="12"/>
        <v>1</v>
      </c>
      <c r="AN761" s="26">
        <f t="shared" ca="1" si="13"/>
        <v>0</v>
      </c>
      <c r="AO761" s="25">
        <f t="shared" si="20"/>
        <v>0</v>
      </c>
      <c r="AP761" s="26">
        <f t="shared" si="21"/>
        <v>0</v>
      </c>
      <c r="AQ761" s="25">
        <f t="shared" si="22"/>
        <v>0</v>
      </c>
      <c r="AR761" s="26">
        <f t="shared" si="23"/>
        <v>1</v>
      </c>
      <c r="BD761" s="30"/>
      <c r="BE761" s="30"/>
      <c r="BF761" s="30"/>
    </row>
    <row r="762" spans="1:58" x14ac:dyDescent="0.2">
      <c r="A762" s="40">
        <v>39176</v>
      </c>
      <c r="B762" s="13">
        <v>13.65</v>
      </c>
      <c r="C762" s="14">
        <v>14.2</v>
      </c>
      <c r="D762" s="31">
        <f t="shared" si="14"/>
        <v>20012.185749987599</v>
      </c>
      <c r="E762" s="31">
        <f t="shared" si="15"/>
        <v>21951.648574955114</v>
      </c>
      <c r="F762" s="16">
        <f t="shared" si="0"/>
        <v>41963.834324942713</v>
      </c>
      <c r="G762" s="16">
        <f t="shared" si="1"/>
        <v>13.937709807991713</v>
      </c>
      <c r="H762" s="17">
        <f t="shared" si="2"/>
        <v>3.8732394366197131E-2</v>
      </c>
      <c r="I762" s="16">
        <v>13.24</v>
      </c>
      <c r="J762" s="32">
        <f t="shared" si="16"/>
        <v>0.98524291691804811</v>
      </c>
      <c r="K762" s="18">
        <f t="shared" ca="1" si="3"/>
        <v>7797.5033316968056</v>
      </c>
      <c r="L762" s="19"/>
      <c r="M762" s="20"/>
      <c r="N762" s="18"/>
      <c r="O762" s="20"/>
      <c r="P762" s="21"/>
      <c r="Q762" s="33">
        <f t="shared" si="17"/>
        <v>1.0147570830819519</v>
      </c>
      <c r="R762" s="5">
        <f t="shared" ca="1" si="4"/>
        <v>16.495408809573807</v>
      </c>
      <c r="S762" s="20"/>
      <c r="T762" s="20"/>
      <c r="U762" s="5">
        <f t="shared" ca="1" si="5"/>
        <v>30.913545608160025</v>
      </c>
      <c r="V762" s="23"/>
      <c r="W762" s="20"/>
      <c r="X762" s="32">
        <f t="shared" si="18"/>
        <v>0.97048583383609621</v>
      </c>
      <c r="Y762" s="18">
        <f t="shared" ca="1" si="6"/>
        <v>297095310.90342116</v>
      </c>
      <c r="Z762" s="20"/>
      <c r="AA762" s="20"/>
      <c r="AB762" s="18"/>
      <c r="AC762" s="20"/>
      <c r="AD762" s="20"/>
      <c r="AE762" s="24">
        <f t="shared" si="59"/>
        <v>9</v>
      </c>
      <c r="AH762" s="25" t="str">
        <f t="shared" ca="1" si="7"/>
        <v>-</v>
      </c>
      <c r="AI762" s="15">
        <f t="shared" ca="1" si="8"/>
        <v>14.262399231355325</v>
      </c>
      <c r="AJ762" s="15">
        <f t="shared" ca="1" si="9"/>
        <v>13.438662335108173</v>
      </c>
      <c r="AK762" s="17">
        <f t="shared" ca="1" si="10"/>
        <v>7.2972775130985728E-3</v>
      </c>
      <c r="AL762" s="17">
        <f t="shared" ca="1" si="11"/>
        <v>1.4736477060645285E-2</v>
      </c>
      <c r="AM762" s="26">
        <f t="shared" ca="1" si="12"/>
        <v>1</v>
      </c>
      <c r="AN762" s="26">
        <f t="shared" ca="1" si="13"/>
        <v>0</v>
      </c>
      <c r="AO762" s="25">
        <f t="shared" si="20"/>
        <v>0</v>
      </c>
      <c r="AP762" s="26">
        <f t="shared" si="21"/>
        <v>0</v>
      </c>
      <c r="AQ762" s="25">
        <f t="shared" si="22"/>
        <v>0</v>
      </c>
      <c r="AR762" s="26">
        <f t="shared" si="23"/>
        <v>1</v>
      </c>
      <c r="BD762" s="30"/>
      <c r="BE762" s="30"/>
      <c r="BF762" s="30"/>
    </row>
    <row r="763" spans="1:58" x14ac:dyDescent="0.2">
      <c r="A763" s="40">
        <v>39177</v>
      </c>
      <c r="B763" s="13">
        <v>13.53</v>
      </c>
      <c r="C763" s="14">
        <v>14</v>
      </c>
      <c r="D763" s="31">
        <f t="shared" si="14"/>
        <v>17788.609555544532</v>
      </c>
      <c r="E763" s="31">
        <f t="shared" si="15"/>
        <v>24089.100339331722</v>
      </c>
      <c r="F763" s="16">
        <f t="shared" si="0"/>
        <v>41877.709894876258</v>
      </c>
      <c r="G763" s="16">
        <f t="shared" si="1"/>
        <v>13.80035569012505</v>
      </c>
      <c r="H763" s="17">
        <f t="shared" si="2"/>
        <v>3.3571428571428585E-2</v>
      </c>
      <c r="I763" s="16">
        <v>13.23</v>
      </c>
      <c r="J763" s="32">
        <f t="shared" si="16"/>
        <v>0.98811302105950038</v>
      </c>
      <c r="K763" s="18">
        <f t="shared" ca="1" si="3"/>
        <v>7704.5004639529852</v>
      </c>
      <c r="L763" s="19"/>
      <c r="M763" s="20"/>
      <c r="N763" s="18"/>
      <c r="O763" s="20"/>
      <c r="P763" s="21"/>
      <c r="Q763" s="33">
        <f t="shared" si="17"/>
        <v>1.0118869789404996</v>
      </c>
      <c r="R763" s="5">
        <f t="shared" ca="1" si="4"/>
        <v>16.69079404121312</v>
      </c>
      <c r="S763" s="20"/>
      <c r="T763" s="20"/>
      <c r="U763" s="5">
        <f t="shared" ca="1" si="5"/>
        <v>31.2799433547018</v>
      </c>
      <c r="V763" s="23"/>
      <c r="W763" s="20"/>
      <c r="X763" s="32">
        <f t="shared" si="18"/>
        <v>0.97622604211900077</v>
      </c>
      <c r="Y763" s="18">
        <f t="shared" ca="1" si="6"/>
        <v>290013091.56983292</v>
      </c>
      <c r="Z763" s="20"/>
      <c r="AA763" s="20"/>
      <c r="AB763" s="18"/>
      <c r="AC763" s="20"/>
      <c r="AD763" s="20"/>
      <c r="AE763" s="24">
        <f t="shared" si="59"/>
        <v>8</v>
      </c>
      <c r="AH763" s="25" t="str">
        <f t="shared" ca="1" si="7"/>
        <v>-</v>
      </c>
      <c r="AI763" s="15">
        <f t="shared" ca="1" si="8"/>
        <v>14.24075104705577</v>
      </c>
      <c r="AJ763" s="15">
        <f t="shared" ca="1" si="9"/>
        <v>13.488585392451617</v>
      </c>
      <c r="AK763" s="17">
        <f t="shared" ca="1" si="10"/>
        <v>1.4377551020719581E-2</v>
      </c>
      <c r="AL763" s="17">
        <f t="shared" ca="1" si="11"/>
        <v>1.9557463623587297E-2</v>
      </c>
      <c r="AM763" s="26">
        <f t="shared" ca="1" si="12"/>
        <v>1</v>
      </c>
      <c r="AN763" s="26">
        <f t="shared" ca="1" si="13"/>
        <v>0</v>
      </c>
      <c r="AO763" s="25">
        <f t="shared" si="20"/>
        <v>0</v>
      </c>
      <c r="AP763" s="26">
        <f t="shared" si="21"/>
        <v>0</v>
      </c>
      <c r="AQ763" s="25">
        <f t="shared" si="22"/>
        <v>0</v>
      </c>
      <c r="AR763" s="26">
        <f t="shared" si="23"/>
        <v>1</v>
      </c>
      <c r="BD763" s="30"/>
      <c r="BE763" s="30"/>
      <c r="BF763" s="30"/>
    </row>
    <row r="764" spans="1:58" x14ac:dyDescent="0.2">
      <c r="A764" s="40">
        <v>39181</v>
      </c>
      <c r="B764" s="13">
        <v>13.3</v>
      </c>
      <c r="C764" s="14">
        <v>14.03</v>
      </c>
      <c r="D764" s="31">
        <f t="shared" si="14"/>
        <v>15565.033361101465</v>
      </c>
      <c r="E764" s="31">
        <f t="shared" si="15"/>
        <v>26238.027904389914</v>
      </c>
      <c r="F764" s="16">
        <f t="shared" si="0"/>
        <v>41803.061265491378</v>
      </c>
      <c r="G764" s="16">
        <f t="shared" si="1"/>
        <v>13.758190376263574</v>
      </c>
      <c r="H764" s="17">
        <f t="shared" si="2"/>
        <v>5.2031361368495954E-2</v>
      </c>
      <c r="I764" s="16">
        <v>13.14</v>
      </c>
      <c r="J764" s="32">
        <f t="shared" si="16"/>
        <v>0.99516752907432859</v>
      </c>
      <c r="K764" s="18">
        <f t="shared" ca="1" si="3"/>
        <v>7666.9561102831158</v>
      </c>
      <c r="L764" s="19"/>
      <c r="M764" s="20"/>
      <c r="N764" s="18"/>
      <c r="O764" s="20"/>
      <c r="P764" s="21"/>
      <c r="Q764" s="33">
        <f t="shared" si="17"/>
        <v>1.0048324709256715</v>
      </c>
      <c r="R764" s="5">
        <f t="shared" ca="1" si="4"/>
        <v>16.77075314151891</v>
      </c>
      <c r="S764" s="20"/>
      <c r="T764" s="20"/>
      <c r="U764" s="5">
        <f t="shared" ca="1" si="5"/>
        <v>31.430026714096698</v>
      </c>
      <c r="V764" s="23"/>
      <c r="W764" s="20"/>
      <c r="X764" s="32">
        <f t="shared" si="18"/>
        <v>0.99033505814865719</v>
      </c>
      <c r="Y764" s="18">
        <f t="shared" ca="1" si="6"/>
        <v>287191229.70593941</v>
      </c>
      <c r="Z764" s="20"/>
      <c r="AA764" s="20"/>
      <c r="AB764" s="18"/>
      <c r="AC764" s="20"/>
      <c r="AD764" s="20"/>
      <c r="AE764" s="24">
        <f t="shared" si="59"/>
        <v>7</v>
      </c>
      <c r="AH764" s="25" t="str">
        <f t="shared" ca="1" si="7"/>
        <v>-</v>
      </c>
      <c r="AI764" s="15">
        <f t="shared" ca="1" si="8"/>
        <v>14.242317969947649</v>
      </c>
      <c r="AJ764" s="15">
        <f t="shared" ca="1" si="9"/>
        <v>13.540246228480724</v>
      </c>
      <c r="AK764" s="17">
        <f t="shared" ca="1" si="10"/>
        <v>2.3622182268275321E-2</v>
      </c>
      <c r="AL764" s="17">
        <f t="shared" ca="1" si="11"/>
        <v>2.3094811836972172E-2</v>
      </c>
      <c r="AM764" s="26">
        <f t="shared" ca="1" si="12"/>
        <v>1</v>
      </c>
      <c r="AN764" s="26">
        <f t="shared" ca="1" si="13"/>
        <v>1</v>
      </c>
      <c r="AO764" s="25">
        <f t="shared" si="20"/>
        <v>0</v>
      </c>
      <c r="AP764" s="26">
        <f t="shared" si="21"/>
        <v>0</v>
      </c>
      <c r="AQ764" s="25">
        <f t="shared" si="22"/>
        <v>0</v>
      </c>
      <c r="AR764" s="26">
        <f t="shared" si="23"/>
        <v>1</v>
      </c>
      <c r="BD764" s="30"/>
      <c r="BE764" s="30"/>
      <c r="BF764" s="30"/>
    </row>
    <row r="765" spans="1:58" x14ac:dyDescent="0.2">
      <c r="A765" s="40">
        <v>39182</v>
      </c>
      <c r="B765" s="13">
        <v>12.71</v>
      </c>
      <c r="C765" s="14">
        <v>13.59</v>
      </c>
      <c r="D765" s="31">
        <f t="shared" si="14"/>
        <v>13341.457166658398</v>
      </c>
      <c r="E765" s="31">
        <f t="shared" si="15"/>
        <v>28345.908402329529</v>
      </c>
      <c r="F765" s="16">
        <f t="shared" si="0"/>
        <v>41687.365568987923</v>
      </c>
      <c r="G765" s="16">
        <f t="shared" si="1"/>
        <v>13.308368331833535</v>
      </c>
      <c r="H765" s="17">
        <f t="shared" si="2"/>
        <v>6.47534952170713E-2</v>
      </c>
      <c r="I765" s="16">
        <v>12.68</v>
      </c>
      <c r="J765" s="32">
        <f t="shared" si="16"/>
        <v>0.96462799518628184</v>
      </c>
      <c r="K765" s="18">
        <f t="shared" ca="1" si="3"/>
        <v>7395.4589915073893</v>
      </c>
      <c r="L765" s="19"/>
      <c r="M765" s="20"/>
      <c r="N765" s="18"/>
      <c r="O765" s="20"/>
      <c r="P765" s="21"/>
      <c r="Q765" s="33">
        <f t="shared" si="17"/>
        <v>1.035372004813718</v>
      </c>
      <c r="R765" s="5">
        <f t="shared" ca="1" si="4"/>
        <v>17.363244942288198</v>
      </c>
      <c r="S765" s="20"/>
      <c r="T765" s="20"/>
      <c r="U765" s="5">
        <f t="shared" ca="1" si="5"/>
        <v>32.540655688733672</v>
      </c>
      <c r="V765" s="23"/>
      <c r="W765" s="20"/>
      <c r="X765" s="32">
        <f t="shared" si="18"/>
        <v>0.92925599037256368</v>
      </c>
      <c r="Y765" s="18">
        <f t="shared" ca="1" si="6"/>
        <v>266856606.76222965</v>
      </c>
      <c r="Z765" s="20"/>
      <c r="AA765" s="20"/>
      <c r="AB765" s="18"/>
      <c r="AC765" s="20"/>
      <c r="AD765" s="20"/>
      <c r="AE765" s="24">
        <f t="shared" si="59"/>
        <v>6</v>
      </c>
      <c r="AH765" s="25" t="str">
        <f t="shared" ca="1" si="7"/>
        <v>-</v>
      </c>
      <c r="AI765" s="15">
        <f t="shared" ca="1" si="8"/>
        <v>14.223399315244686</v>
      </c>
      <c r="AJ765" s="15">
        <f t="shared" ca="1" si="9"/>
        <v>13.577890302536455</v>
      </c>
      <c r="AK765" s="17">
        <f t="shared" ca="1" si="10"/>
        <v>3.5572643192223141E-2</v>
      </c>
      <c r="AL765" s="17">
        <f t="shared" ca="1" si="11"/>
        <v>2.7933545566696513E-2</v>
      </c>
      <c r="AM765" s="26">
        <f t="shared" ca="1" si="12"/>
        <v>1</v>
      </c>
      <c r="AN765" s="26">
        <f t="shared" ca="1" si="13"/>
        <v>1</v>
      </c>
      <c r="AO765" s="25">
        <f t="shared" si="20"/>
        <v>0</v>
      </c>
      <c r="AP765" s="26">
        <f t="shared" si="21"/>
        <v>0</v>
      </c>
      <c r="AQ765" s="25">
        <f t="shared" si="22"/>
        <v>0</v>
      </c>
      <c r="AR765" s="26">
        <f t="shared" si="23"/>
        <v>1</v>
      </c>
      <c r="BD765" s="30"/>
      <c r="BE765" s="30"/>
      <c r="BF765" s="30"/>
    </row>
    <row r="766" spans="1:58" x14ac:dyDescent="0.2">
      <c r="A766" s="40">
        <v>39183</v>
      </c>
      <c r="B766" s="13">
        <v>13.28</v>
      </c>
      <c r="C766" s="14">
        <v>13.99</v>
      </c>
      <c r="D766" s="31">
        <f t="shared" si="14"/>
        <v>11117.880972215331</v>
      </c>
      <c r="E766" s="31">
        <f t="shared" si="15"/>
        <v>30425.500266300933</v>
      </c>
      <c r="F766" s="16">
        <f t="shared" si="0"/>
        <v>41543.38123851626</v>
      </c>
      <c r="G766" s="16">
        <f t="shared" si="1"/>
        <v>13.799989094413087</v>
      </c>
      <c r="H766" s="17">
        <f t="shared" si="2"/>
        <v>5.0750536097212362E-2</v>
      </c>
      <c r="I766" s="16">
        <v>13.49</v>
      </c>
      <c r="J766" s="32">
        <f t="shared" si="16"/>
        <v>1.033359226098219</v>
      </c>
      <c r="K766" s="18">
        <f t="shared" ca="1" si="3"/>
        <v>7641.8542243195116</v>
      </c>
      <c r="L766" s="19"/>
      <c r="M766" s="20"/>
      <c r="N766" s="18"/>
      <c r="O766" s="20"/>
      <c r="P766" s="21"/>
      <c r="Q766" s="33">
        <f t="shared" si="17"/>
        <v>0.96664077390178105</v>
      </c>
      <c r="R766" s="5">
        <f t="shared" ca="1" si="4"/>
        <v>16.783321328238962</v>
      </c>
      <c r="S766" s="20"/>
      <c r="T766" s="20"/>
      <c r="U766" s="5">
        <f t="shared" ca="1" si="5"/>
        <v>31.45404771840791</v>
      </c>
      <c r="V766" s="23"/>
      <c r="W766" s="20"/>
      <c r="X766" s="32">
        <f t="shared" si="18"/>
        <v>1.0667184521964379</v>
      </c>
      <c r="Y766" s="18">
        <f t="shared" ca="1" si="6"/>
        <v>284642132.10118997</v>
      </c>
      <c r="Z766" s="20"/>
      <c r="AA766" s="20"/>
      <c r="AB766" s="18"/>
      <c r="AC766" s="20"/>
      <c r="AD766" s="20"/>
      <c r="AE766" s="24">
        <f t="shared" si="59"/>
        <v>5</v>
      </c>
      <c r="AH766" s="25" t="str">
        <f t="shared" ca="1" si="7"/>
        <v>-</v>
      </c>
      <c r="AI766" s="15">
        <f t="shared" ca="1" si="8"/>
        <v>14.238766069130477</v>
      </c>
      <c r="AJ766" s="15">
        <f t="shared" ca="1" si="9"/>
        <v>13.620720503609867</v>
      </c>
      <c r="AK766" s="17">
        <f t="shared" ca="1" si="10"/>
        <v>4.324117645961003E-2</v>
      </c>
      <c r="AL766" s="17">
        <f t="shared" ca="1" si="11"/>
        <v>2.8712908740334407E-2</v>
      </c>
      <c r="AM766" s="26">
        <f t="shared" ca="1" si="12"/>
        <v>1</v>
      </c>
      <c r="AN766" s="26">
        <f t="shared" ca="1" si="13"/>
        <v>1</v>
      </c>
      <c r="AO766" s="25">
        <f t="shared" si="20"/>
        <v>0</v>
      </c>
      <c r="AP766" s="26">
        <f t="shared" si="21"/>
        <v>0</v>
      </c>
      <c r="AQ766" s="25">
        <f t="shared" si="22"/>
        <v>0</v>
      </c>
      <c r="AR766" s="26">
        <f t="shared" si="23"/>
        <v>1</v>
      </c>
      <c r="BD766" s="30"/>
      <c r="BE766" s="30"/>
      <c r="BF766" s="30"/>
    </row>
    <row r="767" spans="1:58" x14ac:dyDescent="0.2">
      <c r="A767" s="40">
        <v>39184</v>
      </c>
      <c r="B767" s="13">
        <v>12.87</v>
      </c>
      <c r="C767" s="14">
        <v>13.73</v>
      </c>
      <c r="D767" s="31">
        <f t="shared" si="14"/>
        <v>8894.3047777722641</v>
      </c>
      <c r="E767" s="31">
        <f t="shared" si="15"/>
        <v>32536.228776823013</v>
      </c>
      <c r="F767" s="16">
        <f t="shared" si="0"/>
        <v>41430.533554595277</v>
      </c>
      <c r="G767" s="16">
        <f t="shared" si="1"/>
        <v>13.545375244955402</v>
      </c>
      <c r="H767" s="17">
        <f t="shared" si="2"/>
        <v>6.2636562272396334E-2</v>
      </c>
      <c r="I767" s="16">
        <v>12.71</v>
      </c>
      <c r="J767" s="32">
        <f t="shared" si="16"/>
        <v>0.97888344273336991</v>
      </c>
      <c r="K767" s="18">
        <f t="shared" ca="1" si="3"/>
        <v>7480.1796076016326</v>
      </c>
      <c r="L767" s="19"/>
      <c r="M767" s="20"/>
      <c r="N767" s="18"/>
      <c r="O767" s="20"/>
      <c r="P767" s="21"/>
      <c r="Q767" s="33">
        <f t="shared" si="17"/>
        <v>1.0211165572666301</v>
      </c>
      <c r="R767" s="5">
        <f t="shared" ca="1" si="4"/>
        <v>17.137013359011622</v>
      </c>
      <c r="S767" s="20"/>
      <c r="T767" s="20"/>
      <c r="U767" s="5">
        <f t="shared" ca="1" si="5"/>
        <v>32.117149336151535</v>
      </c>
      <c r="V767" s="23"/>
      <c r="W767" s="20"/>
      <c r="X767" s="32">
        <f t="shared" si="18"/>
        <v>0.95776688546673971</v>
      </c>
      <c r="Y767" s="18">
        <f t="shared" ca="1" si="6"/>
        <v>272602866.30647445</v>
      </c>
      <c r="Z767" s="20"/>
      <c r="AA767" s="20"/>
      <c r="AB767" s="18"/>
      <c r="AC767" s="20"/>
      <c r="AD767" s="20"/>
      <c r="AE767" s="24">
        <f t="shared" si="59"/>
        <v>4</v>
      </c>
      <c r="AH767" s="25" t="str">
        <f t="shared" ca="1" si="7"/>
        <v>-</v>
      </c>
      <c r="AI767" s="15">
        <f t="shared" ca="1" si="8"/>
        <v>14.179906811136661</v>
      </c>
      <c r="AJ767" s="15">
        <f t="shared" ca="1" si="9"/>
        <v>13.650953365182643</v>
      </c>
      <c r="AK767" s="17">
        <f t="shared" ca="1" si="10"/>
        <v>5.0412629648800278E-2</v>
      </c>
      <c r="AL767" s="17">
        <f t="shared" ca="1" si="11"/>
        <v>2.6890558972762518E-2</v>
      </c>
      <c r="AM767" s="26">
        <f t="shared" ca="1" si="12"/>
        <v>1</v>
      </c>
      <c r="AN767" s="26">
        <f t="shared" ca="1" si="13"/>
        <v>1</v>
      </c>
      <c r="AO767" s="25">
        <f t="shared" si="20"/>
        <v>0</v>
      </c>
      <c r="AP767" s="26">
        <f t="shared" si="21"/>
        <v>0</v>
      </c>
      <c r="AQ767" s="25">
        <f t="shared" si="22"/>
        <v>0</v>
      </c>
      <c r="AR767" s="26">
        <f t="shared" si="23"/>
        <v>1</v>
      </c>
      <c r="BD767" s="30"/>
      <c r="BE767" s="30"/>
      <c r="BF767" s="30"/>
    </row>
    <row r="768" spans="1:58" x14ac:dyDescent="0.2">
      <c r="A768" s="40">
        <v>39185</v>
      </c>
      <c r="B768" s="13">
        <v>12.39</v>
      </c>
      <c r="C768" s="14">
        <v>13.57</v>
      </c>
      <c r="D768" s="31">
        <f t="shared" si="14"/>
        <v>6670.728583329198</v>
      </c>
      <c r="E768" s="31">
        <f t="shared" si="15"/>
        <v>34620.527802495424</v>
      </c>
      <c r="F768" s="16">
        <f t="shared" si="0"/>
        <v>41291.256385824621</v>
      </c>
      <c r="G768" s="16">
        <f t="shared" si="1"/>
        <v>13.379367395974159</v>
      </c>
      <c r="H768" s="17">
        <f t="shared" si="2"/>
        <v>8.6956521739130377E-2</v>
      </c>
      <c r="I768" s="16">
        <v>12.2</v>
      </c>
      <c r="J768" s="32">
        <f t="shared" si="16"/>
        <v>0.98442381173778803</v>
      </c>
      <c r="K768" s="18">
        <f t="shared" ca="1" si="3"/>
        <v>7363.3667198531948</v>
      </c>
      <c r="L768" s="19"/>
      <c r="M768" s="20"/>
      <c r="N768" s="18"/>
      <c r="O768" s="20"/>
      <c r="P768" s="21"/>
      <c r="Q768" s="33">
        <f t="shared" si="17"/>
        <v>1.0155761882622119</v>
      </c>
      <c r="R768" s="5">
        <f t="shared" ca="1" si="4"/>
        <v>17.403217679980376</v>
      </c>
      <c r="S768" s="20"/>
      <c r="T768" s="20"/>
      <c r="U768" s="5">
        <f t="shared" ca="1" si="5"/>
        <v>32.616295429419708</v>
      </c>
      <c r="V768" s="23"/>
      <c r="W768" s="20"/>
      <c r="X768" s="32">
        <f t="shared" si="18"/>
        <v>0.96884762347557618</v>
      </c>
      <c r="Y768" s="18">
        <f t="shared" ca="1" si="6"/>
        <v>264093257.22583258</v>
      </c>
      <c r="Z768" s="20"/>
      <c r="AA768" s="20"/>
      <c r="AB768" s="18"/>
      <c r="AC768" s="20"/>
      <c r="AD768" s="20"/>
      <c r="AE768" s="24">
        <f t="shared" si="59"/>
        <v>3</v>
      </c>
      <c r="AH768" s="25" t="str">
        <f t="shared" ca="1" si="7"/>
        <v>-</v>
      </c>
      <c r="AI768" s="15">
        <f t="shared" ca="1" si="8"/>
        <v>14.088921061473782</v>
      </c>
      <c r="AJ768" s="15">
        <f t="shared" ca="1" si="9"/>
        <v>13.686898944374652</v>
      </c>
      <c r="AK768" s="17">
        <f t="shared" ca="1" si="10"/>
        <v>5.8449984210955819E-2</v>
      </c>
      <c r="AL768" s="17">
        <f t="shared" ca="1" si="11"/>
        <v>3.0854753346164047E-2</v>
      </c>
      <c r="AM768" s="26">
        <f t="shared" ca="1" si="12"/>
        <v>1</v>
      </c>
      <c r="AN768" s="26">
        <f t="shared" ca="1" si="13"/>
        <v>1</v>
      </c>
      <c r="AO768" s="25">
        <f t="shared" si="20"/>
        <v>0</v>
      </c>
      <c r="AP768" s="26">
        <f t="shared" si="21"/>
        <v>0</v>
      </c>
      <c r="AQ768" s="25">
        <f t="shared" si="22"/>
        <v>0</v>
      </c>
      <c r="AR768" s="26">
        <f t="shared" si="23"/>
        <v>1</v>
      </c>
      <c r="BD768" s="30"/>
      <c r="BE768" s="30"/>
      <c r="BF768" s="30"/>
    </row>
    <row r="769" spans="1:58" x14ac:dyDescent="0.2">
      <c r="A769" s="40">
        <v>39188</v>
      </c>
      <c r="B769" s="13">
        <v>11.67</v>
      </c>
      <c r="C769" s="14">
        <v>12.97</v>
      </c>
      <c r="D769" s="31">
        <f t="shared" si="14"/>
        <v>4447.152388886132</v>
      </c>
      <c r="E769" s="31">
        <f t="shared" si="15"/>
        <v>36650.749545247789</v>
      </c>
      <c r="F769" s="16">
        <f t="shared" si="0"/>
        <v>41097.901934133923</v>
      </c>
      <c r="G769" s="16">
        <f t="shared" si="1"/>
        <v>12.8293286315487</v>
      </c>
      <c r="H769" s="17">
        <f t="shared" si="2"/>
        <v>0.10023130300693917</v>
      </c>
      <c r="I769" s="16">
        <v>11.98</v>
      </c>
      <c r="J769" s="32">
        <f t="shared" si="16"/>
        <v>0.95439884353655047</v>
      </c>
      <c r="K769" s="18">
        <f t="shared" ca="1" si="3"/>
        <v>7027.3021812545494</v>
      </c>
      <c r="L769" s="19"/>
      <c r="M769" s="20"/>
      <c r="N769" s="18"/>
      <c r="O769" s="20"/>
      <c r="P769" s="21"/>
      <c r="Q769" s="33">
        <f t="shared" si="17"/>
        <v>1.0456011564634495</v>
      </c>
      <c r="R769" s="5">
        <f t="shared" ca="1" si="4"/>
        <v>18.196066476595277</v>
      </c>
      <c r="S769" s="20"/>
      <c r="T769" s="20"/>
      <c r="U769" s="5">
        <f t="shared" ca="1" si="5"/>
        <v>34.102468667790703</v>
      </c>
      <c r="V769" s="23"/>
      <c r="W769" s="20"/>
      <c r="X769" s="32">
        <f t="shared" si="18"/>
        <v>0.90879768707310093</v>
      </c>
      <c r="Y769" s="18">
        <f t="shared" ca="1" si="6"/>
        <v>239991545.70408618</v>
      </c>
      <c r="Z769" s="20"/>
      <c r="AA769" s="20"/>
      <c r="AB769" s="18"/>
      <c r="AC769" s="20"/>
      <c r="AD769" s="20"/>
      <c r="AE769" s="24">
        <f t="shared" si="59"/>
        <v>2</v>
      </c>
      <c r="AH769" s="25" t="str">
        <f t="shared" ca="1" si="7"/>
        <v>-</v>
      </c>
      <c r="AI769" s="15">
        <f t="shared" ca="1" si="8"/>
        <v>13.969276585149945</v>
      </c>
      <c r="AJ769" s="15">
        <f t="shared" ca="1" si="9"/>
        <v>13.716150862217305</v>
      </c>
      <c r="AK769" s="17">
        <f t="shared" ca="1" si="10"/>
        <v>6.9559963283540915E-2</v>
      </c>
      <c r="AL769" s="17">
        <f t="shared" ca="1" si="11"/>
        <v>3.5479268093135639E-2</v>
      </c>
      <c r="AM769" s="26">
        <f t="shared" ca="1" si="12"/>
        <v>1</v>
      </c>
      <c r="AN769" s="26">
        <f t="shared" ca="1" si="13"/>
        <v>1</v>
      </c>
      <c r="AO769" s="25">
        <f t="shared" si="20"/>
        <v>0</v>
      </c>
      <c r="AP769" s="26">
        <f t="shared" si="21"/>
        <v>0</v>
      </c>
      <c r="AQ769" s="25">
        <f t="shared" si="22"/>
        <v>0</v>
      </c>
      <c r="AR769" s="26">
        <f t="shared" si="23"/>
        <v>1</v>
      </c>
      <c r="BD769" s="30"/>
      <c r="BE769" s="30"/>
      <c r="BF769" s="30"/>
    </row>
    <row r="770" spans="1:58" x14ac:dyDescent="0.2">
      <c r="A770" s="40">
        <v>39189</v>
      </c>
      <c r="B770" s="13">
        <v>11.87</v>
      </c>
      <c r="C770" s="14">
        <v>13.14</v>
      </c>
      <c r="D770" s="31">
        <f t="shared" si="14"/>
        <v>2223.576194443066</v>
      </c>
      <c r="E770" s="31">
        <f t="shared" si="15"/>
        <v>38651.453800386618</v>
      </c>
      <c r="F770" s="16">
        <f t="shared" si="0"/>
        <v>40875.029994829682</v>
      </c>
      <c r="G770" s="16">
        <f t="shared" si="1"/>
        <v>13.070912790344133</v>
      </c>
      <c r="H770" s="17">
        <f t="shared" si="2"/>
        <v>9.6651445966514538E-2</v>
      </c>
      <c r="I770" s="16">
        <v>12.14</v>
      </c>
      <c r="J770" s="32">
        <f t="shared" si="16"/>
        <v>1.013305546555008</v>
      </c>
      <c r="K770" s="18">
        <f t="shared" ca="1" si="3"/>
        <v>7120.5139766614293</v>
      </c>
      <c r="L770" s="19"/>
      <c r="M770" s="20"/>
      <c r="N770" s="18"/>
      <c r="O770" s="20"/>
      <c r="P770" s="21"/>
      <c r="Q770" s="33">
        <f t="shared" si="17"/>
        <v>0.98669445344499196</v>
      </c>
      <c r="R770" s="5">
        <f t="shared" ca="1" si="4"/>
        <v>17.953209928701419</v>
      </c>
      <c r="S770" s="20"/>
      <c r="T770" s="20"/>
      <c r="U770" s="5">
        <f t="shared" ca="1" si="5"/>
        <v>33.647564704894137</v>
      </c>
      <c r="V770" s="23"/>
      <c r="W770" s="20"/>
      <c r="X770" s="32">
        <f t="shared" si="18"/>
        <v>1.0266110931100161</v>
      </c>
      <c r="Y770" s="18">
        <f t="shared" ca="1" si="6"/>
        <v>246361768.16620982</v>
      </c>
      <c r="Z770" s="20"/>
      <c r="AA770" s="20"/>
      <c r="AB770" s="18"/>
      <c r="AC770" s="20"/>
      <c r="AD770" s="20"/>
      <c r="AE770" s="24">
        <f t="shared" si="59"/>
        <v>1</v>
      </c>
      <c r="AH770" s="25" t="str">
        <f t="shared" ca="1" si="7"/>
        <v>-</v>
      </c>
      <c r="AI770" s="15">
        <f t="shared" ca="1" si="8"/>
        <v>13.838586003066435</v>
      </c>
      <c r="AJ770" s="15">
        <f t="shared" ca="1" si="9"/>
        <v>13.752263784450262</v>
      </c>
      <c r="AK770" s="17">
        <f t="shared" ca="1" si="10"/>
        <v>7.6996644049877341E-2</v>
      </c>
      <c r="AL770" s="17">
        <f t="shared" ca="1" si="11"/>
        <v>3.9086674165393923E-2</v>
      </c>
      <c r="AM770" s="26">
        <f t="shared" ca="1" si="12"/>
        <v>1</v>
      </c>
      <c r="AN770" s="26">
        <f t="shared" ca="1" si="13"/>
        <v>1</v>
      </c>
      <c r="AO770" s="25">
        <f t="shared" si="20"/>
        <v>0</v>
      </c>
      <c r="AP770" s="26">
        <f t="shared" si="21"/>
        <v>0</v>
      </c>
      <c r="AQ770" s="25">
        <f t="shared" si="22"/>
        <v>0</v>
      </c>
      <c r="AR770" s="26">
        <f t="shared" si="23"/>
        <v>1</v>
      </c>
      <c r="BD770" s="30"/>
      <c r="BE770" s="30"/>
      <c r="BF770" s="30"/>
    </row>
    <row r="771" spans="1:58" x14ac:dyDescent="0.2">
      <c r="A771" s="41">
        <v>39190</v>
      </c>
      <c r="B771" s="13">
        <v>13.13</v>
      </c>
      <c r="C771" s="14">
        <v>13.37</v>
      </c>
      <c r="D771" s="31">
        <f t="shared" si="14"/>
        <v>40660.11814042004</v>
      </c>
      <c r="E771" s="31">
        <f t="shared" si="15"/>
        <v>0</v>
      </c>
      <c r="F771" s="16">
        <f t="shared" si="0"/>
        <v>40660.11814042004</v>
      </c>
      <c r="G771" s="16">
        <f t="shared" si="1"/>
        <v>13.13</v>
      </c>
      <c r="H771" s="17">
        <f t="shared" si="2"/>
        <v>1.7950635751682764E-2</v>
      </c>
      <c r="I771" s="16">
        <v>12.42</v>
      </c>
      <c r="J771" s="32">
        <f t="shared" si="16"/>
        <v>0.99923896499238962</v>
      </c>
      <c r="K771" s="18">
        <f t="shared" ca="1" si="3"/>
        <v>7114.8049480862428</v>
      </c>
      <c r="L771" s="19"/>
      <c r="M771" s="20"/>
      <c r="N771" s="18"/>
      <c r="O771" s="20"/>
      <c r="P771" s="21"/>
      <c r="Q771" s="33">
        <f t="shared" si="17"/>
        <v>1.0007610350076104</v>
      </c>
      <c r="R771" s="5">
        <f t="shared" ca="1" si="4"/>
        <v>17.966124473659271</v>
      </c>
      <c r="S771" s="20"/>
      <c r="T771" s="20"/>
      <c r="U771" s="5">
        <f t="shared" ca="1" si="5"/>
        <v>33.67201886393142</v>
      </c>
      <c r="V771" s="23"/>
      <c r="W771" s="20"/>
      <c r="X771" s="32">
        <f t="shared" si="18"/>
        <v>0.99847792998477936</v>
      </c>
      <c r="Y771" s="18">
        <f t="shared" ca="1" si="6"/>
        <v>245970599.14551482</v>
      </c>
      <c r="Z771" s="20"/>
      <c r="AA771" s="20"/>
      <c r="AB771" s="18"/>
      <c r="AC771" s="20"/>
      <c r="AD771" s="20"/>
      <c r="AE771" s="24">
        <v>20</v>
      </c>
      <c r="AH771" s="25" t="str">
        <f t="shared" ca="1" si="7"/>
        <v>-</v>
      </c>
      <c r="AI771" s="15">
        <f t="shared" ca="1" si="8"/>
        <v>13.757074699869069</v>
      </c>
      <c r="AJ771" s="15">
        <f t="shared" ca="1" si="9"/>
        <v>13.788651253452807</v>
      </c>
      <c r="AK771" s="17">
        <f t="shared" ca="1" si="10"/>
        <v>6.9196167472312595E-2</v>
      </c>
      <c r="AL771" s="17">
        <f t="shared" ca="1" si="11"/>
        <v>3.8350358297988676E-2</v>
      </c>
      <c r="AM771" s="26">
        <f t="shared" ca="1" si="12"/>
        <v>0</v>
      </c>
      <c r="AN771" s="26">
        <f t="shared" ca="1" si="13"/>
        <v>1</v>
      </c>
      <c r="AO771" s="25">
        <f t="shared" si="20"/>
        <v>0</v>
      </c>
      <c r="AP771" s="26">
        <f t="shared" si="21"/>
        <v>0</v>
      </c>
      <c r="AQ771" s="25">
        <f t="shared" si="22"/>
        <v>0</v>
      </c>
      <c r="AR771" s="26">
        <f t="shared" si="23"/>
        <v>1</v>
      </c>
      <c r="BD771" s="30"/>
      <c r="BE771" s="30"/>
      <c r="BF771" s="30"/>
    </row>
    <row r="772" spans="1:58" x14ac:dyDescent="0.2">
      <c r="A772" s="40">
        <v>39191</v>
      </c>
      <c r="B772" s="13">
        <v>13.02</v>
      </c>
      <c r="C772" s="14">
        <v>13.53</v>
      </c>
      <c r="D772" s="31">
        <f t="shared" si="14"/>
        <v>38627.112233399035</v>
      </c>
      <c r="E772" s="31">
        <f t="shared" si="15"/>
        <v>1996.5121585030486</v>
      </c>
      <c r="F772" s="16">
        <f t="shared" si="0"/>
        <v>40623.624391902085</v>
      </c>
      <c r="G772" s="16">
        <f t="shared" si="1"/>
        <v>13.045064755202874</v>
      </c>
      <c r="H772" s="17">
        <f t="shared" si="2"/>
        <v>3.7694013303769425E-2</v>
      </c>
      <c r="I772" s="16">
        <v>12.54</v>
      </c>
      <c r="J772" s="32">
        <f t="shared" si="16"/>
        <v>0.99263948171469807</v>
      </c>
      <c r="K772" s="18">
        <f t="shared" ca="1" si="3"/>
        <v>7062.1483747932298</v>
      </c>
      <c r="L772" s="19"/>
      <c r="M772" s="20"/>
      <c r="N772" s="18"/>
      <c r="O772" s="20"/>
      <c r="P772" s="21"/>
      <c r="Q772" s="33">
        <f t="shared" si="17"/>
        <v>1.007360518285302</v>
      </c>
      <c r="R772" s="5">
        <f t="shared" ca="1" si="4"/>
        <v>18.097610507303358</v>
      </c>
      <c r="S772" s="20"/>
      <c r="T772" s="20"/>
      <c r="U772" s="5">
        <f t="shared" ca="1" si="5"/>
        <v>33.918701113295612</v>
      </c>
      <c r="V772" s="23"/>
      <c r="W772" s="20"/>
      <c r="X772" s="32">
        <f t="shared" si="18"/>
        <v>0.98527896342939614</v>
      </c>
      <c r="Y772" s="18">
        <f t="shared" ca="1" si="6"/>
        <v>242333707.17072588</v>
      </c>
      <c r="Z772" s="20"/>
      <c r="AA772" s="20"/>
      <c r="AB772" s="18"/>
      <c r="AC772" s="20"/>
      <c r="AD772" s="20"/>
      <c r="AE772" s="24">
        <f t="shared" ref="AE772:AE790" si="60">AE771-1</f>
        <v>19</v>
      </c>
      <c r="AH772" s="25" t="str">
        <f t="shared" ca="1" si="7"/>
        <v>-</v>
      </c>
      <c r="AI772" s="15">
        <f t="shared" ca="1" si="8"/>
        <v>13.696171772109071</v>
      </c>
      <c r="AJ772" s="15">
        <f t="shared" ca="1" si="9"/>
        <v>13.826857396227465</v>
      </c>
      <c r="AK772" s="17">
        <f t="shared" ca="1" si="10"/>
        <v>6.7020080340072105E-2</v>
      </c>
      <c r="AL772" s="17">
        <f t="shared" ca="1" si="11"/>
        <v>4.0438185523327015E-2</v>
      </c>
      <c r="AM772" s="26">
        <f t="shared" ca="1" si="12"/>
        <v>0</v>
      </c>
      <c r="AN772" s="26">
        <f t="shared" ca="1" si="13"/>
        <v>1</v>
      </c>
      <c r="AO772" s="25">
        <f t="shared" si="20"/>
        <v>0</v>
      </c>
      <c r="AP772" s="26">
        <f t="shared" si="21"/>
        <v>0</v>
      </c>
      <c r="AQ772" s="25">
        <f t="shared" si="22"/>
        <v>0</v>
      </c>
      <c r="AR772" s="26">
        <f t="shared" si="23"/>
        <v>1</v>
      </c>
      <c r="BD772" s="30"/>
      <c r="BE772" s="30"/>
      <c r="BF772" s="30"/>
    </row>
    <row r="773" spans="1:58" x14ac:dyDescent="0.2">
      <c r="A773" s="40">
        <v>39192</v>
      </c>
      <c r="B773" s="13">
        <v>13.03</v>
      </c>
      <c r="C773" s="14">
        <v>13.48</v>
      </c>
      <c r="D773" s="31">
        <f t="shared" si="14"/>
        <v>36594.106326378031</v>
      </c>
      <c r="E773" s="31">
        <f t="shared" si="15"/>
        <v>3952.8859138181588</v>
      </c>
      <c r="F773" s="16">
        <f t="shared" si="0"/>
        <v>40546.992240196189</v>
      </c>
      <c r="G773" s="16">
        <f t="shared" si="1"/>
        <v>13.073870052078849</v>
      </c>
      <c r="H773" s="17">
        <f t="shared" si="2"/>
        <v>3.3382789317507489E-2</v>
      </c>
      <c r="I773" s="16">
        <v>12.07</v>
      </c>
      <c r="J773" s="32">
        <f t="shared" si="16"/>
        <v>1.0003175783349445</v>
      </c>
      <c r="K773" s="18">
        <f t="shared" ca="1" si="3"/>
        <v>7064.1031590430748</v>
      </c>
      <c r="L773" s="19"/>
      <c r="M773" s="20"/>
      <c r="N773" s="18"/>
      <c r="O773" s="20"/>
      <c r="P773" s="21"/>
      <c r="Q773" s="33">
        <f t="shared" si="17"/>
        <v>0.9996824216650555</v>
      </c>
      <c r="R773" s="5">
        <f t="shared" ca="1" si="4"/>
        <v>18.091109415069916</v>
      </c>
      <c r="S773" s="20"/>
      <c r="T773" s="20"/>
      <c r="U773" s="5">
        <f t="shared" ca="1" si="5"/>
        <v>33.90676841602081</v>
      </c>
      <c r="V773" s="23"/>
      <c r="W773" s="20"/>
      <c r="X773" s="32">
        <f t="shared" si="18"/>
        <v>1.000635156669889</v>
      </c>
      <c r="Y773" s="18">
        <f t="shared" ca="1" si="6"/>
        <v>242471668.17145699</v>
      </c>
      <c r="Z773" s="20"/>
      <c r="AA773" s="20"/>
      <c r="AB773" s="18"/>
      <c r="AC773" s="20"/>
      <c r="AD773" s="20"/>
      <c r="AE773" s="24">
        <f t="shared" si="60"/>
        <v>18</v>
      </c>
      <c r="AH773" s="25" t="str">
        <f t="shared" ca="1" si="7"/>
        <v>-</v>
      </c>
      <c r="AI773" s="15">
        <f t="shared" ca="1" si="8"/>
        <v>13.686356060303302</v>
      </c>
      <c r="AJ773" s="15">
        <f t="shared" ca="1" si="9"/>
        <v>13.867731210921145</v>
      </c>
      <c r="AK773" s="17">
        <f t="shared" ca="1" si="10"/>
        <v>6.2144451514257293E-2</v>
      </c>
      <c r="AL773" s="17">
        <f t="shared" ca="1" si="11"/>
        <v>4.3081498135314825E-2</v>
      </c>
      <c r="AM773" s="26">
        <f t="shared" ca="1" si="12"/>
        <v>0</v>
      </c>
      <c r="AN773" s="26">
        <f t="shared" ca="1" si="13"/>
        <v>1</v>
      </c>
      <c r="AO773" s="25">
        <f t="shared" si="20"/>
        <v>0</v>
      </c>
      <c r="AP773" s="26">
        <f t="shared" si="21"/>
        <v>0</v>
      </c>
      <c r="AQ773" s="25">
        <f t="shared" si="22"/>
        <v>0</v>
      </c>
      <c r="AR773" s="26">
        <f t="shared" si="23"/>
        <v>1</v>
      </c>
      <c r="BD773" s="30"/>
      <c r="BE773" s="30"/>
      <c r="BF773" s="30"/>
    </row>
    <row r="774" spans="1:58" x14ac:dyDescent="0.2">
      <c r="A774" s="40">
        <v>39195</v>
      </c>
      <c r="B774" s="13">
        <v>13.22</v>
      </c>
      <c r="C774" s="14">
        <v>13.73</v>
      </c>
      <c r="D774" s="31">
        <f t="shared" si="14"/>
        <v>34561.100419357026</v>
      </c>
      <c r="E774" s="31">
        <f t="shared" si="15"/>
        <v>5918.0244129638304</v>
      </c>
      <c r="F774" s="16">
        <f t="shared" si="0"/>
        <v>40479.124832320857</v>
      </c>
      <c r="G774" s="16">
        <f t="shared" si="1"/>
        <v>13.294561702188821</v>
      </c>
      <c r="H774" s="17">
        <f t="shared" si="2"/>
        <v>3.7144938091769886E-2</v>
      </c>
      <c r="I774" s="16">
        <v>13.04</v>
      </c>
      <c r="J774" s="32">
        <f t="shared" si="16"/>
        <v>1.0151783106595222</v>
      </c>
      <c r="K774" s="18">
        <f t="shared" ca="1" si="3"/>
        <v>7171.0319507994845</v>
      </c>
      <c r="L774" s="19"/>
      <c r="M774" s="20"/>
      <c r="N774" s="18"/>
      <c r="O774" s="20"/>
      <c r="P774" s="21"/>
      <c r="Q774" s="33">
        <f t="shared" si="17"/>
        <v>0.98482168934047765</v>
      </c>
      <c r="R774" s="5">
        <f t="shared" ca="1" si="4"/>
        <v>17.81577472352949</v>
      </c>
      <c r="S774" s="20"/>
      <c r="T774" s="20"/>
      <c r="U774" s="5">
        <f t="shared" ca="1" si="5"/>
        <v>33.390977757811456</v>
      </c>
      <c r="V774" s="23"/>
      <c r="W774" s="20"/>
      <c r="X774" s="32">
        <f t="shared" si="18"/>
        <v>1.0303566213190447</v>
      </c>
      <c r="Y774" s="18">
        <f t="shared" ca="1" si="6"/>
        <v>249815846.53783977</v>
      </c>
      <c r="Z774" s="20"/>
      <c r="AA774" s="20"/>
      <c r="AB774" s="18"/>
      <c r="AC774" s="20"/>
      <c r="AD774" s="20"/>
      <c r="AE774" s="24">
        <f t="shared" si="60"/>
        <v>17</v>
      </c>
      <c r="AH774" s="25" t="str">
        <f t="shared" ca="1" si="7"/>
        <v>-</v>
      </c>
      <c r="AI774" s="15">
        <f t="shared" ca="1" si="8"/>
        <v>13.682357832382261</v>
      </c>
      <c r="AJ774" s="15">
        <f t="shared" ca="1" si="9"/>
        <v>13.915012535823358</v>
      </c>
      <c r="AK774" s="17">
        <f t="shared" ca="1" si="10"/>
        <v>5.3842520906363878E-2</v>
      </c>
      <c r="AL774" s="17">
        <f t="shared" ca="1" si="11"/>
        <v>4.5617833398352847E-2</v>
      </c>
      <c r="AM774" s="26">
        <f t="shared" ca="1" si="12"/>
        <v>0</v>
      </c>
      <c r="AN774" s="26">
        <f t="shared" ca="1" si="13"/>
        <v>1</v>
      </c>
      <c r="AO774" s="25">
        <f t="shared" si="20"/>
        <v>0</v>
      </c>
      <c r="AP774" s="26">
        <f t="shared" si="21"/>
        <v>0</v>
      </c>
      <c r="AQ774" s="25">
        <f t="shared" si="22"/>
        <v>0</v>
      </c>
      <c r="AR774" s="26">
        <f t="shared" si="23"/>
        <v>1</v>
      </c>
      <c r="BD774" s="30"/>
      <c r="BE774" s="30"/>
      <c r="BF774" s="30"/>
    </row>
    <row r="775" spans="1:58" x14ac:dyDescent="0.2">
      <c r="A775" s="40">
        <v>39196</v>
      </c>
      <c r="B775" s="13">
        <v>13.21</v>
      </c>
      <c r="C775" s="14">
        <v>13.73</v>
      </c>
      <c r="D775" s="31">
        <f t="shared" si="14"/>
        <v>32528.094512336025</v>
      </c>
      <c r="E775" s="31">
        <f t="shared" si="15"/>
        <v>7875.5144414283341</v>
      </c>
      <c r="F775" s="16">
        <f t="shared" si="0"/>
        <v>40403.608953764357</v>
      </c>
      <c r="G775" s="16">
        <f t="shared" si="1"/>
        <v>13.311358953212055</v>
      </c>
      <c r="H775" s="17">
        <f t="shared" si="2"/>
        <v>3.7873270211216337E-2</v>
      </c>
      <c r="I775" s="16">
        <v>13.12</v>
      </c>
      <c r="J775" s="32">
        <f t="shared" si="16"/>
        <v>0.99939555959934356</v>
      </c>
      <c r="K775" s="18">
        <f t="shared" ca="1" si="3"/>
        <v>7166.4053174778255</v>
      </c>
      <c r="L775" s="19"/>
      <c r="M775" s="20"/>
      <c r="N775" s="18"/>
      <c r="O775" s="20"/>
      <c r="P775" s="21"/>
      <c r="Q775" s="33">
        <f t="shared" si="17"/>
        <v>1.0006044404006564</v>
      </c>
      <c r="R775" s="5">
        <f t="shared" ca="1" si="4"/>
        <v>17.825800667193274</v>
      </c>
      <c r="S775" s="20"/>
      <c r="T775" s="20"/>
      <c r="U775" s="5">
        <f t="shared" ca="1" si="5"/>
        <v>33.410016768224096</v>
      </c>
      <c r="V775" s="23"/>
      <c r="W775" s="20"/>
      <c r="X775" s="32">
        <f t="shared" si="18"/>
        <v>0.99879111919868724</v>
      </c>
      <c r="Y775" s="18">
        <f t="shared" ca="1" si="6"/>
        <v>249497427.66972291</v>
      </c>
      <c r="Z775" s="20"/>
      <c r="AA775" s="20"/>
      <c r="AB775" s="18"/>
      <c r="AC775" s="20"/>
      <c r="AD775" s="20"/>
      <c r="AE775" s="24">
        <f t="shared" si="60"/>
        <v>16</v>
      </c>
      <c r="AH775" s="25" t="str">
        <f t="shared" ca="1" si="7"/>
        <v>-</v>
      </c>
      <c r="AI775" s="15">
        <f t="shared" ca="1" si="8"/>
        <v>13.678823820592594</v>
      </c>
      <c r="AJ775" s="15">
        <f t="shared" ca="1" si="9"/>
        <v>13.951290867001489</v>
      </c>
      <c r="AK775" s="17">
        <f t="shared" ca="1" si="10"/>
        <v>4.3449515440410071E-2</v>
      </c>
      <c r="AL775" s="17">
        <f t="shared" ca="1" si="11"/>
        <v>4.8419242181967345E-2</v>
      </c>
      <c r="AM775" s="26">
        <f t="shared" ca="1" si="12"/>
        <v>0</v>
      </c>
      <c r="AN775" s="26">
        <f t="shared" ca="1" si="13"/>
        <v>0</v>
      </c>
      <c r="AO775" s="25">
        <f t="shared" si="20"/>
        <v>0</v>
      </c>
      <c r="AP775" s="26">
        <f t="shared" si="21"/>
        <v>0</v>
      </c>
      <c r="AQ775" s="25">
        <f t="shared" si="22"/>
        <v>0</v>
      </c>
      <c r="AR775" s="26">
        <f t="shared" si="23"/>
        <v>1</v>
      </c>
      <c r="BD775" s="30"/>
      <c r="BE775" s="30"/>
      <c r="BF775" s="30"/>
    </row>
    <row r="776" spans="1:58" x14ac:dyDescent="0.2">
      <c r="A776" s="40">
        <v>39197</v>
      </c>
      <c r="B776" s="13">
        <v>13.1</v>
      </c>
      <c r="C776" s="14">
        <v>13.51</v>
      </c>
      <c r="D776" s="31">
        <f t="shared" si="14"/>
        <v>30495.088605315024</v>
      </c>
      <c r="E776" s="31">
        <f t="shared" si="15"/>
        <v>9831.5237663917305</v>
      </c>
      <c r="F776" s="16">
        <f t="shared" si="0"/>
        <v>40326.612371706753</v>
      </c>
      <c r="G776" s="16">
        <f t="shared" si="1"/>
        <v>13.199956939280343</v>
      </c>
      <c r="H776" s="17">
        <f t="shared" si="2"/>
        <v>3.0347890451517423E-2</v>
      </c>
      <c r="I776" s="16">
        <v>13.21</v>
      </c>
      <c r="J776" s="32">
        <f t="shared" si="16"/>
        <v>0.9897413191000799</v>
      </c>
      <c r="K776" s="18">
        <f t="shared" ca="1" si="3"/>
        <v>7092.5982893174514</v>
      </c>
      <c r="L776" s="19"/>
      <c r="M776" s="20"/>
      <c r="N776" s="18"/>
      <c r="O776" s="20"/>
      <c r="P776" s="21"/>
      <c r="Q776" s="33">
        <f t="shared" si="17"/>
        <v>1.0102586808999201</v>
      </c>
      <c r="R776" s="5">
        <f t="shared" ca="1" si="4"/>
        <v>18.007919650522091</v>
      </c>
      <c r="S776" s="20"/>
      <c r="T776" s="20"/>
      <c r="U776" s="5">
        <f t="shared" ca="1" si="5"/>
        <v>33.751603928763856</v>
      </c>
      <c r="V776" s="23"/>
      <c r="W776" s="20"/>
      <c r="X776" s="32">
        <f t="shared" si="18"/>
        <v>0.97948263820015991</v>
      </c>
      <c r="Y776" s="18">
        <f t="shared" ca="1" si="6"/>
        <v>244362315.37077695</v>
      </c>
      <c r="Z776" s="20"/>
      <c r="AA776" s="20"/>
      <c r="AB776" s="18"/>
      <c r="AC776" s="20"/>
      <c r="AD776" s="20"/>
      <c r="AE776" s="24">
        <f t="shared" si="60"/>
        <v>15</v>
      </c>
      <c r="AH776" s="25" t="str">
        <f t="shared" ca="1" si="7"/>
        <v>-</v>
      </c>
      <c r="AI776" s="15">
        <f t="shared" ca="1" si="8"/>
        <v>13.667244749981583</v>
      </c>
      <c r="AJ776" s="15">
        <f t="shared" ca="1" si="9"/>
        <v>13.986864033982739</v>
      </c>
      <c r="AK776" s="17">
        <f t="shared" ca="1" si="10"/>
        <v>3.2398922854577218E-2</v>
      </c>
      <c r="AL776" s="17">
        <f t="shared" ca="1" si="11"/>
        <v>5.0019776804381494E-2</v>
      </c>
      <c r="AM776" s="26">
        <f t="shared" ca="1" si="12"/>
        <v>0</v>
      </c>
      <c r="AN776" s="26">
        <f t="shared" ca="1" si="13"/>
        <v>0</v>
      </c>
      <c r="AO776" s="25">
        <f t="shared" si="20"/>
        <v>0</v>
      </c>
      <c r="AP776" s="26">
        <f t="shared" si="21"/>
        <v>0</v>
      </c>
      <c r="AQ776" s="25">
        <f t="shared" si="22"/>
        <v>0</v>
      </c>
      <c r="AR776" s="26">
        <f t="shared" si="23"/>
        <v>1</v>
      </c>
      <c r="BD776" s="30"/>
      <c r="BE776" s="30"/>
      <c r="BF776" s="30"/>
    </row>
    <row r="777" spans="1:58" x14ac:dyDescent="0.2">
      <c r="A777" s="40">
        <v>39198</v>
      </c>
      <c r="B777" s="13">
        <v>13.11</v>
      </c>
      <c r="C777" s="14">
        <v>13.63</v>
      </c>
      <c r="D777" s="31">
        <f t="shared" si="14"/>
        <v>28462.082698294023</v>
      </c>
      <c r="E777" s="31">
        <f t="shared" si="15"/>
        <v>11802.832232859171</v>
      </c>
      <c r="F777" s="16">
        <f t="shared" si="0"/>
        <v>40264.914931153195</v>
      </c>
      <c r="G777" s="16">
        <f t="shared" si="1"/>
        <v>13.262427312253878</v>
      </c>
      <c r="H777" s="17">
        <f t="shared" si="2"/>
        <v>3.8151137197358853E-2</v>
      </c>
      <c r="I777" s="16">
        <v>12.79</v>
      </c>
      <c r="J777" s="32">
        <f t="shared" si="16"/>
        <v>1.0031954352596306</v>
      </c>
      <c r="K777" s="18">
        <f t="shared" ca="1" si="3"/>
        <v>7114.9721529898761</v>
      </c>
      <c r="L777" s="19"/>
      <c r="M777" s="20"/>
      <c r="N777" s="18"/>
      <c r="O777" s="20"/>
      <c r="P777" s="21"/>
      <c r="Q777" s="33">
        <f t="shared" si="17"/>
        <v>0.99680456474036938</v>
      </c>
      <c r="R777" s="5">
        <f t="shared" ca="1" si="4"/>
        <v>17.949628720041378</v>
      </c>
      <c r="S777" s="20"/>
      <c r="T777" s="20"/>
      <c r="U777" s="5">
        <f t="shared" ca="1" si="5"/>
        <v>33.642601055042739</v>
      </c>
      <c r="V777" s="23"/>
      <c r="W777" s="20"/>
      <c r="X777" s="32">
        <f t="shared" si="18"/>
        <v>1.0063908705192612</v>
      </c>
      <c r="Y777" s="18">
        <f t="shared" ca="1" si="6"/>
        <v>245907818.2597045</v>
      </c>
      <c r="Z777" s="20"/>
      <c r="AA777" s="20"/>
      <c r="AB777" s="18"/>
      <c r="AC777" s="20"/>
      <c r="AD777" s="20"/>
      <c r="AE777" s="24">
        <f t="shared" si="60"/>
        <v>14</v>
      </c>
      <c r="AH777" s="25" t="str">
        <f t="shared" ca="1" si="7"/>
        <v>-</v>
      </c>
      <c r="AI777" s="15">
        <f t="shared" ca="1" si="8"/>
        <v>13.634868218930958</v>
      </c>
      <c r="AJ777" s="15">
        <f t="shared" ca="1" si="9"/>
        <v>13.951570540263244</v>
      </c>
      <c r="AK777" s="17">
        <f t="shared" ca="1" si="10"/>
        <v>3.5765673095523233E-2</v>
      </c>
      <c r="AL777" s="17">
        <f t="shared" ca="1" si="11"/>
        <v>5.1178732683137995E-2</v>
      </c>
      <c r="AM777" s="26">
        <f t="shared" ca="1" si="12"/>
        <v>0</v>
      </c>
      <c r="AN777" s="26">
        <f t="shared" ca="1" si="13"/>
        <v>0</v>
      </c>
      <c r="AO777" s="25">
        <f t="shared" si="20"/>
        <v>0</v>
      </c>
      <c r="AP777" s="26">
        <f t="shared" si="21"/>
        <v>0</v>
      </c>
      <c r="AQ777" s="25">
        <f t="shared" si="22"/>
        <v>0</v>
      </c>
      <c r="AR777" s="26">
        <f t="shared" si="23"/>
        <v>1</v>
      </c>
      <c r="BD777" s="30"/>
      <c r="BE777" s="30"/>
      <c r="BF777" s="30"/>
    </row>
    <row r="778" spans="1:58" x14ac:dyDescent="0.2">
      <c r="A778" s="40">
        <v>39199</v>
      </c>
      <c r="B778" s="13">
        <v>13.02</v>
      </c>
      <c r="C778" s="14">
        <v>13.54</v>
      </c>
      <c r="D778" s="31">
        <f t="shared" si="14"/>
        <v>26429.076791273023</v>
      </c>
      <c r="E778" s="31">
        <f t="shared" si="15"/>
        <v>13758.276652598373</v>
      </c>
      <c r="F778" s="16">
        <f t="shared" si="0"/>
        <v>40187.353443871398</v>
      </c>
      <c r="G778" s="16">
        <f t="shared" si="1"/>
        <v>13.198023762359552</v>
      </c>
      <c r="H778" s="17">
        <f t="shared" si="2"/>
        <v>3.8404726735598249E-2</v>
      </c>
      <c r="I778" s="16">
        <v>12.45</v>
      </c>
      <c r="J778" s="32">
        <f t="shared" si="16"/>
        <v>0.99322698381568675</v>
      </c>
      <c r="K778" s="18">
        <f t="shared" ca="1" si="3"/>
        <v>7066.4942328913212</v>
      </c>
      <c r="L778" s="19"/>
      <c r="M778" s="20"/>
      <c r="N778" s="18"/>
      <c r="O778" s="20"/>
      <c r="P778" s="21"/>
      <c r="Q778" s="33">
        <f t="shared" si="17"/>
        <v>1.0067730161843134</v>
      </c>
      <c r="R778" s="5">
        <f t="shared" ca="1" si="4"/>
        <v>18.070449023363178</v>
      </c>
      <c r="S778" s="20"/>
      <c r="T778" s="20"/>
      <c r="U778" s="5">
        <f t="shared" ca="1" si="5"/>
        <v>33.869303366495302</v>
      </c>
      <c r="V778" s="23"/>
      <c r="W778" s="20"/>
      <c r="X778" s="32">
        <f t="shared" si="18"/>
        <v>0.98645396763137339</v>
      </c>
      <c r="Y778" s="18">
        <f t="shared" ca="1" si="6"/>
        <v>242560778.25914311</v>
      </c>
      <c r="Z778" s="20"/>
      <c r="AA778" s="20"/>
      <c r="AB778" s="18"/>
      <c r="AC778" s="20"/>
      <c r="AD778" s="20"/>
      <c r="AE778" s="24">
        <f t="shared" si="60"/>
        <v>13</v>
      </c>
      <c r="AH778" s="25" t="str">
        <f t="shared" ca="1" si="7"/>
        <v>-</v>
      </c>
      <c r="AI778" s="15">
        <f t="shared" ca="1" si="8"/>
        <v>13.56399257882163</v>
      </c>
      <c r="AJ778" s="15">
        <f t="shared" ca="1" si="9"/>
        <v>13.943769098857453</v>
      </c>
      <c r="AK778" s="17">
        <f t="shared" ca="1" si="10"/>
        <v>3.5884125334161375E-2</v>
      </c>
      <c r="AL778" s="17">
        <f t="shared" ca="1" si="11"/>
        <v>5.1158253456225565E-2</v>
      </c>
      <c r="AM778" s="26">
        <f t="shared" ca="1" si="12"/>
        <v>0</v>
      </c>
      <c r="AN778" s="26">
        <f t="shared" ca="1" si="13"/>
        <v>0</v>
      </c>
      <c r="AO778" s="25">
        <f t="shared" si="20"/>
        <v>0</v>
      </c>
      <c r="AP778" s="26">
        <f t="shared" si="21"/>
        <v>0</v>
      </c>
      <c r="AQ778" s="25">
        <f t="shared" si="22"/>
        <v>0</v>
      </c>
      <c r="AR778" s="26">
        <f t="shared" si="23"/>
        <v>1</v>
      </c>
      <c r="BD778" s="30"/>
      <c r="BE778" s="30"/>
      <c r="BF778" s="30"/>
    </row>
    <row r="779" spans="1:58" x14ac:dyDescent="0.2">
      <c r="A779" s="40">
        <v>39202</v>
      </c>
      <c r="B779" s="13">
        <v>13.41</v>
      </c>
      <c r="C779" s="14">
        <v>13.86</v>
      </c>
      <c r="D779" s="31">
        <f t="shared" si="14"/>
        <v>24396.070884252022</v>
      </c>
      <c r="E779" s="31">
        <f t="shared" si="15"/>
        <v>15713.205523308377</v>
      </c>
      <c r="F779" s="16">
        <f t="shared" si="0"/>
        <v>40109.276407560399</v>
      </c>
      <c r="G779" s="16">
        <f t="shared" si="1"/>
        <v>13.586291948367235</v>
      </c>
      <c r="H779" s="17">
        <f t="shared" si="2"/>
        <v>3.2467532467532423E-2</v>
      </c>
      <c r="I779" s="16">
        <v>14.22</v>
      </c>
      <c r="J779" s="32">
        <f t="shared" si="16"/>
        <v>1.0274186795604678</v>
      </c>
      <c r="K779" s="18">
        <f t="shared" ca="1" si="3"/>
        <v>7259.9521881087112</v>
      </c>
      <c r="L779" s="19"/>
      <c r="M779" s="20"/>
      <c r="N779" s="18"/>
      <c r="O779" s="20"/>
      <c r="P779" s="21"/>
      <c r="Q779" s="33">
        <f t="shared" si="17"/>
        <v>0.97258132043953205</v>
      </c>
      <c r="R779" s="5">
        <f t="shared" ca="1" si="4"/>
        <v>17.574249021476991</v>
      </c>
      <c r="S779" s="20"/>
      <c r="T779" s="20"/>
      <c r="U779" s="5">
        <f t="shared" ca="1" si="5"/>
        <v>32.939524053064936</v>
      </c>
      <c r="V779" s="23"/>
      <c r="W779" s="20"/>
      <c r="X779" s="32">
        <f t="shared" si="18"/>
        <v>1.0548373591209359</v>
      </c>
      <c r="Y779" s="18">
        <f t="shared" ca="1" si="6"/>
        <v>255845331.67489159</v>
      </c>
      <c r="Z779" s="20"/>
      <c r="AA779" s="20"/>
      <c r="AB779" s="18"/>
      <c r="AC779" s="20"/>
      <c r="AD779" s="20"/>
      <c r="AE779" s="24">
        <f t="shared" si="60"/>
        <v>12</v>
      </c>
      <c r="AH779" s="25" t="str">
        <f t="shared" ca="1" si="7"/>
        <v>-</v>
      </c>
      <c r="AI779" s="15">
        <f t="shared" ca="1" si="8"/>
        <v>13.516462829443478</v>
      </c>
      <c r="AJ779" s="15">
        <f t="shared" ca="1" si="9"/>
        <v>13.930948078973964</v>
      </c>
      <c r="AK779" s="17">
        <f t="shared" ca="1" si="10"/>
        <v>3.5731582525832195E-2</v>
      </c>
      <c r="AL779" s="17">
        <f t="shared" ca="1" si="11"/>
        <v>5.1089259949732055E-2</v>
      </c>
      <c r="AM779" s="26">
        <f t="shared" ca="1" si="12"/>
        <v>0</v>
      </c>
      <c r="AN779" s="26">
        <f t="shared" ca="1" si="13"/>
        <v>0</v>
      </c>
      <c r="AO779" s="25">
        <f t="shared" si="20"/>
        <v>0</v>
      </c>
      <c r="AP779" s="26">
        <f t="shared" si="21"/>
        <v>0</v>
      </c>
      <c r="AQ779" s="25">
        <f t="shared" si="22"/>
        <v>0</v>
      </c>
      <c r="AR779" s="26">
        <f t="shared" si="23"/>
        <v>1</v>
      </c>
      <c r="BD779" s="30"/>
      <c r="BE779" s="30"/>
      <c r="BF779" s="30"/>
    </row>
    <row r="780" spans="1:58" x14ac:dyDescent="0.2">
      <c r="A780" s="40">
        <v>39203</v>
      </c>
      <c r="B780" s="13">
        <v>13.43</v>
      </c>
      <c r="C780" s="14">
        <v>13.85</v>
      </c>
      <c r="D780" s="31">
        <f t="shared" si="14"/>
        <v>22363.064977231021</v>
      </c>
      <c r="E780" s="31">
        <f t="shared" si="15"/>
        <v>17680.204745036488</v>
      </c>
      <c r="F780" s="16">
        <f t="shared" si="0"/>
        <v>40043.269722267505</v>
      </c>
      <c r="G780" s="16">
        <f t="shared" si="1"/>
        <v>13.615441549714058</v>
      </c>
      <c r="H780" s="17">
        <f t="shared" si="2"/>
        <v>3.0324909747292406E-2</v>
      </c>
      <c r="I780" s="16">
        <v>13.51</v>
      </c>
      <c r="J780" s="32">
        <f t="shared" si="16"/>
        <v>1.0004963134822968</v>
      </c>
      <c r="K780" s="18">
        <f t="shared" ca="1" si="3"/>
        <v>7263.2592796613562</v>
      </c>
      <c r="L780" s="19"/>
      <c r="M780" s="20"/>
      <c r="N780" s="18"/>
      <c r="O780" s="20"/>
      <c r="P780" s="21"/>
      <c r="Q780" s="33">
        <f t="shared" si="17"/>
        <v>0.99950368651770327</v>
      </c>
      <c r="R780" s="5">
        <f t="shared" ca="1" si="4"/>
        <v>17.564794928007075</v>
      </c>
      <c r="S780" s="20"/>
      <c r="T780" s="20"/>
      <c r="U780" s="5">
        <f t="shared" ca="1" si="5"/>
        <v>32.92204858398955</v>
      </c>
      <c r="V780" s="23"/>
      <c r="W780" s="20"/>
      <c r="X780" s="32">
        <f t="shared" si="18"/>
        <v>1.0009926269645935</v>
      </c>
      <c r="Y780" s="18">
        <f t="shared" ca="1" si="6"/>
        <v>256082435.95397374</v>
      </c>
      <c r="Z780" s="20"/>
      <c r="AA780" s="20"/>
      <c r="AB780" s="18"/>
      <c r="AC780" s="20"/>
      <c r="AD780" s="20"/>
      <c r="AE780" s="24">
        <f t="shared" si="60"/>
        <v>11</v>
      </c>
      <c r="AH780" s="25" t="str">
        <f t="shared" ca="1" si="7"/>
        <v>-</v>
      </c>
      <c r="AI780" s="15">
        <f t="shared" ca="1" si="8"/>
        <v>13.47655400148011</v>
      </c>
      <c r="AJ780" s="15">
        <f t="shared" ca="1" si="9"/>
        <v>13.899033268034614</v>
      </c>
      <c r="AK780" s="17">
        <f t="shared" ca="1" si="10"/>
        <v>3.4594911135085948E-2</v>
      </c>
      <c r="AL780" s="17">
        <f t="shared" ca="1" si="11"/>
        <v>4.9732606723406833E-2</v>
      </c>
      <c r="AM780" s="26">
        <f t="shared" ca="1" si="12"/>
        <v>0</v>
      </c>
      <c r="AN780" s="26">
        <f t="shared" ca="1" si="13"/>
        <v>0</v>
      </c>
      <c r="AO780" s="25">
        <f t="shared" si="20"/>
        <v>0</v>
      </c>
      <c r="AP780" s="26">
        <f t="shared" si="21"/>
        <v>0</v>
      </c>
      <c r="AQ780" s="25">
        <f t="shared" si="22"/>
        <v>0</v>
      </c>
      <c r="AR780" s="26">
        <f t="shared" si="23"/>
        <v>1</v>
      </c>
      <c r="BD780" s="30"/>
      <c r="BE780" s="30"/>
      <c r="BF780" s="30"/>
    </row>
    <row r="781" spans="1:58" x14ac:dyDescent="0.2">
      <c r="A781" s="40">
        <v>39204</v>
      </c>
      <c r="B781" s="13">
        <v>13.16</v>
      </c>
      <c r="C781" s="14">
        <v>13.72</v>
      </c>
      <c r="D781" s="31">
        <f t="shared" si="14"/>
        <v>20330.05907021002</v>
      </c>
      <c r="E781" s="31">
        <f t="shared" si="15"/>
        <v>19651.559931411364</v>
      </c>
      <c r="F781" s="16">
        <f t="shared" si="0"/>
        <v>39981.61900162138</v>
      </c>
      <c r="G781" s="16">
        <f t="shared" si="1"/>
        <v>13.435248322514004</v>
      </c>
      <c r="H781" s="17">
        <f t="shared" si="2"/>
        <v>4.081632653061229E-2</v>
      </c>
      <c r="I781" s="16">
        <v>13.08</v>
      </c>
      <c r="J781" s="32">
        <f t="shared" si="16"/>
        <v>0.98524629780077488</v>
      </c>
      <c r="K781" s="18">
        <f t="shared" ca="1" si="3"/>
        <v>7155.8075754235988</v>
      </c>
      <c r="L781" s="19"/>
      <c r="M781" s="20"/>
      <c r="N781" s="18"/>
      <c r="O781" s="20"/>
      <c r="P781" s="21"/>
      <c r="Q781" s="33">
        <f t="shared" si="17"/>
        <v>1.014753702199225</v>
      </c>
      <c r="R781" s="5">
        <f t="shared" ca="1" si="4"/>
        <v>17.823198159638793</v>
      </c>
      <c r="S781" s="20"/>
      <c r="T781" s="20"/>
      <c r="U781" s="5">
        <f t="shared" ca="1" si="5"/>
        <v>33.406626955080249</v>
      </c>
      <c r="V781" s="23"/>
      <c r="W781" s="20"/>
      <c r="X781" s="32">
        <f t="shared" si="18"/>
        <v>0.97049259560154988</v>
      </c>
      <c r="Y781" s="18">
        <f t="shared" ca="1" si="6"/>
        <v>248509751.67589292</v>
      </c>
      <c r="Z781" s="20"/>
      <c r="AA781" s="20"/>
      <c r="AB781" s="18"/>
      <c r="AC781" s="20"/>
      <c r="AD781" s="20"/>
      <c r="AE781" s="24">
        <f t="shared" si="60"/>
        <v>10</v>
      </c>
      <c r="AH781" s="25" t="str">
        <f t="shared" ca="1" si="7"/>
        <v>-</v>
      </c>
      <c r="AI781" s="15">
        <f t="shared" ca="1" si="8"/>
        <v>13.41493478479588</v>
      </c>
      <c r="AJ781" s="15">
        <f t="shared" ca="1" si="9"/>
        <v>13.846364558711819</v>
      </c>
      <c r="AK781" s="17">
        <f t="shared" ca="1" si="10"/>
        <v>3.5085420521651943E-2</v>
      </c>
      <c r="AL781" s="17">
        <f t="shared" ca="1" si="11"/>
        <v>4.8236533680503145E-2</v>
      </c>
      <c r="AM781" s="26">
        <f t="shared" ca="1" si="12"/>
        <v>0</v>
      </c>
      <c r="AN781" s="26">
        <f t="shared" ca="1" si="13"/>
        <v>0</v>
      </c>
      <c r="AO781" s="25">
        <f t="shared" si="20"/>
        <v>0</v>
      </c>
      <c r="AP781" s="26">
        <f t="shared" si="21"/>
        <v>0</v>
      </c>
      <c r="AQ781" s="25">
        <f t="shared" si="22"/>
        <v>0</v>
      </c>
      <c r="AR781" s="26">
        <f t="shared" si="23"/>
        <v>1</v>
      </c>
      <c r="BD781" s="30"/>
      <c r="BE781" s="30"/>
      <c r="BF781" s="30"/>
    </row>
    <row r="782" spans="1:58" x14ac:dyDescent="0.2">
      <c r="A782" s="40">
        <v>39205</v>
      </c>
      <c r="B782" s="13">
        <v>13.08</v>
      </c>
      <c r="C782" s="14">
        <v>13.61</v>
      </c>
      <c r="D782" s="31">
        <f t="shared" si="14"/>
        <v>18297.053163189019</v>
      </c>
      <c r="E782" s="31">
        <f t="shared" si="15"/>
        <v>21601.586005492733</v>
      </c>
      <c r="F782" s="16">
        <f t="shared" si="0"/>
        <v>39898.639168681751</v>
      </c>
      <c r="G782" s="16">
        <f t="shared" si="1"/>
        <v>13.366948147141265</v>
      </c>
      <c r="H782" s="17">
        <f t="shared" si="2"/>
        <v>3.8941954445260829E-2</v>
      </c>
      <c r="I782" s="16">
        <v>13.09</v>
      </c>
      <c r="J782" s="32">
        <f t="shared" si="16"/>
        <v>0.99285144572629558</v>
      </c>
      <c r="K782" s="18">
        <f t="shared" ca="1" si="3"/>
        <v>7104.364254095256</v>
      </c>
      <c r="L782" s="19"/>
      <c r="M782" s="20"/>
      <c r="N782" s="18"/>
      <c r="O782" s="20"/>
      <c r="P782" s="21"/>
      <c r="Q782" s="33">
        <f t="shared" si="17"/>
        <v>1.0071485542737044</v>
      </c>
      <c r="R782" s="5">
        <f t="shared" ca="1" si="4"/>
        <v>17.949860460282725</v>
      </c>
      <c r="S782" s="20"/>
      <c r="T782" s="20"/>
      <c r="U782" s="5">
        <f t="shared" ca="1" si="5"/>
        <v>33.644284174887673</v>
      </c>
      <c r="V782" s="23"/>
      <c r="W782" s="20"/>
      <c r="X782" s="32">
        <f t="shared" si="18"/>
        <v>0.98570289145259105</v>
      </c>
      <c r="Y782" s="18">
        <f t="shared" ca="1" si="6"/>
        <v>244940659.40863967</v>
      </c>
      <c r="Z782" s="20"/>
      <c r="AA782" s="20"/>
      <c r="AB782" s="18"/>
      <c r="AC782" s="20"/>
      <c r="AD782" s="20"/>
      <c r="AE782" s="24">
        <f t="shared" si="60"/>
        <v>9</v>
      </c>
      <c r="AH782" s="25" t="str">
        <f t="shared" ca="1" si="7"/>
        <v>-</v>
      </c>
      <c r="AI782" s="15">
        <f t="shared" ca="1" si="8"/>
        <v>13.378513847988684</v>
      </c>
      <c r="AJ782" s="15">
        <f t="shared" ca="1" si="9"/>
        <v>13.817596703859328</v>
      </c>
      <c r="AK782" s="17">
        <f t="shared" ca="1" si="10"/>
        <v>3.6517764520609175E-2</v>
      </c>
      <c r="AL782" s="17">
        <f t="shared" ca="1" si="11"/>
        <v>4.7498497327256174E-2</v>
      </c>
      <c r="AM782" s="26">
        <f t="shared" ca="1" si="12"/>
        <v>0</v>
      </c>
      <c r="AN782" s="26">
        <f t="shared" ca="1" si="13"/>
        <v>0</v>
      </c>
      <c r="AO782" s="25">
        <f t="shared" si="20"/>
        <v>0</v>
      </c>
      <c r="AP782" s="26">
        <f t="shared" si="21"/>
        <v>0</v>
      </c>
      <c r="AQ782" s="25">
        <f t="shared" si="22"/>
        <v>0</v>
      </c>
      <c r="AR782" s="26">
        <f t="shared" si="23"/>
        <v>1</v>
      </c>
      <c r="BD782" s="30"/>
      <c r="BE782" s="30"/>
      <c r="BF782" s="30"/>
    </row>
    <row r="783" spans="1:58" x14ac:dyDescent="0.2">
      <c r="A783" s="40">
        <v>39206</v>
      </c>
      <c r="B783" s="13">
        <v>13.14</v>
      </c>
      <c r="C783" s="14">
        <v>13.63</v>
      </c>
      <c r="D783" s="31">
        <f t="shared" si="14"/>
        <v>16264.047256168016</v>
      </c>
      <c r="E783" s="31">
        <f t="shared" si="15"/>
        <v>23555.422689095576</v>
      </c>
      <c r="F783" s="16">
        <f t="shared" si="0"/>
        <v>39819.46994526359</v>
      </c>
      <c r="G783" s="16">
        <f t="shared" si="1"/>
        <v>13.429862148680606</v>
      </c>
      <c r="H783" s="17">
        <f t="shared" si="2"/>
        <v>3.5950110051357287E-2</v>
      </c>
      <c r="I783" s="16">
        <v>12.91</v>
      </c>
      <c r="J783" s="32">
        <f t="shared" si="16"/>
        <v>1.0027130860250948</v>
      </c>
      <c r="K783" s="18">
        <f t="shared" ca="1" si="3"/>
        <v>7123.3485889821359</v>
      </c>
      <c r="L783" s="19"/>
      <c r="M783" s="20"/>
      <c r="N783" s="18"/>
      <c r="O783" s="20"/>
      <c r="P783" s="21"/>
      <c r="Q783" s="33">
        <f t="shared" si="17"/>
        <v>0.9972869139749051</v>
      </c>
      <c r="R783" s="5">
        <f t="shared" ca="1" si="4"/>
        <v>17.900415205894372</v>
      </c>
      <c r="S783" s="20"/>
      <c r="T783" s="20"/>
      <c r="U783" s="5">
        <f t="shared" ca="1" si="5"/>
        <v>33.551855636025515</v>
      </c>
      <c r="V783" s="23"/>
      <c r="W783" s="20"/>
      <c r="X783" s="32">
        <f t="shared" si="18"/>
        <v>1.0054261720501898</v>
      </c>
      <c r="Y783" s="18">
        <f t="shared" ca="1" si="6"/>
        <v>246253541.78563905</v>
      </c>
      <c r="Z783" s="20"/>
      <c r="AA783" s="20"/>
      <c r="AB783" s="18"/>
      <c r="AC783" s="20"/>
      <c r="AD783" s="20"/>
      <c r="AE783" s="24">
        <f t="shared" si="60"/>
        <v>8</v>
      </c>
      <c r="AH783" s="25" t="str">
        <f t="shared" ca="1" si="7"/>
        <v>-</v>
      </c>
      <c r="AI783" s="15">
        <f t="shared" ca="1" si="8"/>
        <v>13.354330626116726</v>
      </c>
      <c r="AJ783" s="15">
        <f t="shared" ca="1" si="9"/>
        <v>13.797472181621886</v>
      </c>
      <c r="AK783" s="17">
        <f t="shared" ca="1" si="10"/>
        <v>3.615092666294225E-2</v>
      </c>
      <c r="AL783" s="17">
        <f t="shared" ca="1" si="11"/>
        <v>4.5830594063441234E-2</v>
      </c>
      <c r="AM783" s="26">
        <f t="shared" ca="1" si="12"/>
        <v>0</v>
      </c>
      <c r="AN783" s="26">
        <f t="shared" ca="1" si="13"/>
        <v>0</v>
      </c>
      <c r="AO783" s="25">
        <f t="shared" si="20"/>
        <v>0</v>
      </c>
      <c r="AP783" s="26">
        <f t="shared" si="21"/>
        <v>0</v>
      </c>
      <c r="AQ783" s="25">
        <f t="shared" si="22"/>
        <v>0</v>
      </c>
      <c r="AR783" s="26">
        <f t="shared" si="23"/>
        <v>1</v>
      </c>
      <c r="BD783" s="30"/>
      <c r="BE783" s="30"/>
      <c r="BF783" s="30"/>
    </row>
    <row r="784" spans="1:58" x14ac:dyDescent="0.2">
      <c r="A784" s="40">
        <v>39209</v>
      </c>
      <c r="B784" s="13">
        <v>13.22</v>
      </c>
      <c r="C784" s="14">
        <v>13.72</v>
      </c>
      <c r="D784" s="31">
        <f t="shared" si="14"/>
        <v>14231.041349147014</v>
      </c>
      <c r="E784" s="31">
        <f t="shared" si="15"/>
        <v>25515.341810024114</v>
      </c>
      <c r="F784" s="16">
        <f t="shared" si="0"/>
        <v>39746.383159171128</v>
      </c>
      <c r="G784" s="16">
        <f t="shared" si="1"/>
        <v>13.540976901317581</v>
      </c>
      <c r="H784" s="17">
        <f t="shared" si="2"/>
        <v>3.6443148688046656E-2</v>
      </c>
      <c r="I784" s="16">
        <v>13.15</v>
      </c>
      <c r="J784" s="32">
        <f t="shared" si="16"/>
        <v>1.0064230680871102</v>
      </c>
      <c r="K784" s="18">
        <f t="shared" ca="1" si="3"/>
        <v>7168.8100720401681</v>
      </c>
      <c r="L784" s="19"/>
      <c r="M784" s="20"/>
      <c r="N784" s="18"/>
      <c r="O784" s="20"/>
      <c r="P784" s="21"/>
      <c r="Q784" s="33">
        <f t="shared" si="17"/>
        <v>0.99357693191288976</v>
      </c>
      <c r="R784" s="5">
        <f t="shared" ca="1" si="4"/>
        <v>17.784698702216392</v>
      </c>
      <c r="S784" s="20"/>
      <c r="T784" s="20"/>
      <c r="U784" s="5">
        <f t="shared" ca="1" si="5"/>
        <v>33.335208498446043</v>
      </c>
      <c r="V784" s="23"/>
      <c r="W784" s="20"/>
      <c r="X784" s="32">
        <f t="shared" si="18"/>
        <v>1.0128461361742205</v>
      </c>
      <c r="Y784" s="18">
        <f t="shared" ca="1" si="6"/>
        <v>249400533.40676233</v>
      </c>
      <c r="Z784" s="20"/>
      <c r="AA784" s="20"/>
      <c r="AB784" s="18"/>
      <c r="AC784" s="20"/>
      <c r="AD784" s="20"/>
      <c r="AE784" s="24">
        <f t="shared" si="60"/>
        <v>7</v>
      </c>
      <c r="AH784" s="25" t="str">
        <f t="shared" ca="1" si="7"/>
        <v>-</v>
      </c>
      <c r="AI784" s="15">
        <f t="shared" ca="1" si="8"/>
        <v>13.341979255221133</v>
      </c>
      <c r="AJ784" s="15">
        <f t="shared" ca="1" si="9"/>
        <v>13.79297686225075</v>
      </c>
      <c r="AK784" s="17">
        <f t="shared" ca="1" si="10"/>
        <v>3.5823996988350315E-2</v>
      </c>
      <c r="AL784" s="17">
        <f t="shared" ca="1" si="11"/>
        <v>4.2673508247748501E-2</v>
      </c>
      <c r="AM784" s="26">
        <f t="shared" ca="1" si="12"/>
        <v>0</v>
      </c>
      <c r="AN784" s="26">
        <f t="shared" ca="1" si="13"/>
        <v>0</v>
      </c>
      <c r="AO784" s="25">
        <f t="shared" si="20"/>
        <v>0</v>
      </c>
      <c r="AP784" s="26">
        <f t="shared" si="21"/>
        <v>0</v>
      </c>
      <c r="AQ784" s="25">
        <f t="shared" si="22"/>
        <v>0</v>
      </c>
      <c r="AR784" s="26">
        <f t="shared" si="23"/>
        <v>1</v>
      </c>
      <c r="BD784" s="30"/>
      <c r="BE784" s="30"/>
      <c r="BF784" s="30"/>
    </row>
    <row r="785" spans="1:58" x14ac:dyDescent="0.2">
      <c r="A785" s="40">
        <v>39210</v>
      </c>
      <c r="B785" s="13">
        <v>13.33</v>
      </c>
      <c r="C785" s="14">
        <v>13.87</v>
      </c>
      <c r="D785" s="31">
        <f t="shared" si="14"/>
        <v>12198.035442126011</v>
      </c>
      <c r="E785" s="31">
        <f t="shared" si="15"/>
        <v>27474.258580491871</v>
      </c>
      <c r="F785" s="16">
        <f t="shared" si="0"/>
        <v>39672.294022617883</v>
      </c>
      <c r="G785" s="16">
        <f t="shared" si="1"/>
        <v>13.703966265348994</v>
      </c>
      <c r="H785" s="17">
        <f t="shared" si="2"/>
        <v>3.8932948810382006E-2</v>
      </c>
      <c r="I785" s="16">
        <v>13.21</v>
      </c>
      <c r="J785" s="32">
        <f t="shared" si="16"/>
        <v>1.0101502664312167</v>
      </c>
      <c r="K785" s="18">
        <f t="shared" ca="1" si="3"/>
        <v>7241.2801797474158</v>
      </c>
      <c r="L785" s="19"/>
      <c r="M785" s="20"/>
      <c r="N785" s="18"/>
      <c r="O785" s="20"/>
      <c r="P785" s="21"/>
      <c r="Q785" s="33">
        <f t="shared" si="17"/>
        <v>0.98984973356878314</v>
      </c>
      <c r="R785" s="5">
        <f t="shared" ca="1" si="4"/>
        <v>17.603445905034718</v>
      </c>
      <c r="S785" s="20"/>
      <c r="T785" s="20"/>
      <c r="U785" s="5">
        <f t="shared" ca="1" si="5"/>
        <v>32.99571758928257</v>
      </c>
      <c r="V785" s="23"/>
      <c r="W785" s="20"/>
      <c r="X785" s="32">
        <f t="shared" si="18"/>
        <v>1.0203005328624337</v>
      </c>
      <c r="Y785" s="18">
        <f t="shared" ca="1" si="6"/>
        <v>254446750.09188262</v>
      </c>
      <c r="Z785" s="20"/>
      <c r="AA785" s="20"/>
      <c r="AB785" s="18"/>
      <c r="AC785" s="20"/>
      <c r="AD785" s="20"/>
      <c r="AE785" s="24">
        <f t="shared" si="60"/>
        <v>6</v>
      </c>
      <c r="AH785" s="25" t="str">
        <f t="shared" ca="1" si="7"/>
        <v>-</v>
      </c>
      <c r="AI785" s="15">
        <f t="shared" ca="1" si="8"/>
        <v>13.339397154701389</v>
      </c>
      <c r="AJ785" s="15">
        <f t="shared" ca="1" si="9"/>
        <v>13.792935549683756</v>
      </c>
      <c r="AK785" s="17">
        <f t="shared" ca="1" si="10"/>
        <v>3.6901566378825246E-2</v>
      </c>
      <c r="AL785" s="17">
        <f t="shared" ca="1" si="11"/>
        <v>3.8842361110463679E-2</v>
      </c>
      <c r="AM785" s="26">
        <f t="shared" ca="1" si="12"/>
        <v>0</v>
      </c>
      <c r="AN785" s="26">
        <f t="shared" ca="1" si="13"/>
        <v>0</v>
      </c>
      <c r="AO785" s="25">
        <f t="shared" si="20"/>
        <v>0</v>
      </c>
      <c r="AP785" s="26">
        <f t="shared" si="21"/>
        <v>0</v>
      </c>
      <c r="AQ785" s="25">
        <f t="shared" si="22"/>
        <v>0</v>
      </c>
      <c r="AR785" s="26">
        <f t="shared" si="23"/>
        <v>1</v>
      </c>
      <c r="BD785" s="30"/>
      <c r="BE785" s="30"/>
      <c r="BF785" s="30"/>
    </row>
    <row r="786" spans="1:58" x14ac:dyDescent="0.2">
      <c r="A786" s="40">
        <v>39211</v>
      </c>
      <c r="B786" s="13">
        <v>12.94</v>
      </c>
      <c r="C786" s="14">
        <v>13.78</v>
      </c>
      <c r="D786" s="31">
        <f t="shared" si="14"/>
        <v>10165.029535105008</v>
      </c>
      <c r="E786" s="31">
        <f t="shared" si="15"/>
        <v>29428.113572603619</v>
      </c>
      <c r="F786" s="16">
        <f t="shared" si="0"/>
        <v>39593.143107708631</v>
      </c>
      <c r="G786" s="16">
        <f t="shared" si="1"/>
        <v>13.564340819160027</v>
      </c>
      <c r="H786" s="17">
        <f t="shared" si="2"/>
        <v>6.0957910014513783E-2</v>
      </c>
      <c r="I786" s="16">
        <v>12.88</v>
      </c>
      <c r="J786" s="32">
        <f t="shared" si="16"/>
        <v>0.98783652076469075</v>
      </c>
      <c r="K786" s="18">
        <f t="shared" ca="1" si="3"/>
        <v>7152.9093969718715</v>
      </c>
      <c r="L786" s="19"/>
      <c r="M786" s="20"/>
      <c r="N786" s="18"/>
      <c r="O786" s="20"/>
      <c r="P786" s="21"/>
      <c r="Q786" s="33">
        <f t="shared" si="17"/>
        <v>1.0121634792353091</v>
      </c>
      <c r="R786" s="5">
        <f t="shared" ca="1" si="4"/>
        <v>17.81682279744421</v>
      </c>
      <c r="S786" s="20"/>
      <c r="T786" s="20"/>
      <c r="U786" s="5">
        <f t="shared" ca="1" si="5"/>
        <v>33.395916952202171</v>
      </c>
      <c r="V786" s="23"/>
      <c r="W786" s="20"/>
      <c r="X786" s="32">
        <f t="shared" si="18"/>
        <v>0.9756730415293815</v>
      </c>
      <c r="Y786" s="18">
        <f t="shared" ca="1" si="6"/>
        <v>248240496.01009127</v>
      </c>
      <c r="Z786" s="20"/>
      <c r="AA786" s="20"/>
      <c r="AB786" s="18"/>
      <c r="AC786" s="20"/>
      <c r="AD786" s="20"/>
      <c r="AE786" s="24">
        <f t="shared" si="60"/>
        <v>5</v>
      </c>
      <c r="AH786" s="25" t="str">
        <f t="shared" ca="1" si="7"/>
        <v>-</v>
      </c>
      <c r="AI786" s="15">
        <f t="shared" ca="1" si="8"/>
        <v>13.351586320764554</v>
      </c>
      <c r="AJ786" s="15">
        <f t="shared" ca="1" si="9"/>
        <v>13.795058807155673</v>
      </c>
      <c r="AK786" s="17">
        <f t="shared" ca="1" si="10"/>
        <v>4.200706642336214E-2</v>
      </c>
      <c r="AL786" s="17">
        <f t="shared" ca="1" si="11"/>
        <v>3.6611515113463632E-2</v>
      </c>
      <c r="AM786" s="26">
        <f t="shared" ca="1" si="12"/>
        <v>0</v>
      </c>
      <c r="AN786" s="26">
        <f t="shared" ca="1" si="13"/>
        <v>1</v>
      </c>
      <c r="AO786" s="25">
        <f t="shared" si="20"/>
        <v>0</v>
      </c>
      <c r="AP786" s="26">
        <f t="shared" si="21"/>
        <v>0</v>
      </c>
      <c r="AQ786" s="25">
        <f t="shared" si="22"/>
        <v>0</v>
      </c>
      <c r="AR786" s="26">
        <f t="shared" si="23"/>
        <v>1</v>
      </c>
      <c r="BD786" s="30"/>
      <c r="BE786" s="30"/>
      <c r="BF786" s="30"/>
    </row>
    <row r="787" spans="1:58" x14ac:dyDescent="0.2">
      <c r="A787" s="40">
        <v>39212</v>
      </c>
      <c r="B787" s="13">
        <v>13.35</v>
      </c>
      <c r="C787" s="14">
        <v>14.2</v>
      </c>
      <c r="D787" s="31">
        <f t="shared" si="14"/>
        <v>8132.0236280840063</v>
      </c>
      <c r="E787" s="31">
        <f t="shared" si="15"/>
        <v>31337.191688485458</v>
      </c>
      <c r="F787" s="16">
        <f t="shared" si="0"/>
        <v>39469.215316569462</v>
      </c>
      <c r="G787" s="16">
        <f t="shared" si="1"/>
        <v>14.024870597795504</v>
      </c>
      <c r="H787" s="17">
        <f t="shared" si="2"/>
        <v>5.9859154929577496E-2</v>
      </c>
      <c r="I787" s="16">
        <v>13.6</v>
      </c>
      <c r="J787" s="32">
        <f t="shared" si="16"/>
        <v>1.0307152035841778</v>
      </c>
      <c r="K787" s="18">
        <f t="shared" ca="1" si="3"/>
        <v>7372.3118986818799</v>
      </c>
      <c r="L787" s="19"/>
      <c r="M787" s="20"/>
      <c r="N787" s="18"/>
      <c r="O787" s="20"/>
      <c r="P787" s="21"/>
      <c r="Q787" s="33">
        <f t="shared" si="17"/>
        <v>0.9692847964158221</v>
      </c>
      <c r="R787" s="5">
        <f t="shared" ca="1" si="4"/>
        <v>17.268856030197043</v>
      </c>
      <c r="S787" s="20"/>
      <c r="T787" s="20"/>
      <c r="U787" s="5">
        <f t="shared" ca="1" si="5"/>
        <v>32.369046357866594</v>
      </c>
      <c r="V787" s="23"/>
      <c r="W787" s="20"/>
      <c r="X787" s="32">
        <f t="shared" si="18"/>
        <v>1.0614304071683558</v>
      </c>
      <c r="Y787" s="18">
        <f t="shared" ca="1" si="6"/>
        <v>263472669.65333915</v>
      </c>
      <c r="Z787" s="20"/>
      <c r="AA787" s="20"/>
      <c r="AB787" s="18"/>
      <c r="AC787" s="20"/>
      <c r="AD787" s="20"/>
      <c r="AE787" s="24">
        <f t="shared" si="60"/>
        <v>4</v>
      </c>
      <c r="AH787" s="25" t="str">
        <f t="shared" ca="1" si="7"/>
        <v>-</v>
      </c>
      <c r="AI787" s="15">
        <f t="shared" ca="1" si="8"/>
        <v>13.362294963782764</v>
      </c>
      <c r="AJ787" s="15">
        <f t="shared" ca="1" si="9"/>
        <v>13.776606390935429</v>
      </c>
      <c r="AK787" s="17">
        <f t="shared" ca="1" si="10"/>
        <v>4.5180871156523007E-2</v>
      </c>
      <c r="AL787" s="17">
        <f t="shared" ca="1" si="11"/>
        <v>3.9230797562082052E-2</v>
      </c>
      <c r="AM787" s="26">
        <f t="shared" ca="1" si="12"/>
        <v>0</v>
      </c>
      <c r="AN787" s="26">
        <f t="shared" ca="1" si="13"/>
        <v>1</v>
      </c>
      <c r="AO787" s="25">
        <f t="shared" si="20"/>
        <v>0</v>
      </c>
      <c r="AP787" s="26">
        <f t="shared" si="21"/>
        <v>0</v>
      </c>
      <c r="AQ787" s="25">
        <f t="shared" si="22"/>
        <v>0</v>
      </c>
      <c r="AR787" s="26">
        <f t="shared" si="23"/>
        <v>1</v>
      </c>
      <c r="BD787" s="30"/>
      <c r="BE787" s="30"/>
      <c r="BF787" s="30"/>
    </row>
    <row r="788" spans="1:58" x14ac:dyDescent="0.2">
      <c r="A788" s="40">
        <v>39213</v>
      </c>
      <c r="B788" s="13">
        <v>12.77</v>
      </c>
      <c r="C788" s="14">
        <v>13.94</v>
      </c>
      <c r="D788" s="31">
        <f t="shared" si="14"/>
        <v>6099.0177210630045</v>
      </c>
      <c r="E788" s="31">
        <f t="shared" si="15"/>
        <v>33248.503579945347</v>
      </c>
      <c r="F788" s="16">
        <f t="shared" si="0"/>
        <v>39347.521301008353</v>
      </c>
      <c r="G788" s="16">
        <f t="shared" si="1"/>
        <v>13.758645482670824</v>
      </c>
      <c r="H788" s="17">
        <f t="shared" si="2"/>
        <v>8.3931133428981397E-2</v>
      </c>
      <c r="I788" s="16">
        <v>12.95</v>
      </c>
      <c r="J788" s="32">
        <f t="shared" si="16"/>
        <v>0.9779929054621459</v>
      </c>
      <c r="K788" s="18">
        <f t="shared" ca="1" si="3"/>
        <v>7209.7747937101158</v>
      </c>
      <c r="L788" s="19"/>
      <c r="M788" s="20"/>
      <c r="N788" s="18"/>
      <c r="O788" s="20"/>
      <c r="P788" s="21"/>
      <c r="Q788" s="33">
        <f t="shared" si="17"/>
        <v>1.0220070945378541</v>
      </c>
      <c r="R788" s="5">
        <f t="shared" ca="1" si="4"/>
        <v>17.648158147728097</v>
      </c>
      <c r="S788" s="20"/>
      <c r="T788" s="20"/>
      <c r="U788" s="5">
        <f t="shared" ca="1" si="5"/>
        <v>33.080262465270707</v>
      </c>
      <c r="V788" s="23"/>
      <c r="W788" s="20"/>
      <c r="X788" s="32">
        <f t="shared" si="18"/>
        <v>0.95598581092429191</v>
      </c>
      <c r="Y788" s="18">
        <f t="shared" ca="1" si="6"/>
        <v>251859556.99820548</v>
      </c>
      <c r="Z788" s="20"/>
      <c r="AA788" s="20"/>
      <c r="AB788" s="18"/>
      <c r="AC788" s="20"/>
      <c r="AD788" s="20"/>
      <c r="AE788" s="24">
        <f t="shared" si="60"/>
        <v>3</v>
      </c>
      <c r="AH788" s="25" t="str">
        <f t="shared" ca="1" si="7"/>
        <v>-</v>
      </c>
      <c r="AI788" s="15">
        <f t="shared" ca="1" si="8"/>
        <v>13.372450689388261</v>
      </c>
      <c r="AJ788" s="15">
        <f t="shared" ca="1" si="9"/>
        <v>13.739254618832408</v>
      </c>
      <c r="AK788" s="17">
        <f t="shared" ca="1" si="10"/>
        <v>5.2679067653809773E-2</v>
      </c>
      <c r="AL788" s="17">
        <f t="shared" ca="1" si="11"/>
        <v>4.2120617569907801E-2</v>
      </c>
      <c r="AM788" s="26">
        <f t="shared" ca="1" si="12"/>
        <v>0</v>
      </c>
      <c r="AN788" s="26">
        <f t="shared" ca="1" si="13"/>
        <v>1</v>
      </c>
      <c r="AO788" s="25">
        <f t="shared" si="20"/>
        <v>0</v>
      </c>
      <c r="AP788" s="26">
        <f t="shared" si="21"/>
        <v>0</v>
      </c>
      <c r="AQ788" s="25">
        <f t="shared" si="22"/>
        <v>0</v>
      </c>
      <c r="AR788" s="26">
        <f t="shared" si="23"/>
        <v>1</v>
      </c>
      <c r="BD788" s="30"/>
      <c r="BE788" s="30"/>
      <c r="BF788" s="30"/>
    </row>
    <row r="789" spans="1:58" x14ac:dyDescent="0.2">
      <c r="A789" s="40">
        <v>39216</v>
      </c>
      <c r="B789" s="13">
        <v>13.34</v>
      </c>
      <c r="C789" s="14">
        <v>14.15</v>
      </c>
      <c r="D789" s="31">
        <f t="shared" si="14"/>
        <v>4066.0118140420027</v>
      </c>
      <c r="E789" s="31">
        <f t="shared" si="15"/>
        <v>35110.876996922263</v>
      </c>
      <c r="F789" s="16">
        <f t="shared" si="0"/>
        <v>39176.888810964265</v>
      </c>
      <c r="G789" s="16">
        <f t="shared" si="1"/>
        <v>14.065933355880668</v>
      </c>
      <c r="H789" s="17">
        <f t="shared" si="2"/>
        <v>5.724381625441699E-2</v>
      </c>
      <c r="I789" s="16">
        <v>13.96</v>
      </c>
      <c r="J789" s="32">
        <f t="shared" si="16"/>
        <v>1.01790076293922</v>
      </c>
      <c r="K789" s="18">
        <f t="shared" ca="1" si="3"/>
        <v>7338.5360735291761</v>
      </c>
      <c r="L789" s="19"/>
      <c r="M789" s="20"/>
      <c r="N789" s="18"/>
      <c r="O789" s="20"/>
      <c r="P789" s="21"/>
      <c r="Q789" s="33">
        <f t="shared" si="17"/>
        <v>0.98209923706077984</v>
      </c>
      <c r="R789" s="5">
        <f t="shared" ca="1" si="4"/>
        <v>17.331520613978405</v>
      </c>
      <c r="S789" s="20"/>
      <c r="T789" s="20"/>
      <c r="U789" s="5">
        <f t="shared" ca="1" si="5"/>
        <v>32.486988284713107</v>
      </c>
      <c r="V789" s="23"/>
      <c r="W789" s="20"/>
      <c r="X789" s="32">
        <f t="shared" si="18"/>
        <v>1.0358015258784403</v>
      </c>
      <c r="Y789" s="18">
        <f t="shared" ca="1" si="6"/>
        <v>260859344.3459208</v>
      </c>
      <c r="Z789" s="20"/>
      <c r="AA789" s="20"/>
      <c r="AB789" s="18"/>
      <c r="AC789" s="20"/>
      <c r="AD789" s="20"/>
      <c r="AE789" s="24">
        <f t="shared" si="60"/>
        <v>2</v>
      </c>
      <c r="AH789" s="25" t="str">
        <f t="shared" ca="1" si="7"/>
        <v>-</v>
      </c>
      <c r="AI789" s="15">
        <f t="shared" ca="1" si="8"/>
        <v>13.405144306526662</v>
      </c>
      <c r="AJ789" s="15">
        <f t="shared" ca="1" si="9"/>
        <v>13.708134392528295</v>
      </c>
      <c r="AK789" s="17">
        <f t="shared" ca="1" si="10"/>
        <v>5.6228018687653057E-2</v>
      </c>
      <c r="AL789" s="17">
        <f t="shared" ca="1" si="11"/>
        <v>4.3611931753464644E-2</v>
      </c>
      <c r="AM789" s="26">
        <f t="shared" ca="1" si="12"/>
        <v>0</v>
      </c>
      <c r="AN789" s="26">
        <f t="shared" ca="1" si="13"/>
        <v>1</v>
      </c>
      <c r="AO789" s="25">
        <f t="shared" si="20"/>
        <v>0</v>
      </c>
      <c r="AP789" s="26">
        <f t="shared" si="21"/>
        <v>0</v>
      </c>
      <c r="AQ789" s="25">
        <f t="shared" si="22"/>
        <v>0</v>
      </c>
      <c r="AR789" s="26">
        <f t="shared" si="23"/>
        <v>1</v>
      </c>
      <c r="BD789" s="30"/>
      <c r="BE789" s="30"/>
      <c r="BF789" s="30"/>
    </row>
    <row r="790" spans="1:58" x14ac:dyDescent="0.2">
      <c r="A790" s="40">
        <v>39217</v>
      </c>
      <c r="B790" s="13">
        <v>13.96</v>
      </c>
      <c r="C790" s="14">
        <v>14.2</v>
      </c>
      <c r="D790" s="31">
        <f t="shared" si="14"/>
        <v>2033.0059070210013</v>
      </c>
      <c r="E790" s="31">
        <f t="shared" si="15"/>
        <v>37027.505887357613</v>
      </c>
      <c r="F790" s="16">
        <f t="shared" si="0"/>
        <v>39060.511794378617</v>
      </c>
      <c r="G790" s="16">
        <f t="shared" si="1"/>
        <v>14.187508575917962</v>
      </c>
      <c r="H790" s="17">
        <f t="shared" si="2"/>
        <v>1.6901408450704092E-2</v>
      </c>
      <c r="I790" s="16">
        <v>14.01</v>
      </c>
      <c r="J790" s="32">
        <f t="shared" si="16"/>
        <v>1.005647010743113</v>
      </c>
      <c r="K790" s="18">
        <f t="shared" ca="1" si="3"/>
        <v>7379.675998706115</v>
      </c>
      <c r="L790" s="19"/>
      <c r="M790" s="20"/>
      <c r="N790" s="18"/>
      <c r="O790" s="20"/>
      <c r="P790" s="21"/>
      <c r="Q790" s="33">
        <f t="shared" si="17"/>
        <v>0.99435298925688687</v>
      </c>
      <c r="R790" s="5">
        <f t="shared" ca="1" si="4"/>
        <v>17.232931399711539</v>
      </c>
      <c r="S790" s="20"/>
      <c r="T790" s="20"/>
      <c r="U790" s="5">
        <f t="shared" ca="1" si="5"/>
        <v>32.302427987376419</v>
      </c>
      <c r="V790" s="23"/>
      <c r="W790" s="20"/>
      <c r="X790" s="32">
        <f t="shared" si="18"/>
        <v>1.0112940214862263</v>
      </c>
      <c r="Y790" s="18">
        <f t="shared" ca="1" si="6"/>
        <v>263788133.52048892</v>
      </c>
      <c r="Z790" s="20"/>
      <c r="AA790" s="20"/>
      <c r="AB790" s="18"/>
      <c r="AC790" s="20"/>
      <c r="AD790" s="20"/>
      <c r="AE790" s="24">
        <f t="shared" si="60"/>
        <v>1</v>
      </c>
      <c r="AH790" s="25" t="str">
        <f t="shared" ca="1" si="7"/>
        <v>-</v>
      </c>
      <c r="AI790" s="15">
        <f t="shared" ca="1" si="8"/>
        <v>13.46981954197282</v>
      </c>
      <c r="AJ790" s="15">
        <f t="shared" ca="1" si="9"/>
        <v>13.668429357450739</v>
      </c>
      <c r="AK790" s="17">
        <f t="shared" ca="1" si="10"/>
        <v>5.2971061981429292E-2</v>
      </c>
      <c r="AL790" s="17">
        <f t="shared" ca="1" si="11"/>
        <v>4.2346711150898032E-2</v>
      </c>
      <c r="AM790" s="26">
        <f t="shared" ca="1" si="12"/>
        <v>0</v>
      </c>
      <c r="AN790" s="26">
        <f t="shared" ca="1" si="13"/>
        <v>1</v>
      </c>
      <c r="AO790" s="25">
        <f t="shared" si="20"/>
        <v>0</v>
      </c>
      <c r="AP790" s="26">
        <f t="shared" si="21"/>
        <v>0</v>
      </c>
      <c r="AQ790" s="25">
        <f t="shared" si="22"/>
        <v>0</v>
      </c>
      <c r="AR790" s="26">
        <f t="shared" si="23"/>
        <v>1</v>
      </c>
      <c r="BD790" s="30"/>
      <c r="BE790" s="30"/>
      <c r="BF790" s="30"/>
    </row>
    <row r="791" spans="1:58" x14ac:dyDescent="0.2">
      <c r="A791" s="41">
        <v>39218</v>
      </c>
      <c r="B791" s="13">
        <v>14.06</v>
      </c>
      <c r="C791" s="14">
        <v>14.5</v>
      </c>
      <c r="D791" s="31">
        <f t="shared" si="14"/>
        <v>39026.151131161358</v>
      </c>
      <c r="E791" s="31">
        <f t="shared" si="15"/>
        <v>0</v>
      </c>
      <c r="F791" s="16">
        <f t="shared" si="0"/>
        <v>39026.151131161358</v>
      </c>
      <c r="G791" s="16">
        <f t="shared" si="1"/>
        <v>14.059999999999999</v>
      </c>
      <c r="H791" s="17">
        <f t="shared" si="2"/>
        <v>3.0344827586206824E-2</v>
      </c>
      <c r="I791" s="16">
        <v>13.5</v>
      </c>
      <c r="J791" s="32">
        <f t="shared" si="16"/>
        <v>0.99014084507042244</v>
      </c>
      <c r="K791" s="18">
        <f t="shared" ca="1" si="3"/>
        <v>7306.6207412736685</v>
      </c>
      <c r="L791" s="19"/>
      <c r="M791" s="20"/>
      <c r="N791" s="18"/>
      <c r="O791" s="20"/>
      <c r="P791" s="21"/>
      <c r="Q791" s="33">
        <f t="shared" si="17"/>
        <v>1.0098591549295775</v>
      </c>
      <c r="R791" s="5">
        <f t="shared" ca="1" si="4"/>
        <v>17.402108561115181</v>
      </c>
      <c r="S791" s="20"/>
      <c r="T791" s="20"/>
      <c r="U791" s="5">
        <f t="shared" ca="1" si="5"/>
        <v>32.619785838768415</v>
      </c>
      <c r="V791" s="23"/>
      <c r="W791" s="20"/>
      <c r="X791" s="32">
        <f t="shared" si="18"/>
        <v>0.98028169014084487</v>
      </c>
      <c r="Y791" s="18">
        <f t="shared" ca="1" si="6"/>
        <v>258569658.96795475</v>
      </c>
      <c r="Z791" s="20"/>
      <c r="AA791" s="20"/>
      <c r="AB791" s="18"/>
      <c r="AC791" s="20"/>
      <c r="AD791" s="20"/>
      <c r="AE791" s="24">
        <v>24</v>
      </c>
      <c r="AH791" s="25" t="str">
        <f t="shared" ca="1" si="7"/>
        <v>-</v>
      </c>
      <c r="AI791" s="15">
        <f t="shared" ca="1" si="8"/>
        <v>13.516918932908814</v>
      </c>
      <c r="AJ791" s="15">
        <f t="shared" ca="1" si="9"/>
        <v>13.649362592398425</v>
      </c>
      <c r="AK791" s="17">
        <f t="shared" ca="1" si="10"/>
        <v>5.1539708444066766E-2</v>
      </c>
      <c r="AL791" s="17">
        <f t="shared" ca="1" si="11"/>
        <v>4.1876183486834938E-2</v>
      </c>
      <c r="AM791" s="26">
        <f t="shared" ca="1" si="12"/>
        <v>0</v>
      </c>
      <c r="AN791" s="26">
        <f t="shared" ca="1" si="13"/>
        <v>1</v>
      </c>
      <c r="AO791" s="25">
        <f t="shared" si="20"/>
        <v>0</v>
      </c>
      <c r="AP791" s="26">
        <f t="shared" si="21"/>
        <v>0</v>
      </c>
      <c r="AQ791" s="25">
        <f t="shared" si="22"/>
        <v>0</v>
      </c>
      <c r="AR791" s="26">
        <f t="shared" si="23"/>
        <v>1</v>
      </c>
      <c r="BD791" s="30"/>
      <c r="BE791" s="30"/>
      <c r="BF791" s="30"/>
    </row>
    <row r="792" spans="1:58" x14ac:dyDescent="0.2">
      <c r="A792" s="40">
        <v>39219</v>
      </c>
      <c r="B792" s="13">
        <v>14.16</v>
      </c>
      <c r="C792" s="14">
        <v>14.63</v>
      </c>
      <c r="D792" s="31">
        <f t="shared" si="14"/>
        <v>37400.061500696298</v>
      </c>
      <c r="E792" s="31">
        <f t="shared" si="15"/>
        <v>1576.7462209888756</v>
      </c>
      <c r="F792" s="16">
        <f t="shared" si="0"/>
        <v>38976.807721685174</v>
      </c>
      <c r="G792" s="16">
        <f t="shared" si="1"/>
        <v>14.179013120036828</v>
      </c>
      <c r="H792" s="17">
        <f t="shared" si="2"/>
        <v>3.2125768967874224E-2</v>
      </c>
      <c r="I792" s="16">
        <v>13.51</v>
      </c>
      <c r="J792" s="32">
        <f t="shared" si="16"/>
        <v>1.0071895897712595</v>
      </c>
      <c r="K792" s="18">
        <f t="shared" ca="1" si="3"/>
        <v>7358.8523291224947</v>
      </c>
      <c r="L792" s="19"/>
      <c r="M792" s="20"/>
      <c r="N792" s="18"/>
      <c r="O792" s="20"/>
      <c r="P792" s="21"/>
      <c r="Q792" s="33">
        <f t="shared" si="17"/>
        <v>0.9928104102287405</v>
      </c>
      <c r="R792" s="5">
        <f t="shared" ca="1" si="4"/>
        <v>17.276274802536221</v>
      </c>
      <c r="S792" s="20"/>
      <c r="T792" s="20"/>
      <c r="U792" s="5">
        <f t="shared" ca="1" si="5"/>
        <v>32.384154236650453</v>
      </c>
      <c r="V792" s="23"/>
      <c r="W792" s="20"/>
      <c r="X792" s="32">
        <f t="shared" si="18"/>
        <v>1.014379179542519</v>
      </c>
      <c r="Y792" s="18">
        <f t="shared" ca="1" si="6"/>
        <v>262270416.54542404</v>
      </c>
      <c r="Z792" s="20"/>
      <c r="AA792" s="20"/>
      <c r="AB792" s="18"/>
      <c r="AC792" s="20"/>
      <c r="AD792" s="20"/>
      <c r="AE792" s="24">
        <f t="shared" ref="AE792:AE814" si="61">AE791-1</f>
        <v>23</v>
      </c>
      <c r="AH792" s="25" t="str">
        <f t="shared" ca="1" si="7"/>
        <v>-</v>
      </c>
      <c r="AI792" s="15">
        <f t="shared" ca="1" si="8"/>
        <v>13.566871938624853</v>
      </c>
      <c r="AJ792" s="15">
        <f t="shared" ca="1" si="9"/>
        <v>13.645825687078281</v>
      </c>
      <c r="AK792" s="17">
        <f t="shared" ca="1" si="10"/>
        <v>4.6734351602960168E-2</v>
      </c>
      <c r="AL792" s="17">
        <f t="shared" ca="1" si="11"/>
        <v>4.1987300894107238E-2</v>
      </c>
      <c r="AM792" s="26">
        <f t="shared" ca="1" si="12"/>
        <v>0</v>
      </c>
      <c r="AN792" s="26">
        <f t="shared" ca="1" si="13"/>
        <v>1</v>
      </c>
      <c r="AO792" s="25">
        <f t="shared" si="20"/>
        <v>0</v>
      </c>
      <c r="AP792" s="26">
        <f t="shared" si="21"/>
        <v>0</v>
      </c>
      <c r="AQ792" s="25">
        <f t="shared" si="22"/>
        <v>0</v>
      </c>
      <c r="AR792" s="26">
        <f t="shared" si="23"/>
        <v>1</v>
      </c>
      <c r="BD792" s="30"/>
      <c r="BE792" s="30"/>
      <c r="BF792" s="30"/>
    </row>
    <row r="793" spans="1:58" x14ac:dyDescent="0.2">
      <c r="A793" s="40">
        <v>39220</v>
      </c>
      <c r="B793" s="13">
        <v>13.99</v>
      </c>
      <c r="C793" s="14">
        <v>14.45</v>
      </c>
      <c r="D793" s="31">
        <f t="shared" si="14"/>
        <v>35773.971870231238</v>
      </c>
      <c r="E793" s="31">
        <f t="shared" si="15"/>
        <v>3150.5964716645558</v>
      </c>
      <c r="F793" s="16">
        <f t="shared" si="0"/>
        <v>38924.568341895792</v>
      </c>
      <c r="G793" s="16">
        <f t="shared" si="1"/>
        <v>14.027232895281866</v>
      </c>
      <c r="H793" s="17">
        <f t="shared" si="2"/>
        <v>3.1833910034602009E-2</v>
      </c>
      <c r="I793" s="16">
        <v>12.76</v>
      </c>
      <c r="J793" s="32">
        <f t="shared" si="16"/>
        <v>0.98796950966301678</v>
      </c>
      <c r="K793" s="18">
        <f t="shared" ca="1" si="3"/>
        <v>7270.025330836962</v>
      </c>
      <c r="L793" s="19"/>
      <c r="M793" s="20"/>
      <c r="N793" s="18"/>
      <c r="O793" s="20"/>
      <c r="P793" s="21"/>
      <c r="Q793" s="33">
        <f t="shared" si="17"/>
        <v>1.0120304903369832</v>
      </c>
      <c r="R793" s="5">
        <f t="shared" ca="1" si="4"/>
        <v>17.483388494294129</v>
      </c>
      <c r="S793" s="20"/>
      <c r="T793" s="20"/>
      <c r="U793" s="5">
        <f t="shared" ca="1" si="5"/>
        <v>32.772629467681774</v>
      </c>
      <c r="V793" s="23"/>
      <c r="W793" s="20"/>
      <c r="X793" s="32">
        <f t="shared" si="18"/>
        <v>0.97593901932603355</v>
      </c>
      <c r="Y793" s="18">
        <f t="shared" ca="1" si="6"/>
        <v>255943087.59722292</v>
      </c>
      <c r="Z793" s="20"/>
      <c r="AA793" s="20"/>
      <c r="AB793" s="18"/>
      <c r="AC793" s="20"/>
      <c r="AD793" s="20"/>
      <c r="AE793" s="24">
        <f t="shared" si="61"/>
        <v>22</v>
      </c>
      <c r="AH793" s="25" t="str">
        <f t="shared" ca="1" si="7"/>
        <v>-</v>
      </c>
      <c r="AI793" s="15">
        <f t="shared" ca="1" si="8"/>
        <v>13.613641850057187</v>
      </c>
      <c r="AJ793" s="15">
        <f t="shared" ca="1" si="9"/>
        <v>13.664050879646132</v>
      </c>
      <c r="AK793" s="17">
        <f t="shared" ca="1" si="10"/>
        <v>4.2063477453797592E-2</v>
      </c>
      <c r="AL793" s="17">
        <f t="shared" ca="1" si="11"/>
        <v>4.1592474196434935E-2</v>
      </c>
      <c r="AM793" s="26">
        <f t="shared" ca="1" si="12"/>
        <v>0</v>
      </c>
      <c r="AN793" s="26">
        <f t="shared" ca="1" si="13"/>
        <v>1</v>
      </c>
      <c r="AO793" s="25">
        <f t="shared" si="20"/>
        <v>0</v>
      </c>
      <c r="AP793" s="26">
        <f t="shared" si="21"/>
        <v>0</v>
      </c>
      <c r="AQ793" s="25">
        <f t="shared" si="22"/>
        <v>0</v>
      </c>
      <c r="AR793" s="26">
        <f t="shared" si="23"/>
        <v>1</v>
      </c>
      <c r="BD793" s="30"/>
      <c r="BE793" s="30"/>
      <c r="BF793" s="30"/>
    </row>
    <row r="794" spans="1:58" x14ac:dyDescent="0.2">
      <c r="A794" s="40">
        <v>39223</v>
      </c>
      <c r="B794" s="13">
        <v>13.78</v>
      </c>
      <c r="C794" s="14">
        <v>14.27</v>
      </c>
      <c r="D794" s="31">
        <f t="shared" si="14"/>
        <v>34147.882239766179</v>
      </c>
      <c r="E794" s="31">
        <f t="shared" si="15"/>
        <v>4724.9213111251884</v>
      </c>
      <c r="F794" s="16">
        <f t="shared" si="0"/>
        <v>38872.803550891367</v>
      </c>
      <c r="G794" s="16">
        <f t="shared" si="1"/>
        <v>13.839558643343549</v>
      </c>
      <c r="H794" s="17">
        <f t="shared" si="2"/>
        <v>3.4337771548703544E-2</v>
      </c>
      <c r="I794" s="16">
        <v>13.3</v>
      </c>
      <c r="J794" s="32">
        <f t="shared" si="16"/>
        <v>0.98530864001056651</v>
      </c>
      <c r="K794" s="18">
        <f t="shared" ca="1" si="3"/>
        <v>7162.926741493492</v>
      </c>
      <c r="L794" s="19"/>
      <c r="M794" s="20"/>
      <c r="N794" s="18"/>
      <c r="O794" s="20"/>
      <c r="P794" s="21"/>
      <c r="Q794" s="33">
        <f t="shared" si="17"/>
        <v>1.0146913599894336</v>
      </c>
      <c r="R794" s="5">
        <f t="shared" ca="1" si="4"/>
        <v>17.739504213297355</v>
      </c>
      <c r="S794" s="20"/>
      <c r="T794" s="20"/>
      <c r="U794" s="5">
        <f t="shared" ca="1" si="5"/>
        <v>33.252965496332642</v>
      </c>
      <c r="V794" s="23"/>
      <c r="W794" s="20"/>
      <c r="X794" s="32">
        <f t="shared" si="18"/>
        <v>0.97061728002113301</v>
      </c>
      <c r="Y794" s="18">
        <f t="shared" ca="1" si="6"/>
        <v>248406434.04288474</v>
      </c>
      <c r="Z794" s="20"/>
      <c r="AA794" s="20"/>
      <c r="AB794" s="18"/>
      <c r="AC794" s="20"/>
      <c r="AD794" s="20"/>
      <c r="AE794" s="24">
        <f t="shared" si="61"/>
        <v>21</v>
      </c>
      <c r="AH794" s="25" t="str">
        <f t="shared" ca="1" si="7"/>
        <v>-</v>
      </c>
      <c r="AI794" s="15">
        <f t="shared" ca="1" si="8"/>
        <v>13.650103211545984</v>
      </c>
      <c r="AJ794" s="15">
        <f t="shared" ca="1" si="9"/>
        <v>13.675295615129372</v>
      </c>
      <c r="AK794" s="17">
        <f t="shared" ca="1" si="10"/>
        <v>3.3797917140417945E-2</v>
      </c>
      <c r="AL794" s="17">
        <f t="shared" ca="1" si="11"/>
        <v>4.1338289497254016E-2</v>
      </c>
      <c r="AM794" s="26">
        <f t="shared" ca="1" si="12"/>
        <v>0</v>
      </c>
      <c r="AN794" s="26">
        <f t="shared" ca="1" si="13"/>
        <v>0</v>
      </c>
      <c r="AO794" s="25">
        <f t="shared" si="20"/>
        <v>0</v>
      </c>
      <c r="AP794" s="26">
        <f t="shared" si="21"/>
        <v>0</v>
      </c>
      <c r="AQ794" s="25">
        <f t="shared" si="22"/>
        <v>0</v>
      </c>
      <c r="AR794" s="26">
        <f t="shared" si="23"/>
        <v>1</v>
      </c>
      <c r="BD794" s="30"/>
      <c r="BE794" s="30"/>
      <c r="BF794" s="30"/>
    </row>
    <row r="795" spans="1:58" x14ac:dyDescent="0.2">
      <c r="A795" s="40">
        <v>39224</v>
      </c>
      <c r="B795" s="13">
        <v>13.81</v>
      </c>
      <c r="C795" s="14">
        <v>14.35</v>
      </c>
      <c r="D795" s="31">
        <f t="shared" si="14"/>
        <v>32521.792609301123</v>
      </c>
      <c r="E795" s="31">
        <f t="shared" si="15"/>
        <v>6295.1746473416197</v>
      </c>
      <c r="F795" s="16">
        <f t="shared" si="0"/>
        <v>38816.96725664274</v>
      </c>
      <c r="G795" s="16">
        <f t="shared" si="1"/>
        <v>13.897574958834085</v>
      </c>
      <c r="H795" s="17">
        <f t="shared" si="2"/>
        <v>3.7630662020905814E-2</v>
      </c>
      <c r="I795" s="16">
        <v>13.02</v>
      </c>
      <c r="J795" s="32">
        <f t="shared" si="16"/>
        <v>1.0027496580335227</v>
      </c>
      <c r="K795" s="18">
        <f t="shared" ca="1" si="3"/>
        <v>7182.3295194313032</v>
      </c>
      <c r="L795" s="19"/>
      <c r="M795" s="20"/>
      <c r="N795" s="18"/>
      <c r="O795" s="20"/>
      <c r="P795" s="21"/>
      <c r="Q795" s="33">
        <f t="shared" si="17"/>
        <v>0.99725034196647744</v>
      </c>
      <c r="R795" s="5">
        <f t="shared" ca="1" si="4"/>
        <v>17.689989670621642</v>
      </c>
      <c r="S795" s="20"/>
      <c r="T795" s="20"/>
      <c r="U795" s="5">
        <f t="shared" ca="1" si="5"/>
        <v>33.160395913226324</v>
      </c>
      <c r="V795" s="23"/>
      <c r="W795" s="20"/>
      <c r="X795" s="32">
        <f t="shared" si="18"/>
        <v>1.0054993160670451</v>
      </c>
      <c r="Y795" s="18">
        <f t="shared" ca="1" si="6"/>
        <v>249756061.22679639</v>
      </c>
      <c r="Z795" s="20"/>
      <c r="AA795" s="20"/>
      <c r="AB795" s="18"/>
      <c r="AC795" s="20"/>
      <c r="AD795" s="20"/>
      <c r="AE795" s="24">
        <f t="shared" si="61"/>
        <v>20</v>
      </c>
      <c r="AH795" s="25" t="str">
        <f t="shared" ca="1" si="7"/>
        <v>-</v>
      </c>
      <c r="AI795" s="15">
        <f t="shared" ca="1" si="8"/>
        <v>13.678818128529091</v>
      </c>
      <c r="AJ795" s="15">
        <f t="shared" ca="1" si="9"/>
        <v>13.68778346288642</v>
      </c>
      <c r="AK795" s="17">
        <f t="shared" ca="1" si="10"/>
        <v>3.0529058101499418E-2</v>
      </c>
      <c r="AL795" s="17">
        <f t="shared" ca="1" si="11"/>
        <v>4.1660985094339853E-2</v>
      </c>
      <c r="AM795" s="26">
        <f t="shared" ca="1" si="12"/>
        <v>0</v>
      </c>
      <c r="AN795" s="26">
        <f t="shared" ca="1" si="13"/>
        <v>0</v>
      </c>
      <c r="AO795" s="25">
        <f t="shared" si="20"/>
        <v>0</v>
      </c>
      <c r="AP795" s="26">
        <f t="shared" si="21"/>
        <v>0</v>
      </c>
      <c r="AQ795" s="25">
        <f t="shared" si="22"/>
        <v>0</v>
      </c>
      <c r="AR795" s="26">
        <f t="shared" si="23"/>
        <v>1</v>
      </c>
      <c r="BD795" s="30"/>
      <c r="BE795" s="30"/>
      <c r="BF795" s="30"/>
    </row>
    <row r="796" spans="1:58" x14ac:dyDescent="0.2">
      <c r="A796" s="40">
        <v>39225</v>
      </c>
      <c r="B796" s="13">
        <v>13.75</v>
      </c>
      <c r="C796" s="14">
        <v>14.34</v>
      </c>
      <c r="D796" s="31">
        <f t="shared" si="14"/>
        <v>30895.702978836067</v>
      </c>
      <c r="E796" s="31">
        <f t="shared" si="15"/>
        <v>7860.0734485069452</v>
      </c>
      <c r="F796" s="16">
        <f t="shared" si="0"/>
        <v>38755.776427343015</v>
      </c>
      <c r="G796" s="16">
        <f t="shared" si="1"/>
        <v>13.869658119695087</v>
      </c>
      <c r="H796" s="17">
        <f t="shared" si="2"/>
        <v>4.114365411436538E-2</v>
      </c>
      <c r="I796" s="16">
        <v>13.24</v>
      </c>
      <c r="J796" s="32">
        <f t="shared" si="16"/>
        <v>0.9964180165713562</v>
      </c>
      <c r="K796" s="18">
        <f t="shared" ca="1" si="3"/>
        <v>7156.3107737685405</v>
      </c>
      <c r="L796" s="19"/>
      <c r="M796" s="20"/>
      <c r="N796" s="18"/>
      <c r="O796" s="20"/>
      <c r="P796" s="21"/>
      <c r="Q796" s="33">
        <f t="shared" si="17"/>
        <v>1.0035819834286439</v>
      </c>
      <c r="R796" s="5">
        <f t="shared" ca="1" si="4"/>
        <v>17.752615339058107</v>
      </c>
      <c r="S796" s="20"/>
      <c r="T796" s="20"/>
      <c r="U796" s="5">
        <f t="shared" ca="1" si="5"/>
        <v>33.278036574866981</v>
      </c>
      <c r="V796" s="23"/>
      <c r="W796" s="20"/>
      <c r="X796" s="32">
        <f t="shared" si="18"/>
        <v>0.99283603314271229</v>
      </c>
      <c r="Y796" s="18">
        <f t="shared" ca="1" si="6"/>
        <v>247950497.60939723</v>
      </c>
      <c r="Z796" s="20"/>
      <c r="AA796" s="20"/>
      <c r="AB796" s="18"/>
      <c r="AC796" s="20"/>
      <c r="AD796" s="20"/>
      <c r="AE796" s="24">
        <f t="shared" si="61"/>
        <v>19</v>
      </c>
      <c r="AH796" s="25" t="str">
        <f t="shared" ca="1" si="7"/>
        <v>-</v>
      </c>
      <c r="AI796" s="15">
        <f t="shared" ca="1" si="8"/>
        <v>13.70540380312352</v>
      </c>
      <c r="AJ796" s="15">
        <f t="shared" ca="1" si="9"/>
        <v>13.698186894534798</v>
      </c>
      <c r="AK796" s="17">
        <f t="shared" ca="1" si="10"/>
        <v>3.4569432378776299E-2</v>
      </c>
      <c r="AL796" s="17">
        <f t="shared" ca="1" si="11"/>
        <v>4.2337156617281914E-2</v>
      </c>
      <c r="AM796" s="26">
        <f t="shared" ca="1" si="12"/>
        <v>1</v>
      </c>
      <c r="AN796" s="26">
        <f t="shared" ca="1" si="13"/>
        <v>0</v>
      </c>
      <c r="AO796" s="25">
        <f t="shared" si="20"/>
        <v>0</v>
      </c>
      <c r="AP796" s="26">
        <f t="shared" si="21"/>
        <v>0</v>
      </c>
      <c r="AQ796" s="25">
        <f t="shared" si="22"/>
        <v>0</v>
      </c>
      <c r="AR796" s="26">
        <f t="shared" si="23"/>
        <v>1</v>
      </c>
      <c r="BD796" s="30"/>
      <c r="BE796" s="30"/>
      <c r="BF796" s="30"/>
    </row>
    <row r="797" spans="1:58" x14ac:dyDescent="0.2">
      <c r="A797" s="40">
        <v>39226</v>
      </c>
      <c r="B797" s="13">
        <v>14.2</v>
      </c>
      <c r="C797" s="14">
        <v>14.71</v>
      </c>
      <c r="D797" s="31">
        <f t="shared" si="14"/>
        <v>29269.613348371011</v>
      </c>
      <c r="E797" s="31">
        <f t="shared" si="15"/>
        <v>9419.259809657191</v>
      </c>
      <c r="F797" s="16">
        <f t="shared" si="0"/>
        <v>38688.873158028204</v>
      </c>
      <c r="G797" s="16">
        <f t="shared" si="1"/>
        <v>14.324165479912104</v>
      </c>
      <c r="H797" s="17">
        <f t="shared" si="2"/>
        <v>3.4670292318150997E-2</v>
      </c>
      <c r="I797" s="16">
        <v>14.08</v>
      </c>
      <c r="J797" s="32">
        <f t="shared" si="16"/>
        <v>1.0309870550158062</v>
      </c>
      <c r="K797" s="18">
        <f t="shared" ca="1" si="3"/>
        <v>7377.7629805496081</v>
      </c>
      <c r="L797" s="19"/>
      <c r="M797" s="20"/>
      <c r="N797" s="18"/>
      <c r="O797" s="20"/>
      <c r="P797" s="21"/>
      <c r="Q797" s="33">
        <f t="shared" si="17"/>
        <v>0.96901294498419366</v>
      </c>
      <c r="R797" s="5">
        <f t="shared" ca="1" si="4"/>
        <v>17.201797436761009</v>
      </c>
      <c r="S797" s="20"/>
      <c r="T797" s="20"/>
      <c r="U797" s="5">
        <f t="shared" ca="1" si="5"/>
        <v>32.245744239881134</v>
      </c>
      <c r="V797" s="23"/>
      <c r="W797" s="20"/>
      <c r="X797" s="32">
        <f t="shared" si="18"/>
        <v>1.0619741100316127</v>
      </c>
      <c r="Y797" s="18">
        <f t="shared" ca="1" si="6"/>
        <v>263299679.3140935</v>
      </c>
      <c r="Z797" s="20"/>
      <c r="AA797" s="20"/>
      <c r="AB797" s="18"/>
      <c r="AC797" s="20"/>
      <c r="AD797" s="20"/>
      <c r="AE797" s="24">
        <f t="shared" si="61"/>
        <v>18</v>
      </c>
      <c r="AH797" s="25" t="str">
        <f t="shared" ca="1" si="7"/>
        <v>-</v>
      </c>
      <c r="AI797" s="15">
        <f t="shared" ca="1" si="8"/>
        <v>13.758937543153603</v>
      </c>
      <c r="AJ797" s="15">
        <f t="shared" ca="1" si="9"/>
        <v>13.707499846134679</v>
      </c>
      <c r="AK797" s="17">
        <f t="shared" ca="1" si="10"/>
        <v>3.5290343167433659E-2</v>
      </c>
      <c r="AL797" s="17">
        <f t="shared" ca="1" si="11"/>
        <v>4.1953029479003083E-2</v>
      </c>
      <c r="AM797" s="26">
        <f t="shared" ca="1" si="12"/>
        <v>1</v>
      </c>
      <c r="AN797" s="26">
        <f t="shared" ca="1" si="13"/>
        <v>0</v>
      </c>
      <c r="AO797" s="25">
        <f t="shared" si="20"/>
        <v>0</v>
      </c>
      <c r="AP797" s="26">
        <f t="shared" si="21"/>
        <v>0</v>
      </c>
      <c r="AQ797" s="25">
        <f t="shared" si="22"/>
        <v>0</v>
      </c>
      <c r="AR797" s="26">
        <f t="shared" si="23"/>
        <v>1</v>
      </c>
      <c r="BD797" s="30"/>
      <c r="BE797" s="30"/>
      <c r="BF797" s="30"/>
    </row>
    <row r="798" spans="1:58" x14ac:dyDescent="0.2">
      <c r="A798" s="40">
        <v>39227</v>
      </c>
      <c r="B798" s="13">
        <v>13.96</v>
      </c>
      <c r="C798" s="14">
        <v>14.64</v>
      </c>
      <c r="D798" s="31">
        <f t="shared" si="14"/>
        <v>27643.523717905955</v>
      </c>
      <c r="E798" s="31">
        <f t="shared" si="15"/>
        <v>10988.972437298509</v>
      </c>
      <c r="F798" s="16">
        <f t="shared" si="0"/>
        <v>38632.496155204462</v>
      </c>
      <c r="G798" s="16">
        <f t="shared" si="1"/>
        <v>14.153425276672328</v>
      </c>
      <c r="H798" s="17">
        <f t="shared" si="2"/>
        <v>4.644808743169393E-2</v>
      </c>
      <c r="I798" s="16">
        <v>13.34</v>
      </c>
      <c r="J798" s="32">
        <f t="shared" si="16"/>
        <v>0.98664044896545011</v>
      </c>
      <c r="K798" s="18">
        <f t="shared" ca="1" si="3"/>
        <v>7278.9026211173132</v>
      </c>
      <c r="L798" s="19"/>
      <c r="M798" s="20"/>
      <c r="N798" s="18"/>
      <c r="O798" s="20"/>
      <c r="P798" s="21"/>
      <c r="Q798" s="33">
        <f t="shared" si="17"/>
        <v>1.0133595510345499</v>
      </c>
      <c r="R798" s="5">
        <f t="shared" ca="1" si="4"/>
        <v>17.430879549735035</v>
      </c>
      <c r="S798" s="20"/>
      <c r="T798" s="20"/>
      <c r="U798" s="5">
        <f t="shared" ca="1" si="5"/>
        <v>32.675414210437189</v>
      </c>
      <c r="V798" s="23"/>
      <c r="W798" s="20"/>
      <c r="X798" s="32">
        <f t="shared" si="18"/>
        <v>0.97328089793090022</v>
      </c>
      <c r="Y798" s="18">
        <f t="shared" ca="1" si="6"/>
        <v>256247682.7357116</v>
      </c>
      <c r="Z798" s="20"/>
      <c r="AA798" s="20"/>
      <c r="AB798" s="18"/>
      <c r="AC798" s="20"/>
      <c r="AD798" s="20"/>
      <c r="AE798" s="24">
        <f t="shared" si="61"/>
        <v>17</v>
      </c>
      <c r="AH798" s="25" t="str">
        <f t="shared" ca="1" si="7"/>
        <v>-</v>
      </c>
      <c r="AI798" s="15">
        <f t="shared" ca="1" si="8"/>
        <v>13.801366017649721</v>
      </c>
      <c r="AJ798" s="15">
        <f t="shared" ca="1" si="9"/>
        <v>13.69450016496436</v>
      </c>
      <c r="AK798" s="17">
        <f t="shared" ca="1" si="10"/>
        <v>3.7677396244736948E-2</v>
      </c>
      <c r="AL798" s="17">
        <f t="shared" ca="1" si="11"/>
        <v>4.2422162790655152E-2</v>
      </c>
      <c r="AM798" s="26">
        <f t="shared" ca="1" si="12"/>
        <v>1</v>
      </c>
      <c r="AN798" s="26">
        <f t="shared" ca="1" si="13"/>
        <v>0</v>
      </c>
      <c r="AO798" s="25">
        <f t="shared" si="20"/>
        <v>0</v>
      </c>
      <c r="AP798" s="26">
        <f t="shared" si="21"/>
        <v>0</v>
      </c>
      <c r="AQ798" s="25">
        <f t="shared" si="22"/>
        <v>0</v>
      </c>
      <c r="AR798" s="26">
        <f t="shared" si="23"/>
        <v>1</v>
      </c>
      <c r="BD798" s="30"/>
      <c r="BE798" s="30"/>
      <c r="BF798" s="30"/>
    </row>
    <row r="799" spans="1:58" x14ac:dyDescent="0.2">
      <c r="A799" s="40">
        <v>39231</v>
      </c>
      <c r="B799" s="13">
        <v>13.83</v>
      </c>
      <c r="C799" s="14">
        <v>14.43</v>
      </c>
      <c r="D799" s="31">
        <f t="shared" si="14"/>
        <v>26017.434087440899</v>
      </c>
      <c r="E799" s="31">
        <f t="shared" si="15"/>
        <v>12539.533314435954</v>
      </c>
      <c r="F799" s="16">
        <f t="shared" si="0"/>
        <v>38556.967401876856</v>
      </c>
      <c r="G799" s="16">
        <f t="shared" si="1"/>
        <v>14.025132566061076</v>
      </c>
      <c r="H799" s="17">
        <f t="shared" si="2"/>
        <v>4.1580041580041582E-2</v>
      </c>
      <c r="I799" s="16">
        <v>13.53</v>
      </c>
      <c r="J799" s="32">
        <f t="shared" si="16"/>
        <v>0.98899823548742583</v>
      </c>
      <c r="K799" s="18">
        <f t="shared" ca="1" si="3"/>
        <v>7198.5283670278686</v>
      </c>
      <c r="L799" s="19"/>
      <c r="M799" s="20"/>
      <c r="N799" s="18"/>
      <c r="O799" s="20"/>
      <c r="P799" s="21"/>
      <c r="Q799" s="33">
        <f t="shared" si="17"/>
        <v>1.0110017645125742</v>
      </c>
      <c r="R799" s="5">
        <f t="shared" ca="1" si="4"/>
        <v>17.621915845367525</v>
      </c>
      <c r="S799" s="20"/>
      <c r="T799" s="20"/>
      <c r="U799" s="5">
        <f t="shared" ca="1" si="5"/>
        <v>33.033770458766085</v>
      </c>
      <c r="V799" s="23"/>
      <c r="W799" s="20"/>
      <c r="X799" s="32">
        <f t="shared" si="18"/>
        <v>0.97799647097485176</v>
      </c>
      <c r="Y799" s="18">
        <f t="shared" ca="1" si="6"/>
        <v>250592836.02663833</v>
      </c>
      <c r="Z799" s="20"/>
      <c r="AA799" s="20"/>
      <c r="AB799" s="18"/>
      <c r="AC799" s="20"/>
      <c r="AD799" s="20"/>
      <c r="AE799" s="24">
        <f t="shared" si="61"/>
        <v>16</v>
      </c>
      <c r="AH799" s="25" t="str">
        <f t="shared" ca="1" si="7"/>
        <v>-</v>
      </c>
      <c r="AI799" s="15">
        <f t="shared" ca="1" si="8"/>
        <v>13.840752151159316</v>
      </c>
      <c r="AJ799" s="15">
        <f t="shared" ca="1" si="9"/>
        <v>13.680859088885155</v>
      </c>
      <c r="AK799" s="17">
        <f t="shared" ca="1" si="10"/>
        <v>3.930175150231021E-2</v>
      </c>
      <c r="AL799" s="17">
        <f t="shared" ca="1" si="11"/>
        <v>4.277403351119792E-2</v>
      </c>
      <c r="AM799" s="26">
        <f t="shared" ca="1" si="12"/>
        <v>1</v>
      </c>
      <c r="AN799" s="26">
        <f t="shared" ca="1" si="13"/>
        <v>0</v>
      </c>
      <c r="AO799" s="25">
        <f t="shared" si="20"/>
        <v>0</v>
      </c>
      <c r="AP799" s="26">
        <f t="shared" si="21"/>
        <v>0</v>
      </c>
      <c r="AQ799" s="25">
        <f t="shared" si="22"/>
        <v>0</v>
      </c>
      <c r="AR799" s="26">
        <f t="shared" si="23"/>
        <v>1</v>
      </c>
      <c r="BD799" s="30"/>
      <c r="BE799" s="30"/>
      <c r="BF799" s="30"/>
    </row>
    <row r="800" spans="1:58" x14ac:dyDescent="0.2">
      <c r="A800" s="40">
        <v>39232</v>
      </c>
      <c r="B800" s="13">
        <v>13.56</v>
      </c>
      <c r="C800" s="14">
        <v>14.34</v>
      </c>
      <c r="D800" s="31">
        <f t="shared" si="14"/>
        <v>24391.344456975843</v>
      </c>
      <c r="E800" s="31">
        <f t="shared" si="15"/>
        <v>14098.010070453398</v>
      </c>
      <c r="F800" s="16">
        <f t="shared" si="0"/>
        <v>38489.354527429241</v>
      </c>
      <c r="G800" s="16">
        <f t="shared" si="1"/>
        <v>13.845701020190326</v>
      </c>
      <c r="H800" s="17">
        <f t="shared" si="2"/>
        <v>5.4393305439330519E-2</v>
      </c>
      <c r="I800" s="16">
        <v>12.83</v>
      </c>
      <c r="J800" s="32">
        <f t="shared" si="16"/>
        <v>0.98547527859067374</v>
      </c>
      <c r="K800" s="18">
        <f t="shared" ca="1" si="3"/>
        <v>7093.682540926211</v>
      </c>
      <c r="L800" s="19"/>
      <c r="M800" s="20"/>
      <c r="N800" s="18"/>
      <c r="O800" s="20"/>
      <c r="P800" s="21"/>
      <c r="Q800" s="33">
        <f t="shared" si="17"/>
        <v>1.0145247214093263</v>
      </c>
      <c r="R800" s="5">
        <f t="shared" ca="1" si="4"/>
        <v>17.877124495199723</v>
      </c>
      <c r="S800" s="20"/>
      <c r="T800" s="20"/>
      <c r="U800" s="5">
        <f t="shared" ca="1" si="5"/>
        <v>33.512429419956142</v>
      </c>
      <c r="V800" s="23"/>
      <c r="W800" s="20"/>
      <c r="X800" s="32">
        <f t="shared" si="18"/>
        <v>0.97095055718134737</v>
      </c>
      <c r="Y800" s="18">
        <f t="shared" ca="1" si="6"/>
        <v>243297240.55892223</v>
      </c>
      <c r="Z800" s="20"/>
      <c r="AA800" s="20"/>
      <c r="AB800" s="18"/>
      <c r="AC800" s="20"/>
      <c r="AD800" s="20"/>
      <c r="AE800" s="24">
        <f t="shared" si="61"/>
        <v>15</v>
      </c>
      <c r="AH800" s="25" t="str">
        <f t="shared" ca="1" si="7"/>
        <v>-</v>
      </c>
      <c r="AI800" s="15">
        <f t="shared" ca="1" si="8"/>
        <v>13.853104964103276</v>
      </c>
      <c r="AJ800" s="15">
        <f t="shared" ca="1" si="9"/>
        <v>13.66603406652529</v>
      </c>
      <c r="AK800" s="17">
        <f t="shared" ca="1" si="10"/>
        <v>4.2644340484081368E-2</v>
      </c>
      <c r="AL800" s="17">
        <f t="shared" ca="1" si="11"/>
        <v>4.3895918308153162E-2</v>
      </c>
      <c r="AM800" s="26">
        <f t="shared" ca="1" si="12"/>
        <v>1</v>
      </c>
      <c r="AN800" s="26">
        <f t="shared" ca="1" si="13"/>
        <v>0</v>
      </c>
      <c r="AO800" s="25">
        <f t="shared" si="20"/>
        <v>0</v>
      </c>
      <c r="AP800" s="26">
        <f t="shared" si="21"/>
        <v>0</v>
      </c>
      <c r="AQ800" s="25">
        <f t="shared" si="22"/>
        <v>0</v>
      </c>
      <c r="AR800" s="26">
        <f t="shared" si="23"/>
        <v>1</v>
      </c>
      <c r="BD800" s="30"/>
      <c r="BE800" s="30"/>
      <c r="BF800" s="30"/>
    </row>
    <row r="801" spans="1:58" x14ac:dyDescent="0.2">
      <c r="A801" s="40">
        <v>39233</v>
      </c>
      <c r="B801" s="13">
        <v>13.57</v>
      </c>
      <c r="C801" s="14">
        <v>14.26</v>
      </c>
      <c r="D801" s="31">
        <f t="shared" si="14"/>
        <v>22765.254826510787</v>
      </c>
      <c r="E801" s="31">
        <f t="shared" si="15"/>
        <v>15635.65131097684</v>
      </c>
      <c r="F801" s="16">
        <f t="shared" si="0"/>
        <v>38400.906137487626</v>
      </c>
      <c r="G801" s="16">
        <f t="shared" si="1"/>
        <v>13.850946479907204</v>
      </c>
      <c r="H801" s="17">
        <f t="shared" si="2"/>
        <v>4.8387096774193505E-2</v>
      </c>
      <c r="I801" s="16">
        <v>13.05</v>
      </c>
      <c r="J801" s="32">
        <f t="shared" si="16"/>
        <v>0.99807998436188816</v>
      </c>
      <c r="K801" s="18">
        <f t="shared" ca="1" si="3"/>
        <v>7079.7739195521272</v>
      </c>
      <c r="L801" s="19"/>
      <c r="M801" s="20"/>
      <c r="N801" s="18"/>
      <c r="O801" s="20"/>
      <c r="P801" s="21"/>
      <c r="Q801" s="33">
        <f t="shared" si="17"/>
        <v>1.0019200156381118</v>
      </c>
      <c r="R801" s="5">
        <f t="shared" ca="1" si="4"/>
        <v>17.910702686393062</v>
      </c>
      <c r="S801" s="20"/>
      <c r="T801" s="20"/>
      <c r="U801" s="5">
        <f t="shared" ca="1" si="5"/>
        <v>33.57562429311249</v>
      </c>
      <c r="V801" s="23"/>
      <c r="W801" s="20"/>
      <c r="X801" s="32">
        <f t="shared" si="18"/>
        <v>0.99615996872377632</v>
      </c>
      <c r="Y801" s="18">
        <f t="shared" ca="1" si="6"/>
        <v>242347020.88000807</v>
      </c>
      <c r="Z801" s="20"/>
      <c r="AA801" s="20"/>
      <c r="AB801" s="18"/>
      <c r="AC801" s="20"/>
      <c r="AD801" s="20"/>
      <c r="AE801" s="24">
        <f t="shared" si="61"/>
        <v>14</v>
      </c>
      <c r="AH801" s="25" t="str">
        <f t="shared" ca="1" si="7"/>
        <v>-</v>
      </c>
      <c r="AI801" s="15">
        <f t="shared" ca="1" si="8"/>
        <v>13.864319484588661</v>
      </c>
      <c r="AJ801" s="15">
        <f t="shared" ca="1" si="9"/>
        <v>13.644611983769787</v>
      </c>
      <c r="AK801" s="17">
        <f t="shared" ca="1" si="10"/>
        <v>4.4437079609629317E-2</v>
      </c>
      <c r="AL801" s="17">
        <f t="shared" ca="1" si="11"/>
        <v>4.448680255589138E-2</v>
      </c>
      <c r="AM801" s="26">
        <f t="shared" ca="1" si="12"/>
        <v>1</v>
      </c>
      <c r="AN801" s="26">
        <f t="shared" ca="1" si="13"/>
        <v>0</v>
      </c>
      <c r="AO801" s="25">
        <f t="shared" si="20"/>
        <v>0</v>
      </c>
      <c r="AP801" s="26">
        <f t="shared" si="21"/>
        <v>0</v>
      </c>
      <c r="AQ801" s="25">
        <f t="shared" si="22"/>
        <v>0</v>
      </c>
      <c r="AR801" s="26">
        <f t="shared" si="23"/>
        <v>1</v>
      </c>
      <c r="BD801" s="30"/>
      <c r="BE801" s="30"/>
      <c r="BF801" s="30"/>
    </row>
    <row r="802" spans="1:58" x14ac:dyDescent="0.2">
      <c r="A802" s="40">
        <v>39234</v>
      </c>
      <c r="B802" s="13">
        <v>13.41</v>
      </c>
      <c r="C802" s="14">
        <v>14.29</v>
      </c>
      <c r="D802" s="31">
        <f t="shared" si="14"/>
        <v>21139.165196045731</v>
      </c>
      <c r="E802" s="31">
        <f t="shared" si="15"/>
        <v>17183.05918512907</v>
      </c>
      <c r="F802" s="16">
        <f t="shared" si="0"/>
        <v>38322.224381174805</v>
      </c>
      <c r="G802" s="16">
        <f t="shared" si="1"/>
        <v>13.804577619829958</v>
      </c>
      <c r="H802" s="17">
        <f t="shared" si="2"/>
        <v>6.1581525542337201E-2</v>
      </c>
      <c r="I802" s="16">
        <v>12.78</v>
      </c>
      <c r="J802" s="32">
        <f t="shared" si="16"/>
        <v>0.99461020021466517</v>
      </c>
      <c r="K802" s="18">
        <f t="shared" ca="1" si="3"/>
        <v>7041.3282830520657</v>
      </c>
      <c r="L802" s="19"/>
      <c r="M802" s="20"/>
      <c r="N802" s="18"/>
      <c r="O802" s="20"/>
      <c r="P802" s="21"/>
      <c r="Q802" s="33">
        <f t="shared" si="17"/>
        <v>1.0053897997853349</v>
      </c>
      <c r="R802" s="5">
        <f t="shared" ca="1" si="4"/>
        <v>18.006487630044454</v>
      </c>
      <c r="S802" s="20"/>
      <c r="T802" s="20"/>
      <c r="U802" s="5">
        <f t="shared" ca="1" si="5"/>
        <v>33.755434514227318</v>
      </c>
      <c r="V802" s="23"/>
      <c r="W802" s="20"/>
      <c r="X802" s="32">
        <f t="shared" si="18"/>
        <v>0.98922040042933035</v>
      </c>
      <c r="Y802" s="18">
        <f t="shared" ca="1" si="6"/>
        <v>239718839.35226473</v>
      </c>
      <c r="Z802" s="20"/>
      <c r="AA802" s="20"/>
      <c r="AB802" s="18"/>
      <c r="AC802" s="20"/>
      <c r="AD802" s="20"/>
      <c r="AE802" s="24">
        <f t="shared" si="61"/>
        <v>13</v>
      </c>
      <c r="AH802" s="25" t="str">
        <f t="shared" ca="1" si="7"/>
        <v>-</v>
      </c>
      <c r="AI802" s="15">
        <f t="shared" ca="1" si="8"/>
        <v>13.881906593984658</v>
      </c>
      <c r="AJ802" s="15">
        <f t="shared" ca="1" si="9"/>
        <v>13.636631247178022</v>
      </c>
      <c r="AK802" s="17">
        <f t="shared" ca="1" si="10"/>
        <v>4.7843391514291289E-2</v>
      </c>
      <c r="AL802" s="17">
        <f t="shared" ca="1" si="11"/>
        <v>4.4525778526380344E-2</v>
      </c>
      <c r="AM802" s="26">
        <f t="shared" ca="1" si="12"/>
        <v>1</v>
      </c>
      <c r="AN802" s="26">
        <f t="shared" ca="1" si="13"/>
        <v>1</v>
      </c>
      <c r="AO802" s="25">
        <f t="shared" si="20"/>
        <v>0</v>
      </c>
      <c r="AP802" s="26">
        <f t="shared" si="21"/>
        <v>0</v>
      </c>
      <c r="AQ802" s="25">
        <f t="shared" si="22"/>
        <v>0</v>
      </c>
      <c r="AR802" s="26">
        <f t="shared" si="23"/>
        <v>1</v>
      </c>
      <c r="BD802" s="30"/>
      <c r="BE802" s="30"/>
      <c r="BF802" s="30"/>
    </row>
    <row r="803" spans="1:58" x14ac:dyDescent="0.2">
      <c r="A803" s="40">
        <v>39237</v>
      </c>
      <c r="B803" s="13">
        <v>13.57</v>
      </c>
      <c r="C803" s="14">
        <v>14.34</v>
      </c>
      <c r="D803" s="31">
        <f t="shared" si="14"/>
        <v>19513.075565580675</v>
      </c>
      <c r="E803" s="31">
        <f t="shared" si="15"/>
        <v>18709.011735481512</v>
      </c>
      <c r="F803" s="16">
        <f t="shared" si="0"/>
        <v>38222.087301062187</v>
      </c>
      <c r="G803" s="16">
        <f t="shared" si="1"/>
        <v>13.9469008982385</v>
      </c>
      <c r="H803" s="17">
        <f t="shared" si="2"/>
        <v>5.3695955369595483E-2</v>
      </c>
      <c r="I803" s="16">
        <v>13.29</v>
      </c>
      <c r="J803" s="32">
        <f t="shared" si="16"/>
        <v>1.007669892270918</v>
      </c>
      <c r="K803" s="18">
        <f t="shared" ca="1" si="3"/>
        <v>7095.0452498566192</v>
      </c>
      <c r="L803" s="19"/>
      <c r="M803" s="20"/>
      <c r="N803" s="18"/>
      <c r="O803" s="20"/>
      <c r="P803" s="21"/>
      <c r="Q803" s="33">
        <f t="shared" si="17"/>
        <v>0.99233010772908203</v>
      </c>
      <c r="R803" s="5">
        <f t="shared" ca="1" si="4"/>
        <v>17.867635436542209</v>
      </c>
      <c r="S803" s="20"/>
      <c r="T803" s="20"/>
      <c r="U803" s="5">
        <f t="shared" ca="1" si="5"/>
        <v>33.4953871995898</v>
      </c>
      <c r="V803" s="23"/>
      <c r="W803" s="20"/>
      <c r="X803" s="32">
        <f t="shared" si="18"/>
        <v>1.0153397845418359</v>
      </c>
      <c r="Y803" s="18">
        <f t="shared" ca="1" si="6"/>
        <v>243380056.04104635</v>
      </c>
      <c r="Z803" s="20"/>
      <c r="AA803" s="20"/>
      <c r="AB803" s="18"/>
      <c r="AC803" s="20"/>
      <c r="AD803" s="20"/>
      <c r="AE803" s="24">
        <f t="shared" si="61"/>
        <v>12</v>
      </c>
      <c r="AH803" s="25" t="str">
        <f t="shared" ca="1" si="7"/>
        <v>-</v>
      </c>
      <c r="AI803" s="15">
        <f t="shared" ca="1" si="8"/>
        <v>13.909523391655952</v>
      </c>
      <c r="AJ803" s="15">
        <f t="shared" ca="1" si="9"/>
        <v>13.636855420110869</v>
      </c>
      <c r="AK803" s="17">
        <f t="shared" ca="1" si="10"/>
        <v>5.1014335356198703E-2</v>
      </c>
      <c r="AL803" s="17">
        <f t="shared" ca="1" si="11"/>
        <v>4.4140578553881468E-2</v>
      </c>
      <c r="AM803" s="26">
        <f t="shared" ca="1" si="12"/>
        <v>1</v>
      </c>
      <c r="AN803" s="26">
        <f t="shared" ca="1" si="13"/>
        <v>1</v>
      </c>
      <c r="AO803" s="25">
        <f t="shared" si="20"/>
        <v>0</v>
      </c>
      <c r="AP803" s="26">
        <f t="shared" si="21"/>
        <v>0</v>
      </c>
      <c r="AQ803" s="25">
        <f t="shared" si="22"/>
        <v>0</v>
      </c>
      <c r="AR803" s="26">
        <f t="shared" si="23"/>
        <v>1</v>
      </c>
      <c r="BD803" s="30"/>
      <c r="BE803" s="30"/>
      <c r="BF803" s="30"/>
    </row>
    <row r="804" spans="1:58" x14ac:dyDescent="0.2">
      <c r="A804" s="40">
        <v>39238</v>
      </c>
      <c r="B804" s="13">
        <v>13.71</v>
      </c>
      <c r="C804" s="14">
        <v>14.39</v>
      </c>
      <c r="D804" s="31">
        <f t="shared" si="14"/>
        <v>17886.985935115619</v>
      </c>
      <c r="E804" s="31">
        <f t="shared" si="15"/>
        <v>20247.786929722155</v>
      </c>
      <c r="F804" s="16">
        <f t="shared" si="0"/>
        <v>38134.772864837774</v>
      </c>
      <c r="G804" s="16">
        <f t="shared" si="1"/>
        <v>14.071048305204576</v>
      </c>
      <c r="H804" s="17">
        <f t="shared" si="2"/>
        <v>4.7255038220986756E-2</v>
      </c>
      <c r="I804" s="16">
        <v>13.63</v>
      </c>
      <c r="J804" s="32">
        <f t="shared" si="16"/>
        <v>1.0065967014252939</v>
      </c>
      <c r="K804" s="18">
        <f t="shared" ca="1" si="3"/>
        <v>7141.5579860898861</v>
      </c>
      <c r="L804" s="19"/>
      <c r="M804" s="20"/>
      <c r="N804" s="18"/>
      <c r="O804" s="20"/>
      <c r="P804" s="21"/>
      <c r="Q804" s="33">
        <f t="shared" si="17"/>
        <v>0.993403298574706</v>
      </c>
      <c r="R804" s="5">
        <f t="shared" ca="1" si="4"/>
        <v>17.749028548401959</v>
      </c>
      <c r="S804" s="20"/>
      <c r="T804" s="20"/>
      <c r="U804" s="5">
        <f t="shared" ca="1" si="5"/>
        <v>33.27328896664369</v>
      </c>
      <c r="V804" s="23"/>
      <c r="W804" s="20"/>
      <c r="X804" s="32">
        <f t="shared" si="18"/>
        <v>1.013193402850588</v>
      </c>
      <c r="Y804" s="18">
        <f t="shared" ca="1" si="6"/>
        <v>246574838.23623896</v>
      </c>
      <c r="Z804" s="20"/>
      <c r="AA804" s="20"/>
      <c r="AB804" s="18"/>
      <c r="AC804" s="20"/>
      <c r="AD804" s="20"/>
      <c r="AE804" s="24">
        <f t="shared" si="61"/>
        <v>11</v>
      </c>
      <c r="AH804" s="25" t="str">
        <f t="shared" ca="1" si="7"/>
        <v>-</v>
      </c>
      <c r="AI804" s="15">
        <f t="shared" ca="1" si="8"/>
        <v>13.940056065776142</v>
      </c>
      <c r="AJ804" s="15">
        <f t="shared" ca="1" si="9"/>
        <v>13.643457679015249</v>
      </c>
      <c r="AK804" s="17">
        <f t="shared" ca="1" si="10"/>
        <v>5.1148827154414177E-2</v>
      </c>
      <c r="AL804" s="17">
        <f t="shared" ca="1" si="11"/>
        <v>4.1848322603381803E-2</v>
      </c>
      <c r="AM804" s="26">
        <f t="shared" ca="1" si="12"/>
        <v>1</v>
      </c>
      <c r="AN804" s="26">
        <f t="shared" ca="1" si="13"/>
        <v>1</v>
      </c>
      <c r="AO804" s="25">
        <f t="shared" si="20"/>
        <v>0</v>
      </c>
      <c r="AP804" s="26">
        <f t="shared" si="21"/>
        <v>0</v>
      </c>
      <c r="AQ804" s="25">
        <f t="shared" si="22"/>
        <v>0</v>
      </c>
      <c r="AR804" s="26">
        <f t="shared" si="23"/>
        <v>1</v>
      </c>
      <c r="BD804" s="30"/>
      <c r="BE804" s="30"/>
      <c r="BF804" s="30"/>
    </row>
    <row r="805" spans="1:58" x14ac:dyDescent="0.2">
      <c r="A805" s="40">
        <v>39239</v>
      </c>
      <c r="B805" s="13">
        <v>14.33</v>
      </c>
      <c r="C805" s="14">
        <v>14.76</v>
      </c>
      <c r="D805" s="31">
        <f t="shared" si="14"/>
        <v>16260.896304650563</v>
      </c>
      <c r="E805" s="31">
        <f t="shared" si="15"/>
        <v>21797.035632548836</v>
      </c>
      <c r="F805" s="16">
        <f t="shared" si="0"/>
        <v>38057.931937199399</v>
      </c>
      <c r="G805" s="16">
        <f t="shared" si="1"/>
        <v>14.57627521373106</v>
      </c>
      <c r="H805" s="17">
        <f t="shared" si="2"/>
        <v>2.9132791327913243E-2</v>
      </c>
      <c r="I805" s="16">
        <v>14.87</v>
      </c>
      <c r="J805" s="32">
        <f t="shared" si="16"/>
        <v>1.0338180886140287</v>
      </c>
      <c r="K805" s="18">
        <f t="shared" ca="1" si="3"/>
        <v>7382.7708338613247</v>
      </c>
      <c r="L805" s="19"/>
      <c r="M805" s="20"/>
      <c r="N805" s="18"/>
      <c r="O805" s="20"/>
      <c r="P805" s="21"/>
      <c r="Q805" s="33">
        <f t="shared" si="17"/>
        <v>0.9661819113859712</v>
      </c>
      <c r="R805" s="5">
        <f t="shared" ca="1" si="4"/>
        <v>17.148075932088382</v>
      </c>
      <c r="S805" s="20"/>
      <c r="T805" s="20"/>
      <c r="U805" s="5">
        <f t="shared" ca="1" si="5"/>
        <v>32.146949329469486</v>
      </c>
      <c r="V805" s="23"/>
      <c r="W805" s="20"/>
      <c r="X805" s="32">
        <f t="shared" si="18"/>
        <v>1.0676361772280576</v>
      </c>
      <c r="Y805" s="18">
        <f t="shared" ca="1" si="6"/>
        <v>263234892.24274379</v>
      </c>
      <c r="Z805" s="20"/>
      <c r="AA805" s="20"/>
      <c r="AB805" s="18"/>
      <c r="AC805" s="20"/>
      <c r="AD805" s="20"/>
      <c r="AE805" s="24">
        <f t="shared" si="61"/>
        <v>10</v>
      </c>
      <c r="AH805" s="25" t="str">
        <f t="shared" ca="1" si="7"/>
        <v>-</v>
      </c>
      <c r="AI805" s="15">
        <f t="shared" ca="1" si="8"/>
        <v>13.98935598541488</v>
      </c>
      <c r="AJ805" s="15">
        <f t="shared" ca="1" si="9"/>
        <v>13.663410967733967</v>
      </c>
      <c r="AK805" s="17">
        <f t="shared" ca="1" si="10"/>
        <v>4.9074285445726118E-2</v>
      </c>
      <c r="AL805" s="17">
        <f t="shared" ca="1" si="11"/>
        <v>4.0091383545475319E-2</v>
      </c>
      <c r="AM805" s="26">
        <f t="shared" ca="1" si="12"/>
        <v>1</v>
      </c>
      <c r="AN805" s="26">
        <f t="shared" ca="1" si="13"/>
        <v>1</v>
      </c>
      <c r="AO805" s="25">
        <f t="shared" si="20"/>
        <v>0</v>
      </c>
      <c r="AP805" s="26">
        <f t="shared" si="21"/>
        <v>0</v>
      </c>
      <c r="AQ805" s="25">
        <f t="shared" si="22"/>
        <v>0</v>
      </c>
      <c r="AR805" s="26">
        <f t="shared" si="23"/>
        <v>1</v>
      </c>
      <c r="BD805" s="30"/>
      <c r="BE805" s="30"/>
      <c r="BF805" s="30"/>
    </row>
    <row r="806" spans="1:58" x14ac:dyDescent="0.2">
      <c r="A806" s="40">
        <v>39240</v>
      </c>
      <c r="B806" s="13">
        <v>15.82</v>
      </c>
      <c r="C806" s="14">
        <v>15.32</v>
      </c>
      <c r="D806" s="31">
        <f t="shared" si="14"/>
        <v>14634.806674185507</v>
      </c>
      <c r="E806" s="31">
        <f t="shared" si="15"/>
        <v>23375.752733129069</v>
      </c>
      <c r="F806" s="16">
        <f t="shared" si="0"/>
        <v>38010.559407314577</v>
      </c>
      <c r="G806" s="16">
        <f t="shared" si="1"/>
        <v>15.512509751268871</v>
      </c>
      <c r="H806" s="17">
        <f t="shared" si="2"/>
        <v>-3.2637075718015662E-2</v>
      </c>
      <c r="I806" s="16">
        <v>17.059999999999999</v>
      </c>
      <c r="J806" s="32">
        <f t="shared" si="16"/>
        <v>1.0629053280452447</v>
      </c>
      <c r="K806" s="18">
        <f t="shared" ca="1" si="3"/>
        <v>7846.8665409804544</v>
      </c>
      <c r="L806" s="19"/>
      <c r="M806" s="20"/>
      <c r="N806" s="18"/>
      <c r="O806" s="20"/>
      <c r="P806" s="21"/>
      <c r="Q806" s="33">
        <f t="shared" si="17"/>
        <v>0.93709467195475527</v>
      </c>
      <c r="R806" s="5">
        <f t="shared" ca="1" si="4"/>
        <v>16.06870116139142</v>
      </c>
      <c r="S806" s="20"/>
      <c r="T806" s="20"/>
      <c r="U806" s="5">
        <f t="shared" ca="1" si="5"/>
        <v>30.123703602890924</v>
      </c>
      <c r="V806" s="23"/>
      <c r="W806" s="20"/>
      <c r="X806" s="32">
        <f t="shared" si="18"/>
        <v>1.1258106560904895</v>
      </c>
      <c r="Y806" s="18">
        <f t="shared" ca="1" si="6"/>
        <v>296333142.84645236</v>
      </c>
      <c r="Z806" s="20"/>
      <c r="AA806" s="20"/>
      <c r="AB806" s="18"/>
      <c r="AC806" s="20"/>
      <c r="AD806" s="20"/>
      <c r="AE806" s="24">
        <f t="shared" si="61"/>
        <v>9</v>
      </c>
      <c r="AH806" s="25" t="str">
        <f t="shared" ca="1" si="7"/>
        <v>-</v>
      </c>
      <c r="AI806" s="15">
        <f t="shared" ca="1" si="8"/>
        <v>14.075477103792016</v>
      </c>
      <c r="AJ806" s="15">
        <f t="shared" ca="1" si="9"/>
        <v>13.717170514549464</v>
      </c>
      <c r="AK806" s="17">
        <f t="shared" ca="1" si="10"/>
        <v>3.4569221919501757E-2</v>
      </c>
      <c r="AL806" s="17">
        <f t="shared" ca="1" si="11"/>
        <v>3.6995228284930334E-2</v>
      </c>
      <c r="AM806" s="26">
        <f t="shared" ca="1" si="12"/>
        <v>1</v>
      </c>
      <c r="AN806" s="26">
        <f t="shared" ca="1" si="13"/>
        <v>0</v>
      </c>
      <c r="AO806" s="25">
        <f t="shared" si="20"/>
        <v>0</v>
      </c>
      <c r="AP806" s="26">
        <f t="shared" si="21"/>
        <v>0</v>
      </c>
      <c r="AQ806" s="25">
        <f t="shared" si="22"/>
        <v>0</v>
      </c>
      <c r="AR806" s="26">
        <f t="shared" si="23"/>
        <v>1</v>
      </c>
      <c r="BD806" s="30"/>
      <c r="BE806" s="30"/>
      <c r="BF806" s="30"/>
    </row>
    <row r="807" spans="1:58" x14ac:dyDescent="0.2">
      <c r="A807" s="40">
        <v>39241</v>
      </c>
      <c r="B807" s="13">
        <v>15.08</v>
      </c>
      <c r="C807" s="14">
        <v>15.14</v>
      </c>
      <c r="D807" s="31">
        <f t="shared" si="14"/>
        <v>13008.717043720451</v>
      </c>
      <c r="E807" s="31">
        <f t="shared" si="15"/>
        <v>25054.913173987894</v>
      </c>
      <c r="F807" s="16">
        <f t="shared" si="0"/>
        <v>38063.630217708342</v>
      </c>
      <c r="G807" s="16">
        <f t="shared" si="1"/>
        <v>15.119494256901959</v>
      </c>
      <c r="H807" s="17">
        <f t="shared" si="2"/>
        <v>3.9630118890356947E-3</v>
      </c>
      <c r="I807" s="16">
        <v>14.84</v>
      </c>
      <c r="J807" s="32">
        <f t="shared" si="16"/>
        <v>0.97602544807057634</v>
      </c>
      <c r="K807" s="18">
        <f t="shared" ca="1" si="3"/>
        <v>7658.4292000686837</v>
      </c>
      <c r="L807" s="19"/>
      <c r="M807" s="20"/>
      <c r="N807" s="18"/>
      <c r="O807" s="20"/>
      <c r="P807" s="21"/>
      <c r="Q807" s="33">
        <f t="shared" si="17"/>
        <v>1.0239745519294237</v>
      </c>
      <c r="R807" s="5">
        <f t="shared" ca="1" si="4"/>
        <v>16.453255622278938</v>
      </c>
      <c r="S807" s="20"/>
      <c r="T807" s="20"/>
      <c r="U807" s="5">
        <f t="shared" ca="1" si="5"/>
        <v>30.84484987627015</v>
      </c>
      <c r="V807" s="23"/>
      <c r="W807" s="20"/>
      <c r="X807" s="32">
        <f t="shared" si="18"/>
        <v>0.95205089614115257</v>
      </c>
      <c r="Y807" s="18">
        <f t="shared" ca="1" si="6"/>
        <v>282105666.72439265</v>
      </c>
      <c r="Z807" s="20"/>
      <c r="AA807" s="20"/>
      <c r="AB807" s="18"/>
      <c r="AC807" s="20"/>
      <c r="AD807" s="20"/>
      <c r="AE807" s="24">
        <f t="shared" si="61"/>
        <v>8</v>
      </c>
      <c r="AH807" s="25" t="str">
        <f t="shared" ca="1" si="7"/>
        <v>-</v>
      </c>
      <c r="AI807" s="15">
        <f t="shared" ca="1" si="8"/>
        <v>14.149532029398777</v>
      </c>
      <c r="AJ807" s="15">
        <f t="shared" ca="1" si="9"/>
        <v>13.749353567293092</v>
      </c>
      <c r="AK807" s="17">
        <f t="shared" ca="1" si="10"/>
        <v>2.7165207771975453E-2</v>
      </c>
      <c r="AL807" s="17">
        <f t="shared" ca="1" si="11"/>
        <v>3.5346364803857139E-2</v>
      </c>
      <c r="AM807" s="26">
        <f t="shared" ca="1" si="12"/>
        <v>1</v>
      </c>
      <c r="AN807" s="26">
        <f t="shared" ca="1" si="13"/>
        <v>0</v>
      </c>
      <c r="AO807" s="25">
        <f t="shared" si="20"/>
        <v>0</v>
      </c>
      <c r="AP807" s="26">
        <f t="shared" si="21"/>
        <v>0</v>
      </c>
      <c r="AQ807" s="25">
        <f t="shared" si="22"/>
        <v>0</v>
      </c>
      <c r="AR807" s="26">
        <f t="shared" si="23"/>
        <v>1</v>
      </c>
      <c r="BD807" s="30"/>
      <c r="BE807" s="30"/>
      <c r="BF807" s="30"/>
    </row>
    <row r="808" spans="1:58" x14ac:dyDescent="0.2">
      <c r="A808" s="40">
        <v>39244</v>
      </c>
      <c r="B808" s="13">
        <v>14.69</v>
      </c>
      <c r="C808" s="14">
        <v>14.87</v>
      </c>
      <c r="D808" s="31">
        <f t="shared" si="14"/>
        <v>11382.627413255395</v>
      </c>
      <c r="E808" s="31">
        <f t="shared" si="15"/>
        <v>26674.558591914778</v>
      </c>
      <c r="F808" s="16">
        <f t="shared" si="0"/>
        <v>38057.186005170173</v>
      </c>
      <c r="G808" s="16">
        <f t="shared" si="1"/>
        <v>14.816163309759485</v>
      </c>
      <c r="H808" s="17">
        <f t="shared" si="2"/>
        <v>1.2104909213180859E-2</v>
      </c>
      <c r="I808" s="16">
        <v>14.71</v>
      </c>
      <c r="J808" s="32">
        <f t="shared" si="16"/>
        <v>0.97977185387675014</v>
      </c>
      <c r="K808" s="18">
        <f t="shared" ca="1" si="3"/>
        <v>7503.2074719301736</v>
      </c>
      <c r="L808" s="19"/>
      <c r="M808" s="20"/>
      <c r="N808" s="18"/>
      <c r="O808" s="20"/>
      <c r="P808" s="21"/>
      <c r="Q808" s="33">
        <f t="shared" si="17"/>
        <v>1.0202281461232499</v>
      </c>
      <c r="R808" s="5">
        <f t="shared" ca="1" si="4"/>
        <v>16.785375195423921</v>
      </c>
      <c r="S808" s="20"/>
      <c r="T808" s="20"/>
      <c r="U808" s="5">
        <f t="shared" ca="1" si="5"/>
        <v>31.46770665926028</v>
      </c>
      <c r="V808" s="23"/>
      <c r="W808" s="20"/>
      <c r="X808" s="32">
        <f t="shared" si="18"/>
        <v>0.95954370775350029</v>
      </c>
      <c r="Y808" s="18">
        <f t="shared" ca="1" si="6"/>
        <v>270674902.29199994</v>
      </c>
      <c r="Z808" s="20"/>
      <c r="AA808" s="20"/>
      <c r="AB808" s="18"/>
      <c r="AC808" s="20"/>
      <c r="AD808" s="20"/>
      <c r="AE808" s="24">
        <f t="shared" si="61"/>
        <v>7</v>
      </c>
      <c r="AH808" s="25" t="str">
        <f t="shared" ca="1" si="7"/>
        <v>-</v>
      </c>
      <c r="AI808" s="15">
        <f t="shared" ca="1" si="8"/>
        <v>14.187212634730397</v>
      </c>
      <c r="AJ808" s="15">
        <f t="shared" ca="1" si="9"/>
        <v>13.780348398141975</v>
      </c>
      <c r="AK808" s="17">
        <f t="shared" ca="1" si="10"/>
        <v>1.8919105050449397E-2</v>
      </c>
      <c r="AL808" s="17">
        <f t="shared" ca="1" si="11"/>
        <v>3.4095061069188803E-2</v>
      </c>
      <c r="AM808" s="26">
        <f t="shared" ca="1" si="12"/>
        <v>1</v>
      </c>
      <c r="AN808" s="26">
        <f t="shared" ca="1" si="13"/>
        <v>0</v>
      </c>
      <c r="AO808" s="25">
        <f t="shared" si="20"/>
        <v>0</v>
      </c>
      <c r="AP808" s="26">
        <f t="shared" si="21"/>
        <v>0</v>
      </c>
      <c r="AQ808" s="25">
        <f t="shared" si="22"/>
        <v>0</v>
      </c>
      <c r="AR808" s="26">
        <f t="shared" si="23"/>
        <v>1</v>
      </c>
      <c r="BD808" s="30"/>
      <c r="BE808" s="30"/>
      <c r="BF808" s="30"/>
    </row>
    <row r="809" spans="1:58" x14ac:dyDescent="0.2">
      <c r="A809" s="40">
        <v>39245</v>
      </c>
      <c r="B809" s="13">
        <v>15.5</v>
      </c>
      <c r="C809" s="14">
        <v>15.27</v>
      </c>
      <c r="D809" s="31">
        <f t="shared" si="14"/>
        <v>9756.5377827903394</v>
      </c>
      <c r="E809" s="31">
        <f t="shared" si="15"/>
        <v>28280.964555030561</v>
      </c>
      <c r="F809" s="16">
        <f t="shared" si="0"/>
        <v>38037.502337820901</v>
      </c>
      <c r="G809" s="16">
        <f t="shared" si="1"/>
        <v>15.328994506792592</v>
      </c>
      <c r="H809" s="17">
        <f t="shared" si="2"/>
        <v>-1.5062213490504295E-2</v>
      </c>
      <c r="I809" s="16">
        <v>16.670000000000002</v>
      </c>
      <c r="J809" s="32">
        <f t="shared" si="16"/>
        <v>1.0340778400487955</v>
      </c>
      <c r="K809" s="18">
        <f t="shared" ca="1" si="3"/>
        <v>7758.5842611821399</v>
      </c>
      <c r="L809" s="19"/>
      <c r="M809" s="20"/>
      <c r="N809" s="18"/>
      <c r="O809" s="20"/>
      <c r="P809" s="21"/>
      <c r="Q809" s="33">
        <f t="shared" si="17"/>
        <v>0.96592215995120456</v>
      </c>
      <c r="R809" s="5">
        <f t="shared" ca="1" si="4"/>
        <v>16.212690436857333</v>
      </c>
      <c r="S809" s="20"/>
      <c r="T809" s="20"/>
      <c r="U809" s="5">
        <f t="shared" ca="1" si="5"/>
        <v>30.394314586867679</v>
      </c>
      <c r="V809" s="23"/>
      <c r="W809" s="20"/>
      <c r="X809" s="32">
        <f t="shared" si="18"/>
        <v>1.0681556800975909</v>
      </c>
      <c r="Y809" s="18">
        <f t="shared" ca="1" si="6"/>
        <v>289103906.25780165</v>
      </c>
      <c r="Z809" s="20"/>
      <c r="AA809" s="20"/>
      <c r="AB809" s="18"/>
      <c r="AC809" s="20"/>
      <c r="AD809" s="20"/>
      <c r="AE809" s="24">
        <f t="shared" si="61"/>
        <v>6</v>
      </c>
      <c r="AH809" s="25" t="str">
        <f t="shared" ca="1" si="7"/>
        <v>-</v>
      </c>
      <c r="AI809" s="15">
        <f t="shared" ca="1" si="8"/>
        <v>14.261991159688575</v>
      </c>
      <c r="AJ809" s="15">
        <f t="shared" ca="1" si="9"/>
        <v>13.827900278893642</v>
      </c>
      <c r="AK809" s="17">
        <f t="shared" ca="1" si="10"/>
        <v>7.4594102404327662E-3</v>
      </c>
      <c r="AL809" s="17">
        <f t="shared" ca="1" si="11"/>
        <v>3.1164053348869659E-2</v>
      </c>
      <c r="AM809" s="26">
        <f t="shared" ca="1" si="12"/>
        <v>1</v>
      </c>
      <c r="AN809" s="26">
        <f t="shared" ca="1" si="13"/>
        <v>0</v>
      </c>
      <c r="AO809" s="25">
        <f t="shared" si="20"/>
        <v>0</v>
      </c>
      <c r="AP809" s="26">
        <f t="shared" si="21"/>
        <v>0</v>
      </c>
      <c r="AQ809" s="25">
        <f t="shared" si="22"/>
        <v>0</v>
      </c>
      <c r="AR809" s="26">
        <f t="shared" si="23"/>
        <v>1</v>
      </c>
      <c r="BD809" s="30"/>
      <c r="BE809" s="30"/>
      <c r="BF809" s="30"/>
    </row>
    <row r="810" spans="1:58" x14ac:dyDescent="0.2">
      <c r="A810" s="40">
        <v>39246</v>
      </c>
      <c r="B810" s="13">
        <v>14.78</v>
      </c>
      <c r="C810" s="14">
        <v>14.97</v>
      </c>
      <c r="D810" s="31">
        <f t="shared" si="14"/>
        <v>8130.4481523252825</v>
      </c>
      <c r="E810" s="31">
        <f t="shared" si="15"/>
        <v>29931.546694664379</v>
      </c>
      <c r="F810" s="16">
        <f t="shared" si="0"/>
        <v>38061.994846989663</v>
      </c>
      <c r="G810" s="16">
        <f t="shared" si="1"/>
        <v>14.929413973041825</v>
      </c>
      <c r="H810" s="17">
        <f t="shared" si="2"/>
        <v>1.2692050768203123E-2</v>
      </c>
      <c r="I810" s="16">
        <v>14.73</v>
      </c>
      <c r="J810" s="32">
        <f t="shared" si="16"/>
        <v>0.97456014348708619</v>
      </c>
      <c r="K810" s="18">
        <f t="shared" ca="1" si="3"/>
        <v>7560.8987355762501</v>
      </c>
      <c r="L810" s="19"/>
      <c r="M810" s="20"/>
      <c r="N810" s="18"/>
      <c r="O810" s="20"/>
      <c r="P810" s="21"/>
      <c r="Q810" s="33">
        <f t="shared" si="17"/>
        <v>1.0254398565129139</v>
      </c>
      <c r="R810" s="5">
        <f t="shared" ca="1" si="4"/>
        <v>16.624446373835962</v>
      </c>
      <c r="S810" s="20"/>
      <c r="T810" s="20"/>
      <c r="U810" s="5">
        <f t="shared" ca="1" si="5"/>
        <v>31.166474554473904</v>
      </c>
      <c r="V810" s="23"/>
      <c r="W810" s="20"/>
      <c r="X810" s="32">
        <f t="shared" si="18"/>
        <v>0.94912028697417239</v>
      </c>
      <c r="Y810" s="18">
        <f t="shared" ca="1" si="6"/>
        <v>274376323.71959913</v>
      </c>
      <c r="Z810" s="20"/>
      <c r="AA810" s="20"/>
      <c r="AB810" s="18"/>
      <c r="AC810" s="20"/>
      <c r="AD810" s="20"/>
      <c r="AE810" s="24">
        <f t="shared" si="61"/>
        <v>5</v>
      </c>
      <c r="AH810" s="25" t="str">
        <f t="shared" ca="1" si="7"/>
        <v>-</v>
      </c>
      <c r="AI810" s="15">
        <f t="shared" ca="1" si="8"/>
        <v>14.303109284315299</v>
      </c>
      <c r="AJ810" s="15">
        <f t="shared" ca="1" si="9"/>
        <v>13.879121872588595</v>
      </c>
      <c r="AK810" s="17">
        <f t="shared" ca="1" si="10"/>
        <v>1.6989123316354937E-3</v>
      </c>
      <c r="AL810" s="17">
        <f t="shared" ca="1" si="11"/>
        <v>2.9811195800088383E-2</v>
      </c>
      <c r="AM810" s="26">
        <f t="shared" ca="1" si="12"/>
        <v>1</v>
      </c>
      <c r="AN810" s="26">
        <f t="shared" ca="1" si="13"/>
        <v>0</v>
      </c>
      <c r="AO810" s="25">
        <f t="shared" si="20"/>
        <v>0</v>
      </c>
      <c r="AP810" s="26">
        <f t="shared" si="21"/>
        <v>0</v>
      </c>
      <c r="AQ810" s="25">
        <f t="shared" si="22"/>
        <v>0</v>
      </c>
      <c r="AR810" s="26">
        <f t="shared" si="23"/>
        <v>1</v>
      </c>
      <c r="BD810" s="30"/>
      <c r="BE810" s="30"/>
      <c r="BF810" s="30"/>
    </row>
    <row r="811" spans="1:58" x14ac:dyDescent="0.2">
      <c r="A811" s="40">
        <v>39247</v>
      </c>
      <c r="B811" s="13">
        <v>13.86</v>
      </c>
      <c r="C811" s="14">
        <v>14.65</v>
      </c>
      <c r="D811" s="31">
        <f t="shared" si="14"/>
        <v>6504.3585218602257</v>
      </c>
      <c r="E811" s="31">
        <f t="shared" si="15"/>
        <v>31536.997912985924</v>
      </c>
      <c r="F811" s="16">
        <f t="shared" si="0"/>
        <v>38041.356434846151</v>
      </c>
      <c r="G811" s="16">
        <f t="shared" si="1"/>
        <v>14.514924815678688</v>
      </c>
      <c r="H811" s="17">
        <f t="shared" si="2"/>
        <v>5.3924914675767988E-2</v>
      </c>
      <c r="I811" s="16">
        <v>13.64</v>
      </c>
      <c r="J811" s="32">
        <f t="shared" si="16"/>
        <v>0.97170956559831545</v>
      </c>
      <c r="K811" s="18">
        <f t="shared" ca="1" si="3"/>
        <v>7346.6981035081681</v>
      </c>
      <c r="L811" s="19"/>
      <c r="M811" s="20"/>
      <c r="N811" s="18"/>
      <c r="O811" s="20"/>
      <c r="P811" s="21"/>
      <c r="Q811" s="33">
        <f t="shared" si="17"/>
        <v>1.0282904344016845</v>
      </c>
      <c r="R811" s="5">
        <f t="shared" ca="1" si="4"/>
        <v>17.094047038254921</v>
      </c>
      <c r="S811" s="20"/>
      <c r="T811" s="20"/>
      <c r="U811" s="5">
        <f t="shared" ca="1" si="5"/>
        <v>32.047090474797159</v>
      </c>
      <c r="V811" s="23"/>
      <c r="W811" s="20"/>
      <c r="X811" s="32">
        <f t="shared" si="18"/>
        <v>0.94341913119663101</v>
      </c>
      <c r="Y811" s="18">
        <f t="shared" ca="1" si="6"/>
        <v>258834837.09250978</v>
      </c>
      <c r="Z811" s="20"/>
      <c r="AA811" s="20"/>
      <c r="AB811" s="18"/>
      <c r="AC811" s="20"/>
      <c r="AD811" s="20"/>
      <c r="AE811" s="24">
        <f t="shared" si="61"/>
        <v>4</v>
      </c>
      <c r="AH811" s="25" t="str">
        <f t="shared" ca="1" si="7"/>
        <v>-</v>
      </c>
      <c r="AI811" s="15">
        <f t="shared" ca="1" si="8"/>
        <v>14.318700533827714</v>
      </c>
      <c r="AJ811" s="15">
        <f t="shared" ca="1" si="9"/>
        <v>13.914341678084561</v>
      </c>
      <c r="AK811" s="17">
        <f t="shared" ca="1" si="10"/>
        <v>5.8309328896112844E-3</v>
      </c>
      <c r="AL811" s="17">
        <f t="shared" ca="1" si="11"/>
        <v>3.0829586591017269E-2</v>
      </c>
      <c r="AM811" s="26">
        <f t="shared" ca="1" si="12"/>
        <v>1</v>
      </c>
      <c r="AN811" s="26">
        <f t="shared" ca="1" si="13"/>
        <v>0</v>
      </c>
      <c r="AO811" s="25">
        <f t="shared" si="20"/>
        <v>0</v>
      </c>
      <c r="AP811" s="26">
        <f t="shared" si="21"/>
        <v>0</v>
      </c>
      <c r="AQ811" s="25">
        <f t="shared" si="22"/>
        <v>0</v>
      </c>
      <c r="AR811" s="26">
        <f t="shared" si="23"/>
        <v>1</v>
      </c>
      <c r="BD811" s="30"/>
      <c r="BE811" s="30"/>
      <c r="BF811" s="30"/>
    </row>
    <row r="812" spans="1:58" x14ac:dyDescent="0.2">
      <c r="A812" s="40">
        <v>39248</v>
      </c>
      <c r="B812" s="13">
        <v>13.64</v>
      </c>
      <c r="C812" s="14">
        <v>14.43</v>
      </c>
      <c r="D812" s="31">
        <f t="shared" si="14"/>
        <v>4878.2688913951697</v>
      </c>
      <c r="E812" s="31">
        <f t="shared" si="15"/>
        <v>33075.400798873001</v>
      </c>
      <c r="F812" s="16">
        <f t="shared" si="0"/>
        <v>37953.669690268172</v>
      </c>
      <c r="G812" s="16">
        <f t="shared" si="1"/>
        <v>14.328459557253554</v>
      </c>
      <c r="H812" s="17">
        <f t="shared" si="2"/>
        <v>5.4747054747054658E-2</v>
      </c>
      <c r="I812" s="16">
        <v>13.94</v>
      </c>
      <c r="J812" s="32">
        <f t="shared" si="16"/>
        <v>0.98487812409731634</v>
      </c>
      <c r="K812" s="18">
        <f t="shared" ca="1" si="3"/>
        <v>7235.3072654873604</v>
      </c>
      <c r="L812" s="19"/>
      <c r="M812" s="20"/>
      <c r="N812" s="18"/>
      <c r="O812" s="20"/>
      <c r="P812" s="21"/>
      <c r="Q812" s="33">
        <f t="shared" si="17"/>
        <v>1.0151218759026837</v>
      </c>
      <c r="R812" s="5">
        <f t="shared" ca="1" si="4"/>
        <v>17.351818212202229</v>
      </c>
      <c r="S812" s="20"/>
      <c r="T812" s="20"/>
      <c r="U812" s="5">
        <f t="shared" ca="1" si="5"/>
        <v>32.530588863063713</v>
      </c>
      <c r="V812" s="23"/>
      <c r="W812" s="20"/>
      <c r="X812" s="32">
        <f t="shared" si="18"/>
        <v>0.96975624819463269</v>
      </c>
      <c r="Y812" s="18">
        <f t="shared" ca="1" si="6"/>
        <v>250990180.98429367</v>
      </c>
      <c r="Z812" s="20"/>
      <c r="AA812" s="20"/>
      <c r="AB812" s="18"/>
      <c r="AC812" s="20"/>
      <c r="AD812" s="20"/>
      <c r="AE812" s="24">
        <f t="shared" si="61"/>
        <v>3</v>
      </c>
      <c r="AH812" s="25" t="str">
        <f t="shared" ca="1" si="7"/>
        <v>-</v>
      </c>
      <c r="AI812" s="15">
        <f t="shared" ca="1" si="8"/>
        <v>14.331484322268361</v>
      </c>
      <c r="AJ812" s="15">
        <f t="shared" ca="1" si="9"/>
        <v>13.943572398993187</v>
      </c>
      <c r="AK812" s="17">
        <f t="shared" ca="1" si="10"/>
        <v>2.039495463378967E-2</v>
      </c>
      <c r="AL812" s="17">
        <f t="shared" ca="1" si="11"/>
        <v>3.1679799130560349E-2</v>
      </c>
      <c r="AM812" s="26">
        <f t="shared" ca="1" si="12"/>
        <v>1</v>
      </c>
      <c r="AN812" s="26">
        <f t="shared" ca="1" si="13"/>
        <v>0</v>
      </c>
      <c r="AO812" s="25">
        <f t="shared" si="20"/>
        <v>0</v>
      </c>
      <c r="AP812" s="26">
        <f t="shared" si="21"/>
        <v>0</v>
      </c>
      <c r="AQ812" s="25">
        <f t="shared" si="22"/>
        <v>0</v>
      </c>
      <c r="AR812" s="26">
        <f t="shared" si="23"/>
        <v>1</v>
      </c>
      <c r="BD812" s="30"/>
      <c r="BE812" s="30"/>
      <c r="BF812" s="30"/>
    </row>
    <row r="813" spans="1:58" x14ac:dyDescent="0.2">
      <c r="A813" s="40">
        <v>39251</v>
      </c>
      <c r="B813" s="13">
        <v>13.41</v>
      </c>
      <c r="C813" s="14">
        <v>14.48</v>
      </c>
      <c r="D813" s="31">
        <f t="shared" si="14"/>
        <v>3252.1792609301128</v>
      </c>
      <c r="E813" s="31">
        <f t="shared" si="15"/>
        <v>34612.466811315368</v>
      </c>
      <c r="F813" s="16">
        <f t="shared" si="0"/>
        <v>37864.646072245479</v>
      </c>
      <c r="G813" s="16">
        <f t="shared" si="1"/>
        <v>14.388098129253454</v>
      </c>
      <c r="H813" s="17">
        <f t="shared" si="2"/>
        <v>7.3895027624309439E-2</v>
      </c>
      <c r="I813" s="16">
        <v>13.42</v>
      </c>
      <c r="J813" s="32">
        <f t="shared" si="16"/>
        <v>1.0018068964156992</v>
      </c>
      <c r="K813" s="18">
        <f t="shared" ca="1" si="3"/>
        <v>7248.0852142941694</v>
      </c>
      <c r="L813" s="19"/>
      <c r="M813" s="20"/>
      <c r="N813" s="18"/>
      <c r="O813" s="20"/>
      <c r="P813" s="21"/>
      <c r="Q813" s="33">
        <f t="shared" si="17"/>
        <v>0.99819310358430091</v>
      </c>
      <c r="R813" s="5">
        <f t="shared" ca="1" si="4"/>
        <v>17.319743726265486</v>
      </c>
      <c r="S813" s="20"/>
      <c r="T813" s="20"/>
      <c r="U813" s="5">
        <f t="shared" ca="1" si="5"/>
        <v>32.47069777217871</v>
      </c>
      <c r="V813" s="23"/>
      <c r="W813" s="20"/>
      <c r="X813" s="32">
        <f t="shared" si="18"/>
        <v>1.0036137928313982</v>
      </c>
      <c r="Y813" s="18">
        <f t="shared" ca="1" si="6"/>
        <v>251880629.35742685</v>
      </c>
      <c r="Z813" s="20"/>
      <c r="AA813" s="20"/>
      <c r="AB813" s="18"/>
      <c r="AC813" s="20"/>
      <c r="AD813" s="20"/>
      <c r="AE813" s="24">
        <f t="shared" si="61"/>
        <v>2</v>
      </c>
      <c r="AH813" s="25" t="str">
        <f t="shared" ca="1" si="7"/>
        <v>-</v>
      </c>
      <c r="AI813" s="15">
        <f t="shared" ca="1" si="8"/>
        <v>14.341440751278675</v>
      </c>
      <c r="AJ813" s="15">
        <f t="shared" ca="1" si="9"/>
        <v>13.976329310555396</v>
      </c>
      <c r="AK813" s="17">
        <f t="shared" ca="1" si="10"/>
        <v>3.2050290589668629E-2</v>
      </c>
      <c r="AL813" s="17">
        <f t="shared" ca="1" si="11"/>
        <v>3.4131345087195251E-2</v>
      </c>
      <c r="AM813" s="26">
        <f t="shared" ca="1" si="12"/>
        <v>1</v>
      </c>
      <c r="AN813" s="26">
        <f t="shared" ca="1" si="13"/>
        <v>0</v>
      </c>
      <c r="AO813" s="25">
        <f t="shared" si="20"/>
        <v>0</v>
      </c>
      <c r="AP813" s="26">
        <f t="shared" si="21"/>
        <v>0</v>
      </c>
      <c r="AQ813" s="25">
        <f t="shared" si="22"/>
        <v>0</v>
      </c>
      <c r="AR813" s="26">
        <f t="shared" si="23"/>
        <v>1</v>
      </c>
      <c r="BD813" s="30"/>
      <c r="BE813" s="30"/>
      <c r="BF813" s="30"/>
    </row>
    <row r="814" spans="1:58" x14ac:dyDescent="0.2">
      <c r="A814" s="40">
        <v>39252</v>
      </c>
      <c r="B814" s="13">
        <v>12.88</v>
      </c>
      <c r="C814" s="14">
        <v>14.18</v>
      </c>
      <c r="D814" s="31">
        <f t="shared" si="14"/>
        <v>1626.0896304650564</v>
      </c>
      <c r="E814" s="31">
        <f t="shared" si="15"/>
        <v>36118.396503617609</v>
      </c>
      <c r="F814" s="16">
        <f t="shared" si="0"/>
        <v>37744.486134082668</v>
      </c>
      <c r="G814" s="16">
        <f t="shared" si="1"/>
        <v>14.123994031019652</v>
      </c>
      <c r="H814" s="17">
        <f t="shared" si="2"/>
        <v>9.167842031029616E-2</v>
      </c>
      <c r="I814" s="16">
        <v>12.85</v>
      </c>
      <c r="J814" s="32">
        <f t="shared" si="16"/>
        <v>0.97852910934104131</v>
      </c>
      <c r="K814" s="18">
        <f t="shared" ca="1" si="3"/>
        <v>7092.1732236921462</v>
      </c>
      <c r="L814" s="19"/>
      <c r="M814" s="20"/>
      <c r="N814" s="18"/>
      <c r="O814" s="20"/>
      <c r="P814" s="21"/>
      <c r="Q814" s="33">
        <f t="shared" si="17"/>
        <v>1.0214708906589587</v>
      </c>
      <c r="R814" s="5">
        <f t="shared" ca="1" si="4"/>
        <v>17.690877040680196</v>
      </c>
      <c r="S814" s="20"/>
      <c r="T814" s="20"/>
      <c r="U814" s="5">
        <f t="shared" ca="1" si="5"/>
        <v>33.166737057175133</v>
      </c>
      <c r="V814" s="23"/>
      <c r="W814" s="20"/>
      <c r="X814" s="32">
        <f t="shared" si="18"/>
        <v>0.95705821868208263</v>
      </c>
      <c r="Y814" s="18">
        <f t="shared" ca="1" si="6"/>
        <v>241048561.24890879</v>
      </c>
      <c r="Z814" s="20"/>
      <c r="AA814" s="20"/>
      <c r="AB814" s="18"/>
      <c r="AC814" s="20"/>
      <c r="AD814" s="20"/>
      <c r="AE814" s="24">
        <f t="shared" si="61"/>
        <v>1</v>
      </c>
      <c r="AH814" s="25" t="str">
        <f t="shared" ca="1" si="7"/>
        <v>-</v>
      </c>
      <c r="AI814" s="15">
        <f t="shared" ca="1" si="8"/>
        <v>14.346048424409048</v>
      </c>
      <c r="AJ814" s="15">
        <f t="shared" ca="1" si="9"/>
        <v>14.001942090529557</v>
      </c>
      <c r="AK814" s="17">
        <f t="shared" ca="1" si="10"/>
        <v>4.5312542439187843E-2</v>
      </c>
      <c r="AL814" s="17">
        <f t="shared" ca="1" si="11"/>
        <v>3.6958240892107891E-2</v>
      </c>
      <c r="AM814" s="26">
        <f t="shared" ca="1" si="12"/>
        <v>1</v>
      </c>
      <c r="AN814" s="26">
        <f t="shared" ca="1" si="13"/>
        <v>1</v>
      </c>
      <c r="AO814" s="25">
        <f t="shared" si="20"/>
        <v>0</v>
      </c>
      <c r="AP814" s="26">
        <f t="shared" si="21"/>
        <v>0</v>
      </c>
      <c r="AQ814" s="25">
        <f t="shared" si="22"/>
        <v>0</v>
      </c>
      <c r="AR814" s="26">
        <f t="shared" si="23"/>
        <v>1</v>
      </c>
      <c r="BD814" s="30"/>
      <c r="BE814" s="30"/>
      <c r="BF814" s="30"/>
    </row>
    <row r="815" spans="1:58" x14ac:dyDescent="0.2">
      <c r="A815" s="41">
        <v>39253</v>
      </c>
      <c r="B815" s="13">
        <v>15.03</v>
      </c>
      <c r="C815" s="14">
        <v>15.13</v>
      </c>
      <c r="D815" s="31">
        <f t="shared" si="14"/>
        <v>37595.408805478677</v>
      </c>
      <c r="E815" s="31">
        <f t="shared" si="15"/>
        <v>0</v>
      </c>
      <c r="F815" s="16">
        <f t="shared" si="0"/>
        <v>37595.408805478677</v>
      </c>
      <c r="G815" s="16">
        <f t="shared" si="1"/>
        <v>15.03</v>
      </c>
      <c r="H815" s="17">
        <f t="shared" si="2"/>
        <v>6.6093853271647074E-3</v>
      </c>
      <c r="I815" s="16">
        <v>14.67</v>
      </c>
      <c r="J815" s="32">
        <f t="shared" si="16"/>
        <v>1.0599435825105783</v>
      </c>
      <c r="K815" s="18">
        <f t="shared" ca="1" si="3"/>
        <v>7516.9970291053596</v>
      </c>
      <c r="L815" s="19"/>
      <c r="M815" s="20"/>
      <c r="N815" s="18"/>
      <c r="O815" s="20"/>
      <c r="P815" s="21"/>
      <c r="Q815" s="33">
        <f t="shared" si="17"/>
        <v>0.94005641748942181</v>
      </c>
      <c r="R815" s="5">
        <f t="shared" ca="1" si="4"/>
        <v>16.62972969157914</v>
      </c>
      <c r="S815" s="20"/>
      <c r="T815" s="20"/>
      <c r="U815" s="5">
        <f t="shared" ca="1" si="5"/>
        <v>31.177536604762601</v>
      </c>
      <c r="V815" s="23"/>
      <c r="W815" s="20"/>
      <c r="X815" s="32">
        <f t="shared" si="18"/>
        <v>1.1198871650211564</v>
      </c>
      <c r="Y815" s="18">
        <f t="shared" ca="1" si="6"/>
        <v>269929423.81997275</v>
      </c>
      <c r="Z815" s="20"/>
      <c r="AA815" s="20"/>
      <c r="AB815" s="18"/>
      <c r="AC815" s="20"/>
      <c r="AD815" s="20"/>
      <c r="AE815" s="24">
        <v>19</v>
      </c>
      <c r="AH815" s="25" t="str">
        <f t="shared" ca="1" si="7"/>
        <v>-</v>
      </c>
      <c r="AI815" s="15">
        <f t="shared" ca="1" si="8"/>
        <v>14.402736108059353</v>
      </c>
      <c r="AJ815" s="15">
        <f t="shared" ca="1" si="9"/>
        <v>14.044269853890807</v>
      </c>
      <c r="AK815" s="17">
        <f t="shared" ca="1" si="10"/>
        <v>4.892447557546601E-2</v>
      </c>
      <c r="AL815" s="17">
        <f t="shared" ca="1" si="11"/>
        <v>3.4772574876303086E-2</v>
      </c>
      <c r="AM815" s="26">
        <f t="shared" ca="1" si="12"/>
        <v>1</v>
      </c>
      <c r="AN815" s="26">
        <f t="shared" ca="1" si="13"/>
        <v>1</v>
      </c>
      <c r="AO815" s="25">
        <f t="shared" si="20"/>
        <v>0</v>
      </c>
      <c r="AP815" s="26">
        <f t="shared" si="21"/>
        <v>0</v>
      </c>
      <c r="AQ815" s="25">
        <f t="shared" si="22"/>
        <v>0</v>
      </c>
      <c r="AR815" s="26">
        <f t="shared" si="23"/>
        <v>1</v>
      </c>
      <c r="BD815" s="30"/>
      <c r="BE815" s="30"/>
      <c r="BF815" s="30"/>
    </row>
    <row r="816" spans="1:58" x14ac:dyDescent="0.2">
      <c r="A816" s="40">
        <v>39254</v>
      </c>
      <c r="B816" s="13">
        <v>15.07</v>
      </c>
      <c r="C816" s="14">
        <v>15.38</v>
      </c>
      <c r="D816" s="31">
        <f t="shared" si="14"/>
        <v>35616.70307887454</v>
      </c>
      <c r="E816" s="31">
        <f t="shared" si="15"/>
        <v>1965.6276980079467</v>
      </c>
      <c r="F816" s="16">
        <f t="shared" si="0"/>
        <v>37582.330776882489</v>
      </c>
      <c r="G816" s="16">
        <f t="shared" si="1"/>
        <v>15.086213592233008</v>
      </c>
      <c r="H816" s="17">
        <f t="shared" si="2"/>
        <v>2.0156046814044259E-2</v>
      </c>
      <c r="I816" s="16">
        <v>14.21</v>
      </c>
      <c r="J816" s="32">
        <f t="shared" si="16"/>
        <v>1.0033909292070884</v>
      </c>
      <c r="K816" s="18">
        <f t="shared" ca="1" si="3"/>
        <v>7542.1791418143257</v>
      </c>
      <c r="L816" s="19"/>
      <c r="M816" s="20"/>
      <c r="N816" s="18"/>
      <c r="O816" s="20"/>
      <c r="P816" s="21"/>
      <c r="Q816" s="33">
        <f t="shared" si="17"/>
        <v>0.99660907079291161</v>
      </c>
      <c r="R816" s="5">
        <f t="shared" ca="1" si="4"/>
        <v>16.572649031937701</v>
      </c>
      <c r="S816" s="20"/>
      <c r="T816" s="20"/>
      <c r="U816" s="5">
        <f t="shared" ca="1" si="5"/>
        <v>31.070752028206751</v>
      </c>
      <c r="V816" s="23"/>
      <c r="W816" s="20"/>
      <c r="X816" s="32">
        <f t="shared" si="18"/>
        <v>1.0067818584141768</v>
      </c>
      <c r="Y816" s="18">
        <f t="shared" ca="1" si="6"/>
        <v>271742161.57484621</v>
      </c>
      <c r="Z816" s="20"/>
      <c r="AA816" s="20"/>
      <c r="AB816" s="18"/>
      <c r="AC816" s="20"/>
      <c r="AD816" s="20"/>
      <c r="AE816" s="24">
        <f t="shared" ref="AE816:AE833" si="62">AE815-1</f>
        <v>18</v>
      </c>
      <c r="AH816" s="25" t="str">
        <f t="shared" ca="1" si="7"/>
        <v>-</v>
      </c>
      <c r="AI816" s="15">
        <f t="shared" ca="1" si="8"/>
        <v>14.459337947745011</v>
      </c>
      <c r="AJ816" s="15">
        <f t="shared" ca="1" si="9"/>
        <v>14.087558991427901</v>
      </c>
      <c r="AK816" s="17">
        <f t="shared" ca="1" si="10"/>
        <v>5.0168474916439533E-2</v>
      </c>
      <c r="AL816" s="17">
        <f t="shared" ca="1" si="11"/>
        <v>3.2632746212222695E-2</v>
      </c>
      <c r="AM816" s="26">
        <f t="shared" ca="1" si="12"/>
        <v>1</v>
      </c>
      <c r="AN816" s="26">
        <f t="shared" ca="1" si="13"/>
        <v>1</v>
      </c>
      <c r="AO816" s="25">
        <f t="shared" si="20"/>
        <v>0</v>
      </c>
      <c r="AP816" s="26">
        <f t="shared" si="21"/>
        <v>0</v>
      </c>
      <c r="AQ816" s="25">
        <f t="shared" si="22"/>
        <v>0</v>
      </c>
      <c r="AR816" s="26">
        <f t="shared" si="23"/>
        <v>1</v>
      </c>
      <c r="BD816" s="30"/>
      <c r="BE816" s="30"/>
      <c r="BF816" s="30"/>
    </row>
    <row r="817" spans="1:58" x14ac:dyDescent="0.2">
      <c r="A817" s="40">
        <v>39255</v>
      </c>
      <c r="B817" s="13">
        <v>15.77</v>
      </c>
      <c r="C817" s="14">
        <v>15.81</v>
      </c>
      <c r="D817" s="31">
        <f t="shared" si="14"/>
        <v>33637.997352270395</v>
      </c>
      <c r="E817" s="31">
        <f t="shared" si="15"/>
        <v>3904.4505393554373</v>
      </c>
      <c r="F817" s="16">
        <f t="shared" si="0"/>
        <v>37542.44789162583</v>
      </c>
      <c r="G817" s="16">
        <f t="shared" si="1"/>
        <v>15.774160038312498</v>
      </c>
      <c r="H817" s="17">
        <f t="shared" si="2"/>
        <v>2.5300442757748565E-3</v>
      </c>
      <c r="I817" s="16">
        <v>15.75</v>
      </c>
      <c r="J817" s="32">
        <f t="shared" si="16"/>
        <v>1.0444913951956896</v>
      </c>
      <c r="K817" s="18">
        <f t="shared" ca="1" si="3"/>
        <v>7877.4200549253665</v>
      </c>
      <c r="L817" s="19"/>
      <c r="M817" s="20"/>
      <c r="N817" s="18"/>
      <c r="O817" s="20"/>
      <c r="P817" s="21"/>
      <c r="Q817" s="33">
        <f t="shared" si="17"/>
        <v>0.95550860480431055</v>
      </c>
      <c r="R817" s="5">
        <f t="shared" ca="1" si="4"/>
        <v>15.834649076282361</v>
      </c>
      <c r="S817" s="20"/>
      <c r="T817" s="20"/>
      <c r="U817" s="5">
        <f t="shared" ca="1" si="5"/>
        <v>29.687354526449269</v>
      </c>
      <c r="V817" s="23"/>
      <c r="W817" s="20"/>
      <c r="X817" s="32">
        <f t="shared" si="18"/>
        <v>1.0889827903913789</v>
      </c>
      <c r="Y817" s="18">
        <f t="shared" ca="1" si="6"/>
        <v>295903061.79034406</v>
      </c>
      <c r="Z817" s="20"/>
      <c r="AA817" s="20"/>
      <c r="AB817" s="18"/>
      <c r="AC817" s="20"/>
      <c r="AD817" s="20"/>
      <c r="AE817" s="24">
        <f t="shared" si="62"/>
        <v>17</v>
      </c>
      <c r="AH817" s="25" t="str">
        <f t="shared" ca="1" si="7"/>
        <v>-</v>
      </c>
      <c r="AI817" s="15">
        <f t="shared" ca="1" si="8"/>
        <v>14.550028515298219</v>
      </c>
      <c r="AJ817" s="15">
        <f t="shared" ca="1" si="9"/>
        <v>14.15034443286771</v>
      </c>
      <c r="AK817" s="17">
        <f t="shared" ca="1" si="10"/>
        <v>4.1602663183107347E-2</v>
      </c>
      <c r="AL817" s="17">
        <f t="shared" ca="1" si="11"/>
        <v>2.9766680431071529E-2</v>
      </c>
      <c r="AM817" s="26">
        <f t="shared" ca="1" si="12"/>
        <v>1</v>
      </c>
      <c r="AN817" s="26">
        <f t="shared" ca="1" si="13"/>
        <v>1</v>
      </c>
      <c r="AO817" s="25">
        <f t="shared" si="20"/>
        <v>0</v>
      </c>
      <c r="AP817" s="26">
        <f t="shared" si="21"/>
        <v>0</v>
      </c>
      <c r="AQ817" s="25">
        <f t="shared" si="22"/>
        <v>0</v>
      </c>
      <c r="AR817" s="26">
        <f t="shared" si="23"/>
        <v>1</v>
      </c>
      <c r="BD817" s="30"/>
      <c r="BE817" s="30"/>
      <c r="BF817" s="30"/>
    </row>
    <row r="818" spans="1:58" x14ac:dyDescent="0.2">
      <c r="A818" s="40">
        <v>39258</v>
      </c>
      <c r="B818" s="13">
        <v>15.99</v>
      </c>
      <c r="C818" s="14">
        <v>16.05</v>
      </c>
      <c r="D818" s="31">
        <f t="shared" si="14"/>
        <v>31659.291625666254</v>
      </c>
      <c r="E818" s="31">
        <f t="shared" si="15"/>
        <v>5878.1500528625402</v>
      </c>
      <c r="F818" s="16">
        <f t="shared" si="0"/>
        <v>37537.44167852879</v>
      </c>
      <c r="G818" s="16">
        <f t="shared" si="1"/>
        <v>15.999395659038042</v>
      </c>
      <c r="H818" s="17">
        <f t="shared" si="2"/>
        <v>3.7383177570093906E-3</v>
      </c>
      <c r="I818" s="16">
        <v>16.649999999999999</v>
      </c>
      <c r="J818" s="32">
        <f t="shared" si="16"/>
        <v>1.014143518995432</v>
      </c>
      <c r="K818" s="18">
        <f t="shared" ca="1" si="3"/>
        <v>7988.5088063326557</v>
      </c>
      <c r="L818" s="19"/>
      <c r="M818" s="20"/>
      <c r="N818" s="18"/>
      <c r="O818" s="20"/>
      <c r="P818" s="21"/>
      <c r="Q818" s="33">
        <f t="shared" si="17"/>
        <v>0.98585648100456791</v>
      </c>
      <c r="R818" s="5">
        <f t="shared" ca="1" si="4"/>
        <v>15.61004109541291</v>
      </c>
      <c r="S818" s="20"/>
      <c r="T818" s="20"/>
      <c r="U818" s="5">
        <f t="shared" ca="1" si="5"/>
        <v>29.266468879232878</v>
      </c>
      <c r="V818" s="23"/>
      <c r="W818" s="20"/>
      <c r="X818" s="32">
        <f t="shared" si="18"/>
        <v>1.0282870379908642</v>
      </c>
      <c r="Y818" s="18">
        <f t="shared" ca="1" si="6"/>
        <v>304253257.76370054</v>
      </c>
      <c r="Z818" s="20"/>
      <c r="AA818" s="20"/>
      <c r="AB818" s="18"/>
      <c r="AC818" s="20"/>
      <c r="AD818" s="20"/>
      <c r="AE818" s="24">
        <f t="shared" si="62"/>
        <v>16</v>
      </c>
      <c r="AH818" s="25" t="str">
        <f t="shared" ca="1" si="7"/>
        <v>-</v>
      </c>
      <c r="AI818" s="15">
        <f t="shared" ca="1" si="8"/>
        <v>14.629801380970886</v>
      </c>
      <c r="AJ818" s="15">
        <f t="shared" ca="1" si="9"/>
        <v>14.217099758399034</v>
      </c>
      <c r="AK818" s="17">
        <f t="shared" ca="1" si="10"/>
        <v>3.31012070180998E-2</v>
      </c>
      <c r="AL818" s="17">
        <f t="shared" ca="1" si="11"/>
        <v>2.6151479944488541E-2</v>
      </c>
      <c r="AM818" s="26">
        <f t="shared" ca="1" si="12"/>
        <v>1</v>
      </c>
      <c r="AN818" s="26">
        <f t="shared" ca="1" si="13"/>
        <v>1</v>
      </c>
      <c r="AO818" s="25">
        <f t="shared" si="20"/>
        <v>0</v>
      </c>
      <c r="AP818" s="26">
        <f t="shared" si="21"/>
        <v>0</v>
      </c>
      <c r="AQ818" s="25">
        <f t="shared" si="22"/>
        <v>0</v>
      </c>
      <c r="AR818" s="26">
        <f t="shared" si="23"/>
        <v>1</v>
      </c>
      <c r="BD818" s="30"/>
      <c r="BE818" s="30"/>
      <c r="BF818" s="30"/>
    </row>
    <row r="819" spans="1:58" x14ac:dyDescent="0.2">
      <c r="A819" s="40">
        <v>39259</v>
      </c>
      <c r="B819" s="13">
        <v>16.64</v>
      </c>
      <c r="C819" s="14">
        <v>16.53</v>
      </c>
      <c r="D819" s="31">
        <f t="shared" si="14"/>
        <v>29680.585899062113</v>
      </c>
      <c r="E819" s="31">
        <f t="shared" si="15"/>
        <v>7849.4587487130211</v>
      </c>
      <c r="F819" s="16">
        <f t="shared" si="0"/>
        <v>37530.044647775132</v>
      </c>
      <c r="G819" s="16">
        <f t="shared" si="1"/>
        <v>16.616993353712687</v>
      </c>
      <c r="H819" s="17">
        <f t="shared" si="2"/>
        <v>-6.6545674531155452E-3</v>
      </c>
      <c r="I819" s="16">
        <v>18.89</v>
      </c>
      <c r="J819" s="32">
        <f t="shared" si="16"/>
        <v>1.0383966498622075</v>
      </c>
      <c r="K819" s="18">
        <f t="shared" ca="1" si="3"/>
        <v>8294.9026015456839</v>
      </c>
      <c r="L819" s="19"/>
      <c r="M819" s="20"/>
      <c r="N819" s="18"/>
      <c r="O819" s="20"/>
      <c r="P819" s="21"/>
      <c r="Q819" s="33">
        <f t="shared" si="17"/>
        <v>0.96160335013779252</v>
      </c>
      <c r="R819" s="5">
        <f t="shared" ca="1" si="4"/>
        <v>15.010042488458769</v>
      </c>
      <c r="S819" s="20"/>
      <c r="T819" s="20"/>
      <c r="U819" s="5">
        <f t="shared" ca="1" si="5"/>
        <v>28.141771042262427</v>
      </c>
      <c r="V819" s="23"/>
      <c r="W819" s="20"/>
      <c r="X819" s="32">
        <f t="shared" si="18"/>
        <v>1.076793299724415</v>
      </c>
      <c r="Y819" s="18">
        <f t="shared" ca="1" si="6"/>
        <v>327596307.82185644</v>
      </c>
      <c r="Z819" s="20"/>
      <c r="AA819" s="20"/>
      <c r="AB819" s="18"/>
      <c r="AC819" s="20"/>
      <c r="AD819" s="20"/>
      <c r="AE819" s="24">
        <f t="shared" si="62"/>
        <v>15</v>
      </c>
      <c r="AH819" s="25" t="str">
        <f t="shared" ca="1" si="7"/>
        <v>-</v>
      </c>
      <c r="AI819" s="15">
        <f t="shared" ca="1" si="8"/>
        <v>14.74711414654424</v>
      </c>
      <c r="AJ819" s="15">
        <f t="shared" ca="1" si="9"/>
        <v>14.300489260627156</v>
      </c>
      <c r="AK819" s="17">
        <f t="shared" ca="1" si="10"/>
        <v>1.9676274505195639E-2</v>
      </c>
      <c r="AL819" s="17">
        <f t="shared" ca="1" si="11"/>
        <v>2.2379572268069102E-2</v>
      </c>
      <c r="AM819" s="26">
        <f t="shared" ca="1" si="12"/>
        <v>1</v>
      </c>
      <c r="AN819" s="26">
        <f t="shared" ca="1" si="13"/>
        <v>0</v>
      </c>
      <c r="AO819" s="25">
        <f t="shared" si="20"/>
        <v>0</v>
      </c>
      <c r="AP819" s="26">
        <f t="shared" si="21"/>
        <v>0</v>
      </c>
      <c r="AQ819" s="25">
        <f t="shared" si="22"/>
        <v>0</v>
      </c>
      <c r="AR819" s="26">
        <f t="shared" si="23"/>
        <v>0</v>
      </c>
      <c r="BD819" s="30"/>
      <c r="BE819" s="30"/>
      <c r="BF819" s="30"/>
    </row>
    <row r="820" spans="1:58" x14ac:dyDescent="0.2">
      <c r="A820" s="40">
        <v>39260</v>
      </c>
      <c r="B820" s="13">
        <v>15.61</v>
      </c>
      <c r="C820" s="14">
        <v>15.7</v>
      </c>
      <c r="D820" s="31">
        <f t="shared" si="14"/>
        <v>27701.880172457972</v>
      </c>
      <c r="E820" s="31">
        <f t="shared" si="15"/>
        <v>9841.3319060447157</v>
      </c>
      <c r="F820" s="16">
        <f t="shared" si="0"/>
        <v>37543.212078502685</v>
      </c>
      <c r="G820" s="16">
        <f t="shared" si="1"/>
        <v>15.633592010979028</v>
      </c>
      <c r="H820" s="17">
        <f t="shared" si="2"/>
        <v>5.7324840764331197E-3</v>
      </c>
      <c r="I820" s="16">
        <v>15.53</v>
      </c>
      <c r="J820" s="32">
        <f t="shared" si="16"/>
        <v>0.94114962495957366</v>
      </c>
      <c r="K820" s="18">
        <f t="shared" ca="1" si="3"/>
        <v>7806.426207191721</v>
      </c>
      <c r="L820" s="19"/>
      <c r="M820" s="20"/>
      <c r="N820" s="18"/>
      <c r="O820" s="20"/>
      <c r="P820" s="21"/>
      <c r="Q820" s="33">
        <f t="shared" si="17"/>
        <v>1.0588503750404263</v>
      </c>
      <c r="R820" s="5">
        <f t="shared" ca="1" si="4"/>
        <v>15.892727020589792</v>
      </c>
      <c r="S820" s="20"/>
      <c r="T820" s="20"/>
      <c r="U820" s="5">
        <f t="shared" ca="1" si="5"/>
        <v>29.796904677532815</v>
      </c>
      <c r="V820" s="23"/>
      <c r="W820" s="20"/>
      <c r="X820" s="32">
        <f t="shared" si="18"/>
        <v>0.88229924991914732</v>
      </c>
      <c r="Y820" s="18">
        <f t="shared" ca="1" si="6"/>
        <v>289018954.17357808</v>
      </c>
      <c r="Z820" s="20"/>
      <c r="AA820" s="20"/>
      <c r="AB820" s="18"/>
      <c r="AC820" s="20"/>
      <c r="AD820" s="20"/>
      <c r="AE820" s="24">
        <f t="shared" si="62"/>
        <v>14</v>
      </c>
      <c r="AH820" s="25" t="str">
        <f t="shared" ca="1" si="7"/>
        <v>-</v>
      </c>
      <c r="AI820" s="15">
        <f t="shared" ca="1" si="8"/>
        <v>14.823707453445095</v>
      </c>
      <c r="AJ820" s="15">
        <f t="shared" ca="1" si="9"/>
        <v>14.350423408495738</v>
      </c>
      <c r="AK820" s="17">
        <f t="shared" ca="1" si="10"/>
        <v>5.3519517995517978E-3</v>
      </c>
      <c r="AL820" s="17">
        <f t="shared" ca="1" si="11"/>
        <v>1.97844126340345E-2</v>
      </c>
      <c r="AM820" s="26">
        <f t="shared" ca="1" si="12"/>
        <v>1</v>
      </c>
      <c r="AN820" s="26">
        <f t="shared" ca="1" si="13"/>
        <v>0</v>
      </c>
      <c r="AO820" s="25">
        <f t="shared" si="20"/>
        <v>0</v>
      </c>
      <c r="AP820" s="26">
        <f t="shared" si="21"/>
        <v>0</v>
      </c>
      <c r="AQ820" s="25">
        <f t="shared" si="22"/>
        <v>0</v>
      </c>
      <c r="AR820" s="26">
        <f t="shared" si="23"/>
        <v>0</v>
      </c>
      <c r="BD820" s="30"/>
      <c r="BE820" s="30"/>
      <c r="BF820" s="30"/>
    </row>
    <row r="821" spans="1:58" x14ac:dyDescent="0.2">
      <c r="A821" s="40">
        <v>39261</v>
      </c>
      <c r="B821" s="13">
        <v>15.55</v>
      </c>
      <c r="C821" s="14">
        <v>15.84</v>
      </c>
      <c r="D821" s="31">
        <f t="shared" si="14"/>
        <v>25723.174445853831</v>
      </c>
      <c r="E821" s="31">
        <f t="shared" si="15"/>
        <v>11808.694733579152</v>
      </c>
      <c r="F821" s="16">
        <f t="shared" si="0"/>
        <v>37531.869179432979</v>
      </c>
      <c r="G821" s="16">
        <f t="shared" si="1"/>
        <v>15.641243030192982</v>
      </c>
      <c r="H821" s="17">
        <f t="shared" si="2"/>
        <v>1.8308080808080773E-2</v>
      </c>
      <c r="I821" s="16">
        <v>15.54</v>
      </c>
      <c r="J821" s="32">
        <f t="shared" si="16"/>
        <v>1.0001871190970397</v>
      </c>
      <c r="K821" s="18">
        <f t="shared" ca="1" si="3"/>
        <v>7807.5686267094725</v>
      </c>
      <c r="L821" s="19"/>
      <c r="M821" s="20"/>
      <c r="N821" s="18"/>
      <c r="O821" s="20"/>
      <c r="P821" s="21"/>
      <c r="Q821" s="33">
        <f t="shared" si="17"/>
        <v>0.99981288090296039</v>
      </c>
      <c r="R821" s="5">
        <f t="shared" ca="1" si="4"/>
        <v>15.889091241640774</v>
      </c>
      <c r="S821" s="20"/>
      <c r="T821" s="20"/>
      <c r="U821" s="5">
        <f t="shared" ca="1" si="5"/>
        <v>29.79030918857357</v>
      </c>
      <c r="V821" s="23"/>
      <c r="W821" s="20"/>
      <c r="X821" s="32">
        <f t="shared" si="18"/>
        <v>1.0003742381940792</v>
      </c>
      <c r="Y821" s="18">
        <f t="shared" ca="1" si="6"/>
        <v>289108087.7445693</v>
      </c>
      <c r="Z821" s="20"/>
      <c r="AA821" s="20"/>
      <c r="AB821" s="18"/>
      <c r="AC821" s="20"/>
      <c r="AD821" s="20"/>
      <c r="AE821" s="24">
        <f t="shared" si="62"/>
        <v>13</v>
      </c>
      <c r="AH821" s="25" t="str">
        <f t="shared" ca="1" si="7"/>
        <v>-</v>
      </c>
      <c r="AI821" s="15">
        <f t="shared" ca="1" si="8"/>
        <v>14.909209453921411</v>
      </c>
      <c r="AJ821" s="15">
        <f t="shared" ca="1" si="9"/>
        <v>14.39983320070254</v>
      </c>
      <c r="AK821" s="17">
        <f t="shared" ca="1" si="10"/>
        <v>7.301734379704476E-3</v>
      </c>
      <c r="AL821" s="17">
        <f t="shared" ca="1" si="11"/>
        <v>1.910786822654497E-2</v>
      </c>
      <c r="AM821" s="26">
        <f t="shared" ca="1" si="12"/>
        <v>1</v>
      </c>
      <c r="AN821" s="26">
        <f t="shared" ca="1" si="13"/>
        <v>0</v>
      </c>
      <c r="AO821" s="25">
        <f t="shared" si="20"/>
        <v>0</v>
      </c>
      <c r="AP821" s="26">
        <f t="shared" si="21"/>
        <v>0</v>
      </c>
      <c r="AQ821" s="25">
        <f t="shared" si="22"/>
        <v>0</v>
      </c>
      <c r="AR821" s="26">
        <f t="shared" si="23"/>
        <v>0</v>
      </c>
      <c r="BD821" s="30"/>
      <c r="BE821" s="30"/>
      <c r="BF821" s="30"/>
    </row>
    <row r="822" spans="1:58" x14ac:dyDescent="0.2">
      <c r="A822" s="40">
        <v>39262</v>
      </c>
      <c r="B822" s="13">
        <v>16.190000000000001</v>
      </c>
      <c r="C822" s="14">
        <v>16.16</v>
      </c>
      <c r="D822" s="31">
        <f t="shared" si="14"/>
        <v>23744.468719249689</v>
      </c>
      <c r="E822" s="31">
        <f t="shared" si="15"/>
        <v>13751.174155845212</v>
      </c>
      <c r="F822" s="16">
        <f t="shared" si="0"/>
        <v>37495.642875094898</v>
      </c>
      <c r="G822" s="16">
        <f t="shared" si="1"/>
        <v>16.178997782327681</v>
      </c>
      <c r="H822" s="17">
        <f t="shared" si="2"/>
        <v>-1.8564356435644136E-3</v>
      </c>
      <c r="I822" s="16">
        <v>16.23</v>
      </c>
      <c r="J822" s="32">
        <f t="shared" si="16"/>
        <v>1.0333821645680215</v>
      </c>
      <c r="K822" s="18">
        <f t="shared" ca="1" si="3"/>
        <v>8067.8732430468972</v>
      </c>
      <c r="L822" s="19"/>
      <c r="M822" s="20"/>
      <c r="N822" s="18"/>
      <c r="O822" s="20"/>
      <c r="P822" s="21"/>
      <c r="Q822" s="33">
        <f t="shared" si="17"/>
        <v>0.96661783543197854</v>
      </c>
      <c r="R822" s="5">
        <f t="shared" ca="1" si="4"/>
        <v>15.358039160609483</v>
      </c>
      <c r="S822" s="20"/>
      <c r="T822" s="20"/>
      <c r="U822" s="5">
        <f t="shared" ca="1" si="5"/>
        <v>28.794858346504665</v>
      </c>
      <c r="V822" s="23"/>
      <c r="W822" s="20"/>
      <c r="X822" s="32">
        <f t="shared" si="18"/>
        <v>1.0667643291360429</v>
      </c>
      <c r="Y822" s="18">
        <f t="shared" ca="1" si="6"/>
        <v>308389897.83037078</v>
      </c>
      <c r="Z822" s="20"/>
      <c r="AA822" s="20"/>
      <c r="AB822" s="18"/>
      <c r="AC822" s="20"/>
      <c r="AD822" s="20"/>
      <c r="AE822" s="24">
        <f t="shared" si="62"/>
        <v>12</v>
      </c>
      <c r="AH822" s="25" t="str">
        <f t="shared" ca="1" si="7"/>
        <v>-</v>
      </c>
      <c r="AI822" s="15">
        <f t="shared" ca="1" si="8"/>
        <v>15.020069039750958</v>
      </c>
      <c r="AJ822" s="15">
        <f t="shared" ca="1" si="9"/>
        <v>14.466753919234579</v>
      </c>
      <c r="AK822" s="17">
        <f t="shared" ca="1" si="10"/>
        <v>3.6329873034363636E-3</v>
      </c>
      <c r="AL822" s="17">
        <f t="shared" ca="1" si="11"/>
        <v>2.1031658231198173E-2</v>
      </c>
      <c r="AM822" s="26">
        <f t="shared" ca="1" si="12"/>
        <v>1</v>
      </c>
      <c r="AN822" s="26">
        <f t="shared" ca="1" si="13"/>
        <v>0</v>
      </c>
      <c r="AO822" s="25">
        <f t="shared" si="20"/>
        <v>0</v>
      </c>
      <c r="AP822" s="26">
        <f t="shared" si="21"/>
        <v>0</v>
      </c>
      <c r="AQ822" s="25">
        <f t="shared" si="22"/>
        <v>0</v>
      </c>
      <c r="AR822" s="26">
        <f t="shared" si="23"/>
        <v>0</v>
      </c>
      <c r="BD822" s="30"/>
      <c r="BE822" s="30"/>
      <c r="BF822" s="30"/>
    </row>
    <row r="823" spans="1:58" x14ac:dyDescent="0.2">
      <c r="A823" s="40">
        <v>39265</v>
      </c>
      <c r="B823" s="13">
        <v>15.72</v>
      </c>
      <c r="C823" s="14">
        <v>15.9</v>
      </c>
      <c r="D823" s="31">
        <f t="shared" si="14"/>
        <v>21765.762992645548</v>
      </c>
      <c r="E823" s="31">
        <f t="shared" si="15"/>
        <v>15733.553222288347</v>
      </c>
      <c r="F823" s="16">
        <f t="shared" si="0"/>
        <v>37499.316214933897</v>
      </c>
      <c r="G823" s="16">
        <f t="shared" si="1"/>
        <v>15.79552243256329</v>
      </c>
      <c r="H823" s="17">
        <f t="shared" si="2"/>
        <v>1.132075471698113E-2</v>
      </c>
      <c r="I823" s="16">
        <v>15.4</v>
      </c>
      <c r="J823" s="32">
        <f t="shared" si="16"/>
        <v>0.97639359908505119</v>
      </c>
      <c r="K823" s="18">
        <f t="shared" ca="1" si="3"/>
        <v>7877.0986461201646</v>
      </c>
      <c r="L823" s="19"/>
      <c r="M823" s="20"/>
      <c r="N823" s="18"/>
      <c r="O823" s="20"/>
      <c r="P823" s="21"/>
      <c r="Q823" s="33">
        <f t="shared" si="17"/>
        <v>1.0236064009149488</v>
      </c>
      <c r="R823" s="5">
        <f t="shared" ca="1" si="4"/>
        <v>15.719932291315851</v>
      </c>
      <c r="S823" s="20"/>
      <c r="T823" s="20"/>
      <c r="U823" s="5">
        <f t="shared" ca="1" si="5"/>
        <v>29.473592241173165</v>
      </c>
      <c r="V823" s="23"/>
      <c r="W823" s="20"/>
      <c r="X823" s="32">
        <f t="shared" si="18"/>
        <v>0.95278719817010249</v>
      </c>
      <c r="Y823" s="18">
        <f t="shared" ca="1" si="6"/>
        <v>293810608.82928872</v>
      </c>
      <c r="Z823" s="20"/>
      <c r="AA823" s="20"/>
      <c r="AB823" s="18"/>
      <c r="AC823" s="20"/>
      <c r="AD823" s="20"/>
      <c r="AE823" s="24">
        <f t="shared" si="62"/>
        <v>11</v>
      </c>
      <c r="AH823" s="25" t="str">
        <f t="shared" ca="1" si="7"/>
        <v>-</v>
      </c>
      <c r="AI823" s="15">
        <f t="shared" ca="1" si="8"/>
        <v>15.114875935595402</v>
      </c>
      <c r="AJ823" s="15">
        <f t="shared" ca="1" si="9"/>
        <v>14.525987438391216</v>
      </c>
      <c r="AK823" s="17">
        <f t="shared" ca="1" si="10"/>
        <v>5.0981057103040755E-3</v>
      </c>
      <c r="AL823" s="17">
        <f t="shared" ca="1" si="11"/>
        <v>2.1491517157944763E-2</v>
      </c>
      <c r="AM823" s="26">
        <f t="shared" ca="1" si="12"/>
        <v>1</v>
      </c>
      <c r="AN823" s="26">
        <f t="shared" ca="1" si="13"/>
        <v>0</v>
      </c>
      <c r="AO823" s="25">
        <f t="shared" si="20"/>
        <v>0</v>
      </c>
      <c r="AP823" s="26">
        <f t="shared" si="21"/>
        <v>0</v>
      </c>
      <c r="AQ823" s="25">
        <f t="shared" si="22"/>
        <v>0</v>
      </c>
      <c r="AR823" s="26">
        <f t="shared" si="23"/>
        <v>0</v>
      </c>
      <c r="BD823" s="30"/>
      <c r="BE823" s="30"/>
      <c r="BF823" s="30"/>
    </row>
    <row r="824" spans="1:58" x14ac:dyDescent="0.2">
      <c r="A824" s="40">
        <v>39266</v>
      </c>
      <c r="B824" s="13">
        <v>15.44</v>
      </c>
      <c r="C824" s="14">
        <v>15.73</v>
      </c>
      <c r="D824" s="31">
        <f t="shared" si="14"/>
        <v>19787.057266041407</v>
      </c>
      <c r="E824" s="31">
        <f t="shared" si="15"/>
        <v>17689.858506704517</v>
      </c>
      <c r="F824" s="16">
        <f t="shared" si="0"/>
        <v>37476.915772745924</v>
      </c>
      <c r="G824" s="16">
        <f t="shared" si="1"/>
        <v>15.576885836552085</v>
      </c>
      <c r="H824" s="17">
        <f t="shared" si="2"/>
        <v>1.8436109345200347E-2</v>
      </c>
      <c r="I824" s="16">
        <v>15.29</v>
      </c>
      <c r="J824" s="32">
        <f t="shared" si="16"/>
        <v>0.98556923055437995</v>
      </c>
      <c r="K824" s="18">
        <f t="shared" ca="1" si="3"/>
        <v>7763.1095523336262</v>
      </c>
      <c r="L824" s="19"/>
      <c r="M824" s="20"/>
      <c r="N824" s="18"/>
      <c r="O824" s="20"/>
      <c r="P824" s="21"/>
      <c r="Q824" s="33">
        <f t="shared" si="17"/>
        <v>1.0144307694456201</v>
      </c>
      <c r="R824" s="5">
        <f t="shared" ca="1" si="4"/>
        <v>15.946118687905777</v>
      </c>
      <c r="S824" s="20"/>
      <c r="T824" s="20"/>
      <c r="U824" s="5">
        <f t="shared" ca="1" si="5"/>
        <v>29.897895253096696</v>
      </c>
      <c r="V824" s="23"/>
      <c r="W824" s="20"/>
      <c r="X824" s="32">
        <f t="shared" si="18"/>
        <v>0.97113846110876001</v>
      </c>
      <c r="Y824" s="18">
        <f t="shared" ca="1" si="6"/>
        <v>285312004.00402594</v>
      </c>
      <c r="Z824" s="20"/>
      <c r="AA824" s="20"/>
      <c r="AB824" s="18"/>
      <c r="AC824" s="20"/>
      <c r="AD824" s="20"/>
      <c r="AE824" s="24">
        <f t="shared" si="62"/>
        <v>10</v>
      </c>
      <c r="AH824" s="25" t="str">
        <f t="shared" ca="1" si="7"/>
        <v>-</v>
      </c>
      <c r="AI824" s="15">
        <f t="shared" ca="1" si="8"/>
        <v>15.192494265991282</v>
      </c>
      <c r="AJ824" s="15">
        <f t="shared" ca="1" si="9"/>
        <v>14.578353869802713</v>
      </c>
      <c r="AK824" s="17">
        <f t="shared" ca="1" si="10"/>
        <v>7.5477376416692348E-3</v>
      </c>
      <c r="AL824" s="17">
        <f t="shared" ca="1" si="11"/>
        <v>2.1887217166195981E-2</v>
      </c>
      <c r="AM824" s="26">
        <f t="shared" ca="1" si="12"/>
        <v>1</v>
      </c>
      <c r="AN824" s="26">
        <f t="shared" ca="1" si="13"/>
        <v>0</v>
      </c>
      <c r="AO824" s="25">
        <f t="shared" si="20"/>
        <v>0</v>
      </c>
      <c r="AP824" s="26">
        <f t="shared" si="21"/>
        <v>0</v>
      </c>
      <c r="AQ824" s="25">
        <f t="shared" si="22"/>
        <v>0</v>
      </c>
      <c r="AR824" s="26">
        <f t="shared" si="23"/>
        <v>0</v>
      </c>
      <c r="BD824" s="30"/>
      <c r="BE824" s="30"/>
      <c r="BF824" s="30"/>
    </row>
    <row r="825" spans="1:58" x14ac:dyDescent="0.2">
      <c r="A825" s="40">
        <v>39268</v>
      </c>
      <c r="B825" s="13">
        <v>15.63</v>
      </c>
      <c r="C825" s="14">
        <v>16.03</v>
      </c>
      <c r="D825" s="31">
        <f t="shared" si="14"/>
        <v>17808.351539437266</v>
      </c>
      <c r="E825" s="31">
        <f t="shared" si="15"/>
        <v>19632.084598171008</v>
      </c>
      <c r="F825" s="16">
        <f t="shared" si="0"/>
        <v>37440.436137608274</v>
      </c>
      <c r="G825" s="16">
        <f t="shared" si="1"/>
        <v>15.839742050290392</v>
      </c>
      <c r="H825" s="17">
        <f t="shared" si="2"/>
        <v>2.4953212726138485E-2</v>
      </c>
      <c r="I825" s="16">
        <v>15.48</v>
      </c>
      <c r="J825" s="32">
        <f t="shared" si="16"/>
        <v>1.0158849450547327</v>
      </c>
      <c r="K825" s="18">
        <f t="shared" ca="1" si="3"/>
        <v>7886.1046072359804</v>
      </c>
      <c r="L825" s="19"/>
      <c r="M825" s="20"/>
      <c r="N825" s="18"/>
      <c r="O825" s="20"/>
      <c r="P825" s="21"/>
      <c r="Q825" s="33">
        <f t="shared" si="17"/>
        <v>0.98411505494526741</v>
      </c>
      <c r="R825" s="5">
        <f t="shared" ca="1" si="4"/>
        <v>15.692161726659085</v>
      </c>
      <c r="S825" s="20"/>
      <c r="T825" s="20"/>
      <c r="U825" s="5">
        <f t="shared" ca="1" si="5"/>
        <v>29.421961521661427</v>
      </c>
      <c r="V825" s="23"/>
      <c r="W825" s="20"/>
      <c r="X825" s="32">
        <f t="shared" si="18"/>
        <v>1.0317698901094652</v>
      </c>
      <c r="Y825" s="18">
        <f t="shared" ca="1" si="6"/>
        <v>294356961.19014513</v>
      </c>
      <c r="Z825" s="20"/>
      <c r="AA825" s="20"/>
      <c r="AB825" s="18"/>
      <c r="AC825" s="20"/>
      <c r="AD825" s="20"/>
      <c r="AE825" s="24">
        <f t="shared" si="62"/>
        <v>9</v>
      </c>
      <c r="AH825" s="25" t="str">
        <f t="shared" ca="1" si="7"/>
        <v>-</v>
      </c>
      <c r="AI825" s="15">
        <f t="shared" ca="1" si="8"/>
        <v>15.276717777662039</v>
      </c>
      <c r="AJ825" s="15">
        <f t="shared" ca="1" si="9"/>
        <v>14.63442131246059</v>
      </c>
      <c r="AK825" s="17">
        <f t="shared" ca="1" si="10"/>
        <v>1.2815701004878241E-2</v>
      </c>
      <c r="AL825" s="17">
        <f t="shared" ca="1" si="11"/>
        <v>2.4388181304736155E-2</v>
      </c>
      <c r="AM825" s="26">
        <f t="shared" ca="1" si="12"/>
        <v>1</v>
      </c>
      <c r="AN825" s="26">
        <f t="shared" ca="1" si="13"/>
        <v>0</v>
      </c>
      <c r="AO825" s="25">
        <f t="shared" si="20"/>
        <v>0</v>
      </c>
      <c r="AP825" s="26">
        <f t="shared" si="21"/>
        <v>0</v>
      </c>
      <c r="AQ825" s="25">
        <f t="shared" si="22"/>
        <v>0</v>
      </c>
      <c r="AR825" s="26">
        <f t="shared" si="23"/>
        <v>0</v>
      </c>
      <c r="BD825" s="30"/>
      <c r="BE825" s="30"/>
      <c r="BF825" s="30"/>
    </row>
    <row r="826" spans="1:58" x14ac:dyDescent="0.2">
      <c r="A826" s="40">
        <v>39269</v>
      </c>
      <c r="B826" s="13">
        <v>15.3</v>
      </c>
      <c r="C826" s="14">
        <v>15.73</v>
      </c>
      <c r="D826" s="31">
        <f t="shared" si="14"/>
        <v>15829.645812833125</v>
      </c>
      <c r="E826" s="31">
        <f t="shared" si="15"/>
        <v>21561.415259856767</v>
      </c>
      <c r="F826" s="16">
        <f t="shared" si="0"/>
        <v>37391.061072689889</v>
      </c>
      <c r="G826" s="16">
        <f t="shared" si="1"/>
        <v>15.547957888750856</v>
      </c>
      <c r="H826" s="17">
        <f t="shared" si="2"/>
        <v>2.7336300063572794E-2</v>
      </c>
      <c r="I826" s="16">
        <v>14.72</v>
      </c>
      <c r="J826" s="32">
        <f t="shared" si="16"/>
        <v>0.98028451262664851</v>
      </c>
      <c r="K826" s="18">
        <f t="shared" ca="1" si="3"/>
        <v>7730.31104928688</v>
      </c>
      <c r="L826" s="19"/>
      <c r="M826" s="20"/>
      <c r="N826" s="18"/>
      <c r="O826" s="20"/>
      <c r="P826" s="21"/>
      <c r="Q826" s="33">
        <f t="shared" si="17"/>
        <v>1.0197154873733516</v>
      </c>
      <c r="R826" s="5">
        <f t="shared" ca="1" si="4"/>
        <v>16.000873739916333</v>
      </c>
      <c r="S826" s="20"/>
      <c r="T826" s="20"/>
      <c r="U826" s="5">
        <f t="shared" ca="1" si="5"/>
        <v>30.001002700048947</v>
      </c>
      <c r="V826" s="23"/>
      <c r="W826" s="20"/>
      <c r="X826" s="32">
        <f t="shared" si="18"/>
        <v>0.9605690252532969</v>
      </c>
      <c r="Y826" s="18">
        <f t="shared" ca="1" si="6"/>
        <v>282731570.61263859</v>
      </c>
      <c r="Z826" s="20"/>
      <c r="AA826" s="20"/>
      <c r="AB826" s="18"/>
      <c r="AC826" s="20"/>
      <c r="AD826" s="20"/>
      <c r="AE826" s="24">
        <f t="shared" si="62"/>
        <v>8</v>
      </c>
      <c r="AH826" s="25" t="str">
        <f t="shared" ca="1" si="7"/>
        <v>-</v>
      </c>
      <c r="AI826" s="15">
        <f t="shared" ca="1" si="8"/>
        <v>15.322988381234408</v>
      </c>
      <c r="AJ826" s="15">
        <f t="shared" ca="1" si="9"/>
        <v>14.679396717909416</v>
      </c>
      <c r="AK826" s="17">
        <f t="shared" ca="1" si="10"/>
        <v>1.6416337002734854E-2</v>
      </c>
      <c r="AL826" s="17">
        <f t="shared" ca="1" si="11"/>
        <v>2.5303446885696759E-2</v>
      </c>
      <c r="AM826" s="26">
        <f t="shared" ca="1" si="12"/>
        <v>1</v>
      </c>
      <c r="AN826" s="26">
        <f t="shared" ca="1" si="13"/>
        <v>0</v>
      </c>
      <c r="AO826" s="25">
        <f t="shared" si="20"/>
        <v>0</v>
      </c>
      <c r="AP826" s="26">
        <f t="shared" si="21"/>
        <v>0</v>
      </c>
      <c r="AQ826" s="25">
        <f t="shared" si="22"/>
        <v>0</v>
      </c>
      <c r="AR826" s="26">
        <f t="shared" si="23"/>
        <v>0</v>
      </c>
      <c r="BD826" s="30"/>
      <c r="BE826" s="30"/>
      <c r="BF826" s="30"/>
    </row>
    <row r="827" spans="1:58" x14ac:dyDescent="0.2">
      <c r="A827" s="40">
        <v>39272</v>
      </c>
      <c r="B827" s="13">
        <v>15.41</v>
      </c>
      <c r="C827" s="14">
        <v>15.73</v>
      </c>
      <c r="D827" s="31">
        <f t="shared" si="14"/>
        <v>13850.940086228984</v>
      </c>
      <c r="E827" s="31">
        <f t="shared" si="15"/>
        <v>23486.030492980946</v>
      </c>
      <c r="F827" s="16">
        <f t="shared" si="0"/>
        <v>37336.970579209927</v>
      </c>
      <c r="G827" s="16">
        <f t="shared" si="1"/>
        <v>15.611289221947182</v>
      </c>
      <c r="H827" s="17">
        <f t="shared" si="2"/>
        <v>2.0343293070565815E-2</v>
      </c>
      <c r="I827" s="16">
        <v>15.16</v>
      </c>
      <c r="J827" s="32">
        <f t="shared" si="16"/>
        <v>1.0026207813559229</v>
      </c>
      <c r="K827" s="18">
        <f t="shared" ca="1" si="3"/>
        <v>7750.2545291312663</v>
      </c>
      <c r="L827" s="19"/>
      <c r="M827" s="20"/>
      <c r="N827" s="18"/>
      <c r="O827" s="20"/>
      <c r="P827" s="21"/>
      <c r="Q827" s="33">
        <f t="shared" si="17"/>
        <v>0.99737921864407708</v>
      </c>
      <c r="R827" s="5">
        <f t="shared" ca="1" si="4"/>
        <v>15.958274119933067</v>
      </c>
      <c r="S827" s="20"/>
      <c r="T827" s="20"/>
      <c r="U827" s="5">
        <f t="shared" ca="1" si="5"/>
        <v>29.921352225983487</v>
      </c>
      <c r="V827" s="23"/>
      <c r="W827" s="20"/>
      <c r="X827" s="32">
        <f t="shared" si="18"/>
        <v>1.0052415627118458</v>
      </c>
      <c r="Y827" s="18">
        <f t="shared" ca="1" si="6"/>
        <v>284194820.88890284</v>
      </c>
      <c r="Z827" s="20"/>
      <c r="AA827" s="20"/>
      <c r="AB827" s="18"/>
      <c r="AC827" s="20"/>
      <c r="AD827" s="20"/>
      <c r="AE827" s="24">
        <f t="shared" si="62"/>
        <v>7</v>
      </c>
      <c r="AH827" s="25" t="str">
        <f t="shared" ca="1" si="7"/>
        <v>-</v>
      </c>
      <c r="AI827" s="15">
        <f t="shared" ca="1" si="8"/>
        <v>15.327692165552424</v>
      </c>
      <c r="AJ827" s="15">
        <f t="shared" ca="1" si="9"/>
        <v>14.729322288709104</v>
      </c>
      <c r="AK827" s="17">
        <f t="shared" ca="1" si="10"/>
        <v>1.6755539046482359E-2</v>
      </c>
      <c r="AL827" s="17">
        <f t="shared" ca="1" si="11"/>
        <v>2.3204595535371624E-2</v>
      </c>
      <c r="AM827" s="26">
        <f t="shared" ca="1" si="12"/>
        <v>1</v>
      </c>
      <c r="AN827" s="26">
        <f t="shared" ca="1" si="13"/>
        <v>0</v>
      </c>
      <c r="AO827" s="25">
        <f t="shared" si="20"/>
        <v>0</v>
      </c>
      <c r="AP827" s="26">
        <f t="shared" si="21"/>
        <v>0</v>
      </c>
      <c r="AQ827" s="25">
        <f t="shared" si="22"/>
        <v>0</v>
      </c>
      <c r="AR827" s="26">
        <f t="shared" si="23"/>
        <v>0</v>
      </c>
      <c r="BD827" s="30"/>
      <c r="BE827" s="30"/>
      <c r="BF827" s="30"/>
    </row>
    <row r="828" spans="1:58" x14ac:dyDescent="0.2">
      <c r="A828" s="40">
        <v>39273</v>
      </c>
      <c r="B828" s="13">
        <v>16.670000000000002</v>
      </c>
      <c r="C828" s="14">
        <v>16.72</v>
      </c>
      <c r="D828" s="31">
        <f t="shared" si="14"/>
        <v>11872.234359624843</v>
      </c>
      <c r="E828" s="31">
        <f t="shared" si="15"/>
        <v>25424.482829088371</v>
      </c>
      <c r="F828" s="16">
        <f t="shared" si="0"/>
        <v>37296.717188713214</v>
      </c>
      <c r="G828" s="16">
        <f t="shared" si="1"/>
        <v>16.704084075952913</v>
      </c>
      <c r="H828" s="17">
        <f t="shared" si="2"/>
        <v>2.9904306220094323E-3</v>
      </c>
      <c r="I828" s="16">
        <v>17.57</v>
      </c>
      <c r="J828" s="32">
        <f t="shared" si="16"/>
        <v>1.0688467163475686</v>
      </c>
      <c r="K828" s="18">
        <f t="shared" ca="1" si="3"/>
        <v>8283.4963890023246</v>
      </c>
      <c r="L828" s="19"/>
      <c r="M828" s="20"/>
      <c r="N828" s="18"/>
      <c r="O828" s="20"/>
      <c r="P828" s="21"/>
      <c r="Q828" s="33">
        <f t="shared" si="17"/>
        <v>0.93115328365243133</v>
      </c>
      <c r="R828" s="5">
        <f t="shared" ca="1" si="4"/>
        <v>14.85898031683595</v>
      </c>
      <c r="S828" s="20"/>
      <c r="T828" s="20"/>
      <c r="U828" s="5">
        <f t="shared" ca="1" si="5"/>
        <v>27.860411530628738</v>
      </c>
      <c r="V828" s="23"/>
      <c r="W828" s="20"/>
      <c r="X828" s="32">
        <f t="shared" si="18"/>
        <v>1.1376934326951373</v>
      </c>
      <c r="Y828" s="18">
        <f t="shared" ca="1" si="6"/>
        <v>323305302.19695204</v>
      </c>
      <c r="Z828" s="20"/>
      <c r="AA828" s="20"/>
      <c r="AB828" s="18"/>
      <c r="AC828" s="20"/>
      <c r="AD828" s="20"/>
      <c r="AE828" s="24">
        <f t="shared" si="62"/>
        <v>6</v>
      </c>
      <c r="AH828" s="25" t="str">
        <f t="shared" ca="1" si="7"/>
        <v>-</v>
      </c>
      <c r="AI828" s="15">
        <f t="shared" ca="1" si="8"/>
        <v>15.40314882360247</v>
      </c>
      <c r="AJ828" s="15">
        <f t="shared" ca="1" si="9"/>
        <v>14.794668958908066</v>
      </c>
      <c r="AK828" s="17">
        <f t="shared" ca="1" si="10"/>
        <v>1.7563350090744667E-2</v>
      </c>
      <c r="AL828" s="17">
        <f t="shared" ca="1" si="11"/>
        <v>1.9969806527556297E-2</v>
      </c>
      <c r="AM828" s="26">
        <f t="shared" ca="1" si="12"/>
        <v>1</v>
      </c>
      <c r="AN828" s="26">
        <f t="shared" ca="1" si="13"/>
        <v>0</v>
      </c>
      <c r="AO828" s="25">
        <f t="shared" si="20"/>
        <v>0</v>
      </c>
      <c r="AP828" s="26">
        <f t="shared" si="21"/>
        <v>0</v>
      </c>
      <c r="AQ828" s="25">
        <f t="shared" si="22"/>
        <v>0</v>
      </c>
      <c r="AR828" s="26">
        <f t="shared" si="23"/>
        <v>0</v>
      </c>
      <c r="BD828" s="30"/>
      <c r="BE828" s="30"/>
      <c r="BF828" s="30"/>
    </row>
    <row r="829" spans="1:58" x14ac:dyDescent="0.2">
      <c r="A829" s="40">
        <v>39274</v>
      </c>
      <c r="B829" s="13">
        <v>16.239999999999998</v>
      </c>
      <c r="C829" s="14">
        <v>16.649999999999999</v>
      </c>
      <c r="D829" s="31">
        <f t="shared" si="14"/>
        <v>9893.5286330207018</v>
      </c>
      <c r="E829" s="31">
        <f t="shared" si="15"/>
        <v>27397.271373495729</v>
      </c>
      <c r="F829" s="16">
        <f t="shared" si="0"/>
        <v>37290.800006516431</v>
      </c>
      <c r="G829" s="16">
        <f t="shared" si="1"/>
        <v>16.541223928185243</v>
      </c>
      <c r="H829" s="17">
        <f t="shared" si="2"/>
        <v>2.4624624624624669E-2</v>
      </c>
      <c r="I829" s="16">
        <v>16.64</v>
      </c>
      <c r="J829" s="32">
        <f t="shared" si="16"/>
        <v>0.99009317494325411</v>
      </c>
      <c r="K829" s="18">
        <f t="shared" ca="1" si="3"/>
        <v>8201.0988834189411</v>
      </c>
      <c r="L829" s="19"/>
      <c r="M829" s="20"/>
      <c r="N829" s="18"/>
      <c r="O829" s="20"/>
      <c r="P829" s="21"/>
      <c r="Q829" s="33">
        <f t="shared" si="17"/>
        <v>1.009906825056746</v>
      </c>
      <c r="R829" s="5">
        <f t="shared" ca="1" si="4"/>
        <v>15.005560497399205</v>
      </c>
      <c r="S829" s="20"/>
      <c r="T829" s="20"/>
      <c r="U829" s="5">
        <f t="shared" ca="1" si="5"/>
        <v>28.135456491149064</v>
      </c>
      <c r="V829" s="23"/>
      <c r="W829" s="20"/>
      <c r="X829" s="32">
        <f t="shared" si="18"/>
        <v>0.9801863498865081</v>
      </c>
      <c r="Y829" s="18">
        <f t="shared" ca="1" si="6"/>
        <v>316878587.91508198</v>
      </c>
      <c r="Z829" s="20"/>
      <c r="AA829" s="20"/>
      <c r="AB829" s="18"/>
      <c r="AC829" s="20"/>
      <c r="AD829" s="20"/>
      <c r="AE829" s="24">
        <f t="shared" si="62"/>
        <v>5</v>
      </c>
      <c r="AH829" s="25" t="str">
        <f t="shared" ca="1" si="7"/>
        <v>-</v>
      </c>
      <c r="AI829" s="15">
        <f t="shared" ca="1" si="8"/>
        <v>15.485294567337029</v>
      </c>
      <c r="AJ829" s="15">
        <f t="shared" ca="1" si="9"/>
        <v>14.862536725871832</v>
      </c>
      <c r="AK829" s="17">
        <f t="shared" ca="1" si="10"/>
        <v>1.978066174201859E-2</v>
      </c>
      <c r="AL829" s="17">
        <f t="shared" ca="1" si="11"/>
        <v>1.6890406340075999E-2</v>
      </c>
      <c r="AM829" s="26">
        <f t="shared" ca="1" si="12"/>
        <v>1</v>
      </c>
      <c r="AN829" s="26">
        <f t="shared" ca="1" si="13"/>
        <v>1</v>
      </c>
      <c r="AO829" s="25">
        <f t="shared" si="20"/>
        <v>0</v>
      </c>
      <c r="AP829" s="26">
        <f t="shared" si="21"/>
        <v>0</v>
      </c>
      <c r="AQ829" s="25">
        <f t="shared" si="22"/>
        <v>0</v>
      </c>
      <c r="AR829" s="26">
        <f t="shared" si="23"/>
        <v>0</v>
      </c>
      <c r="BD829" s="30"/>
      <c r="BE829" s="30"/>
      <c r="BF829" s="30"/>
    </row>
    <row r="830" spans="1:58" x14ac:dyDescent="0.2">
      <c r="A830" s="40">
        <v>39275</v>
      </c>
      <c r="B830" s="13">
        <v>15.47</v>
      </c>
      <c r="C830" s="14">
        <v>16.420000000000002</v>
      </c>
      <c r="D830" s="31">
        <f t="shared" si="14"/>
        <v>7914.8229064165616</v>
      </c>
      <c r="E830" s="31">
        <f t="shared" si="15"/>
        <v>29327.252214339645</v>
      </c>
      <c r="F830" s="16">
        <f t="shared" si="0"/>
        <v>37242.075120756206</v>
      </c>
      <c r="G830" s="16">
        <f t="shared" si="1"/>
        <v>16.218102502701168</v>
      </c>
      <c r="H830" s="17">
        <f t="shared" si="2"/>
        <v>5.7856272838002543E-2</v>
      </c>
      <c r="I830" s="16">
        <v>15.54</v>
      </c>
      <c r="J830" s="32">
        <f t="shared" si="16"/>
        <v>0.97918459264816193</v>
      </c>
      <c r="K830" s="18">
        <f t="shared" ca="1" si="3"/>
        <v>8030.0622865321366</v>
      </c>
      <c r="L830" s="19"/>
      <c r="M830" s="20"/>
      <c r="N830" s="18"/>
      <c r="O830" s="20"/>
      <c r="P830" s="21"/>
      <c r="Q830" s="33">
        <f t="shared" si="17"/>
        <v>1.0208154073518381</v>
      </c>
      <c r="R830" s="5">
        <f t="shared" ca="1" si="4"/>
        <v>15.317269227821226</v>
      </c>
      <c r="S830" s="20"/>
      <c r="T830" s="20"/>
      <c r="U830" s="5">
        <f t="shared" ca="1" si="5"/>
        <v>28.720124199482051</v>
      </c>
      <c r="V830" s="23"/>
      <c r="W830" s="20"/>
      <c r="X830" s="32">
        <f t="shared" si="18"/>
        <v>0.95836918529632376</v>
      </c>
      <c r="Y830" s="18">
        <f t="shared" ca="1" si="6"/>
        <v>303666687.56746799</v>
      </c>
      <c r="Z830" s="20"/>
      <c r="AA830" s="20"/>
      <c r="AB830" s="18"/>
      <c r="AC830" s="20"/>
      <c r="AD830" s="20"/>
      <c r="AE830" s="24">
        <f t="shared" si="62"/>
        <v>4</v>
      </c>
      <c r="AH830" s="25">
        <f t="shared" ca="1" si="7"/>
        <v>1</v>
      </c>
      <c r="AI830" s="15">
        <f t="shared" ca="1" si="8"/>
        <v>15.527633043332674</v>
      </c>
      <c r="AJ830" s="15">
        <f t="shared" ca="1" si="9"/>
        <v>14.91502865628209</v>
      </c>
      <c r="AK830" s="17">
        <f t="shared" ca="1" si="10"/>
        <v>2.6350688990818955E-2</v>
      </c>
      <c r="AL830" s="17">
        <f t="shared" ca="1" si="11"/>
        <v>1.4776522123057648E-2</v>
      </c>
      <c r="AM830" s="26">
        <f t="shared" ca="1" si="12"/>
        <v>1</v>
      </c>
      <c r="AN830" s="26">
        <f t="shared" ca="1" si="13"/>
        <v>1</v>
      </c>
      <c r="AO830" s="25">
        <f t="shared" si="20"/>
        <v>0</v>
      </c>
      <c r="AP830" s="26">
        <f t="shared" si="21"/>
        <v>0</v>
      </c>
      <c r="AQ830" s="25">
        <f t="shared" si="22"/>
        <v>1</v>
      </c>
      <c r="AR830" s="26">
        <f t="shared" si="23"/>
        <v>0</v>
      </c>
      <c r="BD830" s="30"/>
      <c r="BE830" s="30"/>
      <c r="BF830" s="30"/>
    </row>
    <row r="831" spans="1:58" x14ac:dyDescent="0.2">
      <c r="A831" s="40">
        <v>39276</v>
      </c>
      <c r="B831" s="13">
        <v>15.45</v>
      </c>
      <c r="C831" s="14">
        <v>16.5</v>
      </c>
      <c r="D831" s="31">
        <f t="shared" si="14"/>
        <v>5936.1171798124215</v>
      </c>
      <c r="E831" s="31">
        <f t="shared" si="15"/>
        <v>31191.47740255926</v>
      </c>
      <c r="F831" s="16">
        <f t="shared" si="0"/>
        <v>37127.594582371683</v>
      </c>
      <c r="G831" s="16">
        <f t="shared" si="1"/>
        <v>16.332121549782208</v>
      </c>
      <c r="H831" s="17">
        <f t="shared" si="2"/>
        <v>6.3636363636363713E-2</v>
      </c>
      <c r="I831" s="16">
        <v>15.15</v>
      </c>
      <c r="J831" s="32">
        <f t="shared" si="16"/>
        <v>1.003934788753799</v>
      </c>
      <c r="K831" s="18">
        <f t="shared" ca="1" si="3"/>
        <v>8061.3302276304803</v>
      </c>
      <c r="L831" s="19"/>
      <c r="M831" s="20"/>
      <c r="N831" s="18"/>
      <c r="O831" s="20"/>
      <c r="P831" s="21"/>
      <c r="Q831" s="33">
        <f t="shared" si="17"/>
        <v>0.99606521124620107</v>
      </c>
      <c r="R831" s="5">
        <f t="shared" ca="1" si="4"/>
        <v>15.256363422612136</v>
      </c>
      <c r="S831" s="20"/>
      <c r="T831" s="20"/>
      <c r="U831" s="5">
        <f t="shared" ca="1" si="5"/>
        <v>28.606137200741919</v>
      </c>
      <c r="V831" s="23"/>
      <c r="W831" s="20"/>
      <c r="X831" s="32">
        <f t="shared" si="18"/>
        <v>1.0078695775075979</v>
      </c>
      <c r="Y831" s="18">
        <f t="shared" ca="1" si="6"/>
        <v>306036273.57106113</v>
      </c>
      <c r="Z831" s="20"/>
      <c r="AA831" s="20"/>
      <c r="AB831" s="18"/>
      <c r="AC831" s="20"/>
      <c r="AD831" s="20"/>
      <c r="AE831" s="24">
        <f t="shared" si="62"/>
        <v>3</v>
      </c>
      <c r="AH831" s="25">
        <f t="shared" ca="1" si="7"/>
        <v>1</v>
      </c>
      <c r="AI831" s="15">
        <f t="shared" ca="1" si="8"/>
        <v>15.594428642225077</v>
      </c>
      <c r="AJ831" s="15">
        <f t="shared" ca="1" si="9"/>
        <v>14.967336289790973</v>
      </c>
      <c r="AK831" s="17">
        <f t="shared" ca="1" si="10"/>
        <v>3.2797880809189828E-2</v>
      </c>
      <c r="AL831" s="17">
        <f t="shared" ca="1" si="11"/>
        <v>1.8340708267382586E-2</v>
      </c>
      <c r="AM831" s="26">
        <f t="shared" ca="1" si="12"/>
        <v>1</v>
      </c>
      <c r="AN831" s="26">
        <f t="shared" ca="1" si="13"/>
        <v>1</v>
      </c>
      <c r="AO831" s="25">
        <f t="shared" si="20"/>
        <v>0</v>
      </c>
      <c r="AP831" s="26">
        <f t="shared" si="21"/>
        <v>0</v>
      </c>
      <c r="AQ831" s="25">
        <f t="shared" si="22"/>
        <v>1</v>
      </c>
      <c r="AR831" s="26">
        <f t="shared" si="23"/>
        <v>0</v>
      </c>
      <c r="BD831" s="30"/>
      <c r="BE831" s="30"/>
      <c r="BF831" s="30"/>
    </row>
    <row r="832" spans="1:58" x14ac:dyDescent="0.2">
      <c r="A832" s="40">
        <v>39279</v>
      </c>
      <c r="B832" s="13">
        <v>15.67</v>
      </c>
      <c r="C832" s="14">
        <v>16.7</v>
      </c>
      <c r="D832" s="31">
        <f t="shared" si="14"/>
        <v>3957.4114532082813</v>
      </c>
      <c r="E832" s="31">
        <f t="shared" si="15"/>
        <v>33044.265492015867</v>
      </c>
      <c r="F832" s="16">
        <f t="shared" si="0"/>
        <v>37001.67694522415</v>
      </c>
      <c r="G832" s="16">
        <f t="shared" si="1"/>
        <v>16.589839214508068</v>
      </c>
      <c r="H832" s="17">
        <f t="shared" si="2"/>
        <v>6.1676646706586791E-2</v>
      </c>
      <c r="I832" s="16">
        <v>15.59</v>
      </c>
      <c r="J832" s="32">
        <f t="shared" si="16"/>
        <v>1.01233480246038</v>
      </c>
      <c r="K832" s="18">
        <f t="shared" ca="1" si="3"/>
        <v>8160.4324455136202</v>
      </c>
      <c r="L832" s="19"/>
      <c r="M832" s="20"/>
      <c r="N832" s="18"/>
      <c r="O832" s="20"/>
      <c r="P832" s="21"/>
      <c r="Q832" s="33">
        <f t="shared" si="17"/>
        <v>0.98766519753962001</v>
      </c>
      <c r="R832" s="5">
        <f t="shared" ca="1" si="4"/>
        <v>15.06755147300308</v>
      </c>
      <c r="S832" s="20"/>
      <c r="T832" s="20"/>
      <c r="U832" s="5">
        <f t="shared" ca="1" si="5"/>
        <v>28.252318885721987</v>
      </c>
      <c r="V832" s="23"/>
      <c r="W832" s="20"/>
      <c r="X832" s="32">
        <f t="shared" si="18"/>
        <v>1.02466960492076</v>
      </c>
      <c r="Y832" s="18">
        <f t="shared" ca="1" si="6"/>
        <v>313565429.450858</v>
      </c>
      <c r="Z832" s="20"/>
      <c r="AA832" s="20"/>
      <c r="AB832" s="18"/>
      <c r="AC832" s="20"/>
      <c r="AD832" s="20"/>
      <c r="AE832" s="24">
        <f t="shared" si="62"/>
        <v>2</v>
      </c>
      <c r="AH832" s="25">
        <f t="shared" ca="1" si="7"/>
        <v>1</v>
      </c>
      <c r="AI832" s="15">
        <f t="shared" ca="1" si="8"/>
        <v>15.69323408978838</v>
      </c>
      <c r="AJ832" s="15">
        <f t="shared" ca="1" si="9"/>
        <v>15.029039685266783</v>
      </c>
      <c r="AK832" s="17">
        <f t="shared" ca="1" si="10"/>
        <v>3.8521271916358825E-2</v>
      </c>
      <c r="AL832" s="17">
        <f t="shared" ca="1" si="11"/>
        <v>2.0935745760666494E-2</v>
      </c>
      <c r="AM832" s="26">
        <f t="shared" ca="1" si="12"/>
        <v>1</v>
      </c>
      <c r="AN832" s="26">
        <f t="shared" ca="1" si="13"/>
        <v>1</v>
      </c>
      <c r="AO832" s="25">
        <f t="shared" si="20"/>
        <v>0</v>
      </c>
      <c r="AP832" s="26">
        <f t="shared" si="21"/>
        <v>0</v>
      </c>
      <c r="AQ832" s="25">
        <f t="shared" si="22"/>
        <v>1</v>
      </c>
      <c r="AR832" s="26">
        <f t="shared" si="23"/>
        <v>0</v>
      </c>
      <c r="BD832" s="30"/>
      <c r="BE832" s="30"/>
      <c r="BF832" s="30"/>
    </row>
    <row r="833" spans="1:58" x14ac:dyDescent="0.2">
      <c r="A833" s="40">
        <v>39280</v>
      </c>
      <c r="B833" s="13">
        <v>15.57</v>
      </c>
      <c r="C833" s="14">
        <v>16.84</v>
      </c>
      <c r="D833" s="31">
        <f t="shared" si="14"/>
        <v>1978.7057266041406</v>
      </c>
      <c r="E833" s="31">
        <f t="shared" si="15"/>
        <v>34900.931284583945</v>
      </c>
      <c r="F833" s="16">
        <f t="shared" si="0"/>
        <v>36879.637011188082</v>
      </c>
      <c r="G833" s="16">
        <f t="shared" si="1"/>
        <v>16.771860601772605</v>
      </c>
      <c r="H833" s="17">
        <f t="shared" si="2"/>
        <v>7.5415676959619926E-2</v>
      </c>
      <c r="I833" s="16">
        <v>15.63</v>
      </c>
      <c r="J833" s="32">
        <f t="shared" si="16"/>
        <v>1.0076374448417087</v>
      </c>
      <c r="K833" s="18">
        <f t="shared" ca="1" si="3"/>
        <v>8222.4220728622222</v>
      </c>
      <c r="L833" s="19"/>
      <c r="M833" s="20"/>
      <c r="N833" s="18"/>
      <c r="O833" s="20"/>
      <c r="P833" s="21"/>
      <c r="Q833" s="33">
        <f t="shared" si="17"/>
        <v>0.99236255515829119</v>
      </c>
      <c r="R833" s="5">
        <f t="shared" ca="1" si="4"/>
        <v>14.951850979332239</v>
      </c>
      <c r="S833" s="20"/>
      <c r="T833" s="20"/>
      <c r="U833" s="5">
        <f t="shared" ca="1" si="5"/>
        <v>28.035583515371023</v>
      </c>
      <c r="V833" s="23"/>
      <c r="W833" s="20"/>
      <c r="X833" s="32">
        <f t="shared" si="18"/>
        <v>1.0152748896834176</v>
      </c>
      <c r="Y833" s="18">
        <f t="shared" ca="1" si="6"/>
        <v>318334154.84822965</v>
      </c>
      <c r="Z833" s="20"/>
      <c r="AA833" s="20"/>
      <c r="AB833" s="18"/>
      <c r="AC833" s="20"/>
      <c r="AD833" s="20"/>
      <c r="AE833" s="24">
        <f t="shared" si="62"/>
        <v>1</v>
      </c>
      <c r="AH833" s="25">
        <f t="shared" ca="1" si="7"/>
        <v>1</v>
      </c>
      <c r="AI833" s="15">
        <f t="shared" ca="1" si="8"/>
        <v>15.809586520479765</v>
      </c>
      <c r="AJ833" s="15">
        <f t="shared" ca="1" si="9"/>
        <v>15.09227986774814</v>
      </c>
      <c r="AK833" s="17">
        <f t="shared" ca="1" si="10"/>
        <v>4.7700002564534515E-2</v>
      </c>
      <c r="AL833" s="17">
        <f t="shared" ca="1" si="11"/>
        <v>2.5491097803406811E-2</v>
      </c>
      <c r="AM833" s="26">
        <f t="shared" ca="1" si="12"/>
        <v>1</v>
      </c>
      <c r="AN833" s="26">
        <f t="shared" ca="1" si="13"/>
        <v>1</v>
      </c>
      <c r="AO833" s="25">
        <f t="shared" si="20"/>
        <v>0</v>
      </c>
      <c r="AP833" s="26">
        <f t="shared" si="21"/>
        <v>0</v>
      </c>
      <c r="AQ833" s="25">
        <f t="shared" si="22"/>
        <v>1</v>
      </c>
      <c r="AR833" s="26">
        <f t="shared" si="23"/>
        <v>0</v>
      </c>
      <c r="BD833" s="30"/>
      <c r="BE833" s="30"/>
      <c r="BF833" s="30"/>
    </row>
    <row r="834" spans="1:58" x14ac:dyDescent="0.2">
      <c r="A834" s="41">
        <v>39281</v>
      </c>
      <c r="B834" s="13">
        <v>17.37</v>
      </c>
      <c r="C834" s="14">
        <v>17.420000000000002</v>
      </c>
      <c r="D834" s="31">
        <f t="shared" si="14"/>
        <v>36730.411579312356</v>
      </c>
      <c r="E834" s="31">
        <f t="shared" si="15"/>
        <v>0</v>
      </c>
      <c r="F834" s="16">
        <f t="shared" si="0"/>
        <v>36730.411579312356</v>
      </c>
      <c r="G834" s="16">
        <f t="shared" si="1"/>
        <v>17.37</v>
      </c>
      <c r="H834" s="17">
        <f t="shared" si="2"/>
        <v>2.8702640642939148E-3</v>
      </c>
      <c r="I834" s="16">
        <v>16</v>
      </c>
      <c r="J834" s="32">
        <f t="shared" si="16"/>
        <v>1.0314726840855106</v>
      </c>
      <c r="K834" s="18">
        <f t="shared" ca="1" si="3"/>
        <v>8480.858003496056</v>
      </c>
      <c r="L834" s="19"/>
      <c r="M834" s="20"/>
      <c r="N834" s="18"/>
      <c r="O834" s="20"/>
      <c r="P834" s="21"/>
      <c r="Q834" s="33">
        <f t="shared" si="17"/>
        <v>0.96852731591448937</v>
      </c>
      <c r="R834" s="5">
        <f t="shared" ca="1" si="4"/>
        <v>14.480672826049814</v>
      </c>
      <c r="S834" s="20"/>
      <c r="T834" s="20"/>
      <c r="U834" s="5">
        <f t="shared" ca="1" si="5"/>
        <v>27.152298849696489</v>
      </c>
      <c r="V834" s="23"/>
      <c r="W834" s="20"/>
      <c r="X834" s="32">
        <f t="shared" si="18"/>
        <v>1.0629453681710213</v>
      </c>
      <c r="Y834" s="18">
        <f t="shared" ca="1" si="6"/>
        <v>338349546.11829162</v>
      </c>
      <c r="Z834" s="20"/>
      <c r="AA834" s="20"/>
      <c r="AB834" s="18"/>
      <c r="AC834" s="20"/>
      <c r="AD834" s="20"/>
      <c r="AE834" s="24">
        <v>25</v>
      </c>
      <c r="AH834" s="25">
        <f t="shared" ca="1" si="7"/>
        <v>1</v>
      </c>
      <c r="AI834" s="15">
        <f t="shared" ca="1" si="8"/>
        <v>15.951581847658174</v>
      </c>
      <c r="AJ834" s="15">
        <f t="shared" ca="1" si="9"/>
        <v>15.173810772741266</v>
      </c>
      <c r="AK834" s="17">
        <f t="shared" ca="1" si="10"/>
        <v>4.7679974804915259E-2</v>
      </c>
      <c r="AL834" s="17">
        <f t="shared" ca="1" si="11"/>
        <v>2.5436844447612093E-2</v>
      </c>
      <c r="AM834" s="26">
        <f t="shared" ca="1" si="12"/>
        <v>1</v>
      </c>
      <c r="AN834" s="26">
        <f t="shared" ca="1" si="13"/>
        <v>1</v>
      </c>
      <c r="AO834" s="25">
        <f t="shared" si="20"/>
        <v>0</v>
      </c>
      <c r="AP834" s="26">
        <f t="shared" si="21"/>
        <v>0</v>
      </c>
      <c r="AQ834" s="25">
        <f t="shared" si="22"/>
        <v>1</v>
      </c>
      <c r="AR834" s="26">
        <f t="shared" si="23"/>
        <v>0</v>
      </c>
      <c r="BD834" s="30"/>
      <c r="BE834" s="30"/>
      <c r="BF834" s="30"/>
    </row>
    <row r="835" spans="1:58" x14ac:dyDescent="0.2">
      <c r="A835" s="40">
        <v>39282</v>
      </c>
      <c r="B835" s="13">
        <v>17.18</v>
      </c>
      <c r="C835" s="14">
        <v>17.36</v>
      </c>
      <c r="D835" s="31">
        <f t="shared" si="14"/>
        <v>35261.195116139861</v>
      </c>
      <c r="E835" s="31">
        <f t="shared" si="15"/>
        <v>1464.9994239555813</v>
      </c>
      <c r="F835" s="16">
        <f t="shared" si="0"/>
        <v>36726.194540095443</v>
      </c>
      <c r="G835" s="16">
        <f t="shared" si="1"/>
        <v>17.187180158456769</v>
      </c>
      <c r="H835" s="17">
        <f t="shared" si="2"/>
        <v>1.0368663594470084E-2</v>
      </c>
      <c r="I835" s="16">
        <v>15.23</v>
      </c>
      <c r="J835" s="32">
        <f t="shared" si="16"/>
        <v>0.98936136376705552</v>
      </c>
      <c r="K835" s="18">
        <f t="shared" ca="1" si="3"/>
        <v>8390.2911709493346</v>
      </c>
      <c r="L835" s="19"/>
      <c r="M835" s="20"/>
      <c r="N835" s="18"/>
      <c r="O835" s="20"/>
      <c r="P835" s="21"/>
      <c r="Q835" s="33">
        <f t="shared" si="17"/>
        <v>1.0106386362329445</v>
      </c>
      <c r="R835" s="5">
        <f t="shared" ca="1" si="4"/>
        <v>14.634117773157183</v>
      </c>
      <c r="S835" s="20"/>
      <c r="T835" s="20"/>
      <c r="U835" s="5">
        <f t="shared" ca="1" si="5"/>
        <v>27.44022281996493</v>
      </c>
      <c r="V835" s="23"/>
      <c r="W835" s="20"/>
      <c r="X835" s="32">
        <f t="shared" si="18"/>
        <v>0.97872272753411105</v>
      </c>
      <c r="Y835" s="18">
        <f t="shared" ca="1" si="6"/>
        <v>331128596.59312052</v>
      </c>
      <c r="Z835" s="20"/>
      <c r="AA835" s="20"/>
      <c r="AB835" s="18"/>
      <c r="AC835" s="20"/>
      <c r="AD835" s="20"/>
      <c r="AE835" s="24">
        <f t="shared" ref="AE835:AE858" si="63">AE834-1</f>
        <v>24</v>
      </c>
      <c r="AH835" s="25">
        <f t="shared" ca="1" si="7"/>
        <v>1</v>
      </c>
      <c r="AI835" s="15">
        <f t="shared" ca="1" si="8"/>
        <v>16.097447853726607</v>
      </c>
      <c r="AJ835" s="15">
        <f t="shared" ca="1" si="9"/>
        <v>15.255460077987927</v>
      </c>
      <c r="AK835" s="17">
        <f t="shared" ca="1" si="10"/>
        <v>4.5303981299889495E-2</v>
      </c>
      <c r="AL835" s="17">
        <f t="shared" ca="1" si="11"/>
        <v>2.6500796388086195E-2</v>
      </c>
      <c r="AM835" s="26">
        <f t="shared" ca="1" si="12"/>
        <v>1</v>
      </c>
      <c r="AN835" s="26">
        <f t="shared" ca="1" si="13"/>
        <v>1</v>
      </c>
      <c r="AO835" s="25">
        <f t="shared" si="20"/>
        <v>0</v>
      </c>
      <c r="AP835" s="26">
        <f t="shared" si="21"/>
        <v>0</v>
      </c>
      <c r="AQ835" s="25">
        <f t="shared" si="22"/>
        <v>1</v>
      </c>
      <c r="AR835" s="26">
        <f t="shared" si="23"/>
        <v>0</v>
      </c>
      <c r="BD835" s="30"/>
      <c r="BE835" s="30"/>
      <c r="BF835" s="30"/>
    </row>
    <row r="836" spans="1:58" x14ac:dyDescent="0.2">
      <c r="A836" s="40">
        <v>39283</v>
      </c>
      <c r="B836" s="13">
        <v>17.72</v>
      </c>
      <c r="C836" s="14">
        <v>17.760000000000002</v>
      </c>
      <c r="D836" s="31">
        <f t="shared" si="14"/>
        <v>33791.978652967366</v>
      </c>
      <c r="E836" s="31">
        <f t="shared" si="15"/>
        <v>2918.9820758739825</v>
      </c>
      <c r="F836" s="16">
        <f t="shared" si="0"/>
        <v>36710.960728841346</v>
      </c>
      <c r="G836" s="16">
        <f t="shared" si="1"/>
        <v>17.723180501973168</v>
      </c>
      <c r="H836" s="17">
        <f t="shared" si="2"/>
        <v>2.2522522522524513E-3</v>
      </c>
      <c r="I836" s="16">
        <v>16.95</v>
      </c>
      <c r="J836" s="32">
        <f t="shared" si="16"/>
        <v>1.0307583249118206</v>
      </c>
      <c r="K836" s="18">
        <f t="shared" ca="1" si="3"/>
        <v>8648.0098964815206</v>
      </c>
      <c r="L836" s="19"/>
      <c r="M836" s="20"/>
      <c r="N836" s="18"/>
      <c r="O836" s="20"/>
      <c r="P836" s="21"/>
      <c r="Q836" s="33">
        <f t="shared" si="17"/>
        <v>0.96924167508817927</v>
      </c>
      <c r="R836" s="5">
        <f t="shared" ca="1" si="4"/>
        <v>14.183405937239828</v>
      </c>
      <c r="S836" s="20"/>
      <c r="T836" s="20"/>
      <c r="U836" s="5">
        <f t="shared" ca="1" si="5"/>
        <v>26.595296998125995</v>
      </c>
      <c r="V836" s="23"/>
      <c r="W836" s="20"/>
      <c r="X836" s="32">
        <f t="shared" si="18"/>
        <v>1.0615166498236415</v>
      </c>
      <c r="Y836" s="18">
        <f t="shared" ca="1" si="6"/>
        <v>351475385.29864597</v>
      </c>
      <c r="Z836" s="20"/>
      <c r="AA836" s="20"/>
      <c r="AB836" s="18"/>
      <c r="AC836" s="20"/>
      <c r="AD836" s="20"/>
      <c r="AE836" s="24">
        <f t="shared" si="63"/>
        <v>23</v>
      </c>
      <c r="AH836" s="25">
        <f t="shared" ca="1" si="7"/>
        <v>1</v>
      </c>
      <c r="AI836" s="15">
        <f t="shared" ca="1" si="8"/>
        <v>16.225694544296758</v>
      </c>
      <c r="AJ836" s="15">
        <f t="shared" ca="1" si="9"/>
        <v>15.348767530259609</v>
      </c>
      <c r="AK836" s="17">
        <f t="shared" ca="1" si="10"/>
        <v>3.6036644535597816E-2</v>
      </c>
      <c r="AL836" s="17">
        <f t="shared" ca="1" si="11"/>
        <v>2.6283281899074903E-2</v>
      </c>
      <c r="AM836" s="26">
        <f t="shared" ca="1" si="12"/>
        <v>1</v>
      </c>
      <c r="AN836" s="26">
        <f t="shared" ca="1" si="13"/>
        <v>1</v>
      </c>
      <c r="AO836" s="25">
        <f t="shared" si="20"/>
        <v>0</v>
      </c>
      <c r="AP836" s="26">
        <f t="shared" si="21"/>
        <v>0</v>
      </c>
      <c r="AQ836" s="25">
        <f t="shared" si="22"/>
        <v>1</v>
      </c>
      <c r="AR836" s="26">
        <f t="shared" si="23"/>
        <v>0</v>
      </c>
      <c r="BD836" s="30"/>
      <c r="BE836" s="30"/>
      <c r="BF836" s="30"/>
    </row>
    <row r="837" spans="1:58" x14ac:dyDescent="0.2">
      <c r="A837" s="40">
        <v>39286</v>
      </c>
      <c r="B837" s="13">
        <v>17.55</v>
      </c>
      <c r="C837" s="14">
        <v>17.63</v>
      </c>
      <c r="D837" s="31">
        <f t="shared" si="14"/>
        <v>32322.76218979487</v>
      </c>
      <c r="E837" s="31">
        <f t="shared" si="15"/>
        <v>4384.8894929582502</v>
      </c>
      <c r="F837" s="16">
        <f t="shared" si="0"/>
        <v>36707.651682753123</v>
      </c>
      <c r="G837" s="16">
        <f t="shared" si="1"/>
        <v>17.559556349789638</v>
      </c>
      <c r="H837" s="17">
        <f t="shared" si="2"/>
        <v>4.5377197958025306E-3</v>
      </c>
      <c r="I837" s="16">
        <v>16.809999999999999</v>
      </c>
      <c r="J837" s="32">
        <f t="shared" si="16"/>
        <v>0.99067848277282267</v>
      </c>
      <c r="K837" s="18">
        <f t="shared" ca="1" si="3"/>
        <v>8567.0480476289285</v>
      </c>
      <c r="L837" s="19"/>
      <c r="M837" s="20"/>
      <c r="N837" s="18"/>
      <c r="O837" s="20"/>
      <c r="P837" s="21"/>
      <c r="Q837" s="33">
        <f t="shared" si="17"/>
        <v>1.0093215172271774</v>
      </c>
      <c r="R837" s="5">
        <f t="shared" ca="1" si="4"/>
        <v>14.315020430256025</v>
      </c>
      <c r="S837" s="20"/>
      <c r="T837" s="20"/>
      <c r="U837" s="5">
        <f t="shared" ca="1" si="5"/>
        <v>26.84228652848314</v>
      </c>
      <c r="V837" s="23"/>
      <c r="W837" s="20"/>
      <c r="X837" s="32">
        <f t="shared" si="18"/>
        <v>0.98135696554564533</v>
      </c>
      <c r="Y837" s="18">
        <f t="shared" ca="1" si="6"/>
        <v>344900117.13043875</v>
      </c>
      <c r="Z837" s="20"/>
      <c r="AA837" s="20"/>
      <c r="AB837" s="18"/>
      <c r="AC837" s="20"/>
      <c r="AD837" s="20"/>
      <c r="AE837" s="24">
        <f t="shared" si="63"/>
        <v>22</v>
      </c>
      <c r="AH837" s="25">
        <f t="shared" ca="1" si="7"/>
        <v>1</v>
      </c>
      <c r="AI837" s="15">
        <f t="shared" ca="1" si="8"/>
        <v>16.343472770847075</v>
      </c>
      <c r="AJ837" s="15">
        <f t="shared" ca="1" si="9"/>
        <v>15.438765048066793</v>
      </c>
      <c r="AK837" s="17">
        <f t="shared" ca="1" si="10"/>
        <v>2.618687056217095E-2</v>
      </c>
      <c r="AL837" s="17">
        <f t="shared" ca="1" si="11"/>
        <v>2.5422634335807513E-2</v>
      </c>
      <c r="AM837" s="26">
        <f t="shared" ca="1" si="12"/>
        <v>1</v>
      </c>
      <c r="AN837" s="26">
        <f t="shared" ca="1" si="13"/>
        <v>1</v>
      </c>
      <c r="AO837" s="25">
        <f t="shared" si="20"/>
        <v>0</v>
      </c>
      <c r="AP837" s="26">
        <f t="shared" si="21"/>
        <v>0</v>
      </c>
      <c r="AQ837" s="25">
        <f t="shared" si="22"/>
        <v>1</v>
      </c>
      <c r="AR837" s="26">
        <f t="shared" si="23"/>
        <v>0</v>
      </c>
      <c r="BD837" s="30"/>
      <c r="BE837" s="30"/>
      <c r="BF837" s="30"/>
    </row>
    <row r="838" spans="1:58" x14ac:dyDescent="0.2">
      <c r="A838" s="40">
        <v>39287</v>
      </c>
      <c r="B838" s="13">
        <v>18.18</v>
      </c>
      <c r="C838" s="14">
        <v>18.14</v>
      </c>
      <c r="D838" s="31">
        <f t="shared" si="14"/>
        <v>30853.545726622375</v>
      </c>
      <c r="E838" s="31">
        <f t="shared" si="15"/>
        <v>5847.4390635014879</v>
      </c>
      <c r="F838" s="16">
        <f t="shared" si="0"/>
        <v>36700.984790123861</v>
      </c>
      <c r="G838" s="16">
        <f t="shared" si="1"/>
        <v>18.17362694042469</v>
      </c>
      <c r="H838" s="17">
        <f t="shared" si="2"/>
        <v>-2.2050716648289725E-3</v>
      </c>
      <c r="I838" s="16">
        <v>18.55</v>
      </c>
      <c r="J838" s="32">
        <f t="shared" si="16"/>
        <v>1.0347827621676973</v>
      </c>
      <c r="K838" s="18">
        <f t="shared" ca="1" si="3"/>
        <v>8864.6722326907675</v>
      </c>
      <c r="L838" s="19"/>
      <c r="M838" s="20"/>
      <c r="N838" s="18"/>
      <c r="O838" s="20"/>
      <c r="P838" s="21"/>
      <c r="Q838" s="33">
        <f t="shared" si="17"/>
        <v>0.96521723783230262</v>
      </c>
      <c r="R838" s="5">
        <f t="shared" ca="1" si="4"/>
        <v>13.816528876804503</v>
      </c>
      <c r="S838" s="20"/>
      <c r="T838" s="20"/>
      <c r="U838" s="5">
        <f t="shared" ca="1" si="5"/>
        <v>25.907750666688496</v>
      </c>
      <c r="V838" s="23"/>
      <c r="W838" s="20"/>
      <c r="X838" s="32">
        <f t="shared" si="18"/>
        <v>1.0695655243353948</v>
      </c>
      <c r="Y838" s="18">
        <f t="shared" ca="1" si="6"/>
        <v>368868996.60092491</v>
      </c>
      <c r="Z838" s="20"/>
      <c r="AA838" s="20"/>
      <c r="AB838" s="18"/>
      <c r="AC838" s="20"/>
      <c r="AD838" s="20"/>
      <c r="AE838" s="24">
        <f t="shared" si="63"/>
        <v>21</v>
      </c>
      <c r="AH838" s="25" t="str">
        <f t="shared" ca="1" si="7"/>
        <v>-</v>
      </c>
      <c r="AI838" s="15">
        <f t="shared" ca="1" si="8"/>
        <v>16.457733099519082</v>
      </c>
      <c r="AJ838" s="15">
        <f t="shared" ca="1" si="9"/>
        <v>15.532654351981735</v>
      </c>
      <c r="AK838" s="17">
        <f t="shared" ca="1" si="10"/>
        <v>1.5539917500268322E-2</v>
      </c>
      <c r="AL838" s="17">
        <f t="shared" ca="1" si="11"/>
        <v>2.5400844584478478E-2</v>
      </c>
      <c r="AM838" s="26">
        <f t="shared" ca="1" si="12"/>
        <v>1</v>
      </c>
      <c r="AN838" s="26">
        <f t="shared" ca="1" si="13"/>
        <v>0</v>
      </c>
      <c r="AO838" s="25">
        <f t="shared" si="20"/>
        <v>0</v>
      </c>
      <c r="AP838" s="26">
        <f t="shared" si="21"/>
        <v>0</v>
      </c>
      <c r="AQ838" s="25">
        <f t="shared" si="22"/>
        <v>1</v>
      </c>
      <c r="AR838" s="26">
        <f t="shared" si="23"/>
        <v>0</v>
      </c>
      <c r="BD838" s="30"/>
      <c r="BE838" s="30"/>
      <c r="BF838" s="30"/>
    </row>
    <row r="839" spans="1:58" x14ac:dyDescent="0.2">
      <c r="A839" s="40">
        <v>39288</v>
      </c>
      <c r="B839" s="13">
        <v>18.07</v>
      </c>
      <c r="C839" s="14">
        <v>18.18</v>
      </c>
      <c r="D839" s="31">
        <f t="shared" si="14"/>
        <v>29384.329263449879</v>
      </c>
      <c r="E839" s="31">
        <f t="shared" si="15"/>
        <v>7319.8952542664238</v>
      </c>
      <c r="F839" s="16">
        <f t="shared" si="0"/>
        <v>36704.224517716306</v>
      </c>
      <c r="G839" s="16">
        <f t="shared" si="1"/>
        <v>18.091937215362787</v>
      </c>
      <c r="H839" s="17">
        <f t="shared" si="2"/>
        <v>6.0506050605060313E-3</v>
      </c>
      <c r="I839" s="16">
        <v>18.100000000000001</v>
      </c>
      <c r="J839" s="32">
        <f t="shared" si="16"/>
        <v>0.99559291686125651</v>
      </c>
      <c r="K839" s="18">
        <f t="shared" ca="1" si="3"/>
        <v>8825.2450829369391</v>
      </c>
      <c r="L839" s="19"/>
      <c r="M839" s="20"/>
      <c r="N839" s="18"/>
      <c r="O839" s="20"/>
      <c r="P839" s="21"/>
      <c r="Q839" s="33">
        <f t="shared" si="17"/>
        <v>1.0044070831387435</v>
      </c>
      <c r="R839" s="5">
        <f t="shared" ca="1" si="4"/>
        <v>13.876841353210118</v>
      </c>
      <c r="S839" s="20"/>
      <c r="T839" s="20"/>
      <c r="U839" s="5">
        <f t="shared" ca="1" si="5"/>
        <v>26.021037405823815</v>
      </c>
      <c r="V839" s="23"/>
      <c r="W839" s="20"/>
      <c r="X839" s="32">
        <f t="shared" si="18"/>
        <v>0.9911858337225129</v>
      </c>
      <c r="Y839" s="18">
        <f t="shared" ca="1" si="6"/>
        <v>365593661.483486</v>
      </c>
      <c r="Z839" s="20"/>
      <c r="AA839" s="20"/>
      <c r="AB839" s="18"/>
      <c r="AC839" s="20"/>
      <c r="AD839" s="20"/>
      <c r="AE839" s="24">
        <f t="shared" si="63"/>
        <v>20</v>
      </c>
      <c r="AH839" s="25" t="str">
        <f t="shared" ca="1" si="7"/>
        <v>-</v>
      </c>
      <c r="AI839" s="15">
        <f t="shared" ca="1" si="8"/>
        <v>16.557377935534547</v>
      </c>
      <c r="AJ839" s="15">
        <f t="shared" ca="1" si="9"/>
        <v>15.628715618779067</v>
      </c>
      <c r="AK839" s="17">
        <f t="shared" ca="1" si="10"/>
        <v>3.9790721837493397E-3</v>
      </c>
      <c r="AL839" s="17">
        <f t="shared" ca="1" si="11"/>
        <v>2.5071460230948785E-2</v>
      </c>
      <c r="AM839" s="26">
        <f t="shared" ca="1" si="12"/>
        <v>1</v>
      </c>
      <c r="AN839" s="26">
        <f t="shared" ca="1" si="13"/>
        <v>0</v>
      </c>
      <c r="AO839" s="25">
        <f t="shared" si="20"/>
        <v>0</v>
      </c>
      <c r="AP839" s="26">
        <f t="shared" si="21"/>
        <v>0</v>
      </c>
      <c r="AQ839" s="25">
        <f t="shared" si="22"/>
        <v>1</v>
      </c>
      <c r="AR839" s="26">
        <f t="shared" si="23"/>
        <v>0</v>
      </c>
      <c r="BD839" s="30"/>
      <c r="BE839" s="30"/>
      <c r="BF839" s="30"/>
    </row>
    <row r="840" spans="1:58" x14ac:dyDescent="0.2">
      <c r="A840" s="40">
        <v>39289</v>
      </c>
      <c r="B840" s="13">
        <v>19.37</v>
      </c>
      <c r="C840" s="14">
        <v>19.399999999999999</v>
      </c>
      <c r="D840" s="31">
        <f t="shared" si="14"/>
        <v>27915.112800277384</v>
      </c>
      <c r="E840" s="31">
        <f t="shared" si="15"/>
        <v>8780.222068871868</v>
      </c>
      <c r="F840" s="16">
        <f t="shared" si="0"/>
        <v>36695.33486914925</v>
      </c>
      <c r="G840" s="16">
        <f t="shared" si="1"/>
        <v>19.377178205703956</v>
      </c>
      <c r="H840" s="17">
        <f t="shared" si="2"/>
        <v>1.5463917525772031E-3</v>
      </c>
      <c r="I840" s="16">
        <v>20.74</v>
      </c>
      <c r="J840" s="32">
        <f t="shared" si="16"/>
        <v>1.0707800321791281</v>
      </c>
      <c r="K840" s="18">
        <f t="shared" ca="1" si="3"/>
        <v>9449.5109605627258</v>
      </c>
      <c r="L840" s="19"/>
      <c r="M840" s="20"/>
      <c r="N840" s="18"/>
      <c r="O840" s="20"/>
      <c r="P840" s="21"/>
      <c r="Q840" s="33">
        <f t="shared" si="17"/>
        <v>0.92921996782087191</v>
      </c>
      <c r="R840" s="5">
        <f t="shared" ca="1" si="4"/>
        <v>12.894100902022187</v>
      </c>
      <c r="S840" s="20"/>
      <c r="T840" s="20"/>
      <c r="U840" s="5">
        <f t="shared" ca="1" si="5"/>
        <v>24.178439753203499</v>
      </c>
      <c r="V840" s="23"/>
      <c r="W840" s="20"/>
      <c r="X840" s="32">
        <f t="shared" si="18"/>
        <v>1.1415600643582562</v>
      </c>
      <c r="Y840" s="18">
        <f t="shared" ca="1" si="6"/>
        <v>417319656.81155723</v>
      </c>
      <c r="Z840" s="20"/>
      <c r="AA840" s="20"/>
      <c r="AB840" s="18"/>
      <c r="AC840" s="20"/>
      <c r="AD840" s="20"/>
      <c r="AE840" s="24">
        <f t="shared" si="63"/>
        <v>19</v>
      </c>
      <c r="AH840" s="25" t="str">
        <f t="shared" ca="1" si="7"/>
        <v>-</v>
      </c>
      <c r="AI840" s="15">
        <f t="shared" ca="1" si="8"/>
        <v>16.688815309438894</v>
      </c>
      <c r="AJ840" s="15">
        <f t="shared" ca="1" si="9"/>
        <v>15.759253317306941</v>
      </c>
      <c r="AK840" s="17">
        <f t="shared" ca="1" si="10"/>
        <v>3.7584267984632214E-3</v>
      </c>
      <c r="AL840" s="17">
        <f t="shared" ca="1" si="11"/>
        <v>2.4015852881409838E-2</v>
      </c>
      <c r="AM840" s="26">
        <f t="shared" ca="1" si="12"/>
        <v>1</v>
      </c>
      <c r="AN840" s="26">
        <f t="shared" ca="1" si="13"/>
        <v>0</v>
      </c>
      <c r="AO840" s="25">
        <f t="shared" si="20"/>
        <v>0</v>
      </c>
      <c r="AP840" s="26">
        <f t="shared" si="21"/>
        <v>0</v>
      </c>
      <c r="AQ840" s="25">
        <f t="shared" si="22"/>
        <v>1</v>
      </c>
      <c r="AR840" s="26">
        <f t="shared" si="23"/>
        <v>0</v>
      </c>
      <c r="BD840" s="30"/>
      <c r="BE840" s="30"/>
      <c r="BF840" s="30"/>
    </row>
    <row r="841" spans="1:58" x14ac:dyDescent="0.2">
      <c r="A841" s="40">
        <v>39290</v>
      </c>
      <c r="B841" s="13">
        <v>20.07</v>
      </c>
      <c r="C841" s="14">
        <v>19.71</v>
      </c>
      <c r="D841" s="31">
        <f t="shared" si="14"/>
        <v>26445.896337104889</v>
      </c>
      <c r="E841" s="31">
        <f t="shared" si="15"/>
        <v>10247.166547822961</v>
      </c>
      <c r="F841" s="16">
        <f t="shared" si="0"/>
        <v>36693.062884927851</v>
      </c>
      <c r="G841" s="16">
        <f t="shared" si="1"/>
        <v>19.969463831384555</v>
      </c>
      <c r="H841" s="17">
        <f t="shared" si="2"/>
        <v>-1.8264840182648401E-2</v>
      </c>
      <c r="I841" s="16">
        <v>24.17</v>
      </c>
      <c r="J841" s="32">
        <f t="shared" si="16"/>
        <v>1.030502337032783</v>
      </c>
      <c r="K841" s="18">
        <f t="shared" ca="1" si="3"/>
        <v>9737.3461404016707</v>
      </c>
      <c r="L841" s="19"/>
      <c r="M841" s="20"/>
      <c r="N841" s="18"/>
      <c r="O841" s="20"/>
      <c r="P841" s="21"/>
      <c r="Q841" s="33">
        <f t="shared" si="17"/>
        <v>0.96949766296721696</v>
      </c>
      <c r="R841" s="5">
        <f t="shared" ca="1" si="4"/>
        <v>12.500279923658413</v>
      </c>
      <c r="S841" s="20"/>
      <c r="T841" s="20"/>
      <c r="U841" s="5">
        <f t="shared" ca="1" si="5"/>
        <v>23.440138324157349</v>
      </c>
      <c r="V841" s="23"/>
      <c r="W841" s="20"/>
      <c r="X841" s="32">
        <f t="shared" si="18"/>
        <v>1.0610046740655661</v>
      </c>
      <c r="Y841" s="18">
        <f t="shared" ca="1" si="6"/>
        <v>442748965.843427</v>
      </c>
      <c r="Z841" s="20"/>
      <c r="AA841" s="20"/>
      <c r="AB841" s="18"/>
      <c r="AC841" s="20"/>
      <c r="AD841" s="20"/>
      <c r="AE841" s="24">
        <f t="shared" si="63"/>
        <v>18</v>
      </c>
      <c r="AH841" s="25" t="str">
        <f t="shared" ca="1" si="7"/>
        <v>-</v>
      </c>
      <c r="AI841" s="15">
        <f t="shared" ca="1" si="8"/>
        <v>16.895285396124869</v>
      </c>
      <c r="AJ841" s="15">
        <f t="shared" ca="1" si="9"/>
        <v>15.908613385872655</v>
      </c>
      <c r="AK841" s="17">
        <f t="shared" ca="1" si="10"/>
        <v>-1.0138238310565262E-3</v>
      </c>
      <c r="AL841" s="17">
        <f t="shared" ca="1" si="11"/>
        <v>2.1314724574610658E-2</v>
      </c>
      <c r="AM841" s="26">
        <f t="shared" ca="1" si="12"/>
        <v>1</v>
      </c>
      <c r="AN841" s="26">
        <f t="shared" ca="1" si="13"/>
        <v>0</v>
      </c>
      <c r="AO841" s="25">
        <f t="shared" si="20"/>
        <v>0</v>
      </c>
      <c r="AP841" s="26">
        <f t="shared" si="21"/>
        <v>0</v>
      </c>
      <c r="AQ841" s="25">
        <f t="shared" si="22"/>
        <v>1</v>
      </c>
      <c r="AR841" s="26">
        <f t="shared" si="23"/>
        <v>0</v>
      </c>
      <c r="BD841" s="30"/>
      <c r="BE841" s="30"/>
      <c r="BF841" s="30"/>
    </row>
    <row r="842" spans="1:58" x14ac:dyDescent="0.2">
      <c r="A842" s="40">
        <v>39293</v>
      </c>
      <c r="B842" s="13">
        <v>19.440000000000001</v>
      </c>
      <c r="C842" s="14">
        <v>19.350000000000001</v>
      </c>
      <c r="D842" s="31">
        <f t="shared" si="14"/>
        <v>24976.679873932393</v>
      </c>
      <c r="E842" s="31">
        <f t="shared" si="15"/>
        <v>11743.218014889017</v>
      </c>
      <c r="F842" s="16">
        <f t="shared" si="0"/>
        <v>36719.897888821411</v>
      </c>
      <c r="G842" s="16">
        <f t="shared" si="1"/>
        <v>19.411217522866213</v>
      </c>
      <c r="H842" s="17">
        <f t="shared" si="2"/>
        <v>-4.6511627906977715E-3</v>
      </c>
      <c r="I842" s="16">
        <v>20.87</v>
      </c>
      <c r="J842" s="32">
        <f t="shared" si="16"/>
        <v>0.97275589537257012</v>
      </c>
      <c r="K842" s="18">
        <f t="shared" ca="1" si="3"/>
        <v>9471.6747064175397</v>
      </c>
      <c r="L842" s="19"/>
      <c r="M842" s="20"/>
      <c r="N842" s="18"/>
      <c r="O842" s="20"/>
      <c r="P842" s="21"/>
      <c r="Q842" s="33">
        <f t="shared" si="17"/>
        <v>1.0272441046274299</v>
      </c>
      <c r="R842" s="5">
        <f t="shared" ca="1" si="4"/>
        <v>12.84030392531232</v>
      </c>
      <c r="S842" s="20"/>
      <c r="T842" s="20"/>
      <c r="U842" s="5">
        <f t="shared" ca="1" si="5"/>
        <v>24.077919558910537</v>
      </c>
      <c r="V842" s="23"/>
      <c r="W842" s="20"/>
      <c r="X842" s="32">
        <f t="shared" si="18"/>
        <v>0.94551179074514036</v>
      </c>
      <c r="Y842" s="18">
        <f t="shared" ca="1" si="6"/>
        <v>418596816.56526303</v>
      </c>
      <c r="Z842" s="20"/>
      <c r="AA842" s="20"/>
      <c r="AB842" s="18"/>
      <c r="AC842" s="20"/>
      <c r="AD842" s="20"/>
      <c r="AE842" s="24">
        <f t="shared" si="63"/>
        <v>17</v>
      </c>
      <c r="AH842" s="25" t="str">
        <f t="shared" ca="1" si="7"/>
        <v>-</v>
      </c>
      <c r="AI842" s="15">
        <f t="shared" ca="1" si="8"/>
        <v>17.074807991014069</v>
      </c>
      <c r="AJ842" s="15">
        <f t="shared" ca="1" si="9"/>
        <v>16.044229752774093</v>
      </c>
      <c r="AK842" s="17">
        <f t="shared" ca="1" si="10"/>
        <v>-2.1643930048815632E-3</v>
      </c>
      <c r="AL842" s="17">
        <f t="shared" ca="1" si="11"/>
        <v>1.9315508146218748E-2</v>
      </c>
      <c r="AM842" s="26">
        <f t="shared" ca="1" si="12"/>
        <v>1</v>
      </c>
      <c r="AN842" s="26">
        <f t="shared" ca="1" si="13"/>
        <v>0</v>
      </c>
      <c r="AO842" s="25">
        <f t="shared" si="20"/>
        <v>0</v>
      </c>
      <c r="AP842" s="26">
        <f t="shared" si="21"/>
        <v>0</v>
      </c>
      <c r="AQ842" s="25">
        <f t="shared" si="22"/>
        <v>1</v>
      </c>
      <c r="AR842" s="26">
        <f t="shared" si="23"/>
        <v>0</v>
      </c>
      <c r="BD842" s="30"/>
      <c r="BE842" s="30"/>
      <c r="BF842" s="30"/>
    </row>
    <row r="843" spans="1:58" x14ac:dyDescent="0.2">
      <c r="A843" s="40">
        <v>39294</v>
      </c>
      <c r="B843" s="13">
        <v>20.52</v>
      </c>
      <c r="C843" s="14">
        <v>20.77</v>
      </c>
      <c r="D843" s="31">
        <f t="shared" si="14"/>
        <v>23507.463410759898</v>
      </c>
      <c r="E843" s="31">
        <f t="shared" si="15"/>
        <v>13219.268043006497</v>
      </c>
      <c r="F843" s="16">
        <f t="shared" si="0"/>
        <v>36726.731453766391</v>
      </c>
      <c r="G843" s="16">
        <f t="shared" si="1"/>
        <v>20.609983967533619</v>
      </c>
      <c r="H843" s="17">
        <f t="shared" si="2"/>
        <v>1.203659123736156E-2</v>
      </c>
      <c r="I843" s="16">
        <v>23.52</v>
      </c>
      <c r="J843" s="32">
        <f t="shared" si="16"/>
        <v>1.0619539684590957</v>
      </c>
      <c r="K843" s="18">
        <f t="shared" ca="1" si="3"/>
        <v>10058.072478255421</v>
      </c>
      <c r="L843" s="19"/>
      <c r="M843" s="20"/>
      <c r="N843" s="18"/>
      <c r="O843" s="20"/>
      <c r="P843" s="21"/>
      <c r="Q843" s="33">
        <f t="shared" si="17"/>
        <v>0.93804603154090438</v>
      </c>
      <c r="R843" s="5">
        <f t="shared" ca="1" si="4"/>
        <v>12.044294370552535</v>
      </c>
      <c r="S843" s="20"/>
      <c r="T843" s="20"/>
      <c r="U843" s="5">
        <f t="shared" ca="1" si="5"/>
        <v>22.585423641759395</v>
      </c>
      <c r="V843" s="23"/>
      <c r="W843" s="20"/>
      <c r="X843" s="32">
        <f t="shared" si="18"/>
        <v>1.1239079369181912</v>
      </c>
      <c r="Y843" s="18">
        <f t="shared" ca="1" si="6"/>
        <v>470433321.77927947</v>
      </c>
      <c r="Z843" s="20"/>
      <c r="AA843" s="20"/>
      <c r="AB843" s="18"/>
      <c r="AC843" s="20"/>
      <c r="AD843" s="20"/>
      <c r="AE843" s="24">
        <f t="shared" si="63"/>
        <v>16</v>
      </c>
      <c r="AH843" s="25" t="str">
        <f t="shared" ca="1" si="7"/>
        <v>-</v>
      </c>
      <c r="AI843" s="15">
        <f t="shared" ca="1" si="8"/>
        <v>17.28580733316673</v>
      </c>
      <c r="AJ843" s="15">
        <f t="shared" ca="1" si="9"/>
        <v>16.210215273449794</v>
      </c>
      <c r="AK843" s="17">
        <f t="shared" ca="1" si="10"/>
        <v>-9.1458109795505838E-4</v>
      </c>
      <c r="AL843" s="17">
        <f t="shared" ca="1" si="11"/>
        <v>1.8796339281643482E-2</v>
      </c>
      <c r="AM843" s="26">
        <f t="shared" ca="1" si="12"/>
        <v>1</v>
      </c>
      <c r="AN843" s="26">
        <f t="shared" ca="1" si="13"/>
        <v>0</v>
      </c>
      <c r="AO843" s="25">
        <f t="shared" si="20"/>
        <v>0</v>
      </c>
      <c r="AP843" s="26">
        <f t="shared" si="21"/>
        <v>0</v>
      </c>
      <c r="AQ843" s="25">
        <f t="shared" si="22"/>
        <v>1</v>
      </c>
      <c r="AR843" s="26">
        <f t="shared" si="23"/>
        <v>0</v>
      </c>
      <c r="BD843" s="30"/>
      <c r="BE843" s="30"/>
      <c r="BF843" s="30"/>
    </row>
    <row r="844" spans="1:58" x14ac:dyDescent="0.2">
      <c r="A844" s="40">
        <v>39295</v>
      </c>
      <c r="B844" s="13">
        <v>21.8</v>
      </c>
      <c r="C844" s="14">
        <v>21.45</v>
      </c>
      <c r="D844" s="31">
        <f t="shared" si="14"/>
        <v>22038.246947587402</v>
      </c>
      <c r="E844" s="31">
        <f t="shared" si="15"/>
        <v>14670.800148172582</v>
      </c>
      <c r="F844" s="16">
        <f t="shared" si="0"/>
        <v>36709.047095759983</v>
      </c>
      <c r="G844" s="16">
        <f t="shared" si="1"/>
        <v>21.660122218959657</v>
      </c>
      <c r="H844" s="17">
        <f t="shared" si="2"/>
        <v>-1.631701631701632E-2</v>
      </c>
      <c r="I844" s="16">
        <v>23.67</v>
      </c>
      <c r="J844" s="32">
        <f t="shared" si="16"/>
        <v>1.0504468439470682</v>
      </c>
      <c r="K844" s="18">
        <f t="shared" ca="1" si="3"/>
        <v>10565.039757913175</v>
      </c>
      <c r="L844" s="19"/>
      <c r="M844" s="20"/>
      <c r="N844" s="18"/>
      <c r="O844" s="20"/>
      <c r="P844" s="21"/>
      <c r="Q844" s="33">
        <f t="shared" si="17"/>
        <v>0.94955315605293189</v>
      </c>
      <c r="R844" s="5">
        <f t="shared" ca="1" si="4"/>
        <v>11.436221294202875</v>
      </c>
      <c r="S844" s="20"/>
      <c r="T844" s="20"/>
      <c r="U844" s="5">
        <f t="shared" ca="1" si="5"/>
        <v>21.445326084657598</v>
      </c>
      <c r="V844" s="23"/>
      <c r="W844" s="20"/>
      <c r="X844" s="32">
        <f t="shared" si="18"/>
        <v>1.1008936878941362</v>
      </c>
      <c r="Y844" s="18">
        <f t="shared" ca="1" si="6"/>
        <v>517862990.09439743</v>
      </c>
      <c r="Z844" s="20"/>
      <c r="AA844" s="20"/>
      <c r="AB844" s="18"/>
      <c r="AC844" s="20"/>
      <c r="AD844" s="20"/>
      <c r="AE844" s="24">
        <f t="shared" si="63"/>
        <v>15</v>
      </c>
      <c r="AH844" s="25" t="str">
        <f t="shared" ca="1" si="7"/>
        <v>-</v>
      </c>
      <c r="AI844" s="15">
        <f t="shared" ca="1" si="8"/>
        <v>17.565073989661794</v>
      </c>
      <c r="AJ844" s="15">
        <f t="shared" ca="1" si="9"/>
        <v>16.398342622735672</v>
      </c>
      <c r="AK844" s="17">
        <f t="shared" ca="1" si="10"/>
        <v>-3.2665718733196161E-3</v>
      </c>
      <c r="AL844" s="17">
        <f t="shared" ca="1" si="11"/>
        <v>1.7589623847954372E-2</v>
      </c>
      <c r="AM844" s="26">
        <f t="shared" ca="1" si="12"/>
        <v>1</v>
      </c>
      <c r="AN844" s="26">
        <f t="shared" ca="1" si="13"/>
        <v>0</v>
      </c>
      <c r="AO844" s="25">
        <f t="shared" si="20"/>
        <v>0</v>
      </c>
      <c r="AP844" s="26">
        <f t="shared" si="21"/>
        <v>0</v>
      </c>
      <c r="AQ844" s="25">
        <f t="shared" si="22"/>
        <v>1</v>
      </c>
      <c r="AR844" s="26">
        <f t="shared" si="23"/>
        <v>0</v>
      </c>
      <c r="BD844" s="30"/>
      <c r="BE844" s="30"/>
      <c r="BF844" s="30"/>
    </row>
    <row r="845" spans="1:58" x14ac:dyDescent="0.2">
      <c r="A845" s="40">
        <v>39296</v>
      </c>
      <c r="B845" s="13">
        <v>20.81</v>
      </c>
      <c r="C845" s="14">
        <v>20.65</v>
      </c>
      <c r="D845" s="31">
        <f t="shared" si="14"/>
        <v>20569.03048441491</v>
      </c>
      <c r="E845" s="31">
        <f t="shared" si="15"/>
        <v>16163.989840347891</v>
      </c>
      <c r="F845" s="16">
        <f t="shared" si="0"/>
        <v>36733.020324762801</v>
      </c>
      <c r="G845" s="16">
        <f t="shared" si="1"/>
        <v>20.739593636690085</v>
      </c>
      <c r="H845" s="17">
        <f t="shared" si="2"/>
        <v>-7.7481840193704965E-3</v>
      </c>
      <c r="I845" s="16">
        <v>21.22</v>
      </c>
      <c r="J845" s="32">
        <f t="shared" si="16"/>
        <v>0.9581265348592235</v>
      </c>
      <c r="K845" s="18">
        <f t="shared" ca="1" si="3"/>
        <v>10122.23225394882</v>
      </c>
      <c r="L845" s="19"/>
      <c r="M845" s="20"/>
      <c r="N845" s="18"/>
      <c r="O845" s="20"/>
      <c r="P845" s="21"/>
      <c r="Q845" s="33">
        <f t="shared" si="17"/>
        <v>1.0418734651407764</v>
      </c>
      <c r="R845" s="5">
        <f t="shared" ca="1" si="4"/>
        <v>11.914599140699886</v>
      </c>
      <c r="S845" s="20"/>
      <c r="T845" s="20"/>
      <c r="U845" s="5">
        <f t="shared" ca="1" si="5"/>
        <v>22.342551265784042</v>
      </c>
      <c r="V845" s="23"/>
      <c r="W845" s="20"/>
      <c r="X845" s="32">
        <f t="shared" si="18"/>
        <v>0.91625306971844711</v>
      </c>
      <c r="Y845" s="18">
        <f t="shared" ca="1" si="6"/>
        <v>474462326.46159655</v>
      </c>
      <c r="Z845" s="20"/>
      <c r="AA845" s="20"/>
      <c r="AB845" s="18"/>
      <c r="AC845" s="20"/>
      <c r="AD845" s="20"/>
      <c r="AE845" s="24">
        <f t="shared" si="63"/>
        <v>14</v>
      </c>
      <c r="AH845" s="25" t="str">
        <f t="shared" ca="1" si="7"/>
        <v>-</v>
      </c>
      <c r="AI845" s="15">
        <f t="shared" ca="1" si="8"/>
        <v>17.810917218239794</v>
      </c>
      <c r="AJ845" s="15">
        <f t="shared" ca="1" si="9"/>
        <v>16.560990069845079</v>
      </c>
      <c r="AK845" s="17">
        <f t="shared" ca="1" si="10"/>
        <v>-5.5663700532990372E-3</v>
      </c>
      <c r="AL845" s="17">
        <f t="shared" ca="1" si="11"/>
        <v>1.5566323307704674E-2</v>
      </c>
      <c r="AM845" s="26">
        <f t="shared" ca="1" si="12"/>
        <v>1</v>
      </c>
      <c r="AN845" s="26">
        <f t="shared" ca="1" si="13"/>
        <v>0</v>
      </c>
      <c r="AO845" s="25">
        <f t="shared" si="20"/>
        <v>0</v>
      </c>
      <c r="AP845" s="26">
        <f t="shared" si="21"/>
        <v>0</v>
      </c>
      <c r="AQ845" s="25">
        <f t="shared" si="22"/>
        <v>1</v>
      </c>
      <c r="AR845" s="26">
        <f t="shared" si="23"/>
        <v>0</v>
      </c>
      <c r="BD845" s="30"/>
      <c r="BE845" s="30"/>
      <c r="BF845" s="30"/>
    </row>
    <row r="846" spans="1:58" x14ac:dyDescent="0.2">
      <c r="A846" s="40">
        <v>39297</v>
      </c>
      <c r="B846" s="13">
        <v>22.61</v>
      </c>
      <c r="C846" s="14">
        <v>22.29</v>
      </c>
      <c r="D846" s="31">
        <f t="shared" si="14"/>
        <v>19099.814021242419</v>
      </c>
      <c r="E846" s="31">
        <f t="shared" si="15"/>
        <v>17644.590063041334</v>
      </c>
      <c r="F846" s="16">
        <f t="shared" si="0"/>
        <v>36744.404084283757</v>
      </c>
      <c r="G846" s="16">
        <f t="shared" si="1"/>
        <v>22.456336633811723</v>
      </c>
      <c r="H846" s="17">
        <f t="shared" si="2"/>
        <v>-1.4356213548676555E-2</v>
      </c>
      <c r="I846" s="16">
        <v>25.16</v>
      </c>
      <c r="J846" s="32">
        <f t="shared" si="16"/>
        <v>1.083111673554533</v>
      </c>
      <c r="K846" s="18">
        <f t="shared" ca="1" si="3"/>
        <v>10963.060956432812</v>
      </c>
      <c r="L846" s="19"/>
      <c r="M846" s="20"/>
      <c r="N846" s="18"/>
      <c r="O846" s="20"/>
      <c r="P846" s="21"/>
      <c r="Q846" s="33">
        <f t="shared" si="17"/>
        <v>0.91688832644546692</v>
      </c>
      <c r="R846" s="5">
        <f t="shared" ca="1" si="4"/>
        <v>10.923901772045696</v>
      </c>
      <c r="S846" s="20"/>
      <c r="T846" s="20"/>
      <c r="U846" s="5">
        <f t="shared" ca="1" si="5"/>
        <v>20.484923104377131</v>
      </c>
      <c r="V846" s="23"/>
      <c r="W846" s="20"/>
      <c r="X846" s="32">
        <f t="shared" si="18"/>
        <v>1.1662233471090662</v>
      </c>
      <c r="Y846" s="18">
        <f t="shared" ca="1" si="6"/>
        <v>553292626.12700474</v>
      </c>
      <c r="Z846" s="20"/>
      <c r="AA846" s="20"/>
      <c r="AB846" s="18"/>
      <c r="AC846" s="20"/>
      <c r="AD846" s="20"/>
      <c r="AE846" s="24">
        <f t="shared" si="63"/>
        <v>13</v>
      </c>
      <c r="AH846" s="25" t="str">
        <f t="shared" ca="1" si="7"/>
        <v>-</v>
      </c>
      <c r="AI846" s="15">
        <f t="shared" ca="1" si="8"/>
        <v>18.125993150788428</v>
      </c>
      <c r="AJ846" s="15">
        <f t="shared" ca="1" si="9"/>
        <v>16.753186689847041</v>
      </c>
      <c r="AK846" s="17">
        <f t="shared" ca="1" si="10"/>
        <v>-8.2168042701746633E-3</v>
      </c>
      <c r="AL846" s="17">
        <f t="shared" ca="1" si="11"/>
        <v>1.1053042908537231E-2</v>
      </c>
      <c r="AM846" s="26">
        <f t="shared" ca="1" si="12"/>
        <v>1</v>
      </c>
      <c r="AN846" s="26">
        <f t="shared" ca="1" si="13"/>
        <v>0</v>
      </c>
      <c r="AO846" s="25">
        <f t="shared" si="20"/>
        <v>0</v>
      </c>
      <c r="AP846" s="26">
        <f t="shared" si="21"/>
        <v>0</v>
      </c>
      <c r="AQ846" s="25">
        <f t="shared" si="22"/>
        <v>1</v>
      </c>
      <c r="AR846" s="26">
        <f t="shared" si="23"/>
        <v>0</v>
      </c>
      <c r="BD846" s="30"/>
      <c r="BE846" s="30"/>
      <c r="BF846" s="30"/>
    </row>
    <row r="847" spans="1:58" x14ac:dyDescent="0.2">
      <c r="A847" s="40">
        <v>39300</v>
      </c>
      <c r="B847" s="13">
        <v>22.08</v>
      </c>
      <c r="C847" s="14">
        <v>21.84</v>
      </c>
      <c r="D847" s="31">
        <f t="shared" si="14"/>
        <v>17630.597558069923</v>
      </c>
      <c r="E847" s="31">
        <f t="shared" si="15"/>
        <v>19134.898911508364</v>
      </c>
      <c r="F847" s="16">
        <f t="shared" si="0"/>
        <v>36765.496469578284</v>
      </c>
      <c r="G847" s="16">
        <f t="shared" si="1"/>
        <v>21.955090065965464</v>
      </c>
      <c r="H847" s="17">
        <f t="shared" si="2"/>
        <v>-1.098901098901095E-2</v>
      </c>
      <c r="I847" s="16">
        <v>22.6</v>
      </c>
      <c r="J847" s="32">
        <f t="shared" si="16"/>
        <v>0.97824027585440054</v>
      </c>
      <c r="K847" s="18">
        <f t="shared" ca="1" si="3"/>
        <v>10724.070557536979</v>
      </c>
      <c r="L847" s="19"/>
      <c r="M847" s="20"/>
      <c r="N847" s="18"/>
      <c r="O847" s="20"/>
      <c r="P847" s="21"/>
      <c r="Q847" s="33">
        <f t="shared" si="17"/>
        <v>1.0217597241455996</v>
      </c>
      <c r="R847" s="5">
        <f t="shared" ca="1" si="4"/>
        <v>11.161137883503701</v>
      </c>
      <c r="S847" s="20"/>
      <c r="T847" s="20"/>
      <c r="U847" s="5">
        <f t="shared" ca="1" si="5"/>
        <v>20.929952809736122</v>
      </c>
      <c r="V847" s="23"/>
      <c r="W847" s="20"/>
      <c r="X847" s="32">
        <f t="shared" si="18"/>
        <v>0.95648055170880097</v>
      </c>
      <c r="Y847" s="18">
        <f t="shared" ca="1" si="6"/>
        <v>529178807.08853549</v>
      </c>
      <c r="Z847" s="20"/>
      <c r="AA847" s="20"/>
      <c r="AB847" s="18"/>
      <c r="AC847" s="20"/>
      <c r="AD847" s="20"/>
      <c r="AE847" s="24">
        <f t="shared" si="63"/>
        <v>12</v>
      </c>
      <c r="AH847" s="25" t="str">
        <f t="shared" ca="1" si="7"/>
        <v>-</v>
      </c>
      <c r="AI847" s="15">
        <f t="shared" ca="1" si="8"/>
        <v>18.43109468303674</v>
      </c>
      <c r="AJ847" s="15">
        <f t="shared" ca="1" si="9"/>
        <v>16.910322795083545</v>
      </c>
      <c r="AK847" s="17">
        <f t="shared" ca="1" si="10"/>
        <v>-7.004166071235089E-3</v>
      </c>
      <c r="AL847" s="17">
        <f t="shared" ca="1" si="11"/>
        <v>6.3889569944513142E-3</v>
      </c>
      <c r="AM847" s="26">
        <f t="shared" ca="1" si="12"/>
        <v>1</v>
      </c>
      <c r="AN847" s="26">
        <f t="shared" ca="1" si="13"/>
        <v>0</v>
      </c>
      <c r="AO847" s="25">
        <f t="shared" si="20"/>
        <v>0</v>
      </c>
      <c r="AP847" s="26">
        <f t="shared" si="21"/>
        <v>0</v>
      </c>
      <c r="AQ847" s="25">
        <f t="shared" si="22"/>
        <v>1</v>
      </c>
      <c r="AR847" s="26">
        <f t="shared" si="23"/>
        <v>0</v>
      </c>
      <c r="BD847" s="30"/>
      <c r="BE847" s="30"/>
      <c r="BF847" s="30"/>
    </row>
    <row r="848" spans="1:58" x14ac:dyDescent="0.2">
      <c r="A848" s="40">
        <v>39301</v>
      </c>
      <c r="B848" s="13">
        <v>20.71</v>
      </c>
      <c r="C848" s="14">
        <v>20.27</v>
      </c>
      <c r="D848" s="31">
        <f t="shared" si="14"/>
        <v>16161.38109489743</v>
      </c>
      <c r="E848" s="31">
        <f t="shared" si="15"/>
        <v>20620.260610539895</v>
      </c>
      <c r="F848" s="16">
        <f t="shared" si="0"/>
        <v>36781.641705437323</v>
      </c>
      <c r="G848" s="16">
        <f t="shared" si="1"/>
        <v>20.463330350469477</v>
      </c>
      <c r="H848" s="17">
        <f t="shared" si="2"/>
        <v>-2.1706956092747864E-2</v>
      </c>
      <c r="I848" s="16">
        <v>21.56</v>
      </c>
      <c r="J848" s="32">
        <f t="shared" si="16"/>
        <v>0.93246334110866369</v>
      </c>
      <c r="K848" s="18">
        <f t="shared" ca="1" si="3"/>
        <v>9999.3949904487836</v>
      </c>
      <c r="L848" s="19"/>
      <c r="M848" s="20"/>
      <c r="N848" s="18"/>
      <c r="O848" s="20"/>
      <c r="P848" s="21"/>
      <c r="Q848" s="33">
        <f t="shared" si="17"/>
        <v>1.0675366588913362</v>
      </c>
      <c r="R848" s="5">
        <f t="shared" ca="1" si="4"/>
        <v>11.914427485524291</v>
      </c>
      <c r="S848" s="20"/>
      <c r="T848" s="20"/>
      <c r="U848" s="5">
        <f t="shared" ca="1" si="5"/>
        <v>22.342726954132011</v>
      </c>
      <c r="V848" s="23"/>
      <c r="W848" s="20"/>
      <c r="X848" s="32">
        <f t="shared" si="18"/>
        <v>0.86492668221732749</v>
      </c>
      <c r="Y848" s="18">
        <f t="shared" ca="1" si="6"/>
        <v>457670747.18796587</v>
      </c>
      <c r="Z848" s="20"/>
      <c r="AA848" s="20"/>
      <c r="AB848" s="18"/>
      <c r="AC848" s="20"/>
      <c r="AD848" s="20"/>
      <c r="AE848" s="24">
        <f t="shared" si="63"/>
        <v>11</v>
      </c>
      <c r="AH848" s="25" t="str">
        <f t="shared" ca="1" si="7"/>
        <v>-</v>
      </c>
      <c r="AI848" s="15">
        <f t="shared" ca="1" si="8"/>
        <v>18.662144260585425</v>
      </c>
      <c r="AJ848" s="15">
        <f t="shared" ca="1" si="9"/>
        <v>17.040660260780317</v>
      </c>
      <c r="AK848" s="17">
        <f t="shared" ca="1" si="10"/>
        <v>-9.8467982882434382E-3</v>
      </c>
      <c r="AL848" s="17">
        <f t="shared" ca="1" si="11"/>
        <v>1.1774818194928982E-3</v>
      </c>
      <c r="AM848" s="26">
        <f t="shared" ca="1" si="12"/>
        <v>1</v>
      </c>
      <c r="AN848" s="26">
        <f t="shared" ca="1" si="13"/>
        <v>0</v>
      </c>
      <c r="AO848" s="25">
        <f t="shared" si="20"/>
        <v>0</v>
      </c>
      <c r="AP848" s="26">
        <f t="shared" si="21"/>
        <v>0</v>
      </c>
      <c r="AQ848" s="25">
        <f t="shared" si="22"/>
        <v>1</v>
      </c>
      <c r="AR848" s="26">
        <f t="shared" si="23"/>
        <v>0</v>
      </c>
      <c r="BD848" s="30"/>
      <c r="BE848" s="30"/>
      <c r="BF848" s="30"/>
    </row>
    <row r="849" spans="1:58" x14ac:dyDescent="0.2">
      <c r="A849" s="40">
        <v>39302</v>
      </c>
      <c r="B849" s="13">
        <v>20.16</v>
      </c>
      <c r="C849" s="14">
        <v>20.25</v>
      </c>
      <c r="D849" s="31">
        <f t="shared" si="14"/>
        <v>14692.164631724936</v>
      </c>
      <c r="E849" s="31">
        <f t="shared" si="15"/>
        <v>22121.369290969218</v>
      </c>
      <c r="F849" s="16">
        <f t="shared" si="0"/>
        <v>36813.533922694158</v>
      </c>
      <c r="G849" s="16">
        <f t="shared" si="1"/>
        <v>20.214081285441601</v>
      </c>
      <c r="H849" s="17">
        <f t="shared" si="2"/>
        <v>4.4444444444444731E-3</v>
      </c>
      <c r="I849" s="16">
        <v>21.45</v>
      </c>
      <c r="J849" s="32">
        <f t="shared" si="16"/>
        <v>0.98867622913618169</v>
      </c>
      <c r="K849" s="18">
        <f t="shared" ca="1" si="3"/>
        <v>9885.7610936980764</v>
      </c>
      <c r="L849" s="19"/>
      <c r="M849" s="20"/>
      <c r="N849" s="18"/>
      <c r="O849" s="20"/>
      <c r="P849" s="21"/>
      <c r="Q849" s="33">
        <f t="shared" si="17"/>
        <v>1.0113237708638183</v>
      </c>
      <c r="R849" s="5">
        <f t="shared" ca="1" si="4"/>
        <v>12.048841772531485</v>
      </c>
      <c r="S849" s="20"/>
      <c r="T849" s="20"/>
      <c r="U849" s="5">
        <f t="shared" ca="1" si="5"/>
        <v>22.594957299995606</v>
      </c>
      <c r="V849" s="23"/>
      <c r="W849" s="20"/>
      <c r="X849" s="32">
        <f t="shared" si="18"/>
        <v>0.97735245827236339</v>
      </c>
      <c r="Y849" s="18">
        <f t="shared" ca="1" si="6"/>
        <v>447276191.25994951</v>
      </c>
      <c r="Z849" s="20"/>
      <c r="AA849" s="20"/>
      <c r="AB849" s="18"/>
      <c r="AC849" s="20"/>
      <c r="AD849" s="20"/>
      <c r="AE849" s="24">
        <f t="shared" si="63"/>
        <v>10</v>
      </c>
      <c r="AH849" s="25" t="str">
        <f t="shared" ca="1" si="7"/>
        <v>-</v>
      </c>
      <c r="AI849" s="15">
        <f t="shared" ca="1" si="8"/>
        <v>18.829286984846789</v>
      </c>
      <c r="AJ849" s="15">
        <f t="shared" ca="1" si="9"/>
        <v>17.172316796772563</v>
      </c>
      <c r="AK849" s="17">
        <f t="shared" ca="1" si="10"/>
        <v>-1.1112156087062952E-2</v>
      </c>
      <c r="AL849" s="17">
        <f t="shared" ca="1" si="11"/>
        <v>-3.2582202127055676E-3</v>
      </c>
      <c r="AM849" s="26">
        <f t="shared" ca="1" si="12"/>
        <v>1</v>
      </c>
      <c r="AN849" s="26">
        <f t="shared" ca="1" si="13"/>
        <v>0</v>
      </c>
      <c r="AO849" s="25">
        <f t="shared" si="20"/>
        <v>0</v>
      </c>
      <c r="AP849" s="26">
        <f t="shared" si="21"/>
        <v>0</v>
      </c>
      <c r="AQ849" s="25">
        <f t="shared" si="22"/>
        <v>1</v>
      </c>
      <c r="AR849" s="26">
        <f t="shared" si="23"/>
        <v>0</v>
      </c>
      <c r="BD849" s="30"/>
      <c r="BE849" s="30"/>
      <c r="BF849" s="30"/>
    </row>
    <row r="850" spans="1:58" x14ac:dyDescent="0.2">
      <c r="A850" s="40">
        <v>39303</v>
      </c>
      <c r="B850" s="13">
        <v>23.26</v>
      </c>
      <c r="C850" s="14">
        <v>22.95</v>
      </c>
      <c r="D850" s="31">
        <f t="shared" si="14"/>
        <v>13222.948168552442</v>
      </c>
      <c r="E850" s="31">
        <f t="shared" si="15"/>
        <v>23584.055903194279</v>
      </c>
      <c r="F850" s="16">
        <f t="shared" si="0"/>
        <v>36807.00407174672</v>
      </c>
      <c r="G850" s="16">
        <f t="shared" si="1"/>
        <v>23.061367769141469</v>
      </c>
      <c r="H850" s="17">
        <f t="shared" si="2"/>
        <v>-1.3507625272331181E-2</v>
      </c>
      <c r="I850" s="16">
        <v>26.48</v>
      </c>
      <c r="J850" s="32">
        <f t="shared" si="16"/>
        <v>1.1406542252349203</v>
      </c>
      <c r="K850" s="18">
        <f t="shared" ca="1" si="3"/>
        <v>11275.775451677206</v>
      </c>
      <c r="L850" s="19"/>
      <c r="M850" s="20"/>
      <c r="N850" s="18"/>
      <c r="O850" s="20"/>
      <c r="P850" s="21"/>
      <c r="Q850" s="33">
        <f t="shared" si="17"/>
        <v>0.85934577476507967</v>
      </c>
      <c r="R850" s="5">
        <f t="shared" ca="1" si="4"/>
        <v>10.353689928963751</v>
      </c>
      <c r="S850" s="20"/>
      <c r="T850" s="20"/>
      <c r="U850" s="5">
        <f t="shared" ca="1" si="5"/>
        <v>19.416216341410738</v>
      </c>
      <c r="V850" s="23"/>
      <c r="W850" s="20"/>
      <c r="X850" s="32">
        <f t="shared" si="18"/>
        <v>1.2813084504698407</v>
      </c>
      <c r="Y850" s="18">
        <f t="shared" ca="1" si="6"/>
        <v>573061046.13191998</v>
      </c>
      <c r="Z850" s="20"/>
      <c r="AA850" s="20"/>
      <c r="AB850" s="18"/>
      <c r="AC850" s="20"/>
      <c r="AD850" s="20"/>
      <c r="AE850" s="24">
        <f t="shared" si="63"/>
        <v>9</v>
      </c>
      <c r="AH850" s="25" t="str">
        <f t="shared" ca="1" si="7"/>
        <v>-</v>
      </c>
      <c r="AI850" s="15">
        <f t="shared" ca="1" si="8"/>
        <v>19.139770024892329</v>
      </c>
      <c r="AJ850" s="15">
        <f t="shared" ca="1" si="9"/>
        <v>17.360911266585948</v>
      </c>
      <c r="AK850" s="17">
        <f t="shared" ca="1" si="10"/>
        <v>-1.0643924246282096E-2</v>
      </c>
      <c r="AL850" s="17">
        <f t="shared" ca="1" si="11"/>
        <v>-4.2818382962446361E-3</v>
      </c>
      <c r="AM850" s="26">
        <f t="shared" ca="1" si="12"/>
        <v>1</v>
      </c>
      <c r="AN850" s="26">
        <f t="shared" ca="1" si="13"/>
        <v>0</v>
      </c>
      <c r="AO850" s="25">
        <f t="shared" si="20"/>
        <v>0</v>
      </c>
      <c r="AP850" s="26">
        <f t="shared" si="21"/>
        <v>0</v>
      </c>
      <c r="AQ850" s="25">
        <f t="shared" si="22"/>
        <v>1</v>
      </c>
      <c r="AR850" s="26">
        <f t="shared" si="23"/>
        <v>0</v>
      </c>
      <c r="BD850" s="30"/>
      <c r="BE850" s="30"/>
      <c r="BF850" s="30"/>
    </row>
    <row r="851" spans="1:58" x14ac:dyDescent="0.2">
      <c r="A851" s="40">
        <v>39304</v>
      </c>
      <c r="B851" s="13">
        <v>27.18</v>
      </c>
      <c r="C851" s="14">
        <v>23.63</v>
      </c>
      <c r="D851" s="31">
        <f t="shared" si="14"/>
        <v>11753.731705379949</v>
      </c>
      <c r="E851" s="31">
        <f t="shared" si="15"/>
        <v>25073.117991795247</v>
      </c>
      <c r="F851" s="16">
        <f t="shared" si="0"/>
        <v>36826.849697175196</v>
      </c>
      <c r="G851" s="16">
        <f t="shared" si="1"/>
        <v>24.763025167702558</v>
      </c>
      <c r="H851" s="17">
        <f t="shared" si="2"/>
        <v>-0.15023275497249267</v>
      </c>
      <c r="I851" s="16">
        <v>28.3</v>
      </c>
      <c r="J851" s="32">
        <f t="shared" si="16"/>
        <v>1.07436719107213</v>
      </c>
      <c r="K851" s="18">
        <f t="shared" ca="1" si="3"/>
        <v>12113.829322496056</v>
      </c>
      <c r="L851" s="19"/>
      <c r="M851" s="20"/>
      <c r="N851" s="18"/>
      <c r="O851" s="20"/>
      <c r="P851" s="21"/>
      <c r="Q851" s="33">
        <f t="shared" si="17"/>
        <v>0.92563280892787014</v>
      </c>
      <c r="R851" s="5">
        <f t="shared" ca="1" si="4"/>
        <v>9.5833158467488033</v>
      </c>
      <c r="S851" s="20"/>
      <c r="T851" s="20"/>
      <c r="U851" s="5">
        <f t="shared" ca="1" si="5"/>
        <v>17.971671581822321</v>
      </c>
      <c r="V851" s="23"/>
      <c r="W851" s="20"/>
      <c r="X851" s="32">
        <f t="shared" si="18"/>
        <v>1.1487343821442597</v>
      </c>
      <c r="Y851" s="18">
        <f t="shared" ca="1" si="6"/>
        <v>658251602.30971336</v>
      </c>
      <c r="Z851" s="20"/>
      <c r="AA851" s="20"/>
      <c r="AB851" s="18"/>
      <c r="AC851" s="20"/>
      <c r="AD851" s="20"/>
      <c r="AE851" s="24">
        <f t="shared" si="63"/>
        <v>8</v>
      </c>
      <c r="AH851" s="25" t="str">
        <f t="shared" ca="1" si="7"/>
        <v>-</v>
      </c>
      <c r="AI851" s="15">
        <f t="shared" ca="1" si="8"/>
        <v>19.546671104178113</v>
      </c>
      <c r="AJ851" s="15">
        <f t="shared" ca="1" si="9"/>
        <v>17.600755442065484</v>
      </c>
      <c r="AK851" s="17">
        <f t="shared" ca="1" si="10"/>
        <v>-3.4391352738469126E-2</v>
      </c>
      <c r="AL851" s="17">
        <f t="shared" ca="1" si="11"/>
        <v>-1.4319426956679808E-2</v>
      </c>
      <c r="AM851" s="26">
        <f t="shared" ca="1" si="12"/>
        <v>1</v>
      </c>
      <c r="AN851" s="26">
        <f t="shared" ca="1" si="13"/>
        <v>0</v>
      </c>
      <c r="AO851" s="25">
        <f t="shared" si="20"/>
        <v>0</v>
      </c>
      <c r="AP851" s="26">
        <f t="shared" si="21"/>
        <v>0</v>
      </c>
      <c r="AQ851" s="25">
        <f t="shared" si="22"/>
        <v>1</v>
      </c>
      <c r="AR851" s="26">
        <f t="shared" si="23"/>
        <v>0</v>
      </c>
      <c r="BD851" s="30"/>
      <c r="BE851" s="30"/>
      <c r="BF851" s="30"/>
    </row>
    <row r="852" spans="1:58" x14ac:dyDescent="0.2">
      <c r="A852" s="40">
        <v>39307</v>
      </c>
      <c r="B852" s="13">
        <v>26.1</v>
      </c>
      <c r="C852" s="14">
        <v>23.2</v>
      </c>
      <c r="D852" s="31">
        <f t="shared" si="14"/>
        <v>10284.515242207455</v>
      </c>
      <c r="E852" s="31">
        <f t="shared" si="15"/>
        <v>26763.058891881086</v>
      </c>
      <c r="F852" s="16">
        <f t="shared" si="0"/>
        <v>37047.574134088543</v>
      </c>
      <c r="G852" s="16">
        <f t="shared" si="1"/>
        <v>24.005048505860433</v>
      </c>
      <c r="H852" s="17">
        <f t="shared" si="2"/>
        <v>-0.125</v>
      </c>
      <c r="I852" s="16">
        <v>26.57</v>
      </c>
      <c r="J852" s="32">
        <f t="shared" si="16"/>
        <v>0.97520090413556093</v>
      </c>
      <c r="K852" s="18">
        <f t="shared" ca="1" si="3"/>
        <v>11812.935698489804</v>
      </c>
      <c r="L852" s="19"/>
      <c r="M852" s="20"/>
      <c r="N852" s="18"/>
      <c r="O852" s="20"/>
      <c r="P852" s="21"/>
      <c r="Q852" s="33">
        <f t="shared" si="17"/>
        <v>1.0247990958644391</v>
      </c>
      <c r="R852" s="5">
        <f t="shared" ca="1" si="4"/>
        <v>9.8205642862957028</v>
      </c>
      <c r="S852" s="20"/>
      <c r="T852" s="20"/>
      <c r="U852" s="5">
        <f t="shared" ca="1" si="5"/>
        <v>18.416722262170694</v>
      </c>
      <c r="V852" s="23"/>
      <c r="W852" s="20"/>
      <c r="X852" s="32">
        <f t="shared" si="18"/>
        <v>0.95040180827112186</v>
      </c>
      <c r="Y852" s="18">
        <f t="shared" ca="1" si="6"/>
        <v>625562340.20718837</v>
      </c>
      <c r="Z852" s="20"/>
      <c r="AA852" s="20"/>
      <c r="AB852" s="18"/>
      <c r="AC852" s="20"/>
      <c r="AD852" s="20"/>
      <c r="AE852" s="24">
        <f t="shared" si="63"/>
        <v>7</v>
      </c>
      <c r="AH852" s="25" t="str">
        <f t="shared" ca="1" si="7"/>
        <v>-</v>
      </c>
      <c r="AI852" s="15">
        <f t="shared" ca="1" si="8"/>
        <v>19.912048578277069</v>
      </c>
      <c r="AJ852" s="15">
        <f t="shared" ca="1" si="9"/>
        <v>17.832221873533328</v>
      </c>
      <c r="AK852" s="17">
        <f t="shared" ca="1" si="10"/>
        <v>-5.2831983813689698E-2</v>
      </c>
      <c r="AL852" s="17">
        <f t="shared" ca="1" si="11"/>
        <v>-2.2272692722445586E-2</v>
      </c>
      <c r="AM852" s="26">
        <f t="shared" ca="1" si="12"/>
        <v>1</v>
      </c>
      <c r="AN852" s="26">
        <f t="shared" ca="1" si="13"/>
        <v>0</v>
      </c>
      <c r="AO852" s="25">
        <f t="shared" si="20"/>
        <v>0</v>
      </c>
      <c r="AP852" s="26">
        <f t="shared" si="21"/>
        <v>0</v>
      </c>
      <c r="AQ852" s="25">
        <f t="shared" si="22"/>
        <v>1</v>
      </c>
      <c r="AR852" s="26">
        <f t="shared" si="23"/>
        <v>0</v>
      </c>
      <c r="BD852" s="30"/>
      <c r="BE852" s="30"/>
      <c r="BF852" s="30"/>
    </row>
    <row r="853" spans="1:58" x14ac:dyDescent="0.2">
      <c r="A853" s="40">
        <v>39308</v>
      </c>
      <c r="B853" s="13">
        <v>26.94</v>
      </c>
      <c r="C853" s="14">
        <v>24.3</v>
      </c>
      <c r="D853" s="31">
        <f t="shared" si="14"/>
        <v>8815.2987790349616</v>
      </c>
      <c r="E853" s="31">
        <f t="shared" si="15"/>
        <v>28415.927412950143</v>
      </c>
      <c r="F853" s="16">
        <f t="shared" si="0"/>
        <v>37231.226191985101</v>
      </c>
      <c r="G853" s="16">
        <f t="shared" si="1"/>
        <v>24.925077150471676</v>
      </c>
      <c r="H853" s="17">
        <f t="shared" si="2"/>
        <v>-0.10864197530864206</v>
      </c>
      <c r="I853" s="16">
        <v>27.68</v>
      </c>
      <c r="J853" s="32">
        <f t="shared" si="16"/>
        <v>1.0434736517192289</v>
      </c>
      <c r="K853" s="18">
        <f t="shared" ca="1" si="3"/>
        <v>12325.984624645955</v>
      </c>
      <c r="L853" s="19"/>
      <c r="M853" s="20"/>
      <c r="N853" s="18"/>
      <c r="O853" s="20"/>
      <c r="P853" s="21"/>
      <c r="Q853" s="33">
        <f t="shared" si="17"/>
        <v>0.9565263482807711</v>
      </c>
      <c r="R853" s="5">
        <f t="shared" ca="1" si="4"/>
        <v>9.3932371686184943</v>
      </c>
      <c r="S853" s="20"/>
      <c r="T853" s="20"/>
      <c r="U853" s="5">
        <f t="shared" ca="1" si="5"/>
        <v>17.615476998599803</v>
      </c>
      <c r="V853" s="23"/>
      <c r="W853" s="20"/>
      <c r="X853" s="32">
        <f t="shared" si="18"/>
        <v>1.0869473034384578</v>
      </c>
      <c r="Y853" s="18">
        <f t="shared" ca="1" si="6"/>
        <v>679908548.96601808</v>
      </c>
      <c r="Z853" s="20"/>
      <c r="AA853" s="20"/>
      <c r="AB853" s="18"/>
      <c r="AC853" s="20"/>
      <c r="AD853" s="20"/>
      <c r="AE853" s="24">
        <f t="shared" si="63"/>
        <v>6</v>
      </c>
      <c r="AH853" s="25" t="str">
        <f t="shared" ca="1" si="7"/>
        <v>-</v>
      </c>
      <c r="AI853" s="15">
        <f t="shared" ca="1" si="8"/>
        <v>20.308964670465819</v>
      </c>
      <c r="AJ853" s="15">
        <f t="shared" ca="1" si="9"/>
        <v>18.090675961172799</v>
      </c>
      <c r="AK853" s="17">
        <f t="shared" ca="1" si="10"/>
        <v>-6.9107477866961545E-2</v>
      </c>
      <c r="AL853" s="17">
        <f t="shared" ca="1" si="11"/>
        <v>-2.9346423666473373E-2</v>
      </c>
      <c r="AM853" s="26">
        <f t="shared" ca="1" si="12"/>
        <v>1</v>
      </c>
      <c r="AN853" s="26">
        <f t="shared" ca="1" si="13"/>
        <v>0</v>
      </c>
      <c r="AO853" s="25">
        <f t="shared" si="20"/>
        <v>0</v>
      </c>
      <c r="AP853" s="26">
        <f t="shared" si="21"/>
        <v>1</v>
      </c>
      <c r="AQ853" s="25">
        <f t="shared" si="22"/>
        <v>1</v>
      </c>
      <c r="AR853" s="26">
        <f t="shared" si="23"/>
        <v>0</v>
      </c>
      <c r="BD853" s="30"/>
      <c r="BE853" s="30"/>
      <c r="BF853" s="30"/>
    </row>
    <row r="854" spans="1:58" x14ac:dyDescent="0.2">
      <c r="A854" s="40">
        <v>39309</v>
      </c>
      <c r="B854" s="13">
        <v>28.81</v>
      </c>
      <c r="C854" s="14">
        <v>25.18</v>
      </c>
      <c r="D854" s="31">
        <f t="shared" si="14"/>
        <v>7346.082315862468</v>
      </c>
      <c r="E854" s="31">
        <f t="shared" si="15"/>
        <v>30044.762454837673</v>
      </c>
      <c r="F854" s="16">
        <f t="shared" si="0"/>
        <v>37390.84477070014</v>
      </c>
      <c r="G854" s="16">
        <f t="shared" si="1"/>
        <v>25.893176687237535</v>
      </c>
      <c r="H854" s="17">
        <f t="shared" si="2"/>
        <v>-0.14416203335980926</v>
      </c>
      <c r="I854" s="16">
        <v>30.67</v>
      </c>
      <c r="J854" s="32">
        <f t="shared" si="16"/>
        <v>1.0432941234031738</v>
      </c>
      <c r="K854" s="18">
        <f t="shared" ca="1" si="3"/>
        <v>12859.103062812788</v>
      </c>
      <c r="L854" s="19"/>
      <c r="M854" s="20"/>
      <c r="N854" s="18"/>
      <c r="O854" s="20"/>
      <c r="P854" s="21"/>
      <c r="Q854" s="33">
        <f t="shared" si="17"/>
        <v>0.95670587659682615</v>
      </c>
      <c r="R854" s="5">
        <f t="shared" ca="1" si="4"/>
        <v>8.9861908309980638</v>
      </c>
      <c r="S854" s="20"/>
      <c r="T854" s="20"/>
      <c r="U854" s="5">
        <f t="shared" ca="1" si="5"/>
        <v>16.852253399666356</v>
      </c>
      <c r="V854" s="23"/>
      <c r="W854" s="20"/>
      <c r="X854" s="32">
        <f t="shared" si="18"/>
        <v>1.0865882468063477</v>
      </c>
      <c r="Y854" s="18">
        <f t="shared" ca="1" si="6"/>
        <v>738732016.74346316</v>
      </c>
      <c r="Z854" s="20"/>
      <c r="AA854" s="20"/>
      <c r="AB854" s="18"/>
      <c r="AC854" s="20"/>
      <c r="AD854" s="20"/>
      <c r="AE854" s="24">
        <f t="shared" si="63"/>
        <v>5</v>
      </c>
      <c r="AH854" s="25" t="str">
        <f t="shared" ca="1" si="7"/>
        <v>-</v>
      </c>
      <c r="AI854" s="15">
        <f t="shared" ca="1" si="8"/>
        <v>20.743313055487956</v>
      </c>
      <c r="AJ854" s="15">
        <f t="shared" ca="1" si="9"/>
        <v>18.371287633318751</v>
      </c>
      <c r="AK854" s="17">
        <f t="shared" ca="1" si="10"/>
        <v>-8.9516657411471787E-2</v>
      </c>
      <c r="AL854" s="17">
        <f t="shared" ca="1" si="11"/>
        <v>-3.8218733772409641E-2</v>
      </c>
      <c r="AM854" s="26">
        <f t="shared" ca="1" si="12"/>
        <v>1</v>
      </c>
      <c r="AN854" s="26">
        <f t="shared" ca="1" si="13"/>
        <v>0</v>
      </c>
      <c r="AO854" s="25">
        <f t="shared" si="20"/>
        <v>0</v>
      </c>
      <c r="AP854" s="26">
        <f t="shared" si="21"/>
        <v>1</v>
      </c>
      <c r="AQ854" s="25">
        <f t="shared" si="22"/>
        <v>1</v>
      </c>
      <c r="AR854" s="26">
        <f t="shared" si="23"/>
        <v>0</v>
      </c>
      <c r="BD854" s="30"/>
      <c r="BE854" s="30"/>
      <c r="BF854" s="30"/>
    </row>
    <row r="855" spans="1:58" x14ac:dyDescent="0.2">
      <c r="A855" s="40">
        <v>39310</v>
      </c>
      <c r="B855" s="13">
        <v>30.61</v>
      </c>
      <c r="C855" s="14">
        <v>27.25</v>
      </c>
      <c r="D855" s="31">
        <f t="shared" si="14"/>
        <v>5876.8658526899744</v>
      </c>
      <c r="E855" s="31">
        <f t="shared" si="15"/>
        <v>31725.784150786822</v>
      </c>
      <c r="F855" s="16">
        <f t="shared" si="0"/>
        <v>37602.650003476796</v>
      </c>
      <c r="G855" s="16">
        <f t="shared" si="1"/>
        <v>27.77512972525108</v>
      </c>
      <c r="H855" s="17">
        <f t="shared" si="2"/>
        <v>-0.1233027522935779</v>
      </c>
      <c r="I855" s="16">
        <v>30.83</v>
      </c>
      <c r="J855" s="32">
        <f t="shared" si="16"/>
        <v>1.0787577686991854</v>
      </c>
      <c r="K855" s="18">
        <f t="shared" ca="1" si="3"/>
        <v>13871.29179968561</v>
      </c>
      <c r="L855" s="19"/>
      <c r="M855" s="20"/>
      <c r="N855" s="18"/>
      <c r="O855" s="20"/>
      <c r="P855" s="21"/>
      <c r="Q855" s="33">
        <f t="shared" si="17"/>
        <v>0.92124223130081462</v>
      </c>
      <c r="R855" s="5">
        <f t="shared" ca="1" si="4"/>
        <v>8.2781136223507179</v>
      </c>
      <c r="S855" s="20"/>
      <c r="T855" s="20"/>
      <c r="U855" s="5">
        <f t="shared" ca="1" si="5"/>
        <v>15.52447601899536</v>
      </c>
      <c r="V855" s="23"/>
      <c r="W855" s="20"/>
      <c r="X855" s="32">
        <f t="shared" si="18"/>
        <v>1.1575155373983708</v>
      </c>
      <c r="Y855" s="18">
        <f t="shared" ca="1" si="6"/>
        <v>855037510.95561862</v>
      </c>
      <c r="Z855" s="20"/>
      <c r="AA855" s="20"/>
      <c r="AB855" s="18"/>
      <c r="AC855" s="20"/>
      <c r="AD855" s="20"/>
      <c r="AE855" s="24">
        <f t="shared" si="63"/>
        <v>4</v>
      </c>
      <c r="AH855" s="25" t="str">
        <f t="shared" ca="1" si="7"/>
        <v>-</v>
      </c>
      <c r="AI855" s="15">
        <f t="shared" ca="1" si="8"/>
        <v>21.238795423357054</v>
      </c>
      <c r="AJ855" s="15">
        <f t="shared" ca="1" si="9"/>
        <v>18.704242162446349</v>
      </c>
      <c r="AK855" s="17">
        <f t="shared" ca="1" si="10"/>
        <v>-0.11080785686780885</v>
      </c>
      <c r="AL855" s="17">
        <f t="shared" ca="1" si="11"/>
        <v>-4.6303318607039887E-2</v>
      </c>
      <c r="AM855" s="26">
        <f t="shared" ca="1" si="12"/>
        <v>1</v>
      </c>
      <c r="AN855" s="26">
        <f t="shared" ca="1" si="13"/>
        <v>0</v>
      </c>
      <c r="AO855" s="25">
        <f t="shared" si="20"/>
        <v>0</v>
      </c>
      <c r="AP855" s="26">
        <f t="shared" si="21"/>
        <v>1</v>
      </c>
      <c r="AQ855" s="25">
        <f t="shared" si="22"/>
        <v>1</v>
      </c>
      <c r="AR855" s="26">
        <f t="shared" si="23"/>
        <v>0</v>
      </c>
      <c r="BD855" s="30"/>
      <c r="BE855" s="30"/>
      <c r="BF855" s="30"/>
    </row>
    <row r="856" spans="1:58" x14ac:dyDescent="0.2">
      <c r="A856" s="40">
        <v>39311</v>
      </c>
      <c r="B856" s="13">
        <v>30.07</v>
      </c>
      <c r="C856" s="14">
        <v>26.47</v>
      </c>
      <c r="D856" s="31">
        <f t="shared" si="14"/>
        <v>4407.6493895174808</v>
      </c>
      <c r="E856" s="31">
        <f t="shared" si="15"/>
        <v>33376.159047583518</v>
      </c>
      <c r="F856" s="16">
        <f t="shared" si="0"/>
        <v>37783.808437100997</v>
      </c>
      <c r="G856" s="16">
        <f t="shared" si="1"/>
        <v>26.889956019750571</v>
      </c>
      <c r="H856" s="17">
        <f t="shared" si="2"/>
        <v>-0.13600302228938421</v>
      </c>
      <c r="I856" s="16">
        <v>29.99</v>
      </c>
      <c r="J856" s="32">
        <f t="shared" si="16"/>
        <v>0.97279487559731903</v>
      </c>
      <c r="K856" s="18">
        <f t="shared" ca="1" si="3"/>
        <v>13493.371460505205</v>
      </c>
      <c r="L856" s="19"/>
      <c r="M856" s="20"/>
      <c r="N856" s="18"/>
      <c r="O856" s="20"/>
      <c r="P856" s="21"/>
      <c r="Q856" s="33">
        <f t="shared" si="17"/>
        <v>1.027205124402681</v>
      </c>
      <c r="R856" s="5">
        <f t="shared" ca="1" si="4"/>
        <v>8.5029664961082094</v>
      </c>
      <c r="S856" s="20"/>
      <c r="T856" s="20"/>
      <c r="U856" s="5">
        <f t="shared" ca="1" si="5"/>
        <v>15.946275374040463</v>
      </c>
      <c r="V856" s="23"/>
      <c r="W856" s="20"/>
      <c r="X856" s="32">
        <f t="shared" si="18"/>
        <v>0.94558975119463806</v>
      </c>
      <c r="Y856" s="18">
        <f t="shared" ca="1" si="6"/>
        <v>808461496.36308622</v>
      </c>
      <c r="Z856" s="20"/>
      <c r="AA856" s="20"/>
      <c r="AB856" s="18"/>
      <c r="AC856" s="20"/>
      <c r="AD856" s="20"/>
      <c r="AE856" s="24">
        <f t="shared" si="63"/>
        <v>3</v>
      </c>
      <c r="AH856" s="25" t="str">
        <f t="shared" ca="1" si="7"/>
        <v>-</v>
      </c>
      <c r="AI856" s="15">
        <f t="shared" ca="1" si="8"/>
        <v>21.70083236913295</v>
      </c>
      <c r="AJ856" s="15">
        <f t="shared" ca="1" si="9"/>
        <v>18.993509382440262</v>
      </c>
      <c r="AK856" s="17">
        <f t="shared" ca="1" si="10"/>
        <v>-0.13122375637065101</v>
      </c>
      <c r="AL856" s="17">
        <f t="shared" ca="1" si="11"/>
        <v>-5.4900156984662475E-2</v>
      </c>
      <c r="AM856" s="26">
        <f t="shared" ca="1" si="12"/>
        <v>1</v>
      </c>
      <c r="AN856" s="26">
        <f t="shared" ca="1" si="13"/>
        <v>0</v>
      </c>
      <c r="AO856" s="25">
        <f t="shared" si="20"/>
        <v>0</v>
      </c>
      <c r="AP856" s="26">
        <f t="shared" si="21"/>
        <v>1</v>
      </c>
      <c r="AQ856" s="25">
        <f t="shared" si="22"/>
        <v>1</v>
      </c>
      <c r="AR856" s="26">
        <f t="shared" si="23"/>
        <v>0</v>
      </c>
      <c r="BD856" s="30"/>
      <c r="BE856" s="30"/>
      <c r="BF856" s="30"/>
    </row>
    <row r="857" spans="1:58" x14ac:dyDescent="0.2">
      <c r="A857" s="40">
        <v>39314</v>
      </c>
      <c r="B857" s="13">
        <v>26.34</v>
      </c>
      <c r="C857" s="14">
        <v>24.45</v>
      </c>
      <c r="D857" s="31">
        <f t="shared" si="14"/>
        <v>2938.4329263449872</v>
      </c>
      <c r="E857" s="31">
        <f t="shared" si="15"/>
        <v>35045.193390144792</v>
      </c>
      <c r="F857" s="16">
        <f t="shared" si="0"/>
        <v>37983.626316489783</v>
      </c>
      <c r="G857" s="16">
        <f t="shared" si="1"/>
        <v>24.596211374988727</v>
      </c>
      <c r="H857" s="17">
        <f t="shared" si="2"/>
        <v>-7.7300613496932513E-2</v>
      </c>
      <c r="I857" s="16">
        <v>26.33</v>
      </c>
      <c r="J857" s="32">
        <f t="shared" si="16"/>
        <v>0.91953617382070507</v>
      </c>
      <c r="K857" s="18">
        <f t="shared" ca="1" si="3"/>
        <v>12407.137329984746</v>
      </c>
      <c r="L857" s="19"/>
      <c r="M857" s="20"/>
      <c r="N857" s="18"/>
      <c r="O857" s="20"/>
      <c r="P857" s="21"/>
      <c r="Q857" s="33">
        <f t="shared" si="17"/>
        <v>1.0804638261792949</v>
      </c>
      <c r="R857" s="5">
        <f t="shared" ca="1" si="4"/>
        <v>9.1867649897686885</v>
      </c>
      <c r="S857" s="20"/>
      <c r="T857" s="20"/>
      <c r="U857" s="5">
        <f t="shared" ca="1" si="5"/>
        <v>17.228783848869703</v>
      </c>
      <c r="V857" s="23"/>
      <c r="W857" s="20"/>
      <c r="X857" s="32">
        <f t="shared" si="18"/>
        <v>0.83907234764141003</v>
      </c>
      <c r="Y857" s="18">
        <f t="shared" ca="1" si="6"/>
        <v>678313040.88851714</v>
      </c>
      <c r="Z857" s="20"/>
      <c r="AA857" s="20"/>
      <c r="AB857" s="18"/>
      <c r="AC857" s="20"/>
      <c r="AD857" s="20"/>
      <c r="AE857" s="24">
        <f t="shared" si="63"/>
        <v>2</v>
      </c>
      <c r="AH857" s="25" t="str">
        <f t="shared" ca="1" si="7"/>
        <v>-</v>
      </c>
      <c r="AI857" s="15">
        <f t="shared" ca="1" si="8"/>
        <v>22.028119553562266</v>
      </c>
      <c r="AJ857" s="15">
        <f t="shared" ca="1" si="9"/>
        <v>19.225460547873329</v>
      </c>
      <c r="AK857" s="17">
        <f t="shared" ca="1" si="10"/>
        <v>-0.11906839945805765</v>
      </c>
      <c r="AL857" s="17">
        <f t="shared" ca="1" si="11"/>
        <v>-5.8589892816805232E-2</v>
      </c>
      <c r="AM857" s="26">
        <f t="shared" ca="1" si="12"/>
        <v>1</v>
      </c>
      <c r="AN857" s="26">
        <f t="shared" ca="1" si="13"/>
        <v>0</v>
      </c>
      <c r="AO857" s="25">
        <f t="shared" si="20"/>
        <v>0</v>
      </c>
      <c r="AP857" s="26">
        <f t="shared" si="21"/>
        <v>1</v>
      </c>
      <c r="AQ857" s="25">
        <f t="shared" si="22"/>
        <v>1</v>
      </c>
      <c r="AR857" s="26">
        <f t="shared" si="23"/>
        <v>0</v>
      </c>
      <c r="BD857" s="30"/>
      <c r="BE857" s="30"/>
      <c r="BF857" s="30"/>
    </row>
    <row r="858" spans="1:58" x14ac:dyDescent="0.2">
      <c r="A858" s="40">
        <v>39315</v>
      </c>
      <c r="B858" s="13">
        <v>25.24</v>
      </c>
      <c r="C858" s="14">
        <v>23.85</v>
      </c>
      <c r="D858" s="31">
        <f t="shared" si="14"/>
        <v>1469.2164631724936</v>
      </c>
      <c r="E858" s="31">
        <f t="shared" si="15"/>
        <v>36627.981187280311</v>
      </c>
      <c r="F858" s="16">
        <f t="shared" si="0"/>
        <v>38097.197650452807</v>
      </c>
      <c r="G858" s="16">
        <f t="shared" si="1"/>
        <v>23.903605278334311</v>
      </c>
      <c r="H858" s="17">
        <f t="shared" si="2"/>
        <v>-5.8280922431865667E-2</v>
      </c>
      <c r="I858" s="16">
        <v>25.25</v>
      </c>
      <c r="J858" s="32">
        <f t="shared" si="16"/>
        <v>0.9747467557463152</v>
      </c>
      <c r="K858" s="18">
        <f t="shared" ca="1" si="3"/>
        <v>12093.323819821506</v>
      </c>
      <c r="L858" s="19"/>
      <c r="M858" s="20"/>
      <c r="N858" s="18"/>
      <c r="O858" s="20"/>
      <c r="P858" s="21"/>
      <c r="Q858" s="33">
        <f t="shared" si="17"/>
        <v>1.0252532442536848</v>
      </c>
      <c r="R858" s="5">
        <f t="shared" ca="1" si="4"/>
        <v>9.4183682367771642</v>
      </c>
      <c r="S858" s="20"/>
      <c r="T858" s="20"/>
      <c r="U858" s="5">
        <f t="shared" ca="1" si="5"/>
        <v>17.663261805474061</v>
      </c>
      <c r="V858" s="23"/>
      <c r="W858" s="20"/>
      <c r="X858" s="32">
        <f t="shared" si="18"/>
        <v>0.94949351149263039</v>
      </c>
      <c r="Y858" s="18">
        <f t="shared" ca="1" si="6"/>
        <v>644011443.88598216</v>
      </c>
      <c r="Z858" s="20"/>
      <c r="AA858" s="20"/>
      <c r="AB858" s="18"/>
      <c r="AC858" s="20"/>
      <c r="AD858" s="20"/>
      <c r="AE858" s="24">
        <f t="shared" si="63"/>
        <v>1</v>
      </c>
      <c r="AH858" s="25" t="str">
        <f t="shared" ca="1" si="7"/>
        <v>-</v>
      </c>
      <c r="AI858" s="15">
        <f t="shared" ca="1" si="8"/>
        <v>22.330217121588198</v>
      </c>
      <c r="AJ858" s="15">
        <f t="shared" ca="1" si="9"/>
        <v>19.423739700068982</v>
      </c>
      <c r="AK858" s="17">
        <f t="shared" ca="1" si="10"/>
        <v>-0.10794855319670194</v>
      </c>
      <c r="AL858" s="17">
        <f t="shared" ca="1" si="11"/>
        <v>-6.1941752794378226E-2</v>
      </c>
      <c r="AM858" s="26">
        <f t="shared" ca="1" si="12"/>
        <v>1</v>
      </c>
      <c r="AN858" s="26">
        <f t="shared" ca="1" si="13"/>
        <v>0</v>
      </c>
      <c r="AO858" s="25">
        <f t="shared" si="20"/>
        <v>0</v>
      </c>
      <c r="AP858" s="26">
        <f t="shared" si="21"/>
        <v>1</v>
      </c>
      <c r="AQ858" s="25">
        <f t="shared" si="22"/>
        <v>1</v>
      </c>
      <c r="AR858" s="26">
        <f t="shared" si="23"/>
        <v>0</v>
      </c>
      <c r="BD858" s="30"/>
      <c r="BE858" s="30"/>
      <c r="BF858" s="30"/>
    </row>
    <row r="859" spans="1:58" x14ac:dyDescent="0.2">
      <c r="A859" s="41">
        <v>39316</v>
      </c>
      <c r="B859" s="13">
        <v>22.7</v>
      </c>
      <c r="C859" s="14">
        <v>21.73</v>
      </c>
      <c r="D859" s="31">
        <f t="shared" si="14"/>
        <v>38182.82494117858</v>
      </c>
      <c r="E859" s="31">
        <f t="shared" si="15"/>
        <v>0</v>
      </c>
      <c r="F859" s="16">
        <f t="shared" si="0"/>
        <v>38182.82494117858</v>
      </c>
      <c r="G859" s="16">
        <f t="shared" si="1"/>
        <v>22.7</v>
      </c>
      <c r="H859" s="17">
        <f t="shared" si="2"/>
        <v>-4.4638748274275164E-2</v>
      </c>
      <c r="I859" s="16">
        <v>22.89</v>
      </c>
      <c r="J859" s="32">
        <f t="shared" si="16"/>
        <v>0.951781970649895</v>
      </c>
      <c r="K859" s="18">
        <f t="shared" ca="1" si="3"/>
        <v>11509.738328837975</v>
      </c>
      <c r="L859" s="19"/>
      <c r="M859" s="20"/>
      <c r="N859" s="18"/>
      <c r="O859" s="20"/>
      <c r="P859" s="21"/>
      <c r="Q859" s="33">
        <f t="shared" si="17"/>
        <v>1.0482180293501049</v>
      </c>
      <c r="R859" s="5">
        <f t="shared" ca="1" si="4"/>
        <v>9.8720921173412588</v>
      </c>
      <c r="S859" s="20"/>
      <c r="T859" s="20"/>
      <c r="U859" s="5">
        <f t="shared" ca="1" si="5"/>
        <v>18.514315614310451</v>
      </c>
      <c r="V859" s="23"/>
      <c r="W859" s="20"/>
      <c r="X859" s="32">
        <f t="shared" si="18"/>
        <v>0.90356394129979001</v>
      </c>
      <c r="Y859" s="18">
        <f t="shared" ca="1" si="6"/>
        <v>581867221.45626199</v>
      </c>
      <c r="Z859" s="20"/>
      <c r="AA859" s="20"/>
      <c r="AB859" s="18"/>
      <c r="AC859" s="20"/>
      <c r="AD859" s="20"/>
      <c r="AE859" s="24">
        <v>19</v>
      </c>
      <c r="AH859" s="25" t="str">
        <f t="shared" ca="1" si="7"/>
        <v>-</v>
      </c>
      <c r="AI859" s="15">
        <f t="shared" ca="1" si="8"/>
        <v>22.545758695853689</v>
      </c>
      <c r="AJ859" s="15">
        <f t="shared" ca="1" si="9"/>
        <v>19.587169074238787</v>
      </c>
      <c r="AK859" s="17">
        <f t="shared" ca="1" si="10"/>
        <v>-9.7281348690974115E-2</v>
      </c>
      <c r="AL859" s="17">
        <f t="shared" ca="1" si="11"/>
        <v>-6.5483961513855521E-2</v>
      </c>
      <c r="AM859" s="26">
        <f t="shared" ca="1" si="12"/>
        <v>1</v>
      </c>
      <c r="AN859" s="26">
        <f t="shared" ca="1" si="13"/>
        <v>0</v>
      </c>
      <c r="AO859" s="25">
        <f t="shared" si="20"/>
        <v>0</v>
      </c>
      <c r="AP859" s="26">
        <f t="shared" si="21"/>
        <v>1</v>
      </c>
      <c r="AQ859" s="25">
        <f t="shared" si="22"/>
        <v>1</v>
      </c>
      <c r="AR859" s="26">
        <f t="shared" si="23"/>
        <v>0</v>
      </c>
      <c r="BD859" s="30"/>
      <c r="BE859" s="30"/>
      <c r="BF859" s="30"/>
    </row>
    <row r="860" spans="1:58" x14ac:dyDescent="0.2">
      <c r="A860" s="40">
        <v>39317</v>
      </c>
      <c r="B860" s="13">
        <v>23.1</v>
      </c>
      <c r="C860" s="14">
        <v>22.07</v>
      </c>
      <c r="D860" s="31">
        <f t="shared" si="14"/>
        <v>36173.202575853393</v>
      </c>
      <c r="E860" s="31">
        <f t="shared" si="15"/>
        <v>2099.3293922172929</v>
      </c>
      <c r="F860" s="16">
        <f t="shared" si="0"/>
        <v>38272.531968070689</v>
      </c>
      <c r="G860" s="16">
        <f t="shared" si="1"/>
        <v>23.043502319737094</v>
      </c>
      <c r="H860" s="17">
        <f t="shared" si="2"/>
        <v>-4.6669687358405154E-2</v>
      </c>
      <c r="I860" s="16">
        <v>22.62</v>
      </c>
      <c r="J860" s="32">
        <f t="shared" si="16"/>
        <v>1.0175172204368499</v>
      </c>
      <c r="K860" s="18">
        <f t="shared" ca="1" si="3"/>
        <v>11710.879503758659</v>
      </c>
      <c r="L860" s="19"/>
      <c r="M860" s="20"/>
      <c r="N860" s="18"/>
      <c r="O860" s="20"/>
      <c r="P860" s="21"/>
      <c r="Q860" s="33">
        <f t="shared" si="17"/>
        <v>0.98248277956315022</v>
      </c>
      <c r="R860" s="5">
        <f t="shared" ca="1" si="4"/>
        <v>9.6987564492787683</v>
      </c>
      <c r="S860" s="20"/>
      <c r="T860" s="20"/>
      <c r="U860" s="5">
        <f t="shared" ca="1" si="5"/>
        <v>18.189373524052751</v>
      </c>
      <c r="V860" s="23"/>
      <c r="W860" s="20"/>
      <c r="X860" s="32">
        <f t="shared" si="18"/>
        <v>1.0350344408736996</v>
      </c>
      <c r="Y860" s="18">
        <f t="shared" ca="1" si="6"/>
        <v>602212978.09313381</v>
      </c>
      <c r="Z860" s="20"/>
      <c r="AA860" s="20"/>
      <c r="AB860" s="18"/>
      <c r="AC860" s="20"/>
      <c r="AD860" s="20"/>
      <c r="AE860" s="24">
        <f t="shared" ref="AE860:AE877" si="64">AE859-1</f>
        <v>18</v>
      </c>
      <c r="AH860" s="25" t="str">
        <f t="shared" ca="1" si="7"/>
        <v>-</v>
      </c>
      <c r="AI860" s="15">
        <f t="shared" ca="1" si="8"/>
        <v>22.781547510347711</v>
      </c>
      <c r="AJ860" s="15">
        <f t="shared" ca="1" si="9"/>
        <v>19.743913195361333</v>
      </c>
      <c r="AK860" s="17">
        <f t="shared" ca="1" si="10"/>
        <v>-8.1032624357406768E-2</v>
      </c>
      <c r="AL860" s="17">
        <f t="shared" ca="1" si="11"/>
        <v>-6.7381003453942323E-2</v>
      </c>
      <c r="AM860" s="26">
        <f t="shared" ca="1" si="12"/>
        <v>1</v>
      </c>
      <c r="AN860" s="26">
        <f t="shared" ca="1" si="13"/>
        <v>0</v>
      </c>
      <c r="AO860" s="25">
        <f t="shared" si="20"/>
        <v>0</v>
      </c>
      <c r="AP860" s="26">
        <f t="shared" si="21"/>
        <v>1</v>
      </c>
      <c r="AQ860" s="25">
        <f t="shared" si="22"/>
        <v>1</v>
      </c>
      <c r="AR860" s="26">
        <f t="shared" si="23"/>
        <v>0</v>
      </c>
      <c r="BD860" s="30"/>
      <c r="BE860" s="30"/>
      <c r="BF860" s="30"/>
    </row>
    <row r="861" spans="1:58" x14ac:dyDescent="0.2">
      <c r="A861" s="40">
        <v>39318</v>
      </c>
      <c r="B861" s="13">
        <v>22.23</v>
      </c>
      <c r="C861" s="14">
        <v>21.29</v>
      </c>
      <c r="D861" s="31">
        <f t="shared" si="14"/>
        <v>34163.580210528205</v>
      </c>
      <c r="E861" s="31">
        <f t="shared" si="15"/>
        <v>4202.7402050406672</v>
      </c>
      <c r="F861" s="16">
        <f t="shared" si="0"/>
        <v>38366.320415568873</v>
      </c>
      <c r="G861" s="16">
        <f t="shared" si="1"/>
        <v>22.12703011000411</v>
      </c>
      <c r="H861" s="17">
        <f t="shared" si="2"/>
        <v>-4.4152184124002014E-2</v>
      </c>
      <c r="I861" s="16">
        <v>20.72</v>
      </c>
      <c r="J861" s="32">
        <f t="shared" si="16"/>
        <v>0.96258168654743426</v>
      </c>
      <c r="K861" s="18">
        <f t="shared" ca="1" si="3"/>
        <v>11272.218579181774</v>
      </c>
      <c r="L861" s="19"/>
      <c r="M861" s="20"/>
      <c r="N861" s="18"/>
      <c r="O861" s="20"/>
      <c r="P861" s="21"/>
      <c r="Q861" s="33">
        <f t="shared" si="17"/>
        <v>1.0374183134525659</v>
      </c>
      <c r="R861" s="5">
        <f t="shared" ca="1" si="4"/>
        <v>10.061248402360714</v>
      </c>
      <c r="S861" s="20"/>
      <c r="T861" s="20"/>
      <c r="U861" s="5">
        <f t="shared" ca="1" si="5"/>
        <v>18.869343181824267</v>
      </c>
      <c r="V861" s="23"/>
      <c r="W861" s="20"/>
      <c r="X861" s="32">
        <f t="shared" si="18"/>
        <v>0.92516337309486851</v>
      </c>
      <c r="Y861" s="18">
        <f t="shared" ca="1" si="6"/>
        <v>557108722.65217042</v>
      </c>
      <c r="Z861" s="20"/>
      <c r="AA861" s="20"/>
      <c r="AB861" s="18"/>
      <c r="AC861" s="20"/>
      <c r="AD861" s="20"/>
      <c r="AE861" s="24">
        <f t="shared" si="64"/>
        <v>17</v>
      </c>
      <c r="AH861" s="25" t="str">
        <f t="shared" ca="1" si="7"/>
        <v>-</v>
      </c>
      <c r="AI861" s="15">
        <f t="shared" ca="1" si="8"/>
        <v>22.912492839123907</v>
      </c>
      <c r="AJ861" s="15">
        <f t="shared" ca="1" si="9"/>
        <v>19.902289734361943</v>
      </c>
      <c r="AK861" s="17">
        <f t="shared" ca="1" si="10"/>
        <v>-6.7840862995810783E-2</v>
      </c>
      <c r="AL861" s="17">
        <f t="shared" ca="1" si="11"/>
        <v>-6.9656253460481793E-2</v>
      </c>
      <c r="AM861" s="26">
        <f t="shared" ca="1" si="12"/>
        <v>1</v>
      </c>
      <c r="AN861" s="26">
        <f t="shared" ca="1" si="13"/>
        <v>1</v>
      </c>
      <c r="AO861" s="25">
        <f t="shared" si="20"/>
        <v>0</v>
      </c>
      <c r="AP861" s="26">
        <f t="shared" si="21"/>
        <v>1</v>
      </c>
      <c r="AQ861" s="25">
        <f t="shared" si="22"/>
        <v>1</v>
      </c>
      <c r="AR861" s="26">
        <f t="shared" si="23"/>
        <v>0</v>
      </c>
      <c r="BD861" s="30"/>
      <c r="BE861" s="30"/>
      <c r="BF861" s="30"/>
    </row>
    <row r="862" spans="1:58" x14ac:dyDescent="0.2">
      <c r="A862" s="40">
        <v>39321</v>
      </c>
      <c r="B862" s="13">
        <v>23.28</v>
      </c>
      <c r="C862" s="14">
        <v>22.29</v>
      </c>
      <c r="D862" s="31">
        <f t="shared" si="14"/>
        <v>32153.957845203018</v>
      </c>
      <c r="E862" s="31">
        <f t="shared" si="15"/>
        <v>6301.0917870594058</v>
      </c>
      <c r="F862" s="16">
        <f t="shared" si="0"/>
        <v>38455.049632262424</v>
      </c>
      <c r="G862" s="16">
        <f t="shared" si="1"/>
        <v>23.11778252976287</v>
      </c>
      <c r="H862" s="17">
        <f t="shared" si="2"/>
        <v>-4.4414535666218224E-2</v>
      </c>
      <c r="I862" s="16">
        <v>22.72</v>
      </c>
      <c r="J862" s="32">
        <f t="shared" si="16"/>
        <v>1.0471918990141396</v>
      </c>
      <c r="K862" s="18">
        <f t="shared" ca="1" si="3"/>
        <v>11803.694747434025</v>
      </c>
      <c r="L862" s="19"/>
      <c r="M862" s="20"/>
      <c r="N862" s="18"/>
      <c r="O862" s="20"/>
      <c r="P862" s="21"/>
      <c r="Q862" s="33">
        <f t="shared" si="17"/>
        <v>0.95280810098586044</v>
      </c>
      <c r="R862" s="5">
        <f t="shared" ca="1" si="4"/>
        <v>9.5860396253604581</v>
      </c>
      <c r="S862" s="20"/>
      <c r="T862" s="20"/>
      <c r="U862" s="5">
        <f t="shared" ca="1" si="5"/>
        <v>17.978247529757425</v>
      </c>
      <c r="V862" s="23"/>
      <c r="W862" s="20"/>
      <c r="X862" s="32">
        <f t="shared" si="18"/>
        <v>1.0943837980282791</v>
      </c>
      <c r="Y862" s="18">
        <f t="shared" ca="1" si="6"/>
        <v>609650634.15354156</v>
      </c>
      <c r="Z862" s="20"/>
      <c r="AA862" s="20"/>
      <c r="AB862" s="18"/>
      <c r="AC862" s="20"/>
      <c r="AD862" s="20"/>
      <c r="AE862" s="24">
        <f t="shared" si="64"/>
        <v>16</v>
      </c>
      <c r="AH862" s="25" t="str">
        <f t="shared" ca="1" si="7"/>
        <v>-</v>
      </c>
      <c r="AI862" s="15">
        <f t="shared" ca="1" si="8"/>
        <v>23.062412777141919</v>
      </c>
      <c r="AJ862" s="15">
        <f t="shared" ca="1" si="9"/>
        <v>20.084644356302672</v>
      </c>
      <c r="AK862" s="17">
        <f t="shared" ca="1" si="10"/>
        <v>-5.2576115225283125E-2</v>
      </c>
      <c r="AL862" s="17">
        <f t="shared" ca="1" si="11"/>
        <v>-7.1534898592828147E-2</v>
      </c>
      <c r="AM862" s="26">
        <f t="shared" ca="1" si="12"/>
        <v>1</v>
      </c>
      <c r="AN862" s="26">
        <f t="shared" ca="1" si="13"/>
        <v>1</v>
      </c>
      <c r="AO862" s="25">
        <f t="shared" si="20"/>
        <v>0</v>
      </c>
      <c r="AP862" s="26">
        <f t="shared" si="21"/>
        <v>1</v>
      </c>
      <c r="AQ862" s="25">
        <f t="shared" si="22"/>
        <v>1</v>
      </c>
      <c r="AR862" s="26">
        <f t="shared" si="23"/>
        <v>0</v>
      </c>
      <c r="BD862" s="30"/>
      <c r="BE862" s="30"/>
      <c r="BF862" s="30"/>
    </row>
    <row r="863" spans="1:58" x14ac:dyDescent="0.2">
      <c r="A863" s="40">
        <v>39322</v>
      </c>
      <c r="B863" s="13">
        <v>25.21</v>
      </c>
      <c r="C863" s="14">
        <v>24.16</v>
      </c>
      <c r="D863" s="31">
        <f t="shared" si="14"/>
        <v>30144.335479877831</v>
      </c>
      <c r="E863" s="31">
        <f t="shared" si="15"/>
        <v>8399.9705966049587</v>
      </c>
      <c r="F863" s="16">
        <f t="shared" si="0"/>
        <v>38544.30607648279</v>
      </c>
      <c r="G863" s="16">
        <f t="shared" si="1"/>
        <v>24.981173228312013</v>
      </c>
      <c r="H863" s="17">
        <f t="shared" si="2"/>
        <v>-4.3460264900662349E-2</v>
      </c>
      <c r="I863" s="16">
        <v>26.3</v>
      </c>
      <c r="J863" s="32">
        <f t="shared" si="16"/>
        <v>1.0831123606422899</v>
      </c>
      <c r="K863" s="18">
        <f t="shared" ca="1" si="3"/>
        <v>12784.206474464369</v>
      </c>
      <c r="L863" s="19"/>
      <c r="M863" s="20"/>
      <c r="N863" s="18"/>
      <c r="O863" s="20"/>
      <c r="P863" s="21"/>
      <c r="Q863" s="33">
        <f t="shared" si="17"/>
        <v>0.91688763935771012</v>
      </c>
      <c r="R863" s="5">
        <f t="shared" ca="1" si="4"/>
        <v>8.7889550913230501</v>
      </c>
      <c r="S863" s="20"/>
      <c r="T863" s="20"/>
      <c r="U863" s="5">
        <f t="shared" ca="1" si="5"/>
        <v>16.483468599337268</v>
      </c>
      <c r="V863" s="23"/>
      <c r="W863" s="20"/>
      <c r="X863" s="32">
        <f t="shared" si="18"/>
        <v>1.1662247212845798</v>
      </c>
      <c r="Y863" s="18">
        <f t="shared" ca="1" si="6"/>
        <v>710942848.44302952</v>
      </c>
      <c r="Z863" s="20"/>
      <c r="AA863" s="20"/>
      <c r="AB863" s="18"/>
      <c r="AC863" s="20"/>
      <c r="AD863" s="20"/>
      <c r="AE863" s="24">
        <f t="shared" si="64"/>
        <v>15</v>
      </c>
      <c r="AH863" s="25" t="str">
        <f t="shared" ca="1" si="7"/>
        <v>-</v>
      </c>
      <c r="AI863" s="15">
        <f t="shared" ca="1" si="8"/>
        <v>23.327648763115526</v>
      </c>
      <c r="AJ863" s="15">
        <f t="shared" ca="1" si="9"/>
        <v>20.299331562302289</v>
      </c>
      <c r="AK863" s="17">
        <f t="shared" ca="1" si="10"/>
        <v>-4.6936057125904762E-2</v>
      </c>
      <c r="AL863" s="17">
        <f t="shared" ca="1" si="11"/>
        <v>-7.356435196230636E-2</v>
      </c>
      <c r="AM863" s="26">
        <f t="shared" ca="1" si="12"/>
        <v>1</v>
      </c>
      <c r="AN863" s="26">
        <f t="shared" ca="1" si="13"/>
        <v>1</v>
      </c>
      <c r="AO863" s="25">
        <f t="shared" si="20"/>
        <v>0</v>
      </c>
      <c r="AP863" s="26">
        <f t="shared" si="21"/>
        <v>1</v>
      </c>
      <c r="AQ863" s="25">
        <f t="shared" si="22"/>
        <v>1</v>
      </c>
      <c r="AR863" s="26">
        <f t="shared" si="23"/>
        <v>0</v>
      </c>
      <c r="BD863" s="30"/>
      <c r="BE863" s="30"/>
      <c r="BF863" s="30"/>
    </row>
    <row r="864" spans="1:58" x14ac:dyDescent="0.2">
      <c r="A864" s="40">
        <v>39323</v>
      </c>
      <c r="B864" s="13">
        <v>24.16</v>
      </c>
      <c r="C864" s="14">
        <v>23.32</v>
      </c>
      <c r="D864" s="31">
        <f t="shared" si="14"/>
        <v>28134.713114552644</v>
      </c>
      <c r="E864" s="31">
        <f t="shared" si="15"/>
        <v>10496.931682277474</v>
      </c>
      <c r="F864" s="16">
        <f t="shared" si="0"/>
        <v>38631.644796830122</v>
      </c>
      <c r="G864" s="16">
        <f t="shared" si="1"/>
        <v>23.931756479448769</v>
      </c>
      <c r="H864" s="17">
        <f t="shared" si="2"/>
        <v>-3.6020583190394584E-2</v>
      </c>
      <c r="I864" s="16">
        <v>23.81</v>
      </c>
      <c r="J864" s="32">
        <f t="shared" si="16"/>
        <v>0.96016243745461671</v>
      </c>
      <c r="K864" s="18">
        <f t="shared" ca="1" si="3"/>
        <v>12274.414425762547</v>
      </c>
      <c r="L864" s="19"/>
      <c r="M864" s="20"/>
      <c r="N864" s="18"/>
      <c r="O864" s="20"/>
      <c r="P864" s="21"/>
      <c r="Q864" s="33">
        <f t="shared" si="17"/>
        <v>1.0398375625453833</v>
      </c>
      <c r="R864" s="5">
        <f t="shared" ca="1" si="4"/>
        <v>9.138704917194282</v>
      </c>
      <c r="S864" s="20"/>
      <c r="T864" s="20"/>
      <c r="U864" s="5">
        <f t="shared" ca="1" si="5"/>
        <v>17.139543010856865</v>
      </c>
      <c r="V864" s="23"/>
      <c r="W864" s="20"/>
      <c r="X864" s="32">
        <f t="shared" si="18"/>
        <v>0.92032487490923331</v>
      </c>
      <c r="Y864" s="18">
        <f t="shared" ca="1" si="6"/>
        <v>654255326.63608515</v>
      </c>
      <c r="Z864" s="20"/>
      <c r="AA864" s="20"/>
      <c r="AB864" s="18"/>
      <c r="AC864" s="20"/>
      <c r="AD864" s="20"/>
      <c r="AE864" s="24">
        <f t="shared" si="64"/>
        <v>14</v>
      </c>
      <c r="AH864" s="25">
        <f t="shared" ca="1" si="7"/>
        <v>1</v>
      </c>
      <c r="AI864" s="15">
        <f t="shared" ca="1" si="8"/>
        <v>23.485828406540058</v>
      </c>
      <c r="AJ864" s="15">
        <f t="shared" ca="1" si="9"/>
        <v>20.497776295153152</v>
      </c>
      <c r="AK864" s="17">
        <f t="shared" ca="1" si="10"/>
        <v>-4.3226000585659584E-2</v>
      </c>
      <c r="AL864" s="17">
        <f t="shared" ca="1" si="11"/>
        <v>-7.445895365590928E-2</v>
      </c>
      <c r="AM864" s="26">
        <f t="shared" ca="1" si="12"/>
        <v>1</v>
      </c>
      <c r="AN864" s="26">
        <f t="shared" ca="1" si="13"/>
        <v>1</v>
      </c>
      <c r="AO864" s="25">
        <f t="shared" si="20"/>
        <v>0</v>
      </c>
      <c r="AP864" s="26">
        <f t="shared" si="21"/>
        <v>0</v>
      </c>
      <c r="AQ864" s="25">
        <f t="shared" si="22"/>
        <v>1</v>
      </c>
      <c r="AR864" s="26">
        <f t="shared" si="23"/>
        <v>0</v>
      </c>
      <c r="BD864" s="30"/>
      <c r="BE864" s="30"/>
      <c r="BF864" s="30"/>
    </row>
    <row r="865" spans="1:58" x14ac:dyDescent="0.2">
      <c r="A865" s="40">
        <v>39324</v>
      </c>
      <c r="B865" s="13">
        <v>24.45</v>
      </c>
      <c r="C865" s="14">
        <v>23.41</v>
      </c>
      <c r="D865" s="31">
        <f t="shared" si="14"/>
        <v>26125.090749227456</v>
      </c>
      <c r="E865" s="31">
        <f t="shared" si="15"/>
        <v>12578.941817194136</v>
      </c>
      <c r="F865" s="16">
        <f t="shared" si="0"/>
        <v>38704.032566421592</v>
      </c>
      <c r="G865" s="16">
        <f t="shared" si="1"/>
        <v>24.111996473689629</v>
      </c>
      <c r="H865" s="17">
        <f t="shared" si="2"/>
        <v>-4.442545920546781E-2</v>
      </c>
      <c r="I865" s="16">
        <v>25.06</v>
      </c>
      <c r="J865" s="32">
        <f t="shared" si="16"/>
        <v>1.0094193221706893</v>
      </c>
      <c r="K865" s="18">
        <f t="shared" ca="1" si="3"/>
        <v>12389.525972954658</v>
      </c>
      <c r="L865" s="19"/>
      <c r="M865" s="20"/>
      <c r="N865" s="18"/>
      <c r="O865" s="20"/>
      <c r="P865" s="21"/>
      <c r="Q865" s="33">
        <f t="shared" si="17"/>
        <v>0.9905806778293107</v>
      </c>
      <c r="R865" s="5">
        <f t="shared" ca="1" si="4"/>
        <v>9.0522473909253343</v>
      </c>
      <c r="S865" s="20"/>
      <c r="T865" s="20"/>
      <c r="U865" s="5">
        <f t="shared" ca="1" si="5"/>
        <v>16.97751888076407</v>
      </c>
      <c r="V865" s="23"/>
      <c r="W865" s="20"/>
      <c r="X865" s="32">
        <f t="shared" si="18"/>
        <v>1.0188386443413786</v>
      </c>
      <c r="Y865" s="18">
        <f t="shared" ca="1" si="6"/>
        <v>666536740.28670299</v>
      </c>
      <c r="Z865" s="20"/>
      <c r="AA865" s="20"/>
      <c r="AB865" s="18"/>
      <c r="AC865" s="20"/>
      <c r="AD865" s="20"/>
      <c r="AE865" s="24">
        <f t="shared" si="64"/>
        <v>13</v>
      </c>
      <c r="AH865" s="25">
        <f t="shared" ca="1" si="7"/>
        <v>1</v>
      </c>
      <c r="AI865" s="15">
        <f t="shared" ca="1" si="8"/>
        <v>23.602584323431962</v>
      </c>
      <c r="AJ865" s="15">
        <f t="shared" ca="1" si="9"/>
        <v>20.705949725327237</v>
      </c>
      <c r="AK865" s="17">
        <f t="shared" ca="1" si="10"/>
        <v>-4.3190452407525025E-2</v>
      </c>
      <c r="AL865" s="17">
        <f t="shared" ca="1" si="11"/>
        <v>-7.7513322634028797E-2</v>
      </c>
      <c r="AM865" s="26">
        <f t="shared" ca="1" si="12"/>
        <v>1</v>
      </c>
      <c r="AN865" s="26">
        <f t="shared" ca="1" si="13"/>
        <v>1</v>
      </c>
      <c r="AO865" s="25">
        <f t="shared" si="20"/>
        <v>0</v>
      </c>
      <c r="AP865" s="26">
        <f t="shared" si="21"/>
        <v>0</v>
      </c>
      <c r="AQ865" s="25">
        <f t="shared" si="22"/>
        <v>1</v>
      </c>
      <c r="AR865" s="26">
        <f t="shared" si="23"/>
        <v>0</v>
      </c>
      <c r="BD865" s="30"/>
      <c r="BE865" s="30"/>
      <c r="BF865" s="30"/>
    </row>
    <row r="866" spans="1:58" x14ac:dyDescent="0.2">
      <c r="A866" s="40">
        <v>39325</v>
      </c>
      <c r="B866" s="13">
        <v>23.7</v>
      </c>
      <c r="C866" s="14">
        <v>22.7</v>
      </c>
      <c r="D866" s="31">
        <f t="shared" si="14"/>
        <v>24115.468383902269</v>
      </c>
      <c r="E866" s="31">
        <f t="shared" si="15"/>
        <v>14677.842578928474</v>
      </c>
      <c r="F866" s="16">
        <f t="shared" si="0"/>
        <v>38793.310962830743</v>
      </c>
      <c r="G866" s="16">
        <f t="shared" si="1"/>
        <v>23.321639859691487</v>
      </c>
      <c r="H866" s="17">
        <f t="shared" si="2"/>
        <v>-4.4052863436123246E-2</v>
      </c>
      <c r="I866" s="16">
        <v>23.38</v>
      </c>
      <c r="J866" s="32">
        <f t="shared" si="16"/>
        <v>0.96945252103259871</v>
      </c>
      <c r="K866" s="18">
        <f t="shared" ca="1" si="3"/>
        <v>12010.567522145609</v>
      </c>
      <c r="L866" s="19"/>
      <c r="M866" s="20"/>
      <c r="N866" s="18"/>
      <c r="O866" s="20"/>
      <c r="P866" s="21"/>
      <c r="Q866" s="33">
        <f t="shared" si="17"/>
        <v>1.0305474789674014</v>
      </c>
      <c r="R866" s="5">
        <f t="shared" ca="1" si="4"/>
        <v>9.3283821033881242</v>
      </c>
      <c r="S866" s="20"/>
      <c r="T866" s="20"/>
      <c r="U866" s="5">
        <f t="shared" ca="1" si="5"/>
        <v>17.495540293782998</v>
      </c>
      <c r="V866" s="23"/>
      <c r="W866" s="20"/>
      <c r="X866" s="32">
        <f t="shared" si="18"/>
        <v>0.93890504206519743</v>
      </c>
      <c r="Y866" s="18">
        <f t="shared" ca="1" si="6"/>
        <v>625773519.35228455</v>
      </c>
      <c r="Z866" s="20"/>
      <c r="AA866" s="20"/>
      <c r="AB866" s="18"/>
      <c r="AC866" s="20"/>
      <c r="AD866" s="20"/>
      <c r="AE866" s="24">
        <f t="shared" si="64"/>
        <v>12</v>
      </c>
      <c r="AH866" s="25">
        <f t="shared" ca="1" si="7"/>
        <v>1</v>
      </c>
      <c r="AI866" s="15">
        <f t="shared" ca="1" si="8"/>
        <v>23.725538905479645</v>
      </c>
      <c r="AJ866" s="15">
        <f t="shared" ca="1" si="9"/>
        <v>20.888435037751652</v>
      </c>
      <c r="AK866" s="17">
        <f t="shared" ca="1" si="10"/>
        <v>-4.2754315087144702E-2</v>
      </c>
      <c r="AL866" s="17">
        <f t="shared" ca="1" si="11"/>
        <v>-7.9422400019265801E-2</v>
      </c>
      <c r="AM866" s="26">
        <f t="shared" ca="1" si="12"/>
        <v>1</v>
      </c>
      <c r="AN866" s="26">
        <f t="shared" ca="1" si="13"/>
        <v>1</v>
      </c>
      <c r="AO866" s="25">
        <f t="shared" si="20"/>
        <v>0</v>
      </c>
      <c r="AP866" s="26">
        <f t="shared" si="21"/>
        <v>0</v>
      </c>
      <c r="AQ866" s="25">
        <f t="shared" si="22"/>
        <v>1</v>
      </c>
      <c r="AR866" s="26">
        <f t="shared" si="23"/>
        <v>0</v>
      </c>
      <c r="BD866" s="30"/>
      <c r="BE866" s="30"/>
      <c r="BF866" s="30"/>
    </row>
    <row r="867" spans="1:58" x14ac:dyDescent="0.2">
      <c r="A867" s="40">
        <v>39329</v>
      </c>
      <c r="B867" s="13">
        <v>22.78</v>
      </c>
      <c r="C867" s="14">
        <v>21.87</v>
      </c>
      <c r="D867" s="31">
        <f t="shared" si="14"/>
        <v>22105.846018577082</v>
      </c>
      <c r="E867" s="31">
        <f t="shared" si="15"/>
        <v>16775.994563871514</v>
      </c>
      <c r="F867" s="16">
        <f t="shared" si="0"/>
        <v>38881.840582448596</v>
      </c>
      <c r="G867" s="16">
        <f t="shared" si="1"/>
        <v>22.387370566196545</v>
      </c>
      <c r="H867" s="17">
        <f t="shared" si="2"/>
        <v>-4.1609510745313161E-2</v>
      </c>
      <c r="I867" s="16">
        <v>22.78</v>
      </c>
      <c r="J867" s="32">
        <f t="shared" si="16"/>
        <v>0.96213047521526773</v>
      </c>
      <c r="K867" s="18">
        <f t="shared" ca="1" si="3"/>
        <v>11555.261933606149</v>
      </c>
      <c r="L867" s="19"/>
      <c r="M867" s="20"/>
      <c r="N867" s="18"/>
      <c r="O867" s="20"/>
      <c r="P867" s="21"/>
      <c r="Q867" s="33">
        <f t="shared" si="17"/>
        <v>1.0378695247847323</v>
      </c>
      <c r="R867" s="5">
        <f t="shared" ca="1" si="4"/>
        <v>9.6812401761189992</v>
      </c>
      <c r="S867" s="20"/>
      <c r="T867" s="20"/>
      <c r="U867" s="5">
        <f t="shared" ca="1" si="5"/>
        <v>18.157466440546507</v>
      </c>
      <c r="V867" s="23"/>
      <c r="W867" s="20"/>
      <c r="X867" s="32">
        <f t="shared" si="18"/>
        <v>0.92426095043053536</v>
      </c>
      <c r="Y867" s="18">
        <f t="shared" ca="1" si="6"/>
        <v>578339962.88248479</v>
      </c>
      <c r="Z867" s="20"/>
      <c r="AA867" s="20"/>
      <c r="AB867" s="18"/>
      <c r="AC867" s="20"/>
      <c r="AD867" s="20"/>
      <c r="AE867" s="24">
        <f t="shared" si="64"/>
        <v>11</v>
      </c>
      <c r="AH867" s="25">
        <f t="shared" ca="1" si="7"/>
        <v>1</v>
      </c>
      <c r="AI867" s="15">
        <f t="shared" ca="1" si="8"/>
        <v>23.72225480702178</v>
      </c>
      <c r="AJ867" s="15">
        <f t="shared" ca="1" si="9"/>
        <v>21.055249981103984</v>
      </c>
      <c r="AK867" s="17">
        <f t="shared" ca="1" si="10"/>
        <v>-4.2330536190696565E-2</v>
      </c>
      <c r="AL867" s="17">
        <f t="shared" ca="1" si="11"/>
        <v>-7.2633447255067082E-2</v>
      </c>
      <c r="AM867" s="26">
        <f t="shared" ca="1" si="12"/>
        <v>1</v>
      </c>
      <c r="AN867" s="26">
        <f t="shared" ca="1" si="13"/>
        <v>1</v>
      </c>
      <c r="AO867" s="25">
        <f t="shared" si="20"/>
        <v>0</v>
      </c>
      <c r="AP867" s="26">
        <f t="shared" si="21"/>
        <v>0</v>
      </c>
      <c r="AQ867" s="25">
        <f t="shared" si="22"/>
        <v>1</v>
      </c>
      <c r="AR867" s="26">
        <f t="shared" si="23"/>
        <v>0</v>
      </c>
      <c r="BD867" s="30"/>
      <c r="BE867" s="30"/>
      <c r="BF867" s="30"/>
    </row>
    <row r="868" spans="1:58" x14ac:dyDescent="0.2">
      <c r="A868" s="40">
        <v>39330</v>
      </c>
      <c r="B868" s="13">
        <v>24.16</v>
      </c>
      <c r="C868" s="14">
        <v>23.06</v>
      </c>
      <c r="D868" s="31">
        <f t="shared" si="14"/>
        <v>20096.223653251891</v>
      </c>
      <c r="E868" s="31">
        <f t="shared" si="15"/>
        <v>18869.236332600725</v>
      </c>
      <c r="F868" s="16">
        <f t="shared" si="0"/>
        <v>38965.45998585262</v>
      </c>
      <c r="G868" s="16">
        <f t="shared" si="1"/>
        <v>23.627319005770829</v>
      </c>
      <c r="H868" s="17">
        <f t="shared" si="2"/>
        <v>-4.7701647875108444E-2</v>
      </c>
      <c r="I868" s="16">
        <v>24.58</v>
      </c>
      <c r="J868" s="32">
        <f t="shared" si="16"/>
        <v>1.0576557849497177</v>
      </c>
      <c r="K868" s="18">
        <f t="shared" ca="1" si="3"/>
        <v>12220.991385044666</v>
      </c>
      <c r="L868" s="19"/>
      <c r="M868" s="20"/>
      <c r="N868" s="18"/>
      <c r="O868" s="20"/>
      <c r="P868" s="21"/>
      <c r="Q868" s="33">
        <f t="shared" si="17"/>
        <v>0.94234421505028232</v>
      </c>
      <c r="R868" s="5">
        <f t="shared" ca="1" si="4"/>
        <v>9.1226806197691648</v>
      </c>
      <c r="S868" s="20"/>
      <c r="T868" s="20"/>
      <c r="U868" s="5">
        <f t="shared" ca="1" si="5"/>
        <v>17.109997671979389</v>
      </c>
      <c r="V868" s="23"/>
      <c r="W868" s="20"/>
      <c r="X868" s="32">
        <f t="shared" si="18"/>
        <v>1.1153115698994354</v>
      </c>
      <c r="Y868" s="18">
        <f t="shared" ca="1" si="6"/>
        <v>644986800.54404569</v>
      </c>
      <c r="Z868" s="20"/>
      <c r="AA868" s="20"/>
      <c r="AB868" s="18"/>
      <c r="AC868" s="20"/>
      <c r="AD868" s="20"/>
      <c r="AE868" s="24">
        <f t="shared" si="64"/>
        <v>10</v>
      </c>
      <c r="AH868" s="25">
        <f t="shared" ca="1" si="7"/>
        <v>1</v>
      </c>
      <c r="AI868" s="15">
        <f t="shared" ca="1" si="8"/>
        <v>23.801884756536321</v>
      </c>
      <c r="AJ868" s="15">
        <f t="shared" ca="1" si="9"/>
        <v>21.250762902660661</v>
      </c>
      <c r="AK868" s="17">
        <f t="shared" ca="1" si="10"/>
        <v>-4.2878388225511599E-2</v>
      </c>
      <c r="AL868" s="17">
        <f t="shared" ca="1" si="11"/>
        <v>-6.780230024726136E-2</v>
      </c>
      <c r="AM868" s="26">
        <f t="shared" ca="1" si="12"/>
        <v>1</v>
      </c>
      <c r="AN868" s="26">
        <f t="shared" ca="1" si="13"/>
        <v>1</v>
      </c>
      <c r="AO868" s="25">
        <f t="shared" si="20"/>
        <v>0</v>
      </c>
      <c r="AP868" s="26">
        <f t="shared" si="21"/>
        <v>0</v>
      </c>
      <c r="AQ868" s="25">
        <f t="shared" si="22"/>
        <v>1</v>
      </c>
      <c r="AR868" s="26">
        <f t="shared" si="23"/>
        <v>0</v>
      </c>
      <c r="BD868" s="30"/>
      <c r="BE868" s="30"/>
      <c r="BF868" s="30"/>
    </row>
    <row r="869" spans="1:58" x14ac:dyDescent="0.2">
      <c r="A869" s="40">
        <v>39331</v>
      </c>
      <c r="B869" s="13">
        <v>23.98</v>
      </c>
      <c r="C869" s="14">
        <v>22.89</v>
      </c>
      <c r="D869" s="31">
        <f t="shared" si="14"/>
        <v>18086.6012879267</v>
      </c>
      <c r="E869" s="31">
        <f t="shared" si="15"/>
        <v>20974.720996358599</v>
      </c>
      <c r="F869" s="16">
        <f t="shared" si="0"/>
        <v>39061.322284285299</v>
      </c>
      <c r="G869" s="16">
        <f t="shared" si="1"/>
        <v>23.394703738914934</v>
      </c>
      <c r="H869" s="17">
        <f t="shared" si="2"/>
        <v>-4.7619047619047672E-2</v>
      </c>
      <c r="I869" s="16">
        <v>23.99</v>
      </c>
      <c r="J869" s="32">
        <f t="shared" si="16"/>
        <v>0.99259078304154114</v>
      </c>
      <c r="K869" s="18">
        <f t="shared" ca="1" si="3"/>
        <v>12129.948874554322</v>
      </c>
      <c r="L869" s="19"/>
      <c r="M869" s="20"/>
      <c r="N869" s="18"/>
      <c r="O869" s="20"/>
      <c r="P869" s="21"/>
      <c r="Q869" s="33">
        <f t="shared" si="17"/>
        <v>1.0074092169584588</v>
      </c>
      <c r="R869" s="5">
        <f t="shared" ca="1" si="4"/>
        <v>9.1898896850569027</v>
      </c>
      <c r="S869" s="20"/>
      <c r="T869" s="20"/>
      <c r="U869" s="5">
        <f t="shared" ca="1" si="5"/>
        <v>17.236179248621703</v>
      </c>
      <c r="V869" s="23"/>
      <c r="W869" s="20"/>
      <c r="X869" s="32">
        <f t="shared" si="18"/>
        <v>0.98518156608308227</v>
      </c>
      <c r="Y869" s="18">
        <f t="shared" ca="1" si="6"/>
        <v>635387286.68453515</v>
      </c>
      <c r="Z869" s="20"/>
      <c r="AA869" s="20"/>
      <c r="AB869" s="18"/>
      <c r="AC869" s="20"/>
      <c r="AD869" s="20"/>
      <c r="AE869" s="24">
        <f t="shared" si="64"/>
        <v>9</v>
      </c>
      <c r="AH869" s="25">
        <f t="shared" ca="1" si="7"/>
        <v>1</v>
      </c>
      <c r="AI869" s="15">
        <f t="shared" ca="1" si="8"/>
        <v>23.941473965509914</v>
      </c>
      <c r="AJ869" s="15">
        <f t="shared" ca="1" si="9"/>
        <v>21.413948748098758</v>
      </c>
      <c r="AK869" s="17">
        <f t="shared" ca="1" si="10"/>
        <v>-4.3571518678575817E-2</v>
      </c>
      <c r="AL869" s="17">
        <f t="shared" ca="1" si="11"/>
        <v>-6.3988367266661711E-2</v>
      </c>
      <c r="AM869" s="26">
        <f t="shared" ca="1" si="12"/>
        <v>1</v>
      </c>
      <c r="AN869" s="26">
        <f t="shared" ca="1" si="13"/>
        <v>1</v>
      </c>
      <c r="AO869" s="25">
        <f t="shared" si="20"/>
        <v>0</v>
      </c>
      <c r="AP869" s="26">
        <f t="shared" si="21"/>
        <v>0</v>
      </c>
      <c r="AQ869" s="25">
        <f t="shared" si="22"/>
        <v>1</v>
      </c>
      <c r="AR869" s="26">
        <f t="shared" si="23"/>
        <v>0</v>
      </c>
      <c r="BD869" s="30"/>
      <c r="BE869" s="30"/>
      <c r="BF869" s="30"/>
    </row>
    <row r="870" spans="1:58" x14ac:dyDescent="0.2">
      <c r="A870" s="40">
        <v>39332</v>
      </c>
      <c r="B870" s="13">
        <v>25.83</v>
      </c>
      <c r="C870" s="14">
        <v>24.1</v>
      </c>
      <c r="D870" s="31">
        <f t="shared" si="14"/>
        <v>16076.978922601511</v>
      </c>
      <c r="E870" s="31">
        <f t="shared" si="15"/>
        <v>23080.039664794513</v>
      </c>
      <c r="F870" s="16">
        <f t="shared" si="0"/>
        <v>39157.018587396022</v>
      </c>
      <c r="G870" s="16">
        <f t="shared" si="1"/>
        <v>24.81029855028476</v>
      </c>
      <c r="H870" s="17">
        <f t="shared" si="2"/>
        <v>-7.1784232365145195E-2</v>
      </c>
      <c r="I870" s="16">
        <v>26.23</v>
      </c>
      <c r="J870" s="32">
        <f t="shared" si="16"/>
        <v>1.0631073408317158</v>
      </c>
      <c r="K870" s="18">
        <f t="shared" ca="1" si="3"/>
        <v>12894.911971296931</v>
      </c>
      <c r="L870" s="19"/>
      <c r="M870" s="20"/>
      <c r="N870" s="18"/>
      <c r="O870" s="20"/>
      <c r="P870" s="21"/>
      <c r="Q870" s="33">
        <f t="shared" si="17"/>
        <v>0.93689265916828413</v>
      </c>
      <c r="R870" s="5">
        <f t="shared" ca="1" si="4"/>
        <v>8.6095815057119474</v>
      </c>
      <c r="S870" s="20"/>
      <c r="T870" s="20"/>
      <c r="U870" s="5">
        <f t="shared" ca="1" si="5"/>
        <v>16.147896960965561</v>
      </c>
      <c r="V870" s="23"/>
      <c r="W870" s="20"/>
      <c r="X870" s="32">
        <f t="shared" si="18"/>
        <v>1.1262146816634317</v>
      </c>
      <c r="Y870" s="18">
        <f t="shared" ca="1" si="6"/>
        <v>715535396.08293557</v>
      </c>
      <c r="Z870" s="20"/>
      <c r="AA870" s="20"/>
      <c r="AB870" s="18"/>
      <c r="AC870" s="20"/>
      <c r="AD870" s="20"/>
      <c r="AE870" s="24">
        <f t="shared" si="64"/>
        <v>8</v>
      </c>
      <c r="AH870" s="25">
        <f t="shared" ca="1" si="7"/>
        <v>1</v>
      </c>
      <c r="AI870" s="15">
        <f t="shared" ca="1" si="8"/>
        <v>24.160341454311965</v>
      </c>
      <c r="AJ870" s="15">
        <f t="shared" ca="1" si="9"/>
        <v>21.615633494979235</v>
      </c>
      <c r="AK870" s="17">
        <f t="shared" ca="1" si="10"/>
        <v>-4.9532126874367588E-2</v>
      </c>
      <c r="AL870" s="17">
        <f t="shared" ca="1" si="11"/>
        <v>-5.9464754704495207E-2</v>
      </c>
      <c r="AM870" s="26">
        <f t="shared" ca="1" si="12"/>
        <v>1</v>
      </c>
      <c r="AN870" s="26">
        <f t="shared" ca="1" si="13"/>
        <v>1</v>
      </c>
      <c r="AO870" s="25">
        <f t="shared" si="20"/>
        <v>0</v>
      </c>
      <c r="AP870" s="26">
        <f t="shared" si="21"/>
        <v>0</v>
      </c>
      <c r="AQ870" s="25">
        <f t="shared" si="22"/>
        <v>1</v>
      </c>
      <c r="AR870" s="26">
        <f t="shared" si="23"/>
        <v>0</v>
      </c>
      <c r="BD870" s="30"/>
      <c r="BE870" s="30"/>
      <c r="BF870" s="30"/>
    </row>
    <row r="871" spans="1:58" x14ac:dyDescent="0.2">
      <c r="A871" s="40">
        <v>39335</v>
      </c>
      <c r="B871" s="13">
        <v>26.72</v>
      </c>
      <c r="C871" s="14">
        <v>24.67</v>
      </c>
      <c r="D871" s="31">
        <f t="shared" si="14"/>
        <v>14067.356557276322</v>
      </c>
      <c r="E871" s="31">
        <f t="shared" si="15"/>
        <v>25233.921228958396</v>
      </c>
      <c r="F871" s="16">
        <f t="shared" si="0"/>
        <v>39301.277786234714</v>
      </c>
      <c r="G871" s="16">
        <f t="shared" si="1"/>
        <v>25.40376955068156</v>
      </c>
      <c r="H871" s="17">
        <f t="shared" si="2"/>
        <v>-8.3096878800162033E-2</v>
      </c>
      <c r="I871" s="16">
        <v>27.38</v>
      </c>
      <c r="J871" s="32">
        <f t="shared" si="16"/>
        <v>1.0276925955854981</v>
      </c>
      <c r="K871" s="18">
        <f t="shared" ca="1" si="3"/>
        <v>13251.465295916259</v>
      </c>
      <c r="L871" s="19"/>
      <c r="M871" s="20"/>
      <c r="N871" s="18"/>
      <c r="O871" s="20"/>
      <c r="P871" s="21"/>
      <c r="Q871" s="33">
        <f t="shared" si="17"/>
        <v>0.97230740441450192</v>
      </c>
      <c r="R871" s="5">
        <f t="shared" ca="1" si="4"/>
        <v>8.3708111154045017</v>
      </c>
      <c r="S871" s="20"/>
      <c r="T871" s="20"/>
      <c r="U871" s="5">
        <f t="shared" ca="1" si="5"/>
        <v>15.700182259923992</v>
      </c>
      <c r="V871" s="23"/>
      <c r="W871" s="20"/>
      <c r="X871" s="32">
        <f t="shared" si="18"/>
        <v>1.0553851911709962</v>
      </c>
      <c r="Y871" s="18">
        <f t="shared" ca="1" si="6"/>
        <v>755115760.98197532</v>
      </c>
      <c r="Z871" s="20"/>
      <c r="AA871" s="20"/>
      <c r="AB871" s="18"/>
      <c r="AC871" s="20"/>
      <c r="AD871" s="20"/>
      <c r="AE871" s="24">
        <f t="shared" si="64"/>
        <v>7</v>
      </c>
      <c r="AH871" s="25" t="str">
        <f t="shared" ca="1" si="7"/>
        <v>-</v>
      </c>
      <c r="AI871" s="15">
        <f t="shared" ca="1" si="8"/>
        <v>24.271884396290066</v>
      </c>
      <c r="AJ871" s="15">
        <f t="shared" ca="1" si="9"/>
        <v>21.839674154686076</v>
      </c>
      <c r="AK871" s="17">
        <f t="shared" ca="1" si="10"/>
        <v>-5.597736347348329E-2</v>
      </c>
      <c r="AL871" s="17">
        <f t="shared" ca="1" si="11"/>
        <v>-5.6951887611156715E-2</v>
      </c>
      <c r="AM871" s="26">
        <f t="shared" ca="1" si="12"/>
        <v>1</v>
      </c>
      <c r="AN871" s="26">
        <f t="shared" ca="1" si="13"/>
        <v>1</v>
      </c>
      <c r="AO871" s="25">
        <f t="shared" si="20"/>
        <v>0</v>
      </c>
      <c r="AP871" s="26">
        <f t="shared" si="21"/>
        <v>1</v>
      </c>
      <c r="AQ871" s="25">
        <f t="shared" si="22"/>
        <v>1</v>
      </c>
      <c r="AR871" s="26">
        <f t="shared" si="23"/>
        <v>0</v>
      </c>
      <c r="BD871" s="30"/>
      <c r="BE871" s="30"/>
      <c r="BF871" s="30"/>
    </row>
    <row r="872" spans="1:58" x14ac:dyDescent="0.2">
      <c r="A872" s="40">
        <v>39336</v>
      </c>
      <c r="B872" s="13">
        <v>25.01</v>
      </c>
      <c r="C872" s="14">
        <v>23.62</v>
      </c>
      <c r="D872" s="31">
        <f t="shared" si="14"/>
        <v>12057.734191951133</v>
      </c>
      <c r="E872" s="31">
        <f t="shared" si="15"/>
        <v>27410.536940409107</v>
      </c>
      <c r="F872" s="16">
        <f t="shared" si="0"/>
        <v>39468.271132360242</v>
      </c>
      <c r="G872" s="16">
        <f t="shared" si="1"/>
        <v>24.044651246329114</v>
      </c>
      <c r="H872" s="17">
        <f t="shared" si="2"/>
        <v>-5.8848433530906075E-2</v>
      </c>
      <c r="I872" s="16">
        <v>25.27</v>
      </c>
      <c r="J872" s="32">
        <f t="shared" si="16"/>
        <v>0.95052107434503563</v>
      </c>
      <c r="K872" s="18">
        <f t="shared" ca="1" si="3"/>
        <v>12595.283524314511</v>
      </c>
      <c r="L872" s="19"/>
      <c r="M872" s="20"/>
      <c r="N872" s="18"/>
      <c r="O872" s="20"/>
      <c r="P872" s="21"/>
      <c r="Q872" s="33">
        <f t="shared" si="17"/>
        <v>1.0494789256549644</v>
      </c>
      <c r="R872" s="5">
        <f t="shared" ca="1" si="4"/>
        <v>8.7846238851320528</v>
      </c>
      <c r="S872" s="20"/>
      <c r="T872" s="20"/>
      <c r="U872" s="5">
        <f t="shared" ca="1" si="5"/>
        <v>16.476446313140805</v>
      </c>
      <c r="V872" s="23"/>
      <c r="W872" s="20"/>
      <c r="X872" s="32">
        <f t="shared" si="18"/>
        <v>0.90104214869007127</v>
      </c>
      <c r="Y872" s="18">
        <f t="shared" ca="1" si="6"/>
        <v>680346349.11520624</v>
      </c>
      <c r="Z872" s="20"/>
      <c r="AA872" s="20"/>
      <c r="AB872" s="18"/>
      <c r="AC872" s="20"/>
      <c r="AD872" s="20"/>
      <c r="AE872" s="24">
        <f t="shared" si="64"/>
        <v>6</v>
      </c>
      <c r="AH872" s="25" t="str">
        <f t="shared" ca="1" si="7"/>
        <v>-</v>
      </c>
      <c r="AI872" s="15">
        <f t="shared" ca="1" si="8"/>
        <v>24.2376761143199</v>
      </c>
      <c r="AJ872" s="15">
        <f t="shared" ca="1" si="9"/>
        <v>22.027784635089656</v>
      </c>
      <c r="AK872" s="17">
        <f t="shared" ca="1" si="10"/>
        <v>-5.8443291822613763E-2</v>
      </c>
      <c r="AL872" s="17">
        <f t="shared" ca="1" si="11"/>
        <v>-5.2129725813751832E-2</v>
      </c>
      <c r="AM872" s="26">
        <f t="shared" ca="1" si="12"/>
        <v>1</v>
      </c>
      <c r="AN872" s="26">
        <f t="shared" ca="1" si="13"/>
        <v>0</v>
      </c>
      <c r="AO872" s="25">
        <f t="shared" si="20"/>
        <v>0</v>
      </c>
      <c r="AP872" s="26">
        <f t="shared" si="21"/>
        <v>1</v>
      </c>
      <c r="AQ872" s="25">
        <f t="shared" si="22"/>
        <v>1</v>
      </c>
      <c r="AR872" s="26">
        <f t="shared" si="23"/>
        <v>0</v>
      </c>
      <c r="BD872" s="30"/>
      <c r="BE872" s="30"/>
      <c r="BF872" s="30"/>
    </row>
    <row r="873" spans="1:58" x14ac:dyDescent="0.2">
      <c r="A873" s="40">
        <v>39337</v>
      </c>
      <c r="B873" s="13">
        <v>24.94</v>
      </c>
      <c r="C873" s="14">
        <v>23.88</v>
      </c>
      <c r="D873" s="31">
        <f t="shared" si="14"/>
        <v>10048.111826625944</v>
      </c>
      <c r="E873" s="31">
        <f t="shared" si="15"/>
        <v>29538.422433922358</v>
      </c>
      <c r="F873" s="16">
        <f t="shared" si="0"/>
        <v>39586.534260548302</v>
      </c>
      <c r="G873" s="16">
        <f t="shared" si="1"/>
        <v>24.149056100393164</v>
      </c>
      <c r="H873" s="17">
        <f t="shared" si="2"/>
        <v>-4.4388609715243055E-2</v>
      </c>
      <c r="I873" s="16">
        <v>24.96</v>
      </c>
      <c r="J873" s="32">
        <f t="shared" si="16"/>
        <v>1.0073515448006845</v>
      </c>
      <c r="K873" s="18">
        <f t="shared" ca="1" si="3"/>
        <v>12687.361056045556</v>
      </c>
      <c r="L873" s="19"/>
      <c r="M873" s="20"/>
      <c r="N873" s="18"/>
      <c r="O873" s="20"/>
      <c r="P873" s="21"/>
      <c r="Q873" s="33">
        <f t="shared" si="17"/>
        <v>0.99264845519931544</v>
      </c>
      <c r="R873" s="5">
        <f t="shared" ca="1" si="4"/>
        <v>8.7196800635469476</v>
      </c>
      <c r="S873" s="20"/>
      <c r="T873" s="20"/>
      <c r="U873" s="5">
        <f t="shared" ca="1" si="5"/>
        <v>16.354759048481185</v>
      </c>
      <c r="V873" s="23"/>
      <c r="W873" s="20"/>
      <c r="X873" s="32">
        <f t="shared" si="18"/>
        <v>1.0147030896013691</v>
      </c>
      <c r="Y873" s="18">
        <f t="shared" ca="1" si="6"/>
        <v>690304108.38204193</v>
      </c>
      <c r="Z873" s="20"/>
      <c r="AA873" s="20"/>
      <c r="AB873" s="18"/>
      <c r="AC873" s="20"/>
      <c r="AD873" s="20"/>
      <c r="AE873" s="24">
        <f t="shared" si="64"/>
        <v>5</v>
      </c>
      <c r="AH873" s="25" t="str">
        <f t="shared" ca="1" si="7"/>
        <v>-</v>
      </c>
      <c r="AI873" s="15">
        <f t="shared" ca="1" si="8"/>
        <v>24.244533618821464</v>
      </c>
      <c r="AJ873" s="15">
        <f t="shared" ca="1" si="9"/>
        <v>22.21215577864783</v>
      </c>
      <c r="AK873" s="17">
        <f t="shared" ca="1" si="10"/>
        <v>-5.8906474984268743E-2</v>
      </c>
      <c r="AL873" s="17">
        <f t="shared" ca="1" si="11"/>
        <v>-5.007272557739624E-2</v>
      </c>
      <c r="AM873" s="26">
        <f t="shared" ca="1" si="12"/>
        <v>1</v>
      </c>
      <c r="AN873" s="26">
        <f t="shared" ca="1" si="13"/>
        <v>0</v>
      </c>
      <c r="AO873" s="25">
        <f t="shared" si="20"/>
        <v>0</v>
      </c>
      <c r="AP873" s="26">
        <f t="shared" si="21"/>
        <v>1</v>
      </c>
      <c r="AQ873" s="25">
        <f t="shared" si="22"/>
        <v>1</v>
      </c>
      <c r="AR873" s="26">
        <f t="shared" si="23"/>
        <v>0</v>
      </c>
      <c r="BD873" s="30"/>
      <c r="BE873" s="30"/>
      <c r="BF873" s="30"/>
    </row>
    <row r="874" spans="1:58" x14ac:dyDescent="0.2">
      <c r="A874" s="40">
        <v>39338</v>
      </c>
      <c r="B874" s="13">
        <v>24.85</v>
      </c>
      <c r="C874" s="14">
        <v>23.76</v>
      </c>
      <c r="D874" s="31">
        <f t="shared" si="14"/>
        <v>8038.4894613007546</v>
      </c>
      <c r="E874" s="31">
        <f t="shared" si="15"/>
        <v>31637.249142096989</v>
      </c>
      <c r="F874" s="16">
        <f t="shared" si="0"/>
        <v>39675.738603397745</v>
      </c>
      <c r="G874" s="16">
        <f t="shared" si="1"/>
        <v>23.980839077512911</v>
      </c>
      <c r="H874" s="17">
        <f t="shared" si="2"/>
        <v>-4.5875420875420847E-2</v>
      </c>
      <c r="I874" s="16">
        <v>24.76</v>
      </c>
      <c r="J874" s="32">
        <f t="shared" si="16"/>
        <v>0.99527192402754316</v>
      </c>
      <c r="K874" s="18">
        <f t="shared" ca="1" si="3"/>
        <v>12626.859456336855</v>
      </c>
      <c r="L874" s="19"/>
      <c r="M874" s="20"/>
      <c r="N874" s="18"/>
      <c r="O874" s="20"/>
      <c r="P874" s="21"/>
      <c r="Q874" s="33">
        <f t="shared" si="17"/>
        <v>1.0047280759724568</v>
      </c>
      <c r="R874" s="5">
        <f t="shared" ca="1" si="4"/>
        <v>8.7605424054641823</v>
      </c>
      <c r="S874" s="20"/>
      <c r="T874" s="20"/>
      <c r="U874" s="5">
        <f t="shared" ca="1" si="5"/>
        <v>16.431523032202918</v>
      </c>
      <c r="V874" s="23"/>
      <c r="W874" s="20"/>
      <c r="X874" s="32">
        <f t="shared" si="18"/>
        <v>0.99054384805508644</v>
      </c>
      <c r="Y874" s="18">
        <f t="shared" ca="1" si="6"/>
        <v>683731486.37411046</v>
      </c>
      <c r="Z874" s="20"/>
      <c r="AA874" s="20"/>
      <c r="AB874" s="18"/>
      <c r="AC874" s="20"/>
      <c r="AD874" s="20"/>
      <c r="AE874" s="24">
        <f t="shared" si="64"/>
        <v>4</v>
      </c>
      <c r="AH874" s="25" t="str">
        <f t="shared" ca="1" si="7"/>
        <v>-</v>
      </c>
      <c r="AI874" s="15">
        <f t="shared" ca="1" si="8"/>
        <v>24.199569901061523</v>
      </c>
      <c r="AJ874" s="15">
        <f t="shared" ca="1" si="9"/>
        <v>22.387984521958568</v>
      </c>
      <c r="AK874" s="17">
        <f t="shared" ca="1" si="10"/>
        <v>-5.8602103817654148E-2</v>
      </c>
      <c r="AL874" s="17">
        <f t="shared" ca="1" si="11"/>
        <v>-4.9297381730118439E-2</v>
      </c>
      <c r="AM874" s="26">
        <f t="shared" ca="1" si="12"/>
        <v>1</v>
      </c>
      <c r="AN874" s="26">
        <f t="shared" ca="1" si="13"/>
        <v>0</v>
      </c>
      <c r="AO874" s="25">
        <f t="shared" si="20"/>
        <v>0</v>
      </c>
      <c r="AP874" s="26">
        <f t="shared" si="21"/>
        <v>1</v>
      </c>
      <c r="AQ874" s="25">
        <f t="shared" si="22"/>
        <v>1</v>
      </c>
      <c r="AR874" s="26">
        <f t="shared" si="23"/>
        <v>0</v>
      </c>
      <c r="BD874" s="30"/>
      <c r="BE874" s="30"/>
      <c r="BF874" s="30"/>
    </row>
    <row r="875" spans="1:58" x14ac:dyDescent="0.2">
      <c r="A875" s="40">
        <v>39339</v>
      </c>
      <c r="B875" s="13">
        <v>24.8</v>
      </c>
      <c r="C875" s="14">
        <v>23.78</v>
      </c>
      <c r="D875" s="31">
        <f t="shared" si="14"/>
        <v>6028.8670959755655</v>
      </c>
      <c r="E875" s="31">
        <f t="shared" si="15"/>
        <v>33739.063779232129</v>
      </c>
      <c r="F875" s="16">
        <f t="shared" si="0"/>
        <v>39767.93087520769</v>
      </c>
      <c r="G875" s="16">
        <f t="shared" si="1"/>
        <v>23.934633251028124</v>
      </c>
      <c r="H875" s="17">
        <f t="shared" si="2"/>
        <v>-4.2893187552565104E-2</v>
      </c>
      <c r="I875" s="16">
        <v>24.92</v>
      </c>
      <c r="J875" s="32">
        <f t="shared" si="16"/>
        <v>1.0003923852822798</v>
      </c>
      <c r="K875" s="18">
        <f t="shared" ca="1" si="3"/>
        <v>12631.299076401416</v>
      </c>
      <c r="L875" s="19"/>
      <c r="M875" s="20"/>
      <c r="N875" s="18"/>
      <c r="O875" s="20"/>
      <c r="P875" s="21"/>
      <c r="Q875" s="33">
        <f t="shared" si="17"/>
        <v>0.99960761471772019</v>
      </c>
      <c r="R875" s="5">
        <f t="shared" ca="1" si="4"/>
        <v>8.7567400880868966</v>
      </c>
      <c r="S875" s="20"/>
      <c r="T875" s="20"/>
      <c r="U875" s="5">
        <f t="shared" ca="1" si="5"/>
        <v>16.424513224820934</v>
      </c>
      <c r="V875" s="23"/>
      <c r="W875" s="20"/>
      <c r="X875" s="32">
        <f t="shared" si="18"/>
        <v>1.0007847705645596</v>
      </c>
      <c r="Y875" s="18">
        <f t="shared" ca="1" si="6"/>
        <v>684223024.89598882</v>
      </c>
      <c r="Z875" s="20"/>
      <c r="AA875" s="20"/>
      <c r="AB875" s="18"/>
      <c r="AC875" s="20"/>
      <c r="AD875" s="20"/>
      <c r="AE875" s="24">
        <f t="shared" si="64"/>
        <v>3</v>
      </c>
      <c r="AH875" s="25" t="str">
        <f t="shared" ca="1" si="7"/>
        <v>-</v>
      </c>
      <c r="AI875" s="15">
        <f t="shared" ca="1" si="8"/>
        <v>24.106305927908693</v>
      </c>
      <c r="AJ875" s="15">
        <f t="shared" ca="1" si="9"/>
        <v>22.548097528081204</v>
      </c>
      <c r="AK875" s="17">
        <f t="shared" ca="1" si="10"/>
        <v>-5.7814460473240382E-2</v>
      </c>
      <c r="AL875" s="17">
        <f t="shared" ca="1" si="11"/>
        <v>-4.918828418501156E-2</v>
      </c>
      <c r="AM875" s="26">
        <f t="shared" ca="1" si="12"/>
        <v>1</v>
      </c>
      <c r="AN875" s="26">
        <f t="shared" ca="1" si="13"/>
        <v>0</v>
      </c>
      <c r="AO875" s="25">
        <f t="shared" si="20"/>
        <v>0</v>
      </c>
      <c r="AP875" s="26">
        <f t="shared" si="21"/>
        <v>1</v>
      </c>
      <c r="AQ875" s="25">
        <f t="shared" si="22"/>
        <v>1</v>
      </c>
      <c r="AR875" s="26">
        <f t="shared" si="23"/>
        <v>0</v>
      </c>
      <c r="BD875" s="30"/>
      <c r="BE875" s="30"/>
      <c r="BF875" s="30"/>
    </row>
    <row r="876" spans="1:58" x14ac:dyDescent="0.2">
      <c r="A876" s="40">
        <v>39342</v>
      </c>
      <c r="B876" s="13">
        <v>25.37</v>
      </c>
      <c r="C876" s="14">
        <v>24.34</v>
      </c>
      <c r="D876" s="31">
        <f t="shared" si="14"/>
        <v>4019.2447306503773</v>
      </c>
      <c r="E876" s="31">
        <f t="shared" si="15"/>
        <v>35834.885253583037</v>
      </c>
      <c r="F876" s="16">
        <f t="shared" si="0"/>
        <v>39854.129984233412</v>
      </c>
      <c r="G876" s="16">
        <f t="shared" si="1"/>
        <v>24.443874355661702</v>
      </c>
      <c r="H876" s="17">
        <f t="shared" si="2"/>
        <v>-4.2317173377157014E-2</v>
      </c>
      <c r="I876" s="16">
        <v>26.48</v>
      </c>
      <c r="J876" s="32">
        <f t="shared" si="16"/>
        <v>1.0234899987304475</v>
      </c>
      <c r="K876" s="18">
        <f t="shared" ca="1" si="3"/>
        <v>12927.481226677399</v>
      </c>
      <c r="L876" s="19"/>
      <c r="M876" s="20"/>
      <c r="N876" s="18"/>
      <c r="O876" s="20"/>
      <c r="P876" s="21"/>
      <c r="Q876" s="33">
        <f t="shared" si="17"/>
        <v>0.97651000126955245</v>
      </c>
      <c r="R876" s="5">
        <f t="shared" ca="1" si="4"/>
        <v>8.5506880492768254</v>
      </c>
      <c r="S876" s="20"/>
      <c r="T876" s="20"/>
      <c r="U876" s="5">
        <f t="shared" ca="1" si="5"/>
        <v>16.038152338128199</v>
      </c>
      <c r="V876" s="23"/>
      <c r="W876" s="20"/>
      <c r="X876" s="32">
        <f t="shared" si="18"/>
        <v>1.0469799974608951</v>
      </c>
      <c r="Y876" s="18">
        <f t="shared" ca="1" si="6"/>
        <v>716320674.45977902</v>
      </c>
      <c r="Z876" s="20"/>
      <c r="AA876" s="20"/>
      <c r="AB876" s="18"/>
      <c r="AC876" s="20"/>
      <c r="AD876" s="20"/>
      <c r="AE876" s="24">
        <f t="shared" si="64"/>
        <v>2</v>
      </c>
      <c r="AH876" s="25" t="str">
        <f t="shared" ca="1" si="7"/>
        <v>-</v>
      </c>
      <c r="AI876" s="15">
        <f t="shared" ca="1" si="8"/>
        <v>23.94767471983301</v>
      </c>
      <c r="AJ876" s="15">
        <f t="shared" ca="1" si="9"/>
        <v>22.725090069476447</v>
      </c>
      <c r="AK876" s="17">
        <f t="shared" ca="1" si="10"/>
        <v>-5.2903283975242354E-2</v>
      </c>
      <c r="AL876" s="17">
        <f t="shared" ca="1" si="11"/>
        <v>-4.8916252061183552E-2</v>
      </c>
      <c r="AM876" s="26">
        <f t="shared" ca="1" si="12"/>
        <v>1</v>
      </c>
      <c r="AN876" s="26">
        <f t="shared" ca="1" si="13"/>
        <v>0</v>
      </c>
      <c r="AO876" s="25">
        <f t="shared" si="20"/>
        <v>0</v>
      </c>
      <c r="AP876" s="26">
        <f t="shared" si="21"/>
        <v>1</v>
      </c>
      <c r="AQ876" s="25">
        <f t="shared" si="22"/>
        <v>1</v>
      </c>
      <c r="AR876" s="26">
        <f t="shared" si="23"/>
        <v>0</v>
      </c>
      <c r="BD876" s="30"/>
      <c r="BE876" s="30"/>
      <c r="BF876" s="30"/>
    </row>
    <row r="877" spans="1:58" x14ac:dyDescent="0.2">
      <c r="A877" s="40">
        <v>39343</v>
      </c>
      <c r="B877" s="13">
        <v>20.18</v>
      </c>
      <c r="C877" s="14">
        <v>21.39</v>
      </c>
      <c r="D877" s="31">
        <f t="shared" si="14"/>
        <v>2009.6223653251886</v>
      </c>
      <c r="E877" s="31">
        <f t="shared" si="15"/>
        <v>37929.549156964305</v>
      </c>
      <c r="F877" s="16">
        <f t="shared" si="0"/>
        <v>39939.171522289493</v>
      </c>
      <c r="G877" s="16">
        <f t="shared" si="1"/>
        <v>21.329116336935371</v>
      </c>
      <c r="H877" s="17">
        <f t="shared" si="2"/>
        <v>5.6568489948574108E-2</v>
      </c>
      <c r="I877" s="16">
        <v>20.350000000000001</v>
      </c>
      <c r="J877" s="32">
        <f t="shared" si="16"/>
        <v>0.87443702745744911</v>
      </c>
      <c r="K877" s="18">
        <f t="shared" ca="1" si="3"/>
        <v>11303.807404002151</v>
      </c>
      <c r="L877" s="19"/>
      <c r="M877" s="20"/>
      <c r="N877" s="18"/>
      <c r="O877" s="20"/>
      <c r="P877" s="21"/>
      <c r="Q877" s="33">
        <f t="shared" si="17"/>
        <v>1.1255629725425509</v>
      </c>
      <c r="R877" s="5">
        <f t="shared" ca="1" si="4"/>
        <v>9.6239369207709586</v>
      </c>
      <c r="S877" s="20"/>
      <c r="T877" s="20"/>
      <c r="U877" s="5">
        <f t="shared" ca="1" si="5"/>
        <v>18.051332403448807</v>
      </c>
      <c r="V877" s="23"/>
      <c r="W877" s="20"/>
      <c r="X877" s="32">
        <f t="shared" si="18"/>
        <v>0.74887405491489822</v>
      </c>
      <c r="Y877" s="18">
        <f t="shared" ca="1" si="6"/>
        <v>536398663.70360041</v>
      </c>
      <c r="Z877" s="20"/>
      <c r="AA877" s="20"/>
      <c r="AB877" s="18"/>
      <c r="AC877" s="20"/>
      <c r="AD877" s="20"/>
      <c r="AE877" s="24">
        <f t="shared" si="64"/>
        <v>1</v>
      </c>
      <c r="AH877" s="25">
        <f t="shared" ca="1" si="7"/>
        <v>1</v>
      </c>
      <c r="AI877" s="15">
        <f t="shared" ca="1" si="8"/>
        <v>23.68287283017515</v>
      </c>
      <c r="AJ877" s="15">
        <f t="shared" ca="1" si="9"/>
        <v>22.813039723987721</v>
      </c>
      <c r="AK877" s="17">
        <f t="shared" ca="1" si="10"/>
        <v>-2.9625722517119663E-2</v>
      </c>
      <c r="AL877" s="17">
        <f t="shared" ca="1" si="11"/>
        <v>-4.2621209931647544E-2</v>
      </c>
      <c r="AM877" s="26">
        <f t="shared" ca="1" si="12"/>
        <v>1</v>
      </c>
      <c r="AN877" s="26">
        <f t="shared" ca="1" si="13"/>
        <v>1</v>
      </c>
      <c r="AO877" s="25">
        <f t="shared" si="20"/>
        <v>0</v>
      </c>
      <c r="AP877" s="26">
        <f t="shared" si="21"/>
        <v>0</v>
      </c>
      <c r="AQ877" s="25">
        <f t="shared" si="22"/>
        <v>1</v>
      </c>
      <c r="AR877" s="26">
        <f t="shared" si="23"/>
        <v>0</v>
      </c>
      <c r="BD877" s="30"/>
      <c r="BE877" s="30"/>
      <c r="BF877" s="30"/>
    </row>
    <row r="878" spans="1:58" x14ac:dyDescent="0.2">
      <c r="A878" s="41">
        <v>39344</v>
      </c>
      <c r="B878" s="13">
        <v>20.57</v>
      </c>
      <c r="C878" s="14">
        <v>20.23</v>
      </c>
      <c r="D878" s="31">
        <f t="shared" si="14"/>
        <v>39825.490219716165</v>
      </c>
      <c r="E878" s="31">
        <f t="shared" si="15"/>
        <v>0</v>
      </c>
      <c r="F878" s="16">
        <f t="shared" si="0"/>
        <v>39825.490219716165</v>
      </c>
      <c r="G878" s="16">
        <f t="shared" si="1"/>
        <v>20.57</v>
      </c>
      <c r="H878" s="17">
        <f t="shared" si="2"/>
        <v>-1.6806722689075571E-2</v>
      </c>
      <c r="I878" s="16">
        <v>20.03</v>
      </c>
      <c r="J878" s="32">
        <f t="shared" si="16"/>
        <v>0.96166432912575972</v>
      </c>
      <c r="K878" s="18">
        <f t="shared" ca="1" si="3"/>
        <v>10870.025196523298</v>
      </c>
      <c r="L878" s="19"/>
      <c r="M878" s="20"/>
      <c r="N878" s="18"/>
      <c r="O878" s="20"/>
      <c r="P878" s="21"/>
      <c r="Q878" s="33">
        <f t="shared" si="17"/>
        <v>1.0383356708742404</v>
      </c>
      <c r="R878" s="5">
        <f t="shared" ca="1" si="4"/>
        <v>9.9924607089670445</v>
      </c>
      <c r="S878" s="20"/>
      <c r="T878" s="20"/>
      <c r="U878" s="5">
        <f t="shared" ca="1" si="5"/>
        <v>18.742700654861867</v>
      </c>
      <c r="V878" s="23"/>
      <c r="W878" s="20"/>
      <c r="X878" s="32">
        <f t="shared" si="18"/>
        <v>0.92332865825151944</v>
      </c>
      <c r="Y878" s="18">
        <f t="shared" ca="1" si="6"/>
        <v>495239663.02783221</v>
      </c>
      <c r="Z878" s="20"/>
      <c r="AA878" s="20"/>
      <c r="AB878" s="18"/>
      <c r="AC878" s="20"/>
      <c r="AD878" s="20"/>
      <c r="AE878" s="24">
        <v>20</v>
      </c>
      <c r="AH878" s="25">
        <f t="shared" ca="1" si="7"/>
        <v>1</v>
      </c>
      <c r="AI878" s="15">
        <f t="shared" ca="1" si="8"/>
        <v>23.491148478985206</v>
      </c>
      <c r="AJ878" s="15">
        <f t="shared" ca="1" si="9"/>
        <v>22.886465178870903</v>
      </c>
      <c r="AK878" s="17">
        <f t="shared" ca="1" si="10"/>
        <v>-2.2618770710147913E-2</v>
      </c>
      <c r="AL878" s="17">
        <f t="shared" ca="1" si="11"/>
        <v>-4.0895721620576128E-2</v>
      </c>
      <c r="AM878" s="26">
        <f t="shared" ca="1" si="12"/>
        <v>1</v>
      </c>
      <c r="AN878" s="26">
        <f t="shared" ca="1" si="13"/>
        <v>1</v>
      </c>
      <c r="AO878" s="25">
        <f t="shared" si="20"/>
        <v>0</v>
      </c>
      <c r="AP878" s="26">
        <f t="shared" si="21"/>
        <v>0</v>
      </c>
      <c r="AQ878" s="25">
        <f t="shared" si="22"/>
        <v>1</v>
      </c>
      <c r="AR878" s="26">
        <f t="shared" si="23"/>
        <v>0</v>
      </c>
      <c r="BD878" s="30"/>
      <c r="BE878" s="30"/>
      <c r="BF878" s="30"/>
    </row>
    <row r="879" spans="1:58" x14ac:dyDescent="0.2">
      <c r="A879" s="40">
        <v>39345</v>
      </c>
      <c r="B879" s="13">
        <v>20.82</v>
      </c>
      <c r="C879" s="14">
        <v>20.75</v>
      </c>
      <c r="D879" s="31">
        <f t="shared" si="14"/>
        <v>37834.215708730357</v>
      </c>
      <c r="E879" s="31">
        <f t="shared" si="15"/>
        <v>2024.7413094897713</v>
      </c>
      <c r="F879" s="16">
        <f t="shared" si="0"/>
        <v>39858.957018220128</v>
      </c>
      <c r="G879" s="16">
        <f t="shared" si="1"/>
        <v>20.816444164567589</v>
      </c>
      <c r="H879" s="17">
        <f t="shared" si="2"/>
        <v>-3.3734939759035854E-3</v>
      </c>
      <c r="I879" s="16">
        <v>20.45</v>
      </c>
      <c r="J879" s="32">
        <f t="shared" si="16"/>
        <v>1.0128311606606666</v>
      </c>
      <c r="K879" s="18">
        <f t="shared" ca="1" si="3"/>
        <v>11009.051400941305</v>
      </c>
      <c r="L879" s="19"/>
      <c r="M879" s="20"/>
      <c r="N879" s="18"/>
      <c r="O879" s="20"/>
      <c r="P879" s="21"/>
      <c r="Q879" s="33">
        <f t="shared" si="17"/>
        <v>0.9871688393393333</v>
      </c>
      <c r="R879" s="5">
        <f t="shared" ca="1" si="4"/>
        <v>9.8638349087067478</v>
      </c>
      <c r="S879" s="20"/>
      <c r="T879" s="20"/>
      <c r="U879" s="5">
        <f t="shared" ca="1" si="5"/>
        <v>18.501576620365913</v>
      </c>
      <c r="V879" s="23"/>
      <c r="W879" s="20"/>
      <c r="X879" s="32">
        <f t="shared" si="18"/>
        <v>1.0256623213213334</v>
      </c>
      <c r="Y879" s="18">
        <f t="shared" ca="1" si="6"/>
        <v>507915232.70017946</v>
      </c>
      <c r="Z879" s="20"/>
      <c r="AA879" s="20"/>
      <c r="AB879" s="18"/>
      <c r="AC879" s="20"/>
      <c r="AD879" s="20"/>
      <c r="AE879" s="24">
        <f t="shared" ref="AE879:AE897" si="65">AE878-1</f>
        <v>19</v>
      </c>
      <c r="AH879" s="25">
        <f t="shared" ca="1" si="7"/>
        <v>1</v>
      </c>
      <c r="AI879" s="15">
        <f t="shared" ca="1" si="8"/>
        <v>23.344140806901073</v>
      </c>
      <c r="AJ879" s="15">
        <f t="shared" ca="1" si="9"/>
        <v>22.950924135557312</v>
      </c>
      <c r="AK879" s="17">
        <f t="shared" ca="1" si="10"/>
        <v>-1.5782918086924669E-2</v>
      </c>
      <c r="AL879" s="17">
        <f t="shared" ca="1" si="11"/>
        <v>-3.8390298437778705E-2</v>
      </c>
      <c r="AM879" s="26">
        <f t="shared" ca="1" si="12"/>
        <v>1</v>
      </c>
      <c r="AN879" s="26">
        <f t="shared" ca="1" si="13"/>
        <v>1</v>
      </c>
      <c r="AO879" s="25">
        <f t="shared" si="20"/>
        <v>0</v>
      </c>
      <c r="AP879" s="26">
        <f t="shared" si="21"/>
        <v>0</v>
      </c>
      <c r="AQ879" s="25">
        <f t="shared" si="22"/>
        <v>1</v>
      </c>
      <c r="AR879" s="26">
        <f t="shared" si="23"/>
        <v>0</v>
      </c>
      <c r="BD879" s="30"/>
      <c r="BE879" s="30"/>
      <c r="BF879" s="30"/>
    </row>
    <row r="880" spans="1:58" x14ac:dyDescent="0.2">
      <c r="A880" s="40">
        <v>39346</v>
      </c>
      <c r="B880" s="13">
        <v>19.87</v>
      </c>
      <c r="C880" s="14">
        <v>19.98</v>
      </c>
      <c r="D880" s="31">
        <f t="shared" si="14"/>
        <v>35842.941197744549</v>
      </c>
      <c r="E880" s="31">
        <f t="shared" si="15"/>
        <v>4022.7333730427608</v>
      </c>
      <c r="F880" s="16">
        <f t="shared" si="0"/>
        <v>39865.674570787312</v>
      </c>
      <c r="G880" s="16">
        <f t="shared" si="1"/>
        <v>19.881099791381907</v>
      </c>
      <c r="H880" s="17">
        <f t="shared" si="2"/>
        <v>5.5055055055054369E-3</v>
      </c>
      <c r="I880" s="16">
        <v>19</v>
      </c>
      <c r="J880" s="32">
        <f t="shared" si="16"/>
        <v>0.95522800421877507</v>
      </c>
      <c r="K880" s="18">
        <f t="shared" ca="1" si="3"/>
        <v>10515.725475528418</v>
      </c>
      <c r="L880" s="19"/>
      <c r="M880" s="20"/>
      <c r="N880" s="18"/>
      <c r="O880" s="20"/>
      <c r="P880" s="21"/>
      <c r="Q880" s="33">
        <f t="shared" si="17"/>
        <v>1.0447719957812249</v>
      </c>
      <c r="R880" s="5">
        <f t="shared" ca="1" si="4"/>
        <v>10.30502917177949</v>
      </c>
      <c r="S880" s="20"/>
      <c r="T880" s="20"/>
      <c r="U880" s="5">
        <f t="shared" ca="1" si="5"/>
        <v>19.32926736225896</v>
      </c>
      <c r="V880" s="23"/>
      <c r="W880" s="20"/>
      <c r="X880" s="32">
        <f t="shared" si="18"/>
        <v>0.91045600843755026</v>
      </c>
      <c r="Y880" s="18">
        <f t="shared" ca="1" si="6"/>
        <v>462404041.12859827</v>
      </c>
      <c r="Z880" s="20"/>
      <c r="AA880" s="20"/>
      <c r="AB880" s="18"/>
      <c r="AC880" s="20"/>
      <c r="AD880" s="20"/>
      <c r="AE880" s="24">
        <f t="shared" si="65"/>
        <v>18</v>
      </c>
      <c r="AH880" s="25">
        <f t="shared" ca="1" si="7"/>
        <v>1</v>
      </c>
      <c r="AI880" s="15">
        <f t="shared" ca="1" si="8"/>
        <v>23.209907463633549</v>
      </c>
      <c r="AJ880" s="15">
        <f t="shared" ca="1" si="9"/>
        <v>22.99456224716754</v>
      </c>
      <c r="AK880" s="17">
        <f t="shared" ca="1" si="10"/>
        <v>-7.2194303567702884E-3</v>
      </c>
      <c r="AL880" s="17">
        <f t="shared" ca="1" si="11"/>
        <v>-3.5794917894284954E-2</v>
      </c>
      <c r="AM880" s="26">
        <f t="shared" ca="1" si="12"/>
        <v>1</v>
      </c>
      <c r="AN880" s="26">
        <f t="shared" ca="1" si="13"/>
        <v>1</v>
      </c>
      <c r="AO880" s="25">
        <f t="shared" si="20"/>
        <v>0</v>
      </c>
      <c r="AP880" s="26">
        <f t="shared" si="21"/>
        <v>0</v>
      </c>
      <c r="AQ880" s="25">
        <f t="shared" si="22"/>
        <v>1</v>
      </c>
      <c r="AR880" s="26">
        <f t="shared" si="23"/>
        <v>0</v>
      </c>
      <c r="BD880" s="30"/>
      <c r="BE880" s="30"/>
      <c r="BF880" s="30"/>
    </row>
    <row r="881" spans="1:58" x14ac:dyDescent="0.2">
      <c r="A881" s="40">
        <v>39349</v>
      </c>
      <c r="B881" s="13">
        <v>19.71</v>
      </c>
      <c r="C881" s="14">
        <v>19.91</v>
      </c>
      <c r="D881" s="31">
        <f t="shared" si="14"/>
        <v>33851.666686758741</v>
      </c>
      <c r="E881" s="31">
        <f t="shared" si="15"/>
        <v>6003.0449112453643</v>
      </c>
      <c r="F881" s="16">
        <f t="shared" si="0"/>
        <v>39854.711598004105</v>
      </c>
      <c r="G881" s="16">
        <f t="shared" si="1"/>
        <v>19.740124643589422</v>
      </c>
      <c r="H881" s="17">
        <f t="shared" si="2"/>
        <v>1.0045203415369075E-2</v>
      </c>
      <c r="I881" s="16">
        <v>19.37</v>
      </c>
      <c r="J881" s="32">
        <f t="shared" si="16"/>
        <v>0.99263603924491572</v>
      </c>
      <c r="K881" s="18">
        <f t="shared" ca="1" si="3"/>
        <v>10437.8625377261</v>
      </c>
      <c r="L881" s="19"/>
      <c r="M881" s="20"/>
      <c r="N881" s="18"/>
      <c r="O881" s="20"/>
      <c r="P881" s="21"/>
      <c r="Q881" s="33">
        <f t="shared" si="17"/>
        <v>1.0073639607550844</v>
      </c>
      <c r="R881" s="5">
        <f t="shared" ca="1" si="4"/>
        <v>10.380482546914575</v>
      </c>
      <c r="S881" s="20"/>
      <c r="T881" s="20"/>
      <c r="U881" s="5">
        <f t="shared" ca="1" si="5"/>
        <v>19.470940709624685</v>
      </c>
      <c r="V881" s="23"/>
      <c r="W881" s="20"/>
      <c r="X881" s="32">
        <f t="shared" si="18"/>
        <v>0.98527207848983145</v>
      </c>
      <c r="Y881" s="18">
        <f t="shared" ca="1" si="6"/>
        <v>455563806.65150517</v>
      </c>
      <c r="Z881" s="20"/>
      <c r="AA881" s="20"/>
      <c r="AB881" s="18"/>
      <c r="AC881" s="20"/>
      <c r="AD881" s="20"/>
      <c r="AE881" s="24">
        <f t="shared" si="65"/>
        <v>17</v>
      </c>
      <c r="AH881" s="25">
        <f t="shared" ca="1" si="7"/>
        <v>1</v>
      </c>
      <c r="AI881" s="15">
        <f t="shared" ca="1" si="8"/>
        <v>23.052603764769373</v>
      </c>
      <c r="AJ881" s="15">
        <f t="shared" ca="1" si="9"/>
        <v>23.003414599311082</v>
      </c>
      <c r="AK881" s="17">
        <f t="shared" ca="1" si="10"/>
        <v>1.603634804552075E-3</v>
      </c>
      <c r="AL881" s="17">
        <f t="shared" ca="1" si="11"/>
        <v>-3.2390501480482649E-2</v>
      </c>
      <c r="AM881" s="26">
        <f t="shared" ca="1" si="12"/>
        <v>1</v>
      </c>
      <c r="AN881" s="26">
        <f t="shared" ca="1" si="13"/>
        <v>1</v>
      </c>
      <c r="AO881" s="25">
        <f t="shared" si="20"/>
        <v>0</v>
      </c>
      <c r="AP881" s="26">
        <f t="shared" si="21"/>
        <v>0</v>
      </c>
      <c r="AQ881" s="25">
        <f t="shared" si="22"/>
        <v>1</v>
      </c>
      <c r="AR881" s="26">
        <f t="shared" si="23"/>
        <v>0</v>
      </c>
      <c r="BD881" s="30"/>
      <c r="BE881" s="30"/>
      <c r="BF881" s="30"/>
    </row>
    <row r="882" spans="1:58" x14ac:dyDescent="0.2">
      <c r="A882" s="40">
        <v>39350</v>
      </c>
      <c r="B882" s="13">
        <v>19.88</v>
      </c>
      <c r="C882" s="14">
        <v>20.11</v>
      </c>
      <c r="D882" s="31">
        <f t="shared" si="14"/>
        <v>31860.392175772933</v>
      </c>
      <c r="E882" s="31">
        <f t="shared" si="15"/>
        <v>7974.3166647124808</v>
      </c>
      <c r="F882" s="16">
        <f t="shared" si="0"/>
        <v>39834.708840485415</v>
      </c>
      <c r="G882" s="16">
        <f t="shared" si="1"/>
        <v>19.926042581614649</v>
      </c>
      <c r="H882" s="17">
        <f t="shared" si="2"/>
        <v>1.1437095972153144E-2</v>
      </c>
      <c r="I882" s="16">
        <v>18.600000000000001</v>
      </c>
      <c r="J882" s="32">
        <f t="shared" si="16"/>
        <v>1.0089116569188534</v>
      </c>
      <c r="K882" s="18">
        <f t="shared" ca="1" si="3"/>
        <v>10530.451864703957</v>
      </c>
      <c r="L882" s="19"/>
      <c r="M882" s="20"/>
      <c r="N882" s="18"/>
      <c r="O882" s="20"/>
      <c r="P882" s="21"/>
      <c r="Q882" s="33">
        <f t="shared" si="17"/>
        <v>0.99108834308114668</v>
      </c>
      <c r="R882" s="5">
        <f t="shared" ca="1" si="4"/>
        <v>10.28754666428636</v>
      </c>
      <c r="S882" s="20"/>
      <c r="T882" s="20"/>
      <c r="U882" s="5">
        <f t="shared" ca="1" si="5"/>
        <v>19.29676171051636</v>
      </c>
      <c r="V882" s="23"/>
      <c r="W882" s="20"/>
      <c r="X882" s="32">
        <f t="shared" si="18"/>
        <v>1.0178233138377066</v>
      </c>
      <c r="Y882" s="18">
        <f t="shared" ca="1" si="6"/>
        <v>463652946.89051157</v>
      </c>
      <c r="Z882" s="20"/>
      <c r="AA882" s="20"/>
      <c r="AB882" s="18"/>
      <c r="AC882" s="20"/>
      <c r="AD882" s="20"/>
      <c r="AE882" s="24">
        <f t="shared" si="65"/>
        <v>16</v>
      </c>
      <c r="AH882" s="25" t="str">
        <f t="shared" ca="1" si="7"/>
        <v>-</v>
      </c>
      <c r="AI882" s="15">
        <f t="shared" ca="1" si="8"/>
        <v>22.947794834846064</v>
      </c>
      <c r="AJ882" s="15">
        <f t="shared" ca="1" si="9"/>
        <v>23.002355544438647</v>
      </c>
      <c r="AK882" s="17">
        <f t="shared" ca="1" si="10"/>
        <v>1.0562679696103769E-2</v>
      </c>
      <c r="AL882" s="17">
        <f t="shared" ca="1" si="11"/>
        <v>-2.8922379017465374E-2</v>
      </c>
      <c r="AM882" s="26">
        <f t="shared" ca="1" si="12"/>
        <v>0</v>
      </c>
      <c r="AN882" s="26">
        <f t="shared" ca="1" si="13"/>
        <v>1</v>
      </c>
      <c r="AO882" s="25">
        <f t="shared" si="20"/>
        <v>0</v>
      </c>
      <c r="AP882" s="26">
        <f t="shared" si="21"/>
        <v>0</v>
      </c>
      <c r="AQ882" s="25">
        <f t="shared" si="22"/>
        <v>1</v>
      </c>
      <c r="AR882" s="26">
        <f t="shared" si="23"/>
        <v>0</v>
      </c>
      <c r="BD882" s="30"/>
      <c r="BE882" s="30"/>
      <c r="BF882" s="30"/>
    </row>
    <row r="883" spans="1:58" x14ac:dyDescent="0.2">
      <c r="A883" s="40">
        <v>39351</v>
      </c>
      <c r="B883" s="13">
        <v>19.03</v>
      </c>
      <c r="C883" s="14">
        <v>19.559999999999999</v>
      </c>
      <c r="D883" s="31">
        <f t="shared" si="14"/>
        <v>29869.117664787125</v>
      </c>
      <c r="E883" s="31">
        <f t="shared" si="15"/>
        <v>9942.8167780092426</v>
      </c>
      <c r="F883" s="16">
        <f t="shared" si="0"/>
        <v>39811.934442796366</v>
      </c>
      <c r="G883" s="16">
        <f t="shared" si="1"/>
        <v>19.162364653114675</v>
      </c>
      <c r="H883" s="17">
        <f t="shared" si="2"/>
        <v>2.7096114519427283E-2</v>
      </c>
      <c r="I883" s="16">
        <v>17.63</v>
      </c>
      <c r="J883" s="32">
        <f t="shared" si="16"/>
        <v>0.96112456953930692</v>
      </c>
      <c r="K883" s="18">
        <f t="shared" ca="1" si="3"/>
        <v>10120.663399529181</v>
      </c>
      <c r="L883" s="19"/>
      <c r="M883" s="20"/>
      <c r="N883" s="18"/>
      <c r="O883" s="20"/>
      <c r="P883" s="21"/>
      <c r="Q883" s="33">
        <f t="shared" si="17"/>
        <v>1.0388754304606931</v>
      </c>
      <c r="R883" s="5">
        <f t="shared" ca="1" si="4"/>
        <v>10.687034242906561</v>
      </c>
      <c r="S883" s="20"/>
      <c r="T883" s="20"/>
      <c r="U883" s="5">
        <f t="shared" ca="1" si="5"/>
        <v>20.046245313118909</v>
      </c>
      <c r="V883" s="23"/>
      <c r="W883" s="20"/>
      <c r="X883" s="32">
        <f t="shared" si="18"/>
        <v>0.92224913907861383</v>
      </c>
      <c r="Y883" s="18">
        <f t="shared" ca="1" si="6"/>
        <v>427575389.17426372</v>
      </c>
      <c r="Z883" s="20"/>
      <c r="AA883" s="20"/>
      <c r="AB883" s="18"/>
      <c r="AC883" s="20"/>
      <c r="AD883" s="20"/>
      <c r="AE883" s="24">
        <f t="shared" si="65"/>
        <v>15</v>
      </c>
      <c r="AH883" s="25" t="str">
        <f t="shared" ca="1" si="7"/>
        <v>-</v>
      </c>
      <c r="AI883" s="15">
        <f t="shared" ca="1" si="8"/>
        <v>22.759441602624722</v>
      </c>
      <c r="AJ883" s="15">
        <f t="shared" ca="1" si="9"/>
        <v>22.996285962249583</v>
      </c>
      <c r="AK883" s="17">
        <f t="shared" ca="1" si="10"/>
        <v>5.6506171245792975E-3</v>
      </c>
      <c r="AL883" s="17">
        <f t="shared" ca="1" si="11"/>
        <v>-2.4628277438419097E-2</v>
      </c>
      <c r="AM883" s="26">
        <f t="shared" ca="1" si="12"/>
        <v>0</v>
      </c>
      <c r="AN883" s="26">
        <f t="shared" ca="1" si="13"/>
        <v>1</v>
      </c>
      <c r="AO883" s="25">
        <f t="shared" si="20"/>
        <v>0</v>
      </c>
      <c r="AP883" s="26">
        <f t="shared" si="21"/>
        <v>0</v>
      </c>
      <c r="AQ883" s="25">
        <f t="shared" si="22"/>
        <v>1</v>
      </c>
      <c r="AR883" s="26">
        <f t="shared" si="23"/>
        <v>0</v>
      </c>
      <c r="BD883" s="30"/>
      <c r="BE883" s="30"/>
      <c r="BF883" s="30"/>
    </row>
    <row r="884" spans="1:58" x14ac:dyDescent="0.2">
      <c r="A884" s="40">
        <v>39352</v>
      </c>
      <c r="B884" s="13">
        <v>18.72</v>
      </c>
      <c r="C884" s="14">
        <v>19.39</v>
      </c>
      <c r="D884" s="31">
        <f t="shared" si="14"/>
        <v>27877.843153801317</v>
      </c>
      <c r="E884" s="31">
        <f t="shared" si="15"/>
        <v>11880.135486805762</v>
      </c>
      <c r="F884" s="16">
        <f t="shared" si="0"/>
        <v>39757.978640607078</v>
      </c>
      <c r="G884" s="16">
        <f t="shared" si="1"/>
        <v>18.920203608138927</v>
      </c>
      <c r="H884" s="17">
        <f t="shared" si="2"/>
        <v>3.4553893759669996E-2</v>
      </c>
      <c r="I884" s="16">
        <v>17</v>
      </c>
      <c r="J884" s="32">
        <f t="shared" si="16"/>
        <v>0.98602453413277003</v>
      </c>
      <c r="K884" s="18">
        <f t="shared" ca="1" si="3"/>
        <v>9978.8155807336425</v>
      </c>
      <c r="L884" s="19"/>
      <c r="M884" s="20"/>
      <c r="N884" s="18"/>
      <c r="O884" s="20"/>
      <c r="P884" s="21"/>
      <c r="Q884" s="33">
        <f t="shared" si="17"/>
        <v>1.01397546586723</v>
      </c>
      <c r="R884" s="5">
        <f t="shared" ca="1" si="4"/>
        <v>10.83593909541308</v>
      </c>
      <c r="S884" s="20"/>
      <c r="T884" s="20"/>
      <c r="U884" s="5">
        <f t="shared" ca="1" si="5"/>
        <v>20.325705047114681</v>
      </c>
      <c r="V884" s="23"/>
      <c r="W884" s="20"/>
      <c r="X884" s="32">
        <f t="shared" si="18"/>
        <v>0.97204906826554005</v>
      </c>
      <c r="Y884" s="18">
        <f t="shared" ca="1" si="6"/>
        <v>415596905.12676013</v>
      </c>
      <c r="Z884" s="20"/>
      <c r="AA884" s="20"/>
      <c r="AB884" s="18"/>
      <c r="AC884" s="20"/>
      <c r="AD884" s="20"/>
      <c r="AE884" s="24">
        <f t="shared" si="65"/>
        <v>14</v>
      </c>
      <c r="AH884" s="25" t="str">
        <f t="shared" ca="1" si="7"/>
        <v>-</v>
      </c>
      <c r="AI884" s="15">
        <f t="shared" ca="1" si="8"/>
        <v>22.470824001664099</v>
      </c>
      <c r="AJ884" s="15">
        <f t="shared" ca="1" si="9"/>
        <v>22.955071807142399</v>
      </c>
      <c r="AK884" s="17">
        <f t="shared" ca="1" si="10"/>
        <v>1.4210719866036892E-2</v>
      </c>
      <c r="AL884" s="17">
        <f t="shared" ca="1" si="11"/>
        <v>-1.9487306086245444E-2</v>
      </c>
      <c r="AM884" s="26">
        <f t="shared" ca="1" si="12"/>
        <v>0</v>
      </c>
      <c r="AN884" s="26">
        <f t="shared" ca="1" si="13"/>
        <v>1</v>
      </c>
      <c r="AO884" s="25">
        <f t="shared" si="20"/>
        <v>0</v>
      </c>
      <c r="AP884" s="26">
        <f t="shared" si="21"/>
        <v>0</v>
      </c>
      <c r="AQ884" s="25">
        <f t="shared" si="22"/>
        <v>1</v>
      </c>
      <c r="AR884" s="26">
        <f t="shared" si="23"/>
        <v>0</v>
      </c>
      <c r="BD884" s="30"/>
      <c r="BE884" s="30"/>
      <c r="BF884" s="30"/>
    </row>
    <row r="885" spans="1:58" x14ac:dyDescent="0.2">
      <c r="A885" s="40">
        <v>39353</v>
      </c>
      <c r="B885" s="13">
        <v>18.920000000000002</v>
      </c>
      <c r="C885" s="14">
        <v>19.79</v>
      </c>
      <c r="D885" s="31">
        <f t="shared" si="14"/>
        <v>25886.56864281551</v>
      </c>
      <c r="E885" s="31">
        <f t="shared" si="15"/>
        <v>13802.603709892628</v>
      </c>
      <c r="F885" s="16">
        <f t="shared" si="0"/>
        <v>39689.172352708134</v>
      </c>
      <c r="G885" s="16">
        <f t="shared" si="1"/>
        <v>19.222557713244612</v>
      </c>
      <c r="H885" s="17">
        <f t="shared" si="2"/>
        <v>4.3961596766043276E-2</v>
      </c>
      <c r="I885" s="16">
        <v>18</v>
      </c>
      <c r="J885" s="32">
        <f t="shared" si="16"/>
        <v>1.0142222042598825</v>
      </c>
      <c r="K885" s="18">
        <f t="shared" ca="1" si="3"/>
        <v>10120.323732053859</v>
      </c>
      <c r="L885" s="19"/>
      <c r="M885" s="20"/>
      <c r="N885" s="18"/>
      <c r="O885" s="20"/>
      <c r="P885" s="21"/>
      <c r="Q885" s="33">
        <f t="shared" si="17"/>
        <v>0.98577779574011748</v>
      </c>
      <c r="R885" s="5">
        <f t="shared" ca="1" si="4"/>
        <v>10.681383165338335</v>
      </c>
      <c r="S885" s="20"/>
      <c r="T885" s="20"/>
      <c r="U885" s="5">
        <f t="shared" ca="1" si="5"/>
        <v>20.035942755541893</v>
      </c>
      <c r="V885" s="23"/>
      <c r="W885" s="20"/>
      <c r="X885" s="32">
        <f t="shared" si="18"/>
        <v>1.028444408519765</v>
      </c>
      <c r="Y885" s="18">
        <f t="shared" ca="1" si="6"/>
        <v>427390183.5387277</v>
      </c>
      <c r="Z885" s="20"/>
      <c r="AA885" s="20"/>
      <c r="AB885" s="18"/>
      <c r="AC885" s="20"/>
      <c r="AD885" s="20"/>
      <c r="AE885" s="24">
        <f t="shared" si="65"/>
        <v>13</v>
      </c>
      <c r="AH885" s="25" t="str">
        <f t="shared" ca="1" si="7"/>
        <v>-</v>
      </c>
      <c r="AI885" s="15">
        <f t="shared" ca="1" si="8"/>
        <v>22.24657644136866</v>
      </c>
      <c r="AJ885" s="15">
        <f t="shared" ca="1" si="9"/>
        <v>22.895619014320079</v>
      </c>
      <c r="AK885" s="17">
        <f t="shared" ca="1" si="10"/>
        <v>2.209990165636137E-2</v>
      </c>
      <c r="AL885" s="17">
        <f t="shared" ca="1" si="11"/>
        <v>-1.376351581217726E-2</v>
      </c>
      <c r="AM885" s="26">
        <f t="shared" ca="1" si="12"/>
        <v>0</v>
      </c>
      <c r="AN885" s="26">
        <f t="shared" ca="1" si="13"/>
        <v>1</v>
      </c>
      <c r="AO885" s="25">
        <f t="shared" si="20"/>
        <v>0</v>
      </c>
      <c r="AP885" s="26">
        <f t="shared" si="21"/>
        <v>0</v>
      </c>
      <c r="AQ885" s="25">
        <f t="shared" si="22"/>
        <v>1</v>
      </c>
      <c r="AR885" s="26">
        <f t="shared" si="23"/>
        <v>0</v>
      </c>
      <c r="BD885" s="30"/>
      <c r="BE885" s="30"/>
      <c r="BF885" s="30"/>
    </row>
    <row r="886" spans="1:58" x14ac:dyDescent="0.2">
      <c r="A886" s="40">
        <v>39356</v>
      </c>
      <c r="B886" s="13">
        <v>18.43</v>
      </c>
      <c r="C886" s="14">
        <v>19.34</v>
      </c>
      <c r="D886" s="31">
        <f t="shared" si="14"/>
        <v>23895.294131829702</v>
      </c>
      <c r="E886" s="31">
        <f t="shared" si="15"/>
        <v>15706.338613775979</v>
      </c>
      <c r="F886" s="16">
        <f t="shared" si="0"/>
        <v>39601.632745605682</v>
      </c>
      <c r="G886" s="16">
        <f t="shared" si="1"/>
        <v>18.790913607536094</v>
      </c>
      <c r="H886" s="17">
        <f t="shared" si="2"/>
        <v>4.7052740434333051E-2</v>
      </c>
      <c r="I886" s="16">
        <v>17.84</v>
      </c>
      <c r="J886" s="32">
        <f t="shared" si="16"/>
        <v>0.97538881635439711</v>
      </c>
      <c r="K886" s="18">
        <f t="shared" ca="1" si="3"/>
        <v>9870.8481550246888</v>
      </c>
      <c r="L886" s="19"/>
      <c r="M886" s="20"/>
      <c r="N886" s="18"/>
      <c r="O886" s="20"/>
      <c r="P886" s="21"/>
      <c r="Q886" s="33">
        <f t="shared" si="17"/>
        <v>1.0246111836456029</v>
      </c>
      <c r="R886" s="5">
        <f t="shared" ca="1" si="4"/>
        <v>10.943808724338309</v>
      </c>
      <c r="S886" s="20"/>
      <c r="T886" s="20"/>
      <c r="U886" s="5">
        <f t="shared" ca="1" si="5"/>
        <v>20.528348201253767</v>
      </c>
      <c r="V886" s="23"/>
      <c r="W886" s="20"/>
      <c r="X886" s="32">
        <f t="shared" si="18"/>
        <v>0.95077763270879434</v>
      </c>
      <c r="Y886" s="18">
        <f t="shared" ca="1" si="6"/>
        <v>406326283.5833478</v>
      </c>
      <c r="Z886" s="20"/>
      <c r="AA886" s="20"/>
      <c r="AB886" s="18"/>
      <c r="AC886" s="20"/>
      <c r="AD886" s="20"/>
      <c r="AE886" s="24">
        <f t="shared" si="65"/>
        <v>12</v>
      </c>
      <c r="AH886" s="25" t="str">
        <f t="shared" ca="1" si="7"/>
        <v>-</v>
      </c>
      <c r="AI886" s="15">
        <f t="shared" ca="1" si="8"/>
        <v>21.993191542980398</v>
      </c>
      <c r="AJ886" s="15">
        <f t="shared" ca="1" si="9"/>
        <v>22.848090233121201</v>
      </c>
      <c r="AK886" s="17">
        <f t="shared" ca="1" si="10"/>
        <v>2.902444081116597E-2</v>
      </c>
      <c r="AL886" s="17">
        <f t="shared" ca="1" si="11"/>
        <v>-6.3362050122098695E-3</v>
      </c>
      <c r="AM886" s="26">
        <f t="shared" ca="1" si="12"/>
        <v>0</v>
      </c>
      <c r="AN886" s="26">
        <f t="shared" ca="1" si="13"/>
        <v>1</v>
      </c>
      <c r="AO886" s="25">
        <f t="shared" si="20"/>
        <v>0</v>
      </c>
      <c r="AP886" s="26">
        <f t="shared" si="21"/>
        <v>0</v>
      </c>
      <c r="AQ886" s="25">
        <f t="shared" si="22"/>
        <v>1</v>
      </c>
      <c r="AR886" s="26">
        <f t="shared" si="23"/>
        <v>0</v>
      </c>
      <c r="BD886" s="30"/>
      <c r="BE886" s="30"/>
      <c r="BF886" s="30"/>
    </row>
    <row r="887" spans="1:58" x14ac:dyDescent="0.2">
      <c r="A887" s="40">
        <v>39357</v>
      </c>
      <c r="B887" s="13">
        <v>18.920000000000002</v>
      </c>
      <c r="C887" s="14">
        <v>19.690000000000001</v>
      </c>
      <c r="D887" s="31">
        <f t="shared" si="14"/>
        <v>21904.019620843894</v>
      </c>
      <c r="E887" s="31">
        <f t="shared" si="15"/>
        <v>17603.918202062869</v>
      </c>
      <c r="F887" s="16">
        <f t="shared" si="0"/>
        <v>39507.937822906766</v>
      </c>
      <c r="G887" s="16">
        <f t="shared" si="1"/>
        <v>19.263096039999567</v>
      </c>
      <c r="H887" s="17">
        <f t="shared" si="2"/>
        <v>3.9106145251396662E-2</v>
      </c>
      <c r="I887" s="16">
        <v>18.489999999999998</v>
      </c>
      <c r="J887" s="32">
        <f t="shared" si="16"/>
        <v>1.0227028441425272</v>
      </c>
      <c r="K887" s="18">
        <f t="shared" ca="1" si="3"/>
        <v>10094.532931584214</v>
      </c>
      <c r="L887" s="19"/>
      <c r="M887" s="20"/>
      <c r="N887" s="18"/>
      <c r="O887" s="20"/>
      <c r="P887" s="21"/>
      <c r="Q887" s="33">
        <f t="shared" si="17"/>
        <v>0.97729715585747279</v>
      </c>
      <c r="R887" s="5">
        <f t="shared" ca="1" si="4"/>
        <v>10.694907586198836</v>
      </c>
      <c r="S887" s="20"/>
      <c r="T887" s="20"/>
      <c r="U887" s="5">
        <f t="shared" ca="1" si="5"/>
        <v>20.061609470129397</v>
      </c>
      <c r="V887" s="23"/>
      <c r="W887" s="20"/>
      <c r="X887" s="32">
        <f t="shared" si="18"/>
        <v>1.0454056882850544</v>
      </c>
      <c r="Y887" s="18">
        <f t="shared" ca="1" si="6"/>
        <v>424747852.33228266</v>
      </c>
      <c r="Z887" s="20"/>
      <c r="AA887" s="20"/>
      <c r="AB887" s="18"/>
      <c r="AC887" s="20"/>
      <c r="AD887" s="20"/>
      <c r="AE887" s="24">
        <f t="shared" si="65"/>
        <v>11</v>
      </c>
      <c r="AH887" s="25" t="str">
        <f t="shared" ca="1" si="7"/>
        <v>-</v>
      </c>
      <c r="AI887" s="15">
        <f t="shared" ca="1" si="8"/>
        <v>21.799927551566498</v>
      </c>
      <c r="AJ887" s="15">
        <f t="shared" ca="1" si="9"/>
        <v>22.770206316198955</v>
      </c>
      <c r="AK887" s="17">
        <f t="shared" ca="1" si="10"/>
        <v>3.3867931117170569E-2</v>
      </c>
      <c r="AL887" s="17">
        <f t="shared" ca="1" si="11"/>
        <v>1.3014839910125489E-3</v>
      </c>
      <c r="AM887" s="26">
        <f t="shared" ca="1" si="12"/>
        <v>0</v>
      </c>
      <c r="AN887" s="26">
        <f t="shared" ca="1" si="13"/>
        <v>1</v>
      </c>
      <c r="AO887" s="25">
        <f t="shared" si="20"/>
        <v>0</v>
      </c>
      <c r="AP887" s="26">
        <f t="shared" si="21"/>
        <v>0</v>
      </c>
      <c r="AQ887" s="25">
        <f t="shared" si="22"/>
        <v>1</v>
      </c>
      <c r="AR887" s="26">
        <f t="shared" si="23"/>
        <v>0</v>
      </c>
      <c r="BD887" s="30"/>
      <c r="BE887" s="30"/>
      <c r="BF887" s="30"/>
    </row>
    <row r="888" spans="1:58" x14ac:dyDescent="0.2">
      <c r="A888" s="40">
        <v>39358</v>
      </c>
      <c r="B888" s="13">
        <v>19.100000000000001</v>
      </c>
      <c r="C888" s="14">
        <v>19.989999999999998</v>
      </c>
      <c r="D888" s="31">
        <f t="shared" si="14"/>
        <v>19912.745109858086</v>
      </c>
      <c r="E888" s="31">
        <f t="shared" si="15"/>
        <v>19517.321642786661</v>
      </c>
      <c r="F888" s="16">
        <f t="shared" si="0"/>
        <v>39430.066752644751</v>
      </c>
      <c r="G888" s="16">
        <f t="shared" si="1"/>
        <v>19.540537328304545</v>
      </c>
      <c r="H888" s="17">
        <f t="shared" si="2"/>
        <v>4.4522261130565122E-2</v>
      </c>
      <c r="I888" s="16">
        <v>18.8</v>
      </c>
      <c r="J888" s="32">
        <f t="shared" si="16"/>
        <v>1.012403324539539</v>
      </c>
      <c r="K888" s="18">
        <f t="shared" ca="1" si="3"/>
        <v>10219.322061340981</v>
      </c>
      <c r="L888" s="19"/>
      <c r="M888" s="20"/>
      <c r="N888" s="18"/>
      <c r="O888" s="20"/>
      <c r="P888" s="21"/>
      <c r="Q888" s="33">
        <f t="shared" si="17"/>
        <v>0.98759667546046104</v>
      </c>
      <c r="R888" s="5">
        <f t="shared" ca="1" si="4"/>
        <v>10.561815166827774</v>
      </c>
      <c r="S888" s="20"/>
      <c r="T888" s="20"/>
      <c r="U888" s="5">
        <f t="shared" ca="1" si="5"/>
        <v>19.812100518017662</v>
      </c>
      <c r="V888" s="23"/>
      <c r="W888" s="20"/>
      <c r="X888" s="32">
        <f t="shared" si="18"/>
        <v>1.0248066490790779</v>
      </c>
      <c r="Y888" s="18">
        <f t="shared" ca="1" si="6"/>
        <v>435255775.82185531</v>
      </c>
      <c r="Z888" s="20"/>
      <c r="AA888" s="20"/>
      <c r="AB888" s="18"/>
      <c r="AC888" s="20"/>
      <c r="AD888" s="20"/>
      <c r="AE888" s="24">
        <f t="shared" si="65"/>
        <v>10</v>
      </c>
      <c r="AH888" s="25" t="str">
        <f t="shared" ca="1" si="7"/>
        <v>-</v>
      </c>
      <c r="AI888" s="15">
        <f t="shared" ca="1" si="8"/>
        <v>21.664364064047831</v>
      </c>
      <c r="AJ888" s="15">
        <f t="shared" ca="1" si="9"/>
        <v>22.711314786012103</v>
      </c>
      <c r="AK888" s="17">
        <f t="shared" ca="1" si="10"/>
        <v>3.9382125310239234E-2</v>
      </c>
      <c r="AL888" s="17">
        <f t="shared" ca="1" si="11"/>
        <v>7.7621524073544987E-3</v>
      </c>
      <c r="AM888" s="26">
        <f t="shared" ca="1" si="12"/>
        <v>0</v>
      </c>
      <c r="AN888" s="26">
        <f t="shared" ca="1" si="13"/>
        <v>1</v>
      </c>
      <c r="AO888" s="25">
        <f t="shared" si="20"/>
        <v>0</v>
      </c>
      <c r="AP888" s="26">
        <f t="shared" si="21"/>
        <v>0</v>
      </c>
      <c r="AQ888" s="25">
        <f t="shared" si="22"/>
        <v>1</v>
      </c>
      <c r="AR888" s="26">
        <f t="shared" si="23"/>
        <v>0</v>
      </c>
      <c r="BD888" s="30"/>
      <c r="BE888" s="30"/>
      <c r="BF888" s="30"/>
    </row>
    <row r="889" spans="1:58" x14ac:dyDescent="0.2">
      <c r="A889" s="40">
        <v>39359</v>
      </c>
      <c r="B889" s="13">
        <v>19.260000000000002</v>
      </c>
      <c r="C889" s="14">
        <v>20.149999999999999</v>
      </c>
      <c r="D889" s="31">
        <f t="shared" si="14"/>
        <v>17921.470598872278</v>
      </c>
      <c r="E889" s="31">
        <f t="shared" si="15"/>
        <v>21419.940110011721</v>
      </c>
      <c r="F889" s="16">
        <f t="shared" si="0"/>
        <v>39341.410708883996</v>
      </c>
      <c r="G889" s="16">
        <f t="shared" si="1"/>
        <v>19.744572015959903</v>
      </c>
      <c r="H889" s="17">
        <f t="shared" si="2"/>
        <v>4.4168734491314976E-2</v>
      </c>
      <c r="I889" s="16">
        <v>18.440000000000001</v>
      </c>
      <c r="J889" s="32">
        <f t="shared" si="16"/>
        <v>1.0081696960173352</v>
      </c>
      <c r="K889" s="18">
        <f t="shared" ca="1" si="3"/>
        <v>10302.390791132921</v>
      </c>
      <c r="L889" s="19"/>
      <c r="M889" s="20"/>
      <c r="N889" s="18"/>
      <c r="O889" s="20"/>
      <c r="P889" s="21"/>
      <c r="Q889" s="33">
        <f t="shared" si="17"/>
        <v>0.99183030398266481</v>
      </c>
      <c r="R889" s="5">
        <f t="shared" ca="1" si="4"/>
        <v>10.475091950790082</v>
      </c>
      <c r="S889" s="20"/>
      <c r="T889" s="20"/>
      <c r="U889" s="5">
        <f t="shared" ca="1" si="5"/>
        <v>19.649568944781681</v>
      </c>
      <c r="V889" s="23"/>
      <c r="W889" s="20"/>
      <c r="X889" s="32">
        <f t="shared" si="18"/>
        <v>1.0163393920346704</v>
      </c>
      <c r="Y889" s="18">
        <f t="shared" ca="1" si="6"/>
        <v>442338476.98262495</v>
      </c>
      <c r="Z889" s="20"/>
      <c r="AA889" s="20"/>
      <c r="AB889" s="18"/>
      <c r="AC889" s="20"/>
      <c r="AD889" s="20"/>
      <c r="AE889" s="24">
        <f t="shared" si="65"/>
        <v>9</v>
      </c>
      <c r="AH889" s="25" t="str">
        <f t="shared" ca="1" si="7"/>
        <v>-</v>
      </c>
      <c r="AI889" s="15">
        <f t="shared" ca="1" si="8"/>
        <v>21.479471350247309</v>
      </c>
      <c r="AJ889" s="15">
        <f t="shared" ca="1" si="9"/>
        <v>22.693784094926503</v>
      </c>
      <c r="AK889" s="17">
        <f t="shared" ca="1" si="10"/>
        <v>4.2227561972220516E-2</v>
      </c>
      <c r="AL889" s="17">
        <f t="shared" ca="1" si="11"/>
        <v>1.3296986420264376E-2</v>
      </c>
      <c r="AM889" s="26">
        <f t="shared" ca="1" si="12"/>
        <v>0</v>
      </c>
      <c r="AN889" s="26">
        <f t="shared" ca="1" si="13"/>
        <v>1</v>
      </c>
      <c r="AO889" s="25">
        <f t="shared" si="20"/>
        <v>0</v>
      </c>
      <c r="AP889" s="26">
        <f t="shared" si="21"/>
        <v>0</v>
      </c>
      <c r="AQ889" s="25">
        <f t="shared" si="22"/>
        <v>1</v>
      </c>
      <c r="AR889" s="26">
        <f t="shared" si="23"/>
        <v>0</v>
      </c>
      <c r="BD889" s="30"/>
      <c r="BE889" s="30"/>
      <c r="BF889" s="30"/>
    </row>
    <row r="890" spans="1:58" x14ac:dyDescent="0.2">
      <c r="A890" s="40">
        <v>39360</v>
      </c>
      <c r="B890" s="13">
        <v>17.93</v>
      </c>
      <c r="C890" s="14">
        <v>19.27</v>
      </c>
      <c r="D890" s="31">
        <f t="shared" si="14"/>
        <v>15930.19608788647</v>
      </c>
      <c r="E890" s="31">
        <f t="shared" si="15"/>
        <v>23323.262545822476</v>
      </c>
      <c r="F890" s="16">
        <f t="shared" si="0"/>
        <v>39253.458633708942</v>
      </c>
      <c r="G890" s="16">
        <f t="shared" si="1"/>
        <v>18.726188995803888</v>
      </c>
      <c r="H890" s="17">
        <f t="shared" si="2"/>
        <v>6.9538142189932484E-2</v>
      </c>
      <c r="I890" s="16">
        <v>16.91</v>
      </c>
      <c r="J890" s="32">
        <f t="shared" si="16"/>
        <v>0.94630182482080294</v>
      </c>
      <c r="K890" s="18">
        <f t="shared" ca="1" si="3"/>
        <v>9748.7737514912005</v>
      </c>
      <c r="L890" s="19"/>
      <c r="M890" s="20"/>
      <c r="N890" s="18"/>
      <c r="O890" s="20"/>
      <c r="P890" s="21"/>
      <c r="Q890" s="33">
        <f t="shared" si="17"/>
        <v>1.0536981751791972</v>
      </c>
      <c r="R890" s="5">
        <f t="shared" ca="1" si="4"/>
        <v>11.037125462096068</v>
      </c>
      <c r="S890" s="20"/>
      <c r="T890" s="20"/>
      <c r="U890" s="5">
        <f t="shared" ca="1" si="5"/>
        <v>20.704006105286375</v>
      </c>
      <c r="V890" s="23"/>
      <c r="W890" s="20"/>
      <c r="X890" s="32">
        <f t="shared" si="18"/>
        <v>0.89260364964160588</v>
      </c>
      <c r="Y890" s="18">
        <f t="shared" ca="1" si="6"/>
        <v>394806953.74006969</v>
      </c>
      <c r="Z890" s="20"/>
      <c r="AA890" s="20"/>
      <c r="AB890" s="18"/>
      <c r="AC890" s="20"/>
      <c r="AD890" s="20"/>
      <c r="AE890" s="24">
        <f t="shared" si="65"/>
        <v>8</v>
      </c>
      <c r="AH890" s="25" t="str">
        <f t="shared" ca="1" si="7"/>
        <v>-</v>
      </c>
      <c r="AI890" s="15">
        <f t="shared" ca="1" si="8"/>
        <v>21.257161124384879</v>
      </c>
      <c r="AJ890" s="15">
        <f t="shared" ca="1" si="9"/>
        <v>22.65749403908168</v>
      </c>
      <c r="AK890" s="17">
        <f t="shared" ca="1" si="10"/>
        <v>4.8058270043930928E-2</v>
      </c>
      <c r="AL890" s="17">
        <f t="shared" ca="1" si="11"/>
        <v>2.0510334111848959E-2</v>
      </c>
      <c r="AM890" s="26">
        <f t="shared" ca="1" si="12"/>
        <v>0</v>
      </c>
      <c r="AN890" s="26">
        <f t="shared" ca="1" si="13"/>
        <v>1</v>
      </c>
      <c r="AO890" s="25">
        <f t="shared" si="20"/>
        <v>0</v>
      </c>
      <c r="AP890" s="26">
        <f t="shared" si="21"/>
        <v>0</v>
      </c>
      <c r="AQ890" s="25">
        <f t="shared" si="22"/>
        <v>1</v>
      </c>
      <c r="AR890" s="26">
        <f t="shared" si="23"/>
        <v>0</v>
      </c>
      <c r="BD890" s="30"/>
      <c r="BE890" s="30"/>
      <c r="BF890" s="30"/>
    </row>
    <row r="891" spans="1:58" x14ac:dyDescent="0.2">
      <c r="A891" s="40">
        <v>39363</v>
      </c>
      <c r="B891" s="13">
        <v>18.2</v>
      </c>
      <c r="C891" s="14">
        <v>19.510000000000002</v>
      </c>
      <c r="D891" s="31">
        <f t="shared" si="14"/>
        <v>13938.921576900662</v>
      </c>
      <c r="E891" s="31">
        <f t="shared" si="15"/>
        <v>25176.067526724164</v>
      </c>
      <c r="F891" s="16">
        <f t="shared" si="0"/>
        <v>39114.98910362483</v>
      </c>
      <c r="G891" s="16">
        <f t="shared" si="1"/>
        <v>19.043171613128543</v>
      </c>
      <c r="H891" s="17">
        <f t="shared" si="2"/>
        <v>6.7145053818554734E-2</v>
      </c>
      <c r="I891" s="16">
        <v>17.46</v>
      </c>
      <c r="J891" s="32">
        <f t="shared" si="16"/>
        <v>1.0133399484574797</v>
      </c>
      <c r="K891" s="18">
        <f t="shared" ca="1" si="3"/>
        <v>9878.4191510861619</v>
      </c>
      <c r="L891" s="19"/>
      <c r="M891" s="20"/>
      <c r="N891" s="18"/>
      <c r="O891" s="20"/>
      <c r="P891" s="21"/>
      <c r="Q891" s="33">
        <f t="shared" si="17"/>
        <v>0.98666005154252023</v>
      </c>
      <c r="R891" s="5">
        <f t="shared" ca="1" si="4"/>
        <v>10.88943711878569</v>
      </c>
      <c r="S891" s="20"/>
      <c r="T891" s="20"/>
      <c r="U891" s="5">
        <f t="shared" ca="1" si="5"/>
        <v>20.427116375855018</v>
      </c>
      <c r="V891" s="23"/>
      <c r="W891" s="20"/>
      <c r="X891" s="32">
        <f t="shared" si="18"/>
        <v>1.0266798969149595</v>
      </c>
      <c r="Y891" s="18">
        <f t="shared" ca="1" si="6"/>
        <v>405313685.8491956</v>
      </c>
      <c r="Z891" s="20"/>
      <c r="AA891" s="20"/>
      <c r="AB891" s="18"/>
      <c r="AC891" s="20"/>
      <c r="AD891" s="20"/>
      <c r="AE891" s="24">
        <f t="shared" si="65"/>
        <v>7</v>
      </c>
      <c r="AH891" s="25" t="str">
        <f t="shared" ca="1" si="7"/>
        <v>-</v>
      </c>
      <c r="AI891" s="15">
        <f t="shared" ca="1" si="8"/>
        <v>20.982536032139347</v>
      </c>
      <c r="AJ891" s="15">
        <f t="shared" ca="1" si="9"/>
        <v>22.55948925478868</v>
      </c>
      <c r="AK891" s="17">
        <f t="shared" ca="1" si="10"/>
        <v>5.1922179552682836E-2</v>
      </c>
      <c r="AL891" s="17">
        <f t="shared" ca="1" si="11"/>
        <v>2.7387724197543949E-2</v>
      </c>
      <c r="AM891" s="26">
        <f t="shared" ca="1" si="12"/>
        <v>0</v>
      </c>
      <c r="AN891" s="26">
        <f t="shared" ca="1" si="13"/>
        <v>1</v>
      </c>
      <c r="AO891" s="25">
        <f t="shared" si="20"/>
        <v>0</v>
      </c>
      <c r="AP891" s="26">
        <f t="shared" si="21"/>
        <v>0</v>
      </c>
      <c r="AQ891" s="25">
        <f t="shared" si="22"/>
        <v>1</v>
      </c>
      <c r="AR891" s="26">
        <f t="shared" si="23"/>
        <v>0</v>
      </c>
      <c r="BD891" s="30"/>
      <c r="BE891" s="30"/>
      <c r="BF891" s="30"/>
    </row>
    <row r="892" spans="1:58" x14ac:dyDescent="0.2">
      <c r="A892" s="40">
        <v>39364</v>
      </c>
      <c r="B892" s="13">
        <v>17.059999999999999</v>
      </c>
      <c r="C892" s="14">
        <v>18.64</v>
      </c>
      <c r="D892" s="31">
        <f t="shared" si="14"/>
        <v>11947.647065914853</v>
      </c>
      <c r="E892" s="31">
        <f t="shared" si="15"/>
        <v>27033.637803502315</v>
      </c>
      <c r="F892" s="16">
        <f t="shared" si="0"/>
        <v>38981.28486941717</v>
      </c>
      <c r="G892" s="16">
        <f t="shared" si="1"/>
        <v>18.15573473200326</v>
      </c>
      <c r="H892" s="17">
        <f t="shared" si="2"/>
        <v>8.476394849785418E-2</v>
      </c>
      <c r="I892" s="16">
        <v>16.12</v>
      </c>
      <c r="J892" s="32">
        <f t="shared" si="16"/>
        <v>0.95013974180860994</v>
      </c>
      <c r="K892" s="18">
        <f t="shared" ca="1" si="3"/>
        <v>9385.4959782260084</v>
      </c>
      <c r="L892" s="19"/>
      <c r="M892" s="20"/>
      <c r="N892" s="18"/>
      <c r="O892" s="20"/>
      <c r="P892" s="21"/>
      <c r="Q892" s="33">
        <f t="shared" si="17"/>
        <v>1.0498602581913901</v>
      </c>
      <c r="R892" s="5">
        <f t="shared" ca="1" si="4"/>
        <v>11.431911006869788</v>
      </c>
      <c r="S892" s="20"/>
      <c r="T892" s="20"/>
      <c r="U892" s="5">
        <f t="shared" ca="1" si="5"/>
        <v>21.444883472446719</v>
      </c>
      <c r="V892" s="23"/>
      <c r="W892" s="20"/>
      <c r="X892" s="32">
        <f t="shared" si="18"/>
        <v>0.90027948361721988</v>
      </c>
      <c r="Y892" s="18">
        <f t="shared" ca="1" si="6"/>
        <v>364871580.87802994</v>
      </c>
      <c r="Z892" s="20"/>
      <c r="AA892" s="20"/>
      <c r="AB892" s="18"/>
      <c r="AC892" s="20"/>
      <c r="AD892" s="20"/>
      <c r="AE892" s="24">
        <f t="shared" si="65"/>
        <v>6</v>
      </c>
      <c r="AH892" s="25" t="str">
        <f t="shared" ca="1" si="7"/>
        <v>-</v>
      </c>
      <c r="AI892" s="15">
        <f t="shared" ca="1" si="8"/>
        <v>20.63739151696419</v>
      </c>
      <c r="AJ892" s="15">
        <f t="shared" ca="1" si="9"/>
        <v>22.398335829527721</v>
      </c>
      <c r="AK892" s="17">
        <f t="shared" ca="1" si="10"/>
        <v>5.8207380896603024E-2</v>
      </c>
      <c r="AL892" s="17">
        <f t="shared" ca="1" si="11"/>
        <v>3.5330294314732148E-2</v>
      </c>
      <c r="AM892" s="26">
        <f t="shared" ca="1" si="12"/>
        <v>0</v>
      </c>
      <c r="AN892" s="26">
        <f t="shared" ca="1" si="13"/>
        <v>1</v>
      </c>
      <c r="AO892" s="25">
        <f t="shared" si="20"/>
        <v>0</v>
      </c>
      <c r="AP892" s="26">
        <f t="shared" si="21"/>
        <v>0</v>
      </c>
      <c r="AQ892" s="25">
        <f t="shared" si="22"/>
        <v>1</v>
      </c>
      <c r="AR892" s="26">
        <f t="shared" si="23"/>
        <v>0</v>
      </c>
      <c r="BD892" s="30"/>
      <c r="BE892" s="30"/>
      <c r="BF892" s="30"/>
    </row>
    <row r="893" spans="1:58" x14ac:dyDescent="0.2">
      <c r="A893" s="40">
        <v>39365</v>
      </c>
      <c r="B893" s="13">
        <v>17.309999999999999</v>
      </c>
      <c r="C893" s="14">
        <v>18.62</v>
      </c>
      <c r="D893" s="31">
        <f t="shared" si="14"/>
        <v>9956.372554929043</v>
      </c>
      <c r="E893" s="31">
        <f t="shared" si="15"/>
        <v>28856.124024393834</v>
      </c>
      <c r="F893" s="16">
        <f t="shared" si="0"/>
        <v>38812.496579322877</v>
      </c>
      <c r="G893" s="16">
        <f t="shared" si="1"/>
        <v>18.283952355646569</v>
      </c>
      <c r="H893" s="17">
        <f t="shared" si="2"/>
        <v>7.0354457572502804E-2</v>
      </c>
      <c r="I893" s="16">
        <v>16.670000000000002</v>
      </c>
      <c r="J893" s="32">
        <f t="shared" si="16"/>
        <v>1.0027015390187886</v>
      </c>
      <c r="K893" s="18">
        <f t="shared" ca="1" si="3"/>
        <v>9410.4676002731467</v>
      </c>
      <c r="L893" s="19"/>
      <c r="M893" s="20"/>
      <c r="N893" s="18"/>
      <c r="O893" s="20"/>
      <c r="P893" s="21"/>
      <c r="Q893" s="33">
        <f t="shared" si="17"/>
        <v>0.99729846098121133</v>
      </c>
      <c r="R893" s="5">
        <f t="shared" ca="1" si="4"/>
        <v>11.400552301424794</v>
      </c>
      <c r="S893" s="20"/>
      <c r="T893" s="20"/>
      <c r="U893" s="5">
        <f t="shared" ca="1" si="5"/>
        <v>21.386217091516265</v>
      </c>
      <c r="V893" s="23"/>
      <c r="W893" s="20"/>
      <c r="X893" s="32">
        <f t="shared" si="18"/>
        <v>1.0054030780375773</v>
      </c>
      <c r="Y893" s="18">
        <f t="shared" ca="1" si="6"/>
        <v>366818867.41647518</v>
      </c>
      <c r="Z893" s="20"/>
      <c r="AA893" s="20"/>
      <c r="AB893" s="18"/>
      <c r="AC893" s="20"/>
      <c r="AD893" s="20"/>
      <c r="AE893" s="24">
        <f t="shared" si="65"/>
        <v>5</v>
      </c>
      <c r="AH893" s="25" t="str">
        <f t="shared" ca="1" si="7"/>
        <v>-</v>
      </c>
      <c r="AI893" s="15">
        <f t="shared" ca="1" si="8"/>
        <v>20.363072522169787</v>
      </c>
      <c r="AJ893" s="15">
        <f t="shared" ca="1" si="9"/>
        <v>22.258796899034703</v>
      </c>
      <c r="AK893" s="17">
        <f t="shared" ca="1" si="10"/>
        <v>6.3415432950120712E-2</v>
      </c>
      <c r="AL893" s="17">
        <f t="shared" ca="1" si="11"/>
        <v>3.6191917291227692E-2</v>
      </c>
      <c r="AM893" s="26">
        <f t="shared" ca="1" si="12"/>
        <v>0</v>
      </c>
      <c r="AN893" s="26">
        <f t="shared" ca="1" si="13"/>
        <v>1</v>
      </c>
      <c r="AO893" s="25">
        <f t="shared" si="20"/>
        <v>0</v>
      </c>
      <c r="AP893" s="26">
        <f t="shared" si="21"/>
        <v>0</v>
      </c>
      <c r="AQ893" s="25">
        <f t="shared" si="22"/>
        <v>1</v>
      </c>
      <c r="AR893" s="26">
        <f t="shared" si="23"/>
        <v>0</v>
      </c>
      <c r="BD893" s="30"/>
      <c r="BE893" s="30"/>
      <c r="BF893" s="30"/>
    </row>
    <row r="894" spans="1:58" x14ac:dyDescent="0.2">
      <c r="A894" s="40">
        <v>39366</v>
      </c>
      <c r="B894" s="13">
        <v>18.53</v>
      </c>
      <c r="C894" s="14">
        <v>19.8</v>
      </c>
      <c r="D894" s="31">
        <f t="shared" si="14"/>
        <v>7965.0980439432342</v>
      </c>
      <c r="E894" s="31">
        <f t="shared" si="15"/>
        <v>30707.303497281286</v>
      </c>
      <c r="F894" s="16">
        <f t="shared" si="0"/>
        <v>38672.401541224521</v>
      </c>
      <c r="G894" s="16">
        <f t="shared" si="1"/>
        <v>19.538426523498298</v>
      </c>
      <c r="H894" s="17">
        <f t="shared" si="2"/>
        <v>6.4141414141414166E-2</v>
      </c>
      <c r="I894" s="16">
        <v>18.88</v>
      </c>
      <c r="J894" s="32">
        <f t="shared" si="16"/>
        <v>1.0647534802051</v>
      </c>
      <c r="K894" s="18">
        <f t="shared" ca="1" si="3"/>
        <v>10019.419639432874</v>
      </c>
      <c r="L894" s="19"/>
      <c r="M894" s="20"/>
      <c r="N894" s="18"/>
      <c r="O894" s="20"/>
      <c r="P894" s="21"/>
      <c r="Q894" s="33">
        <f t="shared" si="17"/>
        <v>0.93524651979490003</v>
      </c>
      <c r="R894" s="5">
        <f t="shared" ca="1" si="4"/>
        <v>10.661882685133346</v>
      </c>
      <c r="S894" s="20"/>
      <c r="T894" s="20"/>
      <c r="U894" s="5">
        <f t="shared" ca="1" si="5"/>
        <v>20.000700350332519</v>
      </c>
      <c r="V894" s="23"/>
      <c r="W894" s="20"/>
      <c r="X894" s="32">
        <f t="shared" si="18"/>
        <v>1.1295069604101999</v>
      </c>
      <c r="Y894" s="18">
        <f t="shared" ca="1" si="6"/>
        <v>414297195.96689415</v>
      </c>
      <c r="Z894" s="20"/>
      <c r="AA894" s="20"/>
      <c r="AB894" s="18"/>
      <c r="AC894" s="20"/>
      <c r="AD894" s="20"/>
      <c r="AE894" s="24">
        <f t="shared" si="65"/>
        <v>4</v>
      </c>
      <c r="AH894" s="25" t="str">
        <f t="shared" ca="1" si="7"/>
        <v>-</v>
      </c>
      <c r="AI894" s="15">
        <f t="shared" ca="1" si="8"/>
        <v>20.14351873279384</v>
      </c>
      <c r="AJ894" s="15">
        <f t="shared" ca="1" si="9"/>
        <v>22.127415176425597</v>
      </c>
      <c r="AK894" s="17">
        <f t="shared" ca="1" si="10"/>
        <v>6.6685291785262224E-2</v>
      </c>
      <c r="AL894" s="17">
        <f t="shared" ca="1" si="11"/>
        <v>4.12511758431333E-2</v>
      </c>
      <c r="AM894" s="26">
        <f t="shared" ca="1" si="12"/>
        <v>0</v>
      </c>
      <c r="AN894" s="26">
        <f t="shared" ca="1" si="13"/>
        <v>1</v>
      </c>
      <c r="AO894" s="25">
        <f t="shared" si="20"/>
        <v>0</v>
      </c>
      <c r="AP894" s="26">
        <f t="shared" si="21"/>
        <v>0</v>
      </c>
      <c r="AQ894" s="25">
        <f t="shared" si="22"/>
        <v>1</v>
      </c>
      <c r="AR894" s="26">
        <f t="shared" si="23"/>
        <v>0</v>
      </c>
      <c r="BD894" s="30"/>
      <c r="BE894" s="30"/>
      <c r="BF894" s="30"/>
    </row>
    <row r="895" spans="1:58" x14ac:dyDescent="0.2">
      <c r="A895" s="40">
        <v>39367</v>
      </c>
      <c r="B895" s="13">
        <v>17.95</v>
      </c>
      <c r="C895" s="14">
        <v>19.45</v>
      </c>
      <c r="D895" s="31">
        <f t="shared" si="14"/>
        <v>5973.8235329574254</v>
      </c>
      <c r="E895" s="31">
        <f t="shared" si="15"/>
        <v>32570.854845188711</v>
      </c>
      <c r="F895" s="16">
        <f t="shared" si="0"/>
        <v>38544.678378146134</v>
      </c>
      <c r="G895" s="16">
        <f t="shared" si="1"/>
        <v>19.217523412401423</v>
      </c>
      <c r="H895" s="17">
        <f t="shared" si="2"/>
        <v>7.7120822622107954E-2</v>
      </c>
      <c r="I895" s="16">
        <v>17.73</v>
      </c>
      <c r="J895" s="32">
        <f t="shared" si="16"/>
        <v>0.98032734432286472</v>
      </c>
      <c r="K895" s="18">
        <f t="shared" ca="1" si="3"/>
        <v>9821.9106108419001</v>
      </c>
      <c r="L895" s="19"/>
      <c r="M895" s="20"/>
      <c r="N895" s="18"/>
      <c r="O895" s="20"/>
      <c r="P895" s="21"/>
      <c r="Q895" s="33">
        <f t="shared" si="17"/>
        <v>1.0196726556771354</v>
      </c>
      <c r="R895" s="5">
        <f t="shared" ca="1" si="4"/>
        <v>10.871177334251005</v>
      </c>
      <c r="S895" s="20"/>
      <c r="T895" s="20"/>
      <c r="U895" s="5">
        <f t="shared" ca="1" si="5"/>
        <v>20.393469038473295</v>
      </c>
      <c r="V895" s="23"/>
      <c r="W895" s="20"/>
      <c r="X895" s="32">
        <f t="shared" si="18"/>
        <v>0.96065468864572945</v>
      </c>
      <c r="Y895" s="18">
        <f t="shared" ca="1" si="6"/>
        <v>397970350.40010631</v>
      </c>
      <c r="Z895" s="20"/>
      <c r="AA895" s="20"/>
      <c r="AB895" s="18"/>
      <c r="AC895" s="20"/>
      <c r="AD895" s="20"/>
      <c r="AE895" s="24">
        <f t="shared" si="65"/>
        <v>3</v>
      </c>
      <c r="AH895" s="25" t="str">
        <f t="shared" ca="1" si="7"/>
        <v>-</v>
      </c>
      <c r="AI895" s="15">
        <f t="shared" ca="1" si="8"/>
        <v>19.91669417731234</v>
      </c>
      <c r="AJ895" s="15">
        <f t="shared" ca="1" si="9"/>
        <v>21.964594364844231</v>
      </c>
      <c r="AK895" s="17">
        <f t="shared" ca="1" si="10"/>
        <v>7.217730647372772E-2</v>
      </c>
      <c r="AL895" s="17">
        <f t="shared" ca="1" si="11"/>
        <v>4.6282070630509022E-2</v>
      </c>
      <c r="AM895" s="26">
        <f t="shared" ca="1" si="12"/>
        <v>0</v>
      </c>
      <c r="AN895" s="26">
        <f t="shared" ca="1" si="13"/>
        <v>1</v>
      </c>
      <c r="AO895" s="25">
        <f t="shared" si="20"/>
        <v>0</v>
      </c>
      <c r="AP895" s="26">
        <f t="shared" si="21"/>
        <v>0</v>
      </c>
      <c r="AQ895" s="25">
        <f t="shared" si="22"/>
        <v>1</v>
      </c>
      <c r="AR895" s="26">
        <f t="shared" si="23"/>
        <v>0</v>
      </c>
      <c r="BD895" s="30"/>
      <c r="BE895" s="30"/>
      <c r="BF895" s="30"/>
    </row>
    <row r="896" spans="1:58" x14ac:dyDescent="0.2">
      <c r="A896" s="40">
        <v>39370</v>
      </c>
      <c r="B896" s="13">
        <v>19.170000000000002</v>
      </c>
      <c r="C896" s="14">
        <v>20.41</v>
      </c>
      <c r="D896" s="31">
        <f t="shared" si="14"/>
        <v>3982.5490219716166</v>
      </c>
      <c r="E896" s="31">
        <f t="shared" si="15"/>
        <v>34408.560627820858</v>
      </c>
      <c r="F896" s="16">
        <f t="shared" si="0"/>
        <v>38391.109649792474</v>
      </c>
      <c r="G896" s="16">
        <f t="shared" si="1"/>
        <v>20.281367073463283</v>
      </c>
      <c r="H896" s="17">
        <f t="shared" si="2"/>
        <v>6.0754532092111679E-2</v>
      </c>
      <c r="I896" s="16">
        <v>19.25</v>
      </c>
      <c r="J896" s="32">
        <f t="shared" si="16"/>
        <v>1.0511532694680294</v>
      </c>
      <c r="K896" s="18">
        <f t="shared" ca="1" si="3"/>
        <v>10323.912548622029</v>
      </c>
      <c r="L896" s="19"/>
      <c r="M896" s="20"/>
      <c r="N896" s="18"/>
      <c r="O896" s="20"/>
      <c r="P896" s="21"/>
      <c r="Q896" s="33">
        <f t="shared" si="17"/>
        <v>0.94884673053197055</v>
      </c>
      <c r="R896" s="5">
        <f t="shared" ca="1" si="4"/>
        <v>10.314651357926433</v>
      </c>
      <c r="S896" s="20"/>
      <c r="T896" s="20"/>
      <c r="U896" s="5">
        <f t="shared" ca="1" si="5"/>
        <v>19.349613956262058</v>
      </c>
      <c r="V896" s="23"/>
      <c r="W896" s="20"/>
      <c r="X896" s="32">
        <f t="shared" si="18"/>
        <v>1.1023065389360589</v>
      </c>
      <c r="Y896" s="18">
        <f t="shared" ca="1" si="6"/>
        <v>438656448.29475546</v>
      </c>
      <c r="Z896" s="20"/>
      <c r="AA896" s="20"/>
      <c r="AB896" s="18"/>
      <c r="AC896" s="20"/>
      <c r="AD896" s="20"/>
      <c r="AE896" s="24">
        <f t="shared" si="65"/>
        <v>2</v>
      </c>
      <c r="AH896" s="25" t="str">
        <f t="shared" ca="1" si="7"/>
        <v>-</v>
      </c>
      <c r="AI896" s="15">
        <f t="shared" ca="1" si="8"/>
        <v>19.742729121237826</v>
      </c>
      <c r="AJ896" s="15">
        <f t="shared" ca="1" si="9"/>
        <v>21.781819666020134</v>
      </c>
      <c r="AK896" s="17">
        <f t="shared" ca="1" si="10"/>
        <v>7.0713371457424248E-2</v>
      </c>
      <c r="AL896" s="17">
        <f t="shared" ca="1" si="11"/>
        <v>4.9735134792171912E-2</v>
      </c>
      <c r="AM896" s="26">
        <f t="shared" ca="1" si="12"/>
        <v>0</v>
      </c>
      <c r="AN896" s="26">
        <f t="shared" ca="1" si="13"/>
        <v>1</v>
      </c>
      <c r="AO896" s="25">
        <f t="shared" si="20"/>
        <v>0</v>
      </c>
      <c r="AP896" s="26">
        <f t="shared" si="21"/>
        <v>0</v>
      </c>
      <c r="AQ896" s="25">
        <f t="shared" si="22"/>
        <v>1</v>
      </c>
      <c r="AR896" s="26">
        <f t="shared" si="23"/>
        <v>0</v>
      </c>
      <c r="BD896" s="30"/>
      <c r="BE896" s="30"/>
      <c r="BF896" s="30"/>
    </row>
    <row r="897" spans="1:58" x14ac:dyDescent="0.2">
      <c r="A897" s="40">
        <v>39371</v>
      </c>
      <c r="B897" s="13">
        <v>20.03</v>
      </c>
      <c r="C897" s="14">
        <v>21.33</v>
      </c>
      <c r="D897" s="31">
        <f t="shared" si="14"/>
        <v>1991.2745109858083</v>
      </c>
      <c r="E897" s="31">
        <f t="shared" si="15"/>
        <v>36278.856187624777</v>
      </c>
      <c r="F897" s="16">
        <f t="shared" si="0"/>
        <v>38270.130698610585</v>
      </c>
      <c r="G897" s="16">
        <f t="shared" si="1"/>
        <v>21.262358295698856</v>
      </c>
      <c r="H897" s="17">
        <f t="shared" si="2"/>
        <v>6.0947022972339338E-2</v>
      </c>
      <c r="I897" s="16">
        <v>20.02</v>
      </c>
      <c r="J897" s="32">
        <f t="shared" si="16"/>
        <v>1.0450654428034432</v>
      </c>
      <c r="K897" s="18">
        <f t="shared" ca="1" si="3"/>
        <v>10788.724386482727</v>
      </c>
      <c r="L897" s="19"/>
      <c r="M897" s="20"/>
      <c r="N897" s="18"/>
      <c r="O897" s="20"/>
      <c r="P897" s="21"/>
      <c r="Q897" s="33">
        <f t="shared" si="17"/>
        <v>0.95493455719655684</v>
      </c>
      <c r="R897" s="5">
        <f t="shared" ca="1" si="4"/>
        <v>9.8494066966955796</v>
      </c>
      <c r="S897" s="20"/>
      <c r="T897" s="20"/>
      <c r="U897" s="5">
        <f t="shared" ca="1" si="5"/>
        <v>18.476982446089828</v>
      </c>
      <c r="V897" s="23"/>
      <c r="W897" s="20"/>
      <c r="X897" s="32">
        <f t="shared" si="18"/>
        <v>1.0901308856068863</v>
      </c>
      <c r="Y897" s="18">
        <f t="shared" ca="1" si="6"/>
        <v>478161471.08245504</v>
      </c>
      <c r="Z897" s="20"/>
      <c r="AA897" s="20"/>
      <c r="AB897" s="18"/>
      <c r="AC897" s="20"/>
      <c r="AD897" s="20"/>
      <c r="AE897" s="24">
        <f t="shared" si="65"/>
        <v>1</v>
      </c>
      <c r="AH897" s="25" t="str">
        <f t="shared" ca="1" si="7"/>
        <v>-</v>
      </c>
      <c r="AI897" s="15">
        <f t="shared" ca="1" si="8"/>
        <v>19.591228356477689</v>
      </c>
      <c r="AJ897" s="15">
        <f t="shared" ca="1" si="9"/>
        <v>21.644561184945708</v>
      </c>
      <c r="AK897" s="17">
        <f t="shared" ca="1" si="10"/>
        <v>6.9680366316388354E-2</v>
      </c>
      <c r="AL897" s="17">
        <f t="shared" ca="1" si="11"/>
        <v>5.2916498514482553E-2</v>
      </c>
      <c r="AM897" s="26">
        <f t="shared" ca="1" si="12"/>
        <v>0</v>
      </c>
      <c r="AN897" s="26">
        <f t="shared" ca="1" si="13"/>
        <v>1</v>
      </c>
      <c r="AO897" s="25">
        <f t="shared" si="20"/>
        <v>0</v>
      </c>
      <c r="AP897" s="26">
        <f t="shared" si="21"/>
        <v>0</v>
      </c>
      <c r="AQ897" s="25">
        <f t="shared" si="22"/>
        <v>1</v>
      </c>
      <c r="AR897" s="26">
        <f t="shared" si="23"/>
        <v>0</v>
      </c>
      <c r="BD897" s="30"/>
      <c r="BE897" s="30"/>
      <c r="BF897" s="30"/>
    </row>
    <row r="898" spans="1:58" x14ac:dyDescent="0.2">
      <c r="A898" s="41">
        <v>39372</v>
      </c>
      <c r="B898" s="13">
        <v>21.07</v>
      </c>
      <c r="C898" s="14">
        <v>20.95</v>
      </c>
      <c r="D898" s="31">
        <f t="shared" si="14"/>
        <v>38148.768445245296</v>
      </c>
      <c r="E898" s="31">
        <f t="shared" si="15"/>
        <v>0</v>
      </c>
      <c r="F898" s="16">
        <f t="shared" si="0"/>
        <v>38148.768445245296</v>
      </c>
      <c r="G898" s="16">
        <f t="shared" si="1"/>
        <v>21.07</v>
      </c>
      <c r="H898" s="17">
        <f t="shared" si="2"/>
        <v>-5.7279236276850387E-3</v>
      </c>
      <c r="I898" s="16">
        <v>18.54</v>
      </c>
      <c r="J898" s="32">
        <f t="shared" si="16"/>
        <v>0.98781059540553207</v>
      </c>
      <c r="K898" s="18">
        <f t="shared" ca="1" si="3"/>
        <v>10656.781786525426</v>
      </c>
      <c r="L898" s="19"/>
      <c r="M898" s="20"/>
      <c r="N898" s="18"/>
      <c r="O898" s="20"/>
      <c r="P898" s="21"/>
      <c r="Q898" s="33">
        <f t="shared" si="17"/>
        <v>1.0121894045944679</v>
      </c>
      <c r="R898" s="5">
        <f t="shared" ca="1" si="4"/>
        <v>9.9690497851329507</v>
      </c>
      <c r="S898" s="20"/>
      <c r="T898" s="20"/>
      <c r="U898" s="5">
        <f t="shared" ca="1" si="5"/>
        <v>18.701565582688268</v>
      </c>
      <c r="V898" s="23"/>
      <c r="W898" s="20"/>
      <c r="X898" s="32">
        <f t="shared" si="18"/>
        <v>0.97562119081106413</v>
      </c>
      <c r="Y898" s="18">
        <f t="shared" ca="1" si="6"/>
        <v>466473761.6985209</v>
      </c>
      <c r="Z898" s="20"/>
      <c r="AA898" s="20"/>
      <c r="AB898" s="18"/>
      <c r="AC898" s="20"/>
      <c r="AD898" s="20"/>
      <c r="AE898" s="24">
        <v>25</v>
      </c>
      <c r="AH898" s="25" t="str">
        <f t="shared" ca="1" si="7"/>
        <v>-</v>
      </c>
      <c r="AI898" s="15">
        <f t="shared" ca="1" si="8"/>
        <v>19.578889483290286</v>
      </c>
      <c r="AJ898" s="15">
        <f t="shared" ca="1" si="9"/>
        <v>21.558556029458178</v>
      </c>
      <c r="AK898" s="17">
        <f t="shared" ca="1" si="10"/>
        <v>5.4598387628798484E-2</v>
      </c>
      <c r="AL898" s="17">
        <f t="shared" ca="1" si="11"/>
        <v>5.1843684789492667E-2</v>
      </c>
      <c r="AM898" s="26">
        <f t="shared" ca="1" si="12"/>
        <v>0</v>
      </c>
      <c r="AN898" s="26">
        <f t="shared" ca="1" si="13"/>
        <v>1</v>
      </c>
      <c r="AO898" s="25">
        <f t="shared" si="20"/>
        <v>0</v>
      </c>
      <c r="AP898" s="26">
        <f t="shared" si="21"/>
        <v>0</v>
      </c>
      <c r="AQ898" s="25">
        <f t="shared" si="22"/>
        <v>1</v>
      </c>
      <c r="AR898" s="26">
        <f t="shared" si="23"/>
        <v>0</v>
      </c>
      <c r="BD898" s="30"/>
      <c r="BE898" s="30"/>
      <c r="BF898" s="30"/>
    </row>
    <row r="899" spans="1:58" x14ac:dyDescent="0.2">
      <c r="A899" s="40">
        <v>39373</v>
      </c>
      <c r="B899" s="13">
        <v>21.09</v>
      </c>
      <c r="C899" s="14">
        <v>20.92</v>
      </c>
      <c r="D899" s="31">
        <f t="shared" si="14"/>
        <v>36622.817707435483</v>
      </c>
      <c r="E899" s="31">
        <f t="shared" si="15"/>
        <v>1534.691267095596</v>
      </c>
      <c r="F899" s="16">
        <f t="shared" si="0"/>
        <v>38157.508974531076</v>
      </c>
      <c r="G899" s="16">
        <f t="shared" si="1"/>
        <v>21.083162616679711</v>
      </c>
      <c r="H899" s="17">
        <f t="shared" si="2"/>
        <v>-8.1261950286806162E-3</v>
      </c>
      <c r="I899" s="16">
        <v>18.5</v>
      </c>
      <c r="J899" s="32">
        <f t="shared" si="16"/>
        <v>1.0008539689839415</v>
      </c>
      <c r="K899" s="18">
        <f t="shared" ca="1" si="3"/>
        <v>10665.447520988459</v>
      </c>
      <c r="L899" s="19"/>
      <c r="M899" s="20"/>
      <c r="N899" s="18"/>
      <c r="O899" s="20"/>
      <c r="P899" s="21"/>
      <c r="Q899" s="33">
        <f t="shared" si="17"/>
        <v>0.99914603101605859</v>
      </c>
      <c r="R899" s="5">
        <f t="shared" ca="1" si="4"/>
        <v>9.9601215829656198</v>
      </c>
      <c r="S899" s="20"/>
      <c r="T899" s="20"/>
      <c r="U899" s="5">
        <f t="shared" ca="1" si="5"/>
        <v>18.684955316286811</v>
      </c>
      <c r="V899" s="23"/>
      <c r="W899" s="20"/>
      <c r="X899" s="32">
        <f t="shared" si="18"/>
        <v>1.0017079379678828</v>
      </c>
      <c r="Y899" s="18">
        <f t="shared" ca="1" si="6"/>
        <v>467239717.41497183</v>
      </c>
      <c r="Z899" s="20"/>
      <c r="AA899" s="20"/>
      <c r="AB899" s="18"/>
      <c r="AC899" s="20"/>
      <c r="AD899" s="20"/>
      <c r="AE899" s="24">
        <f t="shared" ref="AE899:AE922" si="66">AE898-1</f>
        <v>24</v>
      </c>
      <c r="AH899" s="25" t="str">
        <f t="shared" ca="1" si="7"/>
        <v>-</v>
      </c>
      <c r="AI899" s="15">
        <f t="shared" ca="1" si="8"/>
        <v>19.603325798370275</v>
      </c>
      <c r="AJ899" s="15">
        <f t="shared" ca="1" si="9"/>
        <v>21.489764745027578</v>
      </c>
      <c r="AK899" s="17">
        <f t="shared" ca="1" si="10"/>
        <v>4.1518278861934578E-2</v>
      </c>
      <c r="AL899" s="17">
        <f t="shared" ca="1" si="11"/>
        <v>4.9642290442735923E-2</v>
      </c>
      <c r="AM899" s="26">
        <f t="shared" ca="1" si="12"/>
        <v>0</v>
      </c>
      <c r="AN899" s="26">
        <f t="shared" ca="1" si="13"/>
        <v>0</v>
      </c>
      <c r="AO899" s="25">
        <f t="shared" si="20"/>
        <v>0</v>
      </c>
      <c r="AP899" s="26">
        <f t="shared" si="21"/>
        <v>0</v>
      </c>
      <c r="AQ899" s="25">
        <f t="shared" si="22"/>
        <v>1</v>
      </c>
      <c r="AR899" s="26">
        <f t="shared" si="23"/>
        <v>0</v>
      </c>
      <c r="BD899" s="30"/>
      <c r="BE899" s="30"/>
      <c r="BF899" s="30"/>
    </row>
    <row r="900" spans="1:58" x14ac:dyDescent="0.2">
      <c r="A900" s="40">
        <v>39374</v>
      </c>
      <c r="B900" s="13">
        <v>22.54</v>
      </c>
      <c r="C900" s="14">
        <v>22.3</v>
      </c>
      <c r="D900" s="31">
        <f t="shared" si="14"/>
        <v>35096.866969625669</v>
      </c>
      <c r="E900" s="31">
        <f t="shared" si="15"/>
        <v>3073.0421782050093</v>
      </c>
      <c r="F900" s="16">
        <f t="shared" si="0"/>
        <v>38169.90914783068</v>
      </c>
      <c r="G900" s="16">
        <f t="shared" si="1"/>
        <v>22.520677708193837</v>
      </c>
      <c r="H900" s="17">
        <f t="shared" si="2"/>
        <v>-1.0762331838565009E-2</v>
      </c>
      <c r="I900" s="16">
        <v>22.96</v>
      </c>
      <c r="J900" s="32">
        <f t="shared" si="16"/>
        <v>1.0685302171089175</v>
      </c>
      <c r="K900" s="18">
        <f t="shared" ca="1" si="3"/>
        <v>11395.888348691298</v>
      </c>
      <c r="L900" s="19"/>
      <c r="M900" s="20"/>
      <c r="N900" s="18"/>
      <c r="O900" s="20"/>
      <c r="P900" s="21"/>
      <c r="Q900" s="33">
        <f t="shared" si="17"/>
        <v>0.93146978289108251</v>
      </c>
      <c r="R900" s="5">
        <f t="shared" ca="1" si="4"/>
        <v>9.2771657978273723</v>
      </c>
      <c r="S900" s="20"/>
      <c r="T900" s="20"/>
      <c r="U900" s="5">
        <f t="shared" ca="1" si="5"/>
        <v>17.403875422175425</v>
      </c>
      <c r="V900" s="23"/>
      <c r="W900" s="20"/>
      <c r="X900" s="32">
        <f t="shared" si="18"/>
        <v>1.137060434217835</v>
      </c>
      <c r="Y900" s="18">
        <f t="shared" ca="1" si="6"/>
        <v>531244830.78141791</v>
      </c>
      <c r="Z900" s="20"/>
      <c r="AA900" s="20"/>
      <c r="AB900" s="18"/>
      <c r="AC900" s="20"/>
      <c r="AD900" s="20"/>
      <c r="AE900" s="24">
        <f t="shared" si="66"/>
        <v>23</v>
      </c>
      <c r="AH900" s="25" t="str">
        <f t="shared" ca="1" si="7"/>
        <v>-</v>
      </c>
      <c r="AI900" s="15">
        <f t="shared" ca="1" si="8"/>
        <v>19.684479776638188</v>
      </c>
      <c r="AJ900" s="15">
        <f t="shared" ca="1" si="9"/>
        <v>21.485391030593281</v>
      </c>
      <c r="AK900" s="17">
        <f t="shared" ca="1" si="10"/>
        <v>2.9034321198604718E-2</v>
      </c>
      <c r="AL900" s="17">
        <f t="shared" ca="1" si="11"/>
        <v>4.6810026342846235E-2</v>
      </c>
      <c r="AM900" s="26">
        <f t="shared" ca="1" si="12"/>
        <v>0</v>
      </c>
      <c r="AN900" s="26">
        <f t="shared" ca="1" si="13"/>
        <v>0</v>
      </c>
      <c r="AO900" s="25">
        <f t="shared" si="20"/>
        <v>0</v>
      </c>
      <c r="AP900" s="26">
        <f t="shared" si="21"/>
        <v>0</v>
      </c>
      <c r="AQ900" s="25">
        <f t="shared" si="22"/>
        <v>1</v>
      </c>
      <c r="AR900" s="26">
        <f t="shared" si="23"/>
        <v>0</v>
      </c>
      <c r="BD900" s="30"/>
      <c r="BE900" s="30"/>
      <c r="BF900" s="30"/>
    </row>
    <row r="901" spans="1:58" x14ac:dyDescent="0.2">
      <c r="A901" s="40">
        <v>39377</v>
      </c>
      <c r="B901" s="13">
        <v>22.27</v>
      </c>
      <c r="C901" s="14">
        <v>21.74</v>
      </c>
      <c r="D901" s="31">
        <f t="shared" si="14"/>
        <v>33570.916231815856</v>
      </c>
      <c r="E901" s="31">
        <f t="shared" si="15"/>
        <v>4615.4157042244333</v>
      </c>
      <c r="F901" s="16">
        <f t="shared" si="0"/>
        <v>38186.331936040289</v>
      </c>
      <c r="G901" s="16">
        <f t="shared" si="1"/>
        <v>22.205941207253524</v>
      </c>
      <c r="H901" s="17">
        <f t="shared" si="2"/>
        <v>-2.4379024839006558E-2</v>
      </c>
      <c r="I901" s="16">
        <v>21.64</v>
      </c>
      <c r="J901" s="32">
        <f t="shared" si="16"/>
        <v>0.98644879647137385</v>
      </c>
      <c r="K901" s="18">
        <f t="shared" ca="1" si="3"/>
        <v>11241.002054475714</v>
      </c>
      <c r="L901" s="19"/>
      <c r="M901" s="20"/>
      <c r="N901" s="18"/>
      <c r="O901" s="20"/>
      <c r="P901" s="21"/>
      <c r="Q901" s="33">
        <f t="shared" si="17"/>
        <v>1.013551203528626</v>
      </c>
      <c r="R901" s="5">
        <f t="shared" ca="1" si="4"/>
        <v>9.4024908480018752</v>
      </c>
      <c r="S901" s="20"/>
      <c r="T901" s="20"/>
      <c r="U901" s="5">
        <f t="shared" ca="1" si="5"/>
        <v>17.63911497678853</v>
      </c>
      <c r="V901" s="23"/>
      <c r="W901" s="20"/>
      <c r="X901" s="32">
        <f t="shared" si="18"/>
        <v>0.9728975929427478</v>
      </c>
      <c r="Y901" s="18">
        <f t="shared" ca="1" si="6"/>
        <v>516812801.8237626</v>
      </c>
      <c r="Z901" s="20"/>
      <c r="AA901" s="20"/>
      <c r="AB901" s="18"/>
      <c r="AC901" s="20"/>
      <c r="AD901" s="20"/>
      <c r="AE901" s="24">
        <f t="shared" si="66"/>
        <v>22</v>
      </c>
      <c r="AH901" s="25" t="str">
        <f t="shared" ca="1" si="7"/>
        <v>-</v>
      </c>
      <c r="AI901" s="15">
        <f t="shared" ca="1" si="8"/>
        <v>19.795186510727312</v>
      </c>
      <c r="AJ901" s="15">
        <f t="shared" ca="1" si="9"/>
        <v>21.464962710776607</v>
      </c>
      <c r="AK901" s="17">
        <f t="shared" ca="1" si="10"/>
        <v>1.2117679955085633E-2</v>
      </c>
      <c r="AL901" s="17">
        <f t="shared" ca="1" si="11"/>
        <v>4.2538737492530621E-2</v>
      </c>
      <c r="AM901" s="26">
        <f t="shared" ca="1" si="12"/>
        <v>0</v>
      </c>
      <c r="AN901" s="26">
        <f t="shared" ca="1" si="13"/>
        <v>0</v>
      </c>
      <c r="AO901" s="25">
        <f t="shared" si="20"/>
        <v>0</v>
      </c>
      <c r="AP901" s="26">
        <f t="shared" si="21"/>
        <v>0</v>
      </c>
      <c r="AQ901" s="25">
        <f t="shared" si="22"/>
        <v>1</v>
      </c>
      <c r="AR901" s="26">
        <f t="shared" si="23"/>
        <v>0</v>
      </c>
      <c r="BD901" s="30"/>
      <c r="BE901" s="30"/>
      <c r="BF901" s="30"/>
    </row>
    <row r="902" spans="1:58" x14ac:dyDescent="0.2">
      <c r="A902" s="40">
        <v>39378</v>
      </c>
      <c r="B902" s="13">
        <v>21.56</v>
      </c>
      <c r="C902" s="14">
        <v>21.23</v>
      </c>
      <c r="D902" s="31">
        <f t="shared" si="14"/>
        <v>32044.965494006043</v>
      </c>
      <c r="E902" s="31">
        <f t="shared" si="15"/>
        <v>6178.567632974411</v>
      </c>
      <c r="F902" s="16">
        <f t="shared" si="0"/>
        <v>38223.533126980452</v>
      </c>
      <c r="G902" s="16">
        <f t="shared" si="1"/>
        <v>21.506657800781834</v>
      </c>
      <c r="H902" s="17">
        <f t="shared" si="2"/>
        <v>-1.5544041450777035E-2</v>
      </c>
      <c r="I902" s="16">
        <v>20.41</v>
      </c>
      <c r="J902" s="32">
        <f t="shared" si="16"/>
        <v>0.96945269841379689</v>
      </c>
      <c r="K902" s="18">
        <f t="shared" ca="1" si="3"/>
        <v>10897.175500464675</v>
      </c>
      <c r="L902" s="19"/>
      <c r="M902" s="20"/>
      <c r="N902" s="18"/>
      <c r="O902" s="20"/>
      <c r="P902" s="21"/>
      <c r="Q902" s="33">
        <f t="shared" si="17"/>
        <v>1.030547301586203</v>
      </c>
      <c r="R902" s="5">
        <f t="shared" ca="1" si="4"/>
        <v>9.6893079109572433</v>
      </c>
      <c r="S902" s="20"/>
      <c r="T902" s="20"/>
      <c r="U902" s="5">
        <f t="shared" ca="1" si="5"/>
        <v>18.177320011965126</v>
      </c>
      <c r="V902" s="23"/>
      <c r="W902" s="20"/>
      <c r="X902" s="32">
        <f t="shared" si="18"/>
        <v>0.93890539682759377</v>
      </c>
      <c r="Y902" s="18">
        <f t="shared" ca="1" si="6"/>
        <v>485206393.72871637</v>
      </c>
      <c r="Z902" s="20"/>
      <c r="AA902" s="20"/>
      <c r="AB902" s="18"/>
      <c r="AC902" s="20"/>
      <c r="AD902" s="20"/>
      <c r="AE902" s="24">
        <f t="shared" si="66"/>
        <v>21</v>
      </c>
      <c r="AH902" s="25" t="str">
        <f t="shared" ca="1" si="7"/>
        <v>-</v>
      </c>
      <c r="AI902" s="15">
        <f t="shared" ca="1" si="8"/>
        <v>19.879307137260287</v>
      </c>
      <c r="AJ902" s="15">
        <f t="shared" ca="1" si="9"/>
        <v>21.449831678844358</v>
      </c>
      <c r="AK902" s="17">
        <f t="shared" ca="1" si="10"/>
        <v>-5.9874896872915328E-4</v>
      </c>
      <c r="AL902" s="17">
        <f t="shared" ca="1" si="11"/>
        <v>3.862643862471124E-2</v>
      </c>
      <c r="AM902" s="26">
        <f t="shared" ca="1" si="12"/>
        <v>0</v>
      </c>
      <c r="AN902" s="26">
        <f t="shared" ca="1" si="13"/>
        <v>0</v>
      </c>
      <c r="AO902" s="25">
        <f t="shared" si="20"/>
        <v>0</v>
      </c>
      <c r="AP902" s="26">
        <f t="shared" si="21"/>
        <v>0</v>
      </c>
      <c r="AQ902" s="25">
        <f t="shared" si="22"/>
        <v>1</v>
      </c>
      <c r="AR902" s="26">
        <f t="shared" si="23"/>
        <v>0</v>
      </c>
      <c r="BD902" s="30"/>
      <c r="BE902" s="30"/>
      <c r="BF902" s="30"/>
    </row>
    <row r="903" spans="1:58" x14ac:dyDescent="0.2">
      <c r="A903" s="40">
        <v>39379</v>
      </c>
      <c r="B903" s="13">
        <v>22.01</v>
      </c>
      <c r="C903" s="14">
        <v>21.57</v>
      </c>
      <c r="D903" s="31">
        <f t="shared" si="14"/>
        <v>30519.014756196229</v>
      </c>
      <c r="E903" s="31">
        <f t="shared" si="15"/>
        <v>7728.2378123045819</v>
      </c>
      <c r="F903" s="16">
        <f t="shared" si="0"/>
        <v>38247.252568500815</v>
      </c>
      <c r="G903" s="16">
        <f t="shared" si="1"/>
        <v>21.921093623487753</v>
      </c>
      <c r="H903" s="17">
        <f t="shared" si="2"/>
        <v>-2.0398701900788296E-2</v>
      </c>
      <c r="I903" s="16">
        <v>20.8</v>
      </c>
      <c r="J903" s="32">
        <f t="shared" si="16"/>
        <v>1.0199026209790212</v>
      </c>
      <c r="K903" s="18">
        <f t="shared" ca="1" si="3"/>
        <v>11113.604756323646</v>
      </c>
      <c r="L903" s="19"/>
      <c r="M903" s="20"/>
      <c r="N903" s="18"/>
      <c r="O903" s="20"/>
      <c r="P903" s="21"/>
      <c r="Q903" s="33">
        <f t="shared" si="17"/>
        <v>0.98009737902097882</v>
      </c>
      <c r="R903" s="5">
        <f t="shared" ca="1" si="4"/>
        <v>9.4960696778023834</v>
      </c>
      <c r="S903" s="20"/>
      <c r="T903" s="20"/>
      <c r="U903" s="5">
        <f t="shared" ca="1" si="5"/>
        <v>17.814933778494019</v>
      </c>
      <c r="V903" s="23"/>
      <c r="W903" s="20"/>
      <c r="X903" s="32">
        <f t="shared" si="18"/>
        <v>1.0398052419580424</v>
      </c>
      <c r="Y903" s="18">
        <f t="shared" ca="1" si="6"/>
        <v>504486947.58035964</v>
      </c>
      <c r="Z903" s="20"/>
      <c r="AA903" s="20"/>
      <c r="AB903" s="18"/>
      <c r="AC903" s="20"/>
      <c r="AD903" s="20"/>
      <c r="AE903" s="24">
        <f t="shared" si="66"/>
        <v>20</v>
      </c>
      <c r="AH903" s="25" t="str">
        <f t="shared" ca="1" si="7"/>
        <v>-</v>
      </c>
      <c r="AI903" s="15">
        <f t="shared" ca="1" si="8"/>
        <v>19.974309567825671</v>
      </c>
      <c r="AJ903" s="15">
        <f t="shared" ca="1" si="9"/>
        <v>21.420644144544966</v>
      </c>
      <c r="AK903" s="17">
        <f t="shared" ca="1" si="10"/>
        <v>-1.4156369780917092E-2</v>
      </c>
      <c r="AL903" s="17">
        <f t="shared" ca="1" si="11"/>
        <v>3.490738567769968E-2</v>
      </c>
      <c r="AM903" s="26">
        <f t="shared" ca="1" si="12"/>
        <v>0</v>
      </c>
      <c r="AN903" s="26">
        <f t="shared" ca="1" si="13"/>
        <v>0</v>
      </c>
      <c r="AO903" s="25">
        <f t="shared" si="20"/>
        <v>0</v>
      </c>
      <c r="AP903" s="26">
        <f t="shared" si="21"/>
        <v>0</v>
      </c>
      <c r="AQ903" s="25">
        <f t="shared" si="22"/>
        <v>1</v>
      </c>
      <c r="AR903" s="26">
        <f t="shared" si="23"/>
        <v>0</v>
      </c>
      <c r="BD903" s="30"/>
      <c r="BE903" s="30"/>
      <c r="BF903" s="30"/>
    </row>
    <row r="904" spans="1:58" x14ac:dyDescent="0.2">
      <c r="A904" s="40">
        <v>39380</v>
      </c>
      <c r="B904" s="13">
        <v>21.71</v>
      </c>
      <c r="C904" s="14">
        <v>21.68</v>
      </c>
      <c r="D904" s="31">
        <f t="shared" si="14"/>
        <v>28993.064018386416</v>
      </c>
      <c r="E904" s="31">
        <f t="shared" si="15"/>
        <v>9285.3159643302643</v>
      </c>
      <c r="F904" s="16">
        <f t="shared" si="0"/>
        <v>38278.37998271668</v>
      </c>
      <c r="G904" s="16">
        <f t="shared" si="1"/>
        <v>21.702722798638405</v>
      </c>
      <c r="H904" s="17">
        <f t="shared" si="2"/>
        <v>-1.3837638376383854E-3</v>
      </c>
      <c r="I904" s="16">
        <v>21.17</v>
      </c>
      <c r="J904" s="32">
        <f t="shared" si="16"/>
        <v>0.99084406412096659</v>
      </c>
      <c r="K904" s="18">
        <f t="shared" ca="1" si="3"/>
        <v>11011.40037275897</v>
      </c>
      <c r="L904" s="19"/>
      <c r="M904" s="20"/>
      <c r="N904" s="18"/>
      <c r="O904" s="20"/>
      <c r="P904" s="21"/>
      <c r="Q904" s="33">
        <f t="shared" si="17"/>
        <v>1.0091559358790334</v>
      </c>
      <c r="R904" s="5">
        <f t="shared" ca="1" si="4"/>
        <v>9.5826158670705102</v>
      </c>
      <c r="S904" s="20"/>
      <c r="T904" s="20"/>
      <c r="U904" s="5">
        <f t="shared" ca="1" si="5"/>
        <v>17.977430683658127</v>
      </c>
      <c r="V904" s="23"/>
      <c r="W904" s="20"/>
      <c r="X904" s="32">
        <f t="shared" si="18"/>
        <v>0.98168812824193308</v>
      </c>
      <c r="Y904" s="18">
        <f t="shared" ca="1" si="6"/>
        <v>495216253.4158895</v>
      </c>
      <c r="Z904" s="20"/>
      <c r="AA904" s="20"/>
      <c r="AB904" s="18"/>
      <c r="AC904" s="20"/>
      <c r="AD904" s="20"/>
      <c r="AE904" s="24">
        <f t="shared" si="66"/>
        <v>19</v>
      </c>
      <c r="AH904" s="25" t="str">
        <f t="shared" ca="1" si="7"/>
        <v>-</v>
      </c>
      <c r="AI904" s="15">
        <f t="shared" ca="1" si="8"/>
        <v>20.095279003326802</v>
      </c>
      <c r="AJ904" s="15">
        <f t="shared" ca="1" si="9"/>
        <v>21.340681938943167</v>
      </c>
      <c r="AK904" s="17">
        <f t="shared" ca="1" si="10"/>
        <v>-1.3432343149242651E-2</v>
      </c>
      <c r="AL904" s="17">
        <f t="shared" ca="1" si="11"/>
        <v>3.2038259117186961E-2</v>
      </c>
      <c r="AM904" s="26">
        <f t="shared" ca="1" si="12"/>
        <v>0</v>
      </c>
      <c r="AN904" s="26">
        <f t="shared" ca="1" si="13"/>
        <v>0</v>
      </c>
      <c r="AO904" s="25">
        <f t="shared" si="20"/>
        <v>0</v>
      </c>
      <c r="AP904" s="26">
        <f t="shared" si="21"/>
        <v>0</v>
      </c>
      <c r="AQ904" s="25">
        <f t="shared" si="22"/>
        <v>1</v>
      </c>
      <c r="AR904" s="26">
        <f t="shared" si="23"/>
        <v>0</v>
      </c>
      <c r="BD904" s="30"/>
      <c r="BE904" s="30"/>
      <c r="BF904" s="30"/>
    </row>
    <row r="905" spans="1:58" x14ac:dyDescent="0.2">
      <c r="A905" s="40">
        <v>39381</v>
      </c>
      <c r="B905" s="13">
        <v>20.73</v>
      </c>
      <c r="C905" s="14">
        <v>21.04</v>
      </c>
      <c r="D905" s="31">
        <f t="shared" si="14"/>
        <v>27467.113280576603</v>
      </c>
      <c r="E905" s="31">
        <f t="shared" si="15"/>
        <v>10813.378257589075</v>
      </c>
      <c r="F905" s="16">
        <f t="shared" si="0"/>
        <v>38280.491538165676</v>
      </c>
      <c r="G905" s="16">
        <f t="shared" si="1"/>
        <v>20.817568030742514</v>
      </c>
      <c r="H905" s="17">
        <f t="shared" si="2"/>
        <v>1.4733840304182455E-2</v>
      </c>
      <c r="I905" s="16">
        <v>19.559999999999999</v>
      </c>
      <c r="J905" s="32">
        <f t="shared" si="16"/>
        <v>0.9592674885184358</v>
      </c>
      <c r="K905" s="18">
        <f t="shared" ca="1" si="3"/>
        <v>10562.447753261509</v>
      </c>
      <c r="L905" s="19"/>
      <c r="M905" s="20"/>
      <c r="N905" s="18"/>
      <c r="O905" s="20"/>
      <c r="P905" s="21"/>
      <c r="Q905" s="33">
        <f t="shared" si="17"/>
        <v>1.0407325114815642</v>
      </c>
      <c r="R905" s="5">
        <f t="shared" ca="1" si="4"/>
        <v>9.9725244183405852</v>
      </c>
      <c r="S905" s="20"/>
      <c r="T905" s="20"/>
      <c r="U905" s="5">
        <f t="shared" ca="1" si="5"/>
        <v>18.709056050819225</v>
      </c>
      <c r="V905" s="23"/>
      <c r="W905" s="20"/>
      <c r="X905" s="32">
        <f t="shared" si="18"/>
        <v>0.91853497703687159</v>
      </c>
      <c r="Y905" s="18">
        <f t="shared" ca="1" si="6"/>
        <v>454843513.31416243</v>
      </c>
      <c r="Z905" s="20"/>
      <c r="AA905" s="20"/>
      <c r="AB905" s="18"/>
      <c r="AC905" s="20"/>
      <c r="AD905" s="20"/>
      <c r="AE905" s="24">
        <f t="shared" si="66"/>
        <v>18</v>
      </c>
      <c r="AH905" s="25" t="str">
        <f t="shared" ca="1" si="7"/>
        <v>-</v>
      </c>
      <c r="AI905" s="15">
        <f t="shared" ca="1" si="8"/>
        <v>20.185629690117452</v>
      </c>
      <c r="AJ905" s="15">
        <f t="shared" ca="1" si="9"/>
        <v>21.264726123121065</v>
      </c>
      <c r="AK905" s="17">
        <f t="shared" ca="1" si="10"/>
        <v>-9.6223372604321376E-3</v>
      </c>
      <c r="AL905" s="17">
        <f t="shared" ca="1" si="11"/>
        <v>3.0198578230491178E-2</v>
      </c>
      <c r="AM905" s="26">
        <f t="shared" ca="1" si="12"/>
        <v>0</v>
      </c>
      <c r="AN905" s="26">
        <f t="shared" ca="1" si="13"/>
        <v>0</v>
      </c>
      <c r="AO905" s="25">
        <f t="shared" si="20"/>
        <v>0</v>
      </c>
      <c r="AP905" s="26">
        <f t="shared" si="21"/>
        <v>0</v>
      </c>
      <c r="AQ905" s="25">
        <f t="shared" si="22"/>
        <v>1</v>
      </c>
      <c r="AR905" s="26">
        <f t="shared" si="23"/>
        <v>0</v>
      </c>
      <c r="BD905" s="30"/>
      <c r="BE905" s="30"/>
      <c r="BF905" s="30"/>
    </row>
    <row r="906" spans="1:58" x14ac:dyDescent="0.2">
      <c r="A906" s="40">
        <v>39384</v>
      </c>
      <c r="B906" s="13">
        <v>20.27</v>
      </c>
      <c r="C906" s="14">
        <v>20.91</v>
      </c>
      <c r="D906" s="31">
        <f t="shared" si="14"/>
        <v>25941.162542766793</v>
      </c>
      <c r="E906" s="31">
        <f t="shared" si="15"/>
        <v>12316.845880915947</v>
      </c>
      <c r="F906" s="16">
        <f t="shared" si="0"/>
        <v>38258.008423682739</v>
      </c>
      <c r="G906" s="16">
        <f t="shared" si="1"/>
        <v>20.476042648025206</v>
      </c>
      <c r="H906" s="17">
        <f t="shared" si="2"/>
        <v>3.0607364897178413E-2</v>
      </c>
      <c r="I906" s="16">
        <v>19.87</v>
      </c>
      <c r="J906" s="32">
        <f t="shared" si="16"/>
        <v>0.98301667672210091</v>
      </c>
      <c r="K906" s="18">
        <f t="shared" ca="1" si="3"/>
        <v>10382.638991817761</v>
      </c>
      <c r="L906" s="19"/>
      <c r="M906" s="20"/>
      <c r="N906" s="18"/>
      <c r="O906" s="20"/>
      <c r="P906" s="21"/>
      <c r="Q906" s="33">
        <f t="shared" si="17"/>
        <v>1.0169833232778991</v>
      </c>
      <c r="R906" s="5">
        <f t="shared" ca="1" si="4"/>
        <v>10.141468526592654</v>
      </c>
      <c r="S906" s="20"/>
      <c r="T906" s="20"/>
      <c r="U906" s="5">
        <f t="shared" ca="1" si="5"/>
        <v>19.026146607280324</v>
      </c>
      <c r="V906" s="23"/>
      <c r="W906" s="20"/>
      <c r="X906" s="32">
        <f t="shared" si="18"/>
        <v>0.96603335344420194</v>
      </c>
      <c r="Y906" s="18">
        <f t="shared" ca="1" si="6"/>
        <v>439365086.56449437</v>
      </c>
      <c r="Z906" s="20"/>
      <c r="AA906" s="20"/>
      <c r="AB906" s="18"/>
      <c r="AC906" s="20"/>
      <c r="AD906" s="20"/>
      <c r="AE906" s="24">
        <f t="shared" si="66"/>
        <v>17</v>
      </c>
      <c r="AH906" s="25" t="str">
        <f t="shared" ca="1" si="7"/>
        <v>-</v>
      </c>
      <c r="AI906" s="15">
        <f t="shared" ca="1" si="8"/>
        <v>20.245319448916526</v>
      </c>
      <c r="AJ906" s="15">
        <f t="shared" ca="1" si="9"/>
        <v>21.176044322495102</v>
      </c>
      <c r="AK906" s="17">
        <f t="shared" ca="1" si="10"/>
        <v>-2.7273878044749011E-3</v>
      </c>
      <c r="AL906" s="17">
        <f t="shared" ca="1" si="11"/>
        <v>2.7765404649694049E-2</v>
      </c>
      <c r="AM906" s="26">
        <f t="shared" ca="1" si="12"/>
        <v>0</v>
      </c>
      <c r="AN906" s="26">
        <f t="shared" ca="1" si="13"/>
        <v>0</v>
      </c>
      <c r="AO906" s="25">
        <f t="shared" si="20"/>
        <v>0</v>
      </c>
      <c r="AP906" s="26">
        <f t="shared" si="21"/>
        <v>0</v>
      </c>
      <c r="AQ906" s="25">
        <f t="shared" si="22"/>
        <v>1</v>
      </c>
      <c r="AR906" s="26">
        <f t="shared" si="23"/>
        <v>0</v>
      </c>
      <c r="BD906" s="30"/>
      <c r="BE906" s="30"/>
      <c r="BF906" s="30"/>
    </row>
    <row r="907" spans="1:58" x14ac:dyDescent="0.2">
      <c r="A907" s="40">
        <v>39385</v>
      </c>
      <c r="B907" s="13">
        <v>20.96</v>
      </c>
      <c r="C907" s="14">
        <v>21.64</v>
      </c>
      <c r="D907" s="31">
        <f t="shared" si="14"/>
        <v>24415.211804956984</v>
      </c>
      <c r="E907" s="31">
        <f t="shared" si="15"/>
        <v>13796.091287678495</v>
      </c>
      <c r="F907" s="16">
        <f t="shared" si="0"/>
        <v>38211.303092635477</v>
      </c>
      <c r="G907" s="16">
        <f t="shared" si="1"/>
        <v>21.20551222586883</v>
      </c>
      <c r="H907" s="17">
        <f t="shared" si="2"/>
        <v>3.1423290203327126E-2</v>
      </c>
      <c r="I907" s="16">
        <v>21.07</v>
      </c>
      <c r="J907" s="32">
        <f t="shared" si="16"/>
        <v>1.0343612252576209</v>
      </c>
      <c r="K907" s="18">
        <f t="shared" ca="1" si="3"/>
        <v>10738.961365198566</v>
      </c>
      <c r="L907" s="19"/>
      <c r="M907" s="20"/>
      <c r="N907" s="18"/>
      <c r="O907" s="20"/>
      <c r="P907" s="21"/>
      <c r="Q907" s="33">
        <f t="shared" si="17"/>
        <v>0.96563877474237914</v>
      </c>
      <c r="R907" s="5">
        <f t="shared" ca="1" si="4"/>
        <v>9.7925872788053994</v>
      </c>
      <c r="S907" s="20"/>
      <c r="T907" s="20"/>
      <c r="U907" s="5">
        <f t="shared" ca="1" si="5"/>
        <v>18.371755911364801</v>
      </c>
      <c r="V907" s="23"/>
      <c r="W907" s="20"/>
      <c r="X907" s="32">
        <f t="shared" si="18"/>
        <v>1.0687224505152417</v>
      </c>
      <c r="Y907" s="18">
        <f t="shared" ca="1" si="6"/>
        <v>469528428.81469792</v>
      </c>
      <c r="Z907" s="20"/>
      <c r="AA907" s="20"/>
      <c r="AB907" s="18"/>
      <c r="AC907" s="20"/>
      <c r="AD907" s="20"/>
      <c r="AE907" s="24">
        <f t="shared" si="66"/>
        <v>16</v>
      </c>
      <c r="AH907" s="25" t="str">
        <f t="shared" ca="1" si="7"/>
        <v>-</v>
      </c>
      <c r="AI907" s="15">
        <f t="shared" ca="1" si="8"/>
        <v>20.360300335503801</v>
      </c>
      <c r="AJ907" s="15">
        <f t="shared" ca="1" si="9"/>
        <v>21.124431453377479</v>
      </c>
      <c r="AK907" s="17">
        <f t="shared" ca="1" si="10"/>
        <v>6.5729980359140461E-3</v>
      </c>
      <c r="AL907" s="17">
        <f t="shared" ca="1" si="11"/>
        <v>2.5532794423742323E-2</v>
      </c>
      <c r="AM907" s="26">
        <f t="shared" ca="1" si="12"/>
        <v>0</v>
      </c>
      <c r="AN907" s="26">
        <f t="shared" ca="1" si="13"/>
        <v>0</v>
      </c>
      <c r="AO907" s="25">
        <f t="shared" si="20"/>
        <v>0</v>
      </c>
      <c r="AP907" s="26">
        <f t="shared" si="21"/>
        <v>0</v>
      </c>
      <c r="AQ907" s="25">
        <f t="shared" si="22"/>
        <v>1</v>
      </c>
      <c r="AR907" s="26">
        <f t="shared" si="23"/>
        <v>0</v>
      </c>
      <c r="BD907" s="30"/>
      <c r="BE907" s="30"/>
      <c r="BF907" s="30"/>
    </row>
    <row r="908" spans="1:58" x14ac:dyDescent="0.2">
      <c r="A908" s="40">
        <v>39386</v>
      </c>
      <c r="B908" s="13">
        <v>19.059999999999999</v>
      </c>
      <c r="C908" s="14">
        <v>20.3</v>
      </c>
      <c r="D908" s="31">
        <f t="shared" si="14"/>
        <v>22889.26106714717</v>
      </c>
      <c r="E908" s="31">
        <f t="shared" si="15"/>
        <v>15274.091632618127</v>
      </c>
      <c r="F908" s="16">
        <f t="shared" si="0"/>
        <v>38163.352699765295</v>
      </c>
      <c r="G908" s="16">
        <f t="shared" si="1"/>
        <v>19.556284322120447</v>
      </c>
      <c r="H908" s="17">
        <f t="shared" si="2"/>
        <v>6.1083743842364591E-2</v>
      </c>
      <c r="I908" s="16">
        <v>18.53</v>
      </c>
      <c r="J908" s="32">
        <f t="shared" si="16"/>
        <v>0.92106917437456137</v>
      </c>
      <c r="K908" s="18">
        <f t="shared" ca="1" si="3"/>
        <v>9890.9230287313749</v>
      </c>
      <c r="L908" s="19"/>
      <c r="M908" s="20"/>
      <c r="N908" s="18"/>
      <c r="O908" s="20"/>
      <c r="P908" s="21"/>
      <c r="Q908" s="33">
        <f t="shared" si="17"/>
        <v>1.0789308256254386</v>
      </c>
      <c r="R908" s="5">
        <f t="shared" ca="1" si="4"/>
        <v>10.565084131885159</v>
      </c>
      <c r="S908" s="20"/>
      <c r="T908" s="20"/>
      <c r="U908" s="5">
        <f t="shared" ca="1" si="5"/>
        <v>19.821175163884554</v>
      </c>
      <c r="V908" s="23"/>
      <c r="W908" s="20"/>
      <c r="X908" s="32">
        <f t="shared" si="18"/>
        <v>0.84213834874912274</v>
      </c>
      <c r="Y908" s="18">
        <f t="shared" ca="1" si="6"/>
        <v>395381872.7015422</v>
      </c>
      <c r="Z908" s="20"/>
      <c r="AA908" s="20"/>
      <c r="AB908" s="18"/>
      <c r="AC908" s="20"/>
      <c r="AD908" s="20"/>
      <c r="AE908" s="24">
        <f t="shared" si="66"/>
        <v>15</v>
      </c>
      <c r="AH908" s="25" t="str">
        <f t="shared" ca="1" si="7"/>
        <v>-</v>
      </c>
      <c r="AI908" s="15">
        <f t="shared" ca="1" si="8"/>
        <v>20.374261682271463</v>
      </c>
      <c r="AJ908" s="15">
        <f t="shared" ca="1" si="9"/>
        <v>21.055380569375622</v>
      </c>
      <c r="AK908" s="17">
        <f t="shared" ca="1" si="10"/>
        <v>1.9344295584770983E-2</v>
      </c>
      <c r="AL908" s="17">
        <f t="shared" ca="1" si="11"/>
        <v>2.4052781632774224E-2</v>
      </c>
      <c r="AM908" s="26">
        <f t="shared" ca="1" si="12"/>
        <v>0</v>
      </c>
      <c r="AN908" s="26">
        <f t="shared" ca="1" si="13"/>
        <v>0</v>
      </c>
      <c r="AO908" s="25">
        <f t="shared" si="20"/>
        <v>0</v>
      </c>
      <c r="AP908" s="26">
        <f t="shared" si="21"/>
        <v>0</v>
      </c>
      <c r="AQ908" s="25">
        <f t="shared" si="22"/>
        <v>1</v>
      </c>
      <c r="AR908" s="26">
        <f t="shared" si="23"/>
        <v>0</v>
      </c>
      <c r="BD908" s="30"/>
      <c r="BE908" s="30"/>
      <c r="BF908" s="30"/>
    </row>
    <row r="909" spans="1:58" x14ac:dyDescent="0.2">
      <c r="A909" s="40">
        <v>39387</v>
      </c>
      <c r="B909" s="13">
        <v>22.33</v>
      </c>
      <c r="C909" s="14">
        <v>22.46</v>
      </c>
      <c r="D909" s="31">
        <f t="shared" si="14"/>
        <v>21363.310329337361</v>
      </c>
      <c r="E909" s="31">
        <f t="shared" si="15"/>
        <v>16706.831586443495</v>
      </c>
      <c r="F909" s="16">
        <f t="shared" si="0"/>
        <v>38070.141915780856</v>
      </c>
      <c r="G909" s="16">
        <f t="shared" si="1"/>
        <v>22.387049645652549</v>
      </c>
      <c r="H909" s="17">
        <f t="shared" si="2"/>
        <v>5.7880676758683691E-3</v>
      </c>
      <c r="I909" s="16">
        <v>23.21</v>
      </c>
      <c r="J909" s="32">
        <f t="shared" si="16"/>
        <v>1.141953695759701</v>
      </c>
      <c r="K909" s="18">
        <f t="shared" ca="1" si="3"/>
        <v>11294.515633591222</v>
      </c>
      <c r="L909" s="19"/>
      <c r="M909" s="20"/>
      <c r="N909" s="18"/>
      <c r="O909" s="20"/>
      <c r="P909" s="21"/>
      <c r="Q909" s="33">
        <f t="shared" si="17"/>
        <v>0.85804630424029893</v>
      </c>
      <c r="R909" s="5">
        <f t="shared" ca="1" si="4"/>
        <v>9.0649537435688625</v>
      </c>
      <c r="S909" s="20"/>
      <c r="T909" s="20"/>
      <c r="U909" s="5">
        <f t="shared" ca="1" si="5"/>
        <v>17.006903836414462</v>
      </c>
      <c r="V909" s="23"/>
      <c r="W909" s="20"/>
      <c r="X909" s="32">
        <f t="shared" si="18"/>
        <v>1.2839073915194021</v>
      </c>
      <c r="Y909" s="18">
        <f t="shared" ca="1" si="6"/>
        <v>507600299.87103099</v>
      </c>
      <c r="Z909" s="20"/>
      <c r="AA909" s="20"/>
      <c r="AB909" s="18"/>
      <c r="AC909" s="20"/>
      <c r="AD909" s="20"/>
      <c r="AE909" s="24">
        <f t="shared" si="66"/>
        <v>14</v>
      </c>
      <c r="AH909" s="25" t="str">
        <f t="shared" ca="1" si="7"/>
        <v>-</v>
      </c>
      <c r="AI909" s="15">
        <f t="shared" ca="1" si="8"/>
        <v>20.509809887859461</v>
      </c>
      <c r="AJ909" s="15">
        <f t="shared" ca="1" si="9"/>
        <v>21.025130097177612</v>
      </c>
      <c r="AK909" s="17">
        <f t="shared" ca="1" si="10"/>
        <v>2.3708757180880429E-2</v>
      </c>
      <c r="AL909" s="17">
        <f t="shared" ca="1" si="11"/>
        <v>2.0017382264234572E-2</v>
      </c>
      <c r="AM909" s="26">
        <f t="shared" ca="1" si="12"/>
        <v>0</v>
      </c>
      <c r="AN909" s="26">
        <f t="shared" ca="1" si="13"/>
        <v>1</v>
      </c>
      <c r="AO909" s="25">
        <f t="shared" si="20"/>
        <v>0</v>
      </c>
      <c r="AP909" s="26">
        <f t="shared" si="21"/>
        <v>0</v>
      </c>
      <c r="AQ909" s="25">
        <f t="shared" si="22"/>
        <v>1</v>
      </c>
      <c r="AR909" s="26">
        <f t="shared" si="23"/>
        <v>0</v>
      </c>
      <c r="BD909" s="30"/>
      <c r="BE909" s="30"/>
      <c r="BF909" s="30"/>
    </row>
    <row r="910" spans="1:58" x14ac:dyDescent="0.2">
      <c r="A910" s="40">
        <v>39388</v>
      </c>
      <c r="B910" s="13">
        <v>22.98</v>
      </c>
      <c r="C910" s="14">
        <v>23.07</v>
      </c>
      <c r="D910" s="31">
        <f t="shared" si="14"/>
        <v>19837.359591527551</v>
      </c>
      <c r="E910" s="31">
        <f t="shared" si="15"/>
        <v>18223.950018112824</v>
      </c>
      <c r="F910" s="16">
        <f t="shared" si="0"/>
        <v>38061.309609640375</v>
      </c>
      <c r="G910" s="16">
        <f t="shared" si="1"/>
        <v>23.02309246104382</v>
      </c>
      <c r="H910" s="17">
        <f t="shared" si="2"/>
        <v>3.9011703511053764E-3</v>
      </c>
      <c r="I910" s="16">
        <v>23.01</v>
      </c>
      <c r="J910" s="32">
        <f t="shared" si="16"/>
        <v>1.028172601921006</v>
      </c>
      <c r="K910" s="18">
        <f t="shared" ca="1" si="3"/>
        <v>11612.238099447286</v>
      </c>
      <c r="L910" s="19"/>
      <c r="M910" s="20"/>
      <c r="N910" s="18"/>
      <c r="O910" s="20"/>
      <c r="P910" s="21"/>
      <c r="Q910" s="33">
        <f t="shared" si="17"/>
        <v>0.97182739807899399</v>
      </c>
      <c r="R910" s="5">
        <f t="shared" ca="1" si="4"/>
        <v>8.8092034152021128</v>
      </c>
      <c r="S910" s="20"/>
      <c r="T910" s="20"/>
      <c r="U910" s="5">
        <f t="shared" ca="1" si="5"/>
        <v>16.527209269179675</v>
      </c>
      <c r="V910" s="23"/>
      <c r="W910" s="20"/>
      <c r="X910" s="32">
        <f t="shared" si="18"/>
        <v>1.056345203842012</v>
      </c>
      <c r="Y910" s="18">
        <f t="shared" ca="1" si="6"/>
        <v>536165853.16206038</v>
      </c>
      <c r="Z910" s="20"/>
      <c r="AA910" s="20"/>
      <c r="AB910" s="18"/>
      <c r="AC910" s="20"/>
      <c r="AD910" s="20"/>
      <c r="AE910" s="24">
        <f t="shared" si="66"/>
        <v>13</v>
      </c>
      <c r="AH910" s="25" t="str">
        <f t="shared" ca="1" si="7"/>
        <v>-</v>
      </c>
      <c r="AI910" s="15">
        <f t="shared" ca="1" si="8"/>
        <v>20.665929909053933</v>
      </c>
      <c r="AJ910" s="15">
        <f t="shared" ca="1" si="9"/>
        <v>21.016066407473442</v>
      </c>
      <c r="AK910" s="17">
        <f t="shared" ca="1" si="10"/>
        <v>2.4589579545671054E-2</v>
      </c>
      <c r="AL910" s="17">
        <f t="shared" ca="1" si="11"/>
        <v>1.6252367027340273E-2</v>
      </c>
      <c r="AM910" s="26">
        <f t="shared" ca="1" si="12"/>
        <v>0</v>
      </c>
      <c r="AN910" s="26">
        <f t="shared" ca="1" si="13"/>
        <v>1</v>
      </c>
      <c r="AO910" s="25">
        <f t="shared" si="20"/>
        <v>0</v>
      </c>
      <c r="AP910" s="26">
        <f t="shared" si="21"/>
        <v>0</v>
      </c>
      <c r="AQ910" s="25">
        <f t="shared" si="22"/>
        <v>1</v>
      </c>
      <c r="AR910" s="26">
        <f t="shared" si="23"/>
        <v>0</v>
      </c>
      <c r="BD910" s="30"/>
      <c r="BE910" s="30"/>
      <c r="BF910" s="30"/>
    </row>
    <row r="911" spans="1:58" x14ac:dyDescent="0.2">
      <c r="A911" s="40">
        <v>39391</v>
      </c>
      <c r="B911" s="13">
        <v>23.94</v>
      </c>
      <c r="C911" s="14">
        <v>23.91</v>
      </c>
      <c r="D911" s="31">
        <f t="shared" si="14"/>
        <v>18311.408853717738</v>
      </c>
      <c r="E911" s="31">
        <f t="shared" si="15"/>
        <v>19743.947762147043</v>
      </c>
      <c r="F911" s="16">
        <f t="shared" si="0"/>
        <v>38055.356615864781</v>
      </c>
      <c r="G911" s="16">
        <f t="shared" si="1"/>
        <v>23.924435346675548</v>
      </c>
      <c r="H911" s="17">
        <f t="shared" si="2"/>
        <v>-1.2547051442910462E-3</v>
      </c>
      <c r="I911" s="16">
        <v>24.31</v>
      </c>
      <c r="J911" s="32">
        <f t="shared" si="16"/>
        <v>1.0389869856377429</v>
      </c>
      <c r="K911" s="18">
        <f t="shared" ca="1" si="3"/>
        <v>12064.472395035096</v>
      </c>
      <c r="L911" s="19"/>
      <c r="M911" s="20"/>
      <c r="N911" s="18"/>
      <c r="O911" s="20"/>
      <c r="P911" s="21"/>
      <c r="Q911" s="33">
        <f t="shared" si="17"/>
        <v>0.96101301436225717</v>
      </c>
      <c r="R911" s="5">
        <f t="shared" ca="1" si="4"/>
        <v>8.4654064557826523</v>
      </c>
      <c r="S911" s="20"/>
      <c r="T911" s="20"/>
      <c r="U911" s="5">
        <f t="shared" ca="1" si="5"/>
        <v>15.882319442066102</v>
      </c>
      <c r="V911" s="23"/>
      <c r="W911" s="20"/>
      <c r="X911" s="32">
        <f t="shared" si="18"/>
        <v>1.0779739712754857</v>
      </c>
      <c r="Y911" s="18">
        <f t="shared" ca="1" si="6"/>
        <v>577934795.79416573</v>
      </c>
      <c r="Z911" s="20"/>
      <c r="AA911" s="20"/>
      <c r="AB911" s="18"/>
      <c r="AC911" s="20"/>
      <c r="AD911" s="20"/>
      <c r="AE911" s="24">
        <f t="shared" si="66"/>
        <v>12</v>
      </c>
      <c r="AH911" s="25" t="str">
        <f t="shared" ca="1" si="7"/>
        <v>-</v>
      </c>
      <c r="AI911" s="15">
        <f t="shared" ca="1" si="8"/>
        <v>20.913465449571628</v>
      </c>
      <c r="AJ911" s="15">
        <f t="shared" ca="1" si="9"/>
        <v>20.994459987873217</v>
      </c>
      <c r="AK911" s="17">
        <f t="shared" ca="1" si="10"/>
        <v>2.1924821970925473E-2</v>
      </c>
      <c r="AL911" s="17">
        <f t="shared" ca="1" si="11"/>
        <v>1.1353896541940335E-2</v>
      </c>
      <c r="AM911" s="26">
        <f t="shared" ca="1" si="12"/>
        <v>0</v>
      </c>
      <c r="AN911" s="26">
        <f t="shared" ca="1" si="13"/>
        <v>1</v>
      </c>
      <c r="AO911" s="25">
        <f t="shared" si="20"/>
        <v>0</v>
      </c>
      <c r="AP911" s="26">
        <f t="shared" si="21"/>
        <v>0</v>
      </c>
      <c r="AQ911" s="25">
        <f t="shared" si="22"/>
        <v>1</v>
      </c>
      <c r="AR911" s="26">
        <f t="shared" si="23"/>
        <v>0</v>
      </c>
      <c r="BD911" s="30"/>
      <c r="BE911" s="30"/>
      <c r="BF911" s="30"/>
    </row>
    <row r="912" spans="1:58" x14ac:dyDescent="0.2">
      <c r="A912" s="40">
        <v>39392</v>
      </c>
      <c r="B912" s="13">
        <v>22.45</v>
      </c>
      <c r="C912" s="14">
        <v>22.92</v>
      </c>
      <c r="D912" s="31">
        <f t="shared" si="14"/>
        <v>16785.458115907924</v>
      </c>
      <c r="E912" s="31">
        <f t="shared" si="15"/>
        <v>21271.813118197519</v>
      </c>
      <c r="F912" s="16">
        <f t="shared" si="0"/>
        <v>38057.271234105443</v>
      </c>
      <c r="G912" s="16">
        <f t="shared" si="1"/>
        <v>22.712702811876675</v>
      </c>
      <c r="H912" s="17">
        <f t="shared" si="2"/>
        <v>2.0506108202443363E-2</v>
      </c>
      <c r="I912" s="16">
        <v>21.39</v>
      </c>
      <c r="J912" s="32">
        <f t="shared" si="16"/>
        <v>0.94939943997016163</v>
      </c>
      <c r="K912" s="18">
        <f t="shared" ca="1" si="3"/>
        <v>11453.536378617047</v>
      </c>
      <c r="L912" s="19"/>
      <c r="M912" s="20"/>
      <c r="N912" s="18"/>
      <c r="O912" s="20"/>
      <c r="P912" s="21"/>
      <c r="Q912" s="33">
        <f t="shared" si="17"/>
        <v>1.0506005600298383</v>
      </c>
      <c r="R912" s="5">
        <f t="shared" ca="1" si="4"/>
        <v>8.8933902609492339</v>
      </c>
      <c r="S912" s="20"/>
      <c r="T912" s="20"/>
      <c r="U912" s="5">
        <f t="shared" ca="1" si="5"/>
        <v>16.685402448867304</v>
      </c>
      <c r="V912" s="23"/>
      <c r="W912" s="20"/>
      <c r="X912" s="32">
        <f t="shared" si="18"/>
        <v>0.89879887994032326</v>
      </c>
      <c r="Y912" s="18">
        <f t="shared" ca="1" si="6"/>
        <v>519412960.69572258</v>
      </c>
      <c r="Z912" s="20"/>
      <c r="AA912" s="20"/>
      <c r="AB912" s="18"/>
      <c r="AC912" s="20"/>
      <c r="AD912" s="20"/>
      <c r="AE912" s="24">
        <f t="shared" si="66"/>
        <v>11</v>
      </c>
      <c r="AH912" s="25">
        <f t="shared" ca="1" si="7"/>
        <v>1</v>
      </c>
      <c r="AI912" s="15">
        <f t="shared" ca="1" si="8"/>
        <v>21.088205030464401</v>
      </c>
      <c r="AJ912" s="15">
        <f t="shared" ca="1" si="9"/>
        <v>20.928824213756023</v>
      </c>
      <c r="AK912" s="17">
        <f t="shared" ca="1" si="10"/>
        <v>2.024127918846963E-2</v>
      </c>
      <c r="AL912" s="17">
        <f t="shared" ca="1" si="11"/>
        <v>8.8383700488360653E-3</v>
      </c>
      <c r="AM912" s="26">
        <f t="shared" ca="1" si="12"/>
        <v>1</v>
      </c>
      <c r="AN912" s="26">
        <f t="shared" ca="1" si="13"/>
        <v>1</v>
      </c>
      <c r="AO912" s="25">
        <f t="shared" si="20"/>
        <v>0</v>
      </c>
      <c r="AP912" s="26">
        <f t="shared" si="21"/>
        <v>0</v>
      </c>
      <c r="AQ912" s="25">
        <f t="shared" si="22"/>
        <v>1</v>
      </c>
      <c r="AR912" s="26">
        <f t="shared" si="23"/>
        <v>0</v>
      </c>
      <c r="BD912" s="30"/>
      <c r="BE912" s="30"/>
      <c r="BF912" s="30"/>
    </row>
    <row r="913" spans="1:58" x14ac:dyDescent="0.2">
      <c r="A913" s="40">
        <v>39393</v>
      </c>
      <c r="B913" s="13">
        <v>25.22</v>
      </c>
      <c r="C913" s="14">
        <v>25.23</v>
      </c>
      <c r="D913" s="31">
        <f t="shared" si="14"/>
        <v>15259.507378098113</v>
      </c>
      <c r="E913" s="31">
        <f t="shared" si="15"/>
        <v>22766.472545066204</v>
      </c>
      <c r="F913" s="16">
        <f t="shared" si="0"/>
        <v>38025.979923164319</v>
      </c>
      <c r="G913" s="16">
        <f t="shared" si="1"/>
        <v>25.225987083723041</v>
      </c>
      <c r="H913" s="17">
        <f t="shared" si="2"/>
        <v>3.9635354736433648E-4</v>
      </c>
      <c r="I913" s="16">
        <v>26.49</v>
      </c>
      <c r="J913" s="32">
        <f t="shared" si="16"/>
        <v>1.1097422474669825</v>
      </c>
      <c r="K913" s="18">
        <f t="shared" ca="1" si="3"/>
        <v>12709.955021727788</v>
      </c>
      <c r="L913" s="19"/>
      <c r="M913" s="20"/>
      <c r="N913" s="18"/>
      <c r="O913" s="20"/>
      <c r="P913" s="21"/>
      <c r="Q913" s="33">
        <f t="shared" si="17"/>
        <v>0.89025775253301742</v>
      </c>
      <c r="R913" s="5">
        <f t="shared" ca="1" si="4"/>
        <v>7.9170797972397295</v>
      </c>
      <c r="S913" s="20"/>
      <c r="T913" s="20"/>
      <c r="U913" s="5">
        <f t="shared" ca="1" si="5"/>
        <v>14.853800340536075</v>
      </c>
      <c r="V913" s="23"/>
      <c r="W913" s="20"/>
      <c r="X913" s="32">
        <f t="shared" si="18"/>
        <v>1.2194844949339652</v>
      </c>
      <c r="Y913" s="18">
        <f t="shared" ca="1" si="6"/>
        <v>633374364.94321382</v>
      </c>
      <c r="Z913" s="20"/>
      <c r="AA913" s="20"/>
      <c r="AB913" s="18"/>
      <c r="AC913" s="20"/>
      <c r="AD913" s="20"/>
      <c r="AE913" s="24">
        <f t="shared" si="66"/>
        <v>10</v>
      </c>
      <c r="AH913" s="25">
        <f t="shared" ca="1" si="7"/>
        <v>1</v>
      </c>
      <c r="AI913" s="15">
        <f t="shared" ca="1" si="8"/>
        <v>21.424883713879623</v>
      </c>
      <c r="AJ913" s="15">
        <f t="shared" ca="1" si="9"/>
        <v>20.957637282960754</v>
      </c>
      <c r="AK913" s="17">
        <f t="shared" ca="1" si="10"/>
        <v>1.5070123079142498E-2</v>
      </c>
      <c r="AL913" s="17">
        <f t="shared" ca="1" si="11"/>
        <v>5.0539532097751277E-3</v>
      </c>
      <c r="AM913" s="26">
        <f t="shared" ca="1" si="12"/>
        <v>1</v>
      </c>
      <c r="AN913" s="26">
        <f t="shared" ca="1" si="13"/>
        <v>1</v>
      </c>
      <c r="AO913" s="25">
        <f t="shared" si="20"/>
        <v>0</v>
      </c>
      <c r="AP913" s="26">
        <f t="shared" si="21"/>
        <v>0</v>
      </c>
      <c r="AQ913" s="25">
        <f t="shared" si="22"/>
        <v>1</v>
      </c>
      <c r="AR913" s="26">
        <f t="shared" si="23"/>
        <v>0</v>
      </c>
      <c r="BD913" s="30"/>
      <c r="BE913" s="30"/>
      <c r="BF913" s="30"/>
    </row>
    <row r="914" spans="1:58" x14ac:dyDescent="0.2">
      <c r="A914" s="40">
        <v>39394</v>
      </c>
      <c r="B914" s="13">
        <v>25.24</v>
      </c>
      <c r="C914" s="14">
        <v>25.05</v>
      </c>
      <c r="D914" s="31">
        <f t="shared" si="14"/>
        <v>13733.556640288301</v>
      </c>
      <c r="E914" s="31">
        <f t="shared" si="15"/>
        <v>24291.81846688798</v>
      </c>
      <c r="F914" s="16">
        <f t="shared" si="0"/>
        <v>38025.375107176282</v>
      </c>
      <c r="G914" s="16">
        <f t="shared" si="1"/>
        <v>25.11862195979133</v>
      </c>
      <c r="H914" s="17">
        <f t="shared" si="2"/>
        <v>-7.5848303393213357E-3</v>
      </c>
      <c r="I914" s="16">
        <v>26.16</v>
      </c>
      <c r="J914" s="32">
        <f t="shared" si="16"/>
        <v>0.99572803063378279</v>
      </c>
      <c r="K914" s="18">
        <f t="shared" ca="1" si="3"/>
        <v>12655.14253739169</v>
      </c>
      <c r="L914" s="19"/>
      <c r="M914" s="20"/>
      <c r="N914" s="18"/>
      <c r="O914" s="20"/>
      <c r="P914" s="21"/>
      <c r="Q914" s="33">
        <f t="shared" si="17"/>
        <v>1.0042719693662172</v>
      </c>
      <c r="R914" s="5">
        <f t="shared" ca="1" si="4"/>
        <v>7.9505700955115719</v>
      </c>
      <c r="S914" s="20"/>
      <c r="T914" s="20"/>
      <c r="U914" s="5">
        <f t="shared" ca="1" si="5"/>
        <v>14.916744621862792</v>
      </c>
      <c r="V914" s="23"/>
      <c r="W914" s="20"/>
      <c r="X914" s="32">
        <f t="shared" si="18"/>
        <v>0.99145606126756558</v>
      </c>
      <c r="Y914" s="18">
        <f t="shared" ca="1" si="6"/>
        <v>627921524.97356498</v>
      </c>
      <c r="Z914" s="20"/>
      <c r="AA914" s="20"/>
      <c r="AB914" s="18"/>
      <c r="AC914" s="20"/>
      <c r="AD914" s="20"/>
      <c r="AE914" s="24">
        <f t="shared" si="66"/>
        <v>9</v>
      </c>
      <c r="AH914" s="25" t="str">
        <f t="shared" ca="1" si="7"/>
        <v>-</v>
      </c>
      <c r="AI914" s="15">
        <f t="shared" ca="1" si="8"/>
        <v>21.750344171219851</v>
      </c>
      <c r="AJ914" s="15">
        <f t="shared" ca="1" si="9"/>
        <v>20.981285230750949</v>
      </c>
      <c r="AK914" s="17">
        <f t="shared" ca="1" si="10"/>
        <v>3.6253607155281773E-3</v>
      </c>
      <c r="AL914" s="17">
        <f t="shared" ca="1" si="11"/>
        <v>4.9378965402978592E-3</v>
      </c>
      <c r="AM914" s="26">
        <f t="shared" ca="1" si="12"/>
        <v>1</v>
      </c>
      <c r="AN914" s="26">
        <f t="shared" ca="1" si="13"/>
        <v>0</v>
      </c>
      <c r="AO914" s="25">
        <f t="shared" si="20"/>
        <v>0</v>
      </c>
      <c r="AP914" s="26">
        <f t="shared" si="21"/>
        <v>0</v>
      </c>
      <c r="AQ914" s="25">
        <f t="shared" si="22"/>
        <v>1</v>
      </c>
      <c r="AR914" s="26">
        <f t="shared" si="23"/>
        <v>0</v>
      </c>
      <c r="BD914" s="30"/>
      <c r="BE914" s="30"/>
      <c r="BF914" s="30"/>
    </row>
    <row r="915" spans="1:58" x14ac:dyDescent="0.2">
      <c r="A915" s="40">
        <v>39395</v>
      </c>
      <c r="B915" s="13">
        <v>26.96</v>
      </c>
      <c r="C915" s="14">
        <v>26.36</v>
      </c>
      <c r="D915" s="31">
        <f t="shared" si="14"/>
        <v>12207.60590247849</v>
      </c>
      <c r="E915" s="31">
        <f t="shared" si="15"/>
        <v>25829.343282150243</v>
      </c>
      <c r="F915" s="16">
        <f t="shared" si="0"/>
        <v>38036.949184628735</v>
      </c>
      <c r="G915" s="16">
        <f t="shared" si="1"/>
        <v>26.552564432702898</v>
      </c>
      <c r="H915" s="17">
        <f t="shared" si="2"/>
        <v>-2.2761760242792084E-2</v>
      </c>
      <c r="I915" s="16">
        <v>28.5</v>
      </c>
      <c r="J915" s="32">
        <f t="shared" si="16"/>
        <v>1.0574085825477961</v>
      </c>
      <c r="K915" s="18">
        <f t="shared" ca="1" si="3"/>
        <v>13381.110789088812</v>
      </c>
      <c r="L915" s="19"/>
      <c r="M915" s="20"/>
      <c r="N915" s="18"/>
      <c r="O915" s="20"/>
      <c r="P915" s="21"/>
      <c r="Q915" s="33">
        <f t="shared" si="17"/>
        <v>0.94259141745220387</v>
      </c>
      <c r="R915" s="5">
        <f t="shared" ca="1" si="4"/>
        <v>7.4938269399013286</v>
      </c>
      <c r="S915" s="20"/>
      <c r="T915" s="20"/>
      <c r="U915" s="5">
        <f t="shared" ca="1" si="5"/>
        <v>14.059914093162961</v>
      </c>
      <c r="V915" s="23"/>
      <c r="W915" s="20"/>
      <c r="X915" s="32">
        <f t="shared" si="18"/>
        <v>1.1148171650955923</v>
      </c>
      <c r="Y915" s="18">
        <f t="shared" ca="1" si="6"/>
        <v>699971624.01802182</v>
      </c>
      <c r="Z915" s="20"/>
      <c r="AA915" s="20"/>
      <c r="AB915" s="18"/>
      <c r="AC915" s="20"/>
      <c r="AD915" s="20"/>
      <c r="AE915" s="24">
        <f t="shared" si="66"/>
        <v>8</v>
      </c>
      <c r="AH915" s="25" t="str">
        <f t="shared" ca="1" si="7"/>
        <v>-</v>
      </c>
      <c r="AI915" s="15">
        <f t="shared" ca="1" si="8"/>
        <v>22.084350738324833</v>
      </c>
      <c r="AJ915" s="15">
        <f t="shared" ca="1" si="9"/>
        <v>21.044010239414124</v>
      </c>
      <c r="AK915" s="17">
        <f t="shared" ca="1" si="10"/>
        <v>-1.1329439375818984E-3</v>
      </c>
      <c r="AL915" s="17">
        <f t="shared" ca="1" si="11"/>
        <v>4.0231737144158924E-3</v>
      </c>
      <c r="AM915" s="26">
        <f t="shared" ca="1" si="12"/>
        <v>1</v>
      </c>
      <c r="AN915" s="26">
        <f t="shared" ca="1" si="13"/>
        <v>0</v>
      </c>
      <c r="AO915" s="25">
        <f t="shared" si="20"/>
        <v>0</v>
      </c>
      <c r="AP915" s="26">
        <f t="shared" si="21"/>
        <v>0</v>
      </c>
      <c r="AQ915" s="25">
        <f t="shared" si="22"/>
        <v>1</v>
      </c>
      <c r="AR915" s="26">
        <f t="shared" si="23"/>
        <v>0</v>
      </c>
      <c r="BD915" s="30"/>
      <c r="BE915" s="30"/>
      <c r="BF915" s="30"/>
    </row>
    <row r="916" spans="1:58" x14ac:dyDescent="0.2">
      <c r="A916" s="40">
        <v>39398</v>
      </c>
      <c r="B916" s="13">
        <v>27.64</v>
      </c>
      <c r="C916" s="14">
        <v>26.64</v>
      </c>
      <c r="D916" s="31">
        <f t="shared" si="14"/>
        <v>10681.655164668678</v>
      </c>
      <c r="E916" s="31">
        <f t="shared" si="15"/>
        <v>27390.027344796392</v>
      </c>
      <c r="F916" s="16">
        <f t="shared" si="0"/>
        <v>38071.68250946507</v>
      </c>
      <c r="G916" s="16">
        <f t="shared" si="1"/>
        <v>26.920566932181501</v>
      </c>
      <c r="H916" s="17">
        <f t="shared" si="2"/>
        <v>-3.7537537537537524E-2</v>
      </c>
      <c r="I916" s="16">
        <v>31.09</v>
      </c>
      <c r="J916" s="32">
        <f t="shared" si="16"/>
        <v>1.0147851984148721</v>
      </c>
      <c r="K916" s="18">
        <f t="shared" ca="1" si="3"/>
        <v>13578.39958040541</v>
      </c>
      <c r="L916" s="19"/>
      <c r="M916" s="20"/>
      <c r="N916" s="18"/>
      <c r="O916" s="20"/>
      <c r="P916" s="21"/>
      <c r="Q916" s="33">
        <f t="shared" si="17"/>
        <v>0.98521480158512797</v>
      </c>
      <c r="R916" s="5">
        <f t="shared" ca="1" si="4"/>
        <v>7.3827216544210383</v>
      </c>
      <c r="S916" s="20"/>
      <c r="T916" s="20"/>
      <c r="U916" s="5">
        <f t="shared" ca="1" si="5"/>
        <v>13.85156124316258</v>
      </c>
      <c r="V916" s="23"/>
      <c r="W916" s="20"/>
      <c r="X916" s="32">
        <f t="shared" si="18"/>
        <v>1.0295703968297441</v>
      </c>
      <c r="Y916" s="18">
        <f t="shared" ca="1" si="6"/>
        <v>720622633.15728438</v>
      </c>
      <c r="Z916" s="20"/>
      <c r="AA916" s="20"/>
      <c r="AB916" s="18"/>
      <c r="AC916" s="20"/>
      <c r="AD916" s="20"/>
      <c r="AE916" s="24">
        <f t="shared" si="66"/>
        <v>7</v>
      </c>
      <c r="AH916" s="25" t="str">
        <f t="shared" ca="1" si="7"/>
        <v>-</v>
      </c>
      <c r="AI916" s="15">
        <f t="shared" ca="1" si="8"/>
        <v>22.451162334504836</v>
      </c>
      <c r="AJ916" s="15">
        <f t="shared" ca="1" si="9"/>
        <v>21.116837890173958</v>
      </c>
      <c r="AK916" s="17">
        <f t="shared" ca="1" si="10"/>
        <v>-8.0393952523557157E-3</v>
      </c>
      <c r="AL916" s="17">
        <f t="shared" ca="1" si="11"/>
        <v>2.3497233582301102E-3</v>
      </c>
      <c r="AM916" s="26">
        <f t="shared" ca="1" si="12"/>
        <v>1</v>
      </c>
      <c r="AN916" s="26">
        <f t="shared" ca="1" si="13"/>
        <v>0</v>
      </c>
      <c r="AO916" s="25">
        <f t="shared" si="20"/>
        <v>0</v>
      </c>
      <c r="AP916" s="26">
        <f t="shared" si="21"/>
        <v>0</v>
      </c>
      <c r="AQ916" s="25">
        <f t="shared" si="22"/>
        <v>1</v>
      </c>
      <c r="AR916" s="26">
        <f t="shared" si="23"/>
        <v>0</v>
      </c>
      <c r="BD916" s="30"/>
      <c r="BE916" s="30"/>
      <c r="BF916" s="30"/>
    </row>
    <row r="917" spans="1:58" x14ac:dyDescent="0.2">
      <c r="A917" s="40">
        <v>39399</v>
      </c>
      <c r="B917" s="13">
        <v>24.65</v>
      </c>
      <c r="C917" s="14">
        <v>24.82</v>
      </c>
      <c r="D917" s="31">
        <f t="shared" si="14"/>
        <v>9155.704426858867</v>
      </c>
      <c r="E917" s="31">
        <f t="shared" si="15"/>
        <v>28973.258515707174</v>
      </c>
      <c r="F917" s="16">
        <f t="shared" si="0"/>
        <v>38128.962942566039</v>
      </c>
      <c r="G917" s="16">
        <f t="shared" si="1"/>
        <v>24.779178807068252</v>
      </c>
      <c r="H917" s="17">
        <f t="shared" si="2"/>
        <v>6.8493150684931781E-3</v>
      </c>
      <c r="I917" s="16">
        <v>24.1</v>
      </c>
      <c r="J917" s="32">
        <f t="shared" si="16"/>
        <v>0.92184017434911236</v>
      </c>
      <c r="K917" s="18">
        <f t="shared" ca="1" si="3"/>
        <v>12516.603938916884</v>
      </c>
      <c r="L917" s="19"/>
      <c r="M917" s="20"/>
      <c r="N917" s="18"/>
      <c r="O917" s="20"/>
      <c r="P917" s="21"/>
      <c r="Q917" s="33">
        <f t="shared" si="17"/>
        <v>1.0781598256508875</v>
      </c>
      <c r="R917" s="5">
        <f t="shared" ca="1" si="4"/>
        <v>7.9594222988812433</v>
      </c>
      <c r="S917" s="20"/>
      <c r="T917" s="20"/>
      <c r="U917" s="5">
        <f t="shared" ca="1" si="5"/>
        <v>14.933685576220027</v>
      </c>
      <c r="V917" s="23"/>
      <c r="W917" s="20"/>
      <c r="X917" s="32">
        <f t="shared" si="18"/>
        <v>0.84368034869822472</v>
      </c>
      <c r="Y917" s="18">
        <f t="shared" ca="1" si="6"/>
        <v>607935141.67410719</v>
      </c>
      <c r="Z917" s="20"/>
      <c r="AA917" s="20"/>
      <c r="AB917" s="18"/>
      <c r="AC917" s="20"/>
      <c r="AD917" s="20"/>
      <c r="AE917" s="24">
        <f t="shared" si="66"/>
        <v>6</v>
      </c>
      <c r="AH917" s="25" t="str">
        <f t="shared" ca="1" si="7"/>
        <v>-</v>
      </c>
      <c r="AI917" s="15">
        <f t="shared" ca="1" si="8"/>
        <v>22.665343845628882</v>
      </c>
      <c r="AJ917" s="15">
        <f t="shared" ca="1" si="9"/>
        <v>21.125016047525339</v>
      </c>
      <c r="AK917" s="17">
        <f t="shared" ca="1" si="10"/>
        <v>-6.6887252168916778E-3</v>
      </c>
      <c r="AL917" s="17">
        <f t="shared" ca="1" si="11"/>
        <v>4.3014946024488437E-3</v>
      </c>
      <c r="AM917" s="26">
        <f t="shared" ca="1" si="12"/>
        <v>1</v>
      </c>
      <c r="AN917" s="26">
        <f t="shared" ca="1" si="13"/>
        <v>0</v>
      </c>
      <c r="AO917" s="25">
        <f t="shared" si="20"/>
        <v>0</v>
      </c>
      <c r="AP917" s="26">
        <f t="shared" si="21"/>
        <v>0</v>
      </c>
      <c r="AQ917" s="25">
        <f t="shared" si="22"/>
        <v>1</v>
      </c>
      <c r="AR917" s="26">
        <f t="shared" si="23"/>
        <v>0</v>
      </c>
      <c r="BD917" s="30"/>
      <c r="BE917" s="30"/>
      <c r="BF917" s="30"/>
    </row>
    <row r="918" spans="1:58" x14ac:dyDescent="0.2">
      <c r="A918" s="40">
        <v>39400</v>
      </c>
      <c r="B918" s="13">
        <v>25.3</v>
      </c>
      <c r="C918" s="14">
        <v>25.15</v>
      </c>
      <c r="D918" s="31">
        <f t="shared" si="14"/>
        <v>7629.7536890490555</v>
      </c>
      <c r="E918" s="31">
        <f t="shared" si="15"/>
        <v>30488.757536134726</v>
      </c>
      <c r="F918" s="16">
        <f t="shared" si="0"/>
        <v>38118.511225183785</v>
      </c>
      <c r="G918" s="16">
        <f t="shared" si="1"/>
        <v>25.180023813012959</v>
      </c>
      <c r="H918" s="17">
        <f t="shared" si="2"/>
        <v>-5.9642147117298094E-3</v>
      </c>
      <c r="I918" s="16">
        <v>25.94</v>
      </c>
      <c r="J918" s="32">
        <f t="shared" si="16"/>
        <v>1.0158981372611369</v>
      </c>
      <c r="K918" s="18">
        <f t="shared" ca="1" si="3"/>
        <v>12715.076237067333</v>
      </c>
      <c r="L918" s="19"/>
      <c r="M918" s="20"/>
      <c r="N918" s="18"/>
      <c r="O918" s="20"/>
      <c r="P918" s="21"/>
      <c r="Q918" s="33">
        <f t="shared" si="17"/>
        <v>0.98410186273886313</v>
      </c>
      <c r="R918" s="5">
        <f t="shared" ca="1" si="4"/>
        <v>7.8325560030791062</v>
      </c>
      <c r="S918" s="20"/>
      <c r="T918" s="20"/>
      <c r="U918" s="5">
        <f t="shared" ca="1" si="5"/>
        <v>14.695764660018423</v>
      </c>
      <c r="V918" s="23"/>
      <c r="W918" s="20"/>
      <c r="X918" s="32">
        <f t="shared" si="18"/>
        <v>1.0317962745222737</v>
      </c>
      <c r="Y918" s="18">
        <f t="shared" ca="1" si="6"/>
        <v>627223932.04343092</v>
      </c>
      <c r="Z918" s="20"/>
      <c r="AA918" s="20"/>
      <c r="AB918" s="18"/>
      <c r="AC918" s="20"/>
      <c r="AD918" s="20"/>
      <c r="AE918" s="24">
        <f t="shared" si="66"/>
        <v>5</v>
      </c>
      <c r="AH918" s="25" t="str">
        <f t="shared" ca="1" si="7"/>
        <v>-</v>
      </c>
      <c r="AI918" s="15">
        <f t="shared" ca="1" si="8"/>
        <v>22.851899346453362</v>
      </c>
      <c r="AJ918" s="15">
        <f t="shared" ca="1" si="9"/>
        <v>21.218940620112594</v>
      </c>
      <c r="AK918" s="17">
        <f t="shared" ca="1" si="10"/>
        <v>-1.1100445702587206E-2</v>
      </c>
      <c r="AL918" s="17">
        <f t="shared" ca="1" si="11"/>
        <v>4.9002337736392954E-3</v>
      </c>
      <c r="AM918" s="26">
        <f t="shared" ca="1" si="12"/>
        <v>1</v>
      </c>
      <c r="AN918" s="26">
        <f t="shared" ca="1" si="13"/>
        <v>0</v>
      </c>
      <c r="AO918" s="25">
        <f t="shared" si="20"/>
        <v>0</v>
      </c>
      <c r="AP918" s="26">
        <f t="shared" si="21"/>
        <v>0</v>
      </c>
      <c r="AQ918" s="25">
        <f t="shared" si="22"/>
        <v>1</v>
      </c>
      <c r="AR918" s="26">
        <f t="shared" si="23"/>
        <v>0</v>
      </c>
      <c r="BD918" s="30"/>
      <c r="BE918" s="30"/>
      <c r="BF918" s="30"/>
    </row>
    <row r="919" spans="1:58" x14ac:dyDescent="0.2">
      <c r="A919" s="40">
        <v>39401</v>
      </c>
      <c r="B919" s="13">
        <v>27.42</v>
      </c>
      <c r="C919" s="14">
        <v>26.7</v>
      </c>
      <c r="D919" s="31">
        <f t="shared" si="14"/>
        <v>6103.8029512392441</v>
      </c>
      <c r="E919" s="31">
        <f t="shared" si="15"/>
        <v>32023.809371784359</v>
      </c>
      <c r="F919" s="16">
        <f t="shared" si="0"/>
        <v>38127.612323023604</v>
      </c>
      <c r="G919" s="16">
        <f t="shared" si="1"/>
        <v>26.815263921791356</v>
      </c>
      <c r="H919" s="17">
        <f t="shared" si="2"/>
        <v>-2.6966292134831482E-2</v>
      </c>
      <c r="I919" s="16">
        <v>28.06</v>
      </c>
      <c r="J919" s="32">
        <f t="shared" si="16"/>
        <v>1.0651962237439732</v>
      </c>
      <c r="K919" s="18">
        <f t="shared" ca="1" si="3"/>
        <v>13543.499028512961</v>
      </c>
      <c r="L919" s="19"/>
      <c r="M919" s="20"/>
      <c r="N919" s="18"/>
      <c r="O919" s="20"/>
      <c r="P919" s="21"/>
      <c r="Q919" s="33">
        <f t="shared" si="17"/>
        <v>0.93480377625602684</v>
      </c>
      <c r="R919" s="5">
        <f t="shared" ca="1" si="4"/>
        <v>7.3215979085689682</v>
      </c>
      <c r="S919" s="20"/>
      <c r="T919" s="20"/>
      <c r="U919" s="5">
        <f t="shared" ca="1" si="5"/>
        <v>13.737185984538778</v>
      </c>
      <c r="V919" s="23"/>
      <c r="W919" s="20"/>
      <c r="X919" s="32">
        <f t="shared" si="18"/>
        <v>1.1303924474879463</v>
      </c>
      <c r="Y919" s="18">
        <f t="shared" ca="1" si="6"/>
        <v>708962533.55123484</v>
      </c>
      <c r="Z919" s="20"/>
      <c r="AA919" s="20"/>
      <c r="AB919" s="18"/>
      <c r="AC919" s="20"/>
      <c r="AD919" s="20"/>
      <c r="AE919" s="24">
        <f t="shared" si="66"/>
        <v>4</v>
      </c>
      <c r="AH919" s="25" t="str">
        <f t="shared" ca="1" si="7"/>
        <v>-</v>
      </c>
      <c r="AI919" s="15">
        <f t="shared" ca="1" si="8"/>
        <v>23.125483342729144</v>
      </c>
      <c r="AJ919" s="15">
        <f t="shared" ca="1" si="9"/>
        <v>21.371264130400192</v>
      </c>
      <c r="AK919" s="17">
        <f t="shared" ca="1" si="10"/>
        <v>-1.5660886649619843E-2</v>
      </c>
      <c r="AL919" s="17">
        <f t="shared" ca="1" si="11"/>
        <v>4.4897593840115962E-3</v>
      </c>
      <c r="AM919" s="26">
        <f t="shared" ca="1" si="12"/>
        <v>1</v>
      </c>
      <c r="AN919" s="26">
        <f t="shared" ca="1" si="13"/>
        <v>0</v>
      </c>
      <c r="AO919" s="25">
        <f t="shared" si="20"/>
        <v>0</v>
      </c>
      <c r="AP919" s="26">
        <f t="shared" si="21"/>
        <v>0</v>
      </c>
      <c r="AQ919" s="25">
        <f t="shared" si="22"/>
        <v>1</v>
      </c>
      <c r="AR919" s="26">
        <f t="shared" si="23"/>
        <v>0</v>
      </c>
      <c r="BD919" s="30"/>
      <c r="BE919" s="30"/>
      <c r="BF919" s="30"/>
    </row>
    <row r="920" spans="1:58" x14ac:dyDescent="0.2">
      <c r="A920" s="40">
        <v>39402</v>
      </c>
      <c r="B920" s="13">
        <v>26.04</v>
      </c>
      <c r="C920" s="14">
        <v>26.45</v>
      </c>
      <c r="D920" s="31">
        <f t="shared" si="14"/>
        <v>4577.8522134294326</v>
      </c>
      <c r="E920" s="31">
        <f t="shared" si="15"/>
        <v>33590.909342973311</v>
      </c>
      <c r="F920" s="16">
        <f t="shared" si="0"/>
        <v>38168.761556402744</v>
      </c>
      <c r="G920" s="16">
        <f t="shared" si="1"/>
        <v>26.400825771364563</v>
      </c>
      <c r="H920" s="17">
        <f t="shared" si="2"/>
        <v>1.5500945179584114E-2</v>
      </c>
      <c r="I920" s="16">
        <v>25.49</v>
      </c>
      <c r="J920" s="32">
        <f t="shared" si="16"/>
        <v>0.98560726252958419</v>
      </c>
      <c r="K920" s="18">
        <f t="shared" ca="1" si="3"/>
        <v>13348.026808072491</v>
      </c>
      <c r="L920" s="19"/>
      <c r="M920" s="20"/>
      <c r="N920" s="18"/>
      <c r="O920" s="20"/>
      <c r="P920" s="21"/>
      <c r="Q920" s="33">
        <f t="shared" si="17"/>
        <v>1.0143927374704158</v>
      </c>
      <c r="R920" s="5">
        <f t="shared" ca="1" si="4"/>
        <v>7.4266663470894434</v>
      </c>
      <c r="S920" s="20"/>
      <c r="T920" s="20"/>
      <c r="U920" s="5">
        <f t="shared" ca="1" si="5"/>
        <v>13.934424628598579</v>
      </c>
      <c r="V920" s="23"/>
      <c r="W920" s="20"/>
      <c r="X920" s="32">
        <f t="shared" si="18"/>
        <v>0.9712145250591685</v>
      </c>
      <c r="Y920" s="18">
        <f t="shared" ca="1" si="6"/>
        <v>688509394.36705863</v>
      </c>
      <c r="Z920" s="20"/>
      <c r="AA920" s="20"/>
      <c r="AB920" s="18"/>
      <c r="AC920" s="20"/>
      <c r="AD920" s="20"/>
      <c r="AE920" s="24">
        <f t="shared" si="66"/>
        <v>3</v>
      </c>
      <c r="AH920" s="25" t="str">
        <f t="shared" ca="1" si="7"/>
        <v>-</v>
      </c>
      <c r="AI920" s="15">
        <f t="shared" ca="1" si="8"/>
        <v>23.378705397714139</v>
      </c>
      <c r="AJ920" s="15">
        <f t="shared" ca="1" si="9"/>
        <v>21.507468559834262</v>
      </c>
      <c r="AK920" s="17">
        <f t="shared" ca="1" si="10"/>
        <v>-1.1813257396468935E-2</v>
      </c>
      <c r="AL920" s="17">
        <f t="shared" ca="1" si="11"/>
        <v>5.5450536975880024E-3</v>
      </c>
      <c r="AM920" s="26">
        <f t="shared" ca="1" si="12"/>
        <v>1</v>
      </c>
      <c r="AN920" s="26">
        <f t="shared" ca="1" si="13"/>
        <v>0</v>
      </c>
      <c r="AO920" s="25">
        <f t="shared" si="20"/>
        <v>0</v>
      </c>
      <c r="AP920" s="26">
        <f t="shared" si="21"/>
        <v>0</v>
      </c>
      <c r="AQ920" s="25">
        <f t="shared" si="22"/>
        <v>1</v>
      </c>
      <c r="AR920" s="26">
        <f t="shared" si="23"/>
        <v>0</v>
      </c>
      <c r="BD920" s="30"/>
      <c r="BE920" s="30"/>
      <c r="BF920" s="30"/>
    </row>
    <row r="921" spans="1:58" x14ac:dyDescent="0.2">
      <c r="A921" s="40">
        <v>39405</v>
      </c>
      <c r="B921" s="13">
        <v>25.61</v>
      </c>
      <c r="C921" s="14">
        <v>26.92</v>
      </c>
      <c r="D921" s="31">
        <f t="shared" si="14"/>
        <v>3051.901475619622</v>
      </c>
      <c r="E921" s="31">
        <f t="shared" si="15"/>
        <v>35093.206402049589</v>
      </c>
      <c r="F921" s="16">
        <f t="shared" si="0"/>
        <v>38145.107877669208</v>
      </c>
      <c r="G921" s="16">
        <f t="shared" si="1"/>
        <v>26.815189942944109</v>
      </c>
      <c r="H921" s="17">
        <f t="shared" si="2"/>
        <v>4.8662704309063942E-2</v>
      </c>
      <c r="I921" s="16">
        <v>26.01</v>
      </c>
      <c r="J921" s="32">
        <f t="shared" si="16"/>
        <v>1.0150656821310908</v>
      </c>
      <c r="K921" s="18">
        <f t="shared" ca="1" si="3"/>
        <v>13548.571566406663</v>
      </c>
      <c r="L921" s="19"/>
      <c r="M921" s="20"/>
      <c r="N921" s="18"/>
      <c r="O921" s="20"/>
      <c r="P921" s="21"/>
      <c r="Q921" s="33">
        <f t="shared" si="17"/>
        <v>0.98493431786890917</v>
      </c>
      <c r="R921" s="5">
        <f t="shared" ca="1" si="4"/>
        <v>7.3144738285564985</v>
      </c>
      <c r="S921" s="20"/>
      <c r="T921" s="20"/>
      <c r="U921" s="5">
        <f t="shared" ca="1" si="5"/>
        <v>13.724023152498846</v>
      </c>
      <c r="V921" s="23"/>
      <c r="W921" s="20"/>
      <c r="X921" s="32">
        <f t="shared" si="18"/>
        <v>1.0301313642621817</v>
      </c>
      <c r="Y921" s="18">
        <f t="shared" ca="1" si="6"/>
        <v>709208443.42715049</v>
      </c>
      <c r="Z921" s="20"/>
      <c r="AA921" s="20"/>
      <c r="AB921" s="18"/>
      <c r="AC921" s="20"/>
      <c r="AD921" s="20"/>
      <c r="AE921" s="24">
        <f t="shared" si="66"/>
        <v>2</v>
      </c>
      <c r="AH921" s="25" t="str">
        <f t="shared" ca="1" si="7"/>
        <v>-</v>
      </c>
      <c r="AI921" s="15">
        <f t="shared" ca="1" si="8"/>
        <v>23.583205980321296</v>
      </c>
      <c r="AJ921" s="15">
        <f t="shared" ca="1" si="9"/>
        <v>21.676592709872359</v>
      </c>
      <c r="AK921" s="17">
        <f t="shared" ca="1" si="10"/>
        <v>9.0820028840403008E-5</v>
      </c>
      <c r="AL921" s="17">
        <f t="shared" ca="1" si="11"/>
        <v>7.6656076978930954E-3</v>
      </c>
      <c r="AM921" s="26">
        <f t="shared" ca="1" si="12"/>
        <v>1</v>
      </c>
      <c r="AN921" s="26">
        <f t="shared" ca="1" si="13"/>
        <v>0</v>
      </c>
      <c r="AO921" s="25">
        <f t="shared" si="20"/>
        <v>0</v>
      </c>
      <c r="AP921" s="26">
        <f t="shared" si="21"/>
        <v>0</v>
      </c>
      <c r="AQ921" s="25">
        <f t="shared" si="22"/>
        <v>1</v>
      </c>
      <c r="AR921" s="26">
        <f t="shared" si="23"/>
        <v>0</v>
      </c>
      <c r="BD921" s="30"/>
      <c r="BE921" s="30"/>
      <c r="BF921" s="30"/>
    </row>
    <row r="922" spans="1:58" x14ac:dyDescent="0.2">
      <c r="A922" s="40">
        <v>39406</v>
      </c>
      <c r="B922" s="13">
        <v>25.08</v>
      </c>
      <c r="C922" s="14">
        <v>26.18</v>
      </c>
      <c r="D922" s="31">
        <f t="shared" si="14"/>
        <v>1525.950737809811</v>
      </c>
      <c r="E922" s="31">
        <f t="shared" si="15"/>
        <v>36544.900250315164</v>
      </c>
      <c r="F922" s="16">
        <f t="shared" si="0"/>
        <v>38070.850988124977</v>
      </c>
      <c r="G922" s="16">
        <f t="shared" si="1"/>
        <v>26.135909947688997</v>
      </c>
      <c r="H922" s="17">
        <f t="shared" si="2"/>
        <v>4.2016806722689148E-2</v>
      </c>
      <c r="I922" s="16">
        <v>24.88</v>
      </c>
      <c r="J922" s="32">
        <f t="shared" si="16"/>
        <v>0.97277070790183984</v>
      </c>
      <c r="K922" s="18">
        <f t="shared" ca="1" si="3"/>
        <v>13179.116245645815</v>
      </c>
      <c r="L922" s="19"/>
      <c r="M922" s="20"/>
      <c r="N922" s="18"/>
      <c r="O922" s="20"/>
      <c r="P922" s="21"/>
      <c r="Q922" s="33">
        <f t="shared" si="17"/>
        <v>1.0272292920981601</v>
      </c>
      <c r="R922" s="5">
        <f t="shared" ca="1" si="4"/>
        <v>7.5133287645443723</v>
      </c>
      <c r="S922" s="20"/>
      <c r="T922" s="20"/>
      <c r="U922" s="5">
        <f t="shared" ca="1" si="5"/>
        <v>14.097235946175367</v>
      </c>
      <c r="V922" s="23"/>
      <c r="W922" s="20"/>
      <c r="X922" s="32">
        <f t="shared" si="18"/>
        <v>0.94554141580367967</v>
      </c>
      <c r="Y922" s="18">
        <f t="shared" ca="1" si="6"/>
        <v>670541822.33736575</v>
      </c>
      <c r="Z922" s="20"/>
      <c r="AA922" s="20"/>
      <c r="AB922" s="18"/>
      <c r="AC922" s="20"/>
      <c r="AD922" s="20"/>
      <c r="AE922" s="24">
        <f t="shared" si="66"/>
        <v>1</v>
      </c>
      <c r="AH922" s="25">
        <f t="shared" ca="1" si="7"/>
        <v>1</v>
      </c>
      <c r="AI922" s="15">
        <f t="shared" ca="1" si="8"/>
        <v>23.770347348913461</v>
      </c>
      <c r="AJ922" s="15">
        <f t="shared" ca="1" si="9"/>
        <v>21.83258747338699</v>
      </c>
      <c r="AK922" s="17">
        <f t="shared" ca="1" si="10"/>
        <v>1.3349877405544849E-2</v>
      </c>
      <c r="AL922" s="17">
        <f t="shared" ca="1" si="11"/>
        <v>8.3786978119875163E-3</v>
      </c>
      <c r="AM922" s="26">
        <f t="shared" ca="1" si="12"/>
        <v>1</v>
      </c>
      <c r="AN922" s="26">
        <f t="shared" ca="1" si="13"/>
        <v>1</v>
      </c>
      <c r="AO922" s="25">
        <f t="shared" si="20"/>
        <v>0</v>
      </c>
      <c r="AP922" s="26">
        <f t="shared" si="21"/>
        <v>0</v>
      </c>
      <c r="AQ922" s="25">
        <f t="shared" si="22"/>
        <v>1</v>
      </c>
      <c r="AR922" s="26">
        <f t="shared" si="23"/>
        <v>0</v>
      </c>
      <c r="BD922" s="30"/>
      <c r="BE922" s="30"/>
      <c r="BF922" s="30"/>
    </row>
    <row r="923" spans="1:58" x14ac:dyDescent="0.2">
      <c r="A923" s="41">
        <v>39407</v>
      </c>
      <c r="B923" s="13">
        <v>26.81</v>
      </c>
      <c r="C923" s="14">
        <v>26.74</v>
      </c>
      <c r="D923" s="31">
        <f t="shared" si="14"/>
        <v>38006.735410906076</v>
      </c>
      <c r="E923" s="31">
        <f t="shared" si="15"/>
        <v>0</v>
      </c>
      <c r="F923" s="16">
        <f t="shared" si="0"/>
        <v>38006.735410906076</v>
      </c>
      <c r="G923" s="16">
        <f t="shared" si="1"/>
        <v>26.81</v>
      </c>
      <c r="H923" s="17">
        <f t="shared" si="2"/>
        <v>-2.6178010471205049E-3</v>
      </c>
      <c r="I923" s="16">
        <v>26.84</v>
      </c>
      <c r="J923" s="32">
        <f t="shared" si="16"/>
        <v>1.0240641711229947</v>
      </c>
      <c r="K923" s="18">
        <f t="shared" ca="1" si="3"/>
        <v>13495.710538723386</v>
      </c>
      <c r="L923" s="19"/>
      <c r="M923" s="20"/>
      <c r="N923" s="18"/>
      <c r="O923" s="20"/>
      <c r="P923" s="21"/>
      <c r="Q923" s="33">
        <f t="shared" si="17"/>
        <v>0.97593582887700536</v>
      </c>
      <c r="R923" s="5">
        <f t="shared" ca="1" si="4"/>
        <v>7.3322212720310791</v>
      </c>
      <c r="S923" s="20"/>
      <c r="T923" s="20"/>
      <c r="U923" s="5">
        <f t="shared" ca="1" si="5"/>
        <v>13.757526636994168</v>
      </c>
      <c r="V923" s="23"/>
      <c r="W923" s="20"/>
      <c r="X923" s="32">
        <f t="shared" si="18"/>
        <v>1.0481283422459893</v>
      </c>
      <c r="Y923" s="18">
        <f t="shared" ca="1" si="6"/>
        <v>702767634.27126133</v>
      </c>
      <c r="Z923" s="20"/>
      <c r="AA923" s="20"/>
      <c r="AB923" s="18"/>
      <c r="AC923" s="20"/>
      <c r="AD923" s="20"/>
      <c r="AE923" s="24">
        <v>19</v>
      </c>
      <c r="AH923" s="25">
        <f t="shared" ca="1" si="7"/>
        <v>1</v>
      </c>
      <c r="AI923" s="15">
        <f t="shared" ca="1" si="8"/>
        <v>24.022887453638134</v>
      </c>
      <c r="AJ923" s="15">
        <f t="shared" ca="1" si="9"/>
        <v>22.000488873835408</v>
      </c>
      <c r="AK923" s="17">
        <f t="shared" ca="1" si="10"/>
        <v>1.1772024719609234E-2</v>
      </c>
      <c r="AL923" s="17">
        <f t="shared" ca="1" si="11"/>
        <v>6.2511296088345394E-3</v>
      </c>
      <c r="AM923" s="26">
        <f t="shared" ca="1" si="12"/>
        <v>1</v>
      </c>
      <c r="AN923" s="26">
        <f t="shared" ca="1" si="13"/>
        <v>1</v>
      </c>
      <c r="AO923" s="25">
        <f t="shared" si="20"/>
        <v>0</v>
      </c>
      <c r="AP923" s="26">
        <f t="shared" si="21"/>
        <v>0</v>
      </c>
      <c r="AQ923" s="25">
        <f t="shared" si="22"/>
        <v>1</v>
      </c>
      <c r="AR923" s="26">
        <f t="shared" si="23"/>
        <v>0</v>
      </c>
      <c r="BD923" s="30"/>
      <c r="BE923" s="30"/>
      <c r="BF923" s="30"/>
    </row>
    <row r="924" spans="1:58" x14ac:dyDescent="0.2">
      <c r="A924" s="40">
        <v>39409</v>
      </c>
      <c r="B924" s="13">
        <v>25.86</v>
      </c>
      <c r="C924" s="14">
        <v>25.98</v>
      </c>
      <c r="D924" s="31">
        <f t="shared" si="14"/>
        <v>36006.380915595233</v>
      </c>
      <c r="E924" s="31">
        <f t="shared" si="15"/>
        <v>2005.5910254032826</v>
      </c>
      <c r="F924" s="16">
        <f t="shared" si="0"/>
        <v>38011.971940998519</v>
      </c>
      <c r="G924" s="16">
        <f t="shared" si="1"/>
        <v>25.866331450613028</v>
      </c>
      <c r="H924" s="17">
        <f t="shared" si="2"/>
        <v>4.6189376443418473E-3</v>
      </c>
      <c r="I924" s="16">
        <v>25.96</v>
      </c>
      <c r="J924" s="32">
        <f t="shared" si="16"/>
        <v>0.9649345500916866</v>
      </c>
      <c r="K924" s="18">
        <f t="shared" ca="1" si="3"/>
        <v>13021.946476542134</v>
      </c>
      <c r="L924" s="19"/>
      <c r="M924" s="20"/>
      <c r="N924" s="18"/>
      <c r="O924" s="20"/>
      <c r="P924" s="21"/>
      <c r="Q924" s="33">
        <f t="shared" si="17"/>
        <v>1.0350654499083134</v>
      </c>
      <c r="R924" s="5">
        <f t="shared" ca="1" si="4"/>
        <v>7.5890127483013421</v>
      </c>
      <c r="S924" s="20"/>
      <c r="T924" s="20"/>
      <c r="U924" s="5">
        <f t="shared" ca="1" si="5"/>
        <v>14.239452987612458</v>
      </c>
      <c r="V924" s="23"/>
      <c r="W924" s="20"/>
      <c r="X924" s="32">
        <f t="shared" si="18"/>
        <v>0.9298691001833731</v>
      </c>
      <c r="Y924" s="18">
        <f t="shared" ca="1" si="6"/>
        <v>653438900.02808249</v>
      </c>
      <c r="Z924" s="20"/>
      <c r="AA924" s="20"/>
      <c r="AB924" s="18"/>
      <c r="AC924" s="20"/>
      <c r="AD924" s="20"/>
      <c r="AE924" s="24">
        <f t="shared" ref="AE924:AE941" si="67">AE923-1</f>
        <v>18</v>
      </c>
      <c r="AH924" s="25">
        <f t="shared" ca="1" si="7"/>
        <v>1</v>
      </c>
      <c r="AI924" s="15">
        <f t="shared" ca="1" si="8"/>
        <v>24.21075592159648</v>
      </c>
      <c r="AJ924" s="15">
        <f t="shared" ca="1" si="9"/>
        <v>22.164000259140252</v>
      </c>
      <c r="AK924" s="17">
        <f t="shared" ca="1" si="10"/>
        <v>1.3535883445621177E-2</v>
      </c>
      <c r="AL924" s="17">
        <f t="shared" ca="1" si="11"/>
        <v>2.722079221458118E-3</v>
      </c>
      <c r="AM924" s="26">
        <f t="shared" ca="1" si="12"/>
        <v>1</v>
      </c>
      <c r="AN924" s="26">
        <f t="shared" ca="1" si="13"/>
        <v>1</v>
      </c>
      <c r="AO924" s="25">
        <f t="shared" si="20"/>
        <v>0</v>
      </c>
      <c r="AP924" s="26">
        <f t="shared" si="21"/>
        <v>0</v>
      </c>
      <c r="AQ924" s="25">
        <f t="shared" si="22"/>
        <v>1</v>
      </c>
      <c r="AR924" s="26">
        <f t="shared" si="23"/>
        <v>0</v>
      </c>
      <c r="BD924" s="30"/>
      <c r="BE924" s="30"/>
      <c r="BF924" s="30"/>
    </row>
    <row r="925" spans="1:58" x14ac:dyDescent="0.2">
      <c r="A925" s="40">
        <v>39412</v>
      </c>
      <c r="B925" s="13">
        <v>27.32</v>
      </c>
      <c r="C925" s="14">
        <v>26.97</v>
      </c>
      <c r="D925" s="31">
        <f t="shared" si="14"/>
        <v>34006.02642028439</v>
      </c>
      <c r="E925" s="31">
        <f t="shared" si="15"/>
        <v>3996.7060080337096</v>
      </c>
      <c r="F925" s="16">
        <f t="shared" si="0"/>
        <v>38002.732428318101</v>
      </c>
      <c r="G925" s="16">
        <f t="shared" si="1"/>
        <v>27.283190880933354</v>
      </c>
      <c r="H925" s="17">
        <f t="shared" si="2"/>
        <v>-1.2977382276603722E-2</v>
      </c>
      <c r="I925" s="16">
        <v>28.91</v>
      </c>
      <c r="J925" s="32">
        <f t="shared" si="16"/>
        <v>1.0545198204453881</v>
      </c>
      <c r="K925" s="18">
        <f t="shared" ca="1" si="3"/>
        <v>13731.340838218375</v>
      </c>
      <c r="L925" s="19"/>
      <c r="M925" s="20"/>
      <c r="N925" s="18"/>
      <c r="O925" s="20"/>
      <c r="P925" s="21"/>
      <c r="Q925" s="33">
        <f t="shared" si="17"/>
        <v>0.94548017955461205</v>
      </c>
      <c r="R925" s="5">
        <f t="shared" ca="1" si="4"/>
        <v>7.1749622239642523</v>
      </c>
      <c r="S925" s="20"/>
      <c r="T925" s="20"/>
      <c r="U925" s="5">
        <f t="shared" ca="1" si="5"/>
        <v>13.462659651720712</v>
      </c>
      <c r="V925" s="23"/>
      <c r="W925" s="20"/>
      <c r="X925" s="32">
        <f t="shared" si="18"/>
        <v>1.1090396408907759</v>
      </c>
      <c r="Y925" s="18">
        <f t="shared" ca="1" si="6"/>
        <v>724641948.93753529</v>
      </c>
      <c r="Z925" s="20"/>
      <c r="AA925" s="20"/>
      <c r="AB925" s="18"/>
      <c r="AC925" s="20"/>
      <c r="AD925" s="20"/>
      <c r="AE925" s="24">
        <f t="shared" si="67"/>
        <v>17</v>
      </c>
      <c r="AH925" s="25">
        <f t="shared" ca="1" si="7"/>
        <v>1</v>
      </c>
      <c r="AI925" s="15">
        <f t="shared" ca="1" si="8"/>
        <v>24.476492496943859</v>
      </c>
      <c r="AJ925" s="15">
        <f t="shared" ca="1" si="9"/>
        <v>22.367975558476704</v>
      </c>
      <c r="AK925" s="17">
        <f t="shared" ca="1" si="10"/>
        <v>1.5867368421992472E-2</v>
      </c>
      <c r="AL925" s="17">
        <f t="shared" ca="1" si="11"/>
        <v>1.5492385994286123E-3</v>
      </c>
      <c r="AM925" s="26">
        <f t="shared" ca="1" si="12"/>
        <v>1</v>
      </c>
      <c r="AN925" s="26">
        <f t="shared" ca="1" si="13"/>
        <v>1</v>
      </c>
      <c r="AO925" s="25">
        <f t="shared" si="20"/>
        <v>0</v>
      </c>
      <c r="AP925" s="26">
        <f t="shared" si="21"/>
        <v>0</v>
      </c>
      <c r="AQ925" s="25">
        <f t="shared" si="22"/>
        <v>1</v>
      </c>
      <c r="AR925" s="26">
        <f t="shared" si="23"/>
        <v>0</v>
      </c>
      <c r="BD925" s="30"/>
      <c r="BE925" s="30"/>
      <c r="BF925" s="30"/>
    </row>
    <row r="926" spans="1:58" x14ac:dyDescent="0.2">
      <c r="A926" s="40">
        <v>39413</v>
      </c>
      <c r="B926" s="13">
        <v>26.65</v>
      </c>
      <c r="C926" s="14">
        <v>26.53</v>
      </c>
      <c r="D926" s="31">
        <f t="shared" si="14"/>
        <v>32005.671924973543</v>
      </c>
      <c r="E926" s="31">
        <f t="shared" si="15"/>
        <v>6023.0198683189274</v>
      </c>
      <c r="F926" s="16">
        <f t="shared" si="0"/>
        <v>38028.69179329247</v>
      </c>
      <c r="G926" s="16">
        <f t="shared" si="1"/>
        <v>26.630994287467821</v>
      </c>
      <c r="H926" s="17">
        <f t="shared" si="2"/>
        <v>-4.523181304183943E-3</v>
      </c>
      <c r="I926" s="16">
        <v>26.28</v>
      </c>
      <c r="J926" s="32">
        <f t="shared" si="16"/>
        <v>0.97676205927127158</v>
      </c>
      <c r="K926" s="18">
        <f t="shared" ca="1" si="3"/>
        <v>13411.705963024247</v>
      </c>
      <c r="L926" s="19"/>
      <c r="M926" s="20"/>
      <c r="N926" s="18"/>
      <c r="O926" s="20"/>
      <c r="P926" s="21"/>
      <c r="Q926" s="33">
        <f t="shared" si="17"/>
        <v>1.0232379407287284</v>
      </c>
      <c r="R926" s="5">
        <f t="shared" ca="1" si="4"/>
        <v>7.341387725557313</v>
      </c>
      <c r="S926" s="20"/>
      <c r="T926" s="20"/>
      <c r="U926" s="5">
        <f t="shared" ca="1" si="5"/>
        <v>13.775032528404942</v>
      </c>
      <c r="V926" s="23"/>
      <c r="W926" s="20"/>
      <c r="X926" s="32">
        <f t="shared" si="18"/>
        <v>0.95352411854254315</v>
      </c>
      <c r="Y926" s="18">
        <f t="shared" ca="1" si="6"/>
        <v>690918101.14399934</v>
      </c>
      <c r="Z926" s="20"/>
      <c r="AA926" s="20"/>
      <c r="AB926" s="18"/>
      <c r="AC926" s="20"/>
      <c r="AD926" s="20"/>
      <c r="AE926" s="24">
        <f t="shared" si="67"/>
        <v>16</v>
      </c>
      <c r="AH926" s="25">
        <f t="shared" ca="1" si="7"/>
        <v>1</v>
      </c>
      <c r="AI926" s="15">
        <f t="shared" ca="1" si="8"/>
        <v>24.753322318692682</v>
      </c>
      <c r="AJ926" s="15">
        <f t="shared" ca="1" si="9"/>
        <v>22.548669133457757</v>
      </c>
      <c r="AK926" s="17">
        <f t="shared" ca="1" si="10"/>
        <v>1.2530014008031129E-2</v>
      </c>
      <c r="AL926" s="17">
        <f t="shared" ca="1" si="11"/>
        <v>1.0227166209730298E-3</v>
      </c>
      <c r="AM926" s="26">
        <f t="shared" ca="1" si="12"/>
        <v>1</v>
      </c>
      <c r="AN926" s="26">
        <f t="shared" ca="1" si="13"/>
        <v>1</v>
      </c>
      <c r="AO926" s="25">
        <f t="shared" si="20"/>
        <v>0</v>
      </c>
      <c r="AP926" s="26">
        <f t="shared" si="21"/>
        <v>0</v>
      </c>
      <c r="AQ926" s="25">
        <f t="shared" si="22"/>
        <v>1</v>
      </c>
      <c r="AR926" s="26">
        <f t="shared" si="23"/>
        <v>0</v>
      </c>
      <c r="BD926" s="30"/>
      <c r="BE926" s="30"/>
      <c r="BF926" s="30"/>
    </row>
    <row r="927" spans="1:58" x14ac:dyDescent="0.2">
      <c r="A927" s="40">
        <v>39414</v>
      </c>
      <c r="B927" s="13">
        <v>24.56</v>
      </c>
      <c r="C927" s="14">
        <v>24.66</v>
      </c>
      <c r="D927" s="31">
        <f t="shared" si="14"/>
        <v>30005.317429662697</v>
      </c>
      <c r="E927" s="31">
        <f t="shared" si="15"/>
        <v>8032.422329684704</v>
      </c>
      <c r="F927" s="16">
        <f t="shared" si="0"/>
        <v>38037.739759347402</v>
      </c>
      <c r="G927" s="16">
        <f t="shared" si="1"/>
        <v>24.581116981136375</v>
      </c>
      <c r="H927" s="17">
        <f t="shared" si="2"/>
        <v>4.0551500405515695E-3</v>
      </c>
      <c r="I927" s="16">
        <v>24.11</v>
      </c>
      <c r="J927" s="32">
        <f t="shared" si="16"/>
        <v>0.92324624350267559</v>
      </c>
      <c r="K927" s="18">
        <f t="shared" ca="1" si="3"/>
        <v>12381.80234747344</v>
      </c>
      <c r="L927" s="19"/>
      <c r="M927" s="20"/>
      <c r="N927" s="18"/>
      <c r="O927" s="20"/>
      <c r="P927" s="21"/>
      <c r="Q927" s="33">
        <f t="shared" si="17"/>
        <v>1.0767537564973244</v>
      </c>
      <c r="R927" s="5">
        <f t="shared" ca="1" si="4"/>
        <v>7.9045375050423887</v>
      </c>
      <c r="S927" s="20"/>
      <c r="T927" s="20"/>
      <c r="U927" s="5">
        <f t="shared" ca="1" si="5"/>
        <v>14.831810229998158</v>
      </c>
      <c r="V927" s="23"/>
      <c r="W927" s="20"/>
      <c r="X927" s="32">
        <f t="shared" si="18"/>
        <v>0.84649248700535107</v>
      </c>
      <c r="Y927" s="18">
        <f t="shared" ca="1" si="6"/>
        <v>584818490.48583806</v>
      </c>
      <c r="Z927" s="20"/>
      <c r="AA927" s="20"/>
      <c r="AB927" s="18"/>
      <c r="AC927" s="20"/>
      <c r="AD927" s="20"/>
      <c r="AE927" s="24">
        <f t="shared" si="67"/>
        <v>15</v>
      </c>
      <c r="AH927" s="25">
        <f t="shared" ca="1" si="7"/>
        <v>1</v>
      </c>
      <c r="AI927" s="15">
        <f t="shared" ca="1" si="8"/>
        <v>24.948802048840836</v>
      </c>
      <c r="AJ927" s="15">
        <f t="shared" ca="1" si="9"/>
        <v>22.689893605984594</v>
      </c>
      <c r="AK927" s="17">
        <f t="shared" ca="1" si="10"/>
        <v>5.0954216299457329E-3</v>
      </c>
      <c r="AL927" s="17">
        <f t="shared" ca="1" si="11"/>
        <v>1.3545825700256933E-3</v>
      </c>
      <c r="AM927" s="26">
        <f t="shared" ca="1" si="12"/>
        <v>1</v>
      </c>
      <c r="AN927" s="26">
        <f t="shared" ca="1" si="13"/>
        <v>1</v>
      </c>
      <c r="AO927" s="25">
        <f t="shared" si="20"/>
        <v>0</v>
      </c>
      <c r="AP927" s="26">
        <f t="shared" si="21"/>
        <v>0</v>
      </c>
      <c r="AQ927" s="25">
        <f t="shared" si="22"/>
        <v>1</v>
      </c>
      <c r="AR927" s="26">
        <f t="shared" si="23"/>
        <v>0</v>
      </c>
      <c r="BD927" s="30"/>
      <c r="BE927" s="30"/>
      <c r="BF927" s="30"/>
    </row>
    <row r="928" spans="1:58" x14ac:dyDescent="0.2">
      <c r="A928" s="40">
        <v>39415</v>
      </c>
      <c r="B928" s="13">
        <v>24.86</v>
      </c>
      <c r="C928" s="14">
        <v>24.77</v>
      </c>
      <c r="D928" s="31">
        <f t="shared" si="14"/>
        <v>28004.96293435185</v>
      </c>
      <c r="E928" s="31">
        <f t="shared" si="15"/>
        <v>10024.665087382773</v>
      </c>
      <c r="F928" s="16">
        <f t="shared" si="0"/>
        <v>38029.628021734621</v>
      </c>
      <c r="G928" s="16">
        <f t="shared" si="1"/>
        <v>24.836275869504988</v>
      </c>
      <c r="H928" s="17">
        <f t="shared" si="2"/>
        <v>-3.6334275333063104E-3</v>
      </c>
      <c r="I928" s="16">
        <v>23.97</v>
      </c>
      <c r="J928" s="32">
        <f t="shared" si="16"/>
        <v>1.0101648118321169</v>
      </c>
      <c r="K928" s="18">
        <f t="shared" ca="1" si="3"/>
        <v>12507.15112619996</v>
      </c>
      <c r="L928" s="19"/>
      <c r="M928" s="20"/>
      <c r="N928" s="18"/>
      <c r="O928" s="20"/>
      <c r="P928" s="21"/>
      <c r="Q928" s="33">
        <f t="shared" si="17"/>
        <v>0.98983518816788318</v>
      </c>
      <c r="R928" s="5">
        <f t="shared" ca="1" si="4"/>
        <v>7.8238634232450819</v>
      </c>
      <c r="S928" s="20"/>
      <c r="T928" s="20"/>
      <c r="U928" s="5">
        <f t="shared" ca="1" si="5"/>
        <v>14.680545057851877</v>
      </c>
      <c r="V928" s="23"/>
      <c r="W928" s="20"/>
      <c r="X928" s="32">
        <f t="shared" si="18"/>
        <v>1.0203296236642336</v>
      </c>
      <c r="Y928" s="18">
        <f t="shared" ca="1" si="6"/>
        <v>596668359.11246586</v>
      </c>
      <c r="Z928" s="20"/>
      <c r="AA928" s="20"/>
      <c r="AB928" s="18"/>
      <c r="AC928" s="20"/>
      <c r="AD928" s="20"/>
      <c r="AE928" s="24">
        <f t="shared" si="67"/>
        <v>14</v>
      </c>
      <c r="AH928" s="25" t="str">
        <f t="shared" ca="1" si="7"/>
        <v>-</v>
      </c>
      <c r="AI928" s="15">
        <f t="shared" ca="1" si="8"/>
        <v>25.121695555680656</v>
      </c>
      <c r="AJ928" s="15">
        <f t="shared" ca="1" si="9"/>
        <v>22.825824821338383</v>
      </c>
      <c r="AK928" s="17">
        <f t="shared" ca="1" si="10"/>
        <v>-2.5129507460535105E-3</v>
      </c>
      <c r="AL928" s="17">
        <f t="shared" ca="1" si="11"/>
        <v>-1.5413841345866125E-4</v>
      </c>
      <c r="AM928" s="26">
        <f t="shared" ca="1" si="12"/>
        <v>1</v>
      </c>
      <c r="AN928" s="26">
        <f t="shared" ca="1" si="13"/>
        <v>0</v>
      </c>
      <c r="AO928" s="25">
        <f t="shared" si="20"/>
        <v>0</v>
      </c>
      <c r="AP928" s="26">
        <f t="shared" si="21"/>
        <v>0</v>
      </c>
      <c r="AQ928" s="25">
        <f t="shared" si="22"/>
        <v>1</v>
      </c>
      <c r="AR928" s="26">
        <f t="shared" si="23"/>
        <v>0</v>
      </c>
      <c r="BD928" s="30"/>
      <c r="BE928" s="30"/>
      <c r="BF928" s="30"/>
    </row>
    <row r="929" spans="1:58" x14ac:dyDescent="0.2">
      <c r="A929" s="40">
        <v>39416</v>
      </c>
      <c r="B929" s="13">
        <v>24.19</v>
      </c>
      <c r="C929" s="14">
        <v>24.37</v>
      </c>
      <c r="D929" s="31">
        <f t="shared" si="14"/>
        <v>26004.608439041003</v>
      </c>
      <c r="E929" s="31">
        <f t="shared" si="15"/>
        <v>12032.287725793256</v>
      </c>
      <c r="F929" s="16">
        <f t="shared" si="0"/>
        <v>38036.896164834259</v>
      </c>
      <c r="G929" s="16">
        <f t="shared" si="1"/>
        <v>24.246939761363734</v>
      </c>
      <c r="H929" s="17">
        <f t="shared" si="2"/>
        <v>7.3861304883052759E-3</v>
      </c>
      <c r="I929" s="16">
        <v>22.87</v>
      </c>
      <c r="J929" s="32">
        <f t="shared" si="16"/>
        <v>0.97645773920715406</v>
      </c>
      <c r="K929" s="18">
        <f t="shared" ca="1" si="3"/>
        <v>12212.206625119949</v>
      </c>
      <c r="L929" s="19"/>
      <c r="M929" s="20"/>
      <c r="N929" s="18"/>
      <c r="O929" s="20"/>
      <c r="P929" s="21"/>
      <c r="Q929" s="33">
        <f t="shared" si="17"/>
        <v>1.0235422607928459</v>
      </c>
      <c r="R929" s="5">
        <f t="shared" ca="1" si="4"/>
        <v>8.0077212513296914</v>
      </c>
      <c r="S929" s="20"/>
      <c r="T929" s="20"/>
      <c r="U929" s="5">
        <f t="shared" ca="1" si="5"/>
        <v>15.025643851145045</v>
      </c>
      <c r="V929" s="23"/>
      <c r="W929" s="20"/>
      <c r="X929" s="32">
        <f t="shared" si="18"/>
        <v>0.95291547841430813</v>
      </c>
      <c r="Y929" s="18">
        <f t="shared" ca="1" si="6"/>
        <v>568537095.20988381</v>
      </c>
      <c r="Z929" s="20"/>
      <c r="AA929" s="20"/>
      <c r="AB929" s="18"/>
      <c r="AC929" s="20"/>
      <c r="AD929" s="20"/>
      <c r="AE929" s="24">
        <f t="shared" si="67"/>
        <v>13</v>
      </c>
      <c r="AH929" s="25" t="str">
        <f t="shared" ca="1" si="7"/>
        <v>-</v>
      </c>
      <c r="AI929" s="15">
        <f t="shared" ca="1" si="8"/>
        <v>25.345060100406521</v>
      </c>
      <c r="AJ929" s="15">
        <f t="shared" ca="1" si="9"/>
        <v>22.940615124583733</v>
      </c>
      <c r="AK929" s="17">
        <f t="shared" ca="1" si="10"/>
        <v>-8.4562882348254709E-4</v>
      </c>
      <c r="AL929" s="17">
        <f t="shared" ca="1" si="11"/>
        <v>2.8272264535014746E-4</v>
      </c>
      <c r="AM929" s="26">
        <f t="shared" ca="1" si="12"/>
        <v>1</v>
      </c>
      <c r="AN929" s="26">
        <f t="shared" ca="1" si="13"/>
        <v>0</v>
      </c>
      <c r="AO929" s="25">
        <f t="shared" si="20"/>
        <v>0</v>
      </c>
      <c r="AP929" s="26">
        <f t="shared" si="21"/>
        <v>0</v>
      </c>
      <c r="AQ929" s="25">
        <f t="shared" si="22"/>
        <v>1</v>
      </c>
      <c r="AR929" s="26">
        <f t="shared" si="23"/>
        <v>0</v>
      </c>
      <c r="BD929" s="30"/>
      <c r="BE929" s="30"/>
      <c r="BF929" s="30"/>
    </row>
    <row r="930" spans="1:58" x14ac:dyDescent="0.2">
      <c r="A930" s="40">
        <v>39419</v>
      </c>
      <c r="B930" s="13">
        <v>24.29</v>
      </c>
      <c r="C930" s="14">
        <v>24.56</v>
      </c>
      <c r="D930" s="31">
        <f t="shared" si="14"/>
        <v>24004.253943730157</v>
      </c>
      <c r="E930" s="31">
        <f t="shared" si="15"/>
        <v>14017.867341778869</v>
      </c>
      <c r="F930" s="16">
        <f t="shared" si="0"/>
        <v>38022.121285509027</v>
      </c>
      <c r="G930" s="16">
        <f t="shared" si="1"/>
        <v>24.389542688685353</v>
      </c>
      <c r="H930" s="17">
        <f t="shared" si="2"/>
        <v>1.0993485342019493E-2</v>
      </c>
      <c r="I930" s="16">
        <v>23.61</v>
      </c>
      <c r="J930" s="32">
        <f t="shared" si="16"/>
        <v>1.0054905553177338</v>
      </c>
      <c r="K930" s="18">
        <f t="shared" ca="1" si="3"/>
        <v>12278.757820385796</v>
      </c>
      <c r="L930" s="19"/>
      <c r="M930" s="20"/>
      <c r="N930" s="18"/>
      <c r="O930" s="20"/>
      <c r="P930" s="21"/>
      <c r="Q930" s="33">
        <f t="shared" si="17"/>
        <v>0.99450944468226632</v>
      </c>
      <c r="R930" s="5">
        <f t="shared" ca="1" si="4"/>
        <v>7.9634226552953686</v>
      </c>
      <c r="S930" s="20"/>
      <c r="T930" s="20"/>
      <c r="U930" s="5">
        <f t="shared" ca="1" si="5"/>
        <v>14.942633137360918</v>
      </c>
      <c r="V930" s="23"/>
      <c r="W930" s="20"/>
      <c r="X930" s="32">
        <f t="shared" si="18"/>
        <v>1.0109811106354674</v>
      </c>
      <c r="Y930" s="18">
        <f t="shared" ca="1" si="6"/>
        <v>574742435.86452866</v>
      </c>
      <c r="Z930" s="20"/>
      <c r="AA930" s="20"/>
      <c r="AB930" s="18"/>
      <c r="AC930" s="20"/>
      <c r="AD930" s="20"/>
      <c r="AE930" s="24">
        <f t="shared" si="67"/>
        <v>12</v>
      </c>
      <c r="AH930" s="25" t="str">
        <f t="shared" ca="1" si="7"/>
        <v>-</v>
      </c>
      <c r="AI930" s="15">
        <f t="shared" ca="1" si="8"/>
        <v>25.440416911979511</v>
      </c>
      <c r="AJ930" s="15">
        <f t="shared" ca="1" si="9"/>
        <v>23.05390709221118</v>
      </c>
      <c r="AK930" s="17">
        <f t="shared" ca="1" si="10"/>
        <v>2.167957927970606E-4</v>
      </c>
      <c r="AL930" s="17">
        <f t="shared" ca="1" si="11"/>
        <v>1.4438673754339493E-3</v>
      </c>
      <c r="AM930" s="26">
        <f t="shared" ca="1" si="12"/>
        <v>1</v>
      </c>
      <c r="AN930" s="26">
        <f t="shared" ca="1" si="13"/>
        <v>0</v>
      </c>
      <c r="AO930" s="25">
        <f t="shared" si="20"/>
        <v>0</v>
      </c>
      <c r="AP930" s="26">
        <f t="shared" si="21"/>
        <v>0</v>
      </c>
      <c r="AQ930" s="25">
        <f t="shared" si="22"/>
        <v>1</v>
      </c>
      <c r="AR930" s="26">
        <f t="shared" si="23"/>
        <v>0</v>
      </c>
      <c r="BD930" s="30"/>
      <c r="BE930" s="30"/>
      <c r="BF930" s="30"/>
    </row>
    <row r="931" spans="1:58" x14ac:dyDescent="0.2">
      <c r="A931" s="40">
        <v>39420</v>
      </c>
      <c r="B931" s="13">
        <v>24.48</v>
      </c>
      <c r="C931" s="14">
        <v>24.83</v>
      </c>
      <c r="D931" s="31">
        <f t="shared" si="14"/>
        <v>22003.89944841931</v>
      </c>
      <c r="E931" s="31">
        <f t="shared" si="15"/>
        <v>15996.230969266673</v>
      </c>
      <c r="F931" s="16">
        <f t="shared" si="0"/>
        <v>38000.130417685985</v>
      </c>
      <c r="G931" s="16">
        <f t="shared" si="1"/>
        <v>24.627333200641797</v>
      </c>
      <c r="H931" s="17">
        <f t="shared" si="2"/>
        <v>1.4095851792186753E-2</v>
      </c>
      <c r="I931" s="16">
        <v>23.79</v>
      </c>
      <c r="J931" s="32">
        <f t="shared" si="16"/>
        <v>1.0091656820031332</v>
      </c>
      <c r="K931" s="18">
        <f t="shared" ca="1" si="3"/>
        <v>12390.795841448131</v>
      </c>
      <c r="L931" s="19"/>
      <c r="M931" s="20"/>
      <c r="N931" s="18"/>
      <c r="O931" s="20"/>
      <c r="P931" s="21"/>
      <c r="Q931" s="33">
        <f t="shared" si="17"/>
        <v>0.99083431799686683</v>
      </c>
      <c r="R931" s="5">
        <f t="shared" ca="1" si="4"/>
        <v>7.8901037505418676</v>
      </c>
      <c r="S931" s="20"/>
      <c r="T931" s="20"/>
      <c r="U931" s="5">
        <f t="shared" ca="1" si="5"/>
        <v>14.805166835079088</v>
      </c>
      <c r="V931" s="23"/>
      <c r="W931" s="20"/>
      <c r="X931" s="32">
        <f t="shared" si="18"/>
        <v>1.0183313640062663</v>
      </c>
      <c r="Y931" s="18">
        <f t="shared" ca="1" si="6"/>
        <v>585239729.67275476</v>
      </c>
      <c r="Z931" s="20"/>
      <c r="AA931" s="20"/>
      <c r="AB931" s="18"/>
      <c r="AC931" s="20"/>
      <c r="AD931" s="20"/>
      <c r="AE931" s="24">
        <f t="shared" si="67"/>
        <v>11</v>
      </c>
      <c r="AH931" s="25">
        <f t="shared" ca="1" si="7"/>
        <v>1</v>
      </c>
      <c r="AI931" s="15">
        <f t="shared" ca="1" si="8"/>
        <v>25.516809328150845</v>
      </c>
      <c r="AJ931" s="15">
        <f t="shared" ca="1" si="9"/>
        <v>23.197837438670643</v>
      </c>
      <c r="AK931" s="17">
        <f t="shared" ca="1" si="10"/>
        <v>4.7290014709288064E-3</v>
      </c>
      <c r="AL931" s="17">
        <f t="shared" ca="1" si="11"/>
        <v>3.7474681276201266E-3</v>
      </c>
      <c r="AM931" s="26">
        <f t="shared" ca="1" si="12"/>
        <v>1</v>
      </c>
      <c r="AN931" s="26">
        <f t="shared" ca="1" si="13"/>
        <v>1</v>
      </c>
      <c r="AO931" s="25">
        <f t="shared" si="20"/>
        <v>0</v>
      </c>
      <c r="AP931" s="26">
        <f t="shared" si="21"/>
        <v>0</v>
      </c>
      <c r="AQ931" s="25">
        <f t="shared" si="22"/>
        <v>1</v>
      </c>
      <c r="AR931" s="26">
        <f t="shared" si="23"/>
        <v>0</v>
      </c>
      <c r="BD931" s="30"/>
      <c r="BE931" s="30"/>
      <c r="BF931" s="30"/>
    </row>
    <row r="932" spans="1:58" x14ac:dyDescent="0.2">
      <c r="A932" s="40">
        <v>39421</v>
      </c>
      <c r="B932" s="13">
        <v>23.06</v>
      </c>
      <c r="C932" s="14">
        <v>23.95</v>
      </c>
      <c r="D932" s="31">
        <f t="shared" si="14"/>
        <v>20003.544953108463</v>
      </c>
      <c r="E932" s="31">
        <f t="shared" si="15"/>
        <v>17968.388764079784</v>
      </c>
      <c r="F932" s="16">
        <f t="shared" si="0"/>
        <v>37971.933717188251</v>
      </c>
      <c r="G932" s="16">
        <f t="shared" si="1"/>
        <v>23.481149634336166</v>
      </c>
      <c r="H932" s="17">
        <f t="shared" si="2"/>
        <v>3.716075156576204E-2</v>
      </c>
      <c r="I932" s="16">
        <v>22.53</v>
      </c>
      <c r="J932" s="32">
        <f t="shared" si="16"/>
        <v>0.9527514025610696</v>
      </c>
      <c r="K932" s="18">
        <f t="shared" ca="1" si="3"/>
        <v>11804.866836400106</v>
      </c>
      <c r="L932" s="19"/>
      <c r="M932" s="20"/>
      <c r="N932" s="18"/>
      <c r="O932" s="20"/>
      <c r="P932" s="21"/>
      <c r="Q932" s="33">
        <f t="shared" si="17"/>
        <v>1.0472485974389305</v>
      </c>
      <c r="R932" s="5">
        <f t="shared" ca="1" si="4"/>
        <v>8.2625558648524731</v>
      </c>
      <c r="S932" s="20"/>
      <c r="T932" s="20"/>
      <c r="U932" s="5">
        <f t="shared" ca="1" si="5"/>
        <v>15.504159393098236</v>
      </c>
      <c r="V932" s="23"/>
      <c r="W932" s="20"/>
      <c r="X932" s="32">
        <f t="shared" si="18"/>
        <v>0.90550280512213921</v>
      </c>
      <c r="Y932" s="18">
        <f t="shared" ca="1" si="6"/>
        <v>529901340.12647808</v>
      </c>
      <c r="Z932" s="20"/>
      <c r="AA932" s="20"/>
      <c r="AB932" s="18"/>
      <c r="AC932" s="20"/>
      <c r="AD932" s="20"/>
      <c r="AE932" s="24">
        <f t="shared" si="67"/>
        <v>10</v>
      </c>
      <c r="AH932" s="25">
        <f t="shared" ca="1" si="7"/>
        <v>1</v>
      </c>
      <c r="AI932" s="15">
        <f t="shared" ca="1" si="8"/>
        <v>25.495700484706109</v>
      </c>
      <c r="AJ932" s="15">
        <f t="shared" ca="1" si="9"/>
        <v>23.30608080504156</v>
      </c>
      <c r="AK932" s="17">
        <f t="shared" ca="1" si="10"/>
        <v>1.1676323615919804E-2</v>
      </c>
      <c r="AL932" s="17">
        <f t="shared" ca="1" si="11"/>
        <v>8.4161111965763494E-3</v>
      </c>
      <c r="AM932" s="26">
        <f t="shared" ca="1" si="12"/>
        <v>1</v>
      </c>
      <c r="AN932" s="26">
        <f t="shared" ca="1" si="13"/>
        <v>1</v>
      </c>
      <c r="AO932" s="25">
        <f t="shared" si="20"/>
        <v>0</v>
      </c>
      <c r="AP932" s="26">
        <f t="shared" si="21"/>
        <v>0</v>
      </c>
      <c r="AQ932" s="25">
        <f t="shared" si="22"/>
        <v>1</v>
      </c>
      <c r="AR932" s="26">
        <f t="shared" si="23"/>
        <v>0</v>
      </c>
      <c r="BD932" s="30"/>
      <c r="BE932" s="30"/>
      <c r="BF932" s="30"/>
    </row>
    <row r="933" spans="1:58" x14ac:dyDescent="0.2">
      <c r="A933" s="40">
        <v>39422</v>
      </c>
      <c r="B933" s="13">
        <v>21.67</v>
      </c>
      <c r="C933" s="14">
        <v>22.94</v>
      </c>
      <c r="D933" s="31">
        <f t="shared" si="14"/>
        <v>18003.190457797617</v>
      </c>
      <c r="E933" s="31">
        <f t="shared" si="15"/>
        <v>19894.40858294693</v>
      </c>
      <c r="F933" s="16">
        <f t="shared" si="0"/>
        <v>37897.59904074455</v>
      </c>
      <c r="G933" s="16">
        <f t="shared" si="1"/>
        <v>22.336688643604536</v>
      </c>
      <c r="H933" s="17">
        <f t="shared" si="2"/>
        <v>5.5361813426329509E-2</v>
      </c>
      <c r="I933" s="16">
        <v>20.96</v>
      </c>
      <c r="J933" s="32">
        <f t="shared" si="16"/>
        <v>0.94939822825146081</v>
      </c>
      <c r="K933" s="18">
        <f t="shared" ca="1" si="3"/>
        <v>11207.06275110352</v>
      </c>
      <c r="L933" s="19"/>
      <c r="M933" s="20"/>
      <c r="N933" s="18"/>
      <c r="O933" s="20"/>
      <c r="P933" s="21"/>
      <c r="Q933" s="33">
        <f t="shared" si="17"/>
        <v>1.0506017717485392</v>
      </c>
      <c r="R933" s="5">
        <f t="shared" ca="1" si="4"/>
        <v>8.6802942060802746</v>
      </c>
      <c r="S933" s="20"/>
      <c r="T933" s="20"/>
      <c r="U933" s="5">
        <f t="shared" ca="1" si="5"/>
        <v>16.288139677249397</v>
      </c>
      <c r="V933" s="23"/>
      <c r="W933" s="20"/>
      <c r="X933" s="32">
        <f t="shared" si="18"/>
        <v>0.89879645650292161</v>
      </c>
      <c r="Y933" s="18">
        <f t="shared" ca="1" si="6"/>
        <v>476242101.7555669</v>
      </c>
      <c r="Z933" s="20"/>
      <c r="AA933" s="20"/>
      <c r="AB933" s="18"/>
      <c r="AC933" s="20"/>
      <c r="AD933" s="20"/>
      <c r="AE933" s="24">
        <f t="shared" si="67"/>
        <v>9</v>
      </c>
      <c r="AH933" s="25">
        <f t="shared" ca="1" si="7"/>
        <v>1</v>
      </c>
      <c r="AI933" s="15">
        <f t="shared" ca="1" si="8"/>
        <v>25.47779504812172</v>
      </c>
      <c r="AJ933" s="15">
        <f t="shared" ca="1" si="9"/>
        <v>23.408055290690374</v>
      </c>
      <c r="AK933" s="17">
        <f t="shared" ca="1" si="10"/>
        <v>2.0227434180216126E-2</v>
      </c>
      <c r="AL933" s="17">
        <f t="shared" ca="1" si="11"/>
        <v>1.144814234394112E-2</v>
      </c>
      <c r="AM933" s="26">
        <f t="shared" ca="1" si="12"/>
        <v>1</v>
      </c>
      <c r="AN933" s="26">
        <f t="shared" ca="1" si="13"/>
        <v>1</v>
      </c>
      <c r="AO933" s="25">
        <f t="shared" si="20"/>
        <v>0</v>
      </c>
      <c r="AP933" s="26">
        <f t="shared" si="21"/>
        <v>0</v>
      </c>
      <c r="AQ933" s="25">
        <f t="shared" si="22"/>
        <v>1</v>
      </c>
      <c r="AR933" s="26">
        <f t="shared" si="23"/>
        <v>0</v>
      </c>
      <c r="BD933" s="30"/>
      <c r="BE933" s="30"/>
      <c r="BF933" s="30"/>
    </row>
    <row r="934" spans="1:58" x14ac:dyDescent="0.2">
      <c r="A934" s="40">
        <v>39423</v>
      </c>
      <c r="B934" s="13">
        <v>21.97</v>
      </c>
      <c r="C934" s="14">
        <v>23.27</v>
      </c>
      <c r="D934" s="31">
        <f t="shared" si="14"/>
        <v>16002.83596248677</v>
      </c>
      <c r="E934" s="31">
        <f t="shared" si="15"/>
        <v>21784.019825901858</v>
      </c>
      <c r="F934" s="16">
        <f t="shared" si="0"/>
        <v>37786.855788388624</v>
      </c>
      <c r="G934" s="16">
        <f t="shared" si="1"/>
        <v>22.719446472399394</v>
      </c>
      <c r="H934" s="17">
        <f t="shared" si="2"/>
        <v>5.5865921787709549E-2</v>
      </c>
      <c r="I934" s="16">
        <v>20.85</v>
      </c>
      <c r="J934" s="32">
        <f t="shared" si="16"/>
        <v>1.0141635912886202</v>
      </c>
      <c r="K934" s="18">
        <f t="shared" ca="1" si="3"/>
        <v>11365.331646768103</v>
      </c>
      <c r="L934" s="19"/>
      <c r="M934" s="20"/>
      <c r="N934" s="18"/>
      <c r="O934" s="20"/>
      <c r="P934" s="21"/>
      <c r="Q934" s="33">
        <f t="shared" si="17"/>
        <v>0.98583640871137979</v>
      </c>
      <c r="R934" s="5">
        <f t="shared" ca="1" si="4"/>
        <v>8.5569935787313174</v>
      </c>
      <c r="S934" s="20"/>
      <c r="T934" s="20"/>
      <c r="U934" s="5">
        <f t="shared" ca="1" si="5"/>
        <v>16.056891390553861</v>
      </c>
      <c r="V934" s="23"/>
      <c r="W934" s="20"/>
      <c r="X934" s="32">
        <f t="shared" si="18"/>
        <v>1.0283271825772404</v>
      </c>
      <c r="Y934" s="18">
        <f t="shared" ca="1" si="6"/>
        <v>489700467.88120836</v>
      </c>
      <c r="Z934" s="20"/>
      <c r="AA934" s="20"/>
      <c r="AB934" s="18"/>
      <c r="AC934" s="20"/>
      <c r="AD934" s="20"/>
      <c r="AE934" s="24">
        <f t="shared" si="67"/>
        <v>8</v>
      </c>
      <c r="AH934" s="25">
        <f t="shared" ca="1" si="7"/>
        <v>1</v>
      </c>
      <c r="AI934" s="15">
        <f t="shared" ca="1" si="8"/>
        <v>25.358435971392023</v>
      </c>
      <c r="AJ934" s="15">
        <f t="shared" ca="1" si="9"/>
        <v>23.516238074025807</v>
      </c>
      <c r="AK934" s="17">
        <f t="shared" ca="1" si="10"/>
        <v>3.0143992400385438E-2</v>
      </c>
      <c r="AL934" s="17">
        <f t="shared" ca="1" si="11"/>
        <v>1.531252587515608E-2</v>
      </c>
      <c r="AM934" s="26">
        <f t="shared" ca="1" si="12"/>
        <v>1</v>
      </c>
      <c r="AN934" s="26">
        <f t="shared" ca="1" si="13"/>
        <v>1</v>
      </c>
      <c r="AO934" s="25">
        <f t="shared" si="20"/>
        <v>0</v>
      </c>
      <c r="AP934" s="26">
        <f t="shared" si="21"/>
        <v>0</v>
      </c>
      <c r="AQ934" s="25">
        <f t="shared" si="22"/>
        <v>1</v>
      </c>
      <c r="AR934" s="26">
        <f t="shared" si="23"/>
        <v>0</v>
      </c>
      <c r="BD934" s="30"/>
      <c r="BE934" s="30"/>
      <c r="BF934" s="30"/>
    </row>
    <row r="935" spans="1:58" x14ac:dyDescent="0.2">
      <c r="A935" s="40">
        <v>39426</v>
      </c>
      <c r="B935" s="13">
        <v>21.28</v>
      </c>
      <c r="C935" s="14">
        <v>22.92</v>
      </c>
      <c r="D935" s="31">
        <f t="shared" si="14"/>
        <v>14002.481467175923</v>
      </c>
      <c r="E935" s="31">
        <f t="shared" si="15"/>
        <v>23672.622673429974</v>
      </c>
      <c r="F935" s="16">
        <f t="shared" si="0"/>
        <v>37675.104140605894</v>
      </c>
      <c r="G935" s="16">
        <f t="shared" si="1"/>
        <v>22.310470972012048</v>
      </c>
      <c r="H935" s="17">
        <f t="shared" si="2"/>
        <v>7.1553228621291431E-2</v>
      </c>
      <c r="I935" s="16">
        <v>20.74</v>
      </c>
      <c r="J935" s="32">
        <f t="shared" si="16"/>
        <v>0.97909469491519296</v>
      </c>
      <c r="K935" s="18">
        <f t="shared" ca="1" si="3"/>
        <v>11127.282265806363</v>
      </c>
      <c r="L935" s="19"/>
      <c r="M935" s="20"/>
      <c r="N935" s="18"/>
      <c r="O935" s="20"/>
      <c r="P935" s="21"/>
      <c r="Q935" s="33">
        <f t="shared" si="17"/>
        <v>1.0209053050848071</v>
      </c>
      <c r="R935" s="5">
        <f t="shared" ca="1" si="4"/>
        <v>8.735516214826319</v>
      </c>
      <c r="S935" s="20"/>
      <c r="T935" s="20"/>
      <c r="U935" s="5">
        <f t="shared" ca="1" si="5"/>
        <v>16.392004397200203</v>
      </c>
      <c r="V935" s="23"/>
      <c r="W935" s="20"/>
      <c r="X935" s="32">
        <f t="shared" si="18"/>
        <v>0.95818938983038593</v>
      </c>
      <c r="Y935" s="18">
        <f t="shared" ca="1" si="6"/>
        <v>469194911.30067593</v>
      </c>
      <c r="Z935" s="20"/>
      <c r="AA935" s="20"/>
      <c r="AB935" s="18"/>
      <c r="AC935" s="20"/>
      <c r="AD935" s="20"/>
      <c r="AE935" s="24">
        <f t="shared" si="67"/>
        <v>7</v>
      </c>
      <c r="AH935" s="25">
        <f t="shared" ca="1" si="7"/>
        <v>1</v>
      </c>
      <c r="AI935" s="15">
        <f t="shared" ca="1" si="8"/>
        <v>25.224714495783491</v>
      </c>
      <c r="AJ935" s="15">
        <f t="shared" ca="1" si="9"/>
        <v>23.58384891423346</v>
      </c>
      <c r="AK935" s="17">
        <f t="shared" ca="1" si="10"/>
        <v>4.0838508755883129E-2</v>
      </c>
      <c r="AL935" s="17">
        <f t="shared" ca="1" si="11"/>
        <v>2.1469995922413762E-2</v>
      </c>
      <c r="AM935" s="26">
        <f t="shared" ca="1" si="12"/>
        <v>1</v>
      </c>
      <c r="AN935" s="26">
        <f t="shared" ca="1" si="13"/>
        <v>1</v>
      </c>
      <c r="AO935" s="25">
        <f t="shared" si="20"/>
        <v>0</v>
      </c>
      <c r="AP935" s="26">
        <f t="shared" si="21"/>
        <v>0</v>
      </c>
      <c r="AQ935" s="25">
        <f t="shared" si="22"/>
        <v>1</v>
      </c>
      <c r="AR935" s="26">
        <f t="shared" si="23"/>
        <v>0</v>
      </c>
      <c r="BD935" s="30"/>
      <c r="BE935" s="30"/>
      <c r="BF935" s="30"/>
    </row>
    <row r="936" spans="1:58" x14ac:dyDescent="0.2">
      <c r="A936" s="40">
        <v>39427</v>
      </c>
      <c r="B936" s="13">
        <v>22.92</v>
      </c>
      <c r="C936" s="14">
        <v>23.91</v>
      </c>
      <c r="D936" s="31">
        <f t="shared" si="14"/>
        <v>12002.126971865076</v>
      </c>
      <c r="E936" s="31">
        <f t="shared" si="15"/>
        <v>25529.845346214217</v>
      </c>
      <c r="F936" s="16">
        <f t="shared" si="0"/>
        <v>37531.972318079293</v>
      </c>
      <c r="G936" s="16">
        <f t="shared" si="1"/>
        <v>23.593413767828483</v>
      </c>
      <c r="H936" s="17">
        <f t="shared" si="2"/>
        <v>4.1405269761605967E-2</v>
      </c>
      <c r="I936" s="16">
        <v>23.59</v>
      </c>
      <c r="J936" s="32">
        <f t="shared" si="16"/>
        <v>1.0534864929415571</v>
      </c>
      <c r="K936" s="18">
        <f t="shared" ca="1" si="3"/>
        <v>11721.963669721439</v>
      </c>
      <c r="L936" s="19"/>
      <c r="M936" s="20"/>
      <c r="N936" s="18"/>
      <c r="O936" s="20"/>
      <c r="P936" s="21"/>
      <c r="Q936" s="33">
        <f t="shared" si="17"/>
        <v>0.94651350705844306</v>
      </c>
      <c r="R936" s="5">
        <f t="shared" ca="1" si="4"/>
        <v>8.2679396426205667</v>
      </c>
      <c r="S936" s="20"/>
      <c r="T936" s="20"/>
      <c r="U936" s="5">
        <f t="shared" ca="1" si="5"/>
        <v>15.514722398282233</v>
      </c>
      <c r="V936" s="23"/>
      <c r="W936" s="20"/>
      <c r="X936" s="32">
        <f t="shared" si="18"/>
        <v>1.1069729858831139</v>
      </c>
      <c r="Y936" s="18">
        <f t="shared" ca="1" si="6"/>
        <v>519351909.49929374</v>
      </c>
      <c r="Z936" s="20"/>
      <c r="AA936" s="20"/>
      <c r="AB936" s="18"/>
      <c r="AC936" s="20"/>
      <c r="AD936" s="20"/>
      <c r="AE936" s="24">
        <f t="shared" si="67"/>
        <v>6</v>
      </c>
      <c r="AH936" s="25">
        <f t="shared" ca="1" si="7"/>
        <v>1</v>
      </c>
      <c r="AI936" s="15">
        <f t="shared" ca="1" si="8"/>
        <v>25.083802559360894</v>
      </c>
      <c r="AJ936" s="15">
        <f t="shared" ca="1" si="9"/>
        <v>23.690577947292656</v>
      </c>
      <c r="AK936" s="17">
        <f t="shared" ca="1" si="10"/>
        <v>4.5907139492480875E-2</v>
      </c>
      <c r="AL936" s="17">
        <f t="shared" ca="1" si="11"/>
        <v>2.3089016208790128E-2</v>
      </c>
      <c r="AM936" s="26">
        <f t="shared" ca="1" si="12"/>
        <v>1</v>
      </c>
      <c r="AN936" s="26">
        <f t="shared" ca="1" si="13"/>
        <v>1</v>
      </c>
      <c r="AO936" s="25">
        <f t="shared" si="20"/>
        <v>0</v>
      </c>
      <c r="AP936" s="26">
        <f t="shared" si="21"/>
        <v>0</v>
      </c>
      <c r="AQ936" s="25">
        <f t="shared" si="22"/>
        <v>1</v>
      </c>
      <c r="AR936" s="26">
        <f t="shared" si="23"/>
        <v>0</v>
      </c>
      <c r="BD936" s="30"/>
      <c r="BE936" s="30"/>
      <c r="BF936" s="30"/>
    </row>
    <row r="937" spans="1:58" x14ac:dyDescent="0.2">
      <c r="A937" s="40">
        <v>39428</v>
      </c>
      <c r="B937" s="13">
        <v>22.19</v>
      </c>
      <c r="C937" s="14">
        <v>23.76</v>
      </c>
      <c r="D937" s="31">
        <f t="shared" si="14"/>
        <v>10001.77247655423</v>
      </c>
      <c r="E937" s="31">
        <f t="shared" si="15"/>
        <v>27447.374624027878</v>
      </c>
      <c r="F937" s="16">
        <f t="shared" si="0"/>
        <v>37449.147100582108</v>
      </c>
      <c r="G937" s="16">
        <f t="shared" si="1"/>
        <v>23.340690509559135</v>
      </c>
      <c r="H937" s="17">
        <f t="shared" si="2"/>
        <v>6.6077441077441068E-2</v>
      </c>
      <c r="I937" s="16">
        <v>22.47</v>
      </c>
      <c r="J937" s="32">
        <f t="shared" si="16"/>
        <v>0.98710524529215593</v>
      </c>
      <c r="K937" s="18">
        <f t="shared" ca="1" si="3"/>
        <v>11570.34010469337</v>
      </c>
      <c r="L937" s="19"/>
      <c r="M937" s="20"/>
      <c r="N937" s="18"/>
      <c r="O937" s="20"/>
      <c r="P937" s="21"/>
      <c r="Q937" s="33">
        <f t="shared" si="17"/>
        <v>1.0128947547078442</v>
      </c>
      <c r="R937" s="5">
        <f t="shared" ca="1" si="4"/>
        <v>8.3742038234003964</v>
      </c>
      <c r="S937" s="20"/>
      <c r="T937" s="20"/>
      <c r="U937" s="5">
        <f t="shared" ca="1" si="5"/>
        <v>15.714242935633317</v>
      </c>
      <c r="V937" s="23"/>
      <c r="W937" s="20"/>
      <c r="X937" s="32">
        <f t="shared" si="18"/>
        <v>0.97421049058431186</v>
      </c>
      <c r="Y937" s="18">
        <f t="shared" ca="1" si="6"/>
        <v>505924779.8544181</v>
      </c>
      <c r="Z937" s="20"/>
      <c r="AA937" s="20"/>
      <c r="AB937" s="18"/>
      <c r="AC937" s="20"/>
      <c r="AD937" s="20"/>
      <c r="AE937" s="24">
        <f t="shared" si="67"/>
        <v>5</v>
      </c>
      <c r="AH937" s="25">
        <f t="shared" ca="1" si="7"/>
        <v>1</v>
      </c>
      <c r="AI937" s="15">
        <f t="shared" ca="1" si="8"/>
        <v>24.913332253521737</v>
      </c>
      <c r="AJ937" s="15">
        <f t="shared" ca="1" si="9"/>
        <v>23.765195592075479</v>
      </c>
      <c r="AK937" s="17">
        <f t="shared" ca="1" si="10"/>
        <v>5.457073770668993E-2</v>
      </c>
      <c r="AL937" s="17">
        <f t="shared" ca="1" si="11"/>
        <v>2.4177437256813698E-2</v>
      </c>
      <c r="AM937" s="26">
        <f t="shared" ca="1" si="12"/>
        <v>1</v>
      </c>
      <c r="AN937" s="26">
        <f t="shared" ca="1" si="13"/>
        <v>1</v>
      </c>
      <c r="AO937" s="25">
        <f t="shared" si="20"/>
        <v>0</v>
      </c>
      <c r="AP937" s="26">
        <f t="shared" si="21"/>
        <v>0</v>
      </c>
      <c r="AQ937" s="25">
        <f t="shared" si="22"/>
        <v>1</v>
      </c>
      <c r="AR937" s="26">
        <f t="shared" si="23"/>
        <v>0</v>
      </c>
      <c r="BD937" s="30"/>
      <c r="BE937" s="30"/>
      <c r="BF937" s="30"/>
    </row>
    <row r="938" spans="1:58" x14ac:dyDescent="0.2">
      <c r="A938" s="40">
        <v>39429</v>
      </c>
      <c r="B938" s="13">
        <v>22.04</v>
      </c>
      <c r="C938" s="14">
        <v>23.95</v>
      </c>
      <c r="D938" s="31">
        <f t="shared" si="14"/>
        <v>8001.417981243384</v>
      </c>
      <c r="E938" s="31">
        <f t="shared" si="15"/>
        <v>29315.550813040827</v>
      </c>
      <c r="F938" s="16">
        <f t="shared" si="0"/>
        <v>37316.968794284214</v>
      </c>
      <c r="G938" s="16">
        <f t="shared" si="1"/>
        <v>23.540462225685495</v>
      </c>
      <c r="H938" s="17">
        <f t="shared" si="2"/>
        <v>7.974947807933197E-2</v>
      </c>
      <c r="I938" s="16">
        <v>22.56</v>
      </c>
      <c r="J938" s="32">
        <f t="shared" si="16"/>
        <v>1.0049991959578997</v>
      </c>
      <c r="K938" s="18">
        <f t="shared" ca="1" si="3"/>
        <v>11627.708444475917</v>
      </c>
      <c r="L938" s="19"/>
      <c r="M938" s="20"/>
      <c r="N938" s="18"/>
      <c r="O938" s="20"/>
      <c r="P938" s="21"/>
      <c r="Q938" s="33">
        <f t="shared" si="17"/>
        <v>0.99500080404210023</v>
      </c>
      <c r="R938" s="5">
        <f t="shared" ca="1" si="4"/>
        <v>8.331992423189476</v>
      </c>
      <c r="S938" s="20"/>
      <c r="T938" s="20"/>
      <c r="U938" s="5">
        <f t="shared" ca="1" si="5"/>
        <v>15.635149061438744</v>
      </c>
      <c r="V938" s="23"/>
      <c r="W938" s="20"/>
      <c r="X938" s="32">
        <f t="shared" si="18"/>
        <v>1.0099983919157995</v>
      </c>
      <c r="Y938" s="18">
        <f t="shared" ca="1" si="6"/>
        <v>510949584.67863041</v>
      </c>
      <c r="Z938" s="20"/>
      <c r="AA938" s="20"/>
      <c r="AB938" s="18"/>
      <c r="AC938" s="20"/>
      <c r="AD938" s="20"/>
      <c r="AE938" s="24">
        <f t="shared" si="67"/>
        <v>4</v>
      </c>
      <c r="AH938" s="25">
        <f t="shared" ca="1" si="7"/>
        <v>1</v>
      </c>
      <c r="AI938" s="15">
        <f t="shared" ca="1" si="8"/>
        <v>24.854345749646367</v>
      </c>
      <c r="AJ938" s="15">
        <f t="shared" ca="1" si="9"/>
        <v>23.820759102562956</v>
      </c>
      <c r="AK938" s="17">
        <f t="shared" ca="1" si="10"/>
        <v>6.1668858792284918E-2</v>
      </c>
      <c r="AL938" s="17">
        <f t="shared" ca="1" si="11"/>
        <v>2.6535729216603875E-2</v>
      </c>
      <c r="AM938" s="26">
        <f t="shared" ca="1" si="12"/>
        <v>1</v>
      </c>
      <c r="AN938" s="26">
        <f t="shared" ca="1" si="13"/>
        <v>1</v>
      </c>
      <c r="AO938" s="25">
        <f t="shared" si="20"/>
        <v>0</v>
      </c>
      <c r="AP938" s="26">
        <f t="shared" si="21"/>
        <v>0</v>
      </c>
      <c r="AQ938" s="25">
        <f t="shared" si="22"/>
        <v>1</v>
      </c>
      <c r="AR938" s="26">
        <f t="shared" si="23"/>
        <v>0</v>
      </c>
      <c r="BD938" s="30"/>
      <c r="BE938" s="30"/>
      <c r="BF938" s="30"/>
    </row>
    <row r="939" spans="1:58" x14ac:dyDescent="0.2">
      <c r="A939" s="40">
        <v>39430</v>
      </c>
      <c r="B939" s="13">
        <v>22.64</v>
      </c>
      <c r="C939" s="14">
        <v>24.66</v>
      </c>
      <c r="D939" s="31">
        <f t="shared" si="14"/>
        <v>6001.0634859325382</v>
      </c>
      <c r="E939" s="31">
        <f t="shared" si="15"/>
        <v>31156.378081376988</v>
      </c>
      <c r="F939" s="16">
        <f t="shared" si="0"/>
        <v>37157.441567309528</v>
      </c>
      <c r="G939" s="16">
        <f t="shared" si="1"/>
        <v>24.333762570019118</v>
      </c>
      <c r="H939" s="17">
        <f t="shared" si="2"/>
        <v>8.1914030819140282E-2</v>
      </c>
      <c r="I939" s="16">
        <v>23.27</v>
      </c>
      <c r="J939" s="32">
        <f t="shared" si="16"/>
        <v>1.029280450744984</v>
      </c>
      <c r="K939" s="18">
        <f t="shared" ca="1" si="3"/>
        <v>11967.685070430189</v>
      </c>
      <c r="L939" s="19"/>
      <c r="M939" s="20"/>
      <c r="N939" s="18"/>
      <c r="O939" s="20"/>
      <c r="P939" s="21"/>
      <c r="Q939" s="33">
        <f t="shared" si="17"/>
        <v>0.97071954925501602</v>
      </c>
      <c r="R939" s="5">
        <f t="shared" ca="1" si="4"/>
        <v>8.0876909928286196</v>
      </c>
      <c r="S939" s="20"/>
      <c r="T939" s="20"/>
      <c r="U939" s="5">
        <f t="shared" ca="1" si="5"/>
        <v>15.176825246477119</v>
      </c>
      <c r="V939" s="23"/>
      <c r="W939" s="20"/>
      <c r="X939" s="32">
        <f t="shared" si="18"/>
        <v>1.058560901489968</v>
      </c>
      <c r="Y939" s="18">
        <f t="shared" ca="1" si="6"/>
        <v>540835656.54326069</v>
      </c>
      <c r="Z939" s="20"/>
      <c r="AA939" s="20"/>
      <c r="AB939" s="18"/>
      <c r="AC939" s="20"/>
      <c r="AD939" s="20"/>
      <c r="AE939" s="24">
        <f t="shared" si="67"/>
        <v>3</v>
      </c>
      <c r="AH939" s="25">
        <f t="shared" ca="1" si="7"/>
        <v>1</v>
      </c>
      <c r="AI939" s="15">
        <f t="shared" ca="1" si="8"/>
        <v>24.814047595218085</v>
      </c>
      <c r="AJ939" s="15">
        <f t="shared" ca="1" si="9"/>
        <v>23.900363067685376</v>
      </c>
      <c r="AK939" s="17">
        <f t="shared" ca="1" si="10"/>
        <v>6.6094228357753373E-2</v>
      </c>
      <c r="AL939" s="17">
        <f t="shared" ca="1" si="11"/>
        <v>3.1818968708245174E-2</v>
      </c>
      <c r="AM939" s="26">
        <f t="shared" ca="1" si="12"/>
        <v>1</v>
      </c>
      <c r="AN939" s="26">
        <f t="shared" ca="1" si="13"/>
        <v>1</v>
      </c>
      <c r="AO939" s="25">
        <f t="shared" si="20"/>
        <v>0</v>
      </c>
      <c r="AP939" s="26">
        <f t="shared" si="21"/>
        <v>0</v>
      </c>
      <c r="AQ939" s="25">
        <f t="shared" si="22"/>
        <v>1</v>
      </c>
      <c r="AR939" s="26">
        <f t="shared" si="23"/>
        <v>0</v>
      </c>
      <c r="BD939" s="30"/>
      <c r="BE939" s="30"/>
      <c r="BF939" s="30"/>
    </row>
    <row r="940" spans="1:58" x14ac:dyDescent="0.2">
      <c r="A940" s="40">
        <v>39433</v>
      </c>
      <c r="B940" s="13">
        <v>23.75</v>
      </c>
      <c r="C940" s="14">
        <v>25.45</v>
      </c>
      <c r="D940" s="31">
        <f t="shared" si="14"/>
        <v>4000.7089906216925</v>
      </c>
      <c r="E940" s="31">
        <f t="shared" si="15"/>
        <v>32992.875476909736</v>
      </c>
      <c r="F940" s="16">
        <f t="shared" si="0"/>
        <v>36993.584467531429</v>
      </c>
      <c r="G940" s="16">
        <f t="shared" si="1"/>
        <v>25.266151763016474</v>
      </c>
      <c r="H940" s="17">
        <f t="shared" si="2"/>
        <v>6.6797642436149274E-2</v>
      </c>
      <c r="I940" s="16">
        <v>24.52</v>
      </c>
      <c r="J940" s="32">
        <f t="shared" si="16"/>
        <v>1.0337379132843358</v>
      </c>
      <c r="K940" s="18">
        <f t="shared" ca="1" si="3"/>
        <v>12370.945432332193</v>
      </c>
      <c r="L940" s="19"/>
      <c r="M940" s="20"/>
      <c r="N940" s="18"/>
      <c r="O940" s="20"/>
      <c r="P940" s="21"/>
      <c r="Q940" s="33">
        <f t="shared" si="17"/>
        <v>0.96626208671566416</v>
      </c>
      <c r="R940" s="5">
        <f t="shared" ca="1" si="4"/>
        <v>7.8145036199367635</v>
      </c>
      <c r="S940" s="20"/>
      <c r="T940" s="20"/>
      <c r="U940" s="5">
        <f t="shared" ca="1" si="5"/>
        <v>14.664288776911146</v>
      </c>
      <c r="V940" s="23"/>
      <c r="W940" s="20"/>
      <c r="X940" s="32">
        <f t="shared" si="18"/>
        <v>1.0674758265686717</v>
      </c>
      <c r="Y940" s="18">
        <f t="shared" ca="1" si="6"/>
        <v>577290993.6784991</v>
      </c>
      <c r="Z940" s="20"/>
      <c r="AA940" s="20"/>
      <c r="AB940" s="18"/>
      <c r="AC940" s="20"/>
      <c r="AD940" s="20"/>
      <c r="AE940" s="24">
        <f t="shared" si="67"/>
        <v>2</v>
      </c>
      <c r="AH940" s="25">
        <f t="shared" ca="1" si="7"/>
        <v>1</v>
      </c>
      <c r="AI940" s="15">
        <f t="shared" ca="1" si="8"/>
        <v>24.740280349562145</v>
      </c>
      <c r="AJ940" s="15">
        <f t="shared" ca="1" si="9"/>
        <v>24.002387193205784</v>
      </c>
      <c r="AK940" s="17">
        <f t="shared" ca="1" si="10"/>
        <v>6.7916181799159994E-2</v>
      </c>
      <c r="AL940" s="17">
        <f t="shared" ca="1" si="11"/>
        <v>3.5705137757733138E-2</v>
      </c>
      <c r="AM940" s="26">
        <f t="shared" ca="1" si="12"/>
        <v>1</v>
      </c>
      <c r="AN940" s="26">
        <f t="shared" ca="1" si="13"/>
        <v>1</v>
      </c>
      <c r="AO940" s="25">
        <f t="shared" si="20"/>
        <v>0</v>
      </c>
      <c r="AP940" s="26">
        <f t="shared" si="21"/>
        <v>0</v>
      </c>
      <c r="AQ940" s="25">
        <f t="shared" si="22"/>
        <v>1</v>
      </c>
      <c r="AR940" s="26">
        <f t="shared" si="23"/>
        <v>0</v>
      </c>
      <c r="BD940" s="30"/>
      <c r="BE940" s="30"/>
      <c r="BF940" s="30"/>
    </row>
    <row r="941" spans="1:58" x14ac:dyDescent="0.2">
      <c r="A941" s="40">
        <v>39434</v>
      </c>
      <c r="B941" s="13">
        <v>22.55</v>
      </c>
      <c r="C941" s="14">
        <v>24.57</v>
      </c>
      <c r="D941" s="31">
        <f t="shared" si="14"/>
        <v>2000.3544953108462</v>
      </c>
      <c r="E941" s="31">
        <f t="shared" si="15"/>
        <v>34859.611007897263</v>
      </c>
      <c r="F941" s="16">
        <f t="shared" si="0"/>
        <v>36859.965503208106</v>
      </c>
      <c r="G941" s="16">
        <f t="shared" si="1"/>
        <v>24.46037656369548</v>
      </c>
      <c r="H941" s="17">
        <f t="shared" si="2"/>
        <v>8.2214082214082218E-2</v>
      </c>
      <c r="I941" s="16">
        <v>22.64</v>
      </c>
      <c r="J941" s="32">
        <f t="shared" si="16"/>
        <v>0.96461175187346615</v>
      </c>
      <c r="K941" s="18">
        <f t="shared" ca="1" si="3"/>
        <v>11932.67285481784</v>
      </c>
      <c r="L941" s="19"/>
      <c r="M941" s="20"/>
      <c r="N941" s="18"/>
      <c r="O941" s="20"/>
      <c r="P941" s="21"/>
      <c r="Q941" s="33">
        <f t="shared" si="17"/>
        <v>1.0353882481265337</v>
      </c>
      <c r="R941" s="5">
        <f t="shared" ca="1" si="4"/>
        <v>8.0907081507226373</v>
      </c>
      <c r="S941" s="20"/>
      <c r="T941" s="20"/>
      <c r="U941" s="5">
        <f t="shared" ca="1" si="5"/>
        <v>15.182712462211652</v>
      </c>
      <c r="V941" s="23"/>
      <c r="W941" s="20"/>
      <c r="X941" s="32">
        <f t="shared" si="18"/>
        <v>0.9292235037469323</v>
      </c>
      <c r="Y941" s="18">
        <f t="shared" ca="1" si="6"/>
        <v>536397055.5348596</v>
      </c>
      <c r="Z941" s="20"/>
      <c r="AA941" s="20"/>
      <c r="AB941" s="18"/>
      <c r="AC941" s="20"/>
      <c r="AD941" s="20"/>
      <c r="AE941" s="24">
        <f t="shared" si="67"/>
        <v>1</v>
      </c>
      <c r="AH941" s="25">
        <f t="shared" ca="1" si="7"/>
        <v>1</v>
      </c>
      <c r="AI941" s="15">
        <f t="shared" ca="1" si="8"/>
        <v>24.647878006339802</v>
      </c>
      <c r="AJ941" s="15">
        <f t="shared" ca="1" si="9"/>
        <v>24.049696921388755</v>
      </c>
      <c r="AK941" s="17">
        <f t="shared" ca="1" si="10"/>
        <v>6.9692990731291801E-2</v>
      </c>
      <c r="AL941" s="17">
        <f t="shared" ca="1" si="11"/>
        <v>4.1654604288401009E-2</v>
      </c>
      <c r="AM941" s="26">
        <f t="shared" ca="1" si="12"/>
        <v>1</v>
      </c>
      <c r="AN941" s="26">
        <f t="shared" ca="1" si="13"/>
        <v>1</v>
      </c>
      <c r="AO941" s="25">
        <f t="shared" si="20"/>
        <v>0</v>
      </c>
      <c r="AP941" s="26">
        <f t="shared" si="21"/>
        <v>0</v>
      </c>
      <c r="AQ941" s="25">
        <f t="shared" si="22"/>
        <v>1</v>
      </c>
      <c r="AR941" s="26">
        <f t="shared" si="23"/>
        <v>0</v>
      </c>
      <c r="BD941" s="30"/>
      <c r="BE941" s="30"/>
      <c r="BF941" s="30"/>
    </row>
    <row r="942" spans="1:58" x14ac:dyDescent="0.2">
      <c r="A942" s="41">
        <v>39435</v>
      </c>
      <c r="B942" s="13">
        <v>24.42</v>
      </c>
      <c r="C942" s="14">
        <v>24.38</v>
      </c>
      <c r="D942" s="31">
        <f t="shared" si="14"/>
        <v>36695.508194273316</v>
      </c>
      <c r="E942" s="31">
        <f t="shared" si="15"/>
        <v>0</v>
      </c>
      <c r="F942" s="16">
        <f t="shared" si="0"/>
        <v>36695.508194273316</v>
      </c>
      <c r="G942" s="16">
        <f t="shared" si="1"/>
        <v>24.42</v>
      </c>
      <c r="H942" s="17">
        <f t="shared" si="2"/>
        <v>-1.6406890894176129E-3</v>
      </c>
      <c r="I942" s="16">
        <v>21.68</v>
      </c>
      <c r="J942" s="32">
        <f t="shared" si="16"/>
        <v>0.99389499389499392</v>
      </c>
      <c r="K942" s="18">
        <f t="shared" ca="1" si="3"/>
        <v>11859.340312937642</v>
      </c>
      <c r="L942" s="19"/>
      <c r="M942" s="20"/>
      <c r="N942" s="18"/>
      <c r="O942" s="20"/>
      <c r="P942" s="21"/>
      <c r="Q942" s="33">
        <f t="shared" si="17"/>
        <v>1.0061050061050061</v>
      </c>
      <c r="R942" s="5">
        <f t="shared" ca="1" si="4"/>
        <v>8.1397628674343618</v>
      </c>
      <c r="S942" s="20"/>
      <c r="T942" s="20"/>
      <c r="U942" s="5">
        <f t="shared" ca="1" si="5"/>
        <v>15.274880054442548</v>
      </c>
      <c r="V942" s="23"/>
      <c r="W942" s="20"/>
      <c r="X942" s="32">
        <f t="shared" si="18"/>
        <v>0.98778998778998783</v>
      </c>
      <c r="Y942" s="18">
        <f t="shared" ca="1" si="6"/>
        <v>529812770.00570112</v>
      </c>
      <c r="Z942" s="20"/>
      <c r="AA942" s="20"/>
      <c r="AB942" s="18"/>
      <c r="AC942" s="20"/>
      <c r="AD942" s="20"/>
      <c r="AE942" s="24">
        <v>18</v>
      </c>
      <c r="AH942" s="25">
        <f t="shared" ca="1" si="7"/>
        <v>1</v>
      </c>
      <c r="AI942" s="15">
        <f t="shared" ca="1" si="8"/>
        <v>24.533821342390087</v>
      </c>
      <c r="AJ942" s="15">
        <f t="shared" ca="1" si="9"/>
        <v>24.10369835535818</v>
      </c>
      <c r="AK942" s="17">
        <f t="shared" ca="1" si="10"/>
        <v>6.2518664256121195E-2</v>
      </c>
      <c r="AL942" s="17">
        <f t="shared" ca="1" si="11"/>
        <v>4.1834760051823905E-2</v>
      </c>
      <c r="AM942" s="26">
        <f t="shared" ca="1" si="12"/>
        <v>1</v>
      </c>
      <c r="AN942" s="26">
        <f t="shared" ca="1" si="13"/>
        <v>1</v>
      </c>
      <c r="AO942" s="25">
        <f t="shared" si="20"/>
        <v>0</v>
      </c>
      <c r="AP942" s="26">
        <f t="shared" si="21"/>
        <v>0</v>
      </c>
      <c r="AQ942" s="25">
        <f t="shared" si="22"/>
        <v>1</v>
      </c>
      <c r="AR942" s="26">
        <f t="shared" si="23"/>
        <v>0</v>
      </c>
      <c r="BD942" s="30"/>
      <c r="BE942" s="30"/>
      <c r="BF942" s="30"/>
    </row>
    <row r="943" spans="1:58" x14ac:dyDescent="0.2">
      <c r="A943" s="40">
        <v>39436</v>
      </c>
      <c r="B943" s="13">
        <v>24.17</v>
      </c>
      <c r="C943" s="14">
        <v>24.1</v>
      </c>
      <c r="D943" s="31">
        <f t="shared" si="14"/>
        <v>34656.868850147017</v>
      </c>
      <c r="E943" s="31">
        <f t="shared" si="15"/>
        <v>2041.984117455461</v>
      </c>
      <c r="F943" s="16">
        <f t="shared" si="0"/>
        <v>36698.852967602477</v>
      </c>
      <c r="G943" s="16">
        <f t="shared" si="1"/>
        <v>24.166105085672623</v>
      </c>
      <c r="H943" s="17">
        <f t="shared" si="2"/>
        <v>-2.9045643153526868E-3</v>
      </c>
      <c r="I943" s="16">
        <v>20.58</v>
      </c>
      <c r="J943" s="32">
        <f t="shared" si="16"/>
        <v>0.98969319457424465</v>
      </c>
      <c r="K943" s="18">
        <f t="shared" ca="1" si="3"/>
        <v>11736.62990146343</v>
      </c>
      <c r="L943" s="19"/>
      <c r="M943" s="20"/>
      <c r="N943" s="18"/>
      <c r="O943" s="20"/>
      <c r="P943" s="21"/>
      <c r="Q943" s="33">
        <f t="shared" si="17"/>
        <v>1.0103068054257553</v>
      </c>
      <c r="R943" s="5">
        <f t="shared" ca="1" si="4"/>
        <v>8.2233152327518777</v>
      </c>
      <c r="S943" s="20"/>
      <c r="T943" s="20"/>
      <c r="U943" s="5">
        <f t="shared" ca="1" si="5"/>
        <v>15.431786939064882</v>
      </c>
      <c r="V943" s="23"/>
      <c r="W943" s="20"/>
      <c r="X943" s="32">
        <f t="shared" si="18"/>
        <v>0.97938638914848919</v>
      </c>
      <c r="Y943" s="18">
        <f t="shared" ca="1" si="6"/>
        <v>518857265.87245226</v>
      </c>
      <c r="Z943" s="20"/>
      <c r="AA943" s="20"/>
      <c r="AB943" s="18"/>
      <c r="AC943" s="20"/>
      <c r="AD943" s="20"/>
      <c r="AE943" s="24">
        <f t="shared" ref="AE943:AE959" si="68">AE942-1</f>
        <v>17</v>
      </c>
      <c r="AH943" s="25">
        <f t="shared" ca="1" si="7"/>
        <v>1</v>
      </c>
      <c r="AI943" s="15">
        <f t="shared" ca="1" si="8"/>
        <v>24.440021110865501</v>
      </c>
      <c r="AJ943" s="15">
        <f t="shared" ca="1" si="9"/>
        <v>24.168562923282344</v>
      </c>
      <c r="AK943" s="17">
        <f t="shared" ca="1" si="10"/>
        <v>5.1021663357322243E-2</v>
      </c>
      <c r="AL943" s="17">
        <f t="shared" ca="1" si="11"/>
        <v>4.1399777904579889E-2</v>
      </c>
      <c r="AM943" s="26">
        <f t="shared" ca="1" si="12"/>
        <v>1</v>
      </c>
      <c r="AN943" s="26">
        <f t="shared" ca="1" si="13"/>
        <v>1</v>
      </c>
      <c r="AO943" s="25">
        <f t="shared" si="20"/>
        <v>0</v>
      </c>
      <c r="AP943" s="26">
        <f t="shared" si="21"/>
        <v>0</v>
      </c>
      <c r="AQ943" s="25">
        <f t="shared" si="22"/>
        <v>1</v>
      </c>
      <c r="AR943" s="26">
        <f t="shared" si="23"/>
        <v>0</v>
      </c>
      <c r="BD943" s="30"/>
      <c r="BE943" s="30"/>
      <c r="BF943" s="30"/>
    </row>
    <row r="944" spans="1:58" x14ac:dyDescent="0.2">
      <c r="A944" s="40">
        <v>39437</v>
      </c>
      <c r="B944" s="13">
        <v>23.1</v>
      </c>
      <c r="C944" s="14">
        <v>23.29</v>
      </c>
      <c r="D944" s="31">
        <f t="shared" si="14"/>
        <v>32618.229506020722</v>
      </c>
      <c r="E944" s="31">
        <f t="shared" si="15"/>
        <v>4086.5448206725796</v>
      </c>
      <c r="F944" s="16">
        <f t="shared" si="0"/>
        <v>36704.774326693303</v>
      </c>
      <c r="G944" s="16">
        <f t="shared" si="1"/>
        <v>23.121153747166975</v>
      </c>
      <c r="H944" s="17">
        <f t="shared" si="2"/>
        <v>8.1580077286388386E-3</v>
      </c>
      <c r="I944" s="16">
        <v>18.47</v>
      </c>
      <c r="J944" s="32">
        <f t="shared" si="16"/>
        <v>0.95691400260059967</v>
      </c>
      <c r="K944" s="18">
        <f t="shared" ca="1" si="3"/>
        <v>11230.487632907658</v>
      </c>
      <c r="L944" s="19"/>
      <c r="M944" s="20"/>
      <c r="N944" s="18"/>
      <c r="O944" s="20"/>
      <c r="P944" s="21"/>
      <c r="Q944" s="33">
        <f t="shared" si="17"/>
        <v>1.0430859973994004</v>
      </c>
      <c r="R944" s="5">
        <f t="shared" ca="1" si="4"/>
        <v>8.5772676389097491</v>
      </c>
      <c r="S944" s="20"/>
      <c r="T944" s="20"/>
      <c r="U944" s="5">
        <f t="shared" ca="1" si="5"/>
        <v>16.096129794144776</v>
      </c>
      <c r="V944" s="23"/>
      <c r="W944" s="20"/>
      <c r="X944" s="32">
        <f t="shared" si="18"/>
        <v>0.91382800520119933</v>
      </c>
      <c r="Y944" s="18">
        <f t="shared" ca="1" si="6"/>
        <v>474115095.2042824</v>
      </c>
      <c r="Z944" s="20"/>
      <c r="AA944" s="20"/>
      <c r="AB944" s="18"/>
      <c r="AC944" s="20"/>
      <c r="AD944" s="20"/>
      <c r="AE944" s="24">
        <f t="shared" si="68"/>
        <v>16</v>
      </c>
      <c r="AH944" s="25" t="str">
        <f t="shared" ca="1" si="7"/>
        <v>-</v>
      </c>
      <c r="AI944" s="15">
        <f t="shared" ca="1" si="8"/>
        <v>24.264361765492499</v>
      </c>
      <c r="AJ944" s="15">
        <f t="shared" ca="1" si="9"/>
        <v>24.19783268239647</v>
      </c>
      <c r="AK944" s="17">
        <f t="shared" ca="1" si="10"/>
        <v>3.9089751632206717E-2</v>
      </c>
      <c r="AL944" s="17">
        <f t="shared" ca="1" si="11"/>
        <v>4.2136742608451461E-2</v>
      </c>
      <c r="AM944" s="26">
        <f t="shared" ca="1" si="12"/>
        <v>1</v>
      </c>
      <c r="AN944" s="26">
        <f t="shared" ca="1" si="13"/>
        <v>0</v>
      </c>
      <c r="AO944" s="25">
        <f t="shared" si="20"/>
        <v>0</v>
      </c>
      <c r="AP944" s="26">
        <f t="shared" si="21"/>
        <v>0</v>
      </c>
      <c r="AQ944" s="25">
        <f t="shared" si="22"/>
        <v>1</v>
      </c>
      <c r="AR944" s="26">
        <f t="shared" si="23"/>
        <v>0</v>
      </c>
      <c r="BD944" s="30"/>
      <c r="BE944" s="30"/>
      <c r="BF944" s="30"/>
    </row>
    <row r="945" spans="1:58" x14ac:dyDescent="0.2">
      <c r="A945" s="40">
        <v>39440</v>
      </c>
      <c r="B945" s="13">
        <v>22.18</v>
      </c>
      <c r="C945" s="14">
        <v>22.95</v>
      </c>
      <c r="D945" s="31">
        <f t="shared" si="14"/>
        <v>30579.590161894426</v>
      </c>
      <c r="E945" s="31">
        <f t="shared" si="15"/>
        <v>6108.5529292735846</v>
      </c>
      <c r="F945" s="16">
        <f t="shared" si="0"/>
        <v>36688.143091168007</v>
      </c>
      <c r="G945" s="16">
        <f t="shared" si="1"/>
        <v>22.308204519477933</v>
      </c>
      <c r="H945" s="17">
        <f t="shared" si="2"/>
        <v>3.3551198257080639E-2</v>
      </c>
      <c r="I945" s="16">
        <v>18.600000000000001</v>
      </c>
      <c r="J945" s="32">
        <f t="shared" si="16"/>
        <v>0.96440241400261972</v>
      </c>
      <c r="K945" s="18">
        <f t="shared" ca="1" si="3"/>
        <v>10830.267837283438</v>
      </c>
      <c r="L945" s="19"/>
      <c r="M945" s="20"/>
      <c r="N945" s="18"/>
      <c r="O945" s="20"/>
      <c r="P945" s="21"/>
      <c r="Q945" s="33">
        <f t="shared" si="17"/>
        <v>1.0355975859973803</v>
      </c>
      <c r="R945" s="5">
        <f t="shared" ca="1" si="4"/>
        <v>8.8822276239723053</v>
      </c>
      <c r="S945" s="20"/>
      <c r="T945" s="20"/>
      <c r="U945" s="5">
        <f t="shared" ca="1" si="5"/>
        <v>16.668542484404661</v>
      </c>
      <c r="V945" s="23"/>
      <c r="W945" s="20"/>
      <c r="X945" s="32">
        <f t="shared" si="18"/>
        <v>0.92880482800523956</v>
      </c>
      <c r="Y945" s="18">
        <f t="shared" ca="1" si="6"/>
        <v>440331407.96035141</v>
      </c>
      <c r="Z945" s="20"/>
      <c r="AA945" s="20"/>
      <c r="AB945" s="18"/>
      <c r="AC945" s="20"/>
      <c r="AD945" s="20"/>
      <c r="AE945" s="24">
        <f t="shared" si="68"/>
        <v>15</v>
      </c>
      <c r="AH945" s="25" t="str">
        <f t="shared" ca="1" si="7"/>
        <v>-</v>
      </c>
      <c r="AI945" s="15">
        <f t="shared" ca="1" si="8"/>
        <v>24.094927149724157</v>
      </c>
      <c r="AJ945" s="15">
        <f t="shared" ca="1" si="9"/>
        <v>24.212600529246217</v>
      </c>
      <c r="AK945" s="17">
        <f t="shared" ca="1" si="10"/>
        <v>3.1029279538530113E-2</v>
      </c>
      <c r="AL945" s="17">
        <f t="shared" ca="1" si="11"/>
        <v>4.3772059343999921E-2</v>
      </c>
      <c r="AM945" s="26">
        <f t="shared" ca="1" si="12"/>
        <v>0</v>
      </c>
      <c r="AN945" s="26">
        <f t="shared" ca="1" si="13"/>
        <v>0</v>
      </c>
      <c r="AO945" s="25">
        <f t="shared" si="20"/>
        <v>0</v>
      </c>
      <c r="AP945" s="26">
        <f t="shared" si="21"/>
        <v>0</v>
      </c>
      <c r="AQ945" s="25">
        <f t="shared" si="22"/>
        <v>1</v>
      </c>
      <c r="AR945" s="26">
        <f t="shared" si="23"/>
        <v>0</v>
      </c>
      <c r="BD945" s="30"/>
      <c r="BE945" s="30"/>
      <c r="BF945" s="30"/>
    </row>
    <row r="946" spans="1:58" x14ac:dyDescent="0.2">
      <c r="A946" s="40">
        <v>39442</v>
      </c>
      <c r="B946" s="13">
        <v>22.02</v>
      </c>
      <c r="C946" s="14">
        <v>22.79</v>
      </c>
      <c r="D946" s="31">
        <f t="shared" si="14"/>
        <v>28540.950817768131</v>
      </c>
      <c r="E946" s="31">
        <f t="shared" si="15"/>
        <v>8078.7934805904133</v>
      </c>
      <c r="F946" s="16">
        <f t="shared" si="0"/>
        <v>36619.744298358542</v>
      </c>
      <c r="G946" s="16">
        <f t="shared" si="1"/>
        <v>22.189872048514921</v>
      </c>
      <c r="H946" s="17">
        <f t="shared" si="2"/>
        <v>3.3786748573935932E-2</v>
      </c>
      <c r="I946" s="16">
        <v>18.66</v>
      </c>
      <c r="J946" s="32">
        <f t="shared" si="16"/>
        <v>0.99284112232711286</v>
      </c>
      <c r="K946" s="18">
        <f t="shared" ca="1" si="3"/>
        <v>10752.296907200627</v>
      </c>
      <c r="L946" s="19"/>
      <c r="M946" s="20"/>
      <c r="N946" s="18"/>
      <c r="O946" s="20"/>
      <c r="P946" s="21"/>
      <c r="Q946" s="33">
        <f t="shared" si="17"/>
        <v>1.0071588776728873</v>
      </c>
      <c r="R946" s="5">
        <f t="shared" ca="1" si="4"/>
        <v>8.9454417341325829</v>
      </c>
      <c r="S946" s="20"/>
      <c r="T946" s="20"/>
      <c r="U946" s="5">
        <f t="shared" ca="1" si="5"/>
        <v>16.787295801013212</v>
      </c>
      <c r="V946" s="23"/>
      <c r="W946" s="20"/>
      <c r="X946" s="32">
        <f t="shared" si="18"/>
        <v>0.9856822446542256</v>
      </c>
      <c r="Y946" s="18">
        <f t="shared" ca="1" si="6"/>
        <v>433998285.92458147</v>
      </c>
      <c r="Z946" s="20"/>
      <c r="AA946" s="20"/>
      <c r="AB946" s="18"/>
      <c r="AC946" s="20"/>
      <c r="AD946" s="20"/>
      <c r="AE946" s="24">
        <f t="shared" si="68"/>
        <v>14</v>
      </c>
      <c r="AH946" s="25" t="str">
        <f t="shared" ca="1" si="7"/>
        <v>-</v>
      </c>
      <c r="AI946" s="15">
        <f t="shared" ca="1" si="8"/>
        <v>23.852388157704233</v>
      </c>
      <c r="AJ946" s="15">
        <f t="shared" ca="1" si="9"/>
        <v>24.246071358947979</v>
      </c>
      <c r="AK946" s="17">
        <f t="shared" ca="1" si="10"/>
        <v>2.5527463894827889E-2</v>
      </c>
      <c r="AL946" s="17">
        <f t="shared" ca="1" si="11"/>
        <v>4.5196638295994698E-2</v>
      </c>
      <c r="AM946" s="26">
        <f t="shared" ca="1" si="12"/>
        <v>0</v>
      </c>
      <c r="AN946" s="26">
        <f t="shared" ca="1" si="13"/>
        <v>0</v>
      </c>
      <c r="AO946" s="25">
        <f t="shared" si="20"/>
        <v>0</v>
      </c>
      <c r="AP946" s="26">
        <f t="shared" si="21"/>
        <v>0</v>
      </c>
      <c r="AQ946" s="25">
        <f t="shared" si="22"/>
        <v>1</v>
      </c>
      <c r="AR946" s="26">
        <f t="shared" si="23"/>
        <v>0</v>
      </c>
      <c r="BD946" s="30"/>
      <c r="BE946" s="30"/>
      <c r="BF946" s="30"/>
    </row>
    <row r="947" spans="1:58" x14ac:dyDescent="0.2">
      <c r="A947" s="40">
        <v>39443</v>
      </c>
      <c r="B947" s="13">
        <v>22.72</v>
      </c>
      <c r="C947" s="14">
        <v>23.52</v>
      </c>
      <c r="D947" s="31">
        <f t="shared" si="14"/>
        <v>26502.311473641836</v>
      </c>
      <c r="E947" s="31">
        <f t="shared" si="15"/>
        <v>10048.55382976378</v>
      </c>
      <c r="F947" s="16">
        <f t="shared" si="0"/>
        <v>36550.865303405619</v>
      </c>
      <c r="G947" s="16">
        <f t="shared" si="1"/>
        <v>22.93993577982576</v>
      </c>
      <c r="H947" s="17">
        <f t="shared" si="2"/>
        <v>3.4013605442176909E-2</v>
      </c>
      <c r="I947" s="16">
        <v>20.260000000000002</v>
      </c>
      <c r="J947" s="32">
        <f t="shared" si="16"/>
        <v>1.0318575713077485</v>
      </c>
      <c r="K947" s="18">
        <f t="shared" ca="1" si="3"/>
        <v>11094.386658290494</v>
      </c>
      <c r="L947" s="19"/>
      <c r="M947" s="20"/>
      <c r="N947" s="18"/>
      <c r="O947" s="20"/>
      <c r="P947" s="21"/>
      <c r="Q947" s="33">
        <f t="shared" si="17"/>
        <v>0.96814242869225153</v>
      </c>
      <c r="R947" s="5">
        <f t="shared" ca="1" si="4"/>
        <v>8.660100902764631</v>
      </c>
      <c r="S947" s="20"/>
      <c r="T947" s="20"/>
      <c r="U947" s="5">
        <f t="shared" ca="1" si="5"/>
        <v>16.251936916816426</v>
      </c>
      <c r="V947" s="23"/>
      <c r="W947" s="20"/>
      <c r="X947" s="32">
        <f t="shared" si="18"/>
        <v>1.0637151426154969</v>
      </c>
      <c r="Y947" s="18">
        <f t="shared" ca="1" si="6"/>
        <v>461620165.93958598</v>
      </c>
      <c r="Z947" s="20"/>
      <c r="AA947" s="20"/>
      <c r="AB947" s="18"/>
      <c r="AC947" s="20"/>
      <c r="AD947" s="20"/>
      <c r="AE947" s="24">
        <f t="shared" si="68"/>
        <v>13</v>
      </c>
      <c r="AH947" s="25" t="str">
        <f t="shared" ca="1" si="7"/>
        <v>-</v>
      </c>
      <c r="AI947" s="15">
        <f t="shared" ca="1" si="8"/>
        <v>23.676623466864136</v>
      </c>
      <c r="AJ947" s="15">
        <f t="shared" ca="1" si="9"/>
        <v>24.306166313382143</v>
      </c>
      <c r="AK947" s="17">
        <f t="shared" ca="1" si="10"/>
        <v>1.7494051099510338E-2</v>
      </c>
      <c r="AL947" s="17">
        <f t="shared" ca="1" si="11"/>
        <v>4.6441497899119083E-2</v>
      </c>
      <c r="AM947" s="26">
        <f t="shared" ca="1" si="12"/>
        <v>0</v>
      </c>
      <c r="AN947" s="26">
        <f t="shared" ca="1" si="13"/>
        <v>0</v>
      </c>
      <c r="AO947" s="25">
        <f t="shared" si="20"/>
        <v>0</v>
      </c>
      <c r="AP947" s="26">
        <f t="shared" si="21"/>
        <v>0</v>
      </c>
      <c r="AQ947" s="25">
        <f t="shared" si="22"/>
        <v>1</v>
      </c>
      <c r="AR947" s="26">
        <f t="shared" si="23"/>
        <v>0</v>
      </c>
      <c r="BD947" s="30"/>
      <c r="BE947" s="30"/>
      <c r="BF947" s="30"/>
    </row>
    <row r="948" spans="1:58" x14ac:dyDescent="0.2">
      <c r="A948" s="40">
        <v>39444</v>
      </c>
      <c r="B948" s="13">
        <v>22.81</v>
      </c>
      <c r="C948" s="14">
        <v>23.72</v>
      </c>
      <c r="D948" s="31">
        <f t="shared" si="14"/>
        <v>24463.67212951554</v>
      </c>
      <c r="E948" s="31">
        <f t="shared" si="15"/>
        <v>12017.851699600065</v>
      </c>
      <c r="F948" s="16">
        <f t="shared" si="0"/>
        <v>36481.523829115606</v>
      </c>
      <c r="G948" s="16">
        <f t="shared" si="1"/>
        <v>23.109774896955038</v>
      </c>
      <c r="H948" s="17">
        <f t="shared" si="2"/>
        <v>3.8364249578414888E-2</v>
      </c>
      <c r="I948" s="16">
        <v>20.74</v>
      </c>
      <c r="J948" s="32">
        <f t="shared" si="16"/>
        <v>1.0054924757001347</v>
      </c>
      <c r="K948" s="18">
        <f t="shared" ca="1" si="3"/>
        <v>11154.867527281327</v>
      </c>
      <c r="L948" s="19"/>
      <c r="M948" s="20"/>
      <c r="N948" s="18"/>
      <c r="O948" s="20"/>
      <c r="P948" s="21"/>
      <c r="Q948" s="33">
        <f t="shared" si="17"/>
        <v>0.99450752429986533</v>
      </c>
      <c r="R948" s="5">
        <f t="shared" ca="1" si="4"/>
        <v>8.6121767220934782</v>
      </c>
      <c r="S948" s="20"/>
      <c r="T948" s="20"/>
      <c r="U948" s="5">
        <f t="shared" ca="1" si="5"/>
        <v>16.162120212088031</v>
      </c>
      <c r="V948" s="23"/>
      <c r="W948" s="20"/>
      <c r="X948" s="32">
        <f t="shared" si="18"/>
        <v>1.0109849514002693</v>
      </c>
      <c r="Y948" s="18">
        <f t="shared" ca="1" si="6"/>
        <v>466660326.62967229</v>
      </c>
      <c r="Z948" s="20"/>
      <c r="AA948" s="20"/>
      <c r="AB948" s="18"/>
      <c r="AC948" s="20"/>
      <c r="AD948" s="20"/>
      <c r="AE948" s="24">
        <f t="shared" si="68"/>
        <v>12</v>
      </c>
      <c r="AH948" s="25" t="str">
        <f t="shared" ca="1" si="7"/>
        <v>-</v>
      </c>
      <c r="AI948" s="15">
        <f t="shared" ca="1" si="8"/>
        <v>23.606559558093597</v>
      </c>
      <c r="AJ948" s="15">
        <f t="shared" ca="1" si="9"/>
        <v>24.352611744384244</v>
      </c>
      <c r="AK948" s="17">
        <f t="shared" ca="1" si="10"/>
        <v>2.4161540877482419E-2</v>
      </c>
      <c r="AL948" s="17">
        <f t="shared" ca="1" si="11"/>
        <v>4.6516716524909886E-2</v>
      </c>
      <c r="AM948" s="26">
        <f t="shared" ca="1" si="12"/>
        <v>0</v>
      </c>
      <c r="AN948" s="26">
        <f t="shared" ca="1" si="13"/>
        <v>0</v>
      </c>
      <c r="AO948" s="25">
        <f t="shared" si="20"/>
        <v>0</v>
      </c>
      <c r="AP948" s="26">
        <f t="shared" si="21"/>
        <v>0</v>
      </c>
      <c r="AQ948" s="25">
        <f t="shared" si="22"/>
        <v>1</v>
      </c>
      <c r="AR948" s="26">
        <f t="shared" si="23"/>
        <v>0</v>
      </c>
      <c r="BD948" s="30"/>
      <c r="BE948" s="30"/>
      <c r="BF948" s="30"/>
    </row>
    <row r="949" spans="1:58" x14ac:dyDescent="0.2">
      <c r="A949" s="40">
        <v>39447</v>
      </c>
      <c r="B949" s="13">
        <v>23.12</v>
      </c>
      <c r="C949" s="14">
        <v>24.19</v>
      </c>
      <c r="D949" s="31">
        <f t="shared" si="14"/>
        <v>22425.032785389245</v>
      </c>
      <c r="E949" s="31">
        <f t="shared" si="15"/>
        <v>13978.280175127924</v>
      </c>
      <c r="F949" s="16">
        <f t="shared" si="0"/>
        <v>36403.312960517171</v>
      </c>
      <c r="G949" s="16">
        <f t="shared" si="1"/>
        <v>23.530862599335642</v>
      </c>
      <c r="H949" s="17">
        <f t="shared" si="2"/>
        <v>4.4233154195948754E-2</v>
      </c>
      <c r="I949" s="16">
        <v>22.5</v>
      </c>
      <c r="J949" s="32">
        <f t="shared" si="16"/>
        <v>1.0160382822459078</v>
      </c>
      <c r="K949" s="18">
        <f t="shared" ca="1" si="3"/>
        <v>11333.310385907473</v>
      </c>
      <c r="L949" s="19"/>
      <c r="M949" s="20"/>
      <c r="N949" s="18"/>
      <c r="O949" s="20"/>
      <c r="P949" s="21"/>
      <c r="Q949" s="33">
        <f t="shared" si="17"/>
        <v>0.98396171775409225</v>
      </c>
      <c r="R949" s="5">
        <f t="shared" ca="1" si="4"/>
        <v>8.4736991832033759</v>
      </c>
      <c r="S949" s="20"/>
      <c r="T949" s="20"/>
      <c r="U949" s="5">
        <f t="shared" ca="1" si="5"/>
        <v>15.902363123502562</v>
      </c>
      <c r="V949" s="23"/>
      <c r="W949" s="20"/>
      <c r="X949" s="32">
        <f t="shared" si="18"/>
        <v>1.0320765644918155</v>
      </c>
      <c r="Y949" s="18">
        <f t="shared" ca="1" si="6"/>
        <v>481597489.1683141</v>
      </c>
      <c r="Z949" s="20"/>
      <c r="AA949" s="20"/>
      <c r="AB949" s="18"/>
      <c r="AC949" s="20"/>
      <c r="AD949" s="20"/>
      <c r="AE949" s="24">
        <f t="shared" si="68"/>
        <v>11</v>
      </c>
      <c r="AH949" s="25" t="str">
        <f t="shared" ca="1" si="7"/>
        <v>-</v>
      </c>
      <c r="AI949" s="15">
        <f t="shared" ca="1" si="8"/>
        <v>23.544397021418863</v>
      </c>
      <c r="AJ949" s="15">
        <f t="shared" ca="1" si="9"/>
        <v>24.449552677974857</v>
      </c>
      <c r="AK949" s="17">
        <f t="shared" ca="1" si="10"/>
        <v>3.2017827296032662E-2</v>
      </c>
      <c r="AL949" s="17">
        <f t="shared" ca="1" si="11"/>
        <v>4.5821175323011089E-2</v>
      </c>
      <c r="AM949" s="26">
        <f t="shared" ca="1" si="12"/>
        <v>0</v>
      </c>
      <c r="AN949" s="26">
        <f t="shared" ca="1" si="13"/>
        <v>0</v>
      </c>
      <c r="AO949" s="25">
        <f t="shared" si="20"/>
        <v>0</v>
      </c>
      <c r="AP949" s="26">
        <f t="shared" si="21"/>
        <v>0</v>
      </c>
      <c r="AQ949" s="25">
        <f t="shared" si="22"/>
        <v>1</v>
      </c>
      <c r="AR949" s="26">
        <f t="shared" si="23"/>
        <v>0</v>
      </c>
      <c r="BD949" s="30"/>
      <c r="BE949" s="30"/>
      <c r="BF949" s="30"/>
    </row>
    <row r="950" spans="1:58" x14ac:dyDescent="0.2">
      <c r="A950" s="40">
        <v>39449</v>
      </c>
      <c r="B950" s="13">
        <v>23.86</v>
      </c>
      <c r="C950" s="14">
        <v>24.49</v>
      </c>
      <c r="D950" s="31">
        <f t="shared" si="14"/>
        <v>20386.39344126295</v>
      </c>
      <c r="E950" s="31">
        <f t="shared" si="15"/>
        <v>15926.744070795554</v>
      </c>
      <c r="F950" s="16">
        <f t="shared" si="0"/>
        <v>36313.1375120585</v>
      </c>
      <c r="G950" s="16">
        <f t="shared" si="1"/>
        <v>24.136314564151039</v>
      </c>
      <c r="H950" s="17">
        <f t="shared" si="2"/>
        <v>2.5724785626786373E-2</v>
      </c>
      <c r="I950" s="16">
        <v>23.17</v>
      </c>
      <c r="J950" s="32">
        <f t="shared" si="16"/>
        <v>1.0231892632923705</v>
      </c>
      <c r="K950" s="18">
        <f t="shared" ca="1" si="3"/>
        <v>11595.648753782711</v>
      </c>
      <c r="L950" s="19"/>
      <c r="M950" s="20"/>
      <c r="N950" s="18"/>
      <c r="O950" s="20"/>
      <c r="P950" s="21"/>
      <c r="Q950" s="33">
        <f t="shared" si="17"/>
        <v>0.97681073670762941</v>
      </c>
      <c r="R950" s="5">
        <f t="shared" ca="1" si="4"/>
        <v>8.2768555245037518</v>
      </c>
      <c r="S950" s="20"/>
      <c r="T950" s="20"/>
      <c r="U950" s="5">
        <f t="shared" ca="1" si="5"/>
        <v>15.533067238566568</v>
      </c>
      <c r="V950" s="23"/>
      <c r="W950" s="20"/>
      <c r="X950" s="32">
        <f t="shared" si="18"/>
        <v>1.0463785265847412</v>
      </c>
      <c r="Y950" s="18">
        <f t="shared" ca="1" si="6"/>
        <v>503900105.69697708</v>
      </c>
      <c r="Z950" s="20"/>
      <c r="AA950" s="20"/>
      <c r="AB950" s="18"/>
      <c r="AC950" s="20"/>
      <c r="AD950" s="20"/>
      <c r="AE950" s="24">
        <f t="shared" si="68"/>
        <v>10</v>
      </c>
      <c r="AH950" s="25" t="str">
        <f t="shared" ca="1" si="7"/>
        <v>-</v>
      </c>
      <c r="AI950" s="15">
        <f t="shared" ca="1" si="8"/>
        <v>23.539129154884929</v>
      </c>
      <c r="AJ950" s="15">
        <f t="shared" ca="1" si="9"/>
        <v>24.492217675987018</v>
      </c>
      <c r="AK950" s="17">
        <f t="shared" ca="1" si="10"/>
        <v>3.4945623612390585E-2</v>
      </c>
      <c r="AL950" s="17">
        <f t="shared" ca="1" si="11"/>
        <v>4.393735431295339E-2</v>
      </c>
      <c r="AM950" s="26">
        <f t="shared" ca="1" si="12"/>
        <v>0</v>
      </c>
      <c r="AN950" s="26">
        <f t="shared" ca="1" si="13"/>
        <v>0</v>
      </c>
      <c r="AO950" s="25">
        <f t="shared" si="20"/>
        <v>0</v>
      </c>
      <c r="AP950" s="26">
        <f t="shared" si="21"/>
        <v>0</v>
      </c>
      <c r="AQ950" s="25">
        <f t="shared" si="22"/>
        <v>1</v>
      </c>
      <c r="AR950" s="26">
        <f t="shared" si="23"/>
        <v>0</v>
      </c>
      <c r="BD950" s="30"/>
      <c r="BE950" s="30"/>
      <c r="BF950" s="30"/>
    </row>
    <row r="951" spans="1:58" x14ac:dyDescent="0.2">
      <c r="A951" s="40">
        <v>39450</v>
      </c>
      <c r="B951" s="13">
        <v>23.42</v>
      </c>
      <c r="C951" s="14">
        <v>24.52</v>
      </c>
      <c r="D951" s="31">
        <f t="shared" si="14"/>
        <v>18347.754097136654</v>
      </c>
      <c r="E951" s="31">
        <f t="shared" si="15"/>
        <v>17912.939854823868</v>
      </c>
      <c r="F951" s="16">
        <f t="shared" si="0"/>
        <v>36260.693951960522</v>
      </c>
      <c r="G951" s="16">
        <f t="shared" si="1"/>
        <v>23.963404764023853</v>
      </c>
      <c r="H951" s="17">
        <f t="shared" si="2"/>
        <v>4.4861337683523517E-2</v>
      </c>
      <c r="I951" s="16">
        <v>22.49</v>
      </c>
      <c r="J951" s="32">
        <f t="shared" si="16"/>
        <v>0.99140225685738215</v>
      </c>
      <c r="K951" s="18">
        <f t="shared" ca="1" si="3"/>
        <v>11495.48367728389</v>
      </c>
      <c r="L951" s="19"/>
      <c r="M951" s="20"/>
      <c r="N951" s="18"/>
      <c r="O951" s="20"/>
      <c r="P951" s="21"/>
      <c r="Q951" s="33">
        <f t="shared" si="17"/>
        <v>1.0085977431426179</v>
      </c>
      <c r="R951" s="5">
        <f t="shared" ca="1" si="4"/>
        <v>8.3476700348897506</v>
      </c>
      <c r="S951" s="20"/>
      <c r="T951" s="20"/>
      <c r="U951" s="5">
        <f t="shared" ca="1" si="5"/>
        <v>15.666080207494032</v>
      </c>
      <c r="V951" s="23"/>
      <c r="W951" s="20"/>
      <c r="X951" s="32">
        <f t="shared" si="18"/>
        <v>0.98280451371476418</v>
      </c>
      <c r="Y951" s="18">
        <f t="shared" ca="1" si="6"/>
        <v>495202705.35527486</v>
      </c>
      <c r="Z951" s="20"/>
      <c r="AA951" s="20"/>
      <c r="AB951" s="18"/>
      <c r="AC951" s="20"/>
      <c r="AD951" s="20"/>
      <c r="AE951" s="24">
        <f t="shared" si="68"/>
        <v>9</v>
      </c>
      <c r="AH951" s="25" t="str">
        <f t="shared" ca="1" si="7"/>
        <v>-</v>
      </c>
      <c r="AI951" s="15">
        <f t="shared" ca="1" si="8"/>
        <v>23.51883687275819</v>
      </c>
      <c r="AJ951" s="15">
        <f t="shared" ca="1" si="9"/>
        <v>24.515152122401162</v>
      </c>
      <c r="AK951" s="17">
        <f t="shared" ca="1" si="10"/>
        <v>3.6830646850131064E-2</v>
      </c>
      <c r="AL951" s="17">
        <f t="shared" ca="1" si="11"/>
        <v>4.2269111129342896E-2</v>
      </c>
      <c r="AM951" s="26">
        <f t="shared" ca="1" si="12"/>
        <v>0</v>
      </c>
      <c r="AN951" s="26">
        <f t="shared" ca="1" si="13"/>
        <v>0</v>
      </c>
      <c r="AO951" s="25">
        <f t="shared" si="20"/>
        <v>0</v>
      </c>
      <c r="AP951" s="26">
        <f t="shared" si="21"/>
        <v>0</v>
      </c>
      <c r="AQ951" s="25">
        <f t="shared" si="22"/>
        <v>1</v>
      </c>
      <c r="AR951" s="26">
        <f t="shared" si="23"/>
        <v>0</v>
      </c>
      <c r="BD951" s="30"/>
      <c r="BE951" s="30"/>
      <c r="BF951" s="30"/>
    </row>
    <row r="952" spans="1:58" x14ac:dyDescent="0.2">
      <c r="A952" s="40">
        <v>39451</v>
      </c>
      <c r="B952" s="13">
        <v>24.68</v>
      </c>
      <c r="C952" s="14">
        <v>25.3</v>
      </c>
      <c r="D952" s="31">
        <f t="shared" si="14"/>
        <v>16309.114753010359</v>
      </c>
      <c r="E952" s="31">
        <f t="shared" si="15"/>
        <v>19860.123110918397</v>
      </c>
      <c r="F952" s="16">
        <f t="shared" si="0"/>
        <v>36169.237863928756</v>
      </c>
      <c r="G952" s="16">
        <f t="shared" si="1"/>
        <v>25.020435050776928</v>
      </c>
      <c r="H952" s="17">
        <f t="shared" si="2"/>
        <v>2.4505928853755021E-2</v>
      </c>
      <c r="I952" s="16">
        <v>23.94</v>
      </c>
      <c r="J952" s="32">
        <f t="shared" si="16"/>
        <v>1.0414767514424776</v>
      </c>
      <c r="K952" s="18">
        <f t="shared" ca="1" si="3"/>
        <v>11971.790910652709</v>
      </c>
      <c r="L952" s="19"/>
      <c r="M952" s="20"/>
      <c r="N952" s="18"/>
      <c r="O952" s="20"/>
      <c r="P952" s="21"/>
      <c r="Q952" s="33">
        <f t="shared" si="17"/>
        <v>0.95852324855752236</v>
      </c>
      <c r="R952" s="5">
        <f t="shared" ca="1" si="4"/>
        <v>8.0011024704369689</v>
      </c>
      <c r="S952" s="20"/>
      <c r="T952" s="20"/>
      <c r="U952" s="5">
        <f t="shared" ca="1" si="5"/>
        <v>15.015788003040761</v>
      </c>
      <c r="V952" s="23"/>
      <c r="W952" s="20"/>
      <c r="X952" s="32">
        <f t="shared" si="18"/>
        <v>1.0829535028849553</v>
      </c>
      <c r="Y952" s="18">
        <f t="shared" ca="1" si="6"/>
        <v>536246210.03824556</v>
      </c>
      <c r="Z952" s="20"/>
      <c r="AA952" s="20"/>
      <c r="AB952" s="18"/>
      <c r="AC952" s="20"/>
      <c r="AD952" s="20"/>
      <c r="AE952" s="24">
        <f t="shared" si="68"/>
        <v>8</v>
      </c>
      <c r="AH952" s="25" t="str">
        <f t="shared" ca="1" si="7"/>
        <v>-</v>
      </c>
      <c r="AI952" s="15">
        <f t="shared" ca="1" si="8"/>
        <v>23.537556008478912</v>
      </c>
      <c r="AJ952" s="15">
        <f t="shared" ca="1" si="9"/>
        <v>24.541883822501195</v>
      </c>
      <c r="AK952" s="17">
        <f t="shared" ca="1" si="10"/>
        <v>3.5283843563434246E-2</v>
      </c>
      <c r="AL952" s="17">
        <f t="shared" ca="1" si="11"/>
        <v>4.1212902322602211E-2</v>
      </c>
      <c r="AM952" s="26">
        <f t="shared" ca="1" si="12"/>
        <v>0</v>
      </c>
      <c r="AN952" s="26">
        <f t="shared" ca="1" si="13"/>
        <v>0</v>
      </c>
      <c r="AO952" s="25">
        <f t="shared" si="20"/>
        <v>0</v>
      </c>
      <c r="AP952" s="26">
        <f t="shared" si="21"/>
        <v>0</v>
      </c>
      <c r="AQ952" s="25">
        <f t="shared" si="22"/>
        <v>1</v>
      </c>
      <c r="AR952" s="26">
        <f t="shared" si="23"/>
        <v>0</v>
      </c>
      <c r="BD952" s="30"/>
      <c r="BE952" s="30"/>
      <c r="BF952" s="30"/>
    </row>
    <row r="953" spans="1:58" x14ac:dyDescent="0.2">
      <c r="A953" s="40">
        <v>39454</v>
      </c>
      <c r="B953" s="13">
        <v>24.12</v>
      </c>
      <c r="C953" s="14">
        <v>24.81</v>
      </c>
      <c r="D953" s="31">
        <f t="shared" si="14"/>
        <v>14270.475408884064</v>
      </c>
      <c r="E953" s="31">
        <f t="shared" si="15"/>
        <v>21848.803704319067</v>
      </c>
      <c r="F953" s="16">
        <f t="shared" si="0"/>
        <v>36119.279113203127</v>
      </c>
      <c r="G953" s="16">
        <f t="shared" si="1"/>
        <v>24.537385809631768</v>
      </c>
      <c r="H953" s="17">
        <f t="shared" si="2"/>
        <v>2.7811366384522307E-2</v>
      </c>
      <c r="I953" s="16">
        <v>23.79</v>
      </c>
      <c r="J953" s="32">
        <f t="shared" si="16"/>
        <v>0.97933922819128327</v>
      </c>
      <c r="K953" s="18">
        <f t="shared" ca="1" si="3"/>
        <v>11723.966488398122</v>
      </c>
      <c r="L953" s="19"/>
      <c r="M953" s="20"/>
      <c r="N953" s="18"/>
      <c r="O953" s="20"/>
      <c r="P953" s="21"/>
      <c r="Q953" s="33">
        <f t="shared" si="17"/>
        <v>1.0206607718087166</v>
      </c>
      <c r="R953" s="5">
        <f t="shared" ca="1" si="4"/>
        <v>8.1660712208375053</v>
      </c>
      <c r="S953" s="20"/>
      <c r="T953" s="20"/>
      <c r="U953" s="5">
        <f t="shared" ca="1" si="5"/>
        <v>15.325501079366136</v>
      </c>
      <c r="V953" s="23"/>
      <c r="W953" s="20"/>
      <c r="X953" s="32">
        <f t="shared" si="18"/>
        <v>0.95867845638256655</v>
      </c>
      <c r="Y953" s="18">
        <f t="shared" ca="1" si="6"/>
        <v>514053855.1605767</v>
      </c>
      <c r="Z953" s="20"/>
      <c r="AA953" s="20"/>
      <c r="AB953" s="18"/>
      <c r="AC953" s="20"/>
      <c r="AD953" s="20"/>
      <c r="AE953" s="24">
        <f t="shared" si="68"/>
        <v>7</v>
      </c>
      <c r="AH953" s="25" t="str">
        <f t="shared" ca="1" si="7"/>
        <v>-</v>
      </c>
      <c r="AI953" s="15">
        <f t="shared" ca="1" si="8"/>
        <v>23.587852969207272</v>
      </c>
      <c r="AJ953" s="15">
        <f t="shared" ca="1" si="9"/>
        <v>24.586388285861073</v>
      </c>
      <c r="AK953" s="17">
        <f t="shared" ca="1" si="10"/>
        <v>3.4250137053825146E-2</v>
      </c>
      <c r="AL953" s="17">
        <f t="shared" ca="1" si="11"/>
        <v>3.8821272654294789E-2</v>
      </c>
      <c r="AM953" s="26">
        <f t="shared" ca="1" si="12"/>
        <v>0</v>
      </c>
      <c r="AN953" s="26">
        <f t="shared" ca="1" si="13"/>
        <v>0</v>
      </c>
      <c r="AO953" s="25">
        <f t="shared" si="20"/>
        <v>0</v>
      </c>
      <c r="AP953" s="26">
        <f t="shared" si="21"/>
        <v>0</v>
      </c>
      <c r="AQ953" s="25">
        <f t="shared" si="22"/>
        <v>1</v>
      </c>
      <c r="AR953" s="26">
        <f t="shared" si="23"/>
        <v>0</v>
      </c>
      <c r="BD953" s="30"/>
      <c r="BE953" s="30"/>
      <c r="BF953" s="30"/>
    </row>
    <row r="954" spans="1:58" x14ac:dyDescent="0.2">
      <c r="A954" s="40">
        <v>39455</v>
      </c>
      <c r="B954" s="13">
        <v>25.54</v>
      </c>
      <c r="C954" s="14">
        <v>25.9</v>
      </c>
      <c r="D954" s="31">
        <f t="shared" si="14"/>
        <v>12231.836064757768</v>
      </c>
      <c r="E954" s="31">
        <f t="shared" si="15"/>
        <v>23830.745702719963</v>
      </c>
      <c r="F954" s="16">
        <f t="shared" si="0"/>
        <v>36062.581767477735</v>
      </c>
      <c r="G954" s="16">
        <f t="shared" si="1"/>
        <v>25.777893906440049</v>
      </c>
      <c r="H954" s="17">
        <f t="shared" si="2"/>
        <v>1.3899613899613916E-2</v>
      </c>
      <c r="I954" s="16">
        <v>25.43</v>
      </c>
      <c r="J954" s="32">
        <f t="shared" si="16"/>
        <v>1.0489067537284307</v>
      </c>
      <c r="K954" s="18">
        <f t="shared" ca="1" si="3"/>
        <v>12296.846291944808</v>
      </c>
      <c r="L954" s="19"/>
      <c r="M954" s="20"/>
      <c r="N954" s="18"/>
      <c r="O954" s="20"/>
      <c r="P954" s="21"/>
      <c r="Q954" s="33">
        <f t="shared" si="17"/>
        <v>0.95109324627156933</v>
      </c>
      <c r="R954" s="5">
        <f t="shared" ca="1" si="4"/>
        <v>7.7663716364045445</v>
      </c>
      <c r="S954" s="20"/>
      <c r="T954" s="20"/>
      <c r="U954" s="5">
        <f t="shared" ca="1" si="5"/>
        <v>14.575481557301707</v>
      </c>
      <c r="V954" s="23"/>
      <c r="W954" s="20"/>
      <c r="X954" s="32">
        <f t="shared" si="18"/>
        <v>1.0978135074568613</v>
      </c>
      <c r="Y954" s="18">
        <f t="shared" ca="1" si="6"/>
        <v>564298125.08535588</v>
      </c>
      <c r="Z954" s="20"/>
      <c r="AA954" s="20"/>
      <c r="AB954" s="18"/>
      <c r="AC954" s="20"/>
      <c r="AD954" s="20"/>
      <c r="AE954" s="24">
        <f t="shared" si="68"/>
        <v>6</v>
      </c>
      <c r="AH954" s="25" t="str">
        <f t="shared" ca="1" si="7"/>
        <v>-</v>
      </c>
      <c r="AI954" s="15">
        <f t="shared" ca="1" si="8"/>
        <v>23.751719886485155</v>
      </c>
      <c r="AJ954" s="15">
        <f t="shared" ca="1" si="9"/>
        <v>24.59984942787856</v>
      </c>
      <c r="AK954" s="17">
        <f t="shared" ca="1" si="10"/>
        <v>3.0172697774024981E-2</v>
      </c>
      <c r="AL954" s="17">
        <f t="shared" ca="1" si="11"/>
        <v>3.4705656143062411E-2</v>
      </c>
      <c r="AM954" s="26">
        <f t="shared" ca="1" si="12"/>
        <v>0</v>
      </c>
      <c r="AN954" s="26">
        <f t="shared" ca="1" si="13"/>
        <v>0</v>
      </c>
      <c r="AO954" s="25">
        <f t="shared" si="20"/>
        <v>0</v>
      </c>
      <c r="AP954" s="26">
        <f t="shared" si="21"/>
        <v>0</v>
      </c>
      <c r="AQ954" s="25">
        <f t="shared" si="22"/>
        <v>1</v>
      </c>
      <c r="AR954" s="26">
        <f t="shared" si="23"/>
        <v>0</v>
      </c>
      <c r="BD954" s="30"/>
      <c r="BE954" s="30"/>
      <c r="BF954" s="30"/>
    </row>
    <row r="955" spans="1:58" x14ac:dyDescent="0.2">
      <c r="A955" s="40">
        <v>39456</v>
      </c>
      <c r="B955" s="13">
        <v>24.89</v>
      </c>
      <c r="C955" s="14">
        <v>25.78</v>
      </c>
      <c r="D955" s="31">
        <f t="shared" si="14"/>
        <v>10193.196720631473</v>
      </c>
      <c r="E955" s="31">
        <f t="shared" si="15"/>
        <v>25841.048747082339</v>
      </c>
      <c r="F955" s="16">
        <f t="shared" si="0"/>
        <v>36034.245467713816</v>
      </c>
      <c r="G955" s="16">
        <f t="shared" si="1"/>
        <v>25.528241014523523</v>
      </c>
      <c r="H955" s="17">
        <f t="shared" si="2"/>
        <v>3.4522885958107041E-2</v>
      </c>
      <c r="I955" s="16">
        <v>24.12</v>
      </c>
      <c r="J955" s="32">
        <f t="shared" si="16"/>
        <v>0.98953708950911268</v>
      </c>
      <c r="K955" s="18">
        <f t="shared" ca="1" si="3"/>
        <v>12167.689417331863</v>
      </c>
      <c r="L955" s="19"/>
      <c r="M955" s="20"/>
      <c r="N955" s="18"/>
      <c r="O955" s="20"/>
      <c r="P955" s="21"/>
      <c r="Q955" s="33">
        <f t="shared" si="17"/>
        <v>1.0104629104908873</v>
      </c>
      <c r="R955" s="5">
        <f t="shared" ca="1" si="4"/>
        <v>7.8473035657103836</v>
      </c>
      <c r="S955" s="20"/>
      <c r="T955" s="20"/>
      <c r="U955" s="5">
        <f t="shared" ca="1" si="5"/>
        <v>14.727479297299611</v>
      </c>
      <c r="V955" s="23"/>
      <c r="W955" s="20"/>
      <c r="X955" s="32">
        <f t="shared" si="18"/>
        <v>0.97907417901822524</v>
      </c>
      <c r="Y955" s="18">
        <f t="shared" ca="1" si="6"/>
        <v>552453362.4614799</v>
      </c>
      <c r="Z955" s="20"/>
      <c r="AA955" s="20"/>
      <c r="AB955" s="18"/>
      <c r="AC955" s="20"/>
      <c r="AD955" s="20"/>
      <c r="AE955" s="24">
        <f t="shared" si="68"/>
        <v>5</v>
      </c>
      <c r="AH955" s="25" t="str">
        <f t="shared" ca="1" si="7"/>
        <v>-</v>
      </c>
      <c r="AI955" s="15">
        <f t="shared" ca="1" si="8"/>
        <v>23.885472007538688</v>
      </c>
      <c r="AJ955" s="15">
        <f t="shared" ca="1" si="9"/>
        <v>24.609840136530568</v>
      </c>
      <c r="AK955" s="17">
        <f t="shared" ca="1" si="10"/>
        <v>2.8554319734384697E-2</v>
      </c>
      <c r="AL955" s="17">
        <f t="shared" ca="1" si="11"/>
        <v>3.1743709589247833E-2</v>
      </c>
      <c r="AM955" s="26">
        <f t="shared" ca="1" si="12"/>
        <v>0</v>
      </c>
      <c r="AN955" s="26">
        <f t="shared" ca="1" si="13"/>
        <v>0</v>
      </c>
      <c r="AO955" s="25">
        <f t="shared" si="20"/>
        <v>0</v>
      </c>
      <c r="AP955" s="26">
        <f t="shared" si="21"/>
        <v>0</v>
      </c>
      <c r="AQ955" s="25">
        <f t="shared" si="22"/>
        <v>1</v>
      </c>
      <c r="AR955" s="26">
        <f t="shared" si="23"/>
        <v>0</v>
      </c>
      <c r="BD955" s="30"/>
      <c r="BE955" s="30"/>
      <c r="BF955" s="30"/>
    </row>
    <row r="956" spans="1:58" x14ac:dyDescent="0.2">
      <c r="A956" s="40">
        <v>39457</v>
      </c>
      <c r="B956" s="13">
        <v>24.07</v>
      </c>
      <c r="C956" s="14">
        <v>24.95</v>
      </c>
      <c r="D956" s="31">
        <f t="shared" si="14"/>
        <v>8154.5573765051786</v>
      </c>
      <c r="E956" s="31">
        <f t="shared" si="15"/>
        <v>27809.308377621652</v>
      </c>
      <c r="F956" s="16">
        <f t="shared" si="0"/>
        <v>35963.865754126833</v>
      </c>
      <c r="G956" s="16">
        <f t="shared" si="1"/>
        <v>24.750466097265942</v>
      </c>
      <c r="H956" s="17">
        <f t="shared" si="2"/>
        <v>3.5270541082164319E-2</v>
      </c>
      <c r="I956" s="16">
        <v>23.45</v>
      </c>
      <c r="J956" s="32">
        <f t="shared" si="16"/>
        <v>0.96763913752966946</v>
      </c>
      <c r="K956" s="18">
        <f t="shared" ca="1" si="3"/>
        <v>11773.452493880432</v>
      </c>
      <c r="L956" s="19"/>
      <c r="M956" s="20"/>
      <c r="N956" s="18"/>
      <c r="O956" s="20"/>
      <c r="P956" s="21"/>
      <c r="Q956" s="33">
        <f t="shared" si="17"/>
        <v>1.0323608624703304</v>
      </c>
      <c r="R956" s="5">
        <f t="shared" ca="1" si="4"/>
        <v>8.1009115897815676</v>
      </c>
      <c r="S956" s="20"/>
      <c r="T956" s="20"/>
      <c r="U956" s="5">
        <f t="shared" ca="1" si="5"/>
        <v>15.203552711338808</v>
      </c>
      <c r="V956" s="23"/>
      <c r="W956" s="20"/>
      <c r="X956" s="32">
        <f t="shared" si="18"/>
        <v>0.93527827505933891</v>
      </c>
      <c r="Y956" s="18">
        <f t="shared" ca="1" si="6"/>
        <v>516663622.40555906</v>
      </c>
      <c r="Z956" s="20"/>
      <c r="AA956" s="20"/>
      <c r="AB956" s="18"/>
      <c r="AC956" s="20"/>
      <c r="AD956" s="20"/>
      <c r="AE956" s="24">
        <f t="shared" si="68"/>
        <v>4</v>
      </c>
      <c r="AH956" s="25" t="str">
        <f t="shared" ca="1" si="7"/>
        <v>-</v>
      </c>
      <c r="AI956" s="15">
        <f t="shared" ca="1" si="8"/>
        <v>24.00166225159839</v>
      </c>
      <c r="AJ956" s="15">
        <f t="shared" ca="1" si="9"/>
        <v>24.565886518593079</v>
      </c>
      <c r="AK956" s="17">
        <f t="shared" ca="1" si="10"/>
        <v>3.0145278976947687E-2</v>
      </c>
      <c r="AL956" s="17">
        <f t="shared" ca="1" si="11"/>
        <v>2.9773265754623773E-2</v>
      </c>
      <c r="AM956" s="26">
        <f t="shared" ca="1" si="12"/>
        <v>0</v>
      </c>
      <c r="AN956" s="26">
        <f t="shared" ca="1" si="13"/>
        <v>1</v>
      </c>
      <c r="AO956" s="25">
        <f t="shared" si="20"/>
        <v>0</v>
      </c>
      <c r="AP956" s="26">
        <f t="shared" si="21"/>
        <v>0</v>
      </c>
      <c r="AQ956" s="25">
        <f t="shared" si="22"/>
        <v>1</v>
      </c>
      <c r="AR956" s="26">
        <f t="shared" si="23"/>
        <v>0</v>
      </c>
      <c r="BD956" s="30"/>
      <c r="BE956" s="30"/>
      <c r="BF956" s="30"/>
    </row>
    <row r="957" spans="1:58" x14ac:dyDescent="0.2">
      <c r="A957" s="40">
        <v>39458</v>
      </c>
      <c r="B957" s="13">
        <v>24.96</v>
      </c>
      <c r="C957" s="14">
        <v>26.15</v>
      </c>
      <c r="D957" s="31">
        <f t="shared" si="14"/>
        <v>6115.9180323788842</v>
      </c>
      <c r="E957" s="31">
        <f t="shared" si="15"/>
        <v>29776.043809009225</v>
      </c>
      <c r="F957" s="16">
        <f t="shared" si="0"/>
        <v>35891.961841388111</v>
      </c>
      <c r="G957" s="16">
        <f t="shared" si="1"/>
        <v>25.94722639596316</v>
      </c>
      <c r="H957" s="17">
        <f t="shared" si="2"/>
        <v>4.5506692160611761E-2</v>
      </c>
      <c r="I957" s="16">
        <v>23.68</v>
      </c>
      <c r="J957" s="32">
        <f t="shared" si="16"/>
        <v>1.046257029107365</v>
      </c>
      <c r="K957" s="18">
        <f t="shared" ca="1" si="3"/>
        <v>12317.555246065278</v>
      </c>
      <c r="L957" s="19"/>
      <c r="M957" s="20"/>
      <c r="N957" s="18"/>
      <c r="O957" s="20"/>
      <c r="P957" s="21"/>
      <c r="Q957" s="33">
        <f t="shared" si="17"/>
        <v>0.95374297089263504</v>
      </c>
      <c r="R957" s="5">
        <f t="shared" ca="1" si="4"/>
        <v>7.725865623767727</v>
      </c>
      <c r="S957" s="20"/>
      <c r="T957" s="20"/>
      <c r="U957" s="5">
        <f t="shared" ca="1" si="5"/>
        <v>14.499785107613461</v>
      </c>
      <c r="V957" s="23"/>
      <c r="W957" s="20"/>
      <c r="X957" s="32">
        <f t="shared" si="18"/>
        <v>1.0925140582147299</v>
      </c>
      <c r="Y957" s="18">
        <f t="shared" ca="1" si="6"/>
        <v>564425121.81741941</v>
      </c>
      <c r="Z957" s="20"/>
      <c r="AA957" s="20"/>
      <c r="AB957" s="18"/>
      <c r="AC957" s="20"/>
      <c r="AD957" s="20"/>
      <c r="AE957" s="24">
        <f t="shared" si="68"/>
        <v>3</v>
      </c>
      <c r="AH957" s="25" t="str">
        <f t="shared" ca="1" si="7"/>
        <v>-</v>
      </c>
      <c r="AI957" s="15">
        <f t="shared" ca="1" si="8"/>
        <v>24.113748567223851</v>
      </c>
      <c r="AJ957" s="15">
        <f t="shared" ca="1" si="9"/>
        <v>24.542146505514584</v>
      </c>
      <c r="AK957" s="17">
        <f t="shared" ca="1" si="10"/>
        <v>3.0252838056462394E-2</v>
      </c>
      <c r="AL957" s="17">
        <f t="shared" ca="1" si="11"/>
        <v>2.747905387628187E-2</v>
      </c>
      <c r="AM957" s="26">
        <f t="shared" ca="1" si="12"/>
        <v>0</v>
      </c>
      <c r="AN957" s="26">
        <f t="shared" ca="1" si="13"/>
        <v>1</v>
      </c>
      <c r="AO957" s="25">
        <f t="shared" si="20"/>
        <v>0</v>
      </c>
      <c r="AP957" s="26">
        <f t="shared" si="21"/>
        <v>0</v>
      </c>
      <c r="AQ957" s="25">
        <f t="shared" si="22"/>
        <v>1</v>
      </c>
      <c r="AR957" s="26">
        <f t="shared" si="23"/>
        <v>0</v>
      </c>
      <c r="BD957" s="30"/>
      <c r="BE957" s="30"/>
      <c r="BF957" s="30"/>
    </row>
    <row r="958" spans="1:58" x14ac:dyDescent="0.2">
      <c r="A958" s="40">
        <v>39461</v>
      </c>
      <c r="B958" s="13">
        <v>23.36</v>
      </c>
      <c r="C958" s="14">
        <v>25.1</v>
      </c>
      <c r="D958" s="31">
        <f t="shared" si="14"/>
        <v>4077.2786882525897</v>
      </c>
      <c r="E958" s="31">
        <f t="shared" si="15"/>
        <v>31721.911420075852</v>
      </c>
      <c r="F958" s="16">
        <f t="shared" si="0"/>
        <v>35799.190108328439</v>
      </c>
      <c r="G958" s="16">
        <f t="shared" si="1"/>
        <v>24.901826105671898</v>
      </c>
      <c r="H958" s="17">
        <f t="shared" si="2"/>
        <v>6.9322709163346707E-2</v>
      </c>
      <c r="I958" s="16">
        <v>22.9</v>
      </c>
      <c r="J958" s="32">
        <f t="shared" si="16"/>
        <v>0.95722990743748315</v>
      </c>
      <c r="K958" s="18">
        <f t="shared" ca="1" si="3"/>
        <v>11790.251583518548</v>
      </c>
      <c r="L958" s="19"/>
      <c r="M958" s="20"/>
      <c r="N958" s="18"/>
      <c r="O958" s="20"/>
      <c r="P958" s="21"/>
      <c r="Q958" s="33">
        <f t="shared" si="17"/>
        <v>1.042770092562517</v>
      </c>
      <c r="R958" s="5">
        <f t="shared" ca="1" si="4"/>
        <v>8.0559659966924357</v>
      </c>
      <c r="S958" s="20"/>
      <c r="T958" s="20"/>
      <c r="U958" s="5">
        <f t="shared" ca="1" si="5"/>
        <v>15.119424621027573</v>
      </c>
      <c r="V958" s="23"/>
      <c r="W958" s="20"/>
      <c r="X958" s="32">
        <f t="shared" si="18"/>
        <v>0.9144598148749663</v>
      </c>
      <c r="Y958" s="18">
        <f t="shared" ca="1" si="6"/>
        <v>516110123.34969497</v>
      </c>
      <c r="Z958" s="20"/>
      <c r="AA958" s="20"/>
      <c r="AB958" s="18"/>
      <c r="AC958" s="20"/>
      <c r="AD958" s="20"/>
      <c r="AE958" s="24">
        <f t="shared" si="68"/>
        <v>2</v>
      </c>
      <c r="AH958" s="25" t="str">
        <f t="shared" ca="1" si="7"/>
        <v>-</v>
      </c>
      <c r="AI958" s="15">
        <f t="shared" ca="1" si="8"/>
        <v>24.188088357514935</v>
      </c>
      <c r="AJ958" s="15">
        <f t="shared" ca="1" si="9"/>
        <v>24.545137903041507</v>
      </c>
      <c r="AK958" s="17">
        <f t="shared" ca="1" si="10"/>
        <v>3.7722301441394344E-2</v>
      </c>
      <c r="AL958" s="17">
        <f t="shared" ca="1" si="11"/>
        <v>3.191426626707964E-2</v>
      </c>
      <c r="AM958" s="26">
        <f t="shared" ca="1" si="12"/>
        <v>0</v>
      </c>
      <c r="AN958" s="26">
        <f t="shared" ca="1" si="13"/>
        <v>1</v>
      </c>
      <c r="AO958" s="25">
        <f t="shared" si="20"/>
        <v>0</v>
      </c>
      <c r="AP958" s="26">
        <f t="shared" si="21"/>
        <v>0</v>
      </c>
      <c r="AQ958" s="25">
        <f t="shared" si="22"/>
        <v>1</v>
      </c>
      <c r="AR958" s="26">
        <f t="shared" si="23"/>
        <v>0</v>
      </c>
      <c r="BD958" s="30"/>
      <c r="BE958" s="30"/>
      <c r="BF958" s="30"/>
    </row>
    <row r="959" spans="1:58" x14ac:dyDescent="0.2">
      <c r="A959" s="40">
        <v>39462</v>
      </c>
      <c r="B959" s="13">
        <v>24.04</v>
      </c>
      <c r="C959" s="14">
        <v>25.24</v>
      </c>
      <c r="D959" s="31">
        <f t="shared" si="14"/>
        <v>2038.6393441262949</v>
      </c>
      <c r="E959" s="31">
        <f t="shared" si="15"/>
        <v>33619.226761860322</v>
      </c>
      <c r="F959" s="16">
        <f t="shared" si="0"/>
        <v>35657.866105986614</v>
      </c>
      <c r="G959" s="16">
        <f t="shared" si="1"/>
        <v>25.171393336727441</v>
      </c>
      <c r="H959" s="17">
        <f t="shared" si="2"/>
        <v>4.7543581616481756E-2</v>
      </c>
      <c r="I959" s="16">
        <v>23.34</v>
      </c>
      <c r="J959" s="32">
        <f t="shared" si="16"/>
        <v>1.0068347776830544</v>
      </c>
      <c r="K959" s="18">
        <f t="shared" ca="1" si="3"/>
        <v>11870.351381749169</v>
      </c>
      <c r="L959" s="19"/>
      <c r="M959" s="20"/>
      <c r="N959" s="18"/>
      <c r="O959" s="20"/>
      <c r="P959" s="21"/>
      <c r="Q959" s="33">
        <f t="shared" si="17"/>
        <v>0.99316522231694548</v>
      </c>
      <c r="R959" s="5">
        <f t="shared" ca="1" si="4"/>
        <v>8.000571952892539</v>
      </c>
      <c r="S959" s="20"/>
      <c r="T959" s="20"/>
      <c r="U959" s="5">
        <f t="shared" ca="1" si="5"/>
        <v>15.015572632811571</v>
      </c>
      <c r="V959" s="23"/>
      <c r="W959" s="20"/>
      <c r="X959" s="32">
        <f t="shared" si="18"/>
        <v>1.013669555366109</v>
      </c>
      <c r="Y959" s="18">
        <f t="shared" ca="1" si="6"/>
        <v>523130688.12183768</v>
      </c>
      <c r="Z959" s="20"/>
      <c r="AA959" s="20"/>
      <c r="AB959" s="18"/>
      <c r="AC959" s="20"/>
      <c r="AD959" s="20"/>
      <c r="AE959" s="24">
        <f t="shared" si="68"/>
        <v>1</v>
      </c>
      <c r="AH959" s="25" t="str">
        <f t="shared" ca="1" si="7"/>
        <v>-</v>
      </c>
      <c r="AI959" s="15">
        <f t="shared" ca="1" si="8"/>
        <v>24.265751743755025</v>
      </c>
      <c r="AJ959" s="15">
        <f t="shared" ca="1" si="9"/>
        <v>24.544927403619905</v>
      </c>
      <c r="AK959" s="17">
        <f t="shared" ca="1" si="10"/>
        <v>4.101100398005425E-2</v>
      </c>
      <c r="AL959" s="17">
        <f t="shared" ca="1" si="11"/>
        <v>3.5067275387819292E-2</v>
      </c>
      <c r="AM959" s="26">
        <f t="shared" ca="1" si="12"/>
        <v>0</v>
      </c>
      <c r="AN959" s="26">
        <f t="shared" ca="1" si="13"/>
        <v>1</v>
      </c>
      <c r="AO959" s="25">
        <f t="shared" si="20"/>
        <v>0</v>
      </c>
      <c r="AP959" s="26">
        <f t="shared" si="21"/>
        <v>0</v>
      </c>
      <c r="AQ959" s="25">
        <f t="shared" si="22"/>
        <v>1</v>
      </c>
      <c r="AR959" s="26">
        <f t="shared" si="23"/>
        <v>0</v>
      </c>
      <c r="BD959" s="30"/>
      <c r="BE959" s="30"/>
      <c r="BF959" s="30"/>
    </row>
    <row r="960" spans="1:58" x14ac:dyDescent="0.2">
      <c r="A960" s="41">
        <v>39463</v>
      </c>
      <c r="B960" s="13">
        <v>24.99</v>
      </c>
      <c r="C960" s="14">
        <v>25.03</v>
      </c>
      <c r="D960" s="31">
        <f t="shared" si="14"/>
        <v>35560.94188994258</v>
      </c>
      <c r="E960" s="31">
        <f t="shared" si="15"/>
        <v>0</v>
      </c>
      <c r="F960" s="16">
        <f t="shared" si="0"/>
        <v>35560.94188994258</v>
      </c>
      <c r="G960" s="16">
        <f t="shared" si="1"/>
        <v>24.99</v>
      </c>
      <c r="H960" s="17">
        <f t="shared" si="2"/>
        <v>1.5980823012385903E-3</v>
      </c>
      <c r="I960" s="16">
        <v>24.38</v>
      </c>
      <c r="J960" s="32">
        <f t="shared" si="16"/>
        <v>0.99009508716323291</v>
      </c>
      <c r="K960" s="18">
        <f t="shared" ca="1" si="3"/>
        <v>11752.297448819647</v>
      </c>
      <c r="L960" s="19"/>
      <c r="M960" s="20"/>
      <c r="N960" s="18"/>
      <c r="O960" s="20"/>
      <c r="P960" s="21"/>
      <c r="Q960" s="33">
        <f t="shared" si="17"/>
        <v>1.009904912836767</v>
      </c>
      <c r="R960" s="5">
        <f t="shared" ca="1" si="4"/>
        <v>8.0794803261839689</v>
      </c>
      <c r="S960" s="20"/>
      <c r="T960" s="20"/>
      <c r="U960" s="5">
        <f t="shared" ca="1" si="5"/>
        <v>15.163781414532552</v>
      </c>
      <c r="V960" s="23"/>
      <c r="W960" s="20"/>
      <c r="X960" s="32">
        <f t="shared" si="18"/>
        <v>0.98019017432646594</v>
      </c>
      <c r="Y960" s="18">
        <f t="shared" ca="1" si="6"/>
        <v>512733813.54756629</v>
      </c>
      <c r="Z960" s="20"/>
      <c r="AA960" s="20"/>
      <c r="AB960" s="18"/>
      <c r="AC960" s="20"/>
      <c r="AD960" s="20"/>
      <c r="AE960" s="24">
        <v>22</v>
      </c>
      <c r="AH960" s="25" t="str">
        <f t="shared" ca="1" si="7"/>
        <v>-</v>
      </c>
      <c r="AI960" s="15">
        <f t="shared" ca="1" si="8"/>
        <v>24.297001145182691</v>
      </c>
      <c r="AJ960" s="15">
        <f t="shared" ca="1" si="9"/>
        <v>24.500408771381096</v>
      </c>
      <c r="AK960" s="17">
        <f t="shared" ca="1" si="10"/>
        <v>3.8960748713658365E-2</v>
      </c>
      <c r="AL960" s="17">
        <f t="shared" ca="1" si="11"/>
        <v>3.4657280048606777E-2</v>
      </c>
      <c r="AM960" s="26">
        <f t="shared" ca="1" si="12"/>
        <v>0</v>
      </c>
      <c r="AN960" s="26">
        <f t="shared" ca="1" si="13"/>
        <v>1</v>
      </c>
      <c r="AO960" s="25">
        <f t="shared" si="20"/>
        <v>0</v>
      </c>
      <c r="AP960" s="26">
        <f t="shared" si="21"/>
        <v>0</v>
      </c>
      <c r="AQ960" s="25">
        <f t="shared" si="22"/>
        <v>1</v>
      </c>
      <c r="AR960" s="26">
        <f t="shared" si="23"/>
        <v>0</v>
      </c>
      <c r="BD960" s="30"/>
      <c r="BE960" s="30"/>
      <c r="BF960" s="30"/>
    </row>
    <row r="961" spans="1:58" x14ac:dyDescent="0.2">
      <c r="A961" s="40">
        <v>39464</v>
      </c>
      <c r="B961" s="13">
        <v>26.97</v>
      </c>
      <c r="C961" s="14">
        <v>26.62</v>
      </c>
      <c r="D961" s="31">
        <f t="shared" si="14"/>
        <v>33944.535440399733</v>
      </c>
      <c r="E961" s="31">
        <f t="shared" si="15"/>
        <v>1613.823299004222</v>
      </c>
      <c r="F961" s="16">
        <f t="shared" si="0"/>
        <v>35558.358739403957</v>
      </c>
      <c r="G961" s="16">
        <f t="shared" si="1"/>
        <v>26.954115179252476</v>
      </c>
      <c r="H961" s="17">
        <f t="shared" si="2"/>
        <v>-1.3148009015777617E-2</v>
      </c>
      <c r="I961" s="16">
        <v>28.46</v>
      </c>
      <c r="J961" s="32">
        <f t="shared" si="16"/>
        <v>1.0785176962587599</v>
      </c>
      <c r="K961" s="18">
        <f t="shared" ca="1" si="3"/>
        <v>12674.544033419026</v>
      </c>
      <c r="L961" s="19"/>
      <c r="M961" s="20"/>
      <c r="N961" s="18"/>
      <c r="O961" s="20"/>
      <c r="P961" s="21"/>
      <c r="Q961" s="33">
        <f t="shared" si="17"/>
        <v>0.92148230374124007</v>
      </c>
      <c r="R961" s="5">
        <f t="shared" ca="1" si="4"/>
        <v>7.4447879910072245</v>
      </c>
      <c r="S961" s="20"/>
      <c r="T961" s="20"/>
      <c r="U961" s="5">
        <f t="shared" ca="1" si="5"/>
        <v>13.972677854233522</v>
      </c>
      <c r="V961" s="23"/>
      <c r="W961" s="20"/>
      <c r="X961" s="32">
        <f t="shared" si="18"/>
        <v>1.1570353925175199</v>
      </c>
      <c r="Y961" s="18">
        <f t="shared" ca="1" si="6"/>
        <v>593212125.49870205</v>
      </c>
      <c r="Z961" s="20"/>
      <c r="AA961" s="20"/>
      <c r="AB961" s="18"/>
      <c r="AC961" s="20"/>
      <c r="AD961" s="20"/>
      <c r="AE961" s="24">
        <f t="shared" ref="AE961:AE981" si="69">AE960-1</f>
        <v>21</v>
      </c>
      <c r="AH961" s="25" t="str">
        <f t="shared" ca="1" si="7"/>
        <v>-</v>
      </c>
      <c r="AI961" s="15">
        <f t="shared" ca="1" si="8"/>
        <v>24.377380355479641</v>
      </c>
      <c r="AJ961" s="15">
        <f t="shared" ca="1" si="9"/>
        <v>24.513903634988115</v>
      </c>
      <c r="AK961" s="17">
        <f t="shared" ca="1" si="10"/>
        <v>3.1015599551344253E-2</v>
      </c>
      <c r="AL961" s="17">
        <f t="shared" ca="1" si="11"/>
        <v>3.1738579594053136E-2</v>
      </c>
      <c r="AM961" s="26">
        <f t="shared" ca="1" si="12"/>
        <v>0</v>
      </c>
      <c r="AN961" s="26">
        <f t="shared" ca="1" si="13"/>
        <v>0</v>
      </c>
      <c r="AO961" s="25">
        <f t="shared" si="20"/>
        <v>0</v>
      </c>
      <c r="AP961" s="26">
        <f t="shared" si="21"/>
        <v>0</v>
      </c>
      <c r="AQ961" s="25">
        <f t="shared" si="22"/>
        <v>1</v>
      </c>
      <c r="AR961" s="26">
        <f t="shared" si="23"/>
        <v>0</v>
      </c>
      <c r="BD961" s="30"/>
      <c r="BE961" s="30"/>
      <c r="BF961" s="30"/>
    </row>
    <row r="962" spans="1:58" x14ac:dyDescent="0.2">
      <c r="A962" s="40">
        <v>39465</v>
      </c>
      <c r="B962" s="13">
        <v>27.24</v>
      </c>
      <c r="C962" s="14">
        <v>26.71</v>
      </c>
      <c r="D962" s="31">
        <f t="shared" si="14"/>
        <v>32328.128990856891</v>
      </c>
      <c r="E962" s="31">
        <f t="shared" si="15"/>
        <v>3251.4822751188167</v>
      </c>
      <c r="F962" s="16">
        <f t="shared" si="0"/>
        <v>35579.611265975705</v>
      </c>
      <c r="G962" s="16">
        <f t="shared" si="1"/>
        <v>27.191565361607505</v>
      </c>
      <c r="H962" s="17">
        <f t="shared" si="2"/>
        <v>-1.9842755522276212E-2</v>
      </c>
      <c r="I962" s="16">
        <v>27.18</v>
      </c>
      <c r="J962" s="32">
        <f t="shared" si="16"/>
        <v>1.0094123676697326</v>
      </c>
      <c r="K962" s="18">
        <f t="shared" ca="1" si="3"/>
        <v>12793.319922625718</v>
      </c>
      <c r="L962" s="19"/>
      <c r="M962" s="20"/>
      <c r="N962" s="18"/>
      <c r="O962" s="20"/>
      <c r="P962" s="21"/>
      <c r="Q962" s="33">
        <f t="shared" si="17"/>
        <v>0.99058763233026736</v>
      </c>
      <c r="R962" s="5">
        <f t="shared" ca="1" si="4"/>
        <v>7.3744076882888416</v>
      </c>
      <c r="S962" s="20"/>
      <c r="T962" s="20"/>
      <c r="U962" s="5">
        <f t="shared" ca="1" si="5"/>
        <v>13.840688014764265</v>
      </c>
      <c r="V962" s="23"/>
      <c r="W962" s="20"/>
      <c r="X962" s="32">
        <f t="shared" si="18"/>
        <v>1.0188247353394653</v>
      </c>
      <c r="Y962" s="18">
        <f t="shared" ca="1" si="6"/>
        <v>604339410.6754005</v>
      </c>
      <c r="Z962" s="20"/>
      <c r="AA962" s="20"/>
      <c r="AB962" s="18"/>
      <c r="AC962" s="20"/>
      <c r="AD962" s="20"/>
      <c r="AE962" s="24">
        <f t="shared" si="69"/>
        <v>20</v>
      </c>
      <c r="AH962" s="25" t="str">
        <f t="shared" ca="1" si="7"/>
        <v>-</v>
      </c>
      <c r="AI962" s="15">
        <f t="shared" ca="1" si="8"/>
        <v>24.507436964904027</v>
      </c>
      <c r="AJ962" s="15">
        <f t="shared" ca="1" si="9"/>
        <v>24.5230835232482</v>
      </c>
      <c r="AK962" s="17">
        <f t="shared" ca="1" si="10"/>
        <v>2.1830050117270832E-2</v>
      </c>
      <c r="AL962" s="17">
        <f t="shared" ca="1" si="11"/>
        <v>2.8386735588039877E-2</v>
      </c>
      <c r="AM962" s="26">
        <f t="shared" ca="1" si="12"/>
        <v>0</v>
      </c>
      <c r="AN962" s="26">
        <f t="shared" ca="1" si="13"/>
        <v>0</v>
      </c>
      <c r="AO962" s="25">
        <f t="shared" si="20"/>
        <v>0</v>
      </c>
      <c r="AP962" s="26">
        <f t="shared" si="21"/>
        <v>0</v>
      </c>
      <c r="AQ962" s="25">
        <f t="shared" si="22"/>
        <v>1</v>
      </c>
      <c r="AR962" s="26">
        <f t="shared" si="23"/>
        <v>0</v>
      </c>
      <c r="BD962" s="30"/>
      <c r="BE962" s="30"/>
      <c r="BF962" s="30"/>
    </row>
    <row r="963" spans="1:58" x14ac:dyDescent="0.2">
      <c r="A963" s="40">
        <v>39469</v>
      </c>
      <c r="B963" s="13">
        <v>27.73</v>
      </c>
      <c r="C963" s="14">
        <v>26.38</v>
      </c>
      <c r="D963" s="31">
        <f t="shared" si="14"/>
        <v>30711.722541314048</v>
      </c>
      <c r="E963" s="31">
        <f t="shared" si="15"/>
        <v>4899.9626826645699</v>
      </c>
      <c r="F963" s="16">
        <f t="shared" si="0"/>
        <v>35611.685223978617</v>
      </c>
      <c r="G963" s="16">
        <f t="shared" si="1"/>
        <v>27.544247779064861</v>
      </c>
      <c r="H963" s="17">
        <f t="shared" si="2"/>
        <v>-5.1175132676269941E-2</v>
      </c>
      <c r="I963" s="16">
        <v>31.01</v>
      </c>
      <c r="J963" s="32">
        <f t="shared" si="16"/>
        <v>1.0138834498860061</v>
      </c>
      <c r="K963" s="18">
        <f t="shared" ca="1" si="3"/>
        <v>12970.406539604206</v>
      </c>
      <c r="L963" s="19"/>
      <c r="M963" s="20"/>
      <c r="N963" s="18"/>
      <c r="O963" s="20"/>
      <c r="P963" s="21"/>
      <c r="Q963" s="33">
        <f t="shared" si="17"/>
        <v>0.9861165501139938</v>
      </c>
      <c r="R963" s="5">
        <f t="shared" ca="1" si="4"/>
        <v>7.2717225256927254</v>
      </c>
      <c r="S963" s="20"/>
      <c r="T963" s="20"/>
      <c r="U963" s="5">
        <f t="shared" ca="1" si="5"/>
        <v>13.64806425293269</v>
      </c>
      <c r="V963" s="23"/>
      <c r="W963" s="20"/>
      <c r="X963" s="32">
        <f t="shared" si="18"/>
        <v>1.0277668997720124</v>
      </c>
      <c r="Y963" s="18">
        <f t="shared" ca="1" si="6"/>
        <v>621079164.66580904</v>
      </c>
      <c r="Z963" s="20"/>
      <c r="AA963" s="20"/>
      <c r="AB963" s="18"/>
      <c r="AC963" s="20"/>
      <c r="AD963" s="20"/>
      <c r="AE963" s="24">
        <f t="shared" si="69"/>
        <v>19</v>
      </c>
      <c r="AH963" s="25" t="str">
        <f t="shared" ca="1" si="7"/>
        <v>-</v>
      </c>
      <c r="AI963" s="15">
        <f t="shared" ca="1" si="8"/>
        <v>24.656210668669019</v>
      </c>
      <c r="AJ963" s="15">
        <f t="shared" ca="1" si="9"/>
        <v>24.557433226452492</v>
      </c>
      <c r="AK963" s="17">
        <f t="shared" ca="1" si="10"/>
        <v>5.7164126444572139E-3</v>
      </c>
      <c r="AL963" s="17">
        <f t="shared" ca="1" si="11"/>
        <v>2.3062439455636949E-2</v>
      </c>
      <c r="AM963" s="26">
        <f t="shared" ca="1" si="12"/>
        <v>1</v>
      </c>
      <c r="AN963" s="26">
        <f t="shared" ca="1" si="13"/>
        <v>0</v>
      </c>
      <c r="AO963" s="25">
        <f t="shared" si="20"/>
        <v>0</v>
      </c>
      <c r="AP963" s="26">
        <f t="shared" si="21"/>
        <v>0</v>
      </c>
      <c r="AQ963" s="25">
        <f t="shared" si="22"/>
        <v>1</v>
      </c>
      <c r="AR963" s="26">
        <f t="shared" si="23"/>
        <v>0</v>
      </c>
      <c r="BD963" s="30"/>
      <c r="BE963" s="30"/>
      <c r="BF963" s="30"/>
    </row>
    <row r="964" spans="1:58" x14ac:dyDescent="0.2">
      <c r="A964" s="40">
        <v>39470</v>
      </c>
      <c r="B964" s="13">
        <v>26.4</v>
      </c>
      <c r="C964" s="14">
        <v>25.3</v>
      </c>
      <c r="D964" s="31">
        <f t="shared" si="14"/>
        <v>29095.316091771201</v>
      </c>
      <c r="E964" s="31">
        <f t="shared" si="15"/>
        <v>6599.0889467215484</v>
      </c>
      <c r="F964" s="16">
        <f t="shared" si="0"/>
        <v>35694.405038492747</v>
      </c>
      <c r="G964" s="16">
        <f t="shared" si="1"/>
        <v>26.196634855418779</v>
      </c>
      <c r="H964" s="17">
        <f t="shared" si="2"/>
        <v>-4.3478260869565188E-2</v>
      </c>
      <c r="I964" s="16">
        <v>29.02</v>
      </c>
      <c r="J964" s="32">
        <f t="shared" si="16"/>
        <v>0.95328379773754457</v>
      </c>
      <c r="K964" s="18">
        <f t="shared" ca="1" si="3"/>
        <v>12363.974329264862</v>
      </c>
      <c r="L964" s="19"/>
      <c r="M964" s="20"/>
      <c r="N964" s="18"/>
      <c r="O964" s="20"/>
      <c r="P964" s="21"/>
      <c r="Q964" s="33">
        <f t="shared" si="17"/>
        <v>1.0467162022624554</v>
      </c>
      <c r="R964" s="5">
        <f t="shared" ca="1" si="4"/>
        <v>7.6111127038451913</v>
      </c>
      <c r="S964" s="20"/>
      <c r="T964" s="20"/>
      <c r="U964" s="5">
        <f t="shared" ca="1" si="5"/>
        <v>14.285160907646143</v>
      </c>
      <c r="V964" s="23"/>
      <c r="W964" s="20"/>
      <c r="X964" s="32">
        <f t="shared" si="18"/>
        <v>0.90656759547508925</v>
      </c>
      <c r="Y964" s="18">
        <f t="shared" ca="1" si="6"/>
        <v>563013188.81180513</v>
      </c>
      <c r="Z964" s="20"/>
      <c r="AA964" s="20"/>
      <c r="AB964" s="18"/>
      <c r="AC964" s="20"/>
      <c r="AD964" s="20"/>
      <c r="AE964" s="24">
        <f t="shared" si="69"/>
        <v>18</v>
      </c>
      <c r="AH964" s="25" t="str">
        <f t="shared" ca="1" si="7"/>
        <v>-</v>
      </c>
      <c r="AI964" s="15">
        <f t="shared" ca="1" si="8"/>
        <v>24.752902562466449</v>
      </c>
      <c r="AJ964" s="15">
        <f t="shared" ca="1" si="9"/>
        <v>24.542473100974899</v>
      </c>
      <c r="AK964" s="17">
        <f t="shared" ca="1" si="10"/>
        <v>-1.3083749027694769E-2</v>
      </c>
      <c r="AL964" s="17">
        <f t="shared" ca="1" si="11"/>
        <v>1.7947282552638194E-2</v>
      </c>
      <c r="AM964" s="26">
        <f t="shared" ca="1" si="12"/>
        <v>1</v>
      </c>
      <c r="AN964" s="26">
        <f t="shared" ca="1" si="13"/>
        <v>0</v>
      </c>
      <c r="AO964" s="25">
        <f t="shared" si="20"/>
        <v>0</v>
      </c>
      <c r="AP964" s="26">
        <f t="shared" si="21"/>
        <v>0</v>
      </c>
      <c r="AQ964" s="25">
        <f t="shared" si="22"/>
        <v>1</v>
      </c>
      <c r="AR964" s="26">
        <f t="shared" si="23"/>
        <v>0</v>
      </c>
      <c r="BD964" s="30"/>
      <c r="BE964" s="30"/>
      <c r="BF964" s="30"/>
    </row>
    <row r="965" spans="1:58" x14ac:dyDescent="0.2">
      <c r="A965" s="40">
        <v>39471</v>
      </c>
      <c r="B965" s="13">
        <v>26.43</v>
      </c>
      <c r="C965" s="14">
        <v>25.34</v>
      </c>
      <c r="D965" s="31">
        <f t="shared" si="14"/>
        <v>27478.909642228358</v>
      </c>
      <c r="E965" s="31">
        <f t="shared" si="15"/>
        <v>8285.7739375488636</v>
      </c>
      <c r="F965" s="16">
        <f t="shared" si="0"/>
        <v>35764.683579777222</v>
      </c>
      <c r="G965" s="16">
        <f t="shared" si="1"/>
        <v>26.177474528279205</v>
      </c>
      <c r="H965" s="17">
        <f t="shared" si="2"/>
        <v>-4.3014996053670096E-2</v>
      </c>
      <c r="I965" s="16">
        <v>27.78</v>
      </c>
      <c r="J965" s="32">
        <f t="shared" si="16"/>
        <v>1.0012360509627782</v>
      </c>
      <c r="K965" s="18">
        <f t="shared" ca="1" si="3"/>
        <v>12378.752154142527</v>
      </c>
      <c r="L965" s="19"/>
      <c r="M965" s="20"/>
      <c r="N965" s="18"/>
      <c r="O965" s="20"/>
      <c r="P965" s="21"/>
      <c r="Q965" s="33">
        <f t="shared" si="17"/>
        <v>0.99876394903722177</v>
      </c>
      <c r="R965" s="5">
        <f t="shared" ca="1" si="4"/>
        <v>7.6013883036281404</v>
      </c>
      <c r="S965" s="20"/>
      <c r="T965" s="20"/>
      <c r="U965" s="5">
        <f t="shared" ca="1" si="5"/>
        <v>14.267015266580419</v>
      </c>
      <c r="V965" s="23"/>
      <c r="W965" s="20"/>
      <c r="X965" s="32">
        <f t="shared" si="18"/>
        <v>1.0024721019255565</v>
      </c>
      <c r="Y965" s="18">
        <f t="shared" ca="1" si="6"/>
        <v>564367869.53937936</v>
      </c>
      <c r="Z965" s="20"/>
      <c r="AA965" s="20"/>
      <c r="AB965" s="18"/>
      <c r="AC965" s="20"/>
      <c r="AD965" s="20"/>
      <c r="AE965" s="24">
        <f t="shared" si="69"/>
        <v>17</v>
      </c>
      <c r="AH965" s="25" t="str">
        <f t="shared" ca="1" si="7"/>
        <v>-</v>
      </c>
      <c r="AI965" s="15">
        <f t="shared" ca="1" si="8"/>
        <v>24.89844164728132</v>
      </c>
      <c r="AJ965" s="15">
        <f t="shared" ca="1" si="9"/>
        <v>24.550061956527731</v>
      </c>
      <c r="AK965" s="17">
        <f t="shared" ca="1" si="10"/>
        <v>-2.8176845306053411E-2</v>
      </c>
      <c r="AL965" s="17">
        <f t="shared" ca="1" si="11"/>
        <v>1.2494273162037016E-2</v>
      </c>
      <c r="AM965" s="26">
        <f t="shared" ca="1" si="12"/>
        <v>1</v>
      </c>
      <c r="AN965" s="26">
        <f t="shared" ca="1" si="13"/>
        <v>0</v>
      </c>
      <c r="AO965" s="25">
        <f t="shared" si="20"/>
        <v>0</v>
      </c>
      <c r="AP965" s="26">
        <f t="shared" si="21"/>
        <v>0</v>
      </c>
      <c r="AQ965" s="25">
        <f t="shared" si="22"/>
        <v>1</v>
      </c>
      <c r="AR965" s="26">
        <f t="shared" si="23"/>
        <v>0</v>
      </c>
      <c r="BD965" s="30"/>
      <c r="BE965" s="30"/>
      <c r="BF965" s="30"/>
    </row>
    <row r="966" spans="1:58" x14ac:dyDescent="0.2">
      <c r="A966" s="40">
        <v>39472</v>
      </c>
      <c r="B966" s="13">
        <v>26.75</v>
      </c>
      <c r="C966" s="14">
        <v>25.8</v>
      </c>
      <c r="D966" s="31">
        <f t="shared" si="14"/>
        <v>25862.503192685515</v>
      </c>
      <c r="E966" s="31">
        <f t="shared" si="15"/>
        <v>9971.7101041399201</v>
      </c>
      <c r="F966" s="16">
        <f t="shared" si="0"/>
        <v>35834.213296825437</v>
      </c>
      <c r="G966" s="16">
        <f t="shared" si="1"/>
        <v>26.485640224037727</v>
      </c>
      <c r="H966" s="17">
        <f t="shared" si="2"/>
        <v>-3.6821705426356655E-2</v>
      </c>
      <c r="I966" s="16">
        <v>29.08</v>
      </c>
      <c r="J966" s="32">
        <f t="shared" si="16"/>
        <v>1.0137391454291962</v>
      </c>
      <c r="K966" s="18">
        <f t="shared" ca="1" si="3"/>
        <v>12548.314039744335</v>
      </c>
      <c r="L966" s="19"/>
      <c r="M966" s="20"/>
      <c r="N966" s="18"/>
      <c r="O966" s="20"/>
      <c r="P966" s="21"/>
      <c r="Q966" s="33">
        <f t="shared" si="17"/>
        <v>0.98626085457080381</v>
      </c>
      <c r="R966" s="5">
        <f t="shared" ca="1" si="4"/>
        <v>7.4966394111120422</v>
      </c>
      <c r="S966" s="20"/>
      <c r="T966" s="20"/>
      <c r="U966" s="5">
        <f t="shared" ca="1" si="5"/>
        <v>14.070516942255521</v>
      </c>
      <c r="V966" s="23"/>
      <c r="W966" s="20"/>
      <c r="X966" s="32">
        <f t="shared" si="18"/>
        <v>1.0274782908583924</v>
      </c>
      <c r="Y966" s="18">
        <f t="shared" ca="1" si="6"/>
        <v>579837570.5726583</v>
      </c>
      <c r="Z966" s="20"/>
      <c r="AA966" s="20"/>
      <c r="AB966" s="18"/>
      <c r="AC966" s="20"/>
      <c r="AD966" s="20"/>
      <c r="AE966" s="24">
        <f t="shared" si="69"/>
        <v>16</v>
      </c>
      <c r="AH966" s="25" t="str">
        <f t="shared" ca="1" si="7"/>
        <v>-</v>
      </c>
      <c r="AI966" s="15">
        <f t="shared" ca="1" si="8"/>
        <v>25.097367157022262</v>
      </c>
      <c r="AJ966" s="15">
        <f t="shared" ca="1" si="9"/>
        <v>24.530609501481496</v>
      </c>
      <c r="AK966" s="17">
        <f t="shared" ca="1" si="10"/>
        <v>-3.4580143260652618E-2</v>
      </c>
      <c r="AL966" s="17">
        <f t="shared" ca="1" si="11"/>
        <v>8.5851174712155767E-3</v>
      </c>
      <c r="AM966" s="26">
        <f t="shared" ca="1" si="12"/>
        <v>1</v>
      </c>
      <c r="AN966" s="26">
        <f t="shared" ca="1" si="13"/>
        <v>0</v>
      </c>
      <c r="AO966" s="25">
        <f t="shared" si="20"/>
        <v>0</v>
      </c>
      <c r="AP966" s="26">
        <f t="shared" si="21"/>
        <v>0</v>
      </c>
      <c r="AQ966" s="25">
        <f t="shared" si="22"/>
        <v>1</v>
      </c>
      <c r="AR966" s="26">
        <f t="shared" si="23"/>
        <v>0</v>
      </c>
      <c r="BD966" s="30"/>
      <c r="BE966" s="30"/>
      <c r="BF966" s="30"/>
    </row>
    <row r="967" spans="1:58" x14ac:dyDescent="0.2">
      <c r="A967" s="40">
        <v>39475</v>
      </c>
      <c r="B967" s="13">
        <v>26.16</v>
      </c>
      <c r="C967" s="14">
        <v>25.37</v>
      </c>
      <c r="D967" s="31">
        <f t="shared" si="14"/>
        <v>24246.096743142669</v>
      </c>
      <c r="E967" s="31">
        <f t="shared" si="15"/>
        <v>11647.635395817095</v>
      </c>
      <c r="F967" s="16">
        <f t="shared" si="0"/>
        <v>35893.732138959764</v>
      </c>
      <c r="G967" s="16">
        <f t="shared" si="1"/>
        <v>25.903642373908845</v>
      </c>
      <c r="H967" s="17">
        <f t="shared" si="2"/>
        <v>-3.1139140717382663E-2</v>
      </c>
      <c r="I967" s="16">
        <v>27.78</v>
      </c>
      <c r="J967" s="32">
        <f t="shared" si="16"/>
        <v>0.97965036197915478</v>
      </c>
      <c r="K967" s="18">
        <f t="shared" ca="1" si="3"/>
        <v>12292.459231900813</v>
      </c>
      <c r="L967" s="19"/>
      <c r="M967" s="20"/>
      <c r="N967" s="18"/>
      <c r="O967" s="20"/>
      <c r="P967" s="21"/>
      <c r="Q967" s="33">
        <f t="shared" si="17"/>
        <v>1.0203496380208452</v>
      </c>
      <c r="R967" s="5">
        <f t="shared" ca="1" si="4"/>
        <v>7.6488746541680026</v>
      </c>
      <c r="S967" s="20"/>
      <c r="T967" s="20"/>
      <c r="U967" s="5">
        <f t="shared" ca="1" si="5"/>
        <v>14.356355355922817</v>
      </c>
      <c r="V967" s="23"/>
      <c r="W967" s="20"/>
      <c r="X967" s="32">
        <f t="shared" si="18"/>
        <v>0.95930072395830956</v>
      </c>
      <c r="Y967" s="18">
        <f t="shared" ca="1" si="6"/>
        <v>556201993.42521524</v>
      </c>
      <c r="Z967" s="20"/>
      <c r="AA967" s="20"/>
      <c r="AB967" s="18"/>
      <c r="AC967" s="20"/>
      <c r="AD967" s="20"/>
      <c r="AE967" s="24">
        <f t="shared" si="69"/>
        <v>15</v>
      </c>
      <c r="AH967" s="25" t="str">
        <f t="shared" ca="1" si="7"/>
        <v>-</v>
      </c>
      <c r="AI967" s="15">
        <f t="shared" ca="1" si="8"/>
        <v>25.274213362993404</v>
      </c>
      <c r="AJ967" s="15">
        <f t="shared" ca="1" si="9"/>
        <v>24.512869210906889</v>
      </c>
      <c r="AK967" s="17">
        <f t="shared" ca="1" si="10"/>
        <v>-3.7578665210920126E-2</v>
      </c>
      <c r="AL967" s="17">
        <f t="shared" ca="1" si="11"/>
        <v>3.8350875711589405E-3</v>
      </c>
      <c r="AM967" s="26">
        <f t="shared" ca="1" si="12"/>
        <v>1</v>
      </c>
      <c r="AN967" s="26">
        <f t="shared" ca="1" si="13"/>
        <v>0</v>
      </c>
      <c r="AO967" s="25">
        <f t="shared" si="20"/>
        <v>0</v>
      </c>
      <c r="AP967" s="26">
        <f t="shared" si="21"/>
        <v>0</v>
      </c>
      <c r="AQ967" s="25">
        <f t="shared" si="22"/>
        <v>1</v>
      </c>
      <c r="AR967" s="26">
        <f t="shared" si="23"/>
        <v>0</v>
      </c>
      <c r="BD967" s="30"/>
      <c r="BE967" s="30"/>
      <c r="BF967" s="30"/>
    </row>
    <row r="968" spans="1:58" x14ac:dyDescent="0.2">
      <c r="A968" s="40">
        <v>39476</v>
      </c>
      <c r="B968" s="13">
        <v>26.25</v>
      </c>
      <c r="C968" s="14">
        <v>25.25</v>
      </c>
      <c r="D968" s="31">
        <f t="shared" si="14"/>
        <v>22629.690293599826</v>
      </c>
      <c r="E968" s="31">
        <f t="shared" si="15"/>
        <v>13314.375353248739</v>
      </c>
      <c r="F968" s="16">
        <f t="shared" si="0"/>
        <v>35944.065646848569</v>
      </c>
      <c r="G968" s="16">
        <f t="shared" si="1"/>
        <v>25.879580707868083</v>
      </c>
      <c r="H968" s="17">
        <f t="shared" si="2"/>
        <v>-3.9603960396039639E-2</v>
      </c>
      <c r="I968" s="16">
        <v>27.32</v>
      </c>
      <c r="J968" s="32">
        <f t="shared" si="16"/>
        <v>1.0004720986029145</v>
      </c>
      <c r="K968" s="18">
        <f t="shared" ca="1" si="3"/>
        <v>12297.761109212015</v>
      </c>
      <c r="L968" s="19"/>
      <c r="M968" s="20"/>
      <c r="N968" s="18"/>
      <c r="O968" s="20"/>
      <c r="P968" s="21"/>
      <c r="Q968" s="33">
        <f t="shared" si="17"/>
        <v>0.99952790139708547</v>
      </c>
      <c r="R968" s="5">
        <f t="shared" ca="1" si="4"/>
        <v>7.6449451395021626</v>
      </c>
      <c r="S968" s="20"/>
      <c r="T968" s="20"/>
      <c r="U968" s="5">
        <f t="shared" ca="1" si="5"/>
        <v>14.34908647660432</v>
      </c>
      <c r="V968" s="23"/>
      <c r="W968" s="20"/>
      <c r="X968" s="32">
        <f t="shared" si="18"/>
        <v>1.0009441972058291</v>
      </c>
      <c r="Y968" s="18">
        <f t="shared" ca="1" si="6"/>
        <v>556690517.83648396</v>
      </c>
      <c r="Z968" s="20"/>
      <c r="AA968" s="20"/>
      <c r="AB968" s="18"/>
      <c r="AC968" s="20"/>
      <c r="AD968" s="20"/>
      <c r="AE968" s="24">
        <f t="shared" si="69"/>
        <v>14</v>
      </c>
      <c r="AH968" s="25" t="str">
        <f t="shared" ca="1" si="7"/>
        <v>-</v>
      </c>
      <c r="AI968" s="15">
        <f t="shared" ca="1" si="8"/>
        <v>25.414196454804944</v>
      </c>
      <c r="AJ968" s="15">
        <f t="shared" ca="1" si="9"/>
        <v>24.544539057900344</v>
      </c>
      <c r="AK968" s="17">
        <f t="shared" ca="1" si="10"/>
        <v>-4.0872199356547366E-2</v>
      </c>
      <c r="AL968" s="17">
        <f t="shared" ca="1" si="11"/>
        <v>-1.7178050695322578E-4</v>
      </c>
      <c r="AM968" s="26">
        <f t="shared" ca="1" si="12"/>
        <v>1</v>
      </c>
      <c r="AN968" s="26">
        <f t="shared" ca="1" si="13"/>
        <v>0</v>
      </c>
      <c r="AO968" s="25">
        <f t="shared" si="20"/>
        <v>0</v>
      </c>
      <c r="AP968" s="26">
        <f t="shared" si="21"/>
        <v>0</v>
      </c>
      <c r="AQ968" s="25">
        <f t="shared" si="22"/>
        <v>1</v>
      </c>
      <c r="AR968" s="26">
        <f t="shared" si="23"/>
        <v>0</v>
      </c>
      <c r="BD968" s="30"/>
      <c r="BE968" s="30"/>
      <c r="BF968" s="30"/>
    </row>
    <row r="969" spans="1:58" x14ac:dyDescent="0.2">
      <c r="A969" s="40">
        <v>39477</v>
      </c>
      <c r="B969" s="13">
        <v>26.14</v>
      </c>
      <c r="C969" s="14">
        <v>25.56</v>
      </c>
      <c r="D969" s="31">
        <f t="shared" si="14"/>
        <v>21013.283844056983</v>
      </c>
      <c r="E969" s="31">
        <f t="shared" si="15"/>
        <v>14994.797899803181</v>
      </c>
      <c r="F969" s="16">
        <f t="shared" si="0"/>
        <v>36008.081743860166</v>
      </c>
      <c r="G969" s="16">
        <f t="shared" si="1"/>
        <v>25.898471366407382</v>
      </c>
      <c r="H969" s="17">
        <f t="shared" si="2"/>
        <v>-2.2691705790297334E-2</v>
      </c>
      <c r="I969" s="16">
        <v>27.62</v>
      </c>
      <c r="J969" s="32">
        <f t="shared" si="16"/>
        <v>1.0025122366632138</v>
      </c>
      <c r="K969" s="18">
        <f t="shared" ca="1" si="3"/>
        <v>12328.153380944928</v>
      </c>
      <c r="L969" s="19"/>
      <c r="M969" s="20"/>
      <c r="N969" s="18"/>
      <c r="O969" s="20"/>
      <c r="P969" s="21"/>
      <c r="Q969" s="33">
        <f t="shared" si="17"/>
        <v>0.99748776333678635</v>
      </c>
      <c r="R969" s="5">
        <f t="shared" ca="1" si="4"/>
        <v>7.6254215497676636</v>
      </c>
      <c r="S969" s="20"/>
      <c r="T969" s="20"/>
      <c r="U969" s="5">
        <f t="shared" ca="1" si="5"/>
        <v>14.312548162409996</v>
      </c>
      <c r="V969" s="23"/>
      <c r="W969" s="20"/>
      <c r="X969" s="32">
        <f t="shared" si="18"/>
        <v>1.0050244733264273</v>
      </c>
      <c r="Y969" s="18">
        <f t="shared" ca="1" si="6"/>
        <v>559450772.86464894</v>
      </c>
      <c r="Z969" s="20"/>
      <c r="AA969" s="20"/>
      <c r="AB969" s="18"/>
      <c r="AC969" s="20"/>
      <c r="AD969" s="20"/>
      <c r="AE969" s="24">
        <f t="shared" si="69"/>
        <v>13</v>
      </c>
      <c r="AH969" s="25" t="str">
        <f t="shared" ca="1" si="7"/>
        <v>-</v>
      </c>
      <c r="AI969" s="15">
        <f t="shared" ca="1" si="8"/>
        <v>25.546991524778864</v>
      </c>
      <c r="AJ969" s="15">
        <f t="shared" ca="1" si="9"/>
        <v>24.570446265141868</v>
      </c>
      <c r="AK969" s="17">
        <f t="shared" ca="1" si="10"/>
        <v>-3.6124961542218594E-2</v>
      </c>
      <c r="AL969" s="17">
        <f t="shared" ca="1" si="11"/>
        <v>-3.3282225178794533E-3</v>
      </c>
      <c r="AM969" s="26">
        <f t="shared" ca="1" si="12"/>
        <v>1</v>
      </c>
      <c r="AN969" s="26">
        <f t="shared" ca="1" si="13"/>
        <v>0</v>
      </c>
      <c r="AO969" s="25">
        <f t="shared" si="20"/>
        <v>0</v>
      </c>
      <c r="AP969" s="26">
        <f t="shared" si="21"/>
        <v>0</v>
      </c>
      <c r="AQ969" s="25">
        <f t="shared" si="22"/>
        <v>1</v>
      </c>
      <c r="AR969" s="26">
        <f t="shared" si="23"/>
        <v>0</v>
      </c>
      <c r="BD969" s="30"/>
      <c r="BE969" s="30"/>
      <c r="BF969" s="30"/>
    </row>
    <row r="970" spans="1:58" x14ac:dyDescent="0.2">
      <c r="A970" s="40">
        <v>39478</v>
      </c>
      <c r="B970" s="13">
        <v>25.64</v>
      </c>
      <c r="C970" s="14">
        <v>25.31</v>
      </c>
      <c r="D970" s="31">
        <f t="shared" si="14"/>
        <v>19396.877394514137</v>
      </c>
      <c r="E970" s="31">
        <f t="shared" si="15"/>
        <v>16647.883368936593</v>
      </c>
      <c r="F970" s="16">
        <f t="shared" si="0"/>
        <v>36044.760763450729</v>
      </c>
      <c r="G970" s="16">
        <f t="shared" si="1"/>
        <v>25.487583909689317</v>
      </c>
      <c r="H970" s="17">
        <f t="shared" si="2"/>
        <v>-1.3038324772817189E-2</v>
      </c>
      <c r="I970" s="16">
        <v>26.2</v>
      </c>
      <c r="J970" s="32">
        <f t="shared" si="16"/>
        <v>0.98513715509554112</v>
      </c>
      <c r="K970" s="18">
        <f t="shared" ca="1" si="3"/>
        <v>12144.426825153374</v>
      </c>
      <c r="L970" s="19"/>
      <c r="M970" s="20"/>
      <c r="N970" s="18"/>
      <c r="O970" s="20"/>
      <c r="P970" s="21"/>
      <c r="Q970" s="33">
        <f t="shared" si="17"/>
        <v>1.0148628449044588</v>
      </c>
      <c r="R970" s="5">
        <f t="shared" ca="1" si="4"/>
        <v>7.7384346211541395</v>
      </c>
      <c r="S970" s="20"/>
      <c r="T970" s="20"/>
      <c r="U970" s="5">
        <f t="shared" ca="1" si="5"/>
        <v>14.524776066908288</v>
      </c>
      <c r="V970" s="23"/>
      <c r="W970" s="20"/>
      <c r="X970" s="32">
        <f t="shared" si="18"/>
        <v>0.97027431019108223</v>
      </c>
      <c r="Y970" s="18">
        <f t="shared" ca="1" si="6"/>
        <v>542784987.99699187</v>
      </c>
      <c r="Z970" s="20"/>
      <c r="AA970" s="20"/>
      <c r="AB970" s="18"/>
      <c r="AC970" s="20"/>
      <c r="AD970" s="20"/>
      <c r="AE970" s="24">
        <f t="shared" si="69"/>
        <v>12</v>
      </c>
      <c r="AH970" s="25" t="str">
        <f t="shared" ca="1" si="7"/>
        <v>-</v>
      </c>
      <c r="AI970" s="15">
        <f t="shared" ca="1" si="8"/>
        <v>25.6401687300338</v>
      </c>
      <c r="AJ970" s="15">
        <f t="shared" ca="1" si="9"/>
        <v>24.600705878515665</v>
      </c>
      <c r="AK970" s="17">
        <f t="shared" ca="1" si="10"/>
        <v>-3.1051638859427261E-2</v>
      </c>
      <c r="AL970" s="17">
        <f t="shared" ca="1" si="11"/>
        <v>-5.0118436849063974E-3</v>
      </c>
      <c r="AM970" s="26">
        <f t="shared" ca="1" si="12"/>
        <v>1</v>
      </c>
      <c r="AN970" s="26">
        <f t="shared" ca="1" si="13"/>
        <v>0</v>
      </c>
      <c r="AO970" s="25">
        <f t="shared" si="20"/>
        <v>0</v>
      </c>
      <c r="AP970" s="26">
        <f t="shared" si="21"/>
        <v>0</v>
      </c>
      <c r="AQ970" s="25">
        <f t="shared" si="22"/>
        <v>1</v>
      </c>
      <c r="AR970" s="26">
        <f t="shared" si="23"/>
        <v>0</v>
      </c>
      <c r="BD970" s="30"/>
      <c r="BE970" s="30"/>
      <c r="BF970" s="30"/>
    </row>
    <row r="971" spans="1:58" x14ac:dyDescent="0.2">
      <c r="A971" s="40">
        <v>39479</v>
      </c>
      <c r="B971" s="13">
        <v>24.95</v>
      </c>
      <c r="C971" s="14">
        <v>24.66</v>
      </c>
      <c r="D971" s="31">
        <f t="shared" si="14"/>
        <v>17780.47094497129</v>
      </c>
      <c r="E971" s="31">
        <f t="shared" si="15"/>
        <v>18285.365050733453</v>
      </c>
      <c r="F971" s="16">
        <f t="shared" si="0"/>
        <v>36065.835995704743</v>
      </c>
      <c r="G971" s="16">
        <f t="shared" si="1"/>
        <v>24.802970110956412</v>
      </c>
      <c r="H971" s="17">
        <f t="shared" si="2"/>
        <v>-1.1759935117599207E-2</v>
      </c>
      <c r="I971" s="16">
        <v>24.02</v>
      </c>
      <c r="J971" s="32">
        <f t="shared" si="16"/>
        <v>0.97370831223617427</v>
      </c>
      <c r="K971" s="18">
        <f t="shared" ca="1" si="3"/>
        <v>11824.647260167225</v>
      </c>
      <c r="L971" s="19"/>
      <c r="M971" s="20"/>
      <c r="N971" s="18"/>
      <c r="O971" s="20"/>
      <c r="P971" s="21"/>
      <c r="Q971" s="33">
        <f t="shared" si="17"/>
        <v>1.0262916877638257</v>
      </c>
      <c r="R971" s="5">
        <f t="shared" ca="1" si="4"/>
        <v>7.9415602792551718</v>
      </c>
      <c r="S971" s="20"/>
      <c r="T971" s="20"/>
      <c r="U971" s="5">
        <f t="shared" ca="1" si="5"/>
        <v>14.906146608238979</v>
      </c>
      <c r="V971" s="23"/>
      <c r="W971" s="20"/>
      <c r="X971" s="32">
        <f t="shared" si="18"/>
        <v>0.94741662447234853</v>
      </c>
      <c r="Y971" s="18">
        <f t="shared" ca="1" si="6"/>
        <v>514209677.16667521</v>
      </c>
      <c r="Z971" s="20"/>
      <c r="AA971" s="20"/>
      <c r="AB971" s="18"/>
      <c r="AC971" s="20"/>
      <c r="AD971" s="20"/>
      <c r="AE971" s="24">
        <f t="shared" si="69"/>
        <v>11</v>
      </c>
      <c r="AH971" s="25" t="str">
        <f t="shared" ca="1" si="7"/>
        <v>-</v>
      </c>
      <c r="AI971" s="15">
        <f t="shared" ca="1" si="8"/>
        <v>25.671914232262626</v>
      </c>
      <c r="AJ971" s="15">
        <f t="shared" ca="1" si="9"/>
        <v>24.610789474180812</v>
      </c>
      <c r="AK971" s="17">
        <f t="shared" ca="1" si="10"/>
        <v>-2.5842462036748781E-2</v>
      </c>
      <c r="AL971" s="17">
        <f t="shared" ca="1" si="11"/>
        <v>-7.904520002138038E-3</v>
      </c>
      <c r="AM971" s="26">
        <f t="shared" ca="1" si="12"/>
        <v>1</v>
      </c>
      <c r="AN971" s="26">
        <f t="shared" ca="1" si="13"/>
        <v>0</v>
      </c>
      <c r="AO971" s="25">
        <f t="shared" si="20"/>
        <v>0</v>
      </c>
      <c r="AP971" s="26">
        <f t="shared" si="21"/>
        <v>0</v>
      </c>
      <c r="AQ971" s="25">
        <f t="shared" si="22"/>
        <v>1</v>
      </c>
      <c r="AR971" s="26">
        <f t="shared" si="23"/>
        <v>0</v>
      </c>
      <c r="BD971" s="30"/>
      <c r="BE971" s="30"/>
      <c r="BF971" s="30"/>
    </row>
    <row r="972" spans="1:58" x14ac:dyDescent="0.2">
      <c r="A972" s="40">
        <v>39482</v>
      </c>
      <c r="B972" s="13">
        <v>25.81</v>
      </c>
      <c r="C972" s="14">
        <v>25.56</v>
      </c>
      <c r="D972" s="31">
        <f t="shared" si="14"/>
        <v>16164.064495428445</v>
      </c>
      <c r="E972" s="31">
        <f t="shared" si="15"/>
        <v>19920.780335246593</v>
      </c>
      <c r="F972" s="16">
        <f t="shared" si="0"/>
        <v>36084.844830675036</v>
      </c>
      <c r="G972" s="16">
        <f t="shared" si="1"/>
        <v>25.671986517963962</v>
      </c>
      <c r="H972" s="17">
        <f t="shared" si="2"/>
        <v>-9.7809076682315865E-3</v>
      </c>
      <c r="I972" s="16">
        <v>25.99</v>
      </c>
      <c r="J972" s="32">
        <f t="shared" si="16"/>
        <v>1.0355823138438256</v>
      </c>
      <c r="K972" s="18">
        <f t="shared" ca="1" si="3"/>
        <v>12244.896349830644</v>
      </c>
      <c r="L972" s="19"/>
      <c r="M972" s="20"/>
      <c r="N972" s="18"/>
      <c r="O972" s="20"/>
      <c r="P972" s="21"/>
      <c r="Q972" s="33">
        <f t="shared" si="17"/>
        <v>0.9644176861561744</v>
      </c>
      <c r="R972" s="5">
        <f t="shared" ca="1" si="4"/>
        <v>7.6586621259058969</v>
      </c>
      <c r="S972" s="20"/>
      <c r="T972" s="20"/>
      <c r="U972" s="5">
        <f t="shared" ca="1" si="5"/>
        <v>14.375259261343217</v>
      </c>
      <c r="V972" s="23"/>
      <c r="W972" s="20"/>
      <c r="X972" s="32">
        <f t="shared" si="18"/>
        <v>1.0711646276876512</v>
      </c>
      <c r="Y972" s="18">
        <f t="shared" ca="1" si="6"/>
        <v>550766967.31188834</v>
      </c>
      <c r="Z972" s="20"/>
      <c r="AA972" s="20"/>
      <c r="AB972" s="18"/>
      <c r="AC972" s="20"/>
      <c r="AD972" s="20"/>
      <c r="AE972" s="24">
        <f t="shared" si="69"/>
        <v>10</v>
      </c>
      <c r="AH972" s="25" t="str">
        <f t="shared" ca="1" si="7"/>
        <v>-</v>
      </c>
      <c r="AI972" s="15">
        <f t="shared" ca="1" si="8"/>
        <v>25.753275268164536</v>
      </c>
      <c r="AJ972" s="15">
        <f t="shared" ca="1" si="9"/>
        <v>24.636268823383794</v>
      </c>
      <c r="AK972" s="17">
        <f t="shared" ca="1" si="10"/>
        <v>-2.1335662410394602E-2</v>
      </c>
      <c r="AL972" s="17">
        <f t="shared" ca="1" si="11"/>
        <v>-1.0720235549037782E-2</v>
      </c>
      <c r="AM972" s="26">
        <f t="shared" ca="1" si="12"/>
        <v>1</v>
      </c>
      <c r="AN972" s="26">
        <f t="shared" ca="1" si="13"/>
        <v>0</v>
      </c>
      <c r="AO972" s="25">
        <f t="shared" si="20"/>
        <v>0</v>
      </c>
      <c r="AP972" s="26">
        <f t="shared" si="21"/>
        <v>0</v>
      </c>
      <c r="AQ972" s="25">
        <f t="shared" si="22"/>
        <v>1</v>
      </c>
      <c r="AR972" s="26">
        <f t="shared" si="23"/>
        <v>0</v>
      </c>
      <c r="BD972" s="30"/>
      <c r="BE972" s="30"/>
      <c r="BF972" s="30"/>
    </row>
    <row r="973" spans="1:58" x14ac:dyDescent="0.2">
      <c r="A973" s="40">
        <v>39483</v>
      </c>
      <c r="B973" s="13">
        <v>27.39</v>
      </c>
      <c r="C973" s="14">
        <v>26.92</v>
      </c>
      <c r="D973" s="31">
        <f t="shared" si="14"/>
        <v>14547.658045885601</v>
      </c>
      <c r="E973" s="31">
        <f t="shared" si="15"/>
        <v>21552.996707026748</v>
      </c>
      <c r="F973" s="16">
        <f t="shared" si="0"/>
        <v>36100.654752912349</v>
      </c>
      <c r="G973" s="16">
        <f t="shared" si="1"/>
        <v>27.109398206995532</v>
      </c>
      <c r="H973" s="17">
        <f t="shared" si="2"/>
        <v>-1.7459138187221335E-2</v>
      </c>
      <c r="I973" s="16">
        <v>28.24</v>
      </c>
      <c r="J973" s="32">
        <f t="shared" si="16"/>
        <v>1.0564541112009516</v>
      </c>
      <c r="K973" s="18">
        <f t="shared" ca="1" si="3"/>
        <v>12935.643708233934</v>
      </c>
      <c r="L973" s="19"/>
      <c r="M973" s="20"/>
      <c r="N973" s="18"/>
      <c r="O973" s="20"/>
      <c r="P973" s="21"/>
      <c r="Q973" s="33">
        <f t="shared" si="17"/>
        <v>0.94354588879904855</v>
      </c>
      <c r="R973" s="5">
        <f t="shared" ca="1" si="4"/>
        <v>7.2259981244804834</v>
      </c>
      <c r="S973" s="20"/>
      <c r="T973" s="20"/>
      <c r="U973" s="5">
        <f t="shared" ca="1" si="5"/>
        <v>13.563252416739461</v>
      </c>
      <c r="V973" s="23"/>
      <c r="W973" s="20"/>
      <c r="X973" s="32">
        <f t="shared" si="18"/>
        <v>1.1129082224019029</v>
      </c>
      <c r="Y973" s="18">
        <f t="shared" ca="1" si="6"/>
        <v>612912746.18760312</v>
      </c>
      <c r="Z973" s="20"/>
      <c r="AA973" s="20"/>
      <c r="AB973" s="18"/>
      <c r="AC973" s="20"/>
      <c r="AD973" s="20"/>
      <c r="AE973" s="24">
        <f t="shared" si="69"/>
        <v>9</v>
      </c>
      <c r="AH973" s="25" t="str">
        <f t="shared" ca="1" si="7"/>
        <v>-</v>
      </c>
      <c r="AI973" s="15">
        <f t="shared" ca="1" si="8"/>
        <v>25.852749704174947</v>
      </c>
      <c r="AJ973" s="15">
        <f t="shared" ca="1" si="9"/>
        <v>24.72476269100963</v>
      </c>
      <c r="AK973" s="17">
        <f t="shared" ca="1" si="10"/>
        <v>-1.905566198870105E-2</v>
      </c>
      <c r="AL973" s="17">
        <f t="shared" ca="1" si="11"/>
        <v>-1.4655599945777351E-2</v>
      </c>
      <c r="AM973" s="26">
        <f t="shared" ca="1" si="12"/>
        <v>1</v>
      </c>
      <c r="AN973" s="26">
        <f t="shared" ca="1" si="13"/>
        <v>0</v>
      </c>
      <c r="AO973" s="25">
        <f t="shared" si="20"/>
        <v>0</v>
      </c>
      <c r="AP973" s="26">
        <f t="shared" si="21"/>
        <v>0</v>
      </c>
      <c r="AQ973" s="25">
        <f t="shared" si="22"/>
        <v>1</v>
      </c>
      <c r="AR973" s="26">
        <f t="shared" si="23"/>
        <v>0</v>
      </c>
      <c r="BD973" s="30"/>
      <c r="BE973" s="30"/>
      <c r="BF973" s="30"/>
    </row>
    <row r="974" spans="1:58" x14ac:dyDescent="0.2">
      <c r="A974" s="40">
        <v>39484</v>
      </c>
      <c r="B974" s="13">
        <v>28.19</v>
      </c>
      <c r="C974" s="14">
        <v>27.6</v>
      </c>
      <c r="D974" s="31">
        <f t="shared" si="14"/>
        <v>12931.251596342756</v>
      </c>
      <c r="E974" s="31">
        <f t="shared" si="15"/>
        <v>23197.624220138878</v>
      </c>
      <c r="F974" s="16">
        <f t="shared" si="0"/>
        <v>36128.875816481632</v>
      </c>
      <c r="G974" s="16">
        <f t="shared" si="1"/>
        <v>27.81117287126775</v>
      </c>
      <c r="H974" s="17">
        <f t="shared" si="2"/>
        <v>-2.1376811594202794E-2</v>
      </c>
      <c r="I974" s="16">
        <v>28.97</v>
      </c>
      <c r="J974" s="32">
        <f t="shared" si="16"/>
        <v>1.0266887358758523</v>
      </c>
      <c r="K974" s="18">
        <f t="shared" ca="1" si="3"/>
        <v>13280.338251694184</v>
      </c>
      <c r="L974" s="19"/>
      <c r="M974" s="20"/>
      <c r="N974" s="18"/>
      <c r="O974" s="20"/>
      <c r="P974" s="21"/>
      <c r="Q974" s="33">
        <f t="shared" si="17"/>
        <v>0.9733112641241477</v>
      </c>
      <c r="R974" s="5">
        <f t="shared" ca="1" si="4"/>
        <v>7.0328523775108129</v>
      </c>
      <c r="S974" s="20"/>
      <c r="T974" s="20"/>
      <c r="U974" s="5">
        <f t="shared" ca="1" si="5"/>
        <v>13.200814404297434</v>
      </c>
      <c r="V974" s="23"/>
      <c r="W974" s="20"/>
      <c r="X974" s="32">
        <f t="shared" si="18"/>
        <v>1.0533774717517046</v>
      </c>
      <c r="Y974" s="18">
        <f t="shared" ca="1" si="6"/>
        <v>645585988.15248454</v>
      </c>
      <c r="Z974" s="20"/>
      <c r="AA974" s="20"/>
      <c r="AB974" s="18"/>
      <c r="AC974" s="20"/>
      <c r="AD974" s="20"/>
      <c r="AE974" s="24">
        <f t="shared" si="69"/>
        <v>8</v>
      </c>
      <c r="AH974" s="25">
        <f t="shared" ca="1" si="7"/>
        <v>1</v>
      </c>
      <c r="AI974" s="15">
        <f t="shared" ca="1" si="8"/>
        <v>26.008644326157611</v>
      </c>
      <c r="AJ974" s="15">
        <f t="shared" ca="1" si="9"/>
        <v>24.858286696562391</v>
      </c>
      <c r="AK974" s="17">
        <f t="shared" ca="1" si="10"/>
        <v>-1.6017803855061574E-2</v>
      </c>
      <c r="AL974" s="17">
        <f t="shared" ca="1" si="11"/>
        <v>-2.0324319993124194E-2</v>
      </c>
      <c r="AM974" s="26">
        <f t="shared" ca="1" si="12"/>
        <v>1</v>
      </c>
      <c r="AN974" s="26">
        <f t="shared" ca="1" si="13"/>
        <v>1</v>
      </c>
      <c r="AO974" s="25">
        <f t="shared" si="20"/>
        <v>0</v>
      </c>
      <c r="AP974" s="26">
        <f t="shared" si="21"/>
        <v>0</v>
      </c>
      <c r="AQ974" s="25">
        <f t="shared" si="22"/>
        <v>1</v>
      </c>
      <c r="AR974" s="26">
        <f t="shared" si="23"/>
        <v>0</v>
      </c>
      <c r="BD974" s="30"/>
      <c r="BE974" s="30"/>
      <c r="BF974" s="30"/>
    </row>
    <row r="975" spans="1:58" x14ac:dyDescent="0.2">
      <c r="A975" s="40">
        <v>39485</v>
      </c>
      <c r="B975" s="13">
        <v>27.62</v>
      </c>
      <c r="C975" s="14">
        <v>27.25</v>
      </c>
      <c r="D975" s="31">
        <f t="shared" si="14"/>
        <v>11314.845146799911</v>
      </c>
      <c r="E975" s="31">
        <f t="shared" si="15"/>
        <v>24848.584285813253</v>
      </c>
      <c r="F975" s="16">
        <f t="shared" si="0"/>
        <v>36163.429432613164</v>
      </c>
      <c r="G975" s="16">
        <f t="shared" si="1"/>
        <v>27.365765920710508</v>
      </c>
      <c r="H975" s="17">
        <f t="shared" si="2"/>
        <v>-1.3577981651376136E-2</v>
      </c>
      <c r="I975" s="16">
        <v>27.66</v>
      </c>
      <c r="J975" s="32">
        <f t="shared" si="16"/>
        <v>0.98492568563005634</v>
      </c>
      <c r="K975" s="18">
        <f t="shared" ca="1" si="3"/>
        <v>13079.61300659568</v>
      </c>
      <c r="L975" s="19"/>
      <c r="M975" s="20"/>
      <c r="N975" s="18"/>
      <c r="O975" s="20"/>
      <c r="P975" s="21"/>
      <c r="Q975" s="33">
        <f t="shared" si="17"/>
        <v>1.0150743143699437</v>
      </c>
      <c r="R975" s="5">
        <f t="shared" ca="1" si="4"/>
        <v>7.1385704093231706</v>
      </c>
      <c r="S975" s="20"/>
      <c r="T975" s="20"/>
      <c r="U975" s="5">
        <f t="shared" ca="1" si="5"/>
        <v>13.399348882346352</v>
      </c>
      <c r="V975" s="23"/>
      <c r="W975" s="20"/>
      <c r="X975" s="32">
        <f t="shared" si="18"/>
        <v>0.96985137126011256</v>
      </c>
      <c r="Y975" s="18">
        <f t="shared" ca="1" si="6"/>
        <v>626081248.79742908</v>
      </c>
      <c r="Z975" s="20"/>
      <c r="AA975" s="20"/>
      <c r="AB975" s="18"/>
      <c r="AC975" s="20"/>
      <c r="AD975" s="20"/>
      <c r="AE975" s="24">
        <f t="shared" si="69"/>
        <v>7</v>
      </c>
      <c r="AH975" s="25">
        <f t="shared" ca="1" si="7"/>
        <v>1</v>
      </c>
      <c r="AI975" s="15">
        <f t="shared" ca="1" si="8"/>
        <v>26.084257279218111</v>
      </c>
      <c r="AJ975" s="15">
        <f t="shared" ca="1" si="9"/>
        <v>24.971611561155346</v>
      </c>
      <c r="AK975" s="17">
        <f t="shared" ca="1" si="10"/>
        <v>-1.4498849831908042E-2</v>
      </c>
      <c r="AL975" s="17">
        <f t="shared" ca="1" si="11"/>
        <v>-2.4144417697365313E-2</v>
      </c>
      <c r="AM975" s="26">
        <f t="shared" ca="1" si="12"/>
        <v>1</v>
      </c>
      <c r="AN975" s="26">
        <f t="shared" ca="1" si="13"/>
        <v>1</v>
      </c>
      <c r="AO975" s="25">
        <f t="shared" si="20"/>
        <v>0</v>
      </c>
      <c r="AP975" s="26">
        <f t="shared" si="21"/>
        <v>0</v>
      </c>
      <c r="AQ975" s="25">
        <f t="shared" si="22"/>
        <v>1</v>
      </c>
      <c r="AR975" s="26">
        <f t="shared" si="23"/>
        <v>0</v>
      </c>
      <c r="BD975" s="30"/>
      <c r="BE975" s="30"/>
      <c r="BF975" s="30"/>
    </row>
    <row r="976" spans="1:58" x14ac:dyDescent="0.2">
      <c r="A976" s="40">
        <v>39486</v>
      </c>
      <c r="B976" s="13">
        <v>28.39</v>
      </c>
      <c r="C976" s="14">
        <v>27.63</v>
      </c>
      <c r="D976" s="31">
        <f t="shared" si="14"/>
        <v>9698.4386972570665</v>
      </c>
      <c r="E976" s="31">
        <f t="shared" si="15"/>
        <v>26486.938272469157</v>
      </c>
      <c r="F976" s="16">
        <f t="shared" si="0"/>
        <v>36185.376969726225</v>
      </c>
      <c r="G976" s="16">
        <f t="shared" si="1"/>
        <v>27.833695913298957</v>
      </c>
      <c r="H976" s="17">
        <f t="shared" si="2"/>
        <v>-2.7506333695258789E-2</v>
      </c>
      <c r="I976" s="16">
        <v>28.01</v>
      </c>
      <c r="J976" s="32">
        <f t="shared" si="16"/>
        <v>1.0177163769849438</v>
      </c>
      <c r="K976" s="18">
        <f t="shared" ca="1" si="3"/>
        <v>13310.793684927161</v>
      </c>
      <c r="L976" s="19"/>
      <c r="M976" s="20"/>
      <c r="N976" s="18"/>
      <c r="O976" s="20"/>
      <c r="P976" s="21"/>
      <c r="Q976" s="33">
        <f t="shared" si="17"/>
        <v>0.98228362301505623</v>
      </c>
      <c r="R976" s="5">
        <f t="shared" ca="1" si="4"/>
        <v>7.0118086899208993</v>
      </c>
      <c r="S976" s="20"/>
      <c r="T976" s="20"/>
      <c r="U976" s="5">
        <f t="shared" ca="1" si="5"/>
        <v>13.161510360756798</v>
      </c>
      <c r="V976" s="23"/>
      <c r="W976" s="20"/>
      <c r="X976" s="32">
        <f t="shared" si="18"/>
        <v>1.0354327539698875</v>
      </c>
      <c r="Y976" s="18">
        <f t="shared" ca="1" si="6"/>
        <v>648222367.30043793</v>
      </c>
      <c r="Z976" s="20"/>
      <c r="AA976" s="20"/>
      <c r="AB976" s="18"/>
      <c r="AC976" s="20"/>
      <c r="AD976" s="20"/>
      <c r="AE976" s="24">
        <f t="shared" si="69"/>
        <v>6</v>
      </c>
      <c r="AH976" s="25">
        <f t="shared" ca="1" si="7"/>
        <v>1</v>
      </c>
      <c r="AI976" s="15">
        <f t="shared" ca="1" si="8"/>
        <v>26.194040845826461</v>
      </c>
      <c r="AJ976" s="15">
        <f t="shared" ca="1" si="9"/>
        <v>25.106324364601367</v>
      </c>
      <c r="AK976" s="17">
        <f t="shared" ca="1" si="10"/>
        <v>-1.6910184652314975E-2</v>
      </c>
      <c r="AL976" s="17">
        <f t="shared" ca="1" si="11"/>
        <v>-2.5963443697146399E-2</v>
      </c>
      <c r="AM976" s="26">
        <f t="shared" ca="1" si="12"/>
        <v>1</v>
      </c>
      <c r="AN976" s="26">
        <f t="shared" ca="1" si="13"/>
        <v>1</v>
      </c>
      <c r="AO976" s="25">
        <f t="shared" si="20"/>
        <v>0</v>
      </c>
      <c r="AP976" s="26">
        <f t="shared" si="21"/>
        <v>0</v>
      </c>
      <c r="AQ976" s="25">
        <f t="shared" si="22"/>
        <v>1</v>
      </c>
      <c r="AR976" s="26">
        <f t="shared" si="23"/>
        <v>0</v>
      </c>
      <c r="BD976" s="30"/>
      <c r="BE976" s="30"/>
      <c r="BF976" s="30"/>
    </row>
    <row r="977" spans="1:58" x14ac:dyDescent="0.2">
      <c r="A977" s="40">
        <v>39489</v>
      </c>
      <c r="B977" s="13">
        <v>27.88</v>
      </c>
      <c r="C977" s="14">
        <v>26.97</v>
      </c>
      <c r="D977" s="31">
        <f t="shared" si="14"/>
        <v>8082.0322477142217</v>
      </c>
      <c r="E977" s="31">
        <f t="shared" si="15"/>
        <v>28147.806137200296</v>
      </c>
      <c r="F977" s="16">
        <f t="shared" si="0"/>
        <v>36229.838384914518</v>
      </c>
      <c r="G977" s="16">
        <f t="shared" si="1"/>
        <v>27.172999783418362</v>
      </c>
      <c r="H977" s="17">
        <f t="shared" si="2"/>
        <v>-3.374119391916941E-2</v>
      </c>
      <c r="I977" s="16">
        <v>27.6</v>
      </c>
      <c r="J977" s="32">
        <f t="shared" si="16"/>
        <v>0.97746226966385696</v>
      </c>
      <c r="K977" s="18">
        <f t="shared" ca="1" si="3"/>
        <v>13010.26818210776</v>
      </c>
      <c r="L977" s="19"/>
      <c r="M977" s="20"/>
      <c r="N977" s="18"/>
      <c r="O977" s="20"/>
      <c r="P977" s="21"/>
      <c r="Q977" s="33">
        <f t="shared" si="17"/>
        <v>1.0225377303361431</v>
      </c>
      <c r="R977" s="5">
        <f t="shared" ca="1" si="4"/>
        <v>7.1695402572824323</v>
      </c>
      <c r="S977" s="20"/>
      <c r="T977" s="20"/>
      <c r="U977" s="5">
        <f t="shared" ca="1" si="5"/>
        <v>13.457680186797292</v>
      </c>
      <c r="V977" s="23"/>
      <c r="W977" s="20"/>
      <c r="X977" s="32">
        <f t="shared" si="18"/>
        <v>0.95492453932771393</v>
      </c>
      <c r="Y977" s="18">
        <f t="shared" ca="1" si="6"/>
        <v>618962706.92207479</v>
      </c>
      <c r="Z977" s="20"/>
      <c r="AA977" s="20"/>
      <c r="AB977" s="18"/>
      <c r="AC977" s="20"/>
      <c r="AD977" s="20"/>
      <c r="AE977" s="24">
        <f t="shared" si="69"/>
        <v>5</v>
      </c>
      <c r="AH977" s="25">
        <f t="shared" ca="1" si="7"/>
        <v>1</v>
      </c>
      <c r="AI977" s="15">
        <f t="shared" ca="1" si="8"/>
        <v>26.3093995927861</v>
      </c>
      <c r="AJ977" s="15">
        <f t="shared" ca="1" si="9"/>
        <v>25.193631340591359</v>
      </c>
      <c r="AK977" s="17">
        <f t="shared" ca="1" si="10"/>
        <v>-2.0573727785910007E-2</v>
      </c>
      <c r="AL977" s="17">
        <f t="shared" ca="1" si="11"/>
        <v>-2.7250517753608386E-2</v>
      </c>
      <c r="AM977" s="26">
        <f t="shared" ca="1" si="12"/>
        <v>1</v>
      </c>
      <c r="AN977" s="26">
        <f t="shared" ca="1" si="13"/>
        <v>1</v>
      </c>
      <c r="AO977" s="25">
        <f t="shared" si="20"/>
        <v>0</v>
      </c>
      <c r="AP977" s="26">
        <f t="shared" si="21"/>
        <v>0</v>
      </c>
      <c r="AQ977" s="25">
        <f t="shared" si="22"/>
        <v>1</v>
      </c>
      <c r="AR977" s="26">
        <f t="shared" si="23"/>
        <v>0</v>
      </c>
      <c r="BD977" s="30"/>
      <c r="BE977" s="30"/>
      <c r="BF977" s="30"/>
    </row>
    <row r="978" spans="1:58" x14ac:dyDescent="0.2">
      <c r="A978" s="40">
        <v>39490</v>
      </c>
      <c r="B978" s="13">
        <v>27.06</v>
      </c>
      <c r="C978" s="14">
        <v>26.72</v>
      </c>
      <c r="D978" s="31">
        <f t="shared" si="14"/>
        <v>6465.625798171377</v>
      </c>
      <c r="E978" s="31">
        <f t="shared" si="15"/>
        <v>29818.752070209361</v>
      </c>
      <c r="F978" s="16">
        <f t="shared" si="0"/>
        <v>36284.37786838074</v>
      </c>
      <c r="G978" s="16">
        <f t="shared" si="1"/>
        <v>26.780585654227071</v>
      </c>
      <c r="H978" s="17">
        <f t="shared" si="2"/>
        <v>-1.2724550898203679E-2</v>
      </c>
      <c r="I978" s="16">
        <v>26.33</v>
      </c>
      <c r="J978" s="32">
        <f t="shared" si="16"/>
        <v>0.98704230983383678</v>
      </c>
      <c r="K978" s="18">
        <f t="shared" ca="1" si="3"/>
        <v>12841.161628253261</v>
      </c>
      <c r="L978" s="19"/>
      <c r="M978" s="20"/>
      <c r="N978" s="18"/>
      <c r="O978" s="20"/>
      <c r="P978" s="21"/>
      <c r="Q978" s="33">
        <f t="shared" si="17"/>
        <v>1.0129576901661632</v>
      </c>
      <c r="R978" s="5">
        <f t="shared" ca="1" si="4"/>
        <v>7.2621383948322729</v>
      </c>
      <c r="S978" s="20"/>
      <c r="T978" s="20"/>
      <c r="U978" s="5">
        <f t="shared" ca="1" si="5"/>
        <v>13.631593937510067</v>
      </c>
      <c r="V978" s="23"/>
      <c r="W978" s="20"/>
      <c r="X978" s="32">
        <f t="shared" si="18"/>
        <v>0.97408461966767346</v>
      </c>
      <c r="Y978" s="18">
        <f t="shared" ca="1" si="6"/>
        <v>602882372.77322268</v>
      </c>
      <c r="Z978" s="20"/>
      <c r="AA978" s="20"/>
      <c r="AB978" s="18"/>
      <c r="AC978" s="20"/>
      <c r="AD978" s="20"/>
      <c r="AE978" s="24">
        <f t="shared" si="69"/>
        <v>4</v>
      </c>
      <c r="AH978" s="25">
        <f t="shared" ca="1" si="7"/>
        <v>1</v>
      </c>
      <c r="AI978" s="15">
        <f t="shared" ca="1" si="8"/>
        <v>26.349083366989142</v>
      </c>
      <c r="AJ978" s="15">
        <f t="shared" ca="1" si="9"/>
        <v>25.27753122216863</v>
      </c>
      <c r="AK978" s="17">
        <f t="shared" ca="1" si="10"/>
        <v>-2.1064334990905358E-2</v>
      </c>
      <c r="AL978" s="17">
        <f t="shared" ca="1" si="11"/>
        <v>-2.6805629964603853E-2</v>
      </c>
      <c r="AM978" s="26">
        <f t="shared" ca="1" si="12"/>
        <v>1</v>
      </c>
      <c r="AN978" s="26">
        <f t="shared" ca="1" si="13"/>
        <v>1</v>
      </c>
      <c r="AO978" s="25">
        <f t="shared" si="20"/>
        <v>0</v>
      </c>
      <c r="AP978" s="26">
        <f t="shared" si="21"/>
        <v>0</v>
      </c>
      <c r="AQ978" s="25">
        <f t="shared" si="22"/>
        <v>1</v>
      </c>
      <c r="AR978" s="26">
        <f t="shared" si="23"/>
        <v>0</v>
      </c>
      <c r="BD978" s="30"/>
      <c r="BE978" s="30"/>
      <c r="BF978" s="30"/>
    </row>
    <row r="979" spans="1:58" x14ac:dyDescent="0.2">
      <c r="A979" s="40">
        <v>39491</v>
      </c>
      <c r="B979" s="13">
        <v>26</v>
      </c>
      <c r="C979" s="14">
        <v>25.81</v>
      </c>
      <c r="D979" s="31">
        <f t="shared" si="14"/>
        <v>4849.2193486285323</v>
      </c>
      <c r="E979" s="31">
        <f t="shared" si="15"/>
        <v>31455.726565891597</v>
      </c>
      <c r="F979" s="16">
        <f t="shared" si="0"/>
        <v>36304.945914520125</v>
      </c>
      <c r="G979" s="16">
        <f t="shared" si="1"/>
        <v>25.835378131079128</v>
      </c>
      <c r="H979" s="17">
        <f t="shared" si="2"/>
        <v>-7.3614877954282232E-3</v>
      </c>
      <c r="I979" s="16">
        <v>24.88</v>
      </c>
      <c r="J979" s="32">
        <f t="shared" si="16"/>
        <v>0.96525234453334241</v>
      </c>
      <c r="K979" s="18">
        <f t="shared" ca="1" si="3"/>
        <v>12394.456050464776</v>
      </c>
      <c r="L979" s="19"/>
      <c r="M979" s="20"/>
      <c r="N979" s="18"/>
      <c r="O979" s="20"/>
      <c r="P979" s="21"/>
      <c r="Q979" s="33">
        <f t="shared" si="17"/>
        <v>1.0347476554666577</v>
      </c>
      <c r="R979" s="5">
        <f t="shared" ca="1" si="4"/>
        <v>7.5141676343451831</v>
      </c>
      <c r="S979" s="20"/>
      <c r="T979" s="20"/>
      <c r="U979" s="5">
        <f t="shared" ca="1" si="5"/>
        <v>14.104776967428293</v>
      </c>
      <c r="V979" s="23"/>
      <c r="W979" s="20"/>
      <c r="X979" s="32">
        <f t="shared" si="18"/>
        <v>0.93050468906668482</v>
      </c>
      <c r="Y979" s="18">
        <f t="shared" ca="1" si="6"/>
        <v>560947954.65064859</v>
      </c>
      <c r="Z979" s="20"/>
      <c r="AA979" s="20"/>
      <c r="AB979" s="18"/>
      <c r="AC979" s="20"/>
      <c r="AD979" s="20"/>
      <c r="AE979" s="24">
        <f t="shared" si="69"/>
        <v>3</v>
      </c>
      <c r="AH979" s="25">
        <f t="shared" ca="1" si="7"/>
        <v>1</v>
      </c>
      <c r="AI979" s="15">
        <f t="shared" ca="1" si="8"/>
        <v>26.393538225341867</v>
      </c>
      <c r="AJ979" s="15">
        <f t="shared" ca="1" si="9"/>
        <v>25.333504780836765</v>
      </c>
      <c r="AK979" s="17">
        <f t="shared" ca="1" si="10"/>
        <v>-1.9381393258939839E-2</v>
      </c>
      <c r="AL979" s="17">
        <f t="shared" ca="1" si="11"/>
        <v>-2.4067277159551245E-2</v>
      </c>
      <c r="AM979" s="26">
        <f t="shared" ca="1" si="12"/>
        <v>1</v>
      </c>
      <c r="AN979" s="26">
        <f t="shared" ca="1" si="13"/>
        <v>1</v>
      </c>
      <c r="AO979" s="25">
        <f t="shared" si="20"/>
        <v>0</v>
      </c>
      <c r="AP979" s="26">
        <f t="shared" si="21"/>
        <v>0</v>
      </c>
      <c r="AQ979" s="25">
        <f t="shared" si="22"/>
        <v>1</v>
      </c>
      <c r="AR979" s="26">
        <f t="shared" si="23"/>
        <v>0</v>
      </c>
      <c r="BD979" s="30"/>
      <c r="BE979" s="30"/>
      <c r="BF979" s="30"/>
    </row>
    <row r="980" spans="1:58" x14ac:dyDescent="0.2">
      <c r="A980" s="40">
        <v>39492</v>
      </c>
      <c r="B980" s="13">
        <v>26.28</v>
      </c>
      <c r="C980" s="14">
        <v>26.18</v>
      </c>
      <c r="D980" s="31">
        <f t="shared" si="14"/>
        <v>3232.8128990856885</v>
      </c>
      <c r="E980" s="31">
        <f t="shared" si="15"/>
        <v>33084.032171785198</v>
      </c>
      <c r="F980" s="16">
        <f t="shared" si="0"/>
        <v>36316.845070870884</v>
      </c>
      <c r="G980" s="16">
        <f t="shared" si="1"/>
        <v>26.188901689815783</v>
      </c>
      <c r="H980" s="17">
        <f t="shared" si="2"/>
        <v>-3.8197097020626902E-3</v>
      </c>
      <c r="I980" s="16">
        <v>25.54</v>
      </c>
      <c r="J980" s="32">
        <f t="shared" si="16"/>
        <v>1.014015940511874</v>
      </c>
      <c r="K980" s="18">
        <f t="shared" ca="1" si="3"/>
        <v>12567.663629793022</v>
      </c>
      <c r="L980" s="19"/>
      <c r="M980" s="20"/>
      <c r="N980" s="18"/>
      <c r="O980" s="20"/>
      <c r="P980" s="21"/>
      <c r="Q980" s="33">
        <f t="shared" si="17"/>
        <v>0.98598405948812606</v>
      </c>
      <c r="R980" s="5">
        <f t="shared" ca="1" si="4"/>
        <v>7.408540864859658</v>
      </c>
      <c r="S980" s="20"/>
      <c r="T980" s="20"/>
      <c r="U980" s="5">
        <f t="shared" ca="1" si="5"/>
        <v>13.906609137429623</v>
      </c>
      <c r="V980" s="23"/>
      <c r="W980" s="20"/>
      <c r="X980" s="32">
        <f t="shared" si="18"/>
        <v>1.0280318810237479</v>
      </c>
      <c r="Y980" s="18">
        <f t="shared" ca="1" si="6"/>
        <v>576634428.36156452</v>
      </c>
      <c r="Z980" s="20"/>
      <c r="AA980" s="20"/>
      <c r="AB980" s="18"/>
      <c r="AC980" s="20"/>
      <c r="AD980" s="20"/>
      <c r="AE980" s="24">
        <f t="shared" si="69"/>
        <v>2</v>
      </c>
      <c r="AH980" s="25">
        <f t="shared" ca="1" si="7"/>
        <v>1</v>
      </c>
      <c r="AI980" s="15">
        <f t="shared" ca="1" si="8"/>
        <v>26.441991004060366</v>
      </c>
      <c r="AJ980" s="15">
        <f t="shared" ca="1" si="9"/>
        <v>25.378752076441558</v>
      </c>
      <c r="AK980" s="17">
        <f t="shared" ca="1" si="10"/>
        <v>-1.6455209610249821E-2</v>
      </c>
      <c r="AL980" s="17">
        <f t="shared" ca="1" si="11"/>
        <v>-2.1588617711582339E-2</v>
      </c>
      <c r="AM980" s="26">
        <f t="shared" ca="1" si="12"/>
        <v>1</v>
      </c>
      <c r="AN980" s="26">
        <f t="shared" ca="1" si="13"/>
        <v>1</v>
      </c>
      <c r="AO980" s="25">
        <f t="shared" si="20"/>
        <v>0</v>
      </c>
      <c r="AP980" s="26">
        <f t="shared" si="21"/>
        <v>0</v>
      </c>
      <c r="AQ980" s="25">
        <f t="shared" si="22"/>
        <v>1</v>
      </c>
      <c r="AR980" s="26">
        <f t="shared" si="23"/>
        <v>0</v>
      </c>
      <c r="BD980" s="30"/>
      <c r="BE980" s="30"/>
      <c r="BF980" s="30"/>
    </row>
    <row r="981" spans="1:58" x14ac:dyDescent="0.2">
      <c r="A981" s="40">
        <v>39493</v>
      </c>
      <c r="B981" s="13">
        <v>26.07</v>
      </c>
      <c r="C981" s="14">
        <v>25.93</v>
      </c>
      <c r="D981" s="31">
        <f t="shared" si="14"/>
        <v>1616.4064495428443</v>
      </c>
      <c r="E981" s="31">
        <f t="shared" si="15"/>
        <v>34706.612824725838</v>
      </c>
      <c r="F981" s="16">
        <f t="shared" si="0"/>
        <v>36323.019274268685</v>
      </c>
      <c r="G981" s="16">
        <f t="shared" si="1"/>
        <v>25.936230123691736</v>
      </c>
      <c r="H981" s="17">
        <f t="shared" si="2"/>
        <v>-5.3991515618974084E-3</v>
      </c>
      <c r="I981" s="16">
        <v>25.02</v>
      </c>
      <c r="J981" s="32">
        <f t="shared" si="16"/>
        <v>0.99052032928619993</v>
      </c>
      <c r="K981" s="18">
        <f t="shared" ca="1" si="3"/>
        <v>12448.018815466878</v>
      </c>
      <c r="L981" s="19"/>
      <c r="M981" s="20"/>
      <c r="N981" s="18"/>
      <c r="O981" s="20"/>
      <c r="P981" s="21"/>
      <c r="Q981" s="33">
        <f t="shared" si="17"/>
        <v>1.0094796707138001</v>
      </c>
      <c r="R981" s="5">
        <f t="shared" ca="1" si="4"/>
        <v>7.4784598369481996</v>
      </c>
      <c r="S981" s="20"/>
      <c r="T981" s="20"/>
      <c r="U981" s="5">
        <f t="shared" ca="1" si="5"/>
        <v>14.037958600748285</v>
      </c>
      <c r="V981" s="23"/>
      <c r="W981" s="20"/>
      <c r="X981" s="32">
        <f t="shared" si="18"/>
        <v>0.98104065857239986</v>
      </c>
      <c r="Y981" s="18">
        <f t="shared" ca="1" si="6"/>
        <v>565664588.74798071</v>
      </c>
      <c r="Z981" s="20"/>
      <c r="AA981" s="20"/>
      <c r="AB981" s="18"/>
      <c r="AC981" s="20"/>
      <c r="AD981" s="20"/>
      <c r="AE981" s="24">
        <f t="shared" si="69"/>
        <v>1</v>
      </c>
      <c r="AH981" s="25">
        <f t="shared" ca="1" si="7"/>
        <v>1</v>
      </c>
      <c r="AI981" s="15">
        <f t="shared" ca="1" si="8"/>
        <v>26.487049581379022</v>
      </c>
      <c r="AJ981" s="15">
        <f t="shared" ca="1" si="9"/>
        <v>25.395095451092175</v>
      </c>
      <c r="AK981" s="17">
        <f t="shared" ca="1" si="10"/>
        <v>-1.5092071262003367E-2</v>
      </c>
      <c r="AL981" s="17">
        <f t="shared" ca="1" si="11"/>
        <v>-1.9237627430846546E-2</v>
      </c>
      <c r="AM981" s="26">
        <f t="shared" ca="1" si="12"/>
        <v>1</v>
      </c>
      <c r="AN981" s="26">
        <f t="shared" ca="1" si="13"/>
        <v>1</v>
      </c>
      <c r="AO981" s="25">
        <f t="shared" si="20"/>
        <v>0</v>
      </c>
      <c r="AP981" s="26">
        <f t="shared" si="21"/>
        <v>0</v>
      </c>
      <c r="AQ981" s="25">
        <f t="shared" si="22"/>
        <v>1</v>
      </c>
      <c r="AR981" s="26">
        <f t="shared" si="23"/>
        <v>0</v>
      </c>
      <c r="BD981" s="30"/>
      <c r="BE981" s="30"/>
      <c r="BF981" s="30"/>
    </row>
    <row r="982" spans="1:58" x14ac:dyDescent="0.2">
      <c r="A982" s="41">
        <v>39497</v>
      </c>
      <c r="B982" s="13">
        <v>25.61</v>
      </c>
      <c r="C982" s="14">
        <v>25.7</v>
      </c>
      <c r="D982" s="31">
        <f t="shared" si="14"/>
        <v>36331.746497675391</v>
      </c>
      <c r="E982" s="31">
        <f t="shared" si="15"/>
        <v>0</v>
      </c>
      <c r="F982" s="16">
        <f t="shared" si="0"/>
        <v>36331.746497675391</v>
      </c>
      <c r="G982" s="16">
        <f t="shared" si="1"/>
        <v>25.61</v>
      </c>
      <c r="H982" s="17">
        <f t="shared" si="2"/>
        <v>3.5019455252918164E-3</v>
      </c>
      <c r="I982" s="16">
        <v>25.59</v>
      </c>
      <c r="J982" s="32">
        <f t="shared" si="16"/>
        <v>0.98765908214423437</v>
      </c>
      <c r="K982" s="18">
        <f t="shared" ca="1" si="3"/>
        <v>12293.897619792759</v>
      </c>
      <c r="L982" s="19"/>
      <c r="M982" s="20"/>
      <c r="N982" s="18"/>
      <c r="O982" s="20"/>
      <c r="P982" s="21"/>
      <c r="Q982" s="33">
        <f t="shared" si="17"/>
        <v>1.0123409178557656</v>
      </c>
      <c r="R982" s="5">
        <f t="shared" ca="1" si="4"/>
        <v>7.5704355079584476</v>
      </c>
      <c r="S982" s="20"/>
      <c r="T982" s="20"/>
      <c r="U982" s="5">
        <f t="shared" ca="1" si="5"/>
        <v>14.210713368116254</v>
      </c>
      <c r="V982" s="23"/>
      <c r="W982" s="20"/>
      <c r="X982" s="32">
        <f t="shared" si="18"/>
        <v>0.97531816428846874</v>
      </c>
      <c r="Y982" s="18">
        <f t="shared" ca="1" si="6"/>
        <v>551666639.00282454</v>
      </c>
      <c r="Z982" s="20"/>
      <c r="AA982" s="20"/>
      <c r="AB982" s="18"/>
      <c r="AC982" s="20"/>
      <c r="AD982" s="20"/>
      <c r="AE982" s="24">
        <v>21</v>
      </c>
      <c r="AH982" s="25">
        <f t="shared" ca="1" si="7"/>
        <v>1</v>
      </c>
      <c r="AI982" s="15">
        <f t="shared" ca="1" si="8"/>
        <v>26.42304409665271</v>
      </c>
      <c r="AJ982" s="15">
        <f t="shared" ca="1" si="9"/>
        <v>25.423135047099606</v>
      </c>
      <c r="AK982" s="17">
        <f t="shared" ca="1" si="10"/>
        <v>-9.9240247252449319E-3</v>
      </c>
      <c r="AL982" s="17">
        <f t="shared" ca="1" si="11"/>
        <v>-1.6717399246368517E-2</v>
      </c>
      <c r="AM982" s="26">
        <f t="shared" ca="1" si="12"/>
        <v>1</v>
      </c>
      <c r="AN982" s="26">
        <f t="shared" ca="1" si="13"/>
        <v>1</v>
      </c>
      <c r="AO982" s="25">
        <f t="shared" si="20"/>
        <v>0</v>
      </c>
      <c r="AP982" s="26">
        <f t="shared" si="21"/>
        <v>0</v>
      </c>
      <c r="AQ982" s="25">
        <f t="shared" si="22"/>
        <v>1</v>
      </c>
      <c r="AR982" s="26">
        <f t="shared" si="23"/>
        <v>0</v>
      </c>
      <c r="BD982" s="30"/>
      <c r="BE982" s="30"/>
      <c r="BF982" s="30"/>
    </row>
    <row r="983" spans="1:58" x14ac:dyDescent="0.2">
      <c r="A983" s="40">
        <v>39498</v>
      </c>
      <c r="B983" s="13">
        <v>25.45</v>
      </c>
      <c r="C983" s="14">
        <v>25.41</v>
      </c>
      <c r="D983" s="31">
        <f t="shared" si="14"/>
        <v>34601.663331119416</v>
      </c>
      <c r="E983" s="31">
        <f t="shared" si="15"/>
        <v>1724.0245095524676</v>
      </c>
      <c r="F983" s="16">
        <f t="shared" si="0"/>
        <v>36325.687840671882</v>
      </c>
      <c r="G983" s="16">
        <f t="shared" si="1"/>
        <v>25.448101591890438</v>
      </c>
      <c r="H983" s="17">
        <f t="shared" si="2"/>
        <v>-1.5741833923652582E-3</v>
      </c>
      <c r="I983" s="16">
        <v>24.4</v>
      </c>
      <c r="J983" s="32">
        <f t="shared" si="16"/>
        <v>0.993512607731731</v>
      </c>
      <c r="K983" s="18">
        <f t="shared" ca="1" si="3"/>
        <v>12213.644337320713</v>
      </c>
      <c r="L983" s="19"/>
      <c r="M983" s="20"/>
      <c r="N983" s="18"/>
      <c r="O983" s="20"/>
      <c r="P983" s="21"/>
      <c r="Q983" s="33">
        <f t="shared" si="17"/>
        <v>1.0064873922682689</v>
      </c>
      <c r="R983" s="5">
        <f t="shared" ca="1" si="4"/>
        <v>7.619230472396306</v>
      </c>
      <c r="S983" s="20"/>
      <c r="T983" s="20"/>
      <c r="U983" s="5">
        <f t="shared" ca="1" si="5"/>
        <v>14.302414174036343</v>
      </c>
      <c r="V983" s="23"/>
      <c r="W983" s="20"/>
      <c r="X983" s="32">
        <f t="shared" si="18"/>
        <v>0.987025215463462</v>
      </c>
      <c r="Y983" s="18">
        <f t="shared" ca="1" si="6"/>
        <v>544473047.39185905</v>
      </c>
      <c r="Z983" s="20"/>
      <c r="AA983" s="20"/>
      <c r="AB983" s="18"/>
      <c r="AC983" s="20"/>
      <c r="AD983" s="20"/>
      <c r="AE983" s="24">
        <f t="shared" ref="AE983:AE1002" si="70">AE982-1</f>
        <v>20</v>
      </c>
      <c r="AH983" s="25">
        <f t="shared" ca="1" si="7"/>
        <v>1</v>
      </c>
      <c r="AI983" s="15">
        <f t="shared" ca="1" si="8"/>
        <v>26.340022012380473</v>
      </c>
      <c r="AJ983" s="15">
        <f t="shared" ca="1" si="9"/>
        <v>25.448210695682299</v>
      </c>
      <c r="AK983" s="17">
        <f t="shared" ca="1" si="10"/>
        <v>-4.5628563041109071E-3</v>
      </c>
      <c r="AL983" s="17">
        <f t="shared" ca="1" si="11"/>
        <v>-1.4869589413554929E-2</v>
      </c>
      <c r="AM983" s="26">
        <f t="shared" ca="1" si="12"/>
        <v>1</v>
      </c>
      <c r="AN983" s="26">
        <f t="shared" ca="1" si="13"/>
        <v>1</v>
      </c>
      <c r="AO983" s="25">
        <f t="shared" si="20"/>
        <v>0</v>
      </c>
      <c r="AP983" s="26">
        <f t="shared" si="21"/>
        <v>0</v>
      </c>
      <c r="AQ983" s="25">
        <f t="shared" si="22"/>
        <v>1</v>
      </c>
      <c r="AR983" s="26">
        <f t="shared" si="23"/>
        <v>0</v>
      </c>
      <c r="BD983" s="30"/>
      <c r="BE983" s="30"/>
      <c r="BF983" s="30"/>
    </row>
    <row r="984" spans="1:58" x14ac:dyDescent="0.2">
      <c r="A984" s="40">
        <v>39499</v>
      </c>
      <c r="B984" s="13">
        <v>25.42</v>
      </c>
      <c r="C984" s="14">
        <v>25.45</v>
      </c>
      <c r="D984" s="31">
        <f t="shared" si="14"/>
        <v>32871.580164563449</v>
      </c>
      <c r="E984" s="31">
        <f t="shared" si="15"/>
        <v>3456.8311442966415</v>
      </c>
      <c r="F984" s="16">
        <f t="shared" si="0"/>
        <v>36328.411308860093</v>
      </c>
      <c r="G984" s="16">
        <f t="shared" si="1"/>
        <v>25.42285465096305</v>
      </c>
      <c r="H984" s="17">
        <f t="shared" si="2"/>
        <v>1.1787819253437082E-3</v>
      </c>
      <c r="I984" s="16">
        <v>25.12</v>
      </c>
      <c r="J984" s="32">
        <f t="shared" si="16"/>
        <v>0.99908280397699178</v>
      </c>
      <c r="K984" s="18">
        <f t="shared" ca="1" si="3"/>
        <v>12201.944562197408</v>
      </c>
      <c r="L984" s="19"/>
      <c r="M984" s="20"/>
      <c r="N984" s="18"/>
      <c r="O984" s="20"/>
      <c r="P984" s="21"/>
      <c r="Q984" s="33">
        <f t="shared" si="17"/>
        <v>1.0009171960230083</v>
      </c>
      <c r="R984" s="5">
        <f t="shared" ca="1" si="4"/>
        <v>7.6259011020388376</v>
      </c>
      <c r="S984" s="20"/>
      <c r="T984" s="20"/>
      <c r="U984" s="5">
        <f t="shared" ca="1" si="5"/>
        <v>14.315042192984873</v>
      </c>
      <c r="V984" s="23"/>
      <c r="W984" s="20"/>
      <c r="X984" s="32">
        <f t="shared" si="18"/>
        <v>0.99816560795398357</v>
      </c>
      <c r="Y984" s="18">
        <f t="shared" ca="1" si="6"/>
        <v>543438502.62165606</v>
      </c>
      <c r="Z984" s="20"/>
      <c r="AA984" s="20"/>
      <c r="AB984" s="18"/>
      <c r="AC984" s="20"/>
      <c r="AD984" s="20"/>
      <c r="AE984" s="24">
        <f t="shared" si="70"/>
        <v>19</v>
      </c>
      <c r="AH984" s="25">
        <f t="shared" ca="1" si="7"/>
        <v>1</v>
      </c>
      <c r="AI984" s="15">
        <f t="shared" ca="1" si="8"/>
        <v>26.239003291994671</v>
      </c>
      <c r="AJ984" s="15">
        <f t="shared" ca="1" si="9"/>
        <v>25.478863124104016</v>
      </c>
      <c r="AK984" s="17">
        <f t="shared" ca="1" si="10"/>
        <v>-2.2456341668530091E-3</v>
      </c>
      <c r="AL984" s="17">
        <f t="shared" ca="1" si="11"/>
        <v>-1.232066801846847E-2</v>
      </c>
      <c r="AM984" s="26">
        <f t="shared" ca="1" si="12"/>
        <v>1</v>
      </c>
      <c r="AN984" s="26">
        <f t="shared" ca="1" si="13"/>
        <v>1</v>
      </c>
      <c r="AO984" s="25">
        <f t="shared" si="20"/>
        <v>0</v>
      </c>
      <c r="AP984" s="26">
        <f t="shared" si="21"/>
        <v>0</v>
      </c>
      <c r="AQ984" s="25">
        <f t="shared" si="22"/>
        <v>1</v>
      </c>
      <c r="AR984" s="26">
        <f t="shared" si="23"/>
        <v>0</v>
      </c>
      <c r="BD984" s="30"/>
      <c r="BE984" s="30"/>
      <c r="BF984" s="30"/>
    </row>
    <row r="985" spans="1:58" x14ac:dyDescent="0.2">
      <c r="A985" s="40">
        <v>39500</v>
      </c>
      <c r="B985" s="13">
        <v>24.87</v>
      </c>
      <c r="C985" s="14">
        <v>24.83</v>
      </c>
      <c r="D985" s="31">
        <f t="shared" si="14"/>
        <v>31141.496998007478</v>
      </c>
      <c r="E985" s="31">
        <f t="shared" si="15"/>
        <v>5184.874920086535</v>
      </c>
      <c r="F985" s="16">
        <f t="shared" si="0"/>
        <v>36326.37191809401</v>
      </c>
      <c r="G985" s="16">
        <f t="shared" si="1"/>
        <v>24.864290786944785</v>
      </c>
      <c r="H985" s="17">
        <f t="shared" si="2"/>
        <v>-1.610954490535832E-3</v>
      </c>
      <c r="I985" s="16">
        <v>24.06</v>
      </c>
      <c r="J985" s="32">
        <f t="shared" si="16"/>
        <v>0.97797416167608775</v>
      </c>
      <c r="K985" s="18">
        <f t="shared" ca="1" si="3"/>
        <v>11932.70001193075</v>
      </c>
      <c r="L985" s="19"/>
      <c r="M985" s="20"/>
      <c r="N985" s="18"/>
      <c r="O985" s="20"/>
      <c r="P985" s="21"/>
      <c r="Q985" s="33">
        <f t="shared" si="17"/>
        <v>1.0220258383239123</v>
      </c>
      <c r="R985" s="5">
        <f t="shared" ca="1" si="4"/>
        <v>7.7935432844975727</v>
      </c>
      <c r="S985" s="20"/>
      <c r="T985" s="20"/>
      <c r="U985" s="5">
        <f t="shared" ca="1" si="5"/>
        <v>14.629842121795273</v>
      </c>
      <c r="V985" s="23"/>
      <c r="W985" s="20"/>
      <c r="X985" s="32">
        <f t="shared" si="18"/>
        <v>0.9559483233521755</v>
      </c>
      <c r="Y985" s="18">
        <f t="shared" ca="1" si="6"/>
        <v>519464935.56272203</v>
      </c>
      <c r="Z985" s="20"/>
      <c r="AA985" s="20"/>
      <c r="AB985" s="18"/>
      <c r="AC985" s="20"/>
      <c r="AD985" s="20"/>
      <c r="AE985" s="24">
        <f t="shared" si="70"/>
        <v>18</v>
      </c>
      <c r="AH985" s="25">
        <f t="shared" ca="1" si="7"/>
        <v>1</v>
      </c>
      <c r="AI985" s="15">
        <f t="shared" ca="1" si="8"/>
        <v>26.175558336353056</v>
      </c>
      <c r="AJ985" s="15">
        <f t="shared" ca="1" si="9"/>
        <v>25.521378661659572</v>
      </c>
      <c r="AK985" s="17">
        <f t="shared" ca="1" si="10"/>
        <v>-1.287211949370944E-3</v>
      </c>
      <c r="AL985" s="17">
        <f t="shared" ca="1" si="11"/>
        <v>-1.1003121062233376E-2</v>
      </c>
      <c r="AM985" s="26">
        <f t="shared" ca="1" si="12"/>
        <v>1</v>
      </c>
      <c r="AN985" s="26">
        <f t="shared" ca="1" si="13"/>
        <v>1</v>
      </c>
      <c r="AO985" s="25">
        <f t="shared" si="20"/>
        <v>0</v>
      </c>
      <c r="AP985" s="26">
        <f t="shared" si="21"/>
        <v>0</v>
      </c>
      <c r="AQ985" s="25">
        <f t="shared" si="22"/>
        <v>1</v>
      </c>
      <c r="AR985" s="26">
        <f t="shared" si="23"/>
        <v>0</v>
      </c>
      <c r="BD985" s="30"/>
      <c r="BE985" s="30"/>
      <c r="BF985" s="30"/>
    </row>
    <row r="986" spans="1:58" x14ac:dyDescent="0.2">
      <c r="A986" s="40">
        <v>39503</v>
      </c>
      <c r="B986" s="13">
        <v>24.17</v>
      </c>
      <c r="C986" s="14">
        <v>24.34</v>
      </c>
      <c r="D986" s="31">
        <f t="shared" si="14"/>
        <v>29411.413831451508</v>
      </c>
      <c r="E986" s="31">
        <f t="shared" si="15"/>
        <v>6917.7451718886696</v>
      </c>
      <c r="F986" s="16">
        <f t="shared" si="0"/>
        <v>36329.159003340174</v>
      </c>
      <c r="G986" s="16">
        <f t="shared" si="1"/>
        <v>24.202371150653754</v>
      </c>
      <c r="H986" s="17">
        <f t="shared" si="2"/>
        <v>6.9843878389481695E-3</v>
      </c>
      <c r="I986" s="16">
        <v>23.03</v>
      </c>
      <c r="J986" s="32">
        <f t="shared" si="16"/>
        <v>0.97345338533522108</v>
      </c>
      <c r="K986" s="18">
        <f t="shared" ca="1" si="3"/>
        <v>11615.453664726443</v>
      </c>
      <c r="L986" s="19"/>
      <c r="M986" s="20"/>
      <c r="N986" s="18"/>
      <c r="O986" s="20"/>
      <c r="P986" s="21"/>
      <c r="Q986" s="33">
        <f t="shared" si="17"/>
        <v>1.026546614664779</v>
      </c>
      <c r="R986" s="5">
        <f t="shared" ca="1" si="4"/>
        <v>8.0001021873247797</v>
      </c>
      <c r="S986" s="20"/>
      <c r="T986" s="20"/>
      <c r="U986" s="5">
        <f t="shared" ca="1" si="5"/>
        <v>15.017700748114102</v>
      </c>
      <c r="V986" s="23"/>
      <c r="W986" s="20"/>
      <c r="X986" s="32">
        <f t="shared" si="18"/>
        <v>0.94690677067044215</v>
      </c>
      <c r="Y986" s="18">
        <f t="shared" ca="1" si="6"/>
        <v>491852492.12769598</v>
      </c>
      <c r="Z986" s="20"/>
      <c r="AA986" s="20"/>
      <c r="AB986" s="18"/>
      <c r="AC986" s="20"/>
      <c r="AD986" s="20"/>
      <c r="AE986" s="24">
        <f t="shared" si="70"/>
        <v>17</v>
      </c>
      <c r="AH986" s="25">
        <f t="shared" ca="1" si="7"/>
        <v>1</v>
      </c>
      <c r="AI986" s="15">
        <f t="shared" ca="1" si="8"/>
        <v>26.081505794561366</v>
      </c>
      <c r="AJ986" s="15">
        <f t="shared" ca="1" si="9"/>
        <v>25.567577847785813</v>
      </c>
      <c r="AK986" s="17">
        <f t="shared" ca="1" si="10"/>
        <v>5.1347097413086595E-4</v>
      </c>
      <c r="AL986" s="17">
        <f t="shared" ca="1" si="11"/>
        <v>-9.7517015239980409E-3</v>
      </c>
      <c r="AM986" s="26">
        <f t="shared" ca="1" si="12"/>
        <v>1</v>
      </c>
      <c r="AN986" s="26">
        <f t="shared" ca="1" si="13"/>
        <v>1</v>
      </c>
      <c r="AO986" s="25">
        <f t="shared" si="20"/>
        <v>0</v>
      </c>
      <c r="AP986" s="26">
        <f t="shared" si="21"/>
        <v>0</v>
      </c>
      <c r="AQ986" s="25">
        <f t="shared" si="22"/>
        <v>1</v>
      </c>
      <c r="AR986" s="26">
        <f t="shared" si="23"/>
        <v>0</v>
      </c>
      <c r="BD986" s="30"/>
      <c r="BE986" s="30"/>
      <c r="BF986" s="30"/>
    </row>
    <row r="987" spans="1:58" x14ac:dyDescent="0.2">
      <c r="A987" s="40">
        <v>39504</v>
      </c>
      <c r="B987" s="13">
        <v>23.71</v>
      </c>
      <c r="C987" s="14">
        <v>24.18</v>
      </c>
      <c r="D987" s="31">
        <f t="shared" si="14"/>
        <v>27681.330664895537</v>
      </c>
      <c r="E987" s="31">
        <f t="shared" si="15"/>
        <v>8635.7447666157786</v>
      </c>
      <c r="F987" s="16">
        <f t="shared" si="0"/>
        <v>36317.075431511315</v>
      </c>
      <c r="G987" s="16">
        <f t="shared" si="1"/>
        <v>23.821760101607406</v>
      </c>
      <c r="H987" s="17">
        <f t="shared" si="2"/>
        <v>1.9437551695616118E-2</v>
      </c>
      <c r="I987" s="16">
        <v>21.9</v>
      </c>
      <c r="J987" s="32">
        <f t="shared" si="16"/>
        <v>0.98394642873359128</v>
      </c>
      <c r="K987" s="18">
        <f t="shared" ca="1" si="3"/>
        <v>11428.518214745334</v>
      </c>
      <c r="L987" s="19"/>
      <c r="M987" s="20"/>
      <c r="N987" s="18"/>
      <c r="O987" s="20"/>
      <c r="P987" s="21"/>
      <c r="Q987" s="33">
        <f t="shared" si="17"/>
        <v>1.0160535712664087</v>
      </c>
      <c r="R987" s="5">
        <f t="shared" ca="1" si="4"/>
        <v>8.1281937739585874</v>
      </c>
      <c r="S987" s="20"/>
      <c r="T987" s="20"/>
      <c r="U987" s="5">
        <f t="shared" ca="1" si="5"/>
        <v>15.258266086095972</v>
      </c>
      <c r="V987" s="23"/>
      <c r="W987" s="20"/>
      <c r="X987" s="32">
        <f t="shared" si="18"/>
        <v>0.96789285746718245</v>
      </c>
      <c r="Y987" s="18">
        <f t="shared" ca="1" si="6"/>
        <v>476029183.02533984</v>
      </c>
      <c r="Z987" s="20"/>
      <c r="AA987" s="20"/>
      <c r="AB987" s="18"/>
      <c r="AC987" s="20"/>
      <c r="AD987" s="20"/>
      <c r="AE987" s="24">
        <f t="shared" si="70"/>
        <v>16</v>
      </c>
      <c r="AH987" s="25">
        <f t="shared" ca="1" si="7"/>
        <v>1</v>
      </c>
      <c r="AI987" s="15">
        <f t="shared" ca="1" si="8"/>
        <v>25.954654360159928</v>
      </c>
      <c r="AJ987" s="15">
        <f t="shared" ca="1" si="9"/>
        <v>25.607379995422217</v>
      </c>
      <c r="AK987" s="17">
        <f t="shared" ca="1" si="10"/>
        <v>4.6529215170497866E-3</v>
      </c>
      <c r="AL987" s="17">
        <f t="shared" ca="1" si="11"/>
        <v>-7.8018585981720831E-3</v>
      </c>
      <c r="AM987" s="26">
        <f t="shared" ca="1" si="12"/>
        <v>1</v>
      </c>
      <c r="AN987" s="26">
        <f t="shared" ca="1" si="13"/>
        <v>1</v>
      </c>
      <c r="AO987" s="25">
        <f t="shared" si="20"/>
        <v>0</v>
      </c>
      <c r="AP987" s="26">
        <f t="shared" si="21"/>
        <v>0</v>
      </c>
      <c r="AQ987" s="25">
        <f t="shared" si="22"/>
        <v>1</v>
      </c>
      <c r="AR987" s="26">
        <f t="shared" si="23"/>
        <v>0</v>
      </c>
      <c r="BD987" s="30"/>
      <c r="BE987" s="30"/>
      <c r="BF987" s="30"/>
    </row>
    <row r="988" spans="1:58" x14ac:dyDescent="0.2">
      <c r="A988" s="40">
        <v>39505</v>
      </c>
      <c r="B988" s="13">
        <v>23.88</v>
      </c>
      <c r="C988" s="14">
        <v>24.45</v>
      </c>
      <c r="D988" s="31">
        <f t="shared" si="14"/>
        <v>25951.247498339566</v>
      </c>
      <c r="E988" s="31">
        <f t="shared" si="15"/>
        <v>10332.199352184103</v>
      </c>
      <c r="F988" s="16">
        <f t="shared" si="0"/>
        <v>36283.446850523673</v>
      </c>
      <c r="G988" s="16">
        <f t="shared" si="1"/>
        <v>24.042315164129999</v>
      </c>
      <c r="H988" s="17">
        <f t="shared" si="2"/>
        <v>2.3312883435582799E-2</v>
      </c>
      <c r="I988" s="16">
        <v>22.69</v>
      </c>
      <c r="J988" s="32">
        <f t="shared" si="16"/>
        <v>1.0083240096565955</v>
      </c>
      <c r="K988" s="18">
        <f t="shared" ca="1" si="3"/>
        <v>11523.179514633846</v>
      </c>
      <c r="L988" s="19"/>
      <c r="M988" s="20"/>
      <c r="N988" s="18"/>
      <c r="O988" s="20"/>
      <c r="P988" s="21"/>
      <c r="Q988" s="33">
        <f t="shared" si="17"/>
        <v>0.99167599034340437</v>
      </c>
      <c r="R988" s="5">
        <f t="shared" ca="1" si="4"/>
        <v>8.0601988192229044</v>
      </c>
      <c r="S988" s="20"/>
      <c r="T988" s="20"/>
      <c r="U988" s="5">
        <f t="shared" ca="1" si="5"/>
        <v>15.130738106741935</v>
      </c>
      <c r="V988" s="23"/>
      <c r="W988" s="20"/>
      <c r="X988" s="32">
        <f t="shared" si="18"/>
        <v>1.0166480193131913</v>
      </c>
      <c r="Y988" s="18">
        <f t="shared" ca="1" si="6"/>
        <v>483922275.52218509</v>
      </c>
      <c r="Z988" s="20"/>
      <c r="AA988" s="20"/>
      <c r="AB988" s="18"/>
      <c r="AC988" s="20"/>
      <c r="AD988" s="20"/>
      <c r="AE988" s="24">
        <f t="shared" si="70"/>
        <v>15</v>
      </c>
      <c r="AH988" s="25">
        <f t="shared" ca="1" si="7"/>
        <v>1</v>
      </c>
      <c r="AI988" s="15">
        <f t="shared" ca="1" si="8"/>
        <v>25.866019731122826</v>
      </c>
      <c r="AJ988" s="15">
        <f t="shared" ca="1" si="9"/>
        <v>25.634267297478416</v>
      </c>
      <c r="AK988" s="17">
        <f t="shared" ca="1" si="10"/>
        <v>7.9547445020982845E-3</v>
      </c>
      <c r="AL988" s="17">
        <f t="shared" ca="1" si="11"/>
        <v>-5.733496654183684E-3</v>
      </c>
      <c r="AM988" s="26">
        <f t="shared" ca="1" si="12"/>
        <v>1</v>
      </c>
      <c r="AN988" s="26">
        <f t="shared" ca="1" si="13"/>
        <v>1</v>
      </c>
      <c r="AO988" s="25">
        <f t="shared" si="20"/>
        <v>0</v>
      </c>
      <c r="AP988" s="26">
        <f t="shared" si="21"/>
        <v>0</v>
      </c>
      <c r="AQ988" s="25">
        <f t="shared" si="22"/>
        <v>1</v>
      </c>
      <c r="AR988" s="26">
        <f t="shared" si="23"/>
        <v>0</v>
      </c>
      <c r="BD988" s="30"/>
      <c r="BE988" s="30"/>
      <c r="BF988" s="30"/>
    </row>
    <row r="989" spans="1:58" x14ac:dyDescent="0.2">
      <c r="A989" s="40">
        <v>39506</v>
      </c>
      <c r="B989" s="13">
        <v>24.58</v>
      </c>
      <c r="C989" s="14">
        <v>25.1</v>
      </c>
      <c r="D989" s="31">
        <f t="shared" si="14"/>
        <v>24221.164331783595</v>
      </c>
      <c r="E989" s="31">
        <f t="shared" si="15"/>
        <v>12021.94929154429</v>
      </c>
      <c r="F989" s="16">
        <f t="shared" si="0"/>
        <v>36243.113623327881</v>
      </c>
      <c r="G989" s="16">
        <f t="shared" si="1"/>
        <v>24.752485556748063</v>
      </c>
      <c r="H989" s="17">
        <f t="shared" si="2"/>
        <v>2.07171314741037E-2</v>
      </c>
      <c r="I989" s="16">
        <v>23.53</v>
      </c>
      <c r="J989" s="32">
        <f t="shared" si="16"/>
        <v>1.0283939026416153</v>
      </c>
      <c r="K989" s="18">
        <f t="shared" ca="1" si="3"/>
        <v>11849.884436154587</v>
      </c>
      <c r="L989" s="19"/>
      <c r="M989" s="20"/>
      <c r="N989" s="18"/>
      <c r="O989" s="20"/>
      <c r="P989" s="21"/>
      <c r="Q989" s="33">
        <f t="shared" si="17"/>
        <v>0.97160609735838466</v>
      </c>
      <c r="R989" s="5">
        <f t="shared" ca="1" si="4"/>
        <v>7.831012075423331</v>
      </c>
      <c r="S989" s="20"/>
      <c r="T989" s="20"/>
      <c r="U989" s="5">
        <f t="shared" ca="1" si="5"/>
        <v>14.700614102918664</v>
      </c>
      <c r="V989" s="23"/>
      <c r="W989" s="20"/>
      <c r="X989" s="32">
        <f t="shared" si="18"/>
        <v>1.0567878052832307</v>
      </c>
      <c r="Y989" s="18">
        <f t="shared" ca="1" si="6"/>
        <v>511369502.43414932</v>
      </c>
      <c r="Z989" s="20"/>
      <c r="AA989" s="20"/>
      <c r="AB989" s="18"/>
      <c r="AC989" s="20"/>
      <c r="AD989" s="20"/>
      <c r="AE989" s="24">
        <f t="shared" si="70"/>
        <v>14</v>
      </c>
      <c r="AH989" s="25">
        <f t="shared" ca="1" si="7"/>
        <v>1</v>
      </c>
      <c r="AI989" s="15">
        <f t="shared" ca="1" si="8"/>
        <v>25.812348533450454</v>
      </c>
      <c r="AJ989" s="15">
        <f t="shared" ca="1" si="9"/>
        <v>25.674333411131904</v>
      </c>
      <c r="AK989" s="17">
        <f t="shared" ca="1" si="10"/>
        <v>1.1669963646509776E-2</v>
      </c>
      <c r="AL989" s="17">
        <f t="shared" ca="1" si="11"/>
        <v>-3.3474798003508693E-3</v>
      </c>
      <c r="AM989" s="26">
        <f t="shared" ca="1" si="12"/>
        <v>1</v>
      </c>
      <c r="AN989" s="26">
        <f t="shared" ca="1" si="13"/>
        <v>1</v>
      </c>
      <c r="AO989" s="25">
        <f t="shared" si="20"/>
        <v>0</v>
      </c>
      <c r="AP989" s="26">
        <f t="shared" si="21"/>
        <v>0</v>
      </c>
      <c r="AQ989" s="25">
        <f t="shared" si="22"/>
        <v>1</v>
      </c>
      <c r="AR989" s="26">
        <f t="shared" si="23"/>
        <v>0</v>
      </c>
      <c r="BD989" s="30"/>
      <c r="BE989" s="30"/>
      <c r="BF989" s="30"/>
    </row>
    <row r="990" spans="1:58" x14ac:dyDescent="0.2">
      <c r="A990" s="40">
        <v>39507</v>
      </c>
      <c r="B990" s="13">
        <v>26.1</v>
      </c>
      <c r="C990" s="14">
        <v>26.36</v>
      </c>
      <c r="D990" s="31">
        <f t="shared" si="14"/>
        <v>22491.081165227624</v>
      </c>
      <c r="E990" s="31">
        <f t="shared" si="15"/>
        <v>13716.190097677587</v>
      </c>
      <c r="F990" s="16">
        <f t="shared" si="0"/>
        <v>36207.271262905211</v>
      </c>
      <c r="G990" s="16">
        <f t="shared" si="1"/>
        <v>26.198494288605772</v>
      </c>
      <c r="H990" s="17">
        <f t="shared" si="2"/>
        <v>9.8634294385431254E-3</v>
      </c>
      <c r="I990" s="16">
        <v>26.54</v>
      </c>
      <c r="J990" s="32">
        <f t="shared" si="16"/>
        <v>1.0573720130258948</v>
      </c>
      <c r="K990" s="18">
        <f t="shared" ca="1" si="3"/>
        <v>12529.225348144499</v>
      </c>
      <c r="L990" s="19"/>
      <c r="M990" s="20"/>
      <c r="N990" s="18"/>
      <c r="O990" s="20"/>
      <c r="P990" s="21"/>
      <c r="Q990" s="33">
        <f t="shared" si="17"/>
        <v>0.94262798697410521</v>
      </c>
      <c r="R990" s="5">
        <f t="shared" ca="1" si="4"/>
        <v>7.3814236354150857</v>
      </c>
      <c r="S990" s="20"/>
      <c r="T990" s="20"/>
      <c r="U990" s="5">
        <f t="shared" ca="1" si="5"/>
        <v>13.856735871518742</v>
      </c>
      <c r="V990" s="23"/>
      <c r="W990" s="20"/>
      <c r="X990" s="32">
        <f t="shared" si="18"/>
        <v>1.1147440260517896</v>
      </c>
      <c r="Y990" s="18">
        <f t="shared" ca="1" si="6"/>
        <v>570008581.4256047</v>
      </c>
      <c r="Z990" s="20"/>
      <c r="AA990" s="20"/>
      <c r="AB990" s="18"/>
      <c r="AC990" s="20"/>
      <c r="AD990" s="20"/>
      <c r="AE990" s="24">
        <f t="shared" si="70"/>
        <v>13</v>
      </c>
      <c r="AH990" s="25">
        <f t="shared" ca="1" si="7"/>
        <v>1</v>
      </c>
      <c r="AI990" s="15">
        <f t="shared" ca="1" si="8"/>
        <v>25.826635339269419</v>
      </c>
      <c r="AJ990" s="15">
        <f t="shared" ca="1" si="9"/>
        <v>25.73939759867508</v>
      </c>
      <c r="AK990" s="17">
        <f t="shared" ca="1" si="10"/>
        <v>1.3117404898709681E-2</v>
      </c>
      <c r="AL990" s="17">
        <f t="shared" ca="1" si="11"/>
        <v>-1.3949647358042494E-3</v>
      </c>
      <c r="AM990" s="26">
        <f t="shared" ca="1" si="12"/>
        <v>1</v>
      </c>
      <c r="AN990" s="26">
        <f t="shared" ca="1" si="13"/>
        <v>1</v>
      </c>
      <c r="AO990" s="25">
        <f t="shared" si="20"/>
        <v>0</v>
      </c>
      <c r="AP990" s="26">
        <f t="shared" si="21"/>
        <v>0</v>
      </c>
      <c r="AQ990" s="25">
        <f t="shared" si="22"/>
        <v>1</v>
      </c>
      <c r="AR990" s="26">
        <f t="shared" si="23"/>
        <v>0</v>
      </c>
      <c r="BD990" s="30"/>
      <c r="BE990" s="30"/>
      <c r="BF990" s="30"/>
    </row>
    <row r="991" spans="1:58" x14ac:dyDescent="0.2">
      <c r="A991" s="40">
        <v>39510</v>
      </c>
      <c r="B991" s="13">
        <v>26.16</v>
      </c>
      <c r="C991" s="14">
        <v>26.25</v>
      </c>
      <c r="D991" s="31">
        <f t="shared" si="14"/>
        <v>20760.997998671653</v>
      </c>
      <c r="E991" s="31">
        <f t="shared" si="15"/>
        <v>15429.208710997422</v>
      </c>
      <c r="F991" s="16">
        <f t="shared" si="0"/>
        <v>36190.206709669073</v>
      </c>
      <c r="G991" s="16">
        <f t="shared" si="1"/>
        <v>26.198370291585508</v>
      </c>
      <c r="H991" s="17">
        <f t="shared" si="2"/>
        <v>3.4285714285714475E-3</v>
      </c>
      <c r="I991" s="16">
        <v>26.28</v>
      </c>
      <c r="J991" s="32">
        <f t="shared" si="16"/>
        <v>0.99952396741711635</v>
      </c>
      <c r="K991" s="18">
        <f t="shared" ca="1" si="3"/>
        <v>12522.750480382139</v>
      </c>
      <c r="L991" s="19"/>
      <c r="M991" s="20"/>
      <c r="N991" s="18"/>
      <c r="O991" s="20"/>
      <c r="P991" s="21"/>
      <c r="Q991" s="33">
        <f t="shared" si="17"/>
        <v>1.0004760325828836</v>
      </c>
      <c r="R991" s="5">
        <f t="shared" ca="1" si="4"/>
        <v>7.3846297867928774</v>
      </c>
      <c r="S991" s="20"/>
      <c r="T991" s="20"/>
      <c r="U991" s="5">
        <f t="shared" ca="1" si="5"/>
        <v>13.862857512103183</v>
      </c>
      <c r="V991" s="23"/>
      <c r="W991" s="20"/>
      <c r="X991" s="32">
        <f t="shared" si="18"/>
        <v>0.99904793483423282</v>
      </c>
      <c r="Y991" s="18">
        <f t="shared" ca="1" si="6"/>
        <v>569428417.77800035</v>
      </c>
      <c r="Z991" s="20"/>
      <c r="AA991" s="20"/>
      <c r="AB991" s="18"/>
      <c r="AC991" s="20"/>
      <c r="AD991" s="20"/>
      <c r="AE991" s="24">
        <f t="shared" si="70"/>
        <v>12</v>
      </c>
      <c r="AH991" s="25">
        <f t="shared" ca="1" si="7"/>
        <v>1</v>
      </c>
      <c r="AI991" s="15">
        <f t="shared" ca="1" si="8"/>
        <v>25.860482309835909</v>
      </c>
      <c r="AJ991" s="15">
        <f t="shared" ca="1" si="9"/>
        <v>25.789691640807625</v>
      </c>
      <c r="AK991" s="17">
        <f t="shared" ca="1" si="10"/>
        <v>1.3957325885227559E-2</v>
      </c>
      <c r="AL991" s="17">
        <f t="shared" ca="1" si="11"/>
        <v>-3.3205516830752541E-4</v>
      </c>
      <c r="AM991" s="26">
        <f t="shared" ca="1" si="12"/>
        <v>1</v>
      </c>
      <c r="AN991" s="26">
        <f t="shared" ca="1" si="13"/>
        <v>1</v>
      </c>
      <c r="AO991" s="25">
        <f t="shared" si="20"/>
        <v>0</v>
      </c>
      <c r="AP991" s="26">
        <f t="shared" si="21"/>
        <v>0</v>
      </c>
      <c r="AQ991" s="25">
        <f t="shared" si="22"/>
        <v>1</v>
      </c>
      <c r="AR991" s="26">
        <f t="shared" si="23"/>
        <v>0</v>
      </c>
      <c r="BD991" s="30"/>
      <c r="BE991" s="30"/>
      <c r="BF991" s="30"/>
    </row>
    <row r="992" spans="1:58" x14ac:dyDescent="0.2">
      <c r="A992" s="40">
        <v>39511</v>
      </c>
      <c r="B992" s="13">
        <v>25.72</v>
      </c>
      <c r="C992" s="14">
        <v>25.79</v>
      </c>
      <c r="D992" s="31">
        <f t="shared" si="14"/>
        <v>19030.914832115683</v>
      </c>
      <c r="E992" s="31">
        <f t="shared" si="15"/>
        <v>17153.360163839487</v>
      </c>
      <c r="F992" s="16">
        <f t="shared" si="0"/>
        <v>36184.274995955173</v>
      </c>
      <c r="G992" s="16">
        <f t="shared" si="1"/>
        <v>25.753183895811173</v>
      </c>
      <c r="H992" s="17">
        <f t="shared" si="2"/>
        <v>2.7142303218301578E-3</v>
      </c>
      <c r="I992" s="16">
        <v>25.52</v>
      </c>
      <c r="J992" s="32">
        <f t="shared" si="16"/>
        <v>0.98284597719597477</v>
      </c>
      <c r="K992" s="18">
        <f t="shared" ca="1" si="3"/>
        <v>12307.433163227648</v>
      </c>
      <c r="L992" s="19"/>
      <c r="M992" s="20"/>
      <c r="N992" s="18"/>
      <c r="O992" s="20"/>
      <c r="P992" s="21"/>
      <c r="Q992" s="33">
        <f t="shared" si="17"/>
        <v>1.0171540228040252</v>
      </c>
      <c r="R992" s="5">
        <f t="shared" ca="1" si="4"/>
        <v>7.5109929834301905</v>
      </c>
      <c r="S992" s="20"/>
      <c r="T992" s="20"/>
      <c r="U992" s="5">
        <f t="shared" ca="1" si="5"/>
        <v>14.100178543745418</v>
      </c>
      <c r="V992" s="23"/>
      <c r="W992" s="20"/>
      <c r="X992" s="32">
        <f t="shared" si="18"/>
        <v>0.96569195439194944</v>
      </c>
      <c r="Y992" s="18">
        <f t="shared" ca="1" si="6"/>
        <v>549856251.50761449</v>
      </c>
      <c r="Z992" s="20"/>
      <c r="AA992" s="20"/>
      <c r="AB992" s="18"/>
      <c r="AC992" s="20"/>
      <c r="AD992" s="20"/>
      <c r="AE992" s="24">
        <f t="shared" si="70"/>
        <v>11</v>
      </c>
      <c r="AH992" s="25">
        <f t="shared" ca="1" si="7"/>
        <v>1</v>
      </c>
      <c r="AI992" s="15">
        <f t="shared" ca="1" si="8"/>
        <v>25.905730585305182</v>
      </c>
      <c r="AJ992" s="15">
        <f t="shared" ca="1" si="9"/>
        <v>25.833344790363416</v>
      </c>
      <c r="AK992" s="17">
        <f t="shared" ca="1" si="10"/>
        <v>1.3245632965707891E-2</v>
      </c>
      <c r="AL992" s="17">
        <f t="shared" ca="1" si="11"/>
        <v>1.5567300827605338E-3</v>
      </c>
      <c r="AM992" s="26">
        <f t="shared" ca="1" si="12"/>
        <v>1</v>
      </c>
      <c r="AN992" s="26">
        <f t="shared" ca="1" si="13"/>
        <v>1</v>
      </c>
      <c r="AO992" s="25">
        <f t="shared" si="20"/>
        <v>0</v>
      </c>
      <c r="AP992" s="26">
        <f t="shared" si="21"/>
        <v>0</v>
      </c>
      <c r="AQ992" s="25">
        <f t="shared" si="22"/>
        <v>1</v>
      </c>
      <c r="AR992" s="26">
        <f t="shared" si="23"/>
        <v>0</v>
      </c>
      <c r="BD992" s="30"/>
      <c r="BE992" s="30"/>
      <c r="BF992" s="30"/>
    </row>
    <row r="993" spans="1:58" x14ac:dyDescent="0.2">
      <c r="A993" s="40">
        <v>39512</v>
      </c>
      <c r="B993" s="13">
        <v>24.83</v>
      </c>
      <c r="C993" s="14">
        <v>25.38</v>
      </c>
      <c r="D993" s="31">
        <f t="shared" si="14"/>
        <v>17300.831665559712</v>
      </c>
      <c r="E993" s="31">
        <f t="shared" si="15"/>
        <v>18878.747486205502</v>
      </c>
      <c r="F993" s="16">
        <f t="shared" si="0"/>
        <v>36179.579151765211</v>
      </c>
      <c r="G993" s="16">
        <f t="shared" si="1"/>
        <v>25.116993695362165</v>
      </c>
      <c r="H993" s="17">
        <f t="shared" si="2"/>
        <v>2.1670606776989731E-2</v>
      </c>
      <c r="I993" s="16">
        <v>24.6</v>
      </c>
      <c r="J993" s="32">
        <f t="shared" si="16"/>
        <v>0.97517006900392256</v>
      </c>
      <c r="K993" s="18">
        <f t="shared" ca="1" si="3"/>
        <v>12001.351156059824</v>
      </c>
      <c r="L993" s="19"/>
      <c r="M993" s="20"/>
      <c r="N993" s="18"/>
      <c r="O993" s="20"/>
      <c r="P993" s="21"/>
      <c r="Q993" s="33">
        <f t="shared" si="17"/>
        <v>1.0248299309960773</v>
      </c>
      <c r="R993" s="5">
        <f t="shared" ca="1" si="4"/>
        <v>7.6971697535936707</v>
      </c>
      <c r="S993" s="20"/>
      <c r="T993" s="20"/>
      <c r="U993" s="5">
        <f t="shared" ca="1" si="5"/>
        <v>14.449790292250164</v>
      </c>
      <c r="V993" s="23"/>
      <c r="W993" s="20"/>
      <c r="X993" s="32">
        <f t="shared" si="18"/>
        <v>0.95034013800784511</v>
      </c>
      <c r="Y993" s="18">
        <f t="shared" ca="1" si="6"/>
        <v>522516075.26048589</v>
      </c>
      <c r="Z993" s="20"/>
      <c r="AA993" s="20"/>
      <c r="AB993" s="18"/>
      <c r="AC993" s="20"/>
      <c r="AD993" s="20"/>
      <c r="AE993" s="24">
        <f t="shared" si="70"/>
        <v>10</v>
      </c>
      <c r="AH993" s="25">
        <f t="shared" ca="1" si="7"/>
        <v>1</v>
      </c>
      <c r="AI993" s="15">
        <f t="shared" ca="1" si="8"/>
        <v>25.879302355657472</v>
      </c>
      <c r="AJ993" s="15">
        <f t="shared" ca="1" si="9"/>
        <v>25.835699879255742</v>
      </c>
      <c r="AK993" s="17">
        <f t="shared" ca="1" si="10"/>
        <v>1.3617808812603494E-2</v>
      </c>
      <c r="AL993" s="17">
        <f t="shared" ca="1" si="11"/>
        <v>5.0199676262704801E-3</v>
      </c>
      <c r="AM993" s="26">
        <f t="shared" ca="1" si="12"/>
        <v>1</v>
      </c>
      <c r="AN993" s="26">
        <f t="shared" ca="1" si="13"/>
        <v>1</v>
      </c>
      <c r="AO993" s="25">
        <f t="shared" si="20"/>
        <v>0</v>
      </c>
      <c r="AP993" s="26">
        <f t="shared" si="21"/>
        <v>0</v>
      </c>
      <c r="AQ993" s="25">
        <f t="shared" si="22"/>
        <v>1</v>
      </c>
      <c r="AR993" s="26">
        <f t="shared" si="23"/>
        <v>0</v>
      </c>
      <c r="BD993" s="30"/>
      <c r="BE993" s="30"/>
      <c r="BF993" s="30"/>
    </row>
    <row r="994" spans="1:58" x14ac:dyDescent="0.2">
      <c r="A994" s="40">
        <v>39513</v>
      </c>
      <c r="B994" s="13">
        <v>26.76</v>
      </c>
      <c r="C994" s="14">
        <v>26.99</v>
      </c>
      <c r="D994" s="31">
        <f t="shared" si="14"/>
        <v>15570.748499003741</v>
      </c>
      <c r="E994" s="31">
        <f t="shared" si="15"/>
        <v>20571.338700767548</v>
      </c>
      <c r="F994" s="16">
        <f t="shared" si="0"/>
        <v>36142.087199771289</v>
      </c>
      <c r="G994" s="16">
        <f t="shared" si="1"/>
        <v>26.890911307778776</v>
      </c>
      <c r="H994" s="17">
        <f t="shared" si="2"/>
        <v>8.5216746943310717E-3</v>
      </c>
      <c r="I994" s="16">
        <v>27.55</v>
      </c>
      <c r="J994" s="32">
        <f t="shared" si="16"/>
        <v>1.0695167297982935</v>
      </c>
      <c r="K994" s="18">
        <f t="shared" ca="1" si="3"/>
        <v>12835.122558028846</v>
      </c>
      <c r="L994" s="19"/>
      <c r="M994" s="20"/>
      <c r="N994" s="18"/>
      <c r="O994" s="20"/>
      <c r="P994" s="21"/>
      <c r="Q994" s="33">
        <f t="shared" si="17"/>
        <v>0.93048327020170651</v>
      </c>
      <c r="R994" s="5">
        <f t="shared" ca="1" si="4"/>
        <v>7.1617893204682588</v>
      </c>
      <c r="S994" s="20"/>
      <c r="T994" s="20"/>
      <c r="U994" s="5">
        <f t="shared" ca="1" si="5"/>
        <v>13.444827819596634</v>
      </c>
      <c r="V994" s="23"/>
      <c r="W994" s="20"/>
      <c r="X994" s="32">
        <f t="shared" si="18"/>
        <v>1.139033459596587</v>
      </c>
      <c r="Y994" s="18">
        <f t="shared" ca="1" si="6"/>
        <v>595124123.33962619</v>
      </c>
      <c r="Z994" s="20"/>
      <c r="AA994" s="20"/>
      <c r="AB994" s="18"/>
      <c r="AC994" s="20"/>
      <c r="AD994" s="20"/>
      <c r="AE994" s="24">
        <f t="shared" si="70"/>
        <v>9</v>
      </c>
      <c r="AH994" s="25" t="str">
        <f t="shared" ca="1" si="7"/>
        <v>-</v>
      </c>
      <c r="AI994" s="15">
        <f t="shared" ca="1" si="8"/>
        <v>25.868898217599529</v>
      </c>
      <c r="AJ994" s="15">
        <f t="shared" ca="1" si="9"/>
        <v>25.893102940186154</v>
      </c>
      <c r="AK994" s="17">
        <f t="shared" ca="1" si="10"/>
        <v>1.1152607355728206E-2</v>
      </c>
      <c r="AL994" s="17">
        <f t="shared" ca="1" si="11"/>
        <v>6.347856725803902E-3</v>
      </c>
      <c r="AM994" s="26">
        <f t="shared" ca="1" si="12"/>
        <v>0</v>
      </c>
      <c r="AN994" s="26">
        <f t="shared" ca="1" si="13"/>
        <v>1</v>
      </c>
      <c r="AO994" s="25">
        <f t="shared" si="20"/>
        <v>0</v>
      </c>
      <c r="AP994" s="26">
        <f t="shared" si="21"/>
        <v>0</v>
      </c>
      <c r="AQ994" s="25">
        <f t="shared" si="22"/>
        <v>1</v>
      </c>
      <c r="AR994" s="26">
        <f t="shared" si="23"/>
        <v>0</v>
      </c>
      <c r="BD994" s="30"/>
      <c r="BE994" s="30"/>
      <c r="BF994" s="30"/>
    </row>
    <row r="995" spans="1:58" x14ac:dyDescent="0.2">
      <c r="A995" s="40">
        <v>39514</v>
      </c>
      <c r="B995" s="13">
        <v>26.91</v>
      </c>
      <c r="C995" s="14">
        <v>26.87</v>
      </c>
      <c r="D995" s="31">
        <f t="shared" si="14"/>
        <v>13840.66533244777</v>
      </c>
      <c r="E995" s="31">
        <f t="shared" si="15"/>
        <v>22286.67866138399</v>
      </c>
      <c r="F995" s="16">
        <f t="shared" si="0"/>
        <v>36127.343993831761</v>
      </c>
      <c r="G995" s="16">
        <f t="shared" si="1"/>
        <v>26.885324309846649</v>
      </c>
      <c r="H995" s="17">
        <f t="shared" si="2"/>
        <v>-1.4886490509862238E-3</v>
      </c>
      <c r="I995" s="16">
        <v>27.49</v>
      </c>
      <c r="J995" s="32">
        <f t="shared" si="16"/>
        <v>0.99938439598560869</v>
      </c>
      <c r="K995" s="18">
        <f t="shared" ca="1" si="3"/>
        <v>12826.698264951245</v>
      </c>
      <c r="L995" s="19"/>
      <c r="M995" s="20"/>
      <c r="N995" s="18"/>
      <c r="O995" s="20"/>
      <c r="P995" s="21"/>
      <c r="Q995" s="33">
        <f t="shared" si="17"/>
        <v>1.0006156040143912</v>
      </c>
      <c r="R995" s="5">
        <f t="shared" ca="1" si="4"/>
        <v>7.1658996123344316</v>
      </c>
      <c r="S995" s="20"/>
      <c r="T995" s="20"/>
      <c r="U995" s="5">
        <f t="shared" ca="1" si="5"/>
        <v>13.452643936712686</v>
      </c>
      <c r="V995" s="23"/>
      <c r="W995" s="20"/>
      <c r="X995" s="32">
        <f t="shared" si="18"/>
        <v>0.99876879197121737</v>
      </c>
      <c r="Y995" s="18">
        <f t="shared" ca="1" si="6"/>
        <v>594352282.98226559</v>
      </c>
      <c r="Z995" s="20"/>
      <c r="AA995" s="20"/>
      <c r="AB995" s="18"/>
      <c r="AC995" s="20"/>
      <c r="AD995" s="20"/>
      <c r="AE995" s="24">
        <f t="shared" si="70"/>
        <v>8</v>
      </c>
      <c r="AH995" s="25" t="str">
        <f t="shared" ca="1" si="7"/>
        <v>-</v>
      </c>
      <c r="AI995" s="15">
        <f t="shared" ca="1" si="8"/>
        <v>25.824810190865193</v>
      </c>
      <c r="AJ995" s="15">
        <f t="shared" ca="1" si="9"/>
        <v>25.920113437830217</v>
      </c>
      <c r="AK995" s="17">
        <f t="shared" ca="1" si="10"/>
        <v>7.4516439348798853E-3</v>
      </c>
      <c r="AL995" s="17">
        <f t="shared" ca="1" si="11"/>
        <v>6.714909147331527E-3</v>
      </c>
      <c r="AM995" s="26">
        <f t="shared" ca="1" si="12"/>
        <v>0</v>
      </c>
      <c r="AN995" s="26">
        <f t="shared" ca="1" si="13"/>
        <v>1</v>
      </c>
      <c r="AO995" s="25">
        <f t="shared" si="20"/>
        <v>0</v>
      </c>
      <c r="AP995" s="26">
        <f t="shared" si="21"/>
        <v>0</v>
      </c>
      <c r="AQ995" s="25">
        <f t="shared" si="22"/>
        <v>1</v>
      </c>
      <c r="AR995" s="26">
        <f t="shared" si="23"/>
        <v>0</v>
      </c>
      <c r="BD995" s="30"/>
      <c r="BE995" s="30"/>
      <c r="BF995" s="30"/>
    </row>
    <row r="996" spans="1:58" x14ac:dyDescent="0.2">
      <c r="A996" s="40">
        <v>39517</v>
      </c>
      <c r="B996" s="13">
        <v>27.75</v>
      </c>
      <c r="C996" s="14">
        <v>27.6</v>
      </c>
      <c r="D996" s="31">
        <f t="shared" si="14"/>
        <v>12110.582165891799</v>
      </c>
      <c r="E996" s="31">
        <f t="shared" si="15"/>
        <v>24019.337314603981</v>
      </c>
      <c r="F996" s="16">
        <f t="shared" si="0"/>
        <v>36129.919480495781</v>
      </c>
      <c r="G996" s="16">
        <f t="shared" si="1"/>
        <v>27.650279307316602</v>
      </c>
      <c r="H996" s="17">
        <f t="shared" si="2"/>
        <v>-5.4347826086955653E-3</v>
      </c>
      <c r="I996" s="16">
        <v>29.38</v>
      </c>
      <c r="J996" s="32">
        <f t="shared" si="16"/>
        <v>1.0285258289165324</v>
      </c>
      <c r="K996" s="18">
        <f t="shared" ca="1" si="3"/>
        <v>13192.052629742933</v>
      </c>
      <c r="L996" s="19"/>
      <c r="M996" s="20"/>
      <c r="N996" s="18"/>
      <c r="O996" s="20"/>
      <c r="P996" s="21"/>
      <c r="Q996" s="33">
        <f t="shared" si="17"/>
        <v>0.97147417108346756</v>
      </c>
      <c r="R996" s="5">
        <f t="shared" ca="1" si="4"/>
        <v>6.9611963795929173</v>
      </c>
      <c r="S996" s="20"/>
      <c r="T996" s="20"/>
      <c r="U996" s="5">
        <f t="shared" ca="1" si="5"/>
        <v>13.068448697977301</v>
      </c>
      <c r="V996" s="23"/>
      <c r="W996" s="20"/>
      <c r="X996" s="32">
        <f t="shared" si="18"/>
        <v>1.0570516578330649</v>
      </c>
      <c r="Y996" s="18">
        <f t="shared" ca="1" si="6"/>
        <v>628219718.23606777</v>
      </c>
      <c r="Z996" s="20"/>
      <c r="AA996" s="20"/>
      <c r="AB996" s="18"/>
      <c r="AC996" s="20"/>
      <c r="AD996" s="20"/>
      <c r="AE996" s="24">
        <f t="shared" si="70"/>
        <v>7</v>
      </c>
      <c r="AH996" s="25" t="str">
        <f t="shared" ca="1" si="7"/>
        <v>-</v>
      </c>
      <c r="AI996" s="15">
        <f t="shared" ca="1" si="8"/>
        <v>25.838358447370243</v>
      </c>
      <c r="AJ996" s="15">
        <f t="shared" ca="1" si="9"/>
        <v>25.971870469361754</v>
      </c>
      <c r="AK996" s="17">
        <f t="shared" ca="1" si="10"/>
        <v>4.9019419270067699E-3</v>
      </c>
      <c r="AL996" s="17">
        <f t="shared" ca="1" si="11"/>
        <v>6.6139670906669723E-3</v>
      </c>
      <c r="AM996" s="26">
        <f t="shared" ca="1" si="12"/>
        <v>0</v>
      </c>
      <c r="AN996" s="26">
        <f t="shared" ca="1" si="13"/>
        <v>0</v>
      </c>
      <c r="AO996" s="25">
        <f t="shared" si="20"/>
        <v>0</v>
      </c>
      <c r="AP996" s="26">
        <f t="shared" si="21"/>
        <v>0</v>
      </c>
      <c r="AQ996" s="25">
        <f t="shared" si="22"/>
        <v>1</v>
      </c>
      <c r="AR996" s="26">
        <f t="shared" si="23"/>
        <v>0</v>
      </c>
      <c r="BD996" s="30"/>
      <c r="BE996" s="30"/>
      <c r="BF996" s="30"/>
    </row>
    <row r="997" spans="1:58" x14ac:dyDescent="0.2">
      <c r="A997" s="40">
        <v>39518</v>
      </c>
      <c r="B997" s="13">
        <v>26.11</v>
      </c>
      <c r="C997" s="14">
        <v>26.09</v>
      </c>
      <c r="D997" s="31">
        <f t="shared" si="14"/>
        <v>10380.498999335829</v>
      </c>
      <c r="E997" s="31">
        <f t="shared" si="15"/>
        <v>25758.823107065149</v>
      </c>
      <c r="F997" s="16">
        <f t="shared" si="0"/>
        <v>36139.322106400978</v>
      </c>
      <c r="G997" s="16">
        <f t="shared" si="1"/>
        <v>26.095744711518812</v>
      </c>
      <c r="H997" s="17">
        <f t="shared" si="2"/>
        <v>-7.6657723265616262E-4</v>
      </c>
      <c r="I997" s="16">
        <v>26.36</v>
      </c>
      <c r="J997" s="32">
        <f t="shared" si="16"/>
        <v>0.94402431544660947</v>
      </c>
      <c r="K997" s="18">
        <f t="shared" ca="1" si="3"/>
        <v>12453.110744058624</v>
      </c>
      <c r="L997" s="19"/>
      <c r="M997" s="20"/>
      <c r="N997" s="18"/>
      <c r="O997" s="20"/>
      <c r="P997" s="21"/>
      <c r="Q997" s="33">
        <f t="shared" si="17"/>
        <v>1.0559756845533905</v>
      </c>
      <c r="R997" s="5">
        <f t="shared" ca="1" si="4"/>
        <v>7.3505478853368222</v>
      </c>
      <c r="S997" s="20"/>
      <c r="T997" s="20"/>
      <c r="U997" s="5">
        <f t="shared" ca="1" si="5"/>
        <v>13.799491612147946</v>
      </c>
      <c r="V997" s="23"/>
      <c r="W997" s="20"/>
      <c r="X997" s="32">
        <f t="shared" si="18"/>
        <v>0.88804863089321895</v>
      </c>
      <c r="Y997" s="18">
        <f t="shared" ca="1" si="6"/>
        <v>557852944.21491027</v>
      </c>
      <c r="Z997" s="20"/>
      <c r="AA997" s="20"/>
      <c r="AB997" s="18"/>
      <c r="AC997" s="20"/>
      <c r="AD997" s="20"/>
      <c r="AE997" s="24">
        <f t="shared" si="70"/>
        <v>6</v>
      </c>
      <c r="AH997" s="25" t="str">
        <f t="shared" ca="1" si="7"/>
        <v>-</v>
      </c>
      <c r="AI997" s="15">
        <f t="shared" ca="1" si="8"/>
        <v>25.755598866333095</v>
      </c>
      <c r="AJ997" s="15">
        <f t="shared" ca="1" si="9"/>
        <v>26.00468214288011</v>
      </c>
      <c r="AK997" s="17">
        <f t="shared" ca="1" si="10"/>
        <v>4.2027504834688352E-3</v>
      </c>
      <c r="AL997" s="17">
        <f t="shared" ca="1" si="11"/>
        <v>6.9035029862445502E-3</v>
      </c>
      <c r="AM997" s="26">
        <f t="shared" ca="1" si="12"/>
        <v>0</v>
      </c>
      <c r="AN997" s="26">
        <f t="shared" ca="1" si="13"/>
        <v>0</v>
      </c>
      <c r="AO997" s="25">
        <f t="shared" si="20"/>
        <v>0</v>
      </c>
      <c r="AP997" s="26">
        <f t="shared" si="21"/>
        <v>0</v>
      </c>
      <c r="AQ997" s="25">
        <f t="shared" si="22"/>
        <v>1</v>
      </c>
      <c r="AR997" s="26">
        <f t="shared" si="23"/>
        <v>0</v>
      </c>
      <c r="BD997" s="30"/>
      <c r="BE997" s="30"/>
      <c r="BF997" s="30"/>
    </row>
    <row r="998" spans="1:58" x14ac:dyDescent="0.2">
      <c r="A998" s="40">
        <v>39519</v>
      </c>
      <c r="B998" s="13">
        <v>26.68</v>
      </c>
      <c r="C998" s="14">
        <v>26.92</v>
      </c>
      <c r="D998" s="31">
        <f t="shared" si="14"/>
        <v>8650.4158327798577</v>
      </c>
      <c r="E998" s="31">
        <f t="shared" si="15"/>
        <v>27490.232515987205</v>
      </c>
      <c r="F998" s="16">
        <f t="shared" si="0"/>
        <v>36140.648348767063</v>
      </c>
      <c r="G998" s="16">
        <f t="shared" si="1"/>
        <v>26.86255499293117</v>
      </c>
      <c r="H998" s="17">
        <f t="shared" si="2"/>
        <v>8.9153046062407926E-3</v>
      </c>
      <c r="I998" s="16">
        <v>27.22</v>
      </c>
      <c r="J998" s="32">
        <f t="shared" si="16"/>
        <v>1.0294222714498333</v>
      </c>
      <c r="K998" s="18">
        <f t="shared" ca="1" si="3"/>
        <v>12818.986923048253</v>
      </c>
      <c r="L998" s="19"/>
      <c r="M998" s="20"/>
      <c r="N998" s="18"/>
      <c r="O998" s="20"/>
      <c r="P998" s="21"/>
      <c r="Q998" s="33">
        <f t="shared" si="17"/>
        <v>0.97057772855016666</v>
      </c>
      <c r="R998" s="5">
        <f t="shared" ca="1" si="4"/>
        <v>7.1339808655081214</v>
      </c>
      <c r="S998" s="20"/>
      <c r="T998" s="20"/>
      <c r="U998" s="5">
        <f t="shared" ca="1" si="5"/>
        <v>13.393020692500629</v>
      </c>
      <c r="V998" s="23"/>
      <c r="W998" s="20"/>
      <c r="X998" s="32">
        <f t="shared" si="18"/>
        <v>1.0588445428996667</v>
      </c>
      <c r="Y998" s="18">
        <f t="shared" ca="1" si="6"/>
        <v>590640671.25275004</v>
      </c>
      <c r="Z998" s="20"/>
      <c r="AA998" s="20"/>
      <c r="AB998" s="18"/>
      <c r="AC998" s="20"/>
      <c r="AD998" s="20"/>
      <c r="AE998" s="24">
        <f t="shared" si="70"/>
        <v>5</v>
      </c>
      <c r="AH998" s="25" t="str">
        <f t="shared" ca="1" si="7"/>
        <v>-</v>
      </c>
      <c r="AI998" s="15">
        <f t="shared" ca="1" si="8"/>
        <v>25.740815781071802</v>
      </c>
      <c r="AJ998" s="15">
        <f t="shared" ca="1" si="9"/>
        <v>26.027007230611041</v>
      </c>
      <c r="AK998" s="17">
        <f t="shared" ca="1" si="10"/>
        <v>5.2362628642039404E-3</v>
      </c>
      <c r="AL998" s="17">
        <f t="shared" ca="1" si="11"/>
        <v>7.2418379288038612E-3</v>
      </c>
      <c r="AM998" s="26">
        <f t="shared" ca="1" si="12"/>
        <v>0</v>
      </c>
      <c r="AN998" s="26">
        <f t="shared" ca="1" si="13"/>
        <v>0</v>
      </c>
      <c r="AO998" s="25">
        <f t="shared" si="20"/>
        <v>0</v>
      </c>
      <c r="AP998" s="26">
        <f t="shared" si="21"/>
        <v>0</v>
      </c>
      <c r="AQ998" s="25">
        <f t="shared" si="22"/>
        <v>1</v>
      </c>
      <c r="AR998" s="26">
        <f t="shared" si="23"/>
        <v>0</v>
      </c>
      <c r="BD998" s="30"/>
      <c r="BE998" s="30"/>
      <c r="BF998" s="30"/>
    </row>
    <row r="999" spans="1:58" x14ac:dyDescent="0.2">
      <c r="A999" s="40">
        <v>39520</v>
      </c>
      <c r="B999" s="13">
        <v>26.75</v>
      </c>
      <c r="C999" s="14">
        <v>27.02</v>
      </c>
      <c r="D999" s="31">
        <f t="shared" si="14"/>
        <v>6920.332666223886</v>
      </c>
      <c r="E999" s="31">
        <f t="shared" si="15"/>
        <v>29204.891464119202</v>
      </c>
      <c r="F999" s="16">
        <f t="shared" si="0"/>
        <v>36125.224130343086</v>
      </c>
      <c r="G999" s="16">
        <f t="shared" si="1"/>
        <v>26.968277419314031</v>
      </c>
      <c r="H999" s="17">
        <f t="shared" si="2"/>
        <v>9.9925980754995702E-3</v>
      </c>
      <c r="I999" s="16">
        <v>27.29</v>
      </c>
      <c r="J999" s="32">
        <f t="shared" si="16"/>
        <v>1.0035072174261368</v>
      </c>
      <c r="K999" s="18">
        <f t="shared" ca="1" si="3"/>
        <v>12863.421460072395</v>
      </c>
      <c r="L999" s="19"/>
      <c r="M999" s="20"/>
      <c r="N999" s="18"/>
      <c r="O999" s="20"/>
      <c r="P999" s="21"/>
      <c r="Q999" s="33">
        <f t="shared" si="17"/>
        <v>0.99649278257386309</v>
      </c>
      <c r="R999" s="5">
        <f t="shared" ca="1" si="4"/>
        <v>7.1086642935565898</v>
      </c>
      <c r="S999" s="20"/>
      <c r="T999" s="20"/>
      <c r="U999" s="5">
        <f t="shared" ca="1" si="5"/>
        <v>13.345591549187143</v>
      </c>
      <c r="V999" s="23"/>
      <c r="W999" s="20"/>
      <c r="X999" s="32">
        <f t="shared" si="18"/>
        <v>1.0070144348522738</v>
      </c>
      <c r="Y999" s="18">
        <f t="shared" ca="1" si="6"/>
        <v>594744537.18659711</v>
      </c>
      <c r="Z999" s="20"/>
      <c r="AA999" s="20"/>
      <c r="AB999" s="18"/>
      <c r="AC999" s="20"/>
      <c r="AD999" s="20"/>
      <c r="AE999" s="24">
        <f t="shared" si="70"/>
        <v>4</v>
      </c>
      <c r="AH999" s="25" t="str">
        <f t="shared" ca="1" si="7"/>
        <v>-</v>
      </c>
      <c r="AI999" s="15">
        <f t="shared" ca="1" si="8"/>
        <v>25.749753484171183</v>
      </c>
      <c r="AJ999" s="15">
        <f t="shared" ca="1" si="9"/>
        <v>26.077408482163293</v>
      </c>
      <c r="AK999" s="17">
        <f t="shared" ca="1" si="10"/>
        <v>3.2899280806222473E-3</v>
      </c>
      <c r="AL999" s="17">
        <f t="shared" ca="1" si="11"/>
        <v>7.964761770545413E-3</v>
      </c>
      <c r="AM999" s="26">
        <f t="shared" ca="1" si="12"/>
        <v>0</v>
      </c>
      <c r="AN999" s="26">
        <f t="shared" ca="1" si="13"/>
        <v>0</v>
      </c>
      <c r="AO999" s="25">
        <f t="shared" si="20"/>
        <v>0</v>
      </c>
      <c r="AP999" s="26">
        <f t="shared" si="21"/>
        <v>0</v>
      </c>
      <c r="AQ999" s="25">
        <f t="shared" si="22"/>
        <v>1</v>
      </c>
      <c r="AR999" s="26">
        <f t="shared" si="23"/>
        <v>0</v>
      </c>
      <c r="BD999" s="30"/>
      <c r="BE999" s="30"/>
      <c r="BF999" s="30"/>
    </row>
    <row r="1000" spans="1:58" x14ac:dyDescent="0.2">
      <c r="A1000" s="40">
        <v>39521</v>
      </c>
      <c r="B1000" s="13">
        <v>29.03</v>
      </c>
      <c r="C1000" s="14">
        <v>28.52</v>
      </c>
      <c r="D1000" s="31">
        <f t="shared" si="14"/>
        <v>5190.2494996679143</v>
      </c>
      <c r="E1000" s="31">
        <f t="shared" si="15"/>
        <v>30917.686604954593</v>
      </c>
      <c r="F1000" s="16">
        <f t="shared" si="0"/>
        <v>36107.936104622509</v>
      </c>
      <c r="G1000" s="16">
        <f t="shared" si="1"/>
        <v>28.593308738476797</v>
      </c>
      <c r="H1000" s="17">
        <f t="shared" si="2"/>
        <v>-1.7882187938288885E-2</v>
      </c>
      <c r="I1000" s="16">
        <v>31.16</v>
      </c>
      <c r="J1000" s="32">
        <f t="shared" si="16"/>
        <v>1.0597497470449304</v>
      </c>
      <c r="K1000" s="18">
        <f t="shared" ca="1" si="3"/>
        <v>13631.451888808098</v>
      </c>
      <c r="L1000" s="19"/>
      <c r="M1000" s="20"/>
      <c r="N1000" s="18"/>
      <c r="O1000" s="20"/>
      <c r="P1000" s="21"/>
      <c r="Q1000" s="33">
        <f t="shared" si="17"/>
        <v>0.9402502529550697</v>
      </c>
      <c r="R1000" s="5">
        <f t="shared" ca="1" si="4"/>
        <v>6.6836449567311726</v>
      </c>
      <c r="S1000" s="20"/>
      <c r="T1000" s="20"/>
      <c r="U1000" s="5">
        <f t="shared" ca="1" si="5"/>
        <v>12.54776623703653</v>
      </c>
      <c r="V1000" s="23"/>
      <c r="W1000" s="20"/>
      <c r="X1000" s="32">
        <f t="shared" si="18"/>
        <v>1.1194994940898606</v>
      </c>
      <c r="Y1000" s="18">
        <f t="shared" ca="1" si="6"/>
        <v>665772389.04443049</v>
      </c>
      <c r="Z1000" s="20"/>
      <c r="AA1000" s="20"/>
      <c r="AB1000" s="18"/>
      <c r="AC1000" s="20"/>
      <c r="AD1000" s="20"/>
      <c r="AE1000" s="24">
        <f t="shared" si="70"/>
        <v>3</v>
      </c>
      <c r="AH1000" s="25" t="str">
        <f t="shared" ca="1" si="7"/>
        <v>-</v>
      </c>
      <c r="AI1000" s="15">
        <f t="shared" ca="1" si="8"/>
        <v>25.881083513094879</v>
      </c>
      <c r="AJ1000" s="15">
        <f t="shared" ca="1" si="9"/>
        <v>26.160869833425473</v>
      </c>
      <c r="AK1000" s="17">
        <f t="shared" ca="1" si="10"/>
        <v>-1.110715691481079E-3</v>
      </c>
      <c r="AL1000" s="17">
        <f t="shared" ca="1" si="11"/>
        <v>6.7734511540683759E-3</v>
      </c>
      <c r="AM1000" s="26">
        <f t="shared" ca="1" si="12"/>
        <v>0</v>
      </c>
      <c r="AN1000" s="26">
        <f t="shared" ca="1" si="13"/>
        <v>0</v>
      </c>
      <c r="AO1000" s="25">
        <f t="shared" si="20"/>
        <v>0</v>
      </c>
      <c r="AP1000" s="26">
        <f t="shared" si="21"/>
        <v>0</v>
      </c>
      <c r="AQ1000" s="25">
        <f t="shared" si="22"/>
        <v>1</v>
      </c>
      <c r="AR1000" s="26">
        <f t="shared" si="23"/>
        <v>0</v>
      </c>
      <c r="BD1000" s="30"/>
      <c r="BE1000" s="30"/>
      <c r="BF1000" s="30"/>
    </row>
    <row r="1001" spans="1:58" x14ac:dyDescent="0.2">
      <c r="A1001" s="40">
        <v>39524</v>
      </c>
      <c r="B1001" s="13">
        <v>30.57</v>
      </c>
      <c r="C1001" s="14">
        <v>28.54</v>
      </c>
      <c r="D1001" s="31">
        <f t="shared" si="14"/>
        <v>3460.1663331119425</v>
      </c>
      <c r="E1001" s="31">
        <f t="shared" si="15"/>
        <v>32678.707443843788</v>
      </c>
      <c r="F1001" s="16">
        <f t="shared" si="0"/>
        <v>36138.873776955734</v>
      </c>
      <c r="G1001" s="16">
        <f t="shared" si="1"/>
        <v>28.734365150933289</v>
      </c>
      <c r="H1001" s="17">
        <f t="shared" si="2"/>
        <v>-7.1128241065171682E-2</v>
      </c>
      <c r="I1001" s="16">
        <v>32.24</v>
      </c>
      <c r="J1001" s="32">
        <f t="shared" si="16"/>
        <v>1.0057942342568089</v>
      </c>
      <c r="K1001" s="18">
        <f t="shared" ca="1" si="3"/>
        <v>13709.876767320819</v>
      </c>
      <c r="L1001" s="19"/>
      <c r="M1001" s="20"/>
      <c r="N1001" s="18"/>
      <c r="O1001" s="20"/>
      <c r="P1001" s="21"/>
      <c r="Q1001" s="33">
        <f t="shared" si="17"/>
        <v>0.99420576574319097</v>
      </c>
      <c r="R1001" s="5">
        <f t="shared" ca="1" si="4"/>
        <v>6.6446415336034503</v>
      </c>
      <c r="S1001" s="20"/>
      <c r="T1001" s="20"/>
      <c r="U1001" s="5">
        <f t="shared" ca="1" si="5"/>
        <v>12.474634450921846</v>
      </c>
      <c r="V1001" s="23"/>
      <c r="W1001" s="20"/>
      <c r="X1001" s="32">
        <f t="shared" si="18"/>
        <v>1.0115884685136181</v>
      </c>
      <c r="Y1001" s="18">
        <f t="shared" ca="1" si="6"/>
        <v>673443347.08044863</v>
      </c>
      <c r="Z1001" s="20"/>
      <c r="AA1001" s="20"/>
      <c r="AB1001" s="18"/>
      <c r="AC1001" s="20"/>
      <c r="AD1001" s="20"/>
      <c r="AE1001" s="24">
        <f t="shared" si="70"/>
        <v>2</v>
      </c>
      <c r="AH1001" s="25" t="str">
        <f t="shared" ca="1" si="7"/>
        <v>-</v>
      </c>
      <c r="AI1001" s="15">
        <f t="shared" ca="1" si="8"/>
        <v>26.002296058862377</v>
      </c>
      <c r="AJ1001" s="15">
        <f t="shared" ca="1" si="9"/>
        <v>26.252195812716529</v>
      </c>
      <c r="AK1001" s="17">
        <f t="shared" ca="1" si="10"/>
        <v>-1.2717314360511989E-2</v>
      </c>
      <c r="AL1001" s="17">
        <f t="shared" ca="1" si="11"/>
        <v>2.4286207431536352E-3</v>
      </c>
      <c r="AM1001" s="26">
        <f t="shared" ca="1" si="12"/>
        <v>0</v>
      </c>
      <c r="AN1001" s="26">
        <f t="shared" ca="1" si="13"/>
        <v>0</v>
      </c>
      <c r="AO1001" s="25">
        <f t="shared" si="20"/>
        <v>0</v>
      </c>
      <c r="AP1001" s="26">
        <f t="shared" si="21"/>
        <v>0</v>
      </c>
      <c r="AQ1001" s="25">
        <f t="shared" si="22"/>
        <v>1</v>
      </c>
      <c r="AR1001" s="26">
        <f t="shared" si="23"/>
        <v>0</v>
      </c>
      <c r="BD1001" s="30"/>
      <c r="BE1001" s="30"/>
      <c r="BF1001" s="30"/>
    </row>
    <row r="1002" spans="1:58" x14ac:dyDescent="0.2">
      <c r="A1002" s="40">
        <v>39525</v>
      </c>
      <c r="B1002" s="13">
        <v>25.95</v>
      </c>
      <c r="C1002" s="14">
        <v>26.2</v>
      </c>
      <c r="D1002" s="31">
        <f t="shared" si="14"/>
        <v>1730.0831665559713</v>
      </c>
      <c r="E1002" s="31">
        <f t="shared" si="15"/>
        <v>34531.848382933349</v>
      </c>
      <c r="F1002" s="16">
        <f t="shared" si="0"/>
        <v>36261.931549489324</v>
      </c>
      <c r="G1002" s="16">
        <f t="shared" si="1"/>
        <v>26.188072317905934</v>
      </c>
      <c r="H1002" s="17">
        <f t="shared" si="2"/>
        <v>9.5419847328244156E-3</v>
      </c>
      <c r="I1002" s="16">
        <v>25.79</v>
      </c>
      <c r="J1002" s="32">
        <f t="shared" si="16"/>
        <v>0.91448849216672723</v>
      </c>
      <c r="K1002" s="18">
        <f t="shared" ca="1" si="3"/>
        <v>12537.013402986029</v>
      </c>
      <c r="L1002" s="19"/>
      <c r="M1002" s="20"/>
      <c r="N1002" s="18"/>
      <c r="O1002" s="20"/>
      <c r="P1002" s="21"/>
      <c r="Q1002" s="33">
        <f t="shared" si="17"/>
        <v>1.0855115078332727</v>
      </c>
      <c r="R1002" s="5">
        <f t="shared" ca="1" si="4"/>
        <v>7.212534372940012</v>
      </c>
      <c r="S1002" s="20"/>
      <c r="T1002" s="20"/>
      <c r="U1002" s="5">
        <f t="shared" ca="1" si="5"/>
        <v>13.540895658187205</v>
      </c>
      <c r="V1002" s="23"/>
      <c r="W1002" s="20"/>
      <c r="X1002" s="32">
        <f t="shared" si="18"/>
        <v>0.82897698433345446</v>
      </c>
      <c r="Y1002" s="18">
        <f t="shared" ca="1" si="6"/>
        <v>558232293.54961431</v>
      </c>
      <c r="Z1002" s="20"/>
      <c r="AA1002" s="20"/>
      <c r="AB1002" s="18"/>
      <c r="AC1002" s="20"/>
      <c r="AD1002" s="20"/>
      <c r="AE1002" s="24">
        <f t="shared" si="70"/>
        <v>1</v>
      </c>
      <c r="AH1002" s="25" t="str">
        <f t="shared" ca="1" si="7"/>
        <v>-</v>
      </c>
      <c r="AI1002" s="15">
        <f t="shared" ca="1" si="8"/>
        <v>26.014288544301156</v>
      </c>
      <c r="AJ1002" s="15">
        <f t="shared" ca="1" si="9"/>
        <v>26.233511840488561</v>
      </c>
      <c r="AK1002" s="17">
        <f t="shared" ca="1" si="10"/>
        <v>-1.0221186470258659E-2</v>
      </c>
      <c r="AL1002" s="17">
        <f t="shared" ca="1" si="11"/>
        <v>2.5884705490209006E-3</v>
      </c>
      <c r="AM1002" s="26">
        <f t="shared" ca="1" si="12"/>
        <v>0</v>
      </c>
      <c r="AN1002" s="26">
        <f t="shared" ca="1" si="13"/>
        <v>0</v>
      </c>
      <c r="AO1002" s="25">
        <f t="shared" si="20"/>
        <v>0</v>
      </c>
      <c r="AP1002" s="26">
        <f t="shared" si="21"/>
        <v>0</v>
      </c>
      <c r="AQ1002" s="25">
        <f t="shared" si="22"/>
        <v>1</v>
      </c>
      <c r="AR1002" s="26">
        <f t="shared" si="23"/>
        <v>0</v>
      </c>
      <c r="BD1002" s="30"/>
      <c r="BE1002" s="30"/>
      <c r="BF1002" s="30"/>
    </row>
    <row r="1003" spans="1:58" x14ac:dyDescent="0.2">
      <c r="A1003" s="41">
        <v>39526</v>
      </c>
      <c r="B1003" s="13">
        <v>27.41</v>
      </c>
      <c r="C1003" s="14">
        <v>26.53</v>
      </c>
      <c r="D1003" s="31">
        <f t="shared" si="14"/>
        <v>36245.423122327527</v>
      </c>
      <c r="E1003" s="31">
        <f t="shared" si="15"/>
        <v>0</v>
      </c>
      <c r="F1003" s="16">
        <f t="shared" si="0"/>
        <v>36245.423122327527</v>
      </c>
      <c r="G1003" s="16">
        <f t="shared" si="1"/>
        <v>27.41</v>
      </c>
      <c r="H1003" s="17">
        <f t="shared" si="2"/>
        <v>-3.3169996230682175E-2</v>
      </c>
      <c r="I1003" s="16">
        <v>29.84</v>
      </c>
      <c r="J1003" s="32">
        <f t="shared" si="16"/>
        <v>1.0461832061068703</v>
      </c>
      <c r="K1003" s="18">
        <f t="shared" ca="1" si="3"/>
        <v>13115.478163377264</v>
      </c>
      <c r="L1003" s="19"/>
      <c r="M1003" s="20"/>
      <c r="N1003" s="18"/>
      <c r="O1003" s="20"/>
      <c r="P1003" s="21"/>
      <c r="Q1003" s="33">
        <f t="shared" si="17"/>
        <v>0.95381679389312979</v>
      </c>
      <c r="R1003" s="5">
        <f t="shared" ca="1" si="4"/>
        <v>6.879149823168647</v>
      </c>
      <c r="S1003" s="20"/>
      <c r="T1003" s="20"/>
      <c r="U1003" s="5">
        <f t="shared" ca="1" si="5"/>
        <v>12.915091514241219</v>
      </c>
      <c r="V1003" s="23"/>
      <c r="W1003" s="20"/>
      <c r="X1003" s="32">
        <f t="shared" si="18"/>
        <v>1.0923664122137404</v>
      </c>
      <c r="Y1003" s="18">
        <f t="shared" ca="1" si="6"/>
        <v>609754075.22118735</v>
      </c>
      <c r="Z1003" s="20"/>
      <c r="AA1003" s="20"/>
      <c r="AB1003" s="18"/>
      <c r="AC1003" s="20"/>
      <c r="AD1003" s="20"/>
      <c r="AE1003" s="24">
        <v>19</v>
      </c>
      <c r="AH1003" s="25" t="str">
        <f t="shared" ca="1" si="7"/>
        <v>-</v>
      </c>
      <c r="AI1003" s="15">
        <f t="shared" ca="1" si="8"/>
        <v>26.100002830015434</v>
      </c>
      <c r="AJ1003" s="15">
        <f t="shared" ca="1" si="9"/>
        <v>26.2388395145957</v>
      </c>
      <c r="AK1003" s="17">
        <f t="shared" ca="1" si="10"/>
        <v>-1.5621756303262993E-2</v>
      </c>
      <c r="AL1003" s="17">
        <f t="shared" ca="1" si="11"/>
        <v>-6.9950119637274266E-4</v>
      </c>
      <c r="AM1003" s="26">
        <f t="shared" ca="1" si="12"/>
        <v>0</v>
      </c>
      <c r="AN1003" s="26">
        <f t="shared" ca="1" si="13"/>
        <v>0</v>
      </c>
      <c r="AO1003" s="25">
        <f t="shared" si="20"/>
        <v>0</v>
      </c>
      <c r="AP1003" s="26">
        <f t="shared" si="21"/>
        <v>0</v>
      </c>
      <c r="AQ1003" s="25">
        <f t="shared" si="22"/>
        <v>1</v>
      </c>
      <c r="AR1003" s="26">
        <f t="shared" si="23"/>
        <v>0</v>
      </c>
      <c r="BD1003" s="30"/>
      <c r="BE1003" s="30"/>
      <c r="BF1003" s="30"/>
    </row>
    <row r="1004" spans="1:58" x14ac:dyDescent="0.2">
      <c r="A1004" s="40">
        <v>39527</v>
      </c>
      <c r="B1004" s="13">
        <v>27</v>
      </c>
      <c r="C1004" s="14">
        <v>26.08</v>
      </c>
      <c r="D1004" s="31">
        <f t="shared" si="14"/>
        <v>34337.769273783975</v>
      </c>
      <c r="E1004" s="31">
        <f t="shared" si="15"/>
        <v>1970.9307195091901</v>
      </c>
      <c r="F1004" s="16">
        <f t="shared" si="0"/>
        <v>36308.699993293165</v>
      </c>
      <c r="G1004" s="16">
        <f t="shared" si="1"/>
        <v>26.950060005941182</v>
      </c>
      <c r="H1004" s="17">
        <f t="shared" si="2"/>
        <v>-3.5276073619632031E-2</v>
      </c>
      <c r="I1004" s="16">
        <v>26.62</v>
      </c>
      <c r="J1004" s="32">
        <f t="shared" si="16"/>
        <v>0.98493648783904497</v>
      </c>
      <c r="K1004" s="18">
        <f t="shared" ca="1" si="3"/>
        <v>12917.38636113812</v>
      </c>
      <c r="L1004" s="19"/>
      <c r="M1004" s="20"/>
      <c r="N1004" s="18"/>
      <c r="O1004" s="20"/>
      <c r="P1004" s="21"/>
      <c r="Q1004" s="33">
        <f t="shared" si="17"/>
        <v>1.015063512160955</v>
      </c>
      <c r="R1004" s="5">
        <f t="shared" ca="1" si="4"/>
        <v>6.982483087006786</v>
      </c>
      <c r="S1004" s="20"/>
      <c r="T1004" s="20"/>
      <c r="U1004" s="5">
        <f t="shared" ca="1" si="5"/>
        <v>13.109189338182924</v>
      </c>
      <c r="V1004" s="23"/>
      <c r="W1004" s="20"/>
      <c r="X1004" s="32">
        <f t="shared" si="18"/>
        <v>0.96987297567809005</v>
      </c>
      <c r="Y1004" s="18">
        <f t="shared" ca="1" si="6"/>
        <v>591345078.53459573</v>
      </c>
      <c r="Z1004" s="20"/>
      <c r="AA1004" s="20"/>
      <c r="AB1004" s="18"/>
      <c r="AC1004" s="20"/>
      <c r="AD1004" s="20"/>
      <c r="AE1004" s="24">
        <f t="shared" ref="AE1004:AE1021" si="71">AE1003-1</f>
        <v>18</v>
      </c>
      <c r="AH1004" s="25" t="str">
        <f t="shared" ca="1" si="7"/>
        <v>-</v>
      </c>
      <c r="AI1004" s="15">
        <f t="shared" ca="1" si="8"/>
        <v>26.171524659255947</v>
      </c>
      <c r="AJ1004" s="15">
        <f t="shared" ca="1" si="9"/>
        <v>26.224347129885366</v>
      </c>
      <c r="AK1004" s="17">
        <f t="shared" ca="1" si="10"/>
        <v>-2.2986986007575132E-2</v>
      </c>
      <c r="AL1004" s="17">
        <f t="shared" ca="1" si="11"/>
        <v>-4.3613110123236695E-3</v>
      </c>
      <c r="AM1004" s="26">
        <f t="shared" ca="1" si="12"/>
        <v>0</v>
      </c>
      <c r="AN1004" s="26">
        <f t="shared" ca="1" si="13"/>
        <v>0</v>
      </c>
      <c r="AO1004" s="25">
        <f t="shared" si="20"/>
        <v>0</v>
      </c>
      <c r="AP1004" s="26">
        <f t="shared" si="21"/>
        <v>0</v>
      </c>
      <c r="AQ1004" s="25">
        <f t="shared" si="22"/>
        <v>1</v>
      </c>
      <c r="AR1004" s="26">
        <f t="shared" si="23"/>
        <v>0</v>
      </c>
      <c r="BD1004" s="30"/>
      <c r="BE1004" s="30"/>
      <c r="BF1004" s="30"/>
    </row>
    <row r="1005" spans="1:58" x14ac:dyDescent="0.2">
      <c r="A1005" s="40">
        <v>39531</v>
      </c>
      <c r="B1005" s="13">
        <v>26.35</v>
      </c>
      <c r="C1005" s="14">
        <v>25.71</v>
      </c>
      <c r="D1005" s="31">
        <f t="shared" si="14"/>
        <v>32430.115425240419</v>
      </c>
      <c r="E1005" s="31">
        <f t="shared" si="15"/>
        <v>3945.8791056547411</v>
      </c>
      <c r="F1005" s="16">
        <f t="shared" si="0"/>
        <v>36375.994530895157</v>
      </c>
      <c r="G1005" s="16">
        <f t="shared" si="1"/>
        <v>26.28057612141782</v>
      </c>
      <c r="H1005" s="17">
        <f t="shared" si="2"/>
        <v>-2.489303772851037E-2</v>
      </c>
      <c r="I1005" s="16">
        <v>25.73</v>
      </c>
      <c r="J1005" s="32">
        <f t="shared" si="16"/>
        <v>0.97696571103571472</v>
      </c>
      <c r="K1005" s="18">
        <f t="shared" ca="1" si="3"/>
        <v>12619.329065298089</v>
      </c>
      <c r="L1005" s="19"/>
      <c r="M1005" s="20"/>
      <c r="N1005" s="18"/>
      <c r="O1005" s="20"/>
      <c r="P1005" s="21"/>
      <c r="Q1005" s="33">
        <f t="shared" si="17"/>
        <v>1.0230342889642854</v>
      </c>
      <c r="R1005" s="5">
        <f t="shared" ca="1" si="4"/>
        <v>7.1430220388207326</v>
      </c>
      <c r="S1005" s="20"/>
      <c r="T1005" s="20"/>
      <c r="U1005" s="5">
        <f t="shared" ca="1" si="5"/>
        <v>13.410691056947861</v>
      </c>
      <c r="V1005" s="23"/>
      <c r="W1005" s="20"/>
      <c r="X1005" s="32">
        <f t="shared" si="18"/>
        <v>0.95393142207142934</v>
      </c>
      <c r="Y1005" s="18">
        <f t="shared" ca="1" si="6"/>
        <v>564065526.34030867</v>
      </c>
      <c r="Z1005" s="20"/>
      <c r="AA1005" s="20"/>
      <c r="AB1005" s="18"/>
      <c r="AC1005" s="20"/>
      <c r="AD1005" s="20"/>
      <c r="AE1005" s="24">
        <f t="shared" si="71"/>
        <v>17</v>
      </c>
      <c r="AH1005" s="25" t="str">
        <f t="shared" ca="1" si="7"/>
        <v>-</v>
      </c>
      <c r="AI1005" s="15">
        <f t="shared" ca="1" si="8"/>
        <v>26.212368538801414</v>
      </c>
      <c r="AJ1005" s="15">
        <f t="shared" ca="1" si="9"/>
        <v>26.226394477836564</v>
      </c>
      <c r="AK1005" s="17">
        <f t="shared" ca="1" si="10"/>
        <v>-2.8801258641576788E-2</v>
      </c>
      <c r="AL1005" s="17">
        <f t="shared" ca="1" si="11"/>
        <v>-7.2119465874870489E-3</v>
      </c>
      <c r="AM1005" s="26">
        <f t="shared" ca="1" si="12"/>
        <v>0</v>
      </c>
      <c r="AN1005" s="26">
        <f t="shared" ca="1" si="13"/>
        <v>0</v>
      </c>
      <c r="AO1005" s="25">
        <f t="shared" si="20"/>
        <v>0</v>
      </c>
      <c r="AP1005" s="26">
        <f t="shared" si="21"/>
        <v>0</v>
      </c>
      <c r="AQ1005" s="25">
        <f t="shared" si="22"/>
        <v>1</v>
      </c>
      <c r="AR1005" s="26">
        <f t="shared" si="23"/>
        <v>0</v>
      </c>
      <c r="BD1005" s="30"/>
      <c r="BE1005" s="30"/>
      <c r="BF1005" s="30"/>
    </row>
    <row r="1006" spans="1:58" x14ac:dyDescent="0.2">
      <c r="A1006" s="40">
        <v>39532</v>
      </c>
      <c r="B1006" s="13">
        <v>26.32</v>
      </c>
      <c r="C1006" s="14">
        <v>25.87</v>
      </c>
      <c r="D1006" s="31">
        <f t="shared" si="14"/>
        <v>30522.461576696864</v>
      </c>
      <c r="E1006" s="31">
        <f t="shared" si="15"/>
        <v>5901.0202534230275</v>
      </c>
      <c r="F1006" s="16">
        <f t="shared" si="0"/>
        <v>36423.48183011989</v>
      </c>
      <c r="G1006" s="16">
        <f t="shared" si="1"/>
        <v>26.247094858025232</v>
      </c>
      <c r="H1006" s="17">
        <f t="shared" si="2"/>
        <v>-1.7394665635871664E-2</v>
      </c>
      <c r="I1006" s="16">
        <v>25.72</v>
      </c>
      <c r="J1006" s="32">
        <f t="shared" si="16"/>
        <v>1.0000298011787538</v>
      </c>
      <c r="K1006" s="18">
        <f t="shared" ca="1" si="3"/>
        <v>12619.190656087954</v>
      </c>
      <c r="L1006" s="19"/>
      <c r="M1006" s="20"/>
      <c r="N1006" s="18"/>
      <c r="O1006" s="20"/>
      <c r="P1006" s="21"/>
      <c r="Q1006" s="33">
        <f t="shared" si="17"/>
        <v>0.99997019882124605</v>
      </c>
      <c r="R1006" s="5">
        <f t="shared" ca="1" si="4"/>
        <v>7.1425116083084577</v>
      </c>
      <c r="S1006" s="20"/>
      <c r="T1006" s="20"/>
      <c r="U1006" s="5">
        <f t="shared" ca="1" si="5"/>
        <v>13.40983229540924</v>
      </c>
      <c r="V1006" s="23"/>
      <c r="W1006" s="20"/>
      <c r="X1006" s="32">
        <f t="shared" si="18"/>
        <v>1.0000596023575079</v>
      </c>
      <c r="Y1006" s="18">
        <f t="shared" ca="1" si="6"/>
        <v>564062020.84505105</v>
      </c>
      <c r="Z1006" s="20"/>
      <c r="AA1006" s="20"/>
      <c r="AB1006" s="18"/>
      <c r="AC1006" s="20"/>
      <c r="AD1006" s="20"/>
      <c r="AE1006" s="24">
        <f t="shared" si="71"/>
        <v>16</v>
      </c>
      <c r="AH1006" s="25" t="str">
        <f t="shared" ca="1" si="7"/>
        <v>-</v>
      </c>
      <c r="AI1006" s="15">
        <f t="shared" ca="1" si="8"/>
        <v>26.278216351710004</v>
      </c>
      <c r="AJ1006" s="15">
        <f t="shared" ca="1" si="9"/>
        <v>26.228092534659638</v>
      </c>
      <c r="AK1006" s="17">
        <f t="shared" ca="1" si="10"/>
        <v>-2.8720004924507252E-2</v>
      </c>
      <c r="AL1006" s="17">
        <f t="shared" ca="1" si="11"/>
        <v>-8.9155775296379733E-3</v>
      </c>
      <c r="AM1006" s="26">
        <f t="shared" ca="1" si="12"/>
        <v>1</v>
      </c>
      <c r="AN1006" s="26">
        <f t="shared" ca="1" si="13"/>
        <v>0</v>
      </c>
      <c r="AO1006" s="25">
        <f t="shared" si="20"/>
        <v>0</v>
      </c>
      <c r="AP1006" s="26">
        <f t="shared" si="21"/>
        <v>0</v>
      </c>
      <c r="AQ1006" s="25">
        <f t="shared" si="22"/>
        <v>1</v>
      </c>
      <c r="AR1006" s="26">
        <f t="shared" si="23"/>
        <v>0</v>
      </c>
      <c r="BD1006" s="30"/>
      <c r="BE1006" s="30"/>
      <c r="BF1006" s="30"/>
    </row>
    <row r="1007" spans="1:58" x14ac:dyDescent="0.2">
      <c r="A1007" s="40">
        <v>39533</v>
      </c>
      <c r="B1007" s="13">
        <v>26.95</v>
      </c>
      <c r="C1007" s="14">
        <v>26.32</v>
      </c>
      <c r="D1007" s="31">
        <f t="shared" si="14"/>
        <v>28614.807728153311</v>
      </c>
      <c r="E1007" s="31">
        <f t="shared" si="15"/>
        <v>7841.85710281098</v>
      </c>
      <c r="F1007" s="16">
        <f t="shared" si="0"/>
        <v>36456.664830964291</v>
      </c>
      <c r="G1007" s="16">
        <f t="shared" si="1"/>
        <v>26.814486507537712</v>
      </c>
      <c r="H1007" s="17">
        <f t="shared" si="2"/>
        <v>-2.3936170212765839E-2</v>
      </c>
      <c r="I1007" s="16">
        <v>26.08</v>
      </c>
      <c r="J1007" s="32">
        <f t="shared" si="16"/>
        <v>1.0225480396933921</v>
      </c>
      <c r="K1007" s="18">
        <f t="shared" ca="1" si="3"/>
        <v>12903.202608738276</v>
      </c>
      <c r="L1007" s="19"/>
      <c r="M1007" s="20"/>
      <c r="N1007" s="18"/>
      <c r="O1007" s="20"/>
      <c r="P1007" s="21"/>
      <c r="Q1007" s="33">
        <f t="shared" si="17"/>
        <v>0.97745196030660797</v>
      </c>
      <c r="R1007" s="5">
        <f t="shared" ca="1" si="4"/>
        <v>6.9811711345301024</v>
      </c>
      <c r="S1007" s="20"/>
      <c r="T1007" s="20"/>
      <c r="U1007" s="5">
        <f t="shared" ca="1" si="5"/>
        <v>13.107018124722686</v>
      </c>
      <c r="V1007" s="23"/>
      <c r="W1007" s="20"/>
      <c r="X1007" s="32">
        <f t="shared" si="18"/>
        <v>1.0450960793867841</v>
      </c>
      <c r="Y1007" s="18">
        <f t="shared" ca="1" si="6"/>
        <v>589460209.74140966</v>
      </c>
      <c r="Z1007" s="20"/>
      <c r="AA1007" s="20"/>
      <c r="AB1007" s="18"/>
      <c r="AC1007" s="20"/>
      <c r="AD1007" s="20"/>
      <c r="AE1007" s="24">
        <f t="shared" si="71"/>
        <v>15</v>
      </c>
      <c r="AH1007" s="25" t="str">
        <f t="shared" ca="1" si="7"/>
        <v>-</v>
      </c>
      <c r="AI1007" s="15">
        <f t="shared" ca="1" si="8"/>
        <v>26.402602797275911</v>
      </c>
      <c r="AJ1007" s="15">
        <f t="shared" ca="1" si="9"/>
        <v>26.236113175720615</v>
      </c>
      <c r="AK1007" s="17">
        <f t="shared" ca="1" si="10"/>
        <v>-2.0854659782439611E-2</v>
      </c>
      <c r="AL1007" s="17">
        <f t="shared" ca="1" si="11"/>
        <v>-1.0625873882221554E-2</v>
      </c>
      <c r="AM1007" s="26">
        <f t="shared" ca="1" si="12"/>
        <v>1</v>
      </c>
      <c r="AN1007" s="26">
        <f t="shared" ca="1" si="13"/>
        <v>0</v>
      </c>
      <c r="AO1007" s="25">
        <f t="shared" si="20"/>
        <v>0</v>
      </c>
      <c r="AP1007" s="26">
        <f t="shared" si="21"/>
        <v>0</v>
      </c>
      <c r="AQ1007" s="25">
        <f t="shared" si="22"/>
        <v>1</v>
      </c>
      <c r="AR1007" s="26">
        <f t="shared" si="23"/>
        <v>0</v>
      </c>
      <c r="BD1007" s="30"/>
      <c r="BE1007" s="30"/>
      <c r="BF1007" s="30"/>
    </row>
    <row r="1008" spans="1:58" x14ac:dyDescent="0.2">
      <c r="A1008" s="40">
        <v>39534</v>
      </c>
      <c r="B1008" s="13">
        <v>26.64</v>
      </c>
      <c r="C1008" s="14">
        <v>26.46</v>
      </c>
      <c r="D1008" s="31">
        <f t="shared" si="14"/>
        <v>26707.153879609756</v>
      </c>
      <c r="E1008" s="31">
        <f t="shared" si="15"/>
        <v>9795.1728785803098</v>
      </c>
      <c r="F1008" s="16">
        <f t="shared" si="0"/>
        <v>36502.326758190065</v>
      </c>
      <c r="G1008" s="16">
        <f t="shared" si="1"/>
        <v>26.591698116949523</v>
      </c>
      <c r="H1008" s="17">
        <f t="shared" si="2"/>
        <v>-6.8027210884353817E-3</v>
      </c>
      <c r="I1008" s="16">
        <v>25.88</v>
      </c>
      <c r="J1008" s="32">
        <f t="shared" si="16"/>
        <v>0.99293358379944452</v>
      </c>
      <c r="K1008" s="18">
        <f t="shared" ca="1" si="3"/>
        <v>12811.500888271017</v>
      </c>
      <c r="L1008" s="19"/>
      <c r="M1008" s="20"/>
      <c r="N1008" s="18"/>
      <c r="O1008" s="20"/>
      <c r="P1008" s="21"/>
      <c r="Q1008" s="33">
        <f t="shared" si="17"/>
        <v>1.0070664162005556</v>
      </c>
      <c r="R1008" s="5">
        <f t="shared" ca="1" si="4"/>
        <v>7.0302101138258051</v>
      </c>
      <c r="S1008" s="20"/>
      <c r="T1008" s="20"/>
      <c r="U1008" s="5">
        <f t="shared" ca="1" si="5"/>
        <v>13.199185874621376</v>
      </c>
      <c r="V1008" s="23"/>
      <c r="W1008" s="20"/>
      <c r="X1008" s="32">
        <f t="shared" si="18"/>
        <v>0.98586716759888893</v>
      </c>
      <c r="Y1008" s="18">
        <f t="shared" ca="1" si="6"/>
        <v>581091221.44083726</v>
      </c>
      <c r="Z1008" s="20"/>
      <c r="AA1008" s="20"/>
      <c r="AB1008" s="18"/>
      <c r="AC1008" s="20"/>
      <c r="AD1008" s="20"/>
      <c r="AE1008" s="24">
        <f t="shared" si="71"/>
        <v>14</v>
      </c>
      <c r="AH1008" s="25" t="str">
        <f t="shared" ca="1" si="7"/>
        <v>-</v>
      </c>
      <c r="AI1008" s="15">
        <f t="shared" ca="1" si="8"/>
        <v>26.534504607530295</v>
      </c>
      <c r="AJ1008" s="15">
        <f t="shared" ca="1" si="9"/>
        <v>26.252895023111844</v>
      </c>
      <c r="AK1008" s="17">
        <f t="shared" ca="1" si="10"/>
        <v>-2.3578777419316244E-2</v>
      </c>
      <c r="AL1008" s="17">
        <f t="shared" ca="1" si="11"/>
        <v>-1.122068334536315E-2</v>
      </c>
      <c r="AM1008" s="26">
        <f t="shared" ca="1" si="12"/>
        <v>1</v>
      </c>
      <c r="AN1008" s="26">
        <f t="shared" ca="1" si="13"/>
        <v>0</v>
      </c>
      <c r="AO1008" s="25">
        <f t="shared" si="20"/>
        <v>0</v>
      </c>
      <c r="AP1008" s="26">
        <f t="shared" si="21"/>
        <v>0</v>
      </c>
      <c r="AQ1008" s="25">
        <f t="shared" si="22"/>
        <v>1</v>
      </c>
      <c r="AR1008" s="26">
        <f t="shared" si="23"/>
        <v>0</v>
      </c>
      <c r="BD1008" s="30"/>
      <c r="BE1008" s="30"/>
      <c r="BF1008" s="30"/>
    </row>
    <row r="1009" spans="1:58" x14ac:dyDescent="0.2">
      <c r="A1009" s="40">
        <v>39535</v>
      </c>
      <c r="B1009" s="13">
        <v>26.6</v>
      </c>
      <c r="C1009" s="14">
        <v>26.59</v>
      </c>
      <c r="D1009" s="31">
        <f t="shared" si="14"/>
        <v>24799.5000310662</v>
      </c>
      <c r="E1009" s="31">
        <f t="shared" si="15"/>
        <v>11715.803964188786</v>
      </c>
      <c r="F1009" s="16">
        <f t="shared" si="0"/>
        <v>36515.303995254988</v>
      </c>
      <c r="G1009" s="16">
        <f t="shared" si="1"/>
        <v>26.596791535963742</v>
      </c>
      <c r="H1009" s="17">
        <f t="shared" si="2"/>
        <v>-3.7608123354648804E-4</v>
      </c>
      <c r="I1009" s="16">
        <v>25.71</v>
      </c>
      <c r="J1009" s="32">
        <f t="shared" si="16"/>
        <v>1.0005471278730593</v>
      </c>
      <c r="K1009" s="18">
        <f t="shared" ca="1" si="3"/>
        <v>12817.987832518393</v>
      </c>
      <c r="L1009" s="19"/>
      <c r="M1009" s="20"/>
      <c r="N1009" s="18"/>
      <c r="O1009" s="20"/>
      <c r="P1009" s="21"/>
      <c r="Q1009" s="33">
        <f t="shared" si="17"/>
        <v>0.99945287212694078</v>
      </c>
      <c r="R1009" s="5">
        <f t="shared" ca="1" si="4"/>
        <v>7.0260709808488961</v>
      </c>
      <c r="S1009" s="20"/>
      <c r="T1009" s="20"/>
      <c r="U1009" s="5">
        <f t="shared" ca="1" si="5"/>
        <v>13.19151259951575</v>
      </c>
      <c r="V1009" s="23"/>
      <c r="W1009" s="20"/>
      <c r="X1009" s="32">
        <f t="shared" si="18"/>
        <v>1.0010942557461184</v>
      </c>
      <c r="Y1009" s="18">
        <f t="shared" ca="1" si="6"/>
        <v>581688798.56873477</v>
      </c>
      <c r="Z1009" s="20"/>
      <c r="AA1009" s="20"/>
      <c r="AB1009" s="18"/>
      <c r="AC1009" s="20"/>
      <c r="AD1009" s="20"/>
      <c r="AE1009" s="24">
        <f t="shared" si="71"/>
        <v>13</v>
      </c>
      <c r="AH1009" s="25" t="str">
        <f t="shared" ca="1" si="7"/>
        <v>-</v>
      </c>
      <c r="AI1009" s="15">
        <f t="shared" ca="1" si="8"/>
        <v>26.656146339522376</v>
      </c>
      <c r="AJ1009" s="15">
        <f t="shared" ca="1" si="9"/>
        <v>26.270387970138572</v>
      </c>
      <c r="AK1009" s="17">
        <f t="shared" ca="1" si="10"/>
        <v>-1.8113124919793628E-2</v>
      </c>
      <c r="AL1009" s="17">
        <f t="shared" ca="1" si="11"/>
        <v>-1.2598601346021664E-2</v>
      </c>
      <c r="AM1009" s="26">
        <f t="shared" ca="1" si="12"/>
        <v>1</v>
      </c>
      <c r="AN1009" s="26">
        <f t="shared" ca="1" si="13"/>
        <v>0</v>
      </c>
      <c r="AO1009" s="25">
        <f t="shared" si="20"/>
        <v>0</v>
      </c>
      <c r="AP1009" s="26">
        <f t="shared" si="21"/>
        <v>0</v>
      </c>
      <c r="AQ1009" s="25">
        <f t="shared" si="22"/>
        <v>1</v>
      </c>
      <c r="AR1009" s="26">
        <f t="shared" si="23"/>
        <v>0</v>
      </c>
      <c r="BD1009" s="30"/>
      <c r="BE1009" s="30"/>
      <c r="BF1009" s="30"/>
    </row>
    <row r="1010" spans="1:58" x14ac:dyDescent="0.2">
      <c r="A1010" s="40">
        <v>39538</v>
      </c>
      <c r="B1010" s="13">
        <v>26.01</v>
      </c>
      <c r="C1010" s="14">
        <v>26.3</v>
      </c>
      <c r="D1010" s="31">
        <f t="shared" si="14"/>
        <v>22891.846182522648</v>
      </c>
      <c r="E1010" s="31">
        <f t="shared" si="15"/>
        <v>13624.17524554488</v>
      </c>
      <c r="F1010" s="16">
        <f t="shared" si="0"/>
        <v>36516.021428067528</v>
      </c>
      <c r="G1010" s="16">
        <f t="shared" si="1"/>
        <v>26.118199378428756</v>
      </c>
      <c r="H1010" s="17">
        <f t="shared" si="2"/>
        <v>1.1026615969581766E-2</v>
      </c>
      <c r="I1010" s="16">
        <v>25.61</v>
      </c>
      <c r="J1010" s="32">
        <f t="shared" si="16"/>
        <v>0.9820249370783346</v>
      </c>
      <c r="K1010" s="18">
        <f t="shared" ca="1" si="3"/>
        <v>12587.070524135177</v>
      </c>
      <c r="L1010" s="19"/>
      <c r="M1010" s="20"/>
      <c r="N1010" s="18"/>
      <c r="O1010" s="20"/>
      <c r="P1010" s="21"/>
      <c r="Q1010" s="33">
        <f t="shared" si="17"/>
        <v>1.0179750629216655</v>
      </c>
      <c r="R1010" s="5">
        <f t="shared" ca="1" si="4"/>
        <v>7.1520670907006778</v>
      </c>
      <c r="S1010" s="20"/>
      <c r="T1010" s="20"/>
      <c r="U1010" s="5">
        <f t="shared" ca="1" si="5"/>
        <v>13.428171133527208</v>
      </c>
      <c r="V1010" s="23"/>
      <c r="W1010" s="20"/>
      <c r="X1010" s="32">
        <f t="shared" si="18"/>
        <v>0.96404987415666921</v>
      </c>
      <c r="Y1010" s="18">
        <f t="shared" ca="1" si="6"/>
        <v>560740106.56808186</v>
      </c>
      <c r="Z1010" s="20"/>
      <c r="AA1010" s="20"/>
      <c r="AB1010" s="18"/>
      <c r="AC1010" s="20"/>
      <c r="AD1010" s="20"/>
      <c r="AE1010" s="24">
        <f t="shared" si="71"/>
        <v>12</v>
      </c>
      <c r="AH1010" s="25">
        <f t="shared" ca="1" si="7"/>
        <v>1</v>
      </c>
      <c r="AI1010" s="15">
        <f t="shared" ca="1" si="8"/>
        <v>26.72118033103099</v>
      </c>
      <c r="AJ1010" s="15">
        <f t="shared" ca="1" si="9"/>
        <v>26.275747189943971</v>
      </c>
      <c r="AK1010" s="17">
        <f t="shared" ca="1" si="10"/>
        <v>-1.0396009988257996E-2</v>
      </c>
      <c r="AL1010" s="17">
        <f t="shared" ca="1" si="11"/>
        <v>-1.2442042516318495E-2</v>
      </c>
      <c r="AM1010" s="26">
        <f t="shared" ca="1" si="12"/>
        <v>1</v>
      </c>
      <c r="AN1010" s="26">
        <f t="shared" ca="1" si="13"/>
        <v>1</v>
      </c>
      <c r="AO1010" s="25">
        <f t="shared" si="20"/>
        <v>0</v>
      </c>
      <c r="AP1010" s="26">
        <f t="shared" si="21"/>
        <v>0</v>
      </c>
      <c r="AQ1010" s="25">
        <f t="shared" si="22"/>
        <v>1</v>
      </c>
      <c r="AR1010" s="26">
        <f t="shared" si="23"/>
        <v>0</v>
      </c>
      <c r="BD1010" s="30"/>
      <c r="BE1010" s="30"/>
      <c r="BF1010" s="30"/>
    </row>
    <row r="1011" spans="1:58" x14ac:dyDescent="0.2">
      <c r="A1011" s="40">
        <v>39539</v>
      </c>
      <c r="B1011" s="13">
        <v>24</v>
      </c>
      <c r="C1011" s="14">
        <v>24.85</v>
      </c>
      <c r="D1011" s="31">
        <f t="shared" si="14"/>
        <v>20984.192333979096</v>
      </c>
      <c r="E1011" s="31">
        <f t="shared" si="15"/>
        <v>15510.794127697651</v>
      </c>
      <c r="F1011" s="16">
        <f t="shared" si="0"/>
        <v>36494.986461676745</v>
      </c>
      <c r="G1011" s="16">
        <f t="shared" si="1"/>
        <v>24.361259895859607</v>
      </c>
      <c r="H1011" s="17">
        <f t="shared" si="2"/>
        <v>3.4205231388329982E-2</v>
      </c>
      <c r="I1011" s="16">
        <v>22.68</v>
      </c>
      <c r="J1011" s="32">
        <f t="shared" si="16"/>
        <v>0.93219391956815079</v>
      </c>
      <c r="K1011" s="18">
        <f t="shared" ca="1" si="3"/>
        <v>11733.112252796696</v>
      </c>
      <c r="L1011" s="19"/>
      <c r="M1011" s="20"/>
      <c r="N1011" s="18"/>
      <c r="O1011" s="20"/>
      <c r="P1011" s="21"/>
      <c r="Q1011" s="33">
        <f t="shared" si="17"/>
        <v>1.0678060804318492</v>
      </c>
      <c r="R1011" s="5">
        <f t="shared" ca="1" si="4"/>
        <v>7.6367025788675109</v>
      </c>
      <c r="S1011" s="20"/>
      <c r="T1011" s="20"/>
      <c r="U1011" s="5">
        <f t="shared" ca="1" si="5"/>
        <v>14.33819189444128</v>
      </c>
      <c r="V1011" s="23"/>
      <c r="W1011" s="20"/>
      <c r="X1011" s="32">
        <f t="shared" si="18"/>
        <v>0.86438783913630168</v>
      </c>
      <c r="Y1011" s="18">
        <f t="shared" ca="1" si="6"/>
        <v>484665029.6114518</v>
      </c>
      <c r="Z1011" s="20"/>
      <c r="AA1011" s="20"/>
      <c r="AB1011" s="18"/>
      <c r="AC1011" s="20"/>
      <c r="AD1011" s="20"/>
      <c r="AE1011" s="24">
        <f t="shared" si="71"/>
        <v>11</v>
      </c>
      <c r="AH1011" s="25">
        <f t="shared" ca="1" si="7"/>
        <v>1</v>
      </c>
      <c r="AI1011" s="15">
        <f t="shared" ca="1" si="8"/>
        <v>26.633692978995452</v>
      </c>
      <c r="AJ1011" s="15">
        <f t="shared" ca="1" si="9"/>
        <v>26.248275872533483</v>
      </c>
      <c r="AK1011" s="17">
        <f t="shared" ca="1" si="10"/>
        <v>-5.4629846878460431E-4</v>
      </c>
      <c r="AL1011" s="17">
        <f t="shared" ca="1" si="11"/>
        <v>-1.0211174988861232E-2</v>
      </c>
      <c r="AM1011" s="26">
        <f t="shared" ca="1" si="12"/>
        <v>1</v>
      </c>
      <c r="AN1011" s="26">
        <f t="shared" ca="1" si="13"/>
        <v>1</v>
      </c>
      <c r="AO1011" s="25">
        <f t="shared" si="20"/>
        <v>0</v>
      </c>
      <c r="AP1011" s="26">
        <f t="shared" si="21"/>
        <v>0</v>
      </c>
      <c r="AQ1011" s="25">
        <f t="shared" si="22"/>
        <v>1</v>
      </c>
      <c r="AR1011" s="26">
        <f t="shared" si="23"/>
        <v>0</v>
      </c>
      <c r="BD1011" s="30"/>
      <c r="BE1011" s="30"/>
      <c r="BF1011" s="30"/>
    </row>
    <row r="1012" spans="1:58" x14ac:dyDescent="0.2">
      <c r="A1012" s="40">
        <v>39540</v>
      </c>
      <c r="B1012" s="13">
        <v>24.64</v>
      </c>
      <c r="C1012" s="14">
        <v>25.03</v>
      </c>
      <c r="D1012" s="31">
        <f t="shared" si="14"/>
        <v>19076.53848543554</v>
      </c>
      <c r="E1012" s="31">
        <f t="shared" si="15"/>
        <v>17353.196234942934</v>
      </c>
      <c r="F1012" s="16">
        <f t="shared" si="0"/>
        <v>36429.734720378474</v>
      </c>
      <c r="G1012" s="16">
        <f t="shared" si="1"/>
        <v>24.82577534488172</v>
      </c>
      <c r="H1012" s="17">
        <f t="shared" si="2"/>
        <v>1.5581302437075562E-2</v>
      </c>
      <c r="I1012" s="16">
        <v>23.43</v>
      </c>
      <c r="J1012" s="32">
        <f t="shared" si="16"/>
        <v>1.0172457354457021</v>
      </c>
      <c r="K1012" s="18">
        <f t="shared" ca="1" si="3"/>
        <v>11934.971817940041</v>
      </c>
      <c r="L1012" s="19"/>
      <c r="M1012" s="20"/>
      <c r="N1012" s="18"/>
      <c r="O1012" s="20"/>
      <c r="P1012" s="21"/>
      <c r="Q1012" s="33">
        <f t="shared" si="17"/>
        <v>0.98275426455429793</v>
      </c>
      <c r="R1012" s="5">
        <f t="shared" ca="1" si="4"/>
        <v>7.5046893780010864</v>
      </c>
      <c r="S1012" s="20"/>
      <c r="T1012" s="20"/>
      <c r="U1012" s="5">
        <f t="shared" ca="1" si="5"/>
        <v>14.090436821534201</v>
      </c>
      <c r="V1012" s="23"/>
      <c r="W1012" s="20"/>
      <c r="X1012" s="32">
        <f t="shared" si="18"/>
        <v>1.0344914708914041</v>
      </c>
      <c r="Y1012" s="18">
        <f t="shared" ca="1" si="6"/>
        <v>501348841.8642118</v>
      </c>
      <c r="Z1012" s="20"/>
      <c r="AA1012" s="20"/>
      <c r="AB1012" s="18"/>
      <c r="AC1012" s="20"/>
      <c r="AD1012" s="20"/>
      <c r="AE1012" s="24">
        <f t="shared" si="71"/>
        <v>10</v>
      </c>
      <c r="AH1012" s="25">
        <f t="shared" ca="1" si="7"/>
        <v>1</v>
      </c>
      <c r="AI1012" s="15">
        <f t="shared" ca="1" si="8"/>
        <v>26.568331314866708</v>
      </c>
      <c r="AJ1012" s="15">
        <f t="shared" ca="1" si="9"/>
        <v>26.248832097751176</v>
      </c>
      <c r="AK1012" s="17">
        <f t="shared" ca="1" si="10"/>
        <v>4.9496962100399333E-3</v>
      </c>
      <c r="AL1012" s="17">
        <f t="shared" ca="1" si="11"/>
        <v>-8.897669673500537E-3</v>
      </c>
      <c r="AM1012" s="26">
        <f t="shared" ca="1" si="12"/>
        <v>1</v>
      </c>
      <c r="AN1012" s="26">
        <f t="shared" ca="1" si="13"/>
        <v>1</v>
      </c>
      <c r="AO1012" s="25">
        <f t="shared" si="20"/>
        <v>0</v>
      </c>
      <c r="AP1012" s="26">
        <f t="shared" si="21"/>
        <v>0</v>
      </c>
      <c r="AQ1012" s="25">
        <f t="shared" si="22"/>
        <v>1</v>
      </c>
      <c r="AR1012" s="26">
        <f t="shared" si="23"/>
        <v>0</v>
      </c>
      <c r="BD1012" s="30"/>
      <c r="BE1012" s="30"/>
      <c r="BF1012" s="30"/>
    </row>
    <row r="1013" spans="1:58" x14ac:dyDescent="0.2">
      <c r="A1013" s="40">
        <v>39541</v>
      </c>
      <c r="B1013" s="13">
        <v>24.27</v>
      </c>
      <c r="C1013" s="14">
        <v>24.94</v>
      </c>
      <c r="D1013" s="31">
        <f t="shared" si="14"/>
        <v>17168.884636891984</v>
      </c>
      <c r="E1013" s="31">
        <f t="shared" si="15"/>
        <v>19231.12635192708</v>
      </c>
      <c r="F1013" s="16">
        <f t="shared" si="0"/>
        <v>36400.010988819064</v>
      </c>
      <c r="G1013" s="16">
        <f t="shared" si="1"/>
        <v>24.623979416647675</v>
      </c>
      <c r="H1013" s="17">
        <f t="shared" si="2"/>
        <v>2.6864474739374589E-2</v>
      </c>
      <c r="I1013" s="16">
        <v>23.21</v>
      </c>
      <c r="J1013" s="32">
        <f t="shared" si="16"/>
        <v>0.99106222824684764</v>
      </c>
      <c r="K1013" s="18">
        <f t="shared" ca="1" si="3"/>
        <v>11827.817547870853</v>
      </c>
      <c r="L1013" s="19"/>
      <c r="M1013" s="20"/>
      <c r="N1013" s="18"/>
      <c r="O1013" s="20"/>
      <c r="P1013" s="21"/>
      <c r="Q1013" s="33">
        <f t="shared" si="17"/>
        <v>1.0089377717531522</v>
      </c>
      <c r="R1013" s="5">
        <f t="shared" ca="1" si="4"/>
        <v>7.5714491489860833</v>
      </c>
      <c r="S1013" s="20"/>
      <c r="T1013" s="20"/>
      <c r="U1013" s="5">
        <f t="shared" ca="1" si="5"/>
        <v>14.215887226025449</v>
      </c>
      <c r="V1013" s="23"/>
      <c r="W1013" s="20"/>
      <c r="X1013" s="32">
        <f t="shared" si="18"/>
        <v>0.98212445649369529</v>
      </c>
      <c r="Y1013" s="18">
        <f t="shared" ca="1" si="6"/>
        <v>492354553.30271006</v>
      </c>
      <c r="Z1013" s="20"/>
      <c r="AA1013" s="20"/>
      <c r="AB1013" s="18"/>
      <c r="AC1013" s="20"/>
      <c r="AD1013" s="20"/>
      <c r="AE1013" s="24">
        <f t="shared" si="71"/>
        <v>9</v>
      </c>
      <c r="AH1013" s="25">
        <f t="shared" ca="1" si="7"/>
        <v>1</v>
      </c>
      <c r="AI1013" s="15">
        <f t="shared" ca="1" si="8"/>
        <v>26.514559673001774</v>
      </c>
      <c r="AJ1013" s="15">
        <f t="shared" ca="1" si="9"/>
        <v>26.223270948938584</v>
      </c>
      <c r="AK1013" s="17">
        <f t="shared" ca="1" si="10"/>
        <v>1.3416470368730005E-2</v>
      </c>
      <c r="AL1013" s="17">
        <f t="shared" ca="1" si="11"/>
        <v>-7.170728925248615E-3</v>
      </c>
      <c r="AM1013" s="26">
        <f t="shared" ca="1" si="12"/>
        <v>1</v>
      </c>
      <c r="AN1013" s="26">
        <f t="shared" ca="1" si="13"/>
        <v>1</v>
      </c>
      <c r="AO1013" s="25">
        <f t="shared" si="20"/>
        <v>0</v>
      </c>
      <c r="AP1013" s="26">
        <f t="shared" si="21"/>
        <v>0</v>
      </c>
      <c r="AQ1013" s="25">
        <f t="shared" si="22"/>
        <v>1</v>
      </c>
      <c r="AR1013" s="26">
        <f t="shared" si="23"/>
        <v>0</v>
      </c>
      <c r="BD1013" s="30"/>
      <c r="BE1013" s="30"/>
      <c r="BF1013" s="30"/>
    </row>
    <row r="1014" spans="1:58" x14ac:dyDescent="0.2">
      <c r="A1014" s="40">
        <v>39542</v>
      </c>
      <c r="B1014" s="13">
        <v>23.96</v>
      </c>
      <c r="C1014" s="14">
        <v>24.95</v>
      </c>
      <c r="D1014" s="31">
        <f t="shared" si="14"/>
        <v>15261.23078834843</v>
      </c>
      <c r="E1014" s="31">
        <f t="shared" si="15"/>
        <v>21087.532081844965</v>
      </c>
      <c r="F1014" s="16">
        <f t="shared" si="0"/>
        <v>36348.762870193394</v>
      </c>
      <c r="G1014" s="16">
        <f t="shared" si="1"/>
        <v>24.53434297930799</v>
      </c>
      <c r="H1014" s="17">
        <f t="shared" si="2"/>
        <v>3.9679358717434776E-2</v>
      </c>
      <c r="I1014" s="16">
        <v>22.45</v>
      </c>
      <c r="J1014" s="32">
        <f t="shared" si="16"/>
        <v>0.9949570009454517</v>
      </c>
      <c r="K1014" s="18">
        <f t="shared" ca="1" si="3"/>
        <v>11767.690110454516</v>
      </c>
      <c r="L1014" s="19"/>
      <c r="M1014" s="20"/>
      <c r="N1014" s="18"/>
      <c r="O1014" s="20"/>
      <c r="P1014" s="21"/>
      <c r="Q1014" s="33">
        <f t="shared" si="17"/>
        <v>1.0050429990545482</v>
      </c>
      <c r="R1014" s="5">
        <f t="shared" ca="1" si="4"/>
        <v>7.6093149526268009</v>
      </c>
      <c r="S1014" s="20"/>
      <c r="T1014" s="20"/>
      <c r="U1014" s="5">
        <f t="shared" ca="1" si="5"/>
        <v>14.287088790444155</v>
      </c>
      <c r="V1014" s="23"/>
      <c r="W1014" s="20"/>
      <c r="X1014" s="32">
        <f t="shared" si="18"/>
        <v>0.98991400189090351</v>
      </c>
      <c r="Y1014" s="18">
        <f t="shared" ca="1" si="6"/>
        <v>487356589.63545322</v>
      </c>
      <c r="Z1014" s="20"/>
      <c r="AA1014" s="20"/>
      <c r="AB1014" s="18"/>
      <c r="AC1014" s="20"/>
      <c r="AD1014" s="20"/>
      <c r="AE1014" s="24">
        <f t="shared" si="71"/>
        <v>8</v>
      </c>
      <c r="AH1014" s="25">
        <f t="shared" ca="1" si="7"/>
        <v>1</v>
      </c>
      <c r="AI1014" s="15">
        <f t="shared" ca="1" si="8"/>
        <v>26.486814400808719</v>
      </c>
      <c r="AJ1014" s="15">
        <f t="shared" ca="1" si="9"/>
        <v>26.16046472387303</v>
      </c>
      <c r="AK1014" s="17">
        <f t="shared" ca="1" si="10"/>
        <v>2.1163483669708365E-2</v>
      </c>
      <c r="AL1014" s="17">
        <f t="shared" ca="1" si="11"/>
        <v>-5.2479755432989911E-3</v>
      </c>
      <c r="AM1014" s="26">
        <f t="shared" ca="1" si="12"/>
        <v>1</v>
      </c>
      <c r="AN1014" s="26">
        <f t="shared" ca="1" si="13"/>
        <v>1</v>
      </c>
      <c r="AO1014" s="25">
        <f t="shared" si="20"/>
        <v>0</v>
      </c>
      <c r="AP1014" s="26">
        <f t="shared" si="21"/>
        <v>0</v>
      </c>
      <c r="AQ1014" s="25">
        <f t="shared" si="22"/>
        <v>1</v>
      </c>
      <c r="AR1014" s="26">
        <f t="shared" si="23"/>
        <v>0</v>
      </c>
      <c r="BD1014" s="30"/>
      <c r="BE1014" s="30"/>
      <c r="BF1014" s="30"/>
    </row>
    <row r="1015" spans="1:58" x14ac:dyDescent="0.2">
      <c r="A1015" s="40">
        <v>39545</v>
      </c>
      <c r="B1015" s="13">
        <v>23.01</v>
      </c>
      <c r="C1015" s="14">
        <v>24.26</v>
      </c>
      <c r="D1015" s="31">
        <f t="shared" si="14"/>
        <v>13353.576939804876</v>
      </c>
      <c r="E1015" s="31">
        <f t="shared" si="15"/>
        <v>22919.491449023466</v>
      </c>
      <c r="F1015" s="16">
        <f t="shared" si="0"/>
        <v>36273.068388828338</v>
      </c>
      <c r="G1015" s="16">
        <f t="shared" si="1"/>
        <v>23.799824671135433</v>
      </c>
      <c r="H1015" s="17">
        <f t="shared" si="2"/>
        <v>5.1525144270404E-2</v>
      </c>
      <c r="I1015" s="16">
        <v>22.42</v>
      </c>
      <c r="J1015" s="32">
        <f t="shared" si="16"/>
        <v>0.96804152229375928</v>
      </c>
      <c r="K1015" s="18">
        <f t="shared" ca="1" si="3"/>
        <v>11391.14823518415</v>
      </c>
      <c r="L1015" s="19"/>
      <c r="M1015" s="20"/>
      <c r="N1015" s="18"/>
      <c r="O1015" s="20"/>
      <c r="P1015" s="21"/>
      <c r="Q1015" s="33">
        <f t="shared" si="17"/>
        <v>1.0319584777062407</v>
      </c>
      <c r="R1015" s="5">
        <f t="shared" ca="1" si="4"/>
        <v>7.852169950199638</v>
      </c>
      <c r="S1015" s="20"/>
      <c r="T1015" s="20"/>
      <c r="U1015" s="5">
        <f t="shared" ca="1" si="5"/>
        <v>14.743177642684868</v>
      </c>
      <c r="V1015" s="23"/>
      <c r="W1015" s="20"/>
      <c r="X1015" s="32">
        <f t="shared" si="18"/>
        <v>0.93608304458751856</v>
      </c>
      <c r="Y1015" s="18">
        <f t="shared" ca="1" si="6"/>
        <v>456176215.86515868</v>
      </c>
      <c r="Z1015" s="20"/>
      <c r="AA1015" s="20"/>
      <c r="AB1015" s="18"/>
      <c r="AC1015" s="20"/>
      <c r="AD1015" s="20"/>
      <c r="AE1015" s="24">
        <f t="shared" si="71"/>
        <v>7</v>
      </c>
      <c r="AH1015" s="25">
        <f t="shared" ca="1" si="7"/>
        <v>1</v>
      </c>
      <c r="AI1015" s="15">
        <f t="shared" ca="1" si="8"/>
        <v>26.339619799063794</v>
      </c>
      <c r="AJ1015" s="15">
        <f t="shared" ca="1" si="9"/>
        <v>26.062626962894196</v>
      </c>
      <c r="AK1015" s="17">
        <f t="shared" ca="1" si="10"/>
        <v>2.9813687920366778E-2</v>
      </c>
      <c r="AL1015" s="17">
        <f t="shared" ca="1" si="11"/>
        <v>-2.6521914061174642E-3</v>
      </c>
      <c r="AM1015" s="26">
        <f t="shared" ca="1" si="12"/>
        <v>1</v>
      </c>
      <c r="AN1015" s="26">
        <f t="shared" ca="1" si="13"/>
        <v>1</v>
      </c>
      <c r="AO1015" s="25">
        <f t="shared" si="20"/>
        <v>0</v>
      </c>
      <c r="AP1015" s="26">
        <f t="shared" si="21"/>
        <v>0</v>
      </c>
      <c r="AQ1015" s="25">
        <f t="shared" si="22"/>
        <v>1</v>
      </c>
      <c r="AR1015" s="26">
        <f t="shared" si="23"/>
        <v>0</v>
      </c>
      <c r="BD1015" s="30"/>
      <c r="BE1015" s="30"/>
      <c r="BF1015" s="30"/>
    </row>
    <row r="1016" spans="1:58" x14ac:dyDescent="0.2">
      <c r="A1016" s="40">
        <v>39546</v>
      </c>
      <c r="B1016" s="13">
        <v>23.02</v>
      </c>
      <c r="C1016" s="14">
        <v>24.07</v>
      </c>
      <c r="D1016" s="31">
        <f t="shared" si="14"/>
        <v>11445.923091261322</v>
      </c>
      <c r="E1016" s="31">
        <f t="shared" si="15"/>
        <v>24728.853157802823</v>
      </c>
      <c r="F1016" s="16">
        <f t="shared" si="0"/>
        <v>36174.776249064147</v>
      </c>
      <c r="G1016" s="16">
        <f t="shared" si="1"/>
        <v>23.737773501539341</v>
      </c>
      <c r="H1016" s="17">
        <f t="shared" si="2"/>
        <v>4.362276692978817E-2</v>
      </c>
      <c r="I1016" s="16">
        <v>22.36</v>
      </c>
      <c r="J1016" s="32">
        <f t="shared" si="16"/>
        <v>0.994690070888685</v>
      </c>
      <c r="K1016" s="18">
        <f t="shared" ca="1" si="3"/>
        <v>11330.200117171333</v>
      </c>
      <c r="L1016" s="19"/>
      <c r="M1016" s="20"/>
      <c r="N1016" s="18"/>
      <c r="O1016" s="20"/>
      <c r="P1016" s="21"/>
      <c r="Q1016" s="33">
        <f t="shared" si="17"/>
        <v>1.005309929111315</v>
      </c>
      <c r="R1016" s="5">
        <f t="shared" ca="1" si="4"/>
        <v>7.8935355679957224</v>
      </c>
      <c r="S1016" s="20"/>
      <c r="T1016" s="20"/>
      <c r="U1016" s="5">
        <f t="shared" ca="1" si="5"/>
        <v>14.820955451639115</v>
      </c>
      <c r="V1016" s="23"/>
      <c r="W1016" s="20"/>
      <c r="X1016" s="32">
        <f t="shared" si="18"/>
        <v>0.98938014177736999</v>
      </c>
      <c r="Y1016" s="18">
        <f t="shared" ca="1" si="6"/>
        <v>451301985.57701355</v>
      </c>
      <c r="Z1016" s="20"/>
      <c r="AA1016" s="20"/>
      <c r="AB1016" s="18"/>
      <c r="AC1016" s="20"/>
      <c r="AD1016" s="20"/>
      <c r="AE1016" s="24">
        <f t="shared" si="71"/>
        <v>6</v>
      </c>
      <c r="AH1016" s="25">
        <f t="shared" ca="1" si="7"/>
        <v>1</v>
      </c>
      <c r="AI1016" s="15">
        <f t="shared" ca="1" si="8"/>
        <v>26.189736427239637</v>
      </c>
      <c r="AJ1016" s="15">
        <f t="shared" ca="1" si="9"/>
        <v>25.974139342914413</v>
      </c>
      <c r="AK1016" s="17">
        <f t="shared" ca="1" si="10"/>
        <v>3.5246379747067846E-2</v>
      </c>
      <c r="AL1016" s="17">
        <f t="shared" ca="1" si="11"/>
        <v>1.1918682731373517E-3</v>
      </c>
      <c r="AM1016" s="26">
        <f t="shared" ca="1" si="12"/>
        <v>1</v>
      </c>
      <c r="AN1016" s="26">
        <f t="shared" ca="1" si="13"/>
        <v>1</v>
      </c>
      <c r="AO1016" s="25">
        <f t="shared" si="20"/>
        <v>0</v>
      </c>
      <c r="AP1016" s="26">
        <f t="shared" si="21"/>
        <v>0</v>
      </c>
      <c r="AQ1016" s="25">
        <f t="shared" si="22"/>
        <v>1</v>
      </c>
      <c r="AR1016" s="26">
        <f t="shared" si="23"/>
        <v>0</v>
      </c>
      <c r="BD1016" s="30"/>
      <c r="BE1016" s="30"/>
      <c r="BF1016" s="30"/>
    </row>
    <row r="1017" spans="1:58" x14ac:dyDescent="0.2">
      <c r="A1017" s="40">
        <v>39547</v>
      </c>
      <c r="B1017" s="13">
        <v>23.63</v>
      </c>
      <c r="C1017" s="14">
        <v>24.66</v>
      </c>
      <c r="D1017" s="31">
        <f t="shared" si="14"/>
        <v>9538.2692427177681</v>
      </c>
      <c r="E1017" s="31">
        <f t="shared" si="15"/>
        <v>26553.289867128649</v>
      </c>
      <c r="F1017" s="16">
        <f t="shared" si="0"/>
        <v>36091.559109846421</v>
      </c>
      <c r="G1017" s="16">
        <f t="shared" si="1"/>
        <v>24.38779182827491</v>
      </c>
      <c r="H1017" s="17">
        <f t="shared" si="2"/>
        <v>4.1768045417680533E-2</v>
      </c>
      <c r="I1017" s="16">
        <v>22.81</v>
      </c>
      <c r="J1017" s="32">
        <f t="shared" si="16"/>
        <v>1.0250198776768269</v>
      </c>
      <c r="K1017" s="18">
        <f t="shared" ca="1" si="3"/>
        <v>11613.206871680737</v>
      </c>
      <c r="L1017" s="19"/>
      <c r="M1017" s="20"/>
      <c r="N1017" s="18"/>
      <c r="O1017" s="20"/>
      <c r="P1017" s="21"/>
      <c r="Q1017" s="33">
        <f t="shared" si="17"/>
        <v>0.97498012232317322</v>
      </c>
      <c r="R1017" s="5">
        <f t="shared" ca="1" si="4"/>
        <v>7.6957196667309038</v>
      </c>
      <c r="S1017" s="20"/>
      <c r="T1017" s="20"/>
      <c r="U1017" s="5">
        <f t="shared" ca="1" si="5"/>
        <v>14.449642252484962</v>
      </c>
      <c r="V1017" s="23"/>
      <c r="W1017" s="20"/>
      <c r="X1017" s="32">
        <f t="shared" si="18"/>
        <v>1.0500397553536536</v>
      </c>
      <c r="Y1017" s="18">
        <f t="shared" ca="1" si="6"/>
        <v>473853838.6690585</v>
      </c>
      <c r="Z1017" s="20"/>
      <c r="AA1017" s="20"/>
      <c r="AB1017" s="18"/>
      <c r="AC1017" s="20"/>
      <c r="AD1017" s="20"/>
      <c r="AE1017" s="24">
        <f t="shared" si="71"/>
        <v>5</v>
      </c>
      <c r="AH1017" s="25">
        <f t="shared" ca="1" si="7"/>
        <v>1</v>
      </c>
      <c r="AI1017" s="15">
        <f t="shared" ca="1" si="8"/>
        <v>26.034379880618605</v>
      </c>
      <c r="AJ1017" s="15">
        <f t="shared" ca="1" si="9"/>
        <v>25.890092901816267</v>
      </c>
      <c r="AK1017" s="17">
        <f t="shared" ca="1" si="10"/>
        <v>3.6506848751959607E-2</v>
      </c>
      <c r="AL1017" s="17">
        <f t="shared" ca="1" si="11"/>
        <v>8.2478861783156152E-3</v>
      </c>
      <c r="AM1017" s="26">
        <f t="shared" ca="1" si="12"/>
        <v>1</v>
      </c>
      <c r="AN1017" s="26">
        <f t="shared" ca="1" si="13"/>
        <v>1</v>
      </c>
      <c r="AO1017" s="25">
        <f t="shared" si="20"/>
        <v>0</v>
      </c>
      <c r="AP1017" s="26">
        <f t="shared" si="21"/>
        <v>0</v>
      </c>
      <c r="AQ1017" s="25">
        <f t="shared" si="22"/>
        <v>1</v>
      </c>
      <c r="AR1017" s="26">
        <f t="shared" si="23"/>
        <v>0</v>
      </c>
      <c r="BD1017" s="30"/>
      <c r="BE1017" s="30"/>
      <c r="BF1017" s="30"/>
    </row>
    <row r="1018" spans="1:58" x14ac:dyDescent="0.2">
      <c r="A1018" s="40">
        <v>39548</v>
      </c>
      <c r="B1018" s="13">
        <v>22.85</v>
      </c>
      <c r="C1018" s="14">
        <v>24.33</v>
      </c>
      <c r="D1018" s="31">
        <f t="shared" si="14"/>
        <v>7630.6153941742141</v>
      </c>
      <c r="E1018" s="31">
        <f t="shared" si="15"/>
        <v>28381.264743085023</v>
      </c>
      <c r="F1018" s="16">
        <f t="shared" si="0"/>
        <v>36011.880137259235</v>
      </c>
      <c r="G1018" s="16">
        <f t="shared" si="1"/>
        <v>24.016400411743753</v>
      </c>
      <c r="H1018" s="17">
        <f t="shared" si="2"/>
        <v>6.0830250719276502E-2</v>
      </c>
      <c r="I1018" s="16">
        <v>21.98</v>
      </c>
      <c r="J1018" s="32">
        <f t="shared" si="16"/>
        <v>0.98259735094029077</v>
      </c>
      <c r="K1018" s="18">
        <f t="shared" ca="1" si="3"/>
        <v>11410.641100096176</v>
      </c>
      <c r="L1018" s="19"/>
      <c r="M1018" s="20"/>
      <c r="N1018" s="18"/>
      <c r="O1018" s="20"/>
      <c r="P1018" s="21"/>
      <c r="Q1018" s="33">
        <f t="shared" si="17"/>
        <v>1.0174026490597092</v>
      </c>
      <c r="R1018" s="5">
        <f t="shared" ca="1" si="4"/>
        <v>7.8293194026158899</v>
      </c>
      <c r="S1018" s="20"/>
      <c r="T1018" s="20"/>
      <c r="U1018" s="5">
        <f t="shared" ca="1" si="5"/>
        <v>14.700601006967004</v>
      </c>
      <c r="V1018" s="23"/>
      <c r="W1018" s="20"/>
      <c r="X1018" s="32">
        <f t="shared" si="18"/>
        <v>0.96519470188058143</v>
      </c>
      <c r="Y1018" s="18">
        <f t="shared" ca="1" si="6"/>
        <v>457331114.17608953</v>
      </c>
      <c r="Z1018" s="20"/>
      <c r="AA1018" s="20"/>
      <c r="AB1018" s="18"/>
      <c r="AC1018" s="20"/>
      <c r="AD1018" s="20"/>
      <c r="AE1018" s="24">
        <f t="shared" si="71"/>
        <v>4</v>
      </c>
      <c r="AH1018" s="25">
        <f t="shared" ca="1" si="7"/>
        <v>1</v>
      </c>
      <c r="AI1018" s="15">
        <f t="shared" ca="1" si="8"/>
        <v>25.935363485391225</v>
      </c>
      <c r="AJ1018" s="15">
        <f t="shared" ca="1" si="9"/>
        <v>25.813102673238834</v>
      </c>
      <c r="AK1018" s="17">
        <f t="shared" ca="1" si="10"/>
        <v>4.4048340132326426E-2</v>
      </c>
      <c r="AL1018" s="17">
        <f t="shared" ca="1" si="11"/>
        <v>1.1453402802468871E-2</v>
      </c>
      <c r="AM1018" s="26">
        <f t="shared" ca="1" si="12"/>
        <v>1</v>
      </c>
      <c r="AN1018" s="26">
        <f t="shared" ca="1" si="13"/>
        <v>1</v>
      </c>
      <c r="AO1018" s="25">
        <f t="shared" si="20"/>
        <v>0</v>
      </c>
      <c r="AP1018" s="26">
        <f t="shared" si="21"/>
        <v>0</v>
      </c>
      <c r="AQ1018" s="25">
        <f t="shared" si="22"/>
        <v>1</v>
      </c>
      <c r="AR1018" s="26">
        <f t="shared" si="23"/>
        <v>0</v>
      </c>
      <c r="BD1018" s="30"/>
      <c r="BE1018" s="30"/>
      <c r="BF1018" s="30"/>
    </row>
    <row r="1019" spans="1:58" x14ac:dyDescent="0.2">
      <c r="A1019" s="40">
        <v>39549</v>
      </c>
      <c r="B1019" s="13">
        <v>23.91</v>
      </c>
      <c r="C1019" s="14">
        <v>24.98</v>
      </c>
      <c r="D1019" s="31">
        <f t="shared" si="14"/>
        <v>5722.9615456306601</v>
      </c>
      <c r="E1019" s="31">
        <f t="shared" si="15"/>
        <v>30172.87552973608</v>
      </c>
      <c r="F1019" s="16">
        <f t="shared" si="0"/>
        <v>35895.83707536674</v>
      </c>
      <c r="G1019" s="16">
        <f t="shared" si="1"/>
        <v>24.80940726967955</v>
      </c>
      <c r="H1019" s="17">
        <f t="shared" si="2"/>
        <v>4.2834267413931149E-2</v>
      </c>
      <c r="I1019" s="16">
        <v>23.46</v>
      </c>
      <c r="J1019" s="32">
        <f t="shared" si="16"/>
        <v>1.0296906334103366</v>
      </c>
      <c r="K1019" s="18">
        <f t="shared" ca="1" si="3"/>
        <v>11748.951261247477</v>
      </c>
      <c r="L1019" s="19"/>
      <c r="M1019" s="20"/>
      <c r="N1019" s="18"/>
      <c r="O1019" s="20"/>
      <c r="P1019" s="21"/>
      <c r="Q1019" s="33">
        <f t="shared" si="17"/>
        <v>0.97030936658966338</v>
      </c>
      <c r="R1019" s="5">
        <f t="shared" ca="1" si="4"/>
        <v>7.5965454751030084</v>
      </c>
      <c r="S1019" s="20"/>
      <c r="T1019" s="20"/>
      <c r="U1019" s="5">
        <f t="shared" ca="1" si="5"/>
        <v>14.263642512856773</v>
      </c>
      <c r="V1019" s="23"/>
      <c r="W1019" s="20"/>
      <c r="X1019" s="32">
        <f t="shared" si="18"/>
        <v>1.0593812668206732</v>
      </c>
      <c r="Y1019" s="18">
        <f t="shared" ca="1" si="6"/>
        <v>484456129.41966397</v>
      </c>
      <c r="Z1019" s="20"/>
      <c r="AA1019" s="20"/>
      <c r="AB1019" s="18"/>
      <c r="AC1019" s="20"/>
      <c r="AD1019" s="20"/>
      <c r="AE1019" s="24">
        <f t="shared" si="71"/>
        <v>3</v>
      </c>
      <c r="AH1019" s="25">
        <f t="shared" ca="1" si="7"/>
        <v>1</v>
      </c>
      <c r="AI1019" s="15">
        <f t="shared" ca="1" si="8"/>
        <v>25.837594546188765</v>
      </c>
      <c r="AJ1019" s="15">
        <f t="shared" ca="1" si="9"/>
        <v>25.765025151664503</v>
      </c>
      <c r="AK1019" s="17">
        <f t="shared" ca="1" si="10"/>
        <v>4.6709972244752519E-2</v>
      </c>
      <c r="AL1019" s="17">
        <f t="shared" ca="1" si="11"/>
        <v>1.6203669280257203E-2</v>
      </c>
      <c r="AM1019" s="26">
        <f t="shared" ca="1" si="12"/>
        <v>1</v>
      </c>
      <c r="AN1019" s="26">
        <f t="shared" ca="1" si="13"/>
        <v>1</v>
      </c>
      <c r="AO1019" s="25">
        <f t="shared" si="20"/>
        <v>0</v>
      </c>
      <c r="AP1019" s="26">
        <f t="shared" si="21"/>
        <v>0</v>
      </c>
      <c r="AQ1019" s="25">
        <f t="shared" si="22"/>
        <v>1</v>
      </c>
      <c r="AR1019" s="26">
        <f t="shared" si="23"/>
        <v>0</v>
      </c>
      <c r="BD1019" s="30"/>
      <c r="BE1019" s="30"/>
      <c r="BF1019" s="30"/>
    </row>
    <row r="1020" spans="1:58" x14ac:dyDescent="0.2">
      <c r="A1020" s="40">
        <v>39552</v>
      </c>
      <c r="B1020" s="13">
        <v>23.84</v>
      </c>
      <c r="C1020" s="14">
        <v>24.88</v>
      </c>
      <c r="D1020" s="31">
        <f t="shared" si="14"/>
        <v>3815.307697087107</v>
      </c>
      <c r="E1020" s="31">
        <f t="shared" si="15"/>
        <v>31998.816423197903</v>
      </c>
      <c r="F1020" s="16">
        <f t="shared" si="0"/>
        <v>35814.124120285007</v>
      </c>
      <c r="G1020" s="16">
        <f t="shared" si="1"/>
        <v>24.769207956289982</v>
      </c>
      <c r="H1020" s="17">
        <f t="shared" si="2"/>
        <v>4.1800643086816636E-2</v>
      </c>
      <c r="I1020" s="16">
        <v>23.82</v>
      </c>
      <c r="J1020" s="32">
        <f t="shared" si="16"/>
        <v>0.99610697221823019</v>
      </c>
      <c r="K1020" s="18">
        <f t="shared" ca="1" si="3"/>
        <v>11702.735151067227</v>
      </c>
      <c r="L1020" s="19"/>
      <c r="M1020" s="20"/>
      <c r="N1020" s="18"/>
      <c r="O1020" s="20"/>
      <c r="P1020" s="21"/>
      <c r="Q1020" s="33">
        <f t="shared" si="17"/>
        <v>1.0038930277817697</v>
      </c>
      <c r="R1020" s="5">
        <f t="shared" ca="1" si="4"/>
        <v>7.6258013435939072</v>
      </c>
      <c r="S1020" s="20"/>
      <c r="T1020" s="20"/>
      <c r="U1020" s="5">
        <f t="shared" ca="1" si="5"/>
        <v>14.318681046395252</v>
      </c>
      <c r="V1020" s="23"/>
      <c r="W1020" s="20"/>
      <c r="X1020" s="32">
        <f t="shared" si="18"/>
        <v>0.99221394443646038</v>
      </c>
      <c r="Y1020" s="18">
        <f t="shared" ca="1" si="6"/>
        <v>480652491.75096977</v>
      </c>
      <c r="Z1020" s="20"/>
      <c r="AA1020" s="20"/>
      <c r="AB1020" s="18"/>
      <c r="AC1020" s="20"/>
      <c r="AD1020" s="20"/>
      <c r="AE1020" s="24">
        <f t="shared" si="71"/>
        <v>2</v>
      </c>
      <c r="AH1020" s="25" t="str">
        <f t="shared" ca="1" si="7"/>
        <v>-</v>
      </c>
      <c r="AI1020" s="15">
        <f t="shared" ca="1" si="8"/>
        <v>25.732876952711422</v>
      </c>
      <c r="AJ1020" s="15">
        <f t="shared" ca="1" si="9"/>
        <v>25.739021001059889</v>
      </c>
      <c r="AK1020" s="17">
        <f t="shared" ca="1" si="10"/>
        <v>4.7063519639649498E-2</v>
      </c>
      <c r="AL1020" s="17">
        <f t="shared" ca="1" si="11"/>
        <v>2.1020964074410245E-2</v>
      </c>
      <c r="AM1020" s="26">
        <f t="shared" ca="1" si="12"/>
        <v>0</v>
      </c>
      <c r="AN1020" s="26">
        <f t="shared" ca="1" si="13"/>
        <v>1</v>
      </c>
      <c r="AO1020" s="25">
        <f t="shared" si="20"/>
        <v>0</v>
      </c>
      <c r="AP1020" s="26">
        <f t="shared" si="21"/>
        <v>0</v>
      </c>
      <c r="AQ1020" s="25">
        <f t="shared" si="22"/>
        <v>1</v>
      </c>
      <c r="AR1020" s="26">
        <f t="shared" si="23"/>
        <v>0</v>
      </c>
      <c r="BD1020" s="30"/>
      <c r="BE1020" s="30"/>
      <c r="BF1020" s="30"/>
    </row>
    <row r="1021" spans="1:58" x14ac:dyDescent="0.2">
      <c r="A1021" s="40">
        <v>39553</v>
      </c>
      <c r="B1021" s="13">
        <v>22.87</v>
      </c>
      <c r="C1021" s="14">
        <v>24.41</v>
      </c>
      <c r="D1021" s="31">
        <f t="shared" si="14"/>
        <v>1907.6538485435535</v>
      </c>
      <c r="E1021" s="31">
        <f t="shared" si="15"/>
        <v>33826.729114085298</v>
      </c>
      <c r="F1021" s="16">
        <f t="shared" si="0"/>
        <v>35734.38296262885</v>
      </c>
      <c r="G1021" s="16">
        <f t="shared" si="1"/>
        <v>24.327788228501682</v>
      </c>
      <c r="H1021" s="17">
        <f t="shared" si="2"/>
        <v>6.3088897992625959E-2</v>
      </c>
      <c r="I1021" s="16">
        <v>22.78</v>
      </c>
      <c r="J1021" s="32">
        <f t="shared" si="16"/>
        <v>0.97999184166764852</v>
      </c>
      <c r="K1021" s="18">
        <f t="shared" ca="1" si="3"/>
        <v>11468.117422014195</v>
      </c>
      <c r="L1021" s="19"/>
      <c r="M1021" s="20"/>
      <c r="N1021" s="18"/>
      <c r="O1021" s="20"/>
      <c r="P1021" s="21"/>
      <c r="Q1021" s="33">
        <f t="shared" si="17"/>
        <v>1.0200081583323515</v>
      </c>
      <c r="R1021" s="5">
        <f t="shared" ca="1" si="4"/>
        <v>7.7780555472243202</v>
      </c>
      <c r="S1021" s="20"/>
      <c r="T1021" s="20"/>
      <c r="U1021" s="5">
        <f t="shared" ca="1" si="5"/>
        <v>14.604671469507391</v>
      </c>
      <c r="V1021" s="23"/>
      <c r="W1021" s="20"/>
      <c r="X1021" s="32">
        <f t="shared" si="18"/>
        <v>0.95998368333529704</v>
      </c>
      <c r="Y1021" s="18">
        <f t="shared" ca="1" si="6"/>
        <v>461388182.03641468</v>
      </c>
      <c r="Z1021" s="20"/>
      <c r="AA1021" s="20"/>
      <c r="AB1021" s="18"/>
      <c r="AC1021" s="20"/>
      <c r="AD1021" s="20"/>
      <c r="AE1021" s="24">
        <f t="shared" si="71"/>
        <v>1</v>
      </c>
      <c r="AH1021" s="25" t="str">
        <f t="shared" ca="1" si="7"/>
        <v>-</v>
      </c>
      <c r="AI1021" s="15">
        <f t="shared" ca="1" si="8"/>
        <v>25.529756928426895</v>
      </c>
      <c r="AJ1021" s="15">
        <f t="shared" ca="1" si="9"/>
        <v>25.693627989808324</v>
      </c>
      <c r="AK1021" s="17">
        <f t="shared" ca="1" si="10"/>
        <v>4.8990811926686494E-2</v>
      </c>
      <c r="AL1021" s="17">
        <f t="shared" ca="1" si="11"/>
        <v>2.6519835056981265E-2</v>
      </c>
      <c r="AM1021" s="26">
        <f t="shared" ca="1" si="12"/>
        <v>0</v>
      </c>
      <c r="AN1021" s="26">
        <f t="shared" ca="1" si="13"/>
        <v>1</v>
      </c>
      <c r="AO1021" s="25">
        <f t="shared" si="20"/>
        <v>0</v>
      </c>
      <c r="AP1021" s="26">
        <f t="shared" si="21"/>
        <v>0</v>
      </c>
      <c r="AQ1021" s="25">
        <f t="shared" si="22"/>
        <v>1</v>
      </c>
      <c r="AR1021" s="26">
        <f t="shared" si="23"/>
        <v>0</v>
      </c>
      <c r="BD1021" s="30"/>
      <c r="BE1021" s="30"/>
      <c r="BF1021" s="30"/>
    </row>
    <row r="1022" spans="1:58" x14ac:dyDescent="0.2">
      <c r="A1022" s="41">
        <v>39554</v>
      </c>
      <c r="B1022" s="13">
        <v>22.96</v>
      </c>
      <c r="C1022" s="14">
        <v>23.23</v>
      </c>
      <c r="D1022" s="31">
        <f t="shared" si="14"/>
        <v>35614.03118357285</v>
      </c>
      <c r="E1022" s="31">
        <f t="shared" si="15"/>
        <v>0</v>
      </c>
      <c r="F1022" s="16">
        <f t="shared" si="0"/>
        <v>35614.03118357285</v>
      </c>
      <c r="G1022" s="16">
        <f t="shared" si="1"/>
        <v>22.96</v>
      </c>
      <c r="H1022" s="17">
        <f t="shared" si="2"/>
        <v>1.162290142057687E-2</v>
      </c>
      <c r="I1022" s="16">
        <v>20.53</v>
      </c>
      <c r="J1022" s="32">
        <f t="shared" si="16"/>
        <v>0.94059811552642381</v>
      </c>
      <c r="K1022" s="18">
        <f t="shared" ca="1" si="3"/>
        <v>10786.449875906341</v>
      </c>
      <c r="L1022" s="19"/>
      <c r="M1022" s="20"/>
      <c r="N1022" s="18"/>
      <c r="O1022" s="20"/>
      <c r="P1022" s="21"/>
      <c r="Q1022" s="33">
        <f t="shared" si="17"/>
        <v>1.0594018844735762</v>
      </c>
      <c r="R1022" s="5">
        <f t="shared" ca="1" si="4"/>
        <v>8.2397434330949491</v>
      </c>
      <c r="S1022" s="20"/>
      <c r="T1022" s="20"/>
      <c r="U1022" s="5">
        <f t="shared" ca="1" si="5"/>
        <v>15.471686778877974</v>
      </c>
      <c r="V1022" s="23"/>
      <c r="W1022" s="20"/>
      <c r="X1022" s="32">
        <f t="shared" si="18"/>
        <v>0.88119623105284761</v>
      </c>
      <c r="Y1022" s="18">
        <f t="shared" ca="1" si="6"/>
        <v>406546769.18643028</v>
      </c>
      <c r="Z1022" s="20"/>
      <c r="AA1022" s="20"/>
      <c r="AB1022" s="18"/>
      <c r="AC1022" s="20"/>
      <c r="AD1022" s="20"/>
      <c r="AE1022" s="24">
        <v>25</v>
      </c>
      <c r="AH1022" s="25" t="str">
        <f t="shared" ca="1" si="7"/>
        <v>-</v>
      </c>
      <c r="AI1022" s="15">
        <f t="shared" ca="1" si="8"/>
        <v>25.254787159334828</v>
      </c>
      <c r="AJ1022" s="15">
        <f t="shared" ca="1" si="9"/>
        <v>25.621037011181702</v>
      </c>
      <c r="AK1022" s="17">
        <f t="shared" ca="1" si="10"/>
        <v>4.365750100848461E-2</v>
      </c>
      <c r="AL1022" s="17">
        <f t="shared" ca="1" si="11"/>
        <v>2.8333432998009299E-2</v>
      </c>
      <c r="AM1022" s="26">
        <f t="shared" ca="1" si="12"/>
        <v>0</v>
      </c>
      <c r="AN1022" s="26">
        <f t="shared" ca="1" si="13"/>
        <v>1</v>
      </c>
      <c r="AO1022" s="25">
        <f t="shared" si="20"/>
        <v>0</v>
      </c>
      <c r="AP1022" s="26">
        <f t="shared" si="21"/>
        <v>0</v>
      </c>
      <c r="AQ1022" s="25">
        <f t="shared" si="22"/>
        <v>1</v>
      </c>
      <c r="AR1022" s="26">
        <f t="shared" si="23"/>
        <v>0</v>
      </c>
      <c r="BD1022" s="30"/>
      <c r="BE1022" s="30"/>
      <c r="BF1022" s="30"/>
    </row>
    <row r="1023" spans="1:58" x14ac:dyDescent="0.2">
      <c r="A1023" s="40">
        <v>39555</v>
      </c>
      <c r="B1023" s="13">
        <v>23.03</v>
      </c>
      <c r="C1023" s="14">
        <v>23.55</v>
      </c>
      <c r="D1023" s="31">
        <f t="shared" si="14"/>
        <v>34189.469936229936</v>
      </c>
      <c r="E1023" s="31">
        <f t="shared" si="15"/>
        <v>1408.0037123974732</v>
      </c>
      <c r="F1023" s="16">
        <f t="shared" si="0"/>
        <v>35597.473648627412</v>
      </c>
      <c r="G1023" s="16">
        <f t="shared" si="1"/>
        <v>23.05056780595369</v>
      </c>
      <c r="H1023" s="17">
        <f t="shared" si="2"/>
        <v>2.2080679405520165E-2</v>
      </c>
      <c r="I1023" s="16">
        <v>20.37</v>
      </c>
      <c r="J1023" s="32">
        <f t="shared" si="16"/>
        <v>1.003477840891194</v>
      </c>
      <c r="K1023" s="18">
        <f t="shared" ca="1" si="3"/>
        <v>10823.522161055223</v>
      </c>
      <c r="L1023" s="19"/>
      <c r="M1023" s="20"/>
      <c r="N1023" s="18"/>
      <c r="O1023" s="20"/>
      <c r="P1023" s="21"/>
      <c r="Q1023" s="33">
        <f t="shared" si="17"/>
        <v>0.99652215910880593</v>
      </c>
      <c r="R1023" s="5">
        <f t="shared" ca="1" si="4"/>
        <v>8.2107448533687553</v>
      </c>
      <c r="S1023" s="20"/>
      <c r="T1023" s="20"/>
      <c r="U1023" s="5">
        <f t="shared" ca="1" si="5"/>
        <v>15.417350876183878</v>
      </c>
      <c r="V1023" s="23"/>
      <c r="W1023" s="20"/>
      <c r="X1023" s="32">
        <f t="shared" si="18"/>
        <v>1.0069556817823881</v>
      </c>
      <c r="Y1023" s="18">
        <f t="shared" ca="1" si="6"/>
        <v>409347636.92016089</v>
      </c>
      <c r="Z1023" s="20"/>
      <c r="AA1023" s="20"/>
      <c r="AB1023" s="18"/>
      <c r="AC1023" s="20"/>
      <c r="AD1023" s="20"/>
      <c r="AE1023" s="24">
        <f t="shared" ref="AE1023:AE1046" si="72">AE1022-1</f>
        <v>24</v>
      </c>
      <c r="AH1023" s="25" t="str">
        <f t="shared" ca="1" si="7"/>
        <v>-</v>
      </c>
      <c r="AI1023" s="15">
        <f t="shared" ca="1" si="8"/>
        <v>25.105382182575198</v>
      </c>
      <c r="AJ1023" s="15">
        <f t="shared" ca="1" si="9"/>
        <v>25.558611835717159</v>
      </c>
      <c r="AK1023" s="17">
        <f t="shared" ca="1" si="10"/>
        <v>4.0376273339791213E-2</v>
      </c>
      <c r="AL1023" s="17">
        <f t="shared" ca="1" si="11"/>
        <v>3.1209486099152174E-2</v>
      </c>
      <c r="AM1023" s="26">
        <f t="shared" ca="1" si="12"/>
        <v>0</v>
      </c>
      <c r="AN1023" s="26">
        <f t="shared" ca="1" si="13"/>
        <v>1</v>
      </c>
      <c r="AO1023" s="25">
        <f t="shared" si="20"/>
        <v>0</v>
      </c>
      <c r="AP1023" s="26">
        <f t="shared" si="21"/>
        <v>0</v>
      </c>
      <c r="AQ1023" s="25">
        <f t="shared" si="22"/>
        <v>1</v>
      </c>
      <c r="AR1023" s="26">
        <f t="shared" si="23"/>
        <v>0</v>
      </c>
      <c r="BD1023" s="30"/>
      <c r="BE1023" s="30"/>
      <c r="BF1023" s="30"/>
    </row>
    <row r="1024" spans="1:58" x14ac:dyDescent="0.2">
      <c r="A1024" s="40">
        <v>39556</v>
      </c>
      <c r="B1024" s="13">
        <v>22.2</v>
      </c>
      <c r="C1024" s="14">
        <v>22.84</v>
      </c>
      <c r="D1024" s="31">
        <f t="shared" si="14"/>
        <v>32764.908688887022</v>
      </c>
      <c r="E1024" s="31">
        <f t="shared" si="15"/>
        <v>2801.10967954428</v>
      </c>
      <c r="F1024" s="16">
        <f t="shared" si="0"/>
        <v>35566.018368431301</v>
      </c>
      <c r="G1024" s="16">
        <f t="shared" si="1"/>
        <v>22.250405141681522</v>
      </c>
      <c r="H1024" s="17">
        <f t="shared" si="2"/>
        <v>2.8021015761821366E-2</v>
      </c>
      <c r="I1024" s="16">
        <v>20.13</v>
      </c>
      <c r="J1024" s="32">
        <f t="shared" si="16"/>
        <v>0.96443367579782102</v>
      </c>
      <c r="K1024" s="18">
        <f t="shared" ca="1" si="3"/>
        <v>10438.143703313353</v>
      </c>
      <c r="L1024" s="19"/>
      <c r="M1024" s="20"/>
      <c r="N1024" s="18"/>
      <c r="O1024" s="20"/>
      <c r="P1024" s="21"/>
      <c r="Q1024" s="33">
        <f t="shared" si="17"/>
        <v>1.0355663242021791</v>
      </c>
      <c r="R1024" s="5">
        <f t="shared" ca="1" si="4"/>
        <v>8.50241665251367</v>
      </c>
      <c r="S1024" s="20"/>
      <c r="T1024" s="20"/>
      <c r="U1024" s="5">
        <f t="shared" ca="1" si="5"/>
        <v>15.965142783490828</v>
      </c>
      <c r="V1024" s="23"/>
      <c r="W1024" s="20"/>
      <c r="X1024" s="32">
        <f t="shared" si="18"/>
        <v>0.92886735159564193</v>
      </c>
      <c r="Y1024" s="18">
        <f t="shared" ca="1" si="6"/>
        <v>380204631.28423142</v>
      </c>
      <c r="Z1024" s="20"/>
      <c r="AA1024" s="20"/>
      <c r="AB1024" s="18"/>
      <c r="AC1024" s="20"/>
      <c r="AD1024" s="20"/>
      <c r="AE1024" s="24">
        <f t="shared" si="72"/>
        <v>23</v>
      </c>
      <c r="AH1024" s="25" t="str">
        <f t="shared" ca="1" si="7"/>
        <v>-</v>
      </c>
      <c r="AI1024" s="15">
        <f t="shared" ca="1" si="8"/>
        <v>24.859687189321935</v>
      </c>
      <c r="AJ1024" s="15">
        <f t="shared" ca="1" si="9"/>
        <v>25.480619239370597</v>
      </c>
      <c r="AK1024" s="17">
        <f t="shared" ca="1" si="10"/>
        <v>3.4908067513548691E-2</v>
      </c>
      <c r="AL1024" s="17">
        <f t="shared" ca="1" si="11"/>
        <v>3.3385969652293221E-2</v>
      </c>
      <c r="AM1024" s="26">
        <f t="shared" ca="1" si="12"/>
        <v>0</v>
      </c>
      <c r="AN1024" s="26">
        <f t="shared" ca="1" si="13"/>
        <v>1</v>
      </c>
      <c r="AO1024" s="25">
        <f t="shared" si="20"/>
        <v>0</v>
      </c>
      <c r="AP1024" s="26">
        <f t="shared" si="21"/>
        <v>0</v>
      </c>
      <c r="AQ1024" s="25">
        <f t="shared" si="22"/>
        <v>1</v>
      </c>
      <c r="AR1024" s="26">
        <f t="shared" si="23"/>
        <v>0</v>
      </c>
      <c r="BD1024" s="30"/>
      <c r="BE1024" s="30"/>
      <c r="BF1024" s="30"/>
    </row>
    <row r="1025" spans="1:58" x14ac:dyDescent="0.2">
      <c r="A1025" s="40">
        <v>39559</v>
      </c>
      <c r="B1025" s="13">
        <v>21.92</v>
      </c>
      <c r="C1025" s="14">
        <v>22.43</v>
      </c>
      <c r="D1025" s="31">
        <f t="shared" si="14"/>
        <v>31340.347441544109</v>
      </c>
      <c r="E1025" s="31">
        <f t="shared" si="15"/>
        <v>4185.753273721718</v>
      </c>
      <c r="F1025" s="16">
        <f t="shared" si="0"/>
        <v>35526.100715265828</v>
      </c>
      <c r="G1025" s="16">
        <f t="shared" si="1"/>
        <v>21.98008917743908</v>
      </c>
      <c r="H1025" s="17">
        <f t="shared" si="2"/>
        <v>2.2737405260811361E-2</v>
      </c>
      <c r="I1025" s="16">
        <v>20.5</v>
      </c>
      <c r="J1025" s="32">
        <f t="shared" si="16"/>
        <v>0.9867424706513267</v>
      </c>
      <c r="K1025" s="18">
        <f t="shared" ca="1" si="3"/>
        <v>10299.339806256154</v>
      </c>
      <c r="L1025" s="19"/>
      <c r="M1025" s="20"/>
      <c r="N1025" s="18"/>
      <c r="O1025" s="20"/>
      <c r="P1025" s="21"/>
      <c r="Q1025" s="33">
        <f t="shared" si="17"/>
        <v>1.0132575293486732</v>
      </c>
      <c r="R1025" s="5">
        <f t="shared" ca="1" si="4"/>
        <v>8.6147787955135406</v>
      </c>
      <c r="S1025" s="20"/>
      <c r="T1025" s="20"/>
      <c r="U1025" s="5">
        <f t="shared" ca="1" si="5"/>
        <v>16.176247312702085</v>
      </c>
      <c r="V1025" s="23"/>
      <c r="W1025" s="20"/>
      <c r="X1025" s="32">
        <f t="shared" si="18"/>
        <v>0.97348494130265351</v>
      </c>
      <c r="Y1025" s="18">
        <f t="shared" ca="1" si="6"/>
        <v>370099124.18382013</v>
      </c>
      <c r="Z1025" s="20"/>
      <c r="AA1025" s="20"/>
      <c r="AB1025" s="18"/>
      <c r="AC1025" s="20"/>
      <c r="AD1025" s="20"/>
      <c r="AE1025" s="24">
        <f t="shared" si="72"/>
        <v>22</v>
      </c>
      <c r="AH1025" s="25" t="str">
        <f t="shared" ca="1" si="7"/>
        <v>-</v>
      </c>
      <c r="AI1025" s="15">
        <f t="shared" ca="1" si="8"/>
        <v>24.623021911774213</v>
      </c>
      <c r="AJ1025" s="15">
        <f t="shared" ca="1" si="9"/>
        <v>25.396649349772456</v>
      </c>
      <c r="AK1025" s="17">
        <f t="shared" ca="1" si="10"/>
        <v>3.1558590488028726E-2</v>
      </c>
      <c r="AL1025" s="17">
        <f t="shared" ca="1" si="11"/>
        <v>3.4830562558190586E-2</v>
      </c>
      <c r="AM1025" s="26">
        <f t="shared" ca="1" si="12"/>
        <v>0</v>
      </c>
      <c r="AN1025" s="26">
        <f t="shared" ca="1" si="13"/>
        <v>0</v>
      </c>
      <c r="AO1025" s="25">
        <f t="shared" si="20"/>
        <v>0</v>
      </c>
      <c r="AP1025" s="26">
        <f t="shared" si="21"/>
        <v>0</v>
      </c>
      <c r="AQ1025" s="25">
        <f t="shared" si="22"/>
        <v>1</v>
      </c>
      <c r="AR1025" s="26">
        <f t="shared" si="23"/>
        <v>0</v>
      </c>
      <c r="BD1025" s="30"/>
      <c r="BE1025" s="30"/>
      <c r="BF1025" s="30"/>
    </row>
    <row r="1026" spans="1:58" x14ac:dyDescent="0.2">
      <c r="A1026" s="40">
        <v>39560</v>
      </c>
      <c r="B1026" s="13">
        <v>22.1</v>
      </c>
      <c r="C1026" s="14">
        <v>22.62</v>
      </c>
      <c r="D1026" s="31">
        <f t="shared" si="14"/>
        <v>29915.786194201195</v>
      </c>
      <c r="E1026" s="31">
        <f t="shared" si="15"/>
        <v>5577.9236946649489</v>
      </c>
      <c r="F1026" s="16">
        <f t="shared" si="0"/>
        <v>35493.709888866142</v>
      </c>
      <c r="G1026" s="16">
        <f t="shared" si="1"/>
        <v>22.181719277311604</v>
      </c>
      <c r="H1026" s="17">
        <f t="shared" si="2"/>
        <v>2.2988505747126409E-2</v>
      </c>
      <c r="I1026" s="16">
        <v>20.87</v>
      </c>
      <c r="J1026" s="32">
        <f t="shared" si="16"/>
        <v>1.0082531956877883</v>
      </c>
      <c r="K1026" s="18">
        <f t="shared" ca="1" si="3"/>
        <v>10383.918924305615</v>
      </c>
      <c r="L1026" s="19"/>
      <c r="M1026" s="20"/>
      <c r="N1026" s="18"/>
      <c r="O1026" s="20"/>
      <c r="P1026" s="21"/>
      <c r="Q1026" s="33">
        <f t="shared" si="17"/>
        <v>0.99174680431221174</v>
      </c>
      <c r="R1026" s="5">
        <f t="shared" ca="1" si="4"/>
        <v>8.5433234218625813</v>
      </c>
      <c r="S1026" s="20"/>
      <c r="T1026" s="20"/>
      <c r="U1026" s="5">
        <f t="shared" ca="1" si="5"/>
        <v>16.042192347926601</v>
      </c>
      <c r="V1026" s="23"/>
      <c r="W1026" s="20"/>
      <c r="X1026" s="32">
        <f t="shared" si="18"/>
        <v>1.0165063913755765</v>
      </c>
      <c r="Y1026" s="18">
        <f t="shared" ca="1" si="6"/>
        <v>376183365.7411142</v>
      </c>
      <c r="Z1026" s="20"/>
      <c r="AA1026" s="20"/>
      <c r="AB1026" s="18"/>
      <c r="AC1026" s="20"/>
      <c r="AD1026" s="20"/>
      <c r="AE1026" s="24">
        <f t="shared" si="72"/>
        <v>21</v>
      </c>
      <c r="AH1026" s="25" t="str">
        <f t="shared" ca="1" si="7"/>
        <v>-</v>
      </c>
      <c r="AI1026" s="15">
        <f t="shared" ca="1" si="8"/>
        <v>24.427838252531068</v>
      </c>
      <c r="AJ1026" s="15">
        <f t="shared" ca="1" si="9"/>
        <v>25.331220776366763</v>
      </c>
      <c r="AK1026" s="17">
        <f t="shared" ca="1" si="10"/>
        <v>2.8423234264747022E-2</v>
      </c>
      <c r="AL1026" s="17">
        <f t="shared" ca="1" si="11"/>
        <v>3.5578180669287127E-2</v>
      </c>
      <c r="AM1026" s="26">
        <f t="shared" ca="1" si="12"/>
        <v>0</v>
      </c>
      <c r="AN1026" s="26">
        <f t="shared" ca="1" si="13"/>
        <v>0</v>
      </c>
      <c r="AO1026" s="25">
        <f t="shared" si="20"/>
        <v>0</v>
      </c>
      <c r="AP1026" s="26">
        <f t="shared" si="21"/>
        <v>0</v>
      </c>
      <c r="AQ1026" s="25">
        <f t="shared" si="22"/>
        <v>1</v>
      </c>
      <c r="AR1026" s="26">
        <f t="shared" si="23"/>
        <v>0</v>
      </c>
      <c r="BD1026" s="30"/>
      <c r="BE1026" s="30"/>
      <c r="BF1026" s="30"/>
    </row>
    <row r="1027" spans="1:58" x14ac:dyDescent="0.2">
      <c r="A1027" s="40">
        <v>39561</v>
      </c>
      <c r="B1027" s="13">
        <v>21.86</v>
      </c>
      <c r="C1027" s="14">
        <v>22.41</v>
      </c>
      <c r="D1027" s="31">
        <f t="shared" si="14"/>
        <v>28491.224946858281</v>
      </c>
      <c r="E1027" s="31">
        <f t="shared" si="15"/>
        <v>6969.7364075861869</v>
      </c>
      <c r="F1027" s="16">
        <f t="shared" si="0"/>
        <v>35460.961354444466</v>
      </c>
      <c r="G1027" s="16">
        <f t="shared" si="1"/>
        <v>21.968100707870178</v>
      </c>
      <c r="H1027" s="17">
        <f t="shared" si="2"/>
        <v>2.4542614904060733E-2</v>
      </c>
      <c r="I1027" s="16">
        <v>20.260000000000002</v>
      </c>
      <c r="J1027" s="32">
        <f t="shared" si="16"/>
        <v>0.98945583985580887</v>
      </c>
      <c r="K1027" s="18">
        <f t="shared" ca="1" si="3"/>
        <v>10274.010352351766</v>
      </c>
      <c r="L1027" s="19"/>
      <c r="M1027" s="20"/>
      <c r="N1027" s="18"/>
      <c r="O1027" s="20"/>
      <c r="P1027" s="21"/>
      <c r="Q1027" s="33">
        <f t="shared" si="17"/>
        <v>1.0105441601441911</v>
      </c>
      <c r="R1027" s="5">
        <f t="shared" ca="1" si="4"/>
        <v>8.6330459358640965</v>
      </c>
      <c r="S1027" s="20"/>
      <c r="T1027" s="20"/>
      <c r="U1027" s="5">
        <f t="shared" ca="1" si="5"/>
        <v>16.210788790727474</v>
      </c>
      <c r="V1027" s="23"/>
      <c r="W1027" s="20"/>
      <c r="X1027" s="32">
        <f t="shared" si="18"/>
        <v>0.97891167971161763</v>
      </c>
      <c r="Y1027" s="18">
        <f t="shared" ca="1" si="6"/>
        <v>368226054.73297369</v>
      </c>
      <c r="Z1027" s="20"/>
      <c r="AA1027" s="20"/>
      <c r="AB1027" s="18"/>
      <c r="AC1027" s="20"/>
      <c r="AD1027" s="20"/>
      <c r="AE1027" s="24">
        <f t="shared" si="72"/>
        <v>20</v>
      </c>
      <c r="AH1027" s="25" t="str">
        <f t="shared" ca="1" si="7"/>
        <v>-</v>
      </c>
      <c r="AI1027" s="15">
        <f t="shared" ca="1" si="8"/>
        <v>24.224076626333208</v>
      </c>
      <c r="AJ1027" s="15">
        <f t="shared" ca="1" si="9"/>
        <v>25.276726375323268</v>
      </c>
      <c r="AK1027" s="17">
        <f t="shared" ca="1" si="10"/>
        <v>2.1998853749986152E-2</v>
      </c>
      <c r="AL1027" s="17">
        <f t="shared" ca="1" si="11"/>
        <v>3.4974267139020299E-2</v>
      </c>
      <c r="AM1027" s="26">
        <f t="shared" ca="1" si="12"/>
        <v>0</v>
      </c>
      <c r="AN1027" s="26">
        <f t="shared" ca="1" si="13"/>
        <v>0</v>
      </c>
      <c r="AO1027" s="25">
        <f t="shared" si="20"/>
        <v>0</v>
      </c>
      <c r="AP1027" s="26">
        <f t="shared" si="21"/>
        <v>0</v>
      </c>
      <c r="AQ1027" s="25">
        <f t="shared" si="22"/>
        <v>1</v>
      </c>
      <c r="AR1027" s="26">
        <f t="shared" si="23"/>
        <v>0</v>
      </c>
      <c r="BD1027" s="30"/>
      <c r="BE1027" s="30"/>
      <c r="BF1027" s="30"/>
    </row>
    <row r="1028" spans="1:58" x14ac:dyDescent="0.2">
      <c r="A1028" s="40">
        <v>39562</v>
      </c>
      <c r="B1028" s="13">
        <v>21.23</v>
      </c>
      <c r="C1028" s="14">
        <v>22.05</v>
      </c>
      <c r="D1028" s="31">
        <f t="shared" si="14"/>
        <v>27066.663699515368</v>
      </c>
      <c r="E1028" s="31">
        <f t="shared" si="15"/>
        <v>8359.335196828315</v>
      </c>
      <c r="F1028" s="16">
        <f t="shared" si="0"/>
        <v>35425.998896343684</v>
      </c>
      <c r="G1028" s="16">
        <f t="shared" si="1"/>
        <v>21.423492211227575</v>
      </c>
      <c r="H1028" s="17">
        <f t="shared" si="2"/>
        <v>3.7188208616780072E-2</v>
      </c>
      <c r="I1028" s="16">
        <v>20.059999999999999</v>
      </c>
      <c r="J1028" s="32">
        <f t="shared" si="16"/>
        <v>0.97424762253611474</v>
      </c>
      <c r="K1028" s="18">
        <f t="shared" ca="1" si="3"/>
        <v>10009.022095279166</v>
      </c>
      <c r="L1028" s="19"/>
      <c r="M1028" s="20"/>
      <c r="N1028" s="18"/>
      <c r="O1028" s="20"/>
      <c r="P1028" s="21"/>
      <c r="Q1028" s="33">
        <f t="shared" si="17"/>
        <v>1.0257523774638853</v>
      </c>
      <c r="R1028" s="5">
        <f t="shared" ca="1" si="4"/>
        <v>8.8549984905085921</v>
      </c>
      <c r="S1028" s="20"/>
      <c r="T1028" s="20"/>
      <c r="U1028" s="5">
        <f t="shared" ca="1" si="5"/>
        <v>16.627685867133312</v>
      </c>
      <c r="V1028" s="23"/>
      <c r="W1028" s="20"/>
      <c r="X1028" s="32">
        <f t="shared" si="18"/>
        <v>0.9484952450722296</v>
      </c>
      <c r="Y1028" s="18">
        <f t="shared" ca="1" si="6"/>
        <v>349237676.08858484</v>
      </c>
      <c r="Z1028" s="20"/>
      <c r="AA1028" s="20"/>
      <c r="AB1028" s="18"/>
      <c r="AC1028" s="20"/>
      <c r="AD1028" s="20"/>
      <c r="AE1028" s="24">
        <f t="shared" si="72"/>
        <v>19</v>
      </c>
      <c r="AH1028" s="25" t="str">
        <f t="shared" ca="1" si="7"/>
        <v>-</v>
      </c>
      <c r="AI1028" s="15">
        <f t="shared" ca="1" si="8"/>
        <v>23.967362612223205</v>
      </c>
      <c r="AJ1028" s="15">
        <f t="shared" ca="1" si="9"/>
        <v>25.218232036533514</v>
      </c>
      <c r="AK1028" s="17">
        <f t="shared" ca="1" si="10"/>
        <v>2.6259738282686684E-2</v>
      </c>
      <c r="AL1028" s="17">
        <f t="shared" ca="1" si="11"/>
        <v>3.632469877525183E-2</v>
      </c>
      <c r="AM1028" s="26">
        <f t="shared" ca="1" si="12"/>
        <v>0</v>
      </c>
      <c r="AN1028" s="26">
        <f t="shared" ca="1" si="13"/>
        <v>0</v>
      </c>
      <c r="AO1028" s="25">
        <f t="shared" si="20"/>
        <v>0</v>
      </c>
      <c r="AP1028" s="26">
        <f t="shared" si="21"/>
        <v>0</v>
      </c>
      <c r="AQ1028" s="25">
        <f t="shared" si="22"/>
        <v>1</v>
      </c>
      <c r="AR1028" s="26">
        <f t="shared" si="23"/>
        <v>0</v>
      </c>
      <c r="BD1028" s="30"/>
      <c r="BE1028" s="30"/>
      <c r="BF1028" s="30"/>
    </row>
    <row r="1029" spans="1:58" x14ac:dyDescent="0.2">
      <c r="A1029" s="40">
        <v>39563</v>
      </c>
      <c r="B1029" s="13">
        <v>20.69</v>
      </c>
      <c r="C1029" s="14">
        <v>21.52</v>
      </c>
      <c r="D1029" s="31">
        <f t="shared" si="14"/>
        <v>25642.102452172454</v>
      </c>
      <c r="E1029" s="31">
        <f t="shared" si="15"/>
        <v>9730.9195633176605</v>
      </c>
      <c r="F1029" s="16">
        <f t="shared" si="0"/>
        <v>35373.022015490118</v>
      </c>
      <c r="G1029" s="16">
        <f t="shared" si="1"/>
        <v>20.918328335476023</v>
      </c>
      <c r="H1029" s="17">
        <f t="shared" si="2"/>
        <v>3.8568773234200715E-2</v>
      </c>
      <c r="I1029" s="16">
        <v>19.59</v>
      </c>
      <c r="J1029" s="32">
        <f t="shared" si="16"/>
        <v>0.97495993482759691</v>
      </c>
      <c r="K1029" s="18">
        <f t="shared" ca="1" si="3"/>
        <v>9757.9976994692297</v>
      </c>
      <c r="L1029" s="19"/>
      <c r="M1029" s="20"/>
      <c r="N1029" s="18"/>
      <c r="O1029" s="20"/>
      <c r="P1029" s="21"/>
      <c r="Q1029" s="33">
        <f t="shared" si="17"/>
        <v>1.025040065172403</v>
      </c>
      <c r="R1029" s="5">
        <f t="shared" ca="1" si="4"/>
        <v>9.0763501052522155</v>
      </c>
      <c r="S1029" s="20"/>
      <c r="T1029" s="20"/>
      <c r="U1029" s="5">
        <f t="shared" ca="1" si="5"/>
        <v>17.043460694673563</v>
      </c>
      <c r="V1029" s="23"/>
      <c r="W1029" s="20"/>
      <c r="X1029" s="32">
        <f t="shared" si="18"/>
        <v>0.94991986965519382</v>
      </c>
      <c r="Y1029" s="18">
        <f t="shared" ca="1" si="6"/>
        <v>331725974.38715893</v>
      </c>
      <c r="Z1029" s="20"/>
      <c r="AA1029" s="20"/>
      <c r="AB1029" s="18"/>
      <c r="AC1029" s="20"/>
      <c r="AD1029" s="20"/>
      <c r="AE1029" s="24">
        <f t="shared" si="72"/>
        <v>18</v>
      </c>
      <c r="AH1029" s="25" t="str">
        <f t="shared" ca="1" si="7"/>
        <v>-</v>
      </c>
      <c r="AI1029" s="15">
        <f t="shared" ca="1" si="8"/>
        <v>23.697202146438752</v>
      </c>
      <c r="AJ1029" s="15">
        <f t="shared" ca="1" si="9"/>
        <v>25.142037235834632</v>
      </c>
      <c r="AK1029" s="17">
        <f t="shared" ca="1" si="10"/>
        <v>2.900775392080011E-2</v>
      </c>
      <c r="AL1029" s="17">
        <f t="shared" ca="1" si="11"/>
        <v>3.7056217431178463E-2</v>
      </c>
      <c r="AM1029" s="26">
        <f t="shared" ca="1" si="12"/>
        <v>0</v>
      </c>
      <c r="AN1029" s="26">
        <f t="shared" ca="1" si="13"/>
        <v>0</v>
      </c>
      <c r="AO1029" s="25">
        <f t="shared" si="20"/>
        <v>0</v>
      </c>
      <c r="AP1029" s="26">
        <f t="shared" si="21"/>
        <v>0</v>
      </c>
      <c r="AQ1029" s="25">
        <f t="shared" si="22"/>
        <v>1</v>
      </c>
      <c r="AR1029" s="26">
        <f t="shared" si="23"/>
        <v>0</v>
      </c>
      <c r="BD1029" s="30"/>
      <c r="BE1029" s="30"/>
      <c r="BF1029" s="30"/>
    </row>
    <row r="1030" spans="1:58" x14ac:dyDescent="0.2">
      <c r="A1030" s="40">
        <v>39566</v>
      </c>
      <c r="B1030" s="13">
        <v>20.54</v>
      </c>
      <c r="C1030" s="14">
        <v>21.33</v>
      </c>
      <c r="D1030" s="31">
        <f t="shared" si="14"/>
        <v>24217.54120482954</v>
      </c>
      <c r="E1030" s="31">
        <f t="shared" si="15"/>
        <v>11100.537230953576</v>
      </c>
      <c r="F1030" s="16">
        <f t="shared" si="0"/>
        <v>35318.078435783114</v>
      </c>
      <c r="G1030" s="16">
        <f t="shared" si="1"/>
        <v>20.78829845792427</v>
      </c>
      <c r="H1030" s="17">
        <f t="shared" si="2"/>
        <v>3.7037037037036979E-2</v>
      </c>
      <c r="I1030" s="16">
        <v>19.64</v>
      </c>
      <c r="J1030" s="32">
        <f t="shared" si="16"/>
        <v>0.99224031891311459</v>
      </c>
      <c r="K1030" s="18">
        <f t="shared" ca="1" si="3"/>
        <v>9681.8840221712799</v>
      </c>
      <c r="L1030" s="19"/>
      <c r="M1030" s="20"/>
      <c r="N1030" s="18"/>
      <c r="O1030" s="20"/>
      <c r="P1030" s="21"/>
      <c r="Q1030" s="33">
        <f t="shared" si="17"/>
        <v>1.0077596810868854</v>
      </c>
      <c r="R1030" s="5">
        <f t="shared" ca="1" si="4"/>
        <v>9.1463986446900538</v>
      </c>
      <c r="S1030" s="20"/>
      <c r="T1030" s="20"/>
      <c r="U1030" s="5">
        <f t="shared" ca="1" si="5"/>
        <v>17.175124496320457</v>
      </c>
      <c r="V1030" s="23"/>
      <c r="W1030" s="20"/>
      <c r="X1030" s="32">
        <f t="shared" si="18"/>
        <v>0.9844806378262293</v>
      </c>
      <c r="Y1030" s="18">
        <f t="shared" ca="1" si="6"/>
        <v>326556305.74107301</v>
      </c>
      <c r="Z1030" s="20"/>
      <c r="AA1030" s="20"/>
      <c r="AB1030" s="18"/>
      <c r="AC1030" s="20"/>
      <c r="AD1030" s="20"/>
      <c r="AE1030" s="24">
        <f t="shared" si="72"/>
        <v>17</v>
      </c>
      <c r="AH1030" s="25" t="str">
        <f t="shared" ca="1" si="7"/>
        <v>-</v>
      </c>
      <c r="AI1030" s="15">
        <f t="shared" ca="1" si="8"/>
        <v>23.420607237960684</v>
      </c>
      <c r="AJ1030" s="15">
        <f t="shared" ca="1" si="9"/>
        <v>25.045349745619426</v>
      </c>
      <c r="AK1030" s="17">
        <f t="shared" ca="1" si="10"/>
        <v>3.0510424133336045E-2</v>
      </c>
      <c r="AL1030" s="17">
        <f t="shared" ca="1" si="11"/>
        <v>3.6891072326153601E-2</v>
      </c>
      <c r="AM1030" s="26">
        <f t="shared" ca="1" si="12"/>
        <v>0</v>
      </c>
      <c r="AN1030" s="26">
        <f t="shared" ca="1" si="13"/>
        <v>0</v>
      </c>
      <c r="AO1030" s="25">
        <f t="shared" si="20"/>
        <v>0</v>
      </c>
      <c r="AP1030" s="26">
        <f t="shared" si="21"/>
        <v>0</v>
      </c>
      <c r="AQ1030" s="25">
        <f t="shared" si="22"/>
        <v>1</v>
      </c>
      <c r="AR1030" s="26">
        <f t="shared" si="23"/>
        <v>0</v>
      </c>
      <c r="BD1030" s="30"/>
      <c r="BE1030" s="30"/>
      <c r="BF1030" s="30"/>
    </row>
    <row r="1031" spans="1:58" x14ac:dyDescent="0.2">
      <c r="A1031" s="40">
        <v>39567</v>
      </c>
      <c r="B1031" s="13">
        <v>20.81</v>
      </c>
      <c r="C1031" s="14">
        <v>21.59</v>
      </c>
      <c r="D1031" s="31">
        <f t="shared" si="14"/>
        <v>22792.979957486627</v>
      </c>
      <c r="E1031" s="31">
        <f t="shared" si="15"/>
        <v>12472.336950617122</v>
      </c>
      <c r="F1031" s="16">
        <f t="shared" si="0"/>
        <v>35265.316908103749</v>
      </c>
      <c r="G1031" s="16">
        <f t="shared" si="1"/>
        <v>21.085863757210298</v>
      </c>
      <c r="H1031" s="17">
        <f t="shared" si="2"/>
        <v>3.6127836961556303E-2</v>
      </c>
      <c r="I1031" s="16">
        <v>20.239999999999998</v>
      </c>
      <c r="J1031" s="32">
        <f t="shared" si="16"/>
        <v>1.0127987972334622</v>
      </c>
      <c r="K1031" s="18">
        <f t="shared" ca="1" si="3"/>
        <v>9805.4007297714743</v>
      </c>
      <c r="L1031" s="19"/>
      <c r="M1031" s="20"/>
      <c r="N1031" s="18"/>
      <c r="O1031" s="20"/>
      <c r="P1031" s="21"/>
      <c r="Q1031" s="33">
        <f t="shared" si="17"/>
        <v>0.98720120276653767</v>
      </c>
      <c r="R1031" s="5">
        <f t="shared" ca="1" si="4"/>
        <v>9.0289595927686772</v>
      </c>
      <c r="S1031" s="20"/>
      <c r="T1031" s="20"/>
      <c r="U1031" s="5">
        <f t="shared" ca="1" si="5"/>
        <v>16.954723088267983</v>
      </c>
      <c r="V1031" s="23"/>
      <c r="W1031" s="20"/>
      <c r="X1031" s="32">
        <f t="shared" si="18"/>
        <v>1.0255975944669247</v>
      </c>
      <c r="Y1031" s="18">
        <f t="shared" ca="1" si="6"/>
        <v>334893319.79782259</v>
      </c>
      <c r="Z1031" s="20"/>
      <c r="AA1031" s="20"/>
      <c r="AB1031" s="18"/>
      <c r="AC1031" s="20"/>
      <c r="AD1031" s="20"/>
      <c r="AE1031" s="24">
        <f t="shared" si="72"/>
        <v>16</v>
      </c>
      <c r="AH1031" s="25" t="str">
        <f t="shared" ca="1" si="7"/>
        <v>-</v>
      </c>
      <c r="AI1031" s="15">
        <f t="shared" ca="1" si="8"/>
        <v>23.180972208378854</v>
      </c>
      <c r="AJ1031" s="15">
        <f t="shared" ca="1" si="9"/>
        <v>24.920651439975632</v>
      </c>
      <c r="AK1031" s="17">
        <f t="shared" ca="1" si="10"/>
        <v>3.2742162750126869E-2</v>
      </c>
      <c r="AL1031" s="17">
        <f t="shared" ca="1" si="11"/>
        <v>3.592874061935062E-2</v>
      </c>
      <c r="AM1031" s="26">
        <f t="shared" ca="1" si="12"/>
        <v>0</v>
      </c>
      <c r="AN1031" s="26">
        <f t="shared" ca="1" si="13"/>
        <v>0</v>
      </c>
      <c r="AO1031" s="25">
        <f t="shared" si="20"/>
        <v>0</v>
      </c>
      <c r="AP1031" s="26">
        <f t="shared" si="21"/>
        <v>0</v>
      </c>
      <c r="AQ1031" s="25">
        <f t="shared" si="22"/>
        <v>1</v>
      </c>
      <c r="AR1031" s="26">
        <f t="shared" si="23"/>
        <v>0</v>
      </c>
      <c r="BD1031" s="30"/>
      <c r="BE1031" s="30"/>
      <c r="BF1031" s="30"/>
    </row>
    <row r="1032" spans="1:58" x14ac:dyDescent="0.2">
      <c r="A1032" s="40">
        <v>39568</v>
      </c>
      <c r="B1032" s="13">
        <v>21.24</v>
      </c>
      <c r="C1032" s="14">
        <v>22.14</v>
      </c>
      <c r="D1032" s="31">
        <f t="shared" si="14"/>
        <v>21368.418710143713</v>
      </c>
      <c r="E1032" s="31">
        <f t="shared" si="15"/>
        <v>13845.43188147428</v>
      </c>
      <c r="F1032" s="16">
        <f t="shared" si="0"/>
        <v>35213.850591617993</v>
      </c>
      <c r="G1032" s="16">
        <f t="shared" si="1"/>
        <v>21.593863280611888</v>
      </c>
      <c r="H1032" s="17">
        <f t="shared" si="2"/>
        <v>4.0650406504065151E-2</v>
      </c>
      <c r="I1032" s="16">
        <v>20.79</v>
      </c>
      <c r="J1032" s="32">
        <f t="shared" si="16"/>
        <v>1.0225973844671266</v>
      </c>
      <c r="K1032" s="18">
        <f t="shared" ca="1" si="3"/>
        <v>10026.568360150168</v>
      </c>
      <c r="L1032" s="19"/>
      <c r="M1032" s="20"/>
      <c r="N1032" s="18"/>
      <c r="O1032" s="20"/>
      <c r="P1032" s="21"/>
      <c r="Q1032" s="33">
        <f t="shared" si="17"/>
        <v>0.97740261553287344</v>
      </c>
      <c r="R1032" s="5">
        <f t="shared" ca="1" si="4"/>
        <v>8.8245610865888366</v>
      </c>
      <c r="S1032" s="20"/>
      <c r="T1032" s="20"/>
      <c r="U1032" s="5">
        <f t="shared" ca="1" si="5"/>
        <v>16.571023356520449</v>
      </c>
      <c r="V1032" s="23"/>
      <c r="W1032" s="20"/>
      <c r="X1032" s="32">
        <f t="shared" si="18"/>
        <v>1.0451947689342531</v>
      </c>
      <c r="Y1032" s="18">
        <f t="shared" ca="1" si="6"/>
        <v>350005709.51635218</v>
      </c>
      <c r="Z1032" s="20"/>
      <c r="AA1032" s="20"/>
      <c r="AB1032" s="18"/>
      <c r="AC1032" s="20"/>
      <c r="AD1032" s="20"/>
      <c r="AE1032" s="24">
        <f t="shared" si="72"/>
        <v>15</v>
      </c>
      <c r="AH1032" s="25" t="str">
        <f t="shared" ca="1" si="7"/>
        <v>-</v>
      </c>
      <c r="AI1032" s="15">
        <f t="shared" ca="1" si="8"/>
        <v>23.04919141717658</v>
      </c>
      <c r="AJ1032" s="15">
        <f t="shared" ca="1" si="9"/>
        <v>24.808346390927497</v>
      </c>
      <c r="AK1032" s="17">
        <f t="shared" ca="1" si="10"/>
        <v>3.5685812876283328E-2</v>
      </c>
      <c r="AL1032" s="17">
        <f t="shared" ca="1" si="11"/>
        <v>3.5742968092742931E-2</v>
      </c>
      <c r="AM1032" s="26">
        <f t="shared" ca="1" si="12"/>
        <v>0</v>
      </c>
      <c r="AN1032" s="26">
        <f t="shared" ca="1" si="13"/>
        <v>0</v>
      </c>
      <c r="AO1032" s="25">
        <f t="shared" si="20"/>
        <v>0</v>
      </c>
      <c r="AP1032" s="26">
        <f t="shared" si="21"/>
        <v>0</v>
      </c>
      <c r="AQ1032" s="25">
        <f t="shared" si="22"/>
        <v>1</v>
      </c>
      <c r="AR1032" s="26">
        <f t="shared" si="23"/>
        <v>0</v>
      </c>
      <c r="BD1032" s="30"/>
      <c r="BE1032" s="30"/>
      <c r="BF1032" s="30"/>
    </row>
    <row r="1033" spans="1:58" x14ac:dyDescent="0.2">
      <c r="A1033" s="40">
        <v>39569</v>
      </c>
      <c r="B1033" s="13">
        <v>19.86</v>
      </c>
      <c r="C1033" s="14">
        <v>20.95</v>
      </c>
      <c r="D1033" s="31">
        <f t="shared" si="14"/>
        <v>19943.857462800799</v>
      </c>
      <c r="E1033" s="31">
        <f t="shared" si="15"/>
        <v>15212.084135022767</v>
      </c>
      <c r="F1033" s="16">
        <f t="shared" si="0"/>
        <v>35155.941597823563</v>
      </c>
      <c r="G1033" s="16">
        <f t="shared" si="1"/>
        <v>20.331646354885326</v>
      </c>
      <c r="H1033" s="17">
        <f t="shared" si="2"/>
        <v>5.2028639618138417E-2</v>
      </c>
      <c r="I1033" s="16">
        <v>18.88</v>
      </c>
      <c r="J1033" s="32">
        <f t="shared" si="16"/>
        <v>0.93999905457538513</v>
      </c>
      <c r="K1033" s="18">
        <f t="shared" ca="1" si="3"/>
        <v>9424.5805422480807</v>
      </c>
      <c r="L1033" s="19"/>
      <c r="M1033" s="20"/>
      <c r="N1033" s="18"/>
      <c r="O1033" s="20"/>
      <c r="P1033" s="21"/>
      <c r="Q1033" s="33">
        <f t="shared" si="17"/>
        <v>1.0600009454246149</v>
      </c>
      <c r="R1033" s="5">
        <f t="shared" ca="1" si="4"/>
        <v>9.3536534176086441</v>
      </c>
      <c r="S1033" s="20"/>
      <c r="T1033" s="20"/>
      <c r="U1033" s="5">
        <f t="shared" ca="1" si="5"/>
        <v>17.564699068893482</v>
      </c>
      <c r="V1033" s="23"/>
      <c r="W1033" s="20"/>
      <c r="X1033" s="32">
        <f t="shared" si="18"/>
        <v>0.87999810915077037</v>
      </c>
      <c r="Y1033" s="18">
        <f t="shared" ca="1" si="6"/>
        <v>307984091.83521533</v>
      </c>
      <c r="Z1033" s="20"/>
      <c r="AA1033" s="20"/>
      <c r="AB1033" s="18"/>
      <c r="AC1033" s="20"/>
      <c r="AD1033" s="20"/>
      <c r="AE1033" s="24">
        <f t="shared" si="72"/>
        <v>14</v>
      </c>
      <c r="AH1033" s="25" t="str">
        <f t="shared" ca="1" si="7"/>
        <v>-</v>
      </c>
      <c r="AI1033" s="15">
        <f t="shared" ca="1" si="8"/>
        <v>22.835185274795805</v>
      </c>
      <c r="AJ1033" s="15">
        <f t="shared" ca="1" si="9"/>
        <v>24.676113767978084</v>
      </c>
      <c r="AK1033" s="17">
        <f t="shared" ca="1" si="10"/>
        <v>4.0266816995296273E-2</v>
      </c>
      <c r="AL1033" s="17">
        <f t="shared" ca="1" si="11"/>
        <v>3.6384255230271549E-2</v>
      </c>
      <c r="AM1033" s="26">
        <f t="shared" ca="1" si="12"/>
        <v>0</v>
      </c>
      <c r="AN1033" s="26">
        <f t="shared" ca="1" si="13"/>
        <v>1</v>
      </c>
      <c r="AO1033" s="25">
        <f t="shared" si="20"/>
        <v>0</v>
      </c>
      <c r="AP1033" s="26">
        <f t="shared" si="21"/>
        <v>0</v>
      </c>
      <c r="AQ1033" s="25">
        <f t="shared" si="22"/>
        <v>1</v>
      </c>
      <c r="AR1033" s="26">
        <f t="shared" si="23"/>
        <v>0</v>
      </c>
      <c r="BD1033" s="30"/>
      <c r="BE1033" s="30"/>
      <c r="BF1033" s="30"/>
    </row>
    <row r="1034" spans="1:58" x14ac:dyDescent="0.2">
      <c r="A1034" s="40">
        <v>39570</v>
      </c>
      <c r="B1034" s="13">
        <v>19.66</v>
      </c>
      <c r="C1034" s="14">
        <v>20.63</v>
      </c>
      <c r="D1034" s="31">
        <f t="shared" si="14"/>
        <v>18519.296215457885</v>
      </c>
      <c r="E1034" s="31">
        <f t="shared" si="15"/>
        <v>16562.527398613711</v>
      </c>
      <c r="F1034" s="16">
        <f t="shared" si="0"/>
        <v>35081.823614071596</v>
      </c>
      <c r="G1034" s="16">
        <f t="shared" si="1"/>
        <v>20.117948017565748</v>
      </c>
      <c r="H1034" s="17">
        <f t="shared" si="2"/>
        <v>4.7018904507998061E-2</v>
      </c>
      <c r="I1034" s="16">
        <v>18.18</v>
      </c>
      <c r="J1034" s="32">
        <f t="shared" si="16"/>
        <v>0.98740326948223589</v>
      </c>
      <c r="K1034" s="18">
        <f t="shared" ca="1" si="3"/>
        <v>9305.4822595821643</v>
      </c>
      <c r="L1034" s="19"/>
      <c r="M1034" s="20"/>
      <c r="N1034" s="18"/>
      <c r="O1034" s="20"/>
      <c r="P1034" s="21"/>
      <c r="Q1034" s="33">
        <f t="shared" si="17"/>
        <v>1.0125967305177641</v>
      </c>
      <c r="R1034" s="5">
        <f t="shared" ca="1" si="4"/>
        <v>9.4710842997141302</v>
      </c>
      <c r="S1034" s="20"/>
      <c r="T1034" s="20"/>
      <c r="U1034" s="5">
        <f t="shared" ca="1" si="5"/>
        <v>17.785347939750054</v>
      </c>
      <c r="V1034" s="23"/>
      <c r="W1034" s="20"/>
      <c r="X1034" s="32">
        <f t="shared" si="18"/>
        <v>0.97480653896447178</v>
      </c>
      <c r="Y1034" s="18">
        <f t="shared" ca="1" si="6"/>
        <v>300205147.87719941</v>
      </c>
      <c r="Z1034" s="20"/>
      <c r="AA1034" s="20"/>
      <c r="AB1034" s="18"/>
      <c r="AC1034" s="20"/>
      <c r="AD1034" s="20"/>
      <c r="AE1034" s="24">
        <f t="shared" si="72"/>
        <v>13</v>
      </c>
      <c r="AH1034" s="25" t="str">
        <f t="shared" ca="1" si="7"/>
        <v>-</v>
      </c>
      <c r="AI1034" s="15">
        <f t="shared" ca="1" si="8"/>
        <v>22.620612351029997</v>
      </c>
      <c r="AJ1034" s="15">
        <f t="shared" ca="1" si="9"/>
        <v>24.5541858246172</v>
      </c>
      <c r="AK1034" s="17">
        <f t="shared" ca="1" si="10"/>
        <v>4.1905266310499269E-2</v>
      </c>
      <c r="AL1034" s="17">
        <f t="shared" ca="1" si="11"/>
        <v>3.5521046092066647E-2</v>
      </c>
      <c r="AM1034" s="26">
        <f t="shared" ca="1" si="12"/>
        <v>0</v>
      </c>
      <c r="AN1034" s="26">
        <f t="shared" ca="1" si="13"/>
        <v>1</v>
      </c>
      <c r="AO1034" s="25">
        <f t="shared" si="20"/>
        <v>0</v>
      </c>
      <c r="AP1034" s="26">
        <f t="shared" si="21"/>
        <v>0</v>
      </c>
      <c r="AQ1034" s="25">
        <f t="shared" si="22"/>
        <v>1</v>
      </c>
      <c r="AR1034" s="26">
        <f t="shared" si="23"/>
        <v>0</v>
      </c>
      <c r="BD1034" s="30"/>
      <c r="BE1034" s="30"/>
      <c r="BF1034" s="30"/>
    </row>
    <row r="1035" spans="1:58" x14ac:dyDescent="0.2">
      <c r="A1035" s="40">
        <v>39573</v>
      </c>
      <c r="B1035" s="13">
        <v>19.690000000000001</v>
      </c>
      <c r="C1035" s="14">
        <v>20.99</v>
      </c>
      <c r="D1035" s="31">
        <f t="shared" si="14"/>
        <v>17094.734968114972</v>
      </c>
      <c r="E1035" s="31">
        <f t="shared" si="15"/>
        <v>17920.107336702014</v>
      </c>
      <c r="F1035" s="16">
        <f t="shared" si="0"/>
        <v>35014.842304816986</v>
      </c>
      <c r="G1035" s="16">
        <f t="shared" si="1"/>
        <v>20.355321846516151</v>
      </c>
      <c r="H1035" s="17">
        <f t="shared" si="2"/>
        <v>6.193425440686029E-2</v>
      </c>
      <c r="I1035" s="16">
        <v>18.899999999999999</v>
      </c>
      <c r="J1035" s="32">
        <f t="shared" si="16"/>
        <v>1.0098672913599593</v>
      </c>
      <c r="K1035" s="18">
        <f t="shared" ca="1" si="3"/>
        <v>9396.9190551032279</v>
      </c>
      <c r="L1035" s="19"/>
      <c r="M1035" s="20"/>
      <c r="N1035" s="18"/>
      <c r="O1035" s="20"/>
      <c r="P1035" s="21"/>
      <c r="Q1035" s="33">
        <f t="shared" si="17"/>
        <v>0.99013270864004066</v>
      </c>
      <c r="R1035" s="5">
        <f t="shared" ca="1" si="4"/>
        <v>9.3772396916872349</v>
      </c>
      <c r="S1035" s="20"/>
      <c r="T1035" s="20"/>
      <c r="U1035" s="5">
        <f t="shared" ca="1" si="5"/>
        <v>17.609251848682778</v>
      </c>
      <c r="V1035" s="23"/>
      <c r="W1035" s="20"/>
      <c r="X1035" s="32">
        <f t="shared" si="18"/>
        <v>1.0197345827199187</v>
      </c>
      <c r="Y1035" s="18">
        <f t="shared" ca="1" si="6"/>
        <v>306109423.85566688</v>
      </c>
      <c r="Z1035" s="20"/>
      <c r="AA1035" s="20"/>
      <c r="AB1035" s="18"/>
      <c r="AC1035" s="20"/>
      <c r="AD1035" s="20"/>
      <c r="AE1035" s="24">
        <f t="shared" si="72"/>
        <v>12</v>
      </c>
      <c r="AH1035" s="25" t="str">
        <f t="shared" ca="1" si="7"/>
        <v>-</v>
      </c>
      <c r="AI1035" s="15">
        <f t="shared" ca="1" si="8"/>
        <v>22.421611344706577</v>
      </c>
      <c r="AJ1035" s="15">
        <f t="shared" ca="1" si="9"/>
        <v>24.39478120361079</v>
      </c>
      <c r="AK1035" s="17">
        <f t="shared" ca="1" si="10"/>
        <v>4.5799513172609198E-2</v>
      </c>
      <c r="AL1035" s="17">
        <f t="shared" ca="1" si="11"/>
        <v>3.6714795279124718E-2</v>
      </c>
      <c r="AM1035" s="26">
        <f t="shared" ca="1" si="12"/>
        <v>0</v>
      </c>
      <c r="AN1035" s="26">
        <f t="shared" ca="1" si="13"/>
        <v>1</v>
      </c>
      <c r="AO1035" s="25">
        <f t="shared" si="20"/>
        <v>0</v>
      </c>
      <c r="AP1035" s="26">
        <f t="shared" si="21"/>
        <v>0</v>
      </c>
      <c r="AQ1035" s="25">
        <f t="shared" si="22"/>
        <v>1</v>
      </c>
      <c r="AR1035" s="26">
        <f t="shared" si="23"/>
        <v>0</v>
      </c>
      <c r="BD1035" s="30"/>
      <c r="BE1035" s="30"/>
      <c r="BF1035" s="30"/>
    </row>
    <row r="1036" spans="1:58" x14ac:dyDescent="0.2">
      <c r="A1036" s="40">
        <v>39574</v>
      </c>
      <c r="B1036" s="13">
        <v>18.82</v>
      </c>
      <c r="C1036" s="14">
        <v>20.260000000000002</v>
      </c>
      <c r="D1036" s="31">
        <f t="shared" si="14"/>
        <v>15670.173720772058</v>
      </c>
      <c r="E1036" s="31">
        <f t="shared" si="15"/>
        <v>19256.439445333839</v>
      </c>
      <c r="F1036" s="16">
        <f t="shared" si="0"/>
        <v>34926.613166105897</v>
      </c>
      <c r="G1036" s="16">
        <f t="shared" si="1"/>
        <v>19.613929622360015</v>
      </c>
      <c r="H1036" s="17">
        <f t="shared" si="2"/>
        <v>7.1076011846001985E-2</v>
      </c>
      <c r="I1036" s="16">
        <v>18.21</v>
      </c>
      <c r="J1036" s="32">
        <f t="shared" si="16"/>
        <v>0.96114948691751645</v>
      </c>
      <c r="K1036" s="18">
        <f t="shared" ca="1" si="3"/>
        <v>9031.4757182387166</v>
      </c>
      <c r="L1036" s="19"/>
      <c r="M1036" s="20"/>
      <c r="N1036" s="18"/>
      <c r="O1036" s="20"/>
      <c r="P1036" s="21"/>
      <c r="Q1036" s="33">
        <f t="shared" si="17"/>
        <v>1.0388505130824837</v>
      </c>
      <c r="R1036" s="5">
        <f t="shared" ca="1" si="4"/>
        <v>9.7411444448348679</v>
      </c>
      <c r="S1036" s="20"/>
      <c r="T1036" s="20"/>
      <c r="U1036" s="5">
        <f t="shared" ca="1" si="5"/>
        <v>18.292754036200559</v>
      </c>
      <c r="V1036" s="23"/>
      <c r="W1036" s="20"/>
      <c r="X1036" s="32">
        <f t="shared" si="18"/>
        <v>0.92229897383503279</v>
      </c>
      <c r="Y1036" s="18">
        <f t="shared" ca="1" si="6"/>
        <v>282305826.85038674</v>
      </c>
      <c r="Z1036" s="20"/>
      <c r="AA1036" s="20"/>
      <c r="AB1036" s="18"/>
      <c r="AC1036" s="20"/>
      <c r="AD1036" s="20"/>
      <c r="AE1036" s="24">
        <f t="shared" si="72"/>
        <v>11</v>
      </c>
      <c r="AH1036" s="25" t="str">
        <f t="shared" ca="1" si="7"/>
        <v>-</v>
      </c>
      <c r="AI1036" s="15">
        <f t="shared" ca="1" si="8"/>
        <v>22.222283009050603</v>
      </c>
      <c r="AJ1036" s="15">
        <f t="shared" ca="1" si="9"/>
        <v>24.217430113672091</v>
      </c>
      <c r="AK1036" s="17">
        <f t="shared" ca="1" si="10"/>
        <v>5.1472675640770037E-2</v>
      </c>
      <c r="AL1036" s="17">
        <f t="shared" ca="1" si="11"/>
        <v>3.8544505826573802E-2</v>
      </c>
      <c r="AM1036" s="26">
        <f t="shared" ca="1" si="12"/>
        <v>0</v>
      </c>
      <c r="AN1036" s="26">
        <f t="shared" ca="1" si="13"/>
        <v>1</v>
      </c>
      <c r="AO1036" s="25">
        <f t="shared" si="20"/>
        <v>0</v>
      </c>
      <c r="AP1036" s="26">
        <f t="shared" si="21"/>
        <v>0</v>
      </c>
      <c r="AQ1036" s="25">
        <f t="shared" si="22"/>
        <v>1</v>
      </c>
      <c r="AR1036" s="26">
        <f t="shared" si="23"/>
        <v>0</v>
      </c>
      <c r="BD1036" s="30"/>
      <c r="BE1036" s="30"/>
      <c r="BF1036" s="30"/>
    </row>
    <row r="1037" spans="1:58" x14ac:dyDescent="0.2">
      <c r="A1037" s="40">
        <v>39575</v>
      </c>
      <c r="B1037" s="13">
        <v>19.7</v>
      </c>
      <c r="C1037" s="14">
        <v>21.21</v>
      </c>
      <c r="D1037" s="31">
        <f t="shared" si="14"/>
        <v>14245.612473429144</v>
      </c>
      <c r="E1037" s="31">
        <f t="shared" si="15"/>
        <v>20579.748560585253</v>
      </c>
      <c r="F1037" s="16">
        <f t="shared" si="0"/>
        <v>34825.361034014393</v>
      </c>
      <c r="G1037" s="16">
        <f t="shared" si="1"/>
        <v>20.592321555435767</v>
      </c>
      <c r="H1037" s="17">
        <f t="shared" si="2"/>
        <v>7.1192833569071245E-2</v>
      </c>
      <c r="I1037" s="16">
        <v>19.73</v>
      </c>
      <c r="J1037" s="32">
        <f t="shared" si="16"/>
        <v>1.0468388987325357</v>
      </c>
      <c r="K1037" s="18">
        <f t="shared" ca="1" si="3"/>
        <v>9454.1146537864715</v>
      </c>
      <c r="L1037" s="19"/>
      <c r="M1037" s="20"/>
      <c r="N1037" s="18"/>
      <c r="O1037" s="20"/>
      <c r="P1037" s="21"/>
      <c r="Q1037" s="33">
        <f t="shared" si="17"/>
        <v>0.95316110126746434</v>
      </c>
      <c r="R1037" s="5">
        <f t="shared" ca="1" si="4"/>
        <v>9.2844931707564093</v>
      </c>
      <c r="S1037" s="20"/>
      <c r="T1037" s="20"/>
      <c r="U1037" s="5">
        <f t="shared" ca="1" si="5"/>
        <v>17.435344655344228</v>
      </c>
      <c r="V1037" s="23"/>
      <c r="W1037" s="20"/>
      <c r="X1037" s="32">
        <f t="shared" si="18"/>
        <v>1.0936777974650713</v>
      </c>
      <c r="Y1037" s="18">
        <f t="shared" ca="1" si="6"/>
        <v>308731295.01112205</v>
      </c>
      <c r="Z1037" s="20"/>
      <c r="AA1037" s="20"/>
      <c r="AB1037" s="18"/>
      <c r="AC1037" s="20"/>
      <c r="AD1037" s="20"/>
      <c r="AE1037" s="24">
        <f t="shared" si="72"/>
        <v>10</v>
      </c>
      <c r="AH1037" s="25" t="str">
        <f t="shared" ca="1" si="7"/>
        <v>-</v>
      </c>
      <c r="AI1037" s="15">
        <f t="shared" ca="1" si="8"/>
        <v>22.072499583045669</v>
      </c>
      <c r="AJ1037" s="15">
        <f t="shared" ca="1" si="9"/>
        <v>24.045284802650613</v>
      </c>
      <c r="AK1037" s="17">
        <f t="shared" ca="1" si="10"/>
        <v>5.7316841742022527E-2</v>
      </c>
      <c r="AL1037" s="17">
        <f t="shared" ca="1" si="11"/>
        <v>3.9051001800101633E-2</v>
      </c>
      <c r="AM1037" s="26">
        <f t="shared" ca="1" si="12"/>
        <v>0</v>
      </c>
      <c r="AN1037" s="26">
        <f t="shared" ca="1" si="13"/>
        <v>1</v>
      </c>
      <c r="AO1037" s="25">
        <f t="shared" si="20"/>
        <v>0</v>
      </c>
      <c r="AP1037" s="26">
        <f t="shared" si="21"/>
        <v>0</v>
      </c>
      <c r="AQ1037" s="25">
        <f t="shared" si="22"/>
        <v>1</v>
      </c>
      <c r="AR1037" s="26">
        <f t="shared" si="23"/>
        <v>0</v>
      </c>
      <c r="BD1037" s="30"/>
      <c r="BE1037" s="30"/>
      <c r="BF1037" s="30"/>
    </row>
    <row r="1038" spans="1:58" x14ac:dyDescent="0.2">
      <c r="A1038" s="40">
        <v>39576</v>
      </c>
      <c r="B1038" s="13">
        <v>19.670000000000002</v>
      </c>
      <c r="C1038" s="14">
        <v>21.25</v>
      </c>
      <c r="D1038" s="31">
        <f t="shared" si="14"/>
        <v>12821.051226086231</v>
      </c>
      <c r="E1038" s="31">
        <f t="shared" si="15"/>
        <v>21902.891256137133</v>
      </c>
      <c r="F1038" s="16">
        <f t="shared" si="0"/>
        <v>34723.942482223363</v>
      </c>
      <c r="G1038" s="16">
        <f t="shared" si="1"/>
        <v>20.666619787698739</v>
      </c>
      <c r="H1038" s="17">
        <f t="shared" si="2"/>
        <v>7.4352941176470511E-2</v>
      </c>
      <c r="I1038" s="16">
        <v>19.399999999999999</v>
      </c>
      <c r="J1038" s="32">
        <f t="shared" si="16"/>
        <v>1.0006853438906962</v>
      </c>
      <c r="K1038" s="18">
        <f t="shared" ca="1" si="3"/>
        <v>9460.2082840469811</v>
      </c>
      <c r="L1038" s="19"/>
      <c r="M1038" s="20"/>
      <c r="N1038" s="18"/>
      <c r="O1038" s="20"/>
      <c r="P1038" s="21"/>
      <c r="Q1038" s="33">
        <f t="shared" si="17"/>
        <v>0.9993146561093037</v>
      </c>
      <c r="R1038" s="5">
        <f t="shared" ca="1" si="4"/>
        <v>9.2777435853863484</v>
      </c>
      <c r="S1038" s="20"/>
      <c r="T1038" s="20"/>
      <c r="U1038" s="5">
        <f t="shared" ca="1" si="5"/>
        <v>17.422798950909286</v>
      </c>
      <c r="V1038" s="23"/>
      <c r="W1038" s="20"/>
      <c r="X1038" s="32">
        <f t="shared" si="18"/>
        <v>1.0013706877813926</v>
      </c>
      <c r="Y1038" s="18">
        <f t="shared" ca="1" si="6"/>
        <v>309134122.80165988</v>
      </c>
      <c r="Z1038" s="20"/>
      <c r="AA1038" s="20"/>
      <c r="AB1038" s="18"/>
      <c r="AC1038" s="20"/>
      <c r="AD1038" s="20"/>
      <c r="AE1038" s="24">
        <f t="shared" si="72"/>
        <v>9</v>
      </c>
      <c r="AH1038" s="25" t="str">
        <f t="shared" ca="1" si="7"/>
        <v>-</v>
      </c>
      <c r="AI1038" s="15">
        <f t="shared" ca="1" si="8"/>
        <v>21.895300914446803</v>
      </c>
      <c r="AJ1038" s="15">
        <f t="shared" ca="1" si="9"/>
        <v>23.912867121581833</v>
      </c>
      <c r="AK1038" s="17">
        <f t="shared" ca="1" si="10"/>
        <v>6.2933930854090089E-2</v>
      </c>
      <c r="AL1038" s="17">
        <f t="shared" ca="1" si="11"/>
        <v>4.2971629284844985E-2</v>
      </c>
      <c r="AM1038" s="26">
        <f t="shared" ca="1" si="12"/>
        <v>0</v>
      </c>
      <c r="AN1038" s="26">
        <f t="shared" ca="1" si="13"/>
        <v>1</v>
      </c>
      <c r="AO1038" s="25">
        <f t="shared" si="20"/>
        <v>0</v>
      </c>
      <c r="AP1038" s="26">
        <f t="shared" si="21"/>
        <v>0</v>
      </c>
      <c r="AQ1038" s="25">
        <f t="shared" si="22"/>
        <v>1</v>
      </c>
      <c r="AR1038" s="26">
        <f t="shared" si="23"/>
        <v>0</v>
      </c>
      <c r="BD1038" s="30"/>
      <c r="BE1038" s="30"/>
      <c r="BF1038" s="30"/>
    </row>
    <row r="1039" spans="1:58" x14ac:dyDescent="0.2">
      <c r="A1039" s="40">
        <v>39577</v>
      </c>
      <c r="B1039" s="13">
        <v>19.84</v>
      </c>
      <c r="C1039" s="14">
        <v>21.45</v>
      </c>
      <c r="D1039" s="31">
        <f t="shared" si="14"/>
        <v>11396.489978743317</v>
      </c>
      <c r="E1039" s="31">
        <f t="shared" si="15"/>
        <v>23221.532184854081</v>
      </c>
      <c r="F1039" s="16">
        <f t="shared" si="0"/>
        <v>34618.022163597401</v>
      </c>
      <c r="G1039" s="16">
        <f t="shared" si="1"/>
        <v>20.919976973870245</v>
      </c>
      <c r="H1039" s="17">
        <f t="shared" si="2"/>
        <v>7.5058275058275004E-2</v>
      </c>
      <c r="I1039" s="16">
        <v>19.41</v>
      </c>
      <c r="J1039" s="32">
        <f t="shared" si="16"/>
        <v>1.0091714974003665</v>
      </c>
      <c r="K1039" s="18">
        <f t="shared" ca="1" si="3"/>
        <v>9546.5833487897598</v>
      </c>
      <c r="L1039" s="19"/>
      <c r="M1039" s="20"/>
      <c r="N1039" s="18"/>
      <c r="O1039" s="20"/>
      <c r="P1039" s="21"/>
      <c r="Q1039" s="33">
        <f t="shared" si="17"/>
        <v>0.99082850259963362</v>
      </c>
      <c r="R1039" s="5">
        <f t="shared" ca="1" si="4"/>
        <v>9.1922698303869996</v>
      </c>
      <c r="S1039" s="20"/>
      <c r="T1039" s="20"/>
      <c r="U1039" s="5">
        <f t="shared" ca="1" si="5"/>
        <v>17.26241478913996</v>
      </c>
      <c r="V1039" s="23"/>
      <c r="W1039" s="20"/>
      <c r="X1039" s="32">
        <f t="shared" si="18"/>
        <v>1.0183429948007328</v>
      </c>
      <c r="Y1039" s="18">
        <f t="shared" ca="1" si="6"/>
        <v>314783850.13496035</v>
      </c>
      <c r="Z1039" s="20"/>
      <c r="AA1039" s="20"/>
      <c r="AB1039" s="18"/>
      <c r="AC1039" s="20"/>
      <c r="AD1039" s="20"/>
      <c r="AE1039" s="24">
        <f t="shared" si="72"/>
        <v>8</v>
      </c>
      <c r="AH1039" s="25" t="str">
        <f t="shared" ca="1" si="7"/>
        <v>-</v>
      </c>
      <c r="AI1039" s="15">
        <f t="shared" ca="1" si="8"/>
        <v>21.74785217930997</v>
      </c>
      <c r="AJ1039" s="15">
        <f t="shared" ca="1" si="9"/>
        <v>23.767926194287657</v>
      </c>
      <c r="AK1039" s="17">
        <f t="shared" ca="1" si="10"/>
        <v>6.6772203427446178E-2</v>
      </c>
      <c r="AL1039" s="17">
        <f t="shared" ca="1" si="11"/>
        <v>4.6282729013142163E-2</v>
      </c>
      <c r="AM1039" s="26">
        <f t="shared" ca="1" si="12"/>
        <v>0</v>
      </c>
      <c r="AN1039" s="26">
        <f t="shared" ca="1" si="13"/>
        <v>1</v>
      </c>
      <c r="AO1039" s="25">
        <f t="shared" si="20"/>
        <v>0</v>
      </c>
      <c r="AP1039" s="26">
        <f t="shared" si="21"/>
        <v>0</v>
      </c>
      <c r="AQ1039" s="25">
        <f t="shared" si="22"/>
        <v>1</v>
      </c>
      <c r="AR1039" s="26">
        <f t="shared" si="23"/>
        <v>0</v>
      </c>
      <c r="BD1039" s="30"/>
      <c r="BE1039" s="30"/>
      <c r="BF1039" s="30"/>
    </row>
    <row r="1040" spans="1:58" x14ac:dyDescent="0.2">
      <c r="A1040" s="40">
        <v>39580</v>
      </c>
      <c r="B1040" s="13">
        <v>18.940000000000001</v>
      </c>
      <c r="C1040" s="14">
        <v>20.82</v>
      </c>
      <c r="D1040" s="31">
        <f t="shared" si="14"/>
        <v>9971.9287314004032</v>
      </c>
      <c r="E1040" s="31">
        <f t="shared" si="15"/>
        <v>24539.16832225657</v>
      </c>
      <c r="F1040" s="16">
        <f t="shared" si="0"/>
        <v>34511.097053656973</v>
      </c>
      <c r="G1040" s="16">
        <f t="shared" si="1"/>
        <v>20.276776874235988</v>
      </c>
      <c r="H1040" s="17">
        <f t="shared" si="2"/>
        <v>9.029779058597498E-2</v>
      </c>
      <c r="I1040" s="16">
        <v>17.79</v>
      </c>
      <c r="J1040" s="32">
        <f t="shared" si="16"/>
        <v>0.96626051595974516</v>
      </c>
      <c r="K1040" s="18">
        <f t="shared" ca="1" si="3"/>
        <v>9224.1104884213582</v>
      </c>
      <c r="L1040" s="19"/>
      <c r="M1040" s="20"/>
      <c r="N1040" s="18"/>
      <c r="O1040" s="20"/>
      <c r="P1040" s="21"/>
      <c r="Q1040" s="33">
        <f t="shared" si="17"/>
        <v>1.033739484040255</v>
      </c>
      <c r="R1040" s="5">
        <f t="shared" ca="1" si="4"/>
        <v>9.5020164136254994</v>
      </c>
      <c r="S1040" s="20"/>
      <c r="T1040" s="20"/>
      <c r="U1040" s="5">
        <f t="shared" ca="1" si="5"/>
        <v>17.844228831592648</v>
      </c>
      <c r="V1040" s="23"/>
      <c r="W1040" s="20"/>
      <c r="X1040" s="32">
        <f t="shared" si="18"/>
        <v>0.93252103191949021</v>
      </c>
      <c r="Y1040" s="18">
        <f t="shared" ca="1" si="6"/>
        <v>293523241.80473709</v>
      </c>
      <c r="Z1040" s="20"/>
      <c r="AA1040" s="20"/>
      <c r="AB1040" s="18"/>
      <c r="AC1040" s="20"/>
      <c r="AD1040" s="20"/>
      <c r="AE1040" s="24">
        <f t="shared" si="72"/>
        <v>7</v>
      </c>
      <c r="AH1040" s="25" t="str">
        <f t="shared" ca="1" si="7"/>
        <v>-</v>
      </c>
      <c r="AI1040" s="15">
        <f t="shared" ca="1" si="8"/>
        <v>21.532012636669798</v>
      </c>
      <c r="AJ1040" s="15">
        <f t="shared" ca="1" si="9"/>
        <v>23.604718863919899</v>
      </c>
      <c r="AK1040" s="17">
        <f t="shared" ca="1" si="10"/>
        <v>7.3985351107109007E-2</v>
      </c>
      <c r="AL1040" s="17">
        <f t="shared" ca="1" si="11"/>
        <v>5.0175027439651763E-2</v>
      </c>
      <c r="AM1040" s="26">
        <f t="shared" ca="1" si="12"/>
        <v>0</v>
      </c>
      <c r="AN1040" s="26">
        <f t="shared" ca="1" si="13"/>
        <v>1</v>
      </c>
      <c r="AO1040" s="25">
        <f t="shared" si="20"/>
        <v>0</v>
      </c>
      <c r="AP1040" s="26">
        <f t="shared" si="21"/>
        <v>0</v>
      </c>
      <c r="AQ1040" s="25">
        <f t="shared" si="22"/>
        <v>1</v>
      </c>
      <c r="AR1040" s="26">
        <f t="shared" si="23"/>
        <v>0</v>
      </c>
      <c r="BD1040" s="30"/>
      <c r="BE1040" s="30"/>
      <c r="BF1040" s="30"/>
    </row>
    <row r="1041" spans="1:58" x14ac:dyDescent="0.2">
      <c r="A1041" s="40">
        <v>39581</v>
      </c>
      <c r="B1041" s="13">
        <v>18.7</v>
      </c>
      <c r="C1041" s="14">
        <v>20.78</v>
      </c>
      <c r="D1041" s="31">
        <f t="shared" si="14"/>
        <v>8547.3674840574877</v>
      </c>
      <c r="E1041" s="31">
        <f t="shared" si="15"/>
        <v>25835.094836410019</v>
      </c>
      <c r="F1041" s="16">
        <f t="shared" si="0"/>
        <v>34382.462320467508</v>
      </c>
      <c r="G1041" s="16">
        <f t="shared" si="1"/>
        <v>20.262918814797732</v>
      </c>
      <c r="H1041" s="17">
        <f t="shared" si="2"/>
        <v>0.10009624639076042</v>
      </c>
      <c r="I1041" s="16">
        <v>17.98</v>
      </c>
      <c r="J1041" s="32">
        <f t="shared" si="16"/>
        <v>0.995591758472403</v>
      </c>
      <c r="K1041" s="18">
        <f t="shared" ca="1" si="3"/>
        <v>9183.0739907221996</v>
      </c>
      <c r="L1041" s="19"/>
      <c r="M1041" s="20"/>
      <c r="N1041" s="18"/>
      <c r="O1041" s="20"/>
      <c r="P1041" s="21"/>
      <c r="Q1041" s="33">
        <f t="shared" si="17"/>
        <v>1.004408241527597</v>
      </c>
      <c r="R1041" s="5">
        <f t="shared" ca="1" si="4"/>
        <v>9.5435060105043483</v>
      </c>
      <c r="S1041" s="20"/>
      <c r="T1041" s="20"/>
      <c r="U1041" s="5">
        <f t="shared" ca="1" si="5"/>
        <v>17.92227690423319</v>
      </c>
      <c r="V1041" s="23"/>
      <c r="W1041" s="20"/>
      <c r="X1041" s="32">
        <f t="shared" si="18"/>
        <v>0.991183516944806</v>
      </c>
      <c r="Y1041" s="18">
        <f t="shared" ca="1" si="6"/>
        <v>290916251.74782175</v>
      </c>
      <c r="Z1041" s="20"/>
      <c r="AA1041" s="20"/>
      <c r="AB1041" s="18"/>
      <c r="AC1041" s="20"/>
      <c r="AD1041" s="20"/>
      <c r="AE1041" s="24">
        <f t="shared" si="72"/>
        <v>6</v>
      </c>
      <c r="AH1041" s="25" t="str">
        <f t="shared" ca="1" si="7"/>
        <v>-</v>
      </c>
      <c r="AI1041" s="15">
        <f t="shared" ca="1" si="8"/>
        <v>21.31742743945588</v>
      </c>
      <c r="AJ1041" s="15">
        <f t="shared" ca="1" si="9"/>
        <v>23.401538621878945</v>
      </c>
      <c r="AK1041" s="17">
        <f t="shared" ca="1" si="10"/>
        <v>8.0345683104425691E-2</v>
      </c>
      <c r="AL1041" s="17">
        <f t="shared" ca="1" si="11"/>
        <v>5.500995501027358E-2</v>
      </c>
      <c r="AM1041" s="26">
        <f t="shared" ca="1" si="12"/>
        <v>0</v>
      </c>
      <c r="AN1041" s="26">
        <f t="shared" ca="1" si="13"/>
        <v>1</v>
      </c>
      <c r="AO1041" s="25">
        <f t="shared" si="20"/>
        <v>0</v>
      </c>
      <c r="AP1041" s="26">
        <f t="shared" si="21"/>
        <v>0</v>
      </c>
      <c r="AQ1041" s="25">
        <f t="shared" si="22"/>
        <v>1</v>
      </c>
      <c r="AR1041" s="26">
        <f t="shared" si="23"/>
        <v>0</v>
      </c>
      <c r="BD1041" s="30"/>
      <c r="BE1041" s="30"/>
      <c r="BF1041" s="30"/>
    </row>
    <row r="1042" spans="1:58" x14ac:dyDescent="0.2">
      <c r="A1042" s="40">
        <v>39582</v>
      </c>
      <c r="B1042" s="13">
        <v>18.3</v>
      </c>
      <c r="C1042" s="14">
        <v>20.32</v>
      </c>
      <c r="D1042" s="31">
        <f t="shared" si="14"/>
        <v>7122.8062367145731</v>
      </c>
      <c r="E1042" s="31">
        <f t="shared" si="15"/>
        <v>27117.062850140166</v>
      </c>
      <c r="F1042" s="16">
        <f t="shared" si="0"/>
        <v>34239.869086854742</v>
      </c>
      <c r="G1042" s="16">
        <f t="shared" si="1"/>
        <v>19.899786109530211</v>
      </c>
      <c r="H1042" s="17">
        <f t="shared" si="2"/>
        <v>9.9409448818897572E-2</v>
      </c>
      <c r="I1042" s="16">
        <v>17.66</v>
      </c>
      <c r="J1042" s="32">
        <f t="shared" si="16"/>
        <v>0.97800601061929759</v>
      </c>
      <c r="K1042" s="18">
        <f t="shared" ca="1" si="3"/>
        <v>8980.7354173735948</v>
      </c>
      <c r="L1042" s="19"/>
      <c r="M1042" s="20"/>
      <c r="N1042" s="18"/>
      <c r="O1042" s="20"/>
      <c r="P1042" s="21"/>
      <c r="Q1042" s="33">
        <f t="shared" si="17"/>
        <v>1.0219939893807024</v>
      </c>
      <c r="R1042" s="5">
        <f t="shared" ca="1" si="4"/>
        <v>9.7529994662970267</v>
      </c>
      <c r="S1042" s="20"/>
      <c r="T1042" s="20"/>
      <c r="U1042" s="5">
        <f t="shared" ca="1" si="5"/>
        <v>18.315832200222687</v>
      </c>
      <c r="V1042" s="23"/>
      <c r="W1042" s="20"/>
      <c r="X1042" s="32">
        <f t="shared" si="18"/>
        <v>0.95601202123859519</v>
      </c>
      <c r="Y1042" s="18">
        <f t="shared" ca="1" si="6"/>
        <v>278101129.9341411</v>
      </c>
      <c r="Z1042" s="20"/>
      <c r="AA1042" s="20"/>
      <c r="AB1042" s="18"/>
      <c r="AC1042" s="20"/>
      <c r="AD1042" s="20"/>
      <c r="AE1042" s="24">
        <f t="shared" si="72"/>
        <v>5</v>
      </c>
      <c r="AH1042" s="25" t="str">
        <f t="shared" ca="1" si="7"/>
        <v>-</v>
      </c>
      <c r="AI1042" s="15">
        <f t="shared" ca="1" si="8"/>
        <v>21.106570195695333</v>
      </c>
      <c r="AJ1042" s="15">
        <f t="shared" ca="1" si="9"/>
        <v>23.186061084283747</v>
      </c>
      <c r="AK1042" s="17">
        <f t="shared" ca="1" si="10"/>
        <v>8.5067922599908294E-2</v>
      </c>
      <c r="AL1042" s="17">
        <f t="shared" ca="1" si="11"/>
        <v>5.9786263952259278E-2</v>
      </c>
      <c r="AM1042" s="26">
        <f t="shared" ca="1" si="12"/>
        <v>0</v>
      </c>
      <c r="AN1042" s="26">
        <f t="shared" ca="1" si="13"/>
        <v>1</v>
      </c>
      <c r="AO1042" s="25">
        <f t="shared" si="20"/>
        <v>0</v>
      </c>
      <c r="AP1042" s="26">
        <f t="shared" si="21"/>
        <v>0</v>
      </c>
      <c r="AQ1042" s="25">
        <f t="shared" si="22"/>
        <v>1</v>
      </c>
      <c r="AR1042" s="26">
        <f t="shared" si="23"/>
        <v>0</v>
      </c>
      <c r="BD1042" s="30"/>
      <c r="BE1042" s="30"/>
      <c r="BF1042" s="30"/>
    </row>
    <row r="1043" spans="1:58" x14ac:dyDescent="0.2">
      <c r="A1043" s="40">
        <v>39583</v>
      </c>
      <c r="B1043" s="13">
        <v>17.43</v>
      </c>
      <c r="C1043" s="14">
        <v>19.88</v>
      </c>
      <c r="D1043" s="31">
        <f t="shared" si="14"/>
        <v>5698.2449893716584</v>
      </c>
      <c r="E1043" s="31">
        <f t="shared" si="15"/>
        <v>28400.00924907596</v>
      </c>
      <c r="F1043" s="16">
        <f t="shared" si="0"/>
        <v>34098.254238447618</v>
      </c>
      <c r="G1043" s="16">
        <f t="shared" si="1"/>
        <v>19.470574340658789</v>
      </c>
      <c r="H1043" s="17">
        <f t="shared" si="2"/>
        <v>0.12323943661971826</v>
      </c>
      <c r="I1043" s="16">
        <v>16.3</v>
      </c>
      <c r="J1043" s="32">
        <f t="shared" si="16"/>
        <v>0.97438458128915695</v>
      </c>
      <c r="K1043" s="18">
        <f t="shared" ca="1" si="3"/>
        <v>8750.3333712245148</v>
      </c>
      <c r="L1043" s="19"/>
      <c r="M1043" s="20"/>
      <c r="N1043" s="18"/>
      <c r="O1043" s="20"/>
      <c r="P1043" s="21"/>
      <c r="Q1043" s="33">
        <f t="shared" si="17"/>
        <v>1.0256154187108431</v>
      </c>
      <c r="R1043" s="5">
        <f t="shared" ca="1" si="4"/>
        <v>10.00240992671122</v>
      </c>
      <c r="S1043" s="20"/>
      <c r="T1043" s="20"/>
      <c r="U1043" s="5">
        <f t="shared" ca="1" si="5"/>
        <v>18.784356798456912</v>
      </c>
      <c r="V1043" s="23"/>
      <c r="W1043" s="20"/>
      <c r="X1043" s="32">
        <f t="shared" si="18"/>
        <v>0.9487691625783139</v>
      </c>
      <c r="Y1043" s="18">
        <f t="shared" ca="1" si="6"/>
        <v>263836411.11683142</v>
      </c>
      <c r="Z1043" s="20"/>
      <c r="AA1043" s="20"/>
      <c r="AB1043" s="18"/>
      <c r="AC1043" s="20"/>
      <c r="AD1043" s="20"/>
      <c r="AE1043" s="24">
        <f t="shared" si="72"/>
        <v>4</v>
      </c>
      <c r="AH1043" s="25" t="str">
        <f t="shared" ca="1" si="7"/>
        <v>-</v>
      </c>
      <c r="AI1043" s="15">
        <f t="shared" ca="1" si="8"/>
        <v>20.940407069060036</v>
      </c>
      <c r="AJ1043" s="15">
        <f t="shared" ca="1" si="9"/>
        <v>23.022219670204549</v>
      </c>
      <c r="AK1043" s="17">
        <f t="shared" ca="1" si="10"/>
        <v>9.3742356441682786E-2</v>
      </c>
      <c r="AL1043" s="17">
        <f t="shared" ca="1" si="11"/>
        <v>6.595481530948788E-2</v>
      </c>
      <c r="AM1043" s="26">
        <f t="shared" ca="1" si="12"/>
        <v>0</v>
      </c>
      <c r="AN1043" s="26">
        <f t="shared" ca="1" si="13"/>
        <v>1</v>
      </c>
      <c r="AO1043" s="25">
        <f t="shared" si="20"/>
        <v>0</v>
      </c>
      <c r="AP1043" s="26">
        <f t="shared" si="21"/>
        <v>0</v>
      </c>
      <c r="AQ1043" s="25">
        <f t="shared" si="22"/>
        <v>1</v>
      </c>
      <c r="AR1043" s="26">
        <f t="shared" si="23"/>
        <v>0</v>
      </c>
      <c r="BD1043" s="30"/>
      <c r="BE1043" s="30"/>
      <c r="BF1043" s="30"/>
    </row>
    <row r="1044" spans="1:58" x14ac:dyDescent="0.2">
      <c r="A1044" s="40">
        <v>39584</v>
      </c>
      <c r="B1044" s="13">
        <v>17.149999999999999</v>
      </c>
      <c r="C1044" s="14">
        <v>20.14</v>
      </c>
      <c r="D1044" s="31">
        <f t="shared" si="14"/>
        <v>4273.6837420287438</v>
      </c>
      <c r="E1044" s="31">
        <f t="shared" si="15"/>
        <v>29649.00837086605</v>
      </c>
      <c r="F1044" s="16">
        <f t="shared" si="0"/>
        <v>33922.692112894794</v>
      </c>
      <c r="G1044" s="16">
        <f t="shared" si="1"/>
        <v>19.763310722328885</v>
      </c>
      <c r="H1044" s="17">
        <f t="shared" si="2"/>
        <v>0.14846077457795437</v>
      </c>
      <c r="I1044" s="16">
        <v>16.47</v>
      </c>
      <c r="J1044" s="32">
        <f t="shared" si="16"/>
        <v>1.0098086868469622</v>
      </c>
      <c r="K1044" s="18">
        <f t="shared" ca="1" si="3"/>
        <v>8835.8024184237711</v>
      </c>
      <c r="L1044" s="19"/>
      <c r="M1044" s="20"/>
      <c r="N1044" s="18"/>
      <c r="O1044" s="20"/>
      <c r="P1044" s="21"/>
      <c r="Q1044" s="33">
        <f t="shared" si="17"/>
        <v>0.99019131315303777</v>
      </c>
      <c r="R1044" s="5">
        <f t="shared" ca="1" si="4"/>
        <v>9.9038868199375667</v>
      </c>
      <c r="S1044" s="20"/>
      <c r="T1044" s="20"/>
      <c r="U1044" s="5">
        <f t="shared" ca="1" si="5"/>
        <v>18.599470142278719</v>
      </c>
      <c r="V1044" s="23"/>
      <c r="W1044" s="20"/>
      <c r="X1044" s="32">
        <f t="shared" si="18"/>
        <v>1.0196173736939245</v>
      </c>
      <c r="Y1044" s="18">
        <f t="shared" ca="1" si="6"/>
        <v>268994484.05364013</v>
      </c>
      <c r="Z1044" s="20"/>
      <c r="AA1044" s="20"/>
      <c r="AB1044" s="18"/>
      <c r="AC1044" s="20"/>
      <c r="AD1044" s="20"/>
      <c r="AE1044" s="24">
        <f t="shared" si="72"/>
        <v>3</v>
      </c>
      <c r="AH1044" s="25" t="str">
        <f t="shared" ca="1" si="7"/>
        <v>-</v>
      </c>
      <c r="AI1044" s="15">
        <f t="shared" ca="1" si="8"/>
        <v>20.783871017458857</v>
      </c>
      <c r="AJ1044" s="15">
        <f t="shared" ca="1" si="9"/>
        <v>22.835715053675983</v>
      </c>
      <c r="AK1044" s="17">
        <f t="shared" ca="1" si="10"/>
        <v>0.10609366200859677</v>
      </c>
      <c r="AL1044" s="17">
        <f t="shared" ca="1" si="11"/>
        <v>7.2909350682061252E-2</v>
      </c>
      <c r="AM1044" s="26">
        <f t="shared" ca="1" si="12"/>
        <v>0</v>
      </c>
      <c r="AN1044" s="26">
        <f t="shared" ca="1" si="13"/>
        <v>1</v>
      </c>
      <c r="AO1044" s="25">
        <f t="shared" si="20"/>
        <v>0</v>
      </c>
      <c r="AP1044" s="26">
        <f t="shared" si="21"/>
        <v>0</v>
      </c>
      <c r="AQ1044" s="25">
        <f t="shared" si="22"/>
        <v>1</v>
      </c>
      <c r="AR1044" s="26">
        <f t="shared" si="23"/>
        <v>0</v>
      </c>
      <c r="BD1044" s="30"/>
      <c r="BE1044" s="30"/>
      <c r="BF1044" s="30"/>
    </row>
    <row r="1045" spans="1:58" x14ac:dyDescent="0.2">
      <c r="A1045" s="40">
        <v>39587</v>
      </c>
      <c r="B1045" s="13">
        <v>16.64</v>
      </c>
      <c r="C1045" s="14">
        <v>19.760000000000002</v>
      </c>
      <c r="D1045" s="31">
        <f t="shared" si="14"/>
        <v>2849.1224946858292</v>
      </c>
      <c r="E1045" s="31">
        <f t="shared" si="15"/>
        <v>30862.078151994698</v>
      </c>
      <c r="F1045" s="16">
        <f t="shared" si="0"/>
        <v>33711.200646680525</v>
      </c>
      <c r="G1045" s="16">
        <f t="shared" si="1"/>
        <v>19.496311314551324</v>
      </c>
      <c r="H1045" s="17">
        <f t="shared" si="2"/>
        <v>0.15789473684210531</v>
      </c>
      <c r="I1045" s="16">
        <v>17.010000000000002</v>
      </c>
      <c r="J1045" s="32">
        <f t="shared" si="16"/>
        <v>0.98033986206599122</v>
      </c>
      <c r="K1045" s="18">
        <f t="shared" ca="1" si="3"/>
        <v>8661.7361880950375</v>
      </c>
      <c r="L1045" s="19"/>
      <c r="M1045" s="20"/>
      <c r="N1045" s="18"/>
      <c r="O1045" s="20"/>
      <c r="P1045" s="21"/>
      <c r="Q1045" s="33">
        <f t="shared" si="17"/>
        <v>1.0196601379340089</v>
      </c>
      <c r="R1045" s="5">
        <f t="shared" ca="1" si="4"/>
        <v>10.098177906564425</v>
      </c>
      <c r="S1045" s="20"/>
      <c r="T1045" s="20"/>
      <c r="U1045" s="5">
        <f t="shared" ca="1" si="5"/>
        <v>18.964489011047892</v>
      </c>
      <c r="V1045" s="23"/>
      <c r="W1045" s="20"/>
      <c r="X1045" s="32">
        <f t="shared" si="18"/>
        <v>0.96067972413198233</v>
      </c>
      <c r="Y1045" s="18">
        <f t="shared" ca="1" si="6"/>
        <v>258400539.46608329</v>
      </c>
      <c r="Z1045" s="20"/>
      <c r="AA1045" s="20"/>
      <c r="AB1045" s="18"/>
      <c r="AC1045" s="20"/>
      <c r="AD1045" s="20"/>
      <c r="AE1045" s="24">
        <f t="shared" si="72"/>
        <v>2</v>
      </c>
      <c r="AH1045" s="25" t="str">
        <f t="shared" ca="1" si="7"/>
        <v>-</v>
      </c>
      <c r="AI1045" s="15">
        <f t="shared" ca="1" si="8"/>
        <v>20.652723692357419</v>
      </c>
      <c r="AJ1045" s="15">
        <f t="shared" ca="1" si="9"/>
        <v>22.653916305105501</v>
      </c>
      <c r="AK1045" s="17">
        <f t="shared" ca="1" si="10"/>
        <v>0.11989973897256849</v>
      </c>
      <c r="AL1045" s="17">
        <f t="shared" ca="1" si="11"/>
        <v>8.036722340755531E-2</v>
      </c>
      <c r="AM1045" s="26">
        <f t="shared" ca="1" si="12"/>
        <v>0</v>
      </c>
      <c r="AN1045" s="26">
        <f t="shared" ca="1" si="13"/>
        <v>1</v>
      </c>
      <c r="AO1045" s="25">
        <f t="shared" si="20"/>
        <v>0</v>
      </c>
      <c r="AP1045" s="26">
        <f t="shared" si="21"/>
        <v>0</v>
      </c>
      <c r="AQ1045" s="25">
        <f t="shared" si="22"/>
        <v>1</v>
      </c>
      <c r="AR1045" s="26">
        <f t="shared" si="23"/>
        <v>0</v>
      </c>
      <c r="BD1045" s="30"/>
      <c r="BE1045" s="30"/>
      <c r="BF1045" s="30"/>
    </row>
    <row r="1046" spans="1:58" x14ac:dyDescent="0.2">
      <c r="A1046" s="40">
        <v>39588</v>
      </c>
      <c r="B1046" s="13">
        <v>17.37</v>
      </c>
      <c r="C1046" s="14">
        <v>20.82</v>
      </c>
      <c r="D1046" s="31">
        <f t="shared" si="14"/>
        <v>1424.5612473429146</v>
      </c>
      <c r="E1046" s="31">
        <f t="shared" si="15"/>
        <v>32061.70867607294</v>
      </c>
      <c r="F1046" s="16">
        <f t="shared" si="0"/>
        <v>33486.269923415857</v>
      </c>
      <c r="G1046" s="16">
        <f t="shared" si="1"/>
        <v>20.673231300035109</v>
      </c>
      <c r="H1046" s="17">
        <f t="shared" si="2"/>
        <v>0.16570605187319876</v>
      </c>
      <c r="I1046" s="16">
        <v>17.579999999999998</v>
      </c>
      <c r="J1046" s="32">
        <f t="shared" si="16"/>
        <v>1.0532912245245816</v>
      </c>
      <c r="K1046" s="18">
        <f t="shared" ca="1" si="3"/>
        <v>9122.9587761553048</v>
      </c>
      <c r="L1046" s="19"/>
      <c r="M1046" s="20"/>
      <c r="N1046" s="18"/>
      <c r="O1046" s="20"/>
      <c r="P1046" s="21"/>
      <c r="Q1046" s="33">
        <f t="shared" si="17"/>
        <v>0.94670877547541854</v>
      </c>
      <c r="R1046" s="5">
        <f t="shared" ca="1" si="4"/>
        <v>9.5596353820285316</v>
      </c>
      <c r="S1046" s="20"/>
      <c r="T1046" s="20"/>
      <c r="U1046" s="5">
        <f t="shared" ca="1" si="5"/>
        <v>17.95323351139421</v>
      </c>
      <c r="V1046" s="23"/>
      <c r="W1046" s="20"/>
      <c r="X1046" s="32">
        <f t="shared" si="18"/>
        <v>1.1065824490491629</v>
      </c>
      <c r="Y1046" s="18">
        <f t="shared" ca="1" si="6"/>
        <v>285922683.09277844</v>
      </c>
      <c r="Z1046" s="20"/>
      <c r="AA1046" s="20"/>
      <c r="AB1046" s="18"/>
      <c r="AC1046" s="20"/>
      <c r="AD1046" s="20"/>
      <c r="AE1046" s="24">
        <f t="shared" si="72"/>
        <v>1</v>
      </c>
      <c r="AH1046" s="25" t="str">
        <f t="shared" ca="1" si="7"/>
        <v>-</v>
      </c>
      <c r="AI1046" s="15">
        <f t="shared" ca="1" si="8"/>
        <v>20.590492364861991</v>
      </c>
      <c r="AJ1046" s="15">
        <f t="shared" ca="1" si="9"/>
        <v>22.517151797266902</v>
      </c>
      <c r="AK1046" s="17">
        <f t="shared" ca="1" si="10"/>
        <v>0.13246778252043911</v>
      </c>
      <c r="AL1046" s="17">
        <f t="shared" ca="1" si="11"/>
        <v>8.8409036834815408E-2</v>
      </c>
      <c r="AM1046" s="26">
        <f t="shared" ca="1" si="12"/>
        <v>0</v>
      </c>
      <c r="AN1046" s="26">
        <f t="shared" ca="1" si="13"/>
        <v>1</v>
      </c>
      <c r="AO1046" s="25">
        <f t="shared" si="20"/>
        <v>0</v>
      </c>
      <c r="AP1046" s="26">
        <f t="shared" si="21"/>
        <v>0</v>
      </c>
      <c r="AQ1046" s="25">
        <f t="shared" si="22"/>
        <v>1</v>
      </c>
      <c r="AR1046" s="26">
        <f t="shared" si="23"/>
        <v>0</v>
      </c>
      <c r="BD1046" s="30"/>
      <c r="BE1046" s="30"/>
      <c r="BF1046" s="30"/>
    </row>
    <row r="1047" spans="1:58" x14ac:dyDescent="0.2">
      <c r="A1047" s="41">
        <v>39589</v>
      </c>
      <c r="B1047" s="13">
        <v>22.14</v>
      </c>
      <c r="C1047" s="14">
        <v>23.58</v>
      </c>
      <c r="D1047" s="31">
        <f t="shared" si="14"/>
        <v>33250.211503467101</v>
      </c>
      <c r="E1047" s="31">
        <f t="shared" si="15"/>
        <v>0</v>
      </c>
      <c r="F1047" s="16">
        <f t="shared" si="0"/>
        <v>33250.211503467101</v>
      </c>
      <c r="G1047" s="16">
        <f t="shared" si="1"/>
        <v>22.14</v>
      </c>
      <c r="H1047" s="17">
        <f t="shared" si="2"/>
        <v>6.1068702290076216E-2</v>
      </c>
      <c r="I1047" s="16">
        <v>18.59</v>
      </c>
      <c r="J1047" s="32">
        <f t="shared" si="16"/>
        <v>1.0634005763688761</v>
      </c>
      <c r="K1047" s="18">
        <f t="shared" ca="1" si="3"/>
        <v>9700.9641157606457</v>
      </c>
      <c r="L1047" s="19"/>
      <c r="M1047" s="20"/>
      <c r="N1047" s="18"/>
      <c r="O1047" s="20"/>
      <c r="P1047" s="21"/>
      <c r="Q1047" s="33">
        <f t="shared" si="17"/>
        <v>0.93659942363112392</v>
      </c>
      <c r="R1047" s="5">
        <f t="shared" ca="1" si="4"/>
        <v>8.9531759958565491</v>
      </c>
      <c r="S1047" s="20"/>
      <c r="T1047" s="20"/>
      <c r="U1047" s="5">
        <f t="shared" ca="1" si="5"/>
        <v>16.814412490680766</v>
      </c>
      <c r="V1047" s="23"/>
      <c r="W1047" s="20"/>
      <c r="X1047" s="32">
        <f t="shared" si="18"/>
        <v>1.1268011527377522</v>
      </c>
      <c r="Y1047" s="18">
        <f t="shared" ca="1" si="6"/>
        <v>322156805.35963672</v>
      </c>
      <c r="Z1047" s="20"/>
      <c r="AA1047" s="20"/>
      <c r="AB1047" s="18"/>
      <c r="AC1047" s="20"/>
      <c r="AD1047" s="20"/>
      <c r="AE1047" s="24">
        <v>19</v>
      </c>
      <c r="AH1047" s="25" t="str">
        <f t="shared" ca="1" si="7"/>
        <v>-</v>
      </c>
      <c r="AI1047" s="15">
        <f t="shared" ca="1" si="8"/>
        <v>20.588505732609061</v>
      </c>
      <c r="AJ1047" s="15">
        <f t="shared" ca="1" si="9"/>
        <v>22.416978751949216</v>
      </c>
      <c r="AK1047" s="17">
        <f t="shared" ca="1" si="10"/>
        <v>0.12596319183699176</v>
      </c>
      <c r="AL1047" s="17">
        <f t="shared" ca="1" si="11"/>
        <v>8.9967840917847916E-2</v>
      </c>
      <c r="AM1047" s="26">
        <f t="shared" ca="1" si="12"/>
        <v>0</v>
      </c>
      <c r="AN1047" s="26">
        <f t="shared" ca="1" si="13"/>
        <v>1</v>
      </c>
      <c r="AO1047" s="25">
        <f t="shared" si="20"/>
        <v>0</v>
      </c>
      <c r="AP1047" s="26">
        <f t="shared" si="21"/>
        <v>0</v>
      </c>
      <c r="AQ1047" s="25">
        <f t="shared" si="22"/>
        <v>1</v>
      </c>
      <c r="AR1047" s="26">
        <f t="shared" si="23"/>
        <v>0</v>
      </c>
      <c r="BD1047" s="30"/>
      <c r="BE1047" s="30"/>
      <c r="BF1047" s="30"/>
    </row>
    <row r="1048" spans="1:58" x14ac:dyDescent="0.2">
      <c r="A1048" s="40">
        <v>39590</v>
      </c>
      <c r="B1048" s="13">
        <v>21.72</v>
      </c>
      <c r="C1048" s="14">
        <v>23.56</v>
      </c>
      <c r="D1048" s="31">
        <f t="shared" si="14"/>
        <v>31500.200371705672</v>
      </c>
      <c r="E1048" s="31">
        <f t="shared" si="15"/>
        <v>1643.1402229515684</v>
      </c>
      <c r="F1048" s="16">
        <f t="shared" si="0"/>
        <v>33143.340594657238</v>
      </c>
      <c r="G1048" s="16">
        <f t="shared" si="1"/>
        <v>21.811221281741236</v>
      </c>
      <c r="H1048" s="17">
        <f t="shared" si="2"/>
        <v>7.8098471986417617E-2</v>
      </c>
      <c r="I1048" s="16">
        <v>18.05</v>
      </c>
      <c r="J1048" s="32">
        <f t="shared" si="16"/>
        <v>0.9819836004707978</v>
      </c>
      <c r="K1048" s="18">
        <f t="shared" ca="1" si="3"/>
        <v>9525.7993068496544</v>
      </c>
      <c r="L1048" s="19"/>
      <c r="M1048" s="20"/>
      <c r="N1048" s="18"/>
      <c r="O1048" s="20"/>
      <c r="P1048" s="21"/>
      <c r="Q1048" s="33">
        <f t="shared" si="17"/>
        <v>1.0180163995292022</v>
      </c>
      <c r="R1048" s="5">
        <f t="shared" ca="1" si="4"/>
        <v>9.1141002944041745</v>
      </c>
      <c r="S1048" s="20"/>
      <c r="T1048" s="20"/>
      <c r="U1048" s="5">
        <f t="shared" ca="1" si="5"/>
        <v>17.116761644146983</v>
      </c>
      <c r="V1048" s="23"/>
      <c r="W1048" s="20"/>
      <c r="X1048" s="32">
        <f t="shared" si="18"/>
        <v>0.9639672009415956</v>
      </c>
      <c r="Y1048" s="18">
        <f t="shared" ca="1" si="6"/>
        <v>310528155.75183779</v>
      </c>
      <c r="Z1048" s="20"/>
      <c r="AA1048" s="20"/>
      <c r="AB1048" s="18"/>
      <c r="AC1048" s="20"/>
      <c r="AD1048" s="20"/>
      <c r="AE1048" s="24">
        <f t="shared" ref="AE1048:AE1065" si="73">AE1047-1</f>
        <v>18</v>
      </c>
      <c r="AH1048" s="25" t="str">
        <f t="shared" ca="1" si="7"/>
        <v>-</v>
      </c>
      <c r="AI1048" s="15">
        <f t="shared" ca="1" si="8"/>
        <v>20.581035283745777</v>
      </c>
      <c r="AJ1048" s="15">
        <f t="shared" ca="1" si="9"/>
        <v>22.294947892783448</v>
      </c>
      <c r="AK1048" s="17">
        <f t="shared" ca="1" si="10"/>
        <v>0.12241136236491175</v>
      </c>
      <c r="AL1048" s="17">
        <f t="shared" ca="1" si="11"/>
        <v>9.2308345010494924E-2</v>
      </c>
      <c r="AM1048" s="26">
        <f t="shared" ca="1" si="12"/>
        <v>0</v>
      </c>
      <c r="AN1048" s="26">
        <f t="shared" ca="1" si="13"/>
        <v>1</v>
      </c>
      <c r="AO1048" s="25">
        <f t="shared" si="20"/>
        <v>0</v>
      </c>
      <c r="AP1048" s="26">
        <f t="shared" si="21"/>
        <v>0</v>
      </c>
      <c r="AQ1048" s="25">
        <f t="shared" si="22"/>
        <v>1</v>
      </c>
      <c r="AR1048" s="26">
        <f t="shared" si="23"/>
        <v>0</v>
      </c>
      <c r="BD1048" s="30"/>
      <c r="BE1048" s="30"/>
      <c r="BF1048" s="30"/>
    </row>
    <row r="1049" spans="1:58" x14ac:dyDescent="0.2">
      <c r="A1049" s="40">
        <v>39591</v>
      </c>
      <c r="B1049" s="13">
        <v>22.23</v>
      </c>
      <c r="C1049" s="14">
        <v>24.04</v>
      </c>
      <c r="D1049" s="31">
        <f t="shared" si="14"/>
        <v>29750.189239944248</v>
      </c>
      <c r="E1049" s="31">
        <f t="shared" si="15"/>
        <v>3256.478159363206</v>
      </c>
      <c r="F1049" s="16">
        <f t="shared" si="0"/>
        <v>33006.667399307451</v>
      </c>
      <c r="G1049" s="16">
        <f t="shared" si="1"/>
        <v>22.408576812894811</v>
      </c>
      <c r="H1049" s="17">
        <f t="shared" si="2"/>
        <v>7.5291181364392612E-2</v>
      </c>
      <c r="I1049" s="16">
        <v>19.55</v>
      </c>
      <c r="J1049" s="32">
        <f t="shared" si="16"/>
        <v>1.0231508944525167</v>
      </c>
      <c r="K1049" s="18">
        <f t="shared" ca="1" si="3"/>
        <v>9745.9327428304223</v>
      </c>
      <c r="L1049" s="19"/>
      <c r="M1049" s="20"/>
      <c r="N1049" s="18"/>
      <c r="O1049" s="20"/>
      <c r="P1049" s="21"/>
      <c r="Q1049" s="33">
        <f t="shared" si="17"/>
        <v>0.97684910554748317</v>
      </c>
      <c r="R1049" s="5">
        <f t="shared" ca="1" si="4"/>
        <v>8.9027298289922108</v>
      </c>
      <c r="S1049" s="20"/>
      <c r="T1049" s="20"/>
      <c r="U1049" s="5">
        <f t="shared" ca="1" si="5"/>
        <v>16.7199208686208</v>
      </c>
      <c r="V1049" s="23"/>
      <c r="W1049" s="20"/>
      <c r="X1049" s="32">
        <f t="shared" si="18"/>
        <v>1.0463017889050337</v>
      </c>
      <c r="Y1049" s="18">
        <f t="shared" ca="1" si="6"/>
        <v>324884781.77686858</v>
      </c>
      <c r="Z1049" s="20"/>
      <c r="AA1049" s="20"/>
      <c r="AB1049" s="18"/>
      <c r="AC1049" s="20"/>
      <c r="AD1049" s="20"/>
      <c r="AE1049" s="24">
        <f t="shared" si="73"/>
        <v>17</v>
      </c>
      <c r="AH1049" s="25" t="str">
        <f t="shared" ca="1" si="7"/>
        <v>-</v>
      </c>
      <c r="AI1049" s="15">
        <f t="shared" ca="1" si="8"/>
        <v>20.627944074301361</v>
      </c>
      <c r="AJ1049" s="15">
        <f t="shared" ca="1" si="9"/>
        <v>22.192920543904062</v>
      </c>
      <c r="AK1049" s="17">
        <f t="shared" ca="1" si="10"/>
        <v>0.11441998648902414</v>
      </c>
      <c r="AL1049" s="17">
        <f t="shared" ca="1" si="11"/>
        <v>9.3762253869635812E-2</v>
      </c>
      <c r="AM1049" s="26">
        <f t="shared" ca="1" si="12"/>
        <v>0</v>
      </c>
      <c r="AN1049" s="26">
        <f t="shared" ca="1" si="13"/>
        <v>1</v>
      </c>
      <c r="AO1049" s="25">
        <f t="shared" si="20"/>
        <v>0</v>
      </c>
      <c r="AP1049" s="26">
        <f t="shared" si="21"/>
        <v>0</v>
      </c>
      <c r="AQ1049" s="25">
        <f t="shared" si="22"/>
        <v>1</v>
      </c>
      <c r="AR1049" s="26">
        <f t="shared" si="23"/>
        <v>0</v>
      </c>
      <c r="BD1049" s="30"/>
      <c r="BE1049" s="30"/>
      <c r="BF1049" s="30"/>
    </row>
    <row r="1050" spans="1:58" x14ac:dyDescent="0.2">
      <c r="A1050" s="40">
        <v>39595</v>
      </c>
      <c r="B1050" s="13">
        <v>21.49</v>
      </c>
      <c r="C1050" s="14">
        <v>23.7</v>
      </c>
      <c r="D1050" s="31">
        <f t="shared" si="14"/>
        <v>28000.178108182823</v>
      </c>
      <c r="E1050" s="31">
        <f t="shared" si="15"/>
        <v>4874.7288856134765</v>
      </c>
      <c r="F1050" s="16">
        <f t="shared" si="0"/>
        <v>32874.9069937963</v>
      </c>
      <c r="G1050" s="16">
        <f t="shared" si="1"/>
        <v>21.817701332789738</v>
      </c>
      <c r="H1050" s="17">
        <f t="shared" si="2"/>
        <v>9.3248945147679341E-2</v>
      </c>
      <c r="I1050" s="16">
        <v>19.64</v>
      </c>
      <c r="J1050" s="32">
        <f t="shared" si="16"/>
        <v>0.96974505395130473</v>
      </c>
      <c r="K1050" s="18">
        <f t="shared" ca="1" si="3"/>
        <v>9450.6847723127885</v>
      </c>
      <c r="L1050" s="19"/>
      <c r="M1050" s="20"/>
      <c r="N1050" s="18"/>
      <c r="O1050" s="20"/>
      <c r="P1050" s="21"/>
      <c r="Q1050" s="33">
        <f t="shared" si="17"/>
        <v>1.0302549460486954</v>
      </c>
      <c r="R1050" s="5">
        <f t="shared" ca="1" si="4"/>
        <v>9.1716993428049278</v>
      </c>
      <c r="S1050" s="20"/>
      <c r="T1050" s="20"/>
      <c r="U1050" s="5">
        <f t="shared" ca="1" si="5"/>
        <v>17.225191440356529</v>
      </c>
      <c r="V1050" s="23"/>
      <c r="W1050" s="20"/>
      <c r="X1050" s="32">
        <f t="shared" si="18"/>
        <v>0.93949010790260945</v>
      </c>
      <c r="Y1050" s="18">
        <f t="shared" ca="1" si="6"/>
        <v>305205950.80650818</v>
      </c>
      <c r="Z1050" s="20"/>
      <c r="AA1050" s="20"/>
      <c r="AB1050" s="18"/>
      <c r="AC1050" s="20"/>
      <c r="AD1050" s="20"/>
      <c r="AE1050" s="24">
        <f t="shared" si="73"/>
        <v>16</v>
      </c>
      <c r="AH1050" s="25" t="str">
        <f t="shared" ca="1" si="7"/>
        <v>-</v>
      </c>
      <c r="AI1050" s="15">
        <f t="shared" ca="1" si="8"/>
        <v>20.670771359887727</v>
      </c>
      <c r="AJ1050" s="15">
        <f t="shared" ca="1" si="9"/>
        <v>22.076357368216893</v>
      </c>
      <c r="AK1050" s="17">
        <f t="shared" ca="1" si="10"/>
        <v>0.10521801491731164</v>
      </c>
      <c r="AL1050" s="17">
        <f t="shared" ca="1" si="11"/>
        <v>9.6651631409615912E-2</v>
      </c>
      <c r="AM1050" s="26">
        <f t="shared" ca="1" si="12"/>
        <v>0</v>
      </c>
      <c r="AN1050" s="26">
        <f t="shared" ca="1" si="13"/>
        <v>1</v>
      </c>
      <c r="AO1050" s="25">
        <f t="shared" si="20"/>
        <v>0</v>
      </c>
      <c r="AP1050" s="26">
        <f t="shared" si="21"/>
        <v>0</v>
      </c>
      <c r="AQ1050" s="25">
        <f t="shared" si="22"/>
        <v>1</v>
      </c>
      <c r="AR1050" s="26">
        <f t="shared" si="23"/>
        <v>0</v>
      </c>
      <c r="BD1050" s="30"/>
      <c r="BE1050" s="30"/>
      <c r="BF1050" s="30"/>
    </row>
    <row r="1051" spans="1:58" x14ac:dyDescent="0.2">
      <c r="A1051" s="40">
        <v>39596</v>
      </c>
      <c r="B1051" s="13">
        <v>21.33</v>
      </c>
      <c r="C1051" s="14">
        <v>23.25</v>
      </c>
      <c r="D1051" s="31">
        <f t="shared" si="14"/>
        <v>26250.166976421395</v>
      </c>
      <c r="E1051" s="31">
        <f t="shared" si="15"/>
        <v>6461.5533253414533</v>
      </c>
      <c r="F1051" s="16">
        <f t="shared" si="0"/>
        <v>32711.720301762849</v>
      </c>
      <c r="G1051" s="16">
        <f t="shared" si="1"/>
        <v>21.709258023430426</v>
      </c>
      <c r="H1051" s="17">
        <f t="shared" si="2"/>
        <v>8.2580645161290378E-2</v>
      </c>
      <c r="I1051" s="16">
        <v>19.07</v>
      </c>
      <c r="J1051" s="32">
        <f t="shared" si="16"/>
        <v>0.99009037694760249</v>
      </c>
      <c r="K1051" s="18">
        <f t="shared" ca="1" si="3"/>
        <v>9356.6505811848929</v>
      </c>
      <c r="L1051" s="19"/>
      <c r="M1051" s="20"/>
      <c r="N1051" s="18"/>
      <c r="O1051" s="20"/>
      <c r="P1051" s="21"/>
      <c r="Q1051" s="33">
        <f t="shared" si="17"/>
        <v>1.0099096230523976</v>
      </c>
      <c r="R1051" s="5">
        <f t="shared" ca="1" si="4"/>
        <v>9.2622015588321336</v>
      </c>
      <c r="S1051" s="20"/>
      <c r="T1051" s="20"/>
      <c r="U1051" s="5">
        <f t="shared" ca="1" si="5"/>
        <v>17.395291038820165</v>
      </c>
      <c r="V1051" s="23"/>
      <c r="W1051" s="20"/>
      <c r="X1051" s="32">
        <f t="shared" si="18"/>
        <v>0.98018075389520487</v>
      </c>
      <c r="Y1051" s="18">
        <f t="shared" ca="1" si="6"/>
        <v>299137310.49636894</v>
      </c>
      <c r="Z1051" s="20"/>
      <c r="AA1051" s="20"/>
      <c r="AB1051" s="18"/>
      <c r="AC1051" s="20"/>
      <c r="AD1051" s="20"/>
      <c r="AE1051" s="24">
        <f t="shared" si="73"/>
        <v>15</v>
      </c>
      <c r="AH1051" s="25" t="str">
        <f t="shared" ca="1" si="7"/>
        <v>-</v>
      </c>
      <c r="AI1051" s="15">
        <f t="shared" ca="1" si="8"/>
        <v>20.714626577292783</v>
      </c>
      <c r="AJ1051" s="15">
        <f t="shared" ca="1" si="9"/>
        <v>21.968822213216935</v>
      </c>
      <c r="AK1051" s="17">
        <f t="shared" ca="1" si="10"/>
        <v>9.2665666303842487E-2</v>
      </c>
      <c r="AL1051" s="17">
        <f t="shared" ca="1" si="11"/>
        <v>9.7942030831767779E-2</v>
      </c>
      <c r="AM1051" s="26">
        <f t="shared" ca="1" si="12"/>
        <v>0</v>
      </c>
      <c r="AN1051" s="26">
        <f t="shared" ca="1" si="13"/>
        <v>0</v>
      </c>
      <c r="AO1051" s="25">
        <f t="shared" si="20"/>
        <v>0</v>
      </c>
      <c r="AP1051" s="26">
        <f t="shared" si="21"/>
        <v>0</v>
      </c>
      <c r="AQ1051" s="25">
        <f t="shared" si="22"/>
        <v>1</v>
      </c>
      <c r="AR1051" s="26">
        <f t="shared" si="23"/>
        <v>0</v>
      </c>
      <c r="BD1051" s="30"/>
      <c r="BE1051" s="30"/>
      <c r="BF1051" s="30"/>
    </row>
    <row r="1052" spans="1:58" x14ac:dyDescent="0.2">
      <c r="A1052" s="40">
        <v>39597</v>
      </c>
      <c r="B1052" s="13">
        <v>19.97</v>
      </c>
      <c r="C1052" s="14">
        <v>22.07</v>
      </c>
      <c r="D1052" s="31">
        <f t="shared" si="14"/>
        <v>24500.15584465997</v>
      </c>
      <c r="E1052" s="31">
        <f t="shared" si="15"/>
        <v>8067.0474088025812</v>
      </c>
      <c r="F1052" s="16">
        <f t="shared" si="0"/>
        <v>32567.20325346255</v>
      </c>
      <c r="G1052" s="16">
        <f t="shared" si="1"/>
        <v>20.490179747294828</v>
      </c>
      <c r="H1052" s="17">
        <f t="shared" si="2"/>
        <v>9.5151789759855054E-2</v>
      </c>
      <c r="I1052" s="16">
        <v>18.14</v>
      </c>
      <c r="J1052" s="32">
        <f t="shared" si="16"/>
        <v>0.9396754231890202</v>
      </c>
      <c r="K1052" s="18">
        <f t="shared" ca="1" si="3"/>
        <v>8791.8561535353001</v>
      </c>
      <c r="L1052" s="19"/>
      <c r="M1052" s="20"/>
      <c r="N1052" s="18"/>
      <c r="O1052" s="20"/>
      <c r="P1052" s="21"/>
      <c r="Q1052" s="33">
        <f t="shared" si="17"/>
        <v>1.0603245768109797</v>
      </c>
      <c r="R1052" s="5">
        <f t="shared" ca="1" si="4"/>
        <v>9.820530820765045</v>
      </c>
      <c r="S1052" s="20"/>
      <c r="T1052" s="20"/>
      <c r="U1052" s="5">
        <f t="shared" ca="1" si="5"/>
        <v>18.444023148497688</v>
      </c>
      <c r="V1052" s="23"/>
      <c r="W1052" s="20"/>
      <c r="X1052" s="32">
        <f t="shared" si="18"/>
        <v>0.8793508463780404</v>
      </c>
      <c r="Y1052" s="18">
        <f t="shared" ca="1" si="6"/>
        <v>263029335.24505144</v>
      </c>
      <c r="Z1052" s="20"/>
      <c r="AA1052" s="20"/>
      <c r="AB1052" s="18"/>
      <c r="AC1052" s="20"/>
      <c r="AD1052" s="20"/>
      <c r="AE1052" s="24">
        <f t="shared" si="73"/>
        <v>14</v>
      </c>
      <c r="AH1052" s="25" t="str">
        <f t="shared" ca="1" si="7"/>
        <v>-</v>
      </c>
      <c r="AI1052" s="15">
        <f t="shared" ca="1" si="8"/>
        <v>20.686260672058712</v>
      </c>
      <c r="AJ1052" s="15">
        <f t="shared" ca="1" si="9"/>
        <v>21.874405624227549</v>
      </c>
      <c r="AK1052" s="17">
        <f t="shared" ca="1" si="10"/>
        <v>8.0906622618285198E-2</v>
      </c>
      <c r="AL1052" s="17">
        <f t="shared" ca="1" si="11"/>
        <v>9.9446766951383589E-2</v>
      </c>
      <c r="AM1052" s="26">
        <f t="shared" ca="1" si="12"/>
        <v>0</v>
      </c>
      <c r="AN1052" s="26">
        <f t="shared" ca="1" si="13"/>
        <v>0</v>
      </c>
      <c r="AO1052" s="25">
        <f t="shared" si="20"/>
        <v>0</v>
      </c>
      <c r="AP1052" s="26">
        <f t="shared" si="21"/>
        <v>0</v>
      </c>
      <c r="AQ1052" s="25">
        <f t="shared" si="22"/>
        <v>1</v>
      </c>
      <c r="AR1052" s="26">
        <f t="shared" si="23"/>
        <v>0</v>
      </c>
      <c r="BD1052" s="30"/>
      <c r="BE1052" s="30"/>
      <c r="BF1052" s="30"/>
    </row>
    <row r="1053" spans="1:58" x14ac:dyDescent="0.2">
      <c r="A1053" s="40">
        <v>39598</v>
      </c>
      <c r="B1053" s="13">
        <v>19.38</v>
      </c>
      <c r="C1053" s="14">
        <v>21.77</v>
      </c>
      <c r="D1053" s="31">
        <f t="shared" si="14"/>
        <v>22750.144712898546</v>
      </c>
      <c r="E1053" s="31">
        <f t="shared" si="15"/>
        <v>9650.5418492772387</v>
      </c>
      <c r="F1053" s="16">
        <f t="shared" si="0"/>
        <v>32400.686562175782</v>
      </c>
      <c r="G1053" s="16">
        <f t="shared" si="1"/>
        <v>20.091861305022412</v>
      </c>
      <c r="H1053" s="17">
        <f t="shared" si="2"/>
        <v>0.10978410656867255</v>
      </c>
      <c r="I1053" s="16">
        <v>17.829999999999998</v>
      </c>
      <c r="J1053" s="32">
        <f t="shared" si="16"/>
        <v>0.97554689642668513</v>
      </c>
      <c r="K1053" s="18">
        <f t="shared" ca="1" si="3"/>
        <v>8576.5183226895988</v>
      </c>
      <c r="L1053" s="19"/>
      <c r="M1053" s="20"/>
      <c r="N1053" s="18"/>
      <c r="O1053" s="20"/>
      <c r="P1053" s="21"/>
      <c r="Q1053" s="33">
        <f t="shared" si="17"/>
        <v>1.0244531035733149</v>
      </c>
      <c r="R1053" s="5">
        <f t="shared" ca="1" si="4"/>
        <v>10.060254163653285</v>
      </c>
      <c r="S1053" s="20"/>
      <c r="T1053" s="20"/>
      <c r="U1053" s="5">
        <f t="shared" ca="1" si="5"/>
        <v>18.894389877085406</v>
      </c>
      <c r="V1053" s="23"/>
      <c r="W1053" s="20"/>
      <c r="X1053" s="32">
        <f t="shared" si="18"/>
        <v>0.95109379285337026</v>
      </c>
      <c r="Y1053" s="18">
        <f t="shared" ca="1" si="6"/>
        <v>250149103.91086709</v>
      </c>
      <c r="Z1053" s="20"/>
      <c r="AA1053" s="20"/>
      <c r="AB1053" s="18"/>
      <c r="AC1053" s="20"/>
      <c r="AD1053" s="20"/>
      <c r="AE1053" s="24">
        <f t="shared" si="73"/>
        <v>13</v>
      </c>
      <c r="AH1053" s="25" t="str">
        <f t="shared" ca="1" si="7"/>
        <v>-</v>
      </c>
      <c r="AI1053" s="15">
        <f t="shared" ca="1" si="8"/>
        <v>20.61473676845921</v>
      </c>
      <c r="AJ1053" s="15">
        <f t="shared" ca="1" si="9"/>
        <v>21.758944306182201</v>
      </c>
      <c r="AK1053" s="17">
        <f t="shared" ca="1" si="10"/>
        <v>8.902585666471792E-2</v>
      </c>
      <c r="AL1053" s="17">
        <f t="shared" ca="1" si="11"/>
        <v>0.10185872151385869</v>
      </c>
      <c r="AM1053" s="26">
        <f t="shared" ca="1" si="12"/>
        <v>0</v>
      </c>
      <c r="AN1053" s="26">
        <f t="shared" ca="1" si="13"/>
        <v>0</v>
      </c>
      <c r="AO1053" s="25">
        <f t="shared" si="20"/>
        <v>0</v>
      </c>
      <c r="AP1053" s="26">
        <f t="shared" si="21"/>
        <v>0</v>
      </c>
      <c r="AQ1053" s="25">
        <f t="shared" si="22"/>
        <v>1</v>
      </c>
      <c r="AR1053" s="26">
        <f t="shared" si="23"/>
        <v>0</v>
      </c>
      <c r="BD1053" s="30"/>
      <c r="BE1053" s="30"/>
      <c r="BF1053" s="30"/>
    </row>
    <row r="1054" spans="1:58" x14ac:dyDescent="0.2">
      <c r="A1054" s="40">
        <v>39601</v>
      </c>
      <c r="B1054" s="13">
        <v>20.64</v>
      </c>
      <c r="C1054" s="14">
        <v>22.8</v>
      </c>
      <c r="D1054" s="31">
        <f t="shared" si="14"/>
        <v>21000.133581137117</v>
      </c>
      <c r="E1054" s="31">
        <f t="shared" si="15"/>
        <v>11208.429572453006</v>
      </c>
      <c r="F1054" s="16">
        <f t="shared" si="0"/>
        <v>32208.563153590123</v>
      </c>
      <c r="G1054" s="16">
        <f t="shared" si="1"/>
        <v>21.391669913403138</v>
      </c>
      <c r="H1054" s="17">
        <f t="shared" si="2"/>
        <v>9.4736842105263119E-2</v>
      </c>
      <c r="I1054" s="16">
        <v>19.829999999999998</v>
      </c>
      <c r="J1054" s="32">
        <f t="shared" si="16"/>
        <v>1.0583800748078021</v>
      </c>
      <c r="K1054" s="18">
        <f t="shared" ca="1" si="3"/>
        <v>9076.8460440468352</v>
      </c>
      <c r="L1054" s="19"/>
      <c r="M1054" s="20"/>
      <c r="N1054" s="18"/>
      <c r="O1054" s="20"/>
      <c r="P1054" s="21"/>
      <c r="Q1054" s="33">
        <f t="shared" si="17"/>
        <v>0.94161992519219806</v>
      </c>
      <c r="R1054" s="5">
        <f t="shared" ca="1" si="4"/>
        <v>9.4725411429483106</v>
      </c>
      <c r="S1054" s="20"/>
      <c r="T1054" s="20"/>
      <c r="U1054" s="5">
        <f t="shared" ca="1" si="5"/>
        <v>17.790724888585011</v>
      </c>
      <c r="V1054" s="23"/>
      <c r="W1054" s="20"/>
      <c r="X1054" s="32">
        <f t="shared" si="18"/>
        <v>1.1167601496156039</v>
      </c>
      <c r="Y1054" s="18">
        <f t="shared" ca="1" si="6"/>
        <v>279338165.38072616</v>
      </c>
      <c r="Z1054" s="20"/>
      <c r="AA1054" s="20"/>
      <c r="AB1054" s="18"/>
      <c r="AC1054" s="20"/>
      <c r="AD1054" s="20"/>
      <c r="AE1054" s="24">
        <f t="shared" si="73"/>
        <v>12</v>
      </c>
      <c r="AH1054" s="25" t="str">
        <f t="shared" ca="1" si="7"/>
        <v>-</v>
      </c>
      <c r="AI1054" s="15">
        <f t="shared" ca="1" si="8"/>
        <v>20.665214080769584</v>
      </c>
      <c r="AJ1054" s="15">
        <f t="shared" ca="1" si="9"/>
        <v>21.680107489029897</v>
      </c>
      <c r="AK1054" s="17">
        <f t="shared" ca="1" si="10"/>
        <v>9.179891835119218E-2</v>
      </c>
      <c r="AL1054" s="17">
        <f t="shared" ca="1" si="11"/>
        <v>0.10313271532190824</v>
      </c>
      <c r="AM1054" s="26">
        <f t="shared" ca="1" si="12"/>
        <v>0</v>
      </c>
      <c r="AN1054" s="26">
        <f t="shared" ca="1" si="13"/>
        <v>0</v>
      </c>
      <c r="AO1054" s="25">
        <f t="shared" si="20"/>
        <v>0</v>
      </c>
      <c r="AP1054" s="26">
        <f t="shared" si="21"/>
        <v>0</v>
      </c>
      <c r="AQ1054" s="25">
        <f t="shared" si="22"/>
        <v>1</v>
      </c>
      <c r="AR1054" s="26">
        <f t="shared" si="23"/>
        <v>0</v>
      </c>
      <c r="BD1054" s="30"/>
      <c r="BE1054" s="30"/>
      <c r="BF1054" s="30"/>
    </row>
    <row r="1055" spans="1:58" x14ac:dyDescent="0.2">
      <c r="A1055" s="40">
        <v>39602</v>
      </c>
      <c r="B1055" s="13">
        <v>21.07</v>
      </c>
      <c r="C1055" s="14">
        <v>23.18</v>
      </c>
      <c r="D1055" s="31">
        <f t="shared" si="14"/>
        <v>19250.122449375689</v>
      </c>
      <c r="E1055" s="31">
        <f t="shared" si="15"/>
        <v>12792.650175942297</v>
      </c>
      <c r="F1055" s="16">
        <f t="shared" si="0"/>
        <v>32042.772625317986</v>
      </c>
      <c r="G1055" s="16">
        <f t="shared" si="1"/>
        <v>21.912389395788761</v>
      </c>
      <c r="H1055" s="17">
        <f t="shared" si="2"/>
        <v>9.102674719585846E-2</v>
      </c>
      <c r="I1055" s="16">
        <v>20.239999999999998</v>
      </c>
      <c r="J1055" s="32">
        <f t="shared" si="16"/>
        <v>1.0190694571767605</v>
      </c>
      <c r="K1055" s="18">
        <f t="shared" ca="1" si="3"/>
        <v>9249.5594696046192</v>
      </c>
      <c r="L1055" s="19"/>
      <c r="M1055" s="20"/>
      <c r="N1055" s="18"/>
      <c r="O1055" s="20"/>
      <c r="P1055" s="21"/>
      <c r="Q1055" s="33">
        <f t="shared" si="17"/>
        <v>0.98093054282323955</v>
      </c>
      <c r="R1055" s="5">
        <f t="shared" ca="1" si="4"/>
        <v>9.2915178367293851</v>
      </c>
      <c r="S1055" s="20"/>
      <c r="T1055" s="20"/>
      <c r="U1055" s="5">
        <f t="shared" ca="1" si="5"/>
        <v>17.450867963697679</v>
      </c>
      <c r="V1055" s="23"/>
      <c r="W1055" s="20"/>
      <c r="X1055" s="32">
        <f t="shared" si="18"/>
        <v>1.0381389143535209</v>
      </c>
      <c r="Y1055" s="18">
        <f t="shared" ca="1" si="6"/>
        <v>289972734.47652489</v>
      </c>
      <c r="Z1055" s="20"/>
      <c r="AA1055" s="20"/>
      <c r="AB1055" s="18"/>
      <c r="AC1055" s="20"/>
      <c r="AD1055" s="20"/>
      <c r="AE1055" s="24">
        <f t="shared" si="73"/>
        <v>11</v>
      </c>
      <c r="AH1055" s="25" t="str">
        <f t="shared" ca="1" si="7"/>
        <v>-</v>
      </c>
      <c r="AI1055" s="15">
        <f t="shared" ca="1" si="8"/>
        <v>20.750663670208773</v>
      </c>
      <c r="AJ1055" s="15">
        <f t="shared" ca="1" si="9"/>
        <v>21.616157401626985</v>
      </c>
      <c r="AK1055" s="17">
        <f t="shared" ca="1" si="10"/>
        <v>9.4421512656436488E-2</v>
      </c>
      <c r="AL1055" s="17">
        <f t="shared" ca="1" si="11"/>
        <v>0.10413074483050719</v>
      </c>
      <c r="AM1055" s="26">
        <f t="shared" ca="1" si="12"/>
        <v>0</v>
      </c>
      <c r="AN1055" s="26">
        <f t="shared" ca="1" si="13"/>
        <v>0</v>
      </c>
      <c r="AO1055" s="25">
        <f t="shared" si="20"/>
        <v>0</v>
      </c>
      <c r="AP1055" s="26">
        <f t="shared" si="21"/>
        <v>0</v>
      </c>
      <c r="AQ1055" s="25">
        <f t="shared" si="22"/>
        <v>1</v>
      </c>
      <c r="AR1055" s="26">
        <f t="shared" si="23"/>
        <v>0</v>
      </c>
      <c r="BD1055" s="30"/>
      <c r="BE1055" s="30"/>
      <c r="BF1055" s="30"/>
    </row>
    <row r="1056" spans="1:58" x14ac:dyDescent="0.2">
      <c r="A1056" s="40">
        <v>39603</v>
      </c>
      <c r="B1056" s="13">
        <v>21.3</v>
      </c>
      <c r="C1056" s="14">
        <v>23.09</v>
      </c>
      <c r="D1056" s="31">
        <f t="shared" si="14"/>
        <v>17500.111317614264</v>
      </c>
      <c r="E1056" s="31">
        <f t="shared" si="15"/>
        <v>14383.363486822938</v>
      </c>
      <c r="F1056" s="16">
        <f t="shared" si="0"/>
        <v>31883.474804437203</v>
      </c>
      <c r="G1056" s="16">
        <f t="shared" si="1"/>
        <v>22.10750987147204</v>
      </c>
      <c r="H1056" s="17">
        <f t="shared" si="2"/>
        <v>7.7522737115634399E-2</v>
      </c>
      <c r="I1056" s="16">
        <v>20.8</v>
      </c>
      <c r="J1056" s="32">
        <f t="shared" si="16"/>
        <v>1.0038888930215462</v>
      </c>
      <c r="K1056" s="18">
        <f t="shared" ca="1" si="3"/>
        <v>9285.1514644256567</v>
      </c>
      <c r="L1056" s="19"/>
      <c r="M1056" s="20"/>
      <c r="N1056" s="18"/>
      <c r="O1056" s="20"/>
      <c r="P1056" s="21"/>
      <c r="Q1056" s="33">
        <f t="shared" si="17"/>
        <v>0.99611110697845395</v>
      </c>
      <c r="R1056" s="5">
        <f t="shared" ca="1" si="4"/>
        <v>9.2549985507249897</v>
      </c>
      <c r="S1056" s="20"/>
      <c r="T1056" s="20"/>
      <c r="U1056" s="5">
        <f t="shared" ca="1" si="5"/>
        <v>17.382408290399624</v>
      </c>
      <c r="V1056" s="23"/>
      <c r="W1056" s="20"/>
      <c r="X1056" s="32">
        <f t="shared" si="18"/>
        <v>1.0077777860430921</v>
      </c>
      <c r="Y1056" s="18">
        <f t="shared" ca="1" si="6"/>
        <v>292208847.91897649</v>
      </c>
      <c r="Z1056" s="20"/>
      <c r="AA1056" s="20"/>
      <c r="AB1056" s="18"/>
      <c r="AC1056" s="20"/>
      <c r="AD1056" s="20"/>
      <c r="AE1056" s="24">
        <f t="shared" si="73"/>
        <v>10</v>
      </c>
      <c r="AH1056" s="25" t="str">
        <f t="shared" ca="1" si="7"/>
        <v>-</v>
      </c>
      <c r="AI1056" s="15">
        <f t="shared" ca="1" si="8"/>
        <v>20.834101195206671</v>
      </c>
      <c r="AJ1056" s="15">
        <f t="shared" ca="1" si="9"/>
        <v>21.574881430903488</v>
      </c>
      <c r="AK1056" s="17">
        <f t="shared" ca="1" si="10"/>
        <v>9.1800477984428988E-2</v>
      </c>
      <c r="AL1056" s="17">
        <f t="shared" ca="1" si="11"/>
        <v>0.10333230398861087</v>
      </c>
      <c r="AM1056" s="26">
        <f t="shared" ca="1" si="12"/>
        <v>0</v>
      </c>
      <c r="AN1056" s="26">
        <f t="shared" ca="1" si="13"/>
        <v>0</v>
      </c>
      <c r="AO1056" s="25">
        <f t="shared" si="20"/>
        <v>0</v>
      </c>
      <c r="AP1056" s="26">
        <f t="shared" si="21"/>
        <v>0</v>
      </c>
      <c r="AQ1056" s="25">
        <f t="shared" si="22"/>
        <v>1</v>
      </c>
      <c r="AR1056" s="26">
        <f t="shared" si="23"/>
        <v>0</v>
      </c>
      <c r="BD1056" s="30"/>
      <c r="BE1056" s="30"/>
      <c r="BF1056" s="30"/>
    </row>
    <row r="1057" spans="1:58" x14ac:dyDescent="0.2">
      <c r="A1057" s="40">
        <v>39604</v>
      </c>
      <c r="B1057" s="13">
        <v>19.91</v>
      </c>
      <c r="C1057" s="14">
        <v>22.13</v>
      </c>
      <c r="D1057" s="31">
        <f t="shared" si="14"/>
        <v>15750.100185852838</v>
      </c>
      <c r="E1057" s="31">
        <f t="shared" si="15"/>
        <v>15997.708965667389</v>
      </c>
      <c r="F1057" s="16">
        <f t="shared" si="0"/>
        <v>31747.809151520225</v>
      </c>
      <c r="G1057" s="16">
        <f t="shared" si="1"/>
        <v>21.02865715628699</v>
      </c>
      <c r="H1057" s="17">
        <f t="shared" si="2"/>
        <v>0.10031631269769536</v>
      </c>
      <c r="I1057" s="16">
        <v>18.63</v>
      </c>
      <c r="J1057" s="32">
        <f t="shared" si="16"/>
        <v>0.94715231945412004</v>
      </c>
      <c r="K1057" s="18">
        <f t="shared" ca="1" si="3"/>
        <v>8794.0942137972233</v>
      </c>
      <c r="L1057" s="19"/>
      <c r="M1057" s="20"/>
      <c r="N1057" s="18"/>
      <c r="O1057" s="20"/>
      <c r="P1057" s="21"/>
      <c r="Q1057" s="33">
        <f t="shared" si="17"/>
        <v>1.05284768054588</v>
      </c>
      <c r="R1057" s="5">
        <f t="shared" ca="1" si="4"/>
        <v>9.7436978310392952</v>
      </c>
      <c r="S1057" s="20"/>
      <c r="T1057" s="20"/>
      <c r="U1057" s="5">
        <f t="shared" ca="1" si="5"/>
        <v>18.300401707216206</v>
      </c>
      <c r="V1057" s="23"/>
      <c r="W1057" s="20"/>
      <c r="X1057" s="32">
        <f t="shared" si="18"/>
        <v>0.89430463890824008</v>
      </c>
      <c r="Y1057" s="18">
        <f t="shared" ca="1" si="6"/>
        <v>261306529.69148031</v>
      </c>
      <c r="Z1057" s="20"/>
      <c r="AA1057" s="20"/>
      <c r="AB1057" s="18"/>
      <c r="AC1057" s="20"/>
      <c r="AD1057" s="20"/>
      <c r="AE1057" s="24">
        <f t="shared" si="73"/>
        <v>9</v>
      </c>
      <c r="AH1057" s="25" t="str">
        <f t="shared" ca="1" si="7"/>
        <v>-</v>
      </c>
      <c r="AI1057" s="15">
        <f t="shared" ca="1" si="8"/>
        <v>20.901469173012721</v>
      </c>
      <c r="AJ1057" s="15">
        <f t="shared" ca="1" si="9"/>
        <v>21.508805422482695</v>
      </c>
      <c r="AK1057" s="17">
        <f t="shared" ca="1" si="10"/>
        <v>9.4756422573829824E-2</v>
      </c>
      <c r="AL1057" s="17">
        <f t="shared" ca="1" si="11"/>
        <v>0.10334605813279434</v>
      </c>
      <c r="AM1057" s="26">
        <f t="shared" ca="1" si="12"/>
        <v>0</v>
      </c>
      <c r="AN1057" s="26">
        <f t="shared" ca="1" si="13"/>
        <v>0</v>
      </c>
      <c r="AO1057" s="25">
        <f t="shared" si="20"/>
        <v>0</v>
      </c>
      <c r="AP1057" s="26">
        <f t="shared" si="21"/>
        <v>0</v>
      </c>
      <c r="AQ1057" s="25">
        <f t="shared" si="22"/>
        <v>1</v>
      </c>
      <c r="AR1057" s="26">
        <f t="shared" si="23"/>
        <v>0</v>
      </c>
      <c r="BD1057" s="30"/>
      <c r="BE1057" s="30"/>
      <c r="BF1057" s="30"/>
    </row>
    <row r="1058" spans="1:58" x14ac:dyDescent="0.2">
      <c r="A1058" s="40">
        <v>39605</v>
      </c>
      <c r="B1058" s="13">
        <v>22.98</v>
      </c>
      <c r="C1058" s="14">
        <v>23.94</v>
      </c>
      <c r="D1058" s="31">
        <f t="shared" si="14"/>
        <v>14000.089054091412</v>
      </c>
      <c r="E1058" s="31">
        <f t="shared" si="15"/>
        <v>17572.165433510589</v>
      </c>
      <c r="F1058" s="16">
        <f t="shared" si="0"/>
        <v>31572.254487602</v>
      </c>
      <c r="G1058" s="16">
        <f t="shared" si="1"/>
        <v>23.514307070874352</v>
      </c>
      <c r="H1058" s="17">
        <f t="shared" si="2"/>
        <v>4.0100250626566414E-2</v>
      </c>
      <c r="I1058" s="16">
        <v>23.56</v>
      </c>
      <c r="J1058" s="32">
        <f t="shared" si="16"/>
        <v>1.1120196938566118</v>
      </c>
      <c r="K1058" s="18">
        <f t="shared" ca="1" si="3"/>
        <v>9778.8072767415106</v>
      </c>
      <c r="L1058" s="19"/>
      <c r="M1058" s="20"/>
      <c r="N1058" s="18"/>
      <c r="O1058" s="20"/>
      <c r="P1058" s="21"/>
      <c r="Q1058" s="33">
        <f t="shared" si="17"/>
        <v>0.88798030614338819</v>
      </c>
      <c r="R1058" s="5">
        <f t="shared" ca="1" si="4"/>
        <v>8.6518513432115451</v>
      </c>
      <c r="S1058" s="20"/>
      <c r="T1058" s="20"/>
      <c r="U1058" s="5">
        <f t="shared" ca="1" si="5"/>
        <v>16.249839971161393</v>
      </c>
      <c r="V1058" s="23"/>
      <c r="W1058" s="20"/>
      <c r="X1058" s="32">
        <f t="shared" si="18"/>
        <v>1.2240393877132236</v>
      </c>
      <c r="Y1058" s="18">
        <f t="shared" ca="1" si="6"/>
        <v>319828434.31332183</v>
      </c>
      <c r="Z1058" s="20"/>
      <c r="AA1058" s="20"/>
      <c r="AB1058" s="18"/>
      <c r="AC1058" s="20"/>
      <c r="AD1058" s="20"/>
      <c r="AE1058" s="24">
        <f t="shared" si="73"/>
        <v>8</v>
      </c>
      <c r="AH1058" s="25" t="str">
        <f t="shared" ca="1" si="7"/>
        <v>-</v>
      </c>
      <c r="AI1058" s="15">
        <f t="shared" ca="1" si="8"/>
        <v>21.040611340414554</v>
      </c>
      <c r="AJ1058" s="15">
        <f t="shared" ca="1" si="9"/>
        <v>21.487500916204635</v>
      </c>
      <c r="AK1058" s="17">
        <f t="shared" ca="1" si="10"/>
        <v>8.5581166051615046E-2</v>
      </c>
      <c r="AL1058" s="17">
        <f t="shared" ca="1" si="11"/>
        <v>9.9639233245773631E-2</v>
      </c>
      <c r="AM1058" s="26">
        <f t="shared" ca="1" si="12"/>
        <v>0</v>
      </c>
      <c r="AN1058" s="26">
        <f t="shared" ca="1" si="13"/>
        <v>0</v>
      </c>
      <c r="AO1058" s="25">
        <f t="shared" si="20"/>
        <v>0</v>
      </c>
      <c r="AP1058" s="26">
        <f t="shared" si="21"/>
        <v>0</v>
      </c>
      <c r="AQ1058" s="25">
        <f t="shared" si="22"/>
        <v>1</v>
      </c>
      <c r="AR1058" s="26">
        <f t="shared" si="23"/>
        <v>0</v>
      </c>
      <c r="BD1058" s="30"/>
      <c r="BE1058" s="30"/>
      <c r="BF1058" s="30"/>
    </row>
    <row r="1059" spans="1:58" x14ac:dyDescent="0.2">
      <c r="A1059" s="40">
        <v>39608</v>
      </c>
      <c r="B1059" s="13">
        <v>22.7</v>
      </c>
      <c r="C1059" s="14">
        <v>23.43</v>
      </c>
      <c r="D1059" s="31">
        <f t="shared" si="14"/>
        <v>12250.077922329985</v>
      </c>
      <c r="E1059" s="31">
        <f t="shared" si="15"/>
        <v>19252.0006802891</v>
      </c>
      <c r="F1059" s="16">
        <f t="shared" si="0"/>
        <v>31502.078602619084</v>
      </c>
      <c r="G1059" s="16">
        <f t="shared" si="1"/>
        <v>23.146128037260453</v>
      </c>
      <c r="H1059" s="17">
        <f t="shared" si="2"/>
        <v>3.1156636790439673E-2</v>
      </c>
      <c r="I1059" s="16">
        <v>23.12</v>
      </c>
      <c r="J1059" s="32">
        <f t="shared" si="16"/>
        <v>0.98215443460141416</v>
      </c>
      <c r="K1059" s="18">
        <f t="shared" ca="1" si="3"/>
        <v>9603.9073839416433</v>
      </c>
      <c r="L1059" s="19"/>
      <c r="M1059" s="20"/>
      <c r="N1059" s="18"/>
      <c r="O1059" s="20"/>
      <c r="P1059" s="21"/>
      <c r="Q1059" s="33">
        <f t="shared" si="17"/>
        <v>1.0178455653985858</v>
      </c>
      <c r="R1059" s="5">
        <f t="shared" ca="1" si="4"/>
        <v>8.8058816654443106</v>
      </c>
      <c r="S1059" s="20"/>
      <c r="T1059" s="20"/>
      <c r="U1059" s="5">
        <f t="shared" ca="1" si="5"/>
        <v>16.539261304919858</v>
      </c>
      <c r="V1059" s="23"/>
      <c r="W1059" s="20"/>
      <c r="X1059" s="32">
        <f t="shared" si="18"/>
        <v>0.96430886920282832</v>
      </c>
      <c r="Y1059" s="18">
        <f t="shared" ca="1" si="6"/>
        <v>308393098.1806826</v>
      </c>
      <c r="Z1059" s="20"/>
      <c r="AA1059" s="20"/>
      <c r="AB1059" s="18"/>
      <c r="AC1059" s="20"/>
      <c r="AD1059" s="20"/>
      <c r="AE1059" s="24">
        <f t="shared" si="73"/>
        <v>7</v>
      </c>
      <c r="AH1059" s="25" t="str">
        <f t="shared" ca="1" si="7"/>
        <v>-</v>
      </c>
      <c r="AI1059" s="15">
        <f t="shared" ca="1" si="8"/>
        <v>21.158683161822257</v>
      </c>
      <c r="AJ1059" s="15">
        <f t="shared" ca="1" si="9"/>
        <v>21.46627476072943</v>
      </c>
      <c r="AK1059" s="17">
        <f t="shared" ca="1" si="10"/>
        <v>7.2476587755242905E-2</v>
      </c>
      <c r="AL1059" s="17">
        <f t="shared" ca="1" si="11"/>
        <v>9.3884058256443706E-2</v>
      </c>
      <c r="AM1059" s="26">
        <f t="shared" ca="1" si="12"/>
        <v>0</v>
      </c>
      <c r="AN1059" s="26">
        <f t="shared" ca="1" si="13"/>
        <v>0</v>
      </c>
      <c r="AO1059" s="25">
        <f t="shared" si="20"/>
        <v>0</v>
      </c>
      <c r="AP1059" s="26">
        <f t="shared" si="21"/>
        <v>0</v>
      </c>
      <c r="AQ1059" s="25">
        <f t="shared" si="22"/>
        <v>1</v>
      </c>
      <c r="AR1059" s="26">
        <f t="shared" si="23"/>
        <v>0</v>
      </c>
      <c r="BD1059" s="30"/>
      <c r="BE1059" s="30"/>
      <c r="BF1059" s="30"/>
    </row>
    <row r="1060" spans="1:58" x14ac:dyDescent="0.2">
      <c r="A1060" s="40">
        <v>39609</v>
      </c>
      <c r="B1060" s="13">
        <v>22.72</v>
      </c>
      <c r="C1060" s="14">
        <v>23.47</v>
      </c>
      <c r="D1060" s="31">
        <f t="shared" si="14"/>
        <v>10500.066790568559</v>
      </c>
      <c r="E1060" s="31">
        <f t="shared" si="15"/>
        <v>20947.487350839008</v>
      </c>
      <c r="F1060" s="16">
        <f t="shared" si="0"/>
        <v>31447.554141407567</v>
      </c>
      <c r="G1060" s="16">
        <f t="shared" si="1"/>
        <v>23.219581475954683</v>
      </c>
      <c r="H1060" s="17">
        <f t="shared" si="2"/>
        <v>3.195568811248406E-2</v>
      </c>
      <c r="I1060" s="16">
        <v>23.18</v>
      </c>
      <c r="J1060" s="32">
        <f t="shared" si="16"/>
        <v>1.0014371517309579</v>
      </c>
      <c r="K1060" s="18">
        <f t="shared" ca="1" si="3"/>
        <v>9617.3175613114763</v>
      </c>
      <c r="L1060" s="19"/>
      <c r="M1060" s="20"/>
      <c r="N1060" s="18"/>
      <c r="O1060" s="20"/>
      <c r="P1060" s="21"/>
      <c r="Q1060" s="33">
        <f t="shared" si="17"/>
        <v>0.99856284826904207</v>
      </c>
      <c r="R1060" s="5">
        <f t="shared" ca="1" si="4"/>
        <v>8.7928599631244388</v>
      </c>
      <c r="S1060" s="20"/>
      <c r="T1060" s="20"/>
      <c r="U1060" s="5">
        <f t="shared" ca="1" si="5"/>
        <v>16.5149264618857</v>
      </c>
      <c r="V1060" s="23"/>
      <c r="W1060" s="20"/>
      <c r="X1060" s="32">
        <f t="shared" si="18"/>
        <v>1.0028743034619159</v>
      </c>
      <c r="Y1060" s="18">
        <f t="shared" ca="1" si="6"/>
        <v>309259158.87758976</v>
      </c>
      <c r="Z1060" s="20"/>
      <c r="AA1060" s="20"/>
      <c r="AB1060" s="18"/>
      <c r="AC1060" s="20"/>
      <c r="AD1060" s="20"/>
      <c r="AE1060" s="24">
        <f t="shared" si="73"/>
        <v>6</v>
      </c>
      <c r="AH1060" s="25" t="str">
        <f t="shared" ca="1" si="7"/>
        <v>-</v>
      </c>
      <c r="AI1060" s="15">
        <f t="shared" ca="1" si="8"/>
        <v>21.268188138111991</v>
      </c>
      <c r="AJ1060" s="15">
        <f t="shared" ca="1" si="9"/>
        <v>21.427498521858091</v>
      </c>
      <c r="AK1060" s="17">
        <f t="shared" ca="1" si="10"/>
        <v>6.2013062089779726E-2</v>
      </c>
      <c r="AL1060" s="17">
        <f t="shared" ca="1" si="11"/>
        <v>8.6602490352351819E-2</v>
      </c>
      <c r="AM1060" s="26">
        <f t="shared" ca="1" si="12"/>
        <v>0</v>
      </c>
      <c r="AN1060" s="26">
        <f t="shared" ca="1" si="13"/>
        <v>0</v>
      </c>
      <c r="AO1060" s="25">
        <f t="shared" si="20"/>
        <v>0</v>
      </c>
      <c r="AP1060" s="26">
        <f t="shared" si="21"/>
        <v>0</v>
      </c>
      <c r="AQ1060" s="25">
        <f t="shared" si="22"/>
        <v>1</v>
      </c>
      <c r="AR1060" s="26">
        <f t="shared" si="23"/>
        <v>0</v>
      </c>
      <c r="BD1060" s="30"/>
      <c r="BE1060" s="30"/>
      <c r="BF1060" s="30"/>
    </row>
    <row r="1061" spans="1:58" x14ac:dyDescent="0.2">
      <c r="A1061" s="40">
        <v>39610</v>
      </c>
      <c r="B1061" s="13">
        <v>23.75</v>
      </c>
      <c r="C1061" s="14">
        <v>24.05</v>
      </c>
      <c r="D1061" s="31">
        <f t="shared" si="14"/>
        <v>8750.0556588071322</v>
      </c>
      <c r="E1061" s="31">
        <f t="shared" si="15"/>
        <v>22641.57567268049</v>
      </c>
      <c r="F1061" s="16">
        <f t="shared" si="0"/>
        <v>31391.631331487624</v>
      </c>
      <c r="G1061" s="16">
        <f t="shared" si="1"/>
        <v>23.966378455457676</v>
      </c>
      <c r="H1061" s="17">
        <f t="shared" si="2"/>
        <v>1.2474012474012475E-2</v>
      </c>
      <c r="I1061" s="16">
        <v>24.12</v>
      </c>
      <c r="J1061" s="32">
        <f t="shared" si="16"/>
        <v>1.030326896963212</v>
      </c>
      <c r="K1061" s="18">
        <f t="shared" ca="1" si="3"/>
        <v>9908.5769907574777</v>
      </c>
      <c r="L1061" s="19"/>
      <c r="M1061" s="20"/>
      <c r="N1061" s="18"/>
      <c r="O1061" s="20"/>
      <c r="P1061" s="21"/>
      <c r="Q1061" s="33">
        <f t="shared" si="17"/>
        <v>0.96967310303678811</v>
      </c>
      <c r="R1061" s="5">
        <f t="shared" ca="1" si="4"/>
        <v>8.5258446147406879</v>
      </c>
      <c r="S1061" s="20"/>
      <c r="T1061" s="20"/>
      <c r="U1061" s="5">
        <f t="shared" ca="1" si="5"/>
        <v>16.013531739753311</v>
      </c>
      <c r="V1061" s="23"/>
      <c r="W1061" s="20"/>
      <c r="X1061" s="32">
        <f t="shared" si="18"/>
        <v>1.0606537939264238</v>
      </c>
      <c r="Y1061" s="18">
        <f t="shared" ca="1" si="6"/>
        <v>327995312.35112327</v>
      </c>
      <c r="Z1061" s="20"/>
      <c r="AA1061" s="20"/>
      <c r="AB1061" s="18"/>
      <c r="AC1061" s="20"/>
      <c r="AD1061" s="20"/>
      <c r="AE1061" s="24">
        <f t="shared" si="73"/>
        <v>5</v>
      </c>
      <c r="AH1061" s="25" t="str">
        <f t="shared" ca="1" si="7"/>
        <v>-</v>
      </c>
      <c r="AI1061" s="15">
        <f t="shared" ca="1" si="8"/>
        <v>21.443883451503503</v>
      </c>
      <c r="AJ1061" s="15">
        <f t="shared" ca="1" si="9"/>
        <v>21.407917314520716</v>
      </c>
      <c r="AK1061" s="17">
        <f t="shared" ca="1" si="10"/>
        <v>4.8920939636138729E-2</v>
      </c>
      <c r="AL1061" s="17">
        <f t="shared" ca="1" si="11"/>
        <v>7.7513695079346023E-2</v>
      </c>
      <c r="AM1061" s="26">
        <f t="shared" ca="1" si="12"/>
        <v>1</v>
      </c>
      <c r="AN1061" s="26">
        <f t="shared" ca="1" si="13"/>
        <v>0</v>
      </c>
      <c r="AO1061" s="25">
        <f t="shared" si="20"/>
        <v>0</v>
      </c>
      <c r="AP1061" s="26">
        <f t="shared" si="21"/>
        <v>0</v>
      </c>
      <c r="AQ1061" s="25">
        <f t="shared" si="22"/>
        <v>1</v>
      </c>
      <c r="AR1061" s="26">
        <f t="shared" si="23"/>
        <v>0</v>
      </c>
      <c r="BD1061" s="30"/>
      <c r="BE1061" s="30"/>
      <c r="BF1061" s="30"/>
    </row>
    <row r="1062" spans="1:58" x14ac:dyDescent="0.2">
      <c r="A1062" s="40">
        <v>39611</v>
      </c>
      <c r="B1062" s="13">
        <v>22.85</v>
      </c>
      <c r="C1062" s="14">
        <v>23.88</v>
      </c>
      <c r="D1062" s="31">
        <f t="shared" si="14"/>
        <v>7000.0445270457058</v>
      </c>
      <c r="E1062" s="31">
        <f t="shared" si="15"/>
        <v>24369.757143754665</v>
      </c>
      <c r="F1062" s="16">
        <f t="shared" si="0"/>
        <v>31369.801670800371</v>
      </c>
      <c r="G1062" s="16">
        <f t="shared" si="1"/>
        <v>23.650159660602242</v>
      </c>
      <c r="H1062" s="17">
        <f t="shared" si="2"/>
        <v>4.3132328308207568E-2</v>
      </c>
      <c r="I1062" s="16">
        <v>23.33</v>
      </c>
      <c r="J1062" s="32">
        <f t="shared" si="16"/>
        <v>0.98611951086286065</v>
      </c>
      <c r="K1062" s="18">
        <f t="shared" ca="1" si="3"/>
        <v>9770.6427497062577</v>
      </c>
      <c r="L1062" s="19"/>
      <c r="M1062" s="20"/>
      <c r="N1062" s="18"/>
      <c r="O1062" s="20"/>
      <c r="P1062" s="21"/>
      <c r="Q1062" s="33">
        <f t="shared" si="17"/>
        <v>1.0138804891371394</v>
      </c>
      <c r="R1062" s="5">
        <f t="shared" ca="1" si="4"/>
        <v>8.6438274028178679</v>
      </c>
      <c r="S1062" s="20"/>
      <c r="T1062" s="20"/>
      <c r="U1062" s="5">
        <f t="shared" ca="1" si="5"/>
        <v>16.235251553212663</v>
      </c>
      <c r="V1062" s="23"/>
      <c r="W1062" s="20"/>
      <c r="X1062" s="32">
        <f t="shared" si="18"/>
        <v>0.9722390217257213</v>
      </c>
      <c r="Y1062" s="18">
        <f t="shared" ca="1" si="6"/>
        <v>318868854.47228283</v>
      </c>
      <c r="Z1062" s="20"/>
      <c r="AA1062" s="20"/>
      <c r="AB1062" s="18"/>
      <c r="AC1062" s="20"/>
      <c r="AD1062" s="20"/>
      <c r="AE1062" s="24">
        <f t="shared" si="73"/>
        <v>4</v>
      </c>
      <c r="AH1062" s="25" t="str">
        <f t="shared" ca="1" si="7"/>
        <v>-</v>
      </c>
      <c r="AI1062" s="15">
        <f t="shared" ca="1" si="8"/>
        <v>21.605180634637048</v>
      </c>
      <c r="AJ1062" s="15">
        <f t="shared" ca="1" si="9"/>
        <v>21.391389788474388</v>
      </c>
      <c r="AK1062" s="17">
        <f t="shared" ca="1" si="10"/>
        <v>4.3189204834900928E-2</v>
      </c>
      <c r="AL1062" s="17">
        <f t="shared" ca="1" si="11"/>
        <v>6.9852837356534081E-2</v>
      </c>
      <c r="AM1062" s="26">
        <f t="shared" ca="1" si="12"/>
        <v>1</v>
      </c>
      <c r="AN1062" s="26">
        <f t="shared" ca="1" si="13"/>
        <v>0</v>
      </c>
      <c r="AO1062" s="25">
        <f t="shared" si="20"/>
        <v>0</v>
      </c>
      <c r="AP1062" s="26">
        <f t="shared" si="21"/>
        <v>0</v>
      </c>
      <c r="AQ1062" s="25">
        <f t="shared" si="22"/>
        <v>1</v>
      </c>
      <c r="AR1062" s="26">
        <f t="shared" si="23"/>
        <v>0</v>
      </c>
      <c r="BD1062" s="30"/>
      <c r="BE1062" s="30"/>
      <c r="BF1062" s="30"/>
    </row>
    <row r="1063" spans="1:58" x14ac:dyDescent="0.2">
      <c r="A1063" s="40">
        <v>39612</v>
      </c>
      <c r="B1063" s="13">
        <v>21.62</v>
      </c>
      <c r="C1063" s="14">
        <v>23</v>
      </c>
      <c r="D1063" s="31">
        <f t="shared" si="14"/>
        <v>5250.0333952842793</v>
      </c>
      <c r="E1063" s="31">
        <f t="shared" si="15"/>
        <v>26044.286220837937</v>
      </c>
      <c r="F1063" s="16">
        <f t="shared" si="0"/>
        <v>31294.319616122215</v>
      </c>
      <c r="G1063" s="16">
        <f t="shared" si="1"/>
        <v>22.768486863610871</v>
      </c>
      <c r="H1063" s="17">
        <f t="shared" si="2"/>
        <v>5.9999999999999942E-2</v>
      </c>
      <c r="I1063" s="16">
        <v>21.22</v>
      </c>
      <c r="J1063" s="32">
        <f t="shared" si="16"/>
        <v>0.96040371942396563</v>
      </c>
      <c r="K1063" s="18">
        <f t="shared" ca="1" si="3"/>
        <v>9383.3790808216527</v>
      </c>
      <c r="L1063" s="19"/>
      <c r="M1063" s="20"/>
      <c r="N1063" s="18"/>
      <c r="O1063" s="20"/>
      <c r="P1063" s="21"/>
      <c r="Q1063" s="33">
        <f t="shared" si="17"/>
        <v>1.0395962805760344</v>
      </c>
      <c r="R1063" s="5">
        <f t="shared" ca="1" si="4"/>
        <v>8.9857164691857889</v>
      </c>
      <c r="S1063" s="20"/>
      <c r="T1063" s="20"/>
      <c r="U1063" s="5">
        <f t="shared" ca="1" si="5"/>
        <v>16.877529299624857</v>
      </c>
      <c r="V1063" s="23"/>
      <c r="W1063" s="20"/>
      <c r="X1063" s="32">
        <f t="shared" si="18"/>
        <v>0.92080743884793126</v>
      </c>
      <c r="Y1063" s="18">
        <f t="shared" ca="1" si="6"/>
        <v>293597489.37350363</v>
      </c>
      <c r="Z1063" s="20"/>
      <c r="AA1063" s="20"/>
      <c r="AB1063" s="18"/>
      <c r="AC1063" s="20"/>
      <c r="AD1063" s="20"/>
      <c r="AE1063" s="24">
        <f t="shared" si="73"/>
        <v>3</v>
      </c>
      <c r="AH1063" s="25" t="str">
        <f t="shared" ca="1" si="7"/>
        <v>-</v>
      </c>
      <c r="AI1063" s="15">
        <f t="shared" ca="1" si="8"/>
        <v>21.741785432450417</v>
      </c>
      <c r="AJ1063" s="15">
        <f t="shared" ca="1" si="9"/>
        <v>21.386718736367335</v>
      </c>
      <c r="AK1063" s="17">
        <f t="shared" ca="1" si="10"/>
        <v>3.646981938528502E-2</v>
      </c>
      <c r="AL1063" s="17">
        <f t="shared" ca="1" si="11"/>
        <v>6.9786043463404335E-2</v>
      </c>
      <c r="AM1063" s="26">
        <f t="shared" ca="1" si="12"/>
        <v>1</v>
      </c>
      <c r="AN1063" s="26">
        <f t="shared" ca="1" si="13"/>
        <v>0</v>
      </c>
      <c r="AO1063" s="25">
        <f t="shared" si="20"/>
        <v>0</v>
      </c>
      <c r="AP1063" s="26">
        <f t="shared" si="21"/>
        <v>0</v>
      </c>
      <c r="AQ1063" s="25">
        <f t="shared" si="22"/>
        <v>1</v>
      </c>
      <c r="AR1063" s="26">
        <f t="shared" si="23"/>
        <v>0</v>
      </c>
      <c r="BD1063" s="30"/>
      <c r="BE1063" s="30"/>
      <c r="BF1063" s="30"/>
    </row>
    <row r="1064" spans="1:58" x14ac:dyDescent="0.2">
      <c r="A1064" s="40">
        <v>39615</v>
      </c>
      <c r="B1064" s="13">
        <v>20.86</v>
      </c>
      <c r="C1064" s="14">
        <v>22.74</v>
      </c>
      <c r="D1064" s="31">
        <f t="shared" si="14"/>
        <v>3500.0222635228529</v>
      </c>
      <c r="E1064" s="31">
        <f t="shared" si="15"/>
        <v>27689.29668469368</v>
      </c>
      <c r="F1064" s="16">
        <f t="shared" si="0"/>
        <v>31189.318948216533</v>
      </c>
      <c r="G1064" s="16">
        <f t="shared" si="1"/>
        <v>22.529028998473873</v>
      </c>
      <c r="H1064" s="17">
        <f t="shared" si="2"/>
        <v>8.2673702726473119E-2</v>
      </c>
      <c r="I1064" s="16">
        <v>20.95</v>
      </c>
      <c r="J1064" s="32">
        <f t="shared" si="16"/>
        <v>0.98616295052964242</v>
      </c>
      <c r="K1064" s="18">
        <f t="shared" ca="1" si="3"/>
        <v>9253.1635519647843</v>
      </c>
      <c r="L1064" s="19"/>
      <c r="M1064" s="20"/>
      <c r="N1064" s="18"/>
      <c r="O1064" s="20"/>
      <c r="P1064" s="21"/>
      <c r="Q1064" s="33">
        <f t="shared" si="17"/>
        <v>1.0138370494703575</v>
      </c>
      <c r="R1064" s="5">
        <f t="shared" ca="1" si="4"/>
        <v>9.1096727597004872</v>
      </c>
      <c r="S1064" s="20"/>
      <c r="T1064" s="20"/>
      <c r="U1064" s="5">
        <f t="shared" ca="1" si="5"/>
        <v>17.110478702773058</v>
      </c>
      <c r="V1064" s="23"/>
      <c r="W1064" s="20"/>
      <c r="X1064" s="32">
        <f t="shared" si="18"/>
        <v>0.97232590105928485</v>
      </c>
      <c r="Y1064" s="18">
        <f t="shared" ca="1" si="6"/>
        <v>285453655.56881189</v>
      </c>
      <c r="Z1064" s="20"/>
      <c r="AA1064" s="20"/>
      <c r="AB1064" s="18"/>
      <c r="AC1064" s="20"/>
      <c r="AD1064" s="20"/>
      <c r="AE1064" s="24">
        <f t="shared" si="73"/>
        <v>2</v>
      </c>
      <c r="AH1064" s="25" t="str">
        <f t="shared" ca="1" si="7"/>
        <v>-</v>
      </c>
      <c r="AI1064" s="15">
        <f t="shared" ca="1" si="8"/>
        <v>21.887426130441607</v>
      </c>
      <c r="AJ1064" s="15">
        <f t="shared" ca="1" si="9"/>
        <v>21.373998277648315</v>
      </c>
      <c r="AK1064" s="17">
        <f t="shared" ca="1" si="10"/>
        <v>4.3565394735269471E-2</v>
      </c>
      <c r="AL1064" s="17">
        <f t="shared" ca="1" si="11"/>
        <v>7.0071995384657776E-2</v>
      </c>
      <c r="AM1064" s="26">
        <f t="shared" ca="1" si="12"/>
        <v>1</v>
      </c>
      <c r="AN1064" s="26">
        <f t="shared" ca="1" si="13"/>
        <v>0</v>
      </c>
      <c r="AO1064" s="25">
        <f t="shared" si="20"/>
        <v>0</v>
      </c>
      <c r="AP1064" s="26">
        <f t="shared" si="21"/>
        <v>0</v>
      </c>
      <c r="AQ1064" s="25">
        <f t="shared" si="22"/>
        <v>1</v>
      </c>
      <c r="AR1064" s="26">
        <f t="shared" si="23"/>
        <v>0</v>
      </c>
      <c r="BD1064" s="30"/>
      <c r="BE1064" s="30"/>
      <c r="BF1064" s="30"/>
    </row>
    <row r="1065" spans="1:58" x14ac:dyDescent="0.2">
      <c r="A1065" s="40">
        <v>39616</v>
      </c>
      <c r="B1065" s="13">
        <v>21.05</v>
      </c>
      <c r="C1065" s="14">
        <v>22.68</v>
      </c>
      <c r="D1065" s="31">
        <f t="shared" si="14"/>
        <v>1750.0111317614264</v>
      </c>
      <c r="E1065" s="31">
        <f t="shared" si="15"/>
        <v>29294.627916379843</v>
      </c>
      <c r="F1065" s="16">
        <f t="shared" si="0"/>
        <v>31044.639048141267</v>
      </c>
      <c r="G1065" s="16">
        <f t="shared" si="1"/>
        <v>22.588115596372447</v>
      </c>
      <c r="H1065" s="17">
        <f t="shared" si="2"/>
        <v>7.1869488536155157E-2</v>
      </c>
      <c r="I1065" s="16">
        <v>21.13</v>
      </c>
      <c r="J1065" s="32">
        <f t="shared" si="16"/>
        <v>0.9979717569312716</v>
      </c>
      <c r="K1065" s="18">
        <f t="shared" ca="1" si="3"/>
        <v>9234.0194193100288</v>
      </c>
      <c r="L1065" s="19"/>
      <c r="M1065" s="20"/>
      <c r="N1065" s="18"/>
      <c r="O1065" s="20"/>
      <c r="P1065" s="21"/>
      <c r="Q1065" s="33">
        <f t="shared" si="17"/>
        <v>1.0020282430687284</v>
      </c>
      <c r="R1065" s="5">
        <f t="shared" ca="1" si="4"/>
        <v>9.1277691236355736</v>
      </c>
      <c r="S1065" s="20"/>
      <c r="T1065" s="20"/>
      <c r="U1065" s="5">
        <f t="shared" ca="1" si="5"/>
        <v>17.144595939838084</v>
      </c>
      <c r="V1065" s="23"/>
      <c r="W1065" s="20"/>
      <c r="X1065" s="32">
        <f t="shared" si="18"/>
        <v>0.99594351386254332</v>
      </c>
      <c r="Y1065" s="18">
        <f t="shared" ca="1" si="6"/>
        <v>284277006.38114959</v>
      </c>
      <c r="Z1065" s="20"/>
      <c r="AA1065" s="20"/>
      <c r="AB1065" s="18"/>
      <c r="AC1065" s="20"/>
      <c r="AD1065" s="20"/>
      <c r="AE1065" s="24">
        <f t="shared" si="73"/>
        <v>1</v>
      </c>
      <c r="AH1065" s="25" t="str">
        <f t="shared" ca="1" si="7"/>
        <v>-</v>
      </c>
      <c r="AI1065" s="15">
        <f t="shared" ca="1" si="8"/>
        <v>22.021940648253207</v>
      </c>
      <c r="AJ1065" s="15">
        <f t="shared" ca="1" si="9"/>
        <v>21.382235118006626</v>
      </c>
      <c r="AK1065" s="17">
        <f t="shared" ca="1" si="10"/>
        <v>5.0350870026222051E-2</v>
      </c>
      <c r="AL1065" s="17">
        <f t="shared" ca="1" si="11"/>
        <v>6.9858139582892942E-2</v>
      </c>
      <c r="AM1065" s="26">
        <f t="shared" ca="1" si="12"/>
        <v>1</v>
      </c>
      <c r="AN1065" s="26">
        <f t="shared" ca="1" si="13"/>
        <v>0</v>
      </c>
      <c r="AO1065" s="25">
        <f t="shared" si="20"/>
        <v>0</v>
      </c>
      <c r="AP1065" s="26">
        <f t="shared" si="21"/>
        <v>0</v>
      </c>
      <c r="AQ1065" s="25">
        <f t="shared" si="22"/>
        <v>1</v>
      </c>
      <c r="AR1065" s="26">
        <f t="shared" si="23"/>
        <v>0</v>
      </c>
      <c r="BD1065" s="30"/>
      <c r="BE1065" s="30"/>
      <c r="BF1065" s="30"/>
    </row>
    <row r="1066" spans="1:58" x14ac:dyDescent="0.2">
      <c r="A1066" s="41">
        <v>39617</v>
      </c>
      <c r="B1066" s="13">
        <v>23.35</v>
      </c>
      <c r="C1066" s="14">
        <v>23.37</v>
      </c>
      <c r="D1066" s="31">
        <f t="shared" si="14"/>
        <v>30918.866643168996</v>
      </c>
      <c r="E1066" s="31">
        <f t="shared" si="15"/>
        <v>0</v>
      </c>
      <c r="F1066" s="16">
        <f t="shared" si="0"/>
        <v>30918.866643168996</v>
      </c>
      <c r="G1066" s="16">
        <f t="shared" si="1"/>
        <v>23.35</v>
      </c>
      <c r="H1066" s="17">
        <f t="shared" si="2"/>
        <v>8.5579803166446755E-4</v>
      </c>
      <c r="I1066" s="16">
        <v>22.24</v>
      </c>
      <c r="J1066" s="32">
        <f t="shared" si="16"/>
        <v>1.0295414462081129</v>
      </c>
      <c r="K1066" s="18">
        <f t="shared" ca="1" si="3"/>
        <v>9506.4181338510534</v>
      </c>
      <c r="L1066" s="19"/>
      <c r="M1066" s="20"/>
      <c r="N1066" s="18"/>
      <c r="O1066" s="20"/>
      <c r="P1066" s="21"/>
      <c r="Q1066" s="33">
        <f t="shared" si="17"/>
        <v>0.97045855379188706</v>
      </c>
      <c r="R1066" s="5">
        <f t="shared" ca="1" si="4"/>
        <v>8.8577526053731006</v>
      </c>
      <c r="S1066" s="20"/>
      <c r="T1066" s="20"/>
      <c r="U1066" s="5">
        <f t="shared" ca="1" si="5"/>
        <v>16.637550167881059</v>
      </c>
      <c r="V1066" s="23"/>
      <c r="W1066" s="20"/>
      <c r="X1066" s="32">
        <f t="shared" si="18"/>
        <v>1.0590828924162259</v>
      </c>
      <c r="Y1066" s="18">
        <f t="shared" ca="1" si="6"/>
        <v>301053099.61473995</v>
      </c>
      <c r="Z1066" s="20"/>
      <c r="AA1066" s="20"/>
      <c r="AB1066" s="18"/>
      <c r="AC1066" s="20"/>
      <c r="AD1066" s="20"/>
      <c r="AE1066" s="24">
        <v>19</v>
      </c>
      <c r="AH1066" s="25" t="str">
        <f t="shared" ca="1" si="7"/>
        <v>-</v>
      </c>
      <c r="AI1066" s="15">
        <f t="shared" ca="1" si="8"/>
        <v>22.205449633274576</v>
      </c>
      <c r="AJ1066" s="15">
        <f t="shared" ca="1" si="9"/>
        <v>21.41564757709348</v>
      </c>
      <c r="AK1066" s="17">
        <f t="shared" ca="1" si="10"/>
        <v>4.5167555012752124E-2</v>
      </c>
      <c r="AL1066" s="17">
        <f t="shared" ca="1" si="11"/>
        <v>6.4083567888142012E-2</v>
      </c>
      <c r="AM1066" s="26">
        <f t="shared" ca="1" si="12"/>
        <v>1</v>
      </c>
      <c r="AN1066" s="26">
        <f t="shared" ca="1" si="13"/>
        <v>0</v>
      </c>
      <c r="AO1066" s="25">
        <f t="shared" si="20"/>
        <v>0</v>
      </c>
      <c r="AP1066" s="26">
        <f t="shared" si="21"/>
        <v>0</v>
      </c>
      <c r="AQ1066" s="25">
        <f t="shared" si="22"/>
        <v>1</v>
      </c>
      <c r="AR1066" s="26">
        <f t="shared" si="23"/>
        <v>0</v>
      </c>
      <c r="BD1066" s="30"/>
      <c r="BE1066" s="30"/>
      <c r="BF1066" s="30"/>
    </row>
    <row r="1067" spans="1:58" x14ac:dyDescent="0.2">
      <c r="A1067" s="40">
        <v>39618</v>
      </c>
      <c r="B1067" s="13">
        <v>22.93</v>
      </c>
      <c r="C1067" s="14">
        <v>23.17</v>
      </c>
      <c r="D1067" s="31">
        <f t="shared" si="14"/>
        <v>29291.557872475893</v>
      </c>
      <c r="E1067" s="31">
        <f t="shared" si="15"/>
        <v>1625.9161230502355</v>
      </c>
      <c r="F1067" s="16">
        <f t="shared" si="0"/>
        <v>30917.473995526128</v>
      </c>
      <c r="G1067" s="16">
        <f t="shared" si="1"/>
        <v>22.942621337357266</v>
      </c>
      <c r="H1067" s="17">
        <f t="shared" si="2"/>
        <v>1.035822183858448E-2</v>
      </c>
      <c r="I1067" s="16">
        <v>21.58</v>
      </c>
      <c r="J1067" s="32">
        <f t="shared" si="16"/>
        <v>0.98250912016140279</v>
      </c>
      <c r="K1067" s="18">
        <f t="shared" ca="1" si="3"/>
        <v>9339.7617376815397</v>
      </c>
      <c r="L1067" s="19"/>
      <c r="M1067" s="20"/>
      <c r="N1067" s="18"/>
      <c r="O1067" s="20"/>
      <c r="P1067" s="21"/>
      <c r="Q1067" s="33">
        <f t="shared" si="17"/>
        <v>1.0174908798385973</v>
      </c>
      <c r="R1067" s="5">
        <f t="shared" ca="1" si="4"/>
        <v>9.0123070353346737</v>
      </c>
      <c r="S1067" s="20"/>
      <c r="T1067" s="20"/>
      <c r="U1067" s="5">
        <f t="shared" ca="1" si="5"/>
        <v>16.927976002240936</v>
      </c>
      <c r="V1067" s="23"/>
      <c r="W1067" s="20"/>
      <c r="X1067" s="32">
        <f t="shared" si="18"/>
        <v>0.96501824032280559</v>
      </c>
      <c r="Y1067" s="18">
        <f t="shared" ca="1" si="6"/>
        <v>290502612.28940356</v>
      </c>
      <c r="Z1067" s="20"/>
      <c r="AA1067" s="20"/>
      <c r="AB1067" s="18"/>
      <c r="AC1067" s="20"/>
      <c r="AD1067" s="20"/>
      <c r="AE1067" s="24">
        <f t="shared" ref="AE1067:AE1084" si="74">AE1066-1</f>
        <v>18</v>
      </c>
      <c r="AH1067" s="25" t="str">
        <f t="shared" ca="1" si="7"/>
        <v>-</v>
      </c>
      <c r="AI1067" s="15">
        <f t="shared" ca="1" si="8"/>
        <v>22.313515825528011</v>
      </c>
      <c r="AJ1067" s="15">
        <f t="shared" ca="1" si="9"/>
        <v>21.434206163923864</v>
      </c>
      <c r="AK1067" s="17">
        <f t="shared" ca="1" si="10"/>
        <v>4.4814923240180791E-2</v>
      </c>
      <c r="AL1067" s="17">
        <f t="shared" ca="1" si="11"/>
        <v>5.9569666430472894E-2</v>
      </c>
      <c r="AM1067" s="26">
        <f t="shared" ca="1" si="12"/>
        <v>1</v>
      </c>
      <c r="AN1067" s="26">
        <f t="shared" ca="1" si="13"/>
        <v>0</v>
      </c>
      <c r="AO1067" s="25">
        <f t="shared" si="20"/>
        <v>0</v>
      </c>
      <c r="AP1067" s="26">
        <f t="shared" si="21"/>
        <v>0</v>
      </c>
      <c r="AQ1067" s="25">
        <f t="shared" si="22"/>
        <v>1</v>
      </c>
      <c r="AR1067" s="26">
        <f t="shared" si="23"/>
        <v>0</v>
      </c>
      <c r="BD1067" s="30"/>
      <c r="BE1067" s="30"/>
      <c r="BF1067" s="30"/>
    </row>
    <row r="1068" spans="1:58" x14ac:dyDescent="0.2">
      <c r="A1068" s="40">
        <v>39619</v>
      </c>
      <c r="B1068" s="13">
        <v>23.51</v>
      </c>
      <c r="C1068" s="14">
        <v>23.43</v>
      </c>
      <c r="D1068" s="31">
        <f t="shared" si="14"/>
        <v>27664.249101782789</v>
      </c>
      <c r="E1068" s="31">
        <f t="shared" si="15"/>
        <v>3236.3688684966273</v>
      </c>
      <c r="F1068" s="16">
        <f t="shared" si="0"/>
        <v>30900.617970279418</v>
      </c>
      <c r="G1068" s="16">
        <f t="shared" si="1"/>
        <v>23.501621219040707</v>
      </c>
      <c r="H1068" s="17">
        <f t="shared" si="2"/>
        <v>-3.4144259496373675E-3</v>
      </c>
      <c r="I1068" s="16">
        <v>22.87</v>
      </c>
      <c r="J1068" s="32">
        <f t="shared" si="16"/>
        <v>1.0238066491089428</v>
      </c>
      <c r="K1068" s="18">
        <f t="shared" ca="1" si="3"/>
        <v>9561.7203400604085</v>
      </c>
      <c r="L1068" s="19"/>
      <c r="M1068" s="20"/>
      <c r="N1068" s="18"/>
      <c r="O1068" s="20"/>
      <c r="P1068" s="21"/>
      <c r="Q1068" s="33">
        <f t="shared" si="17"/>
        <v>0.97619335089105719</v>
      </c>
      <c r="R1068" s="5">
        <f t="shared" ca="1" si="4"/>
        <v>8.7973877012131645</v>
      </c>
      <c r="S1068" s="20"/>
      <c r="T1068" s="20"/>
      <c r="U1068" s="5">
        <f t="shared" ca="1" si="5"/>
        <v>16.524411877661514</v>
      </c>
      <c r="V1068" s="23"/>
      <c r="W1068" s="20"/>
      <c r="X1068" s="32">
        <f t="shared" si="18"/>
        <v>1.0476132982178856</v>
      </c>
      <c r="Y1068" s="18">
        <f t="shared" ca="1" si="6"/>
        <v>304314370.60200179</v>
      </c>
      <c r="Z1068" s="20"/>
      <c r="AA1068" s="20"/>
      <c r="AB1068" s="18"/>
      <c r="AC1068" s="20"/>
      <c r="AD1068" s="20"/>
      <c r="AE1068" s="24">
        <f t="shared" si="74"/>
        <v>17</v>
      </c>
      <c r="AH1068" s="25" t="str">
        <f t="shared" ca="1" si="7"/>
        <v>-</v>
      </c>
      <c r="AI1068" s="15">
        <f t="shared" ca="1" si="8"/>
        <v>22.378354931196618</v>
      </c>
      <c r="AJ1068" s="15">
        <f t="shared" ca="1" si="9"/>
        <v>21.471609103220711</v>
      </c>
      <c r="AK1068" s="17">
        <f t="shared" ca="1" si="10"/>
        <v>3.70571308638733E-2</v>
      </c>
      <c r="AL1068" s="17">
        <f t="shared" ca="1" si="11"/>
        <v>5.3409277948629617E-2</v>
      </c>
      <c r="AM1068" s="26">
        <f t="shared" ca="1" si="12"/>
        <v>1</v>
      </c>
      <c r="AN1068" s="26">
        <f t="shared" ca="1" si="13"/>
        <v>0</v>
      </c>
      <c r="AO1068" s="25">
        <f t="shared" si="20"/>
        <v>0</v>
      </c>
      <c r="AP1068" s="26">
        <f t="shared" si="21"/>
        <v>0</v>
      </c>
      <c r="AQ1068" s="25">
        <f t="shared" si="22"/>
        <v>1</v>
      </c>
      <c r="AR1068" s="26">
        <f t="shared" si="23"/>
        <v>0</v>
      </c>
      <c r="BD1068" s="30"/>
      <c r="BE1068" s="30"/>
      <c r="BF1068" s="30"/>
    </row>
    <row r="1069" spans="1:58" x14ac:dyDescent="0.2">
      <c r="A1069" s="40">
        <v>39622</v>
      </c>
      <c r="B1069" s="13">
        <v>23.51</v>
      </c>
      <c r="C1069" s="14">
        <v>23.49</v>
      </c>
      <c r="D1069" s="31">
        <f t="shared" si="14"/>
        <v>26036.940331089685</v>
      </c>
      <c r="E1069" s="31">
        <f t="shared" si="15"/>
        <v>4869.2339644844596</v>
      </c>
      <c r="F1069" s="16">
        <f t="shared" si="0"/>
        <v>30906.174295574143</v>
      </c>
      <c r="G1069" s="16">
        <f t="shared" si="1"/>
        <v>23.506849021869929</v>
      </c>
      <c r="H1069" s="17">
        <f t="shared" si="2"/>
        <v>-8.5142613878264051E-4</v>
      </c>
      <c r="I1069" s="16">
        <v>22.64</v>
      </c>
      <c r="J1069" s="32">
        <f t="shared" si="16"/>
        <v>1.0004022971036892</v>
      </c>
      <c r="K1069" s="18">
        <f t="shared" ca="1" si="3"/>
        <v>9565.1770234604537</v>
      </c>
      <c r="L1069" s="19"/>
      <c r="M1069" s="20"/>
      <c r="N1069" s="18"/>
      <c r="O1069" s="20"/>
      <c r="P1069" s="21"/>
      <c r="Q1069" s="33">
        <f t="shared" si="17"/>
        <v>0.99959770289631067</v>
      </c>
      <c r="R1069" s="5">
        <f t="shared" ca="1" si="4"/>
        <v>8.7934821974566226</v>
      </c>
      <c r="S1069" s="20"/>
      <c r="T1069" s="20"/>
      <c r="U1069" s="5">
        <f t="shared" ca="1" si="5"/>
        <v>16.51719866180952</v>
      </c>
      <c r="V1069" s="23"/>
      <c r="W1069" s="20"/>
      <c r="X1069" s="32">
        <f t="shared" si="18"/>
        <v>1.0008045942073787</v>
      </c>
      <c r="Y1069" s="18">
        <f t="shared" ca="1" si="6"/>
        <v>304539176.18626541</v>
      </c>
      <c r="Z1069" s="20"/>
      <c r="AA1069" s="20"/>
      <c r="AB1069" s="18"/>
      <c r="AC1069" s="20"/>
      <c r="AD1069" s="20"/>
      <c r="AE1069" s="24">
        <f t="shared" si="74"/>
        <v>16</v>
      </c>
      <c r="AH1069" s="25" t="str">
        <f t="shared" ca="1" si="7"/>
        <v>-</v>
      </c>
      <c r="AI1069" s="15">
        <f t="shared" ca="1" si="8"/>
        <v>22.459099109297981</v>
      </c>
      <c r="AJ1069" s="15">
        <f t="shared" ca="1" si="9"/>
        <v>21.522422683968081</v>
      </c>
      <c r="AK1069" s="17">
        <f t="shared" ca="1" si="10"/>
        <v>2.6915226507409535E-2</v>
      </c>
      <c r="AL1069" s="17">
        <f t="shared" ca="1" si="11"/>
        <v>4.6494557154413668E-2</v>
      </c>
      <c r="AM1069" s="26">
        <f t="shared" ca="1" si="12"/>
        <v>1</v>
      </c>
      <c r="AN1069" s="26">
        <f t="shared" ca="1" si="13"/>
        <v>0</v>
      </c>
      <c r="AO1069" s="25">
        <f t="shared" si="20"/>
        <v>0</v>
      </c>
      <c r="AP1069" s="26">
        <f t="shared" si="21"/>
        <v>0</v>
      </c>
      <c r="AQ1069" s="25">
        <f t="shared" si="22"/>
        <v>1</v>
      </c>
      <c r="AR1069" s="26">
        <f t="shared" si="23"/>
        <v>0</v>
      </c>
      <c r="BD1069" s="30"/>
      <c r="BE1069" s="30"/>
      <c r="BF1069" s="30"/>
    </row>
    <row r="1070" spans="1:58" x14ac:dyDescent="0.2">
      <c r="A1070" s="40">
        <v>39623</v>
      </c>
      <c r="B1070" s="13">
        <v>23.63</v>
      </c>
      <c r="C1070" s="14">
        <v>23.7</v>
      </c>
      <c r="D1070" s="31">
        <f t="shared" si="14"/>
        <v>24409.631560396581</v>
      </c>
      <c r="E1070" s="31">
        <f t="shared" si="15"/>
        <v>6497.9282684008031</v>
      </c>
      <c r="F1070" s="16">
        <f t="shared" si="0"/>
        <v>30907.559828797384</v>
      </c>
      <c r="G1070" s="16">
        <f t="shared" si="1"/>
        <v>23.644716625359866</v>
      </c>
      <c r="H1070" s="17">
        <f t="shared" si="2"/>
        <v>2.9535864978903481E-3</v>
      </c>
      <c r="I1070" s="16">
        <v>22.42</v>
      </c>
      <c r="J1070" s="32">
        <f t="shared" si="16"/>
        <v>1.0059100904260319</v>
      </c>
      <c r="K1070" s="18">
        <f t="shared" ca="1" si="3"/>
        <v>9621.3158268512288</v>
      </c>
      <c r="L1070" s="19"/>
      <c r="M1070" s="20"/>
      <c r="N1070" s="18"/>
      <c r="O1070" s="20"/>
      <c r="P1070" s="21"/>
      <c r="Q1070" s="33">
        <f t="shared" si="17"/>
        <v>0.99408990957396814</v>
      </c>
      <c r="R1070" s="5">
        <f t="shared" ca="1" si="4"/>
        <v>8.7411477626201926</v>
      </c>
      <c r="S1070" s="20"/>
      <c r="T1070" s="20"/>
      <c r="U1070" s="5">
        <f t="shared" ca="1" si="5"/>
        <v>16.419018392679188</v>
      </c>
      <c r="V1070" s="23"/>
      <c r="W1070" s="20"/>
      <c r="X1070" s="32">
        <f t="shared" si="18"/>
        <v>1.0118201808520637</v>
      </c>
      <c r="Y1070" s="18">
        <f t="shared" ca="1" si="6"/>
        <v>308118604.74087918</v>
      </c>
      <c r="Z1070" s="20"/>
      <c r="AA1070" s="20"/>
      <c r="AB1070" s="18"/>
      <c r="AC1070" s="20"/>
      <c r="AD1070" s="20"/>
      <c r="AE1070" s="24">
        <f t="shared" si="74"/>
        <v>15</v>
      </c>
      <c r="AH1070" s="25" t="str">
        <f t="shared" ca="1" si="7"/>
        <v>-</v>
      </c>
      <c r="AI1070" s="15">
        <f t="shared" ca="1" si="8"/>
        <v>22.517962909891555</v>
      </c>
      <c r="AJ1070" s="15">
        <f t="shared" ca="1" si="9"/>
        <v>21.588919959331101</v>
      </c>
      <c r="AK1070" s="17">
        <f t="shared" ca="1" si="10"/>
        <v>1.3628540469312408E-2</v>
      </c>
      <c r="AL1070" s="17">
        <f t="shared" ca="1" si="11"/>
        <v>4.075810367895287E-2</v>
      </c>
      <c r="AM1070" s="26">
        <f t="shared" ca="1" si="12"/>
        <v>1</v>
      </c>
      <c r="AN1070" s="26">
        <f t="shared" ca="1" si="13"/>
        <v>0</v>
      </c>
      <c r="AO1070" s="25">
        <f t="shared" si="20"/>
        <v>0</v>
      </c>
      <c r="AP1070" s="26">
        <f t="shared" si="21"/>
        <v>0</v>
      </c>
      <c r="AQ1070" s="25">
        <f t="shared" si="22"/>
        <v>1</v>
      </c>
      <c r="AR1070" s="26">
        <f t="shared" si="23"/>
        <v>0</v>
      </c>
      <c r="BD1070" s="30"/>
      <c r="BE1070" s="30"/>
      <c r="BF1070" s="30"/>
    </row>
    <row r="1071" spans="1:58" x14ac:dyDescent="0.2">
      <c r="A1071" s="40">
        <v>39624</v>
      </c>
      <c r="B1071" s="13">
        <v>22.61</v>
      </c>
      <c r="C1071" s="14">
        <v>22.75</v>
      </c>
      <c r="D1071" s="31">
        <f t="shared" si="14"/>
        <v>22782.322789703478</v>
      </c>
      <c r="E1071" s="31">
        <f t="shared" si="15"/>
        <v>8120.430641880891</v>
      </c>
      <c r="F1071" s="16">
        <f t="shared" si="0"/>
        <v>30902.75343158437</v>
      </c>
      <c r="G1071" s="16">
        <f t="shared" si="1"/>
        <v>22.64678831701454</v>
      </c>
      <c r="H1071" s="17">
        <f t="shared" si="2"/>
        <v>6.1538461538461764E-3</v>
      </c>
      <c r="I1071" s="16">
        <v>21.14</v>
      </c>
      <c r="J1071" s="32">
        <f t="shared" si="16"/>
        <v>0.957645925774947</v>
      </c>
      <c r="K1071" s="18">
        <f t="shared" ca="1" si="3"/>
        <v>9213.4382734477058</v>
      </c>
      <c r="L1071" s="19"/>
      <c r="M1071" s="20"/>
      <c r="N1071" s="18"/>
      <c r="O1071" s="20"/>
      <c r="P1071" s="21"/>
      <c r="Q1071" s="33">
        <f t="shared" si="17"/>
        <v>1.042354074225053</v>
      </c>
      <c r="R1071" s="5">
        <f t="shared" ca="1" si="4"/>
        <v>9.110991416038555</v>
      </c>
      <c r="S1071" s="20"/>
      <c r="T1071" s="20"/>
      <c r="U1071" s="5">
        <f t="shared" ca="1" si="5"/>
        <v>17.113844796433501</v>
      </c>
      <c r="V1071" s="23"/>
      <c r="W1071" s="20"/>
      <c r="X1071" s="32">
        <f t="shared" si="18"/>
        <v>0.9152918515498939</v>
      </c>
      <c r="Y1071" s="18">
        <f t="shared" ca="1" si="6"/>
        <v>281999887.71345872</v>
      </c>
      <c r="Z1071" s="20"/>
      <c r="AA1071" s="20"/>
      <c r="AB1071" s="18"/>
      <c r="AC1071" s="20"/>
      <c r="AD1071" s="20"/>
      <c r="AE1071" s="24">
        <f t="shared" si="74"/>
        <v>14</v>
      </c>
      <c r="AH1071" s="25" t="str">
        <f t="shared" ca="1" si="7"/>
        <v>-</v>
      </c>
      <c r="AI1071" s="15">
        <f t="shared" ca="1" si="8"/>
        <v>22.557443242473688</v>
      </c>
      <c r="AJ1071" s="15">
        <f t="shared" ca="1" si="9"/>
        <v>21.634248980284518</v>
      </c>
      <c r="AK1071" s="17">
        <f t="shared" ca="1" si="10"/>
        <v>2.6759334055942441E-3</v>
      </c>
      <c r="AL1071" s="17">
        <f t="shared" ca="1" si="11"/>
        <v>3.5453547363827102E-2</v>
      </c>
      <c r="AM1071" s="26">
        <f t="shared" ca="1" si="12"/>
        <v>1</v>
      </c>
      <c r="AN1071" s="26">
        <f t="shared" ca="1" si="13"/>
        <v>0</v>
      </c>
      <c r="AO1071" s="25">
        <f t="shared" si="20"/>
        <v>0</v>
      </c>
      <c r="AP1071" s="26">
        <f t="shared" si="21"/>
        <v>0</v>
      </c>
      <c r="AQ1071" s="25">
        <f t="shared" si="22"/>
        <v>1</v>
      </c>
      <c r="AR1071" s="26">
        <f t="shared" si="23"/>
        <v>0</v>
      </c>
      <c r="BD1071" s="30"/>
      <c r="BE1071" s="30"/>
      <c r="BF1071" s="30"/>
    </row>
    <row r="1072" spans="1:58" x14ac:dyDescent="0.2">
      <c r="A1072" s="40">
        <v>39625</v>
      </c>
      <c r="B1072" s="13">
        <v>24.72</v>
      </c>
      <c r="C1072" s="14">
        <v>24.25</v>
      </c>
      <c r="D1072" s="31">
        <f t="shared" si="14"/>
        <v>21155.01401901037</v>
      </c>
      <c r="E1072" s="31">
        <f t="shared" si="15"/>
        <v>9737.7252047543461</v>
      </c>
      <c r="F1072" s="16">
        <f t="shared" si="0"/>
        <v>30892.739223764715</v>
      </c>
      <c r="G1072" s="16">
        <f t="shared" si="1"/>
        <v>24.571850921568206</v>
      </c>
      <c r="H1072" s="17">
        <f t="shared" si="2"/>
        <v>-1.9381443298968959E-2</v>
      </c>
      <c r="I1072" s="16">
        <v>23.93</v>
      </c>
      <c r="J1072" s="32">
        <f t="shared" si="16"/>
        <v>1.084652178216192</v>
      </c>
      <c r="K1072" s="18">
        <f t="shared" ca="1" si="3"/>
        <v>9992.9684822448307</v>
      </c>
      <c r="L1072" s="19"/>
      <c r="M1072" s="20"/>
      <c r="N1072" s="18"/>
      <c r="O1072" s="20"/>
      <c r="P1072" s="21"/>
      <c r="Q1072" s="33">
        <f t="shared" si="17"/>
        <v>0.91534782178380802</v>
      </c>
      <c r="R1072" s="5">
        <f t="shared" ca="1" si="4"/>
        <v>8.3393787249390812</v>
      </c>
      <c r="S1072" s="20"/>
      <c r="T1072" s="20"/>
      <c r="U1072" s="5">
        <f t="shared" ca="1" si="5"/>
        <v>15.664584254571169</v>
      </c>
      <c r="V1072" s="23"/>
      <c r="W1072" s="20"/>
      <c r="X1072" s="32">
        <f t="shared" si="18"/>
        <v>1.169304356432384</v>
      </c>
      <c r="Y1072" s="18">
        <f t="shared" ca="1" si="6"/>
        <v>329721995.75198489</v>
      </c>
      <c r="Z1072" s="20"/>
      <c r="AA1072" s="20"/>
      <c r="AB1072" s="18"/>
      <c r="AC1072" s="20"/>
      <c r="AD1072" s="20"/>
      <c r="AE1072" s="24">
        <f t="shared" si="74"/>
        <v>13</v>
      </c>
      <c r="AH1072" s="25" t="str">
        <f t="shared" ca="1" si="7"/>
        <v>-</v>
      </c>
      <c r="AI1072" s="15">
        <f t="shared" ca="1" si="8"/>
        <v>22.69375719000406</v>
      </c>
      <c r="AJ1072" s="15">
        <f t="shared" ca="1" si="9"/>
        <v>21.71927305746398</v>
      </c>
      <c r="AK1072" s="17">
        <f t="shared" ca="1" si="10"/>
        <v>-6.9694014951132699E-4</v>
      </c>
      <c r="AL1072" s="17">
        <f t="shared" ca="1" si="11"/>
        <v>2.9397036087914392E-2</v>
      </c>
      <c r="AM1072" s="26">
        <f t="shared" ca="1" si="12"/>
        <v>1</v>
      </c>
      <c r="AN1072" s="26">
        <f t="shared" ca="1" si="13"/>
        <v>0</v>
      </c>
      <c r="AO1072" s="25">
        <f t="shared" si="20"/>
        <v>0</v>
      </c>
      <c r="AP1072" s="26">
        <f t="shared" si="21"/>
        <v>0</v>
      </c>
      <c r="AQ1072" s="25">
        <f t="shared" si="22"/>
        <v>1</v>
      </c>
      <c r="AR1072" s="26">
        <f t="shared" si="23"/>
        <v>0</v>
      </c>
      <c r="BD1072" s="30"/>
      <c r="BE1072" s="30"/>
      <c r="BF1072" s="30"/>
    </row>
    <row r="1073" spans="1:58" x14ac:dyDescent="0.2">
      <c r="A1073" s="40">
        <v>39626</v>
      </c>
      <c r="B1073" s="13">
        <v>24.55</v>
      </c>
      <c r="C1073" s="14">
        <v>24.18</v>
      </c>
      <c r="D1073" s="31">
        <f t="shared" si="14"/>
        <v>19527.705248317267</v>
      </c>
      <c r="E1073" s="31">
        <f t="shared" si="15"/>
        <v>11396.573568116555</v>
      </c>
      <c r="F1073" s="16">
        <f t="shared" si="0"/>
        <v>30924.27881643382</v>
      </c>
      <c r="G1073" s="16">
        <f t="shared" si="1"/>
        <v>24.413643312581886</v>
      </c>
      <c r="H1073" s="17">
        <f t="shared" si="2"/>
        <v>-1.5301902398676681E-2</v>
      </c>
      <c r="I1073" s="16">
        <v>23.44</v>
      </c>
      <c r="J1073" s="32">
        <f t="shared" si="16"/>
        <v>0.99457579421162634</v>
      </c>
      <c r="K1073" s="18">
        <f t="shared" ca="1" si="3"/>
        <v>9938.3593812441377</v>
      </c>
      <c r="L1073" s="19"/>
      <c r="M1073" s="20"/>
      <c r="N1073" s="18"/>
      <c r="O1073" s="20"/>
      <c r="P1073" s="21"/>
      <c r="Q1073" s="33">
        <f t="shared" si="17"/>
        <v>1.0054242057883735</v>
      </c>
      <c r="R1073" s="5">
        <f t="shared" ca="1" si="4"/>
        <v>8.3842639393306548</v>
      </c>
      <c r="S1073" s="20"/>
      <c r="T1073" s="20"/>
      <c r="U1073" s="5">
        <f t="shared" ca="1" si="5"/>
        <v>15.74901299041357</v>
      </c>
      <c r="V1073" s="23"/>
      <c r="W1073" s="20"/>
      <c r="X1073" s="32">
        <f t="shared" si="18"/>
        <v>0.98915158842325279</v>
      </c>
      <c r="Y1073" s="18">
        <f t="shared" ca="1" si="6"/>
        <v>326123571.21052462</v>
      </c>
      <c r="Z1073" s="20"/>
      <c r="AA1073" s="20"/>
      <c r="AB1073" s="18"/>
      <c r="AC1073" s="20"/>
      <c r="AD1073" s="20"/>
      <c r="AE1073" s="24">
        <f t="shared" si="74"/>
        <v>12</v>
      </c>
      <c r="AH1073" s="25" t="str">
        <f t="shared" ca="1" si="7"/>
        <v>-</v>
      </c>
      <c r="AI1073" s="15">
        <f t="shared" ca="1" si="8"/>
        <v>22.880588788351062</v>
      </c>
      <c r="AJ1073" s="15">
        <f t="shared" ca="1" si="9"/>
        <v>21.788048180194956</v>
      </c>
      <c r="AK1073" s="17">
        <f t="shared" ca="1" si="10"/>
        <v>-4.973627522388187E-3</v>
      </c>
      <c r="AL1073" s="17">
        <f t="shared" ca="1" si="11"/>
        <v>2.217089764439114E-2</v>
      </c>
      <c r="AM1073" s="26">
        <f t="shared" ca="1" si="12"/>
        <v>1</v>
      </c>
      <c r="AN1073" s="26">
        <f t="shared" ca="1" si="13"/>
        <v>0</v>
      </c>
      <c r="AO1073" s="25">
        <f t="shared" si="20"/>
        <v>0</v>
      </c>
      <c r="AP1073" s="26">
        <f t="shared" si="21"/>
        <v>0</v>
      </c>
      <c r="AQ1073" s="25">
        <f t="shared" si="22"/>
        <v>1</v>
      </c>
      <c r="AR1073" s="26">
        <f t="shared" si="23"/>
        <v>0</v>
      </c>
      <c r="BD1073" s="30"/>
      <c r="BE1073" s="30"/>
      <c r="BF1073" s="30"/>
    </row>
    <row r="1074" spans="1:58" x14ac:dyDescent="0.2">
      <c r="A1074" s="40">
        <v>39629</v>
      </c>
      <c r="B1074" s="13">
        <v>24.19</v>
      </c>
      <c r="C1074" s="14">
        <v>23.93</v>
      </c>
      <c r="D1074" s="31">
        <f t="shared" si="14"/>
        <v>17900.396477624163</v>
      </c>
      <c r="E1074" s="31">
        <f t="shared" si="15"/>
        <v>13048.783258791316</v>
      </c>
      <c r="F1074" s="16">
        <f t="shared" si="0"/>
        <v>30949.179736415477</v>
      </c>
      <c r="G1074" s="16">
        <f t="shared" si="1"/>
        <v>24.080378883182686</v>
      </c>
      <c r="H1074" s="17">
        <f t="shared" si="2"/>
        <v>-1.0865022983702621E-2</v>
      </c>
      <c r="I1074" s="16">
        <v>23.95</v>
      </c>
      <c r="J1074" s="32">
        <f t="shared" si="16"/>
        <v>0.98714348503907245</v>
      </c>
      <c r="K1074" s="18">
        <f t="shared" ca="1" si="3"/>
        <v>9810.18675720992</v>
      </c>
      <c r="L1074" s="19"/>
      <c r="M1074" s="20"/>
      <c r="N1074" s="18"/>
      <c r="O1074" s="20"/>
      <c r="P1074" s="21"/>
      <c r="Q1074" s="33">
        <f t="shared" si="17"/>
        <v>1.0128565149609277</v>
      </c>
      <c r="R1074" s="5">
        <f t="shared" ca="1" si="4"/>
        <v>8.4917025862041591</v>
      </c>
      <c r="S1074" s="20"/>
      <c r="T1074" s="20"/>
      <c r="U1074" s="5">
        <f t="shared" ca="1" si="5"/>
        <v>15.950944305358201</v>
      </c>
      <c r="V1074" s="23"/>
      <c r="W1074" s="20"/>
      <c r="X1074" s="32">
        <f t="shared" si="18"/>
        <v>0.9742869700781448</v>
      </c>
      <c r="Y1074" s="18">
        <f t="shared" ca="1" si="6"/>
        <v>317717034.73702168</v>
      </c>
      <c r="Z1074" s="20"/>
      <c r="AA1074" s="20"/>
      <c r="AB1074" s="18"/>
      <c r="AC1074" s="20"/>
      <c r="AD1074" s="20"/>
      <c r="AE1074" s="24">
        <f t="shared" si="74"/>
        <v>11</v>
      </c>
      <c r="AH1074" s="25" t="str">
        <f t="shared" ca="1" si="7"/>
        <v>-</v>
      </c>
      <c r="AI1074" s="15">
        <f t="shared" ca="1" si="8"/>
        <v>23.07051819683489</v>
      </c>
      <c r="AJ1074" s="15">
        <f t="shared" ca="1" si="9"/>
        <v>21.879480680885138</v>
      </c>
      <c r="AK1074" s="17">
        <f t="shared" ca="1" si="10"/>
        <v>-6.2153936947323962E-3</v>
      </c>
      <c r="AL1074" s="17">
        <f t="shared" ca="1" si="11"/>
        <v>1.8985568043749325E-2</v>
      </c>
      <c r="AM1074" s="26">
        <f t="shared" ca="1" si="12"/>
        <v>1</v>
      </c>
      <c r="AN1074" s="26">
        <f t="shared" ca="1" si="13"/>
        <v>0</v>
      </c>
      <c r="AO1074" s="25">
        <f t="shared" si="20"/>
        <v>0</v>
      </c>
      <c r="AP1074" s="26">
        <f t="shared" si="21"/>
        <v>0</v>
      </c>
      <c r="AQ1074" s="25">
        <f t="shared" si="22"/>
        <v>1</v>
      </c>
      <c r="AR1074" s="26">
        <f t="shared" si="23"/>
        <v>0</v>
      </c>
      <c r="BD1074" s="30"/>
      <c r="BE1074" s="30"/>
      <c r="BF1074" s="30"/>
    </row>
    <row r="1075" spans="1:58" x14ac:dyDescent="0.2">
      <c r="A1075" s="40">
        <v>39630</v>
      </c>
      <c r="B1075" s="13">
        <v>24.19</v>
      </c>
      <c r="C1075" s="14">
        <v>23.8</v>
      </c>
      <c r="D1075" s="31">
        <f t="shared" si="14"/>
        <v>16273.087706931057</v>
      </c>
      <c r="E1075" s="31">
        <f t="shared" si="15"/>
        <v>14693.772776679583</v>
      </c>
      <c r="F1075" s="16">
        <f t="shared" si="0"/>
        <v>30966.860483610639</v>
      </c>
      <c r="G1075" s="16">
        <f t="shared" si="1"/>
        <v>24.004945031772341</v>
      </c>
      <c r="H1075" s="17">
        <f t="shared" si="2"/>
        <v>-1.6386554621848681E-2</v>
      </c>
      <c r="I1075" s="16">
        <v>23.65</v>
      </c>
      <c r="J1075" s="32">
        <f t="shared" si="16"/>
        <v>0.99743690789466877</v>
      </c>
      <c r="K1075" s="18">
        <f t="shared" ca="1" si="3"/>
        <v>9784.643428411302</v>
      </c>
      <c r="L1075" s="19"/>
      <c r="M1075" s="20"/>
      <c r="N1075" s="18"/>
      <c r="O1075" s="20"/>
      <c r="P1075" s="21"/>
      <c r="Q1075" s="33">
        <f t="shared" si="17"/>
        <v>1.0025630921053312</v>
      </c>
      <c r="R1075" s="5">
        <f t="shared" ca="1" si="4"/>
        <v>8.5131129422003831</v>
      </c>
      <c r="S1075" s="20"/>
      <c r="T1075" s="20"/>
      <c r="U1075" s="5">
        <f t="shared" ca="1" si="5"/>
        <v>15.991280557617026</v>
      </c>
      <c r="V1075" s="23"/>
      <c r="W1075" s="20"/>
      <c r="X1075" s="32">
        <f t="shared" si="18"/>
        <v>0.99487381578933742</v>
      </c>
      <c r="Y1075" s="18">
        <f t="shared" ca="1" si="6"/>
        <v>316067555.9258582</v>
      </c>
      <c r="Z1075" s="20"/>
      <c r="AA1075" s="20"/>
      <c r="AB1075" s="18"/>
      <c r="AC1075" s="20"/>
      <c r="AD1075" s="20"/>
      <c r="AE1075" s="24">
        <f t="shared" si="74"/>
        <v>10</v>
      </c>
      <c r="AH1075" s="25" t="str">
        <f t="shared" ca="1" si="7"/>
        <v>-</v>
      </c>
      <c r="AI1075" s="15">
        <f t="shared" ca="1" si="8"/>
        <v>23.194959869138184</v>
      </c>
      <c r="AJ1075" s="15">
        <f t="shared" ca="1" si="9"/>
        <v>21.974285486109686</v>
      </c>
      <c r="AK1075" s="17">
        <f t="shared" ca="1" si="10"/>
        <v>-8.804581775243403E-3</v>
      </c>
      <c r="AL1075" s="17">
        <f t="shared" ca="1" si="11"/>
        <v>1.6014118580481303E-2</v>
      </c>
      <c r="AM1075" s="26">
        <f t="shared" ca="1" si="12"/>
        <v>1</v>
      </c>
      <c r="AN1075" s="26">
        <f t="shared" ca="1" si="13"/>
        <v>0</v>
      </c>
      <c r="AO1075" s="25">
        <f t="shared" si="20"/>
        <v>0</v>
      </c>
      <c r="AP1075" s="26">
        <f t="shared" si="21"/>
        <v>0</v>
      </c>
      <c r="AQ1075" s="25">
        <f t="shared" si="22"/>
        <v>1</v>
      </c>
      <c r="AR1075" s="26">
        <f t="shared" si="23"/>
        <v>0</v>
      </c>
      <c r="BD1075" s="30"/>
      <c r="BE1075" s="30"/>
      <c r="BF1075" s="30"/>
    </row>
    <row r="1076" spans="1:58" x14ac:dyDescent="0.2">
      <c r="A1076" s="40">
        <v>39631</v>
      </c>
      <c r="B1076" s="13">
        <v>25.53</v>
      </c>
      <c r="C1076" s="14">
        <v>24.95</v>
      </c>
      <c r="D1076" s="31">
        <f t="shared" si="14"/>
        <v>14645.778936237952</v>
      </c>
      <c r="E1076" s="31">
        <f t="shared" si="15"/>
        <v>16347.747531430265</v>
      </c>
      <c r="F1076" s="16">
        <f t="shared" si="0"/>
        <v>30993.526467668216</v>
      </c>
      <c r="G1076" s="16">
        <f t="shared" si="1"/>
        <v>25.224075032793678</v>
      </c>
      <c r="H1076" s="17">
        <f t="shared" si="2"/>
        <v>-2.3246492985971923E-2</v>
      </c>
      <c r="I1076" s="16">
        <v>25.92</v>
      </c>
      <c r="J1076" s="32">
        <f t="shared" si="16"/>
        <v>1.0516914657752512</v>
      </c>
      <c r="K1076" s="18">
        <f t="shared" ca="1" si="3"/>
        <v>10290.006469266167</v>
      </c>
      <c r="L1076" s="19"/>
      <c r="M1076" s="20"/>
      <c r="N1076" s="18"/>
      <c r="O1076" s="20"/>
      <c r="P1076" s="21"/>
      <c r="Q1076" s="33">
        <f t="shared" si="17"/>
        <v>0.9483085342247487</v>
      </c>
      <c r="R1076" s="5">
        <f t="shared" ca="1" si="4"/>
        <v>8.0727213429436109</v>
      </c>
      <c r="S1076" s="20"/>
      <c r="T1076" s="20"/>
      <c r="U1076" s="5">
        <f t="shared" ca="1" si="5"/>
        <v>15.164148656996231</v>
      </c>
      <c r="V1076" s="23"/>
      <c r="W1076" s="20"/>
      <c r="X1076" s="32">
        <f t="shared" si="18"/>
        <v>1.1033829315505026</v>
      </c>
      <c r="Y1076" s="18">
        <f t="shared" ca="1" si="6"/>
        <v>348720594.52112478</v>
      </c>
      <c r="Z1076" s="20"/>
      <c r="AA1076" s="20"/>
      <c r="AB1076" s="18"/>
      <c r="AC1076" s="20"/>
      <c r="AD1076" s="20"/>
      <c r="AE1076" s="24">
        <f t="shared" si="74"/>
        <v>9</v>
      </c>
      <c r="AH1076" s="25" t="str">
        <f t="shared" ca="1" si="7"/>
        <v>-</v>
      </c>
      <c r="AI1076" s="15">
        <f t="shared" ca="1" si="8"/>
        <v>23.352659185186038</v>
      </c>
      <c r="AJ1076" s="15">
        <f t="shared" ca="1" si="9"/>
        <v>22.093035563823772</v>
      </c>
      <c r="AK1076" s="17">
        <f t="shared" ca="1" si="10"/>
        <v>-1.3171261689220448E-2</v>
      </c>
      <c r="AL1076" s="17">
        <f t="shared" ca="1" si="11"/>
        <v>1.2563982261827804E-2</v>
      </c>
      <c r="AM1076" s="26">
        <f t="shared" ca="1" si="12"/>
        <v>1</v>
      </c>
      <c r="AN1076" s="26">
        <f t="shared" ca="1" si="13"/>
        <v>0</v>
      </c>
      <c r="AO1076" s="25">
        <f t="shared" si="20"/>
        <v>0</v>
      </c>
      <c r="AP1076" s="26">
        <f t="shared" si="21"/>
        <v>0</v>
      </c>
      <c r="AQ1076" s="25">
        <f t="shared" si="22"/>
        <v>1</v>
      </c>
      <c r="AR1076" s="26">
        <f t="shared" si="23"/>
        <v>0</v>
      </c>
      <c r="BD1076" s="30"/>
      <c r="BE1076" s="30"/>
      <c r="BF1076" s="30"/>
    </row>
    <row r="1077" spans="1:58" x14ac:dyDescent="0.2">
      <c r="A1077" s="40">
        <v>39632</v>
      </c>
      <c r="B1077" s="13">
        <v>25.39</v>
      </c>
      <c r="C1077" s="14">
        <v>24.69</v>
      </c>
      <c r="D1077" s="31">
        <f t="shared" si="14"/>
        <v>13018.470165544846</v>
      </c>
      <c r="E1077" s="31">
        <f t="shared" si="15"/>
        <v>18012.885524047299</v>
      </c>
      <c r="F1077" s="16">
        <f t="shared" si="0"/>
        <v>31031.355689592143</v>
      </c>
      <c r="G1077" s="16">
        <f t="shared" si="1"/>
        <v>24.983668417423925</v>
      </c>
      <c r="H1077" s="17">
        <f t="shared" si="2"/>
        <v>-2.8351559335763499E-2</v>
      </c>
      <c r="I1077" s="16">
        <v>24.79</v>
      </c>
      <c r="J1077" s="32">
        <f t="shared" si="16"/>
        <v>0.99167807978651623</v>
      </c>
      <c r="K1077" s="18">
        <f t="shared" ca="1" si="3"/>
        <v>10203.957844557837</v>
      </c>
      <c r="L1077" s="19"/>
      <c r="M1077" s="20"/>
      <c r="N1077" s="18"/>
      <c r="O1077" s="20"/>
      <c r="P1077" s="21"/>
      <c r="Q1077" s="33">
        <f t="shared" si="17"/>
        <v>1.0083219202134839</v>
      </c>
      <c r="R1077" s="5">
        <f t="shared" ca="1" si="4"/>
        <v>8.1395627882583987</v>
      </c>
      <c r="S1077" s="20"/>
      <c r="T1077" s="20"/>
      <c r="U1077" s="5">
        <f t="shared" ca="1" si="5"/>
        <v>15.289820020689975</v>
      </c>
      <c r="V1077" s="23"/>
      <c r="W1077" s="20"/>
      <c r="X1077" s="32">
        <f t="shared" si="18"/>
        <v>0.98335615957303235</v>
      </c>
      <c r="Y1077" s="18">
        <f t="shared" ca="1" si="6"/>
        <v>342893976.18119591</v>
      </c>
      <c r="Z1077" s="20"/>
      <c r="AA1077" s="20"/>
      <c r="AB1077" s="18"/>
      <c r="AC1077" s="20"/>
      <c r="AD1077" s="20"/>
      <c r="AE1077" s="24">
        <f t="shared" si="74"/>
        <v>8</v>
      </c>
      <c r="AH1077" s="25" t="str">
        <f t="shared" ca="1" si="7"/>
        <v>-</v>
      </c>
      <c r="AI1077" s="15">
        <f t="shared" ca="1" si="8"/>
        <v>23.489619115945651</v>
      </c>
      <c r="AJ1077" s="15">
        <f t="shared" ca="1" si="9"/>
        <v>22.224004802727773</v>
      </c>
      <c r="AK1077" s="17">
        <f t="shared" ca="1" si="10"/>
        <v>-1.8922162604155395E-2</v>
      </c>
      <c r="AL1077" s="17">
        <f t="shared" ca="1" si="11"/>
        <v>1.0012384023716805E-2</v>
      </c>
      <c r="AM1077" s="26">
        <f t="shared" ca="1" si="12"/>
        <v>1</v>
      </c>
      <c r="AN1077" s="26">
        <f t="shared" ca="1" si="13"/>
        <v>0</v>
      </c>
      <c r="AO1077" s="25">
        <f t="shared" si="20"/>
        <v>0</v>
      </c>
      <c r="AP1077" s="26">
        <f t="shared" si="21"/>
        <v>0</v>
      </c>
      <c r="AQ1077" s="25">
        <f t="shared" si="22"/>
        <v>1</v>
      </c>
      <c r="AR1077" s="26">
        <f t="shared" si="23"/>
        <v>0</v>
      </c>
      <c r="BD1077" s="30"/>
      <c r="BE1077" s="30"/>
      <c r="BF1077" s="30"/>
    </row>
    <row r="1078" spans="1:58" x14ac:dyDescent="0.2">
      <c r="A1078" s="40">
        <v>39636</v>
      </c>
      <c r="B1078" s="13">
        <v>25.85</v>
      </c>
      <c r="C1078" s="14">
        <v>24.78</v>
      </c>
      <c r="D1078" s="31">
        <f t="shared" si="14"/>
        <v>11391.161394851741</v>
      </c>
      <c r="E1078" s="31">
        <f t="shared" si="15"/>
        <v>19686.33103591032</v>
      </c>
      <c r="F1078" s="16">
        <f t="shared" si="0"/>
        <v>31077.49243076206</v>
      </c>
      <c r="G1078" s="16">
        <f t="shared" si="1"/>
        <v>25.172198396303898</v>
      </c>
      <c r="H1078" s="17">
        <f t="shared" si="2"/>
        <v>-4.3179983857950077E-2</v>
      </c>
      <c r="I1078" s="16">
        <v>25.78</v>
      </c>
      <c r="J1078" s="32">
        <f t="shared" si="16"/>
        <v>1.0090441263194649</v>
      </c>
      <c r="K1078" s="18">
        <f t="shared" ca="1" si="3"/>
        <v>10295.823971037062</v>
      </c>
      <c r="L1078" s="19"/>
      <c r="M1078" s="20"/>
      <c r="N1078" s="18"/>
      <c r="O1078" s="20"/>
      <c r="P1078" s="21"/>
      <c r="Q1078" s="33">
        <f t="shared" si="17"/>
        <v>0.99095587368053506</v>
      </c>
      <c r="R1078" s="5">
        <f t="shared" ca="1" si="4"/>
        <v>8.0656115374494863</v>
      </c>
      <c r="S1078" s="20"/>
      <c r="T1078" s="20"/>
      <c r="U1078" s="5">
        <f t="shared" ca="1" si="5"/>
        <v>15.151018237587666</v>
      </c>
      <c r="V1078" s="23"/>
      <c r="W1078" s="20"/>
      <c r="X1078" s="32">
        <f t="shared" si="18"/>
        <v>1.0180882526389299</v>
      </c>
      <c r="Y1078" s="18">
        <f t="shared" ca="1" si="6"/>
        <v>349073353.92864877</v>
      </c>
      <c r="Z1078" s="20"/>
      <c r="AA1078" s="20"/>
      <c r="AB1078" s="18"/>
      <c r="AC1078" s="20"/>
      <c r="AD1078" s="20"/>
      <c r="AE1078" s="24">
        <f t="shared" si="74"/>
        <v>7</v>
      </c>
      <c r="AH1078" s="25" t="str">
        <f t="shared" ca="1" si="7"/>
        <v>-</v>
      </c>
      <c r="AI1078" s="15">
        <f t="shared" ca="1" si="8"/>
        <v>23.686930603565504</v>
      </c>
      <c r="AJ1078" s="15">
        <f t="shared" ca="1" si="9"/>
        <v>22.335709115919673</v>
      </c>
      <c r="AK1078" s="17">
        <f t="shared" ca="1" si="10"/>
        <v>-2.2888586030652247E-2</v>
      </c>
      <c r="AL1078" s="17">
        <f t="shared" ca="1" si="11"/>
        <v>4.6178645133319526E-3</v>
      </c>
      <c r="AM1078" s="26">
        <f t="shared" ca="1" si="12"/>
        <v>1</v>
      </c>
      <c r="AN1078" s="26">
        <f t="shared" ca="1" si="13"/>
        <v>0</v>
      </c>
      <c r="AO1078" s="25">
        <f t="shared" si="20"/>
        <v>0</v>
      </c>
      <c r="AP1078" s="26">
        <f t="shared" si="21"/>
        <v>0</v>
      </c>
      <c r="AQ1078" s="25">
        <f t="shared" si="22"/>
        <v>1</v>
      </c>
      <c r="AR1078" s="26">
        <f t="shared" si="23"/>
        <v>0</v>
      </c>
      <c r="BD1078" s="30"/>
      <c r="BE1078" s="30"/>
      <c r="BF1078" s="30"/>
    </row>
    <row r="1079" spans="1:58" x14ac:dyDescent="0.2">
      <c r="A1079" s="40">
        <v>39637</v>
      </c>
      <c r="B1079" s="13">
        <v>23.96</v>
      </c>
      <c r="C1079" s="14">
        <v>23.54</v>
      </c>
      <c r="D1079" s="31">
        <f t="shared" si="14"/>
        <v>9763.8526241586351</v>
      </c>
      <c r="E1079" s="31">
        <f t="shared" si="15"/>
        <v>21383.906973053854</v>
      </c>
      <c r="F1079" s="16">
        <f t="shared" si="0"/>
        <v>31147.759597212491</v>
      </c>
      <c r="G1079" s="16">
        <f t="shared" si="1"/>
        <v>23.671656920278579</v>
      </c>
      <c r="H1079" s="17">
        <f t="shared" si="2"/>
        <v>-1.7841971112999122E-2</v>
      </c>
      <c r="I1079" s="16">
        <v>23.15</v>
      </c>
      <c r="J1079" s="32">
        <f t="shared" si="16"/>
        <v>0.94251518644836152</v>
      </c>
      <c r="K1079" s="18">
        <f t="shared" ca="1" si="3"/>
        <v>9703.5748382708371</v>
      </c>
      <c r="L1079" s="19"/>
      <c r="M1079" s="20"/>
      <c r="N1079" s="18"/>
      <c r="O1079" s="20"/>
      <c r="P1079" s="21"/>
      <c r="Q1079" s="33">
        <f t="shared" si="17"/>
        <v>1.0574848135516384</v>
      </c>
      <c r="R1079" s="5">
        <f t="shared" ca="1" si="4"/>
        <v>8.5289063950345341</v>
      </c>
      <c r="S1079" s="20"/>
      <c r="T1079" s="20"/>
      <c r="U1079" s="5">
        <f t="shared" ca="1" si="5"/>
        <v>16.021423176949085</v>
      </c>
      <c r="V1079" s="23"/>
      <c r="W1079" s="20"/>
      <c r="X1079" s="32">
        <f t="shared" si="18"/>
        <v>0.88503037289672315</v>
      </c>
      <c r="Y1079" s="18">
        <f t="shared" ca="1" si="6"/>
        <v>308920188.25314337</v>
      </c>
      <c r="Z1079" s="20"/>
      <c r="AA1079" s="20"/>
      <c r="AB1079" s="18"/>
      <c r="AC1079" s="20"/>
      <c r="AD1079" s="20"/>
      <c r="AE1079" s="24">
        <f t="shared" si="74"/>
        <v>6</v>
      </c>
      <c r="AH1079" s="25" t="str">
        <f t="shared" ca="1" si="7"/>
        <v>-</v>
      </c>
      <c r="AI1079" s="15">
        <f t="shared" ca="1" si="8"/>
        <v>23.694423453537134</v>
      </c>
      <c r="AJ1079" s="15">
        <f t="shared" ca="1" si="9"/>
        <v>22.409002704519182</v>
      </c>
      <c r="AK1079" s="17">
        <f t="shared" ca="1" si="10"/>
        <v>-2.3311930816372655E-2</v>
      </c>
      <c r="AL1079" s="17">
        <f t="shared" ca="1" si="11"/>
        <v>-2.4725868123048889E-4</v>
      </c>
      <c r="AM1079" s="26">
        <f t="shared" ca="1" si="12"/>
        <v>1</v>
      </c>
      <c r="AN1079" s="26">
        <f t="shared" ca="1" si="13"/>
        <v>0</v>
      </c>
      <c r="AO1079" s="25">
        <f t="shared" si="20"/>
        <v>0</v>
      </c>
      <c r="AP1079" s="26">
        <f t="shared" si="21"/>
        <v>0</v>
      </c>
      <c r="AQ1079" s="25">
        <f t="shared" si="22"/>
        <v>1</v>
      </c>
      <c r="AR1079" s="26">
        <f t="shared" si="23"/>
        <v>0</v>
      </c>
      <c r="BD1079" s="30"/>
      <c r="BE1079" s="30"/>
      <c r="BF1079" s="30"/>
    </row>
    <row r="1080" spans="1:58" x14ac:dyDescent="0.2">
      <c r="A1080" s="40">
        <v>39638</v>
      </c>
      <c r="B1080" s="13">
        <v>25.47</v>
      </c>
      <c r="C1080" s="14">
        <v>24.69</v>
      </c>
      <c r="D1080" s="31">
        <f t="shared" si="14"/>
        <v>8136.5438534655295</v>
      </c>
      <c r="E1080" s="31">
        <f t="shared" si="15"/>
        <v>23040.250139825595</v>
      </c>
      <c r="F1080" s="16">
        <f t="shared" si="0"/>
        <v>31176.793993291125</v>
      </c>
      <c r="G1080" s="16">
        <f t="shared" si="1"/>
        <v>24.893565004376935</v>
      </c>
      <c r="H1080" s="17">
        <f t="shared" si="2"/>
        <v>-3.1591737545564991E-2</v>
      </c>
      <c r="I1080" s="16">
        <v>25.23</v>
      </c>
      <c r="J1080" s="32">
        <f t="shared" si="16"/>
        <v>1.0525993019617124</v>
      </c>
      <c r="K1080" s="18">
        <f t="shared" ca="1" si="3"/>
        <v>10213.55969795797</v>
      </c>
      <c r="L1080" s="19"/>
      <c r="M1080" s="20"/>
      <c r="N1080" s="18"/>
      <c r="O1080" s="20"/>
      <c r="P1080" s="21"/>
      <c r="Q1080" s="33">
        <f t="shared" si="17"/>
        <v>0.94740069803828764</v>
      </c>
      <c r="R1080" s="5">
        <f t="shared" ca="1" si="4"/>
        <v>8.0799552578268266</v>
      </c>
      <c r="S1080" s="20"/>
      <c r="T1080" s="20"/>
      <c r="U1080" s="5">
        <f t="shared" ca="1" si="5"/>
        <v>15.178187851779697</v>
      </c>
      <c r="V1080" s="23"/>
      <c r="W1080" s="20"/>
      <c r="X1080" s="32">
        <f t="shared" si="18"/>
        <v>1.1051986039234247</v>
      </c>
      <c r="Y1080" s="18">
        <f t="shared" ca="1" si="6"/>
        <v>341395690.98334217</v>
      </c>
      <c r="Z1080" s="20"/>
      <c r="AA1080" s="20"/>
      <c r="AB1080" s="18"/>
      <c r="AC1080" s="20"/>
      <c r="AD1080" s="20"/>
      <c r="AE1080" s="24">
        <f t="shared" si="74"/>
        <v>5</v>
      </c>
      <c r="AH1080" s="25" t="str">
        <f t="shared" ca="1" si="7"/>
        <v>-</v>
      </c>
      <c r="AI1080" s="15">
        <f t="shared" ca="1" si="8"/>
        <v>23.777634737685535</v>
      </c>
      <c r="AJ1080" s="15">
        <f t="shared" ca="1" si="9"/>
        <v>22.505919485751054</v>
      </c>
      <c r="AK1080" s="17">
        <f t="shared" ca="1" si="10"/>
        <v>-2.6766383243349717E-2</v>
      </c>
      <c r="AL1080" s="17">
        <f t="shared" ca="1" si="11"/>
        <v>-7.3888486982328708E-3</v>
      </c>
      <c r="AM1080" s="26">
        <f t="shared" ca="1" si="12"/>
        <v>1</v>
      </c>
      <c r="AN1080" s="26">
        <f t="shared" ca="1" si="13"/>
        <v>0</v>
      </c>
      <c r="AO1080" s="25">
        <f t="shared" si="20"/>
        <v>0</v>
      </c>
      <c r="AP1080" s="26">
        <f t="shared" si="21"/>
        <v>0</v>
      </c>
      <c r="AQ1080" s="25">
        <f t="shared" si="22"/>
        <v>1</v>
      </c>
      <c r="AR1080" s="26">
        <f t="shared" si="23"/>
        <v>0</v>
      </c>
      <c r="BD1080" s="30"/>
      <c r="BE1080" s="30"/>
      <c r="BF1080" s="30"/>
    </row>
    <row r="1081" spans="1:58" x14ac:dyDescent="0.2">
      <c r="A1081" s="40">
        <v>39639</v>
      </c>
      <c r="B1081" s="13">
        <v>25.61</v>
      </c>
      <c r="C1081" s="14">
        <v>24.86</v>
      </c>
      <c r="D1081" s="31">
        <f t="shared" si="14"/>
        <v>6509.235082772424</v>
      </c>
      <c r="E1081" s="31">
        <f t="shared" si="15"/>
        <v>24718.968422108035</v>
      </c>
      <c r="F1081" s="16">
        <f t="shared" si="0"/>
        <v>31228.203504880461</v>
      </c>
      <c r="G1081" s="16">
        <f t="shared" si="1"/>
        <v>25.016330680735965</v>
      </c>
      <c r="H1081" s="17">
        <f t="shared" si="2"/>
        <v>-3.0168946098149574E-2</v>
      </c>
      <c r="I1081" s="16">
        <v>25.59</v>
      </c>
      <c r="J1081" s="32">
        <f t="shared" si="16"/>
        <v>1.0065887222582952</v>
      </c>
      <c r="K1081" s="18">
        <f t="shared" ca="1" si="3"/>
        <v>10280.434876259014</v>
      </c>
      <c r="L1081" s="19"/>
      <c r="M1081" s="20"/>
      <c r="N1081" s="18"/>
      <c r="O1081" s="20"/>
      <c r="P1081" s="21"/>
      <c r="Q1081" s="33">
        <f t="shared" si="17"/>
        <v>0.99341127774170479</v>
      </c>
      <c r="R1081" s="5">
        <f t="shared" ca="1" si="4"/>
        <v>8.0263842942303061</v>
      </c>
      <c r="S1081" s="20"/>
      <c r="T1081" s="20"/>
      <c r="U1081" s="5">
        <f t="shared" ca="1" si="5"/>
        <v>15.077666779511713</v>
      </c>
      <c r="V1081" s="23"/>
      <c r="W1081" s="20"/>
      <c r="X1081" s="32">
        <f t="shared" si="18"/>
        <v>1.0131774445165904</v>
      </c>
      <c r="Y1081" s="18">
        <f t="shared" ca="1" si="6"/>
        <v>345871649.36546564</v>
      </c>
      <c r="Z1081" s="20"/>
      <c r="AA1081" s="20"/>
      <c r="AB1081" s="18"/>
      <c r="AC1081" s="20"/>
      <c r="AD1081" s="20"/>
      <c r="AE1081" s="24">
        <f t="shared" si="74"/>
        <v>4</v>
      </c>
      <c r="AH1081" s="25" t="str">
        <f t="shared" ca="1" si="7"/>
        <v>-</v>
      </c>
      <c r="AI1081" s="15">
        <f t="shared" ca="1" si="8"/>
        <v>23.863194223627499</v>
      </c>
      <c r="AJ1081" s="15">
        <f t="shared" ca="1" si="9"/>
        <v>22.621518359080323</v>
      </c>
      <c r="AK1081" s="17">
        <f t="shared" ca="1" si="10"/>
        <v>-2.9063448489399863E-2</v>
      </c>
      <c r="AL1081" s="17">
        <f t="shared" ca="1" si="11"/>
        <v>-1.3766250862876916E-2</v>
      </c>
      <c r="AM1081" s="26">
        <f t="shared" ca="1" si="12"/>
        <v>1</v>
      </c>
      <c r="AN1081" s="26">
        <f t="shared" ca="1" si="13"/>
        <v>0</v>
      </c>
      <c r="AO1081" s="25">
        <f t="shared" si="20"/>
        <v>0</v>
      </c>
      <c r="AP1081" s="26">
        <f t="shared" si="21"/>
        <v>0</v>
      </c>
      <c r="AQ1081" s="25">
        <f t="shared" si="22"/>
        <v>1</v>
      </c>
      <c r="AR1081" s="26">
        <f t="shared" si="23"/>
        <v>0</v>
      </c>
      <c r="BD1081" s="30"/>
      <c r="BE1081" s="30"/>
      <c r="BF1081" s="30"/>
    </row>
    <row r="1082" spans="1:58" x14ac:dyDescent="0.2">
      <c r="A1082" s="40">
        <v>39640</v>
      </c>
      <c r="B1082" s="13">
        <v>27.15</v>
      </c>
      <c r="C1082" s="14">
        <v>25.25</v>
      </c>
      <c r="D1082" s="31">
        <f t="shared" si="14"/>
        <v>4881.9263120793184</v>
      </c>
      <c r="E1082" s="31">
        <f t="shared" si="15"/>
        <v>26395.371383389229</v>
      </c>
      <c r="F1082" s="16">
        <f t="shared" si="0"/>
        <v>31277.297695468547</v>
      </c>
      <c r="G1082" s="16">
        <f t="shared" si="1"/>
        <v>25.546562065024386</v>
      </c>
      <c r="H1082" s="17">
        <f t="shared" si="2"/>
        <v>-7.5247524752475092E-2</v>
      </c>
      <c r="I1082" s="16">
        <v>27.49</v>
      </c>
      <c r="J1082" s="32">
        <f t="shared" si="16"/>
        <v>1.0228008421087142</v>
      </c>
      <c r="K1082" s="18">
        <f t="shared" ca="1" si="3"/>
        <v>10514.408779828093</v>
      </c>
      <c r="L1082" s="19"/>
      <c r="M1082" s="20"/>
      <c r="N1082" s="18"/>
      <c r="O1082" s="20"/>
      <c r="P1082" s="21"/>
      <c r="Q1082" s="33">
        <f t="shared" si="17"/>
        <v>0.97719915789128575</v>
      </c>
      <c r="R1082" s="5">
        <f t="shared" ca="1" si="4"/>
        <v>7.843049228506346</v>
      </c>
      <c r="S1082" s="20"/>
      <c r="T1082" s="20"/>
      <c r="U1082" s="5">
        <f t="shared" ca="1" si="5"/>
        <v>14.733378859025571</v>
      </c>
      <c r="V1082" s="23"/>
      <c r="W1082" s="20"/>
      <c r="X1082" s="32">
        <f t="shared" si="18"/>
        <v>1.0456016842174285</v>
      </c>
      <c r="Y1082" s="18">
        <f t="shared" ca="1" si="6"/>
        <v>361620178.1773873</v>
      </c>
      <c r="Z1082" s="20"/>
      <c r="AA1082" s="20"/>
      <c r="AB1082" s="18"/>
      <c r="AC1082" s="20"/>
      <c r="AD1082" s="20"/>
      <c r="AE1082" s="24">
        <f t="shared" si="74"/>
        <v>3</v>
      </c>
      <c r="AH1082" s="25" t="str">
        <f t="shared" ca="1" si="7"/>
        <v>-</v>
      </c>
      <c r="AI1082" s="15">
        <f t="shared" ca="1" si="8"/>
        <v>23.938441062178292</v>
      </c>
      <c r="AJ1082" s="15">
        <f t="shared" ca="1" si="9"/>
        <v>22.750387706646826</v>
      </c>
      <c r="AK1082" s="17">
        <f t="shared" ca="1" si="10"/>
        <v>-3.7730287117150395E-2</v>
      </c>
      <c r="AL1082" s="17">
        <f t="shared" ca="1" si="11"/>
        <v>-1.8522708536885639E-2</v>
      </c>
      <c r="AM1082" s="26">
        <f t="shared" ca="1" si="12"/>
        <v>1</v>
      </c>
      <c r="AN1082" s="26">
        <f t="shared" ca="1" si="13"/>
        <v>0</v>
      </c>
      <c r="AO1082" s="25">
        <f t="shared" si="20"/>
        <v>0</v>
      </c>
      <c r="AP1082" s="26">
        <f t="shared" si="21"/>
        <v>0</v>
      </c>
      <c r="AQ1082" s="25">
        <f t="shared" si="22"/>
        <v>1</v>
      </c>
      <c r="AR1082" s="26">
        <f t="shared" si="23"/>
        <v>0</v>
      </c>
      <c r="BD1082" s="30"/>
      <c r="BE1082" s="30"/>
      <c r="BF1082" s="30"/>
    </row>
    <row r="1083" spans="1:58" x14ac:dyDescent="0.2">
      <c r="A1083" s="40">
        <v>39643</v>
      </c>
      <c r="B1083" s="13">
        <v>28.03</v>
      </c>
      <c r="C1083" s="14">
        <v>25.89</v>
      </c>
      <c r="D1083" s="31">
        <f t="shared" si="14"/>
        <v>3254.617541386212</v>
      </c>
      <c r="E1083" s="31">
        <f t="shared" si="15"/>
        <v>28145.131111084986</v>
      </c>
      <c r="F1083" s="16">
        <f t="shared" si="0"/>
        <v>31399.748652471197</v>
      </c>
      <c r="G1083" s="16">
        <f t="shared" si="1"/>
        <v>26.111813289515563</v>
      </c>
      <c r="H1083" s="17">
        <f t="shared" si="2"/>
        <v>-8.2657396678254225E-2</v>
      </c>
      <c r="I1083" s="16">
        <v>28.48</v>
      </c>
      <c r="J1083" s="32">
        <f t="shared" si="16"/>
        <v>1.0261279483622128</v>
      </c>
      <c r="K1083" s="18">
        <f t="shared" ca="1" si="3"/>
        <v>10788.688858328129</v>
      </c>
      <c r="L1083" s="19"/>
      <c r="M1083" s="20"/>
      <c r="N1083" s="18"/>
      <c r="O1083" s="20"/>
      <c r="P1083" s="21"/>
      <c r="Q1083" s="33">
        <f t="shared" si="17"/>
        <v>0.97387205163778734</v>
      </c>
      <c r="R1083" s="5">
        <f t="shared" ca="1" si="4"/>
        <v>7.637808248959761</v>
      </c>
      <c r="S1083" s="20"/>
      <c r="T1083" s="20"/>
      <c r="U1083" s="5">
        <f t="shared" ca="1" si="5"/>
        <v>14.347934672417878</v>
      </c>
      <c r="V1083" s="23"/>
      <c r="W1083" s="20"/>
      <c r="X1083" s="32">
        <f t="shared" si="18"/>
        <v>1.0522558967244253</v>
      </c>
      <c r="Y1083" s="18">
        <f t="shared" ca="1" si="6"/>
        <v>380491921.84922457</v>
      </c>
      <c r="Z1083" s="20"/>
      <c r="AA1083" s="20"/>
      <c r="AB1083" s="18"/>
      <c r="AC1083" s="20"/>
      <c r="AD1083" s="20"/>
      <c r="AE1083" s="24">
        <f t="shared" si="74"/>
        <v>2</v>
      </c>
      <c r="AH1083" s="25" t="str">
        <f t="shared" ca="1" si="7"/>
        <v>-</v>
      </c>
      <c r="AI1083" s="15">
        <f t="shared" ca="1" si="8"/>
        <v>24.055662663555118</v>
      </c>
      <c r="AJ1083" s="15">
        <f t="shared" ca="1" si="9"/>
        <v>22.901900564695254</v>
      </c>
      <c r="AK1083" s="17">
        <f t="shared" ca="1" si="10"/>
        <v>-4.6781260007565516E-2</v>
      </c>
      <c r="AL1083" s="17">
        <f t="shared" ca="1" si="11"/>
        <v>-2.4336184694188058E-2</v>
      </c>
      <c r="AM1083" s="26">
        <f t="shared" ca="1" si="12"/>
        <v>1</v>
      </c>
      <c r="AN1083" s="26">
        <f t="shared" ca="1" si="13"/>
        <v>0</v>
      </c>
      <c r="AO1083" s="25">
        <f t="shared" si="20"/>
        <v>0</v>
      </c>
      <c r="AP1083" s="26">
        <f t="shared" si="21"/>
        <v>0</v>
      </c>
      <c r="AQ1083" s="25">
        <f t="shared" si="22"/>
        <v>1</v>
      </c>
      <c r="AR1083" s="26">
        <f t="shared" si="23"/>
        <v>0</v>
      </c>
      <c r="BD1083" s="30"/>
      <c r="BE1083" s="30"/>
      <c r="BF1083" s="30"/>
    </row>
    <row r="1084" spans="1:58" x14ac:dyDescent="0.2">
      <c r="A1084" s="40">
        <v>39644</v>
      </c>
      <c r="B1084" s="13">
        <v>28.43</v>
      </c>
      <c r="C1084" s="14">
        <v>26.12</v>
      </c>
      <c r="D1084" s="31">
        <f t="shared" si="14"/>
        <v>1627.308770693106</v>
      </c>
      <c r="E1084" s="31">
        <f t="shared" si="15"/>
        <v>29906.948988355274</v>
      </c>
      <c r="F1084" s="16">
        <f t="shared" si="0"/>
        <v>31534.257759048382</v>
      </c>
      <c r="G1084" s="16">
        <f t="shared" si="1"/>
        <v>26.239206333918624</v>
      </c>
      <c r="H1084" s="17">
        <f t="shared" si="2"/>
        <v>-8.8437978560490071E-2</v>
      </c>
      <c r="I1084" s="16">
        <v>28.54</v>
      </c>
      <c r="J1084" s="32">
        <f t="shared" si="16"/>
        <v>1.0091834145700165</v>
      </c>
      <c r="K1084" s="18">
        <f t="shared" ca="1" si="3"/>
        <v>10887.321988383554</v>
      </c>
      <c r="L1084" s="19"/>
      <c r="M1084" s="20"/>
      <c r="N1084" s="18"/>
      <c r="O1084" s="20"/>
      <c r="P1084" s="21"/>
      <c r="Q1084" s="33">
        <f t="shared" si="17"/>
        <v>0.99081658542998352</v>
      </c>
      <c r="R1084" s="5">
        <f t="shared" ca="1" si="4"/>
        <v>7.5673518303454053</v>
      </c>
      <c r="S1084" s="20"/>
      <c r="T1084" s="20"/>
      <c r="U1084" s="5">
        <f t="shared" ca="1" si="5"/>
        <v>14.215684943301191</v>
      </c>
      <c r="V1084" s="23"/>
      <c r="W1084" s="20"/>
      <c r="X1084" s="32">
        <f t="shared" si="18"/>
        <v>1.018366829140033</v>
      </c>
      <c r="Y1084" s="18">
        <f t="shared" ca="1" si="6"/>
        <v>387454850.67222285</v>
      </c>
      <c r="Z1084" s="20"/>
      <c r="AA1084" s="20"/>
      <c r="AB1084" s="18"/>
      <c r="AC1084" s="20"/>
      <c r="AD1084" s="20"/>
      <c r="AE1084" s="24">
        <f t="shared" si="74"/>
        <v>1</v>
      </c>
      <c r="AH1084" s="25" t="str">
        <f t="shared" ca="1" si="7"/>
        <v>-</v>
      </c>
      <c r="AI1084" s="15">
        <f t="shared" ca="1" si="8"/>
        <v>24.22093501928406</v>
      </c>
      <c r="AJ1084" s="15">
        <f t="shared" ca="1" si="9"/>
        <v>23.066989149896713</v>
      </c>
      <c r="AK1084" s="17">
        <f t="shared" ca="1" si="10"/>
        <v>-5.4324259124655515E-2</v>
      </c>
      <c r="AL1084" s="17">
        <f t="shared" ca="1" si="11"/>
        <v>-2.9650156732366352E-2</v>
      </c>
      <c r="AM1084" s="26">
        <f t="shared" ca="1" si="12"/>
        <v>1</v>
      </c>
      <c r="AN1084" s="26">
        <f t="shared" ca="1" si="13"/>
        <v>0</v>
      </c>
      <c r="AO1084" s="25">
        <f t="shared" si="20"/>
        <v>0</v>
      </c>
      <c r="AP1084" s="26">
        <f t="shared" si="21"/>
        <v>1</v>
      </c>
      <c r="AQ1084" s="25">
        <f t="shared" si="22"/>
        <v>1</v>
      </c>
      <c r="AR1084" s="26">
        <f t="shared" si="23"/>
        <v>0</v>
      </c>
      <c r="BD1084" s="30"/>
      <c r="BE1084" s="30"/>
      <c r="BF1084" s="30"/>
    </row>
    <row r="1085" spans="1:58" x14ac:dyDescent="0.2">
      <c r="A1085" s="41">
        <v>39645</v>
      </c>
      <c r="B1085" s="13">
        <v>24.72</v>
      </c>
      <c r="C1085" s="14">
        <v>24.48</v>
      </c>
      <c r="D1085" s="31">
        <f t="shared" si="14"/>
        <v>31678.173657222236</v>
      </c>
      <c r="E1085" s="31">
        <f t="shared" si="15"/>
        <v>0</v>
      </c>
      <c r="F1085" s="16">
        <f t="shared" si="0"/>
        <v>31678.173657222236</v>
      </c>
      <c r="G1085" s="16">
        <f t="shared" si="1"/>
        <v>24.72</v>
      </c>
      <c r="H1085" s="17">
        <f t="shared" si="2"/>
        <v>-9.8039215686274161E-3</v>
      </c>
      <c r="I1085" s="16">
        <v>25.1</v>
      </c>
      <c r="J1085" s="32">
        <f t="shared" si="16"/>
        <v>0.94640122511485447</v>
      </c>
      <c r="K1085" s="18">
        <f t="shared" ca="1" si="3"/>
        <v>10303.354803771157</v>
      </c>
      <c r="L1085" s="19"/>
      <c r="M1085" s="20"/>
      <c r="N1085" s="18"/>
      <c r="O1085" s="20"/>
      <c r="P1085" s="21"/>
      <c r="Q1085" s="33">
        <f t="shared" si="17"/>
        <v>1.0535987748851454</v>
      </c>
      <c r="R1085" s="5">
        <f t="shared" ca="1" si="4"/>
        <v>7.9726204748568481</v>
      </c>
      <c r="S1085" s="20"/>
      <c r="T1085" s="20"/>
      <c r="U1085" s="5">
        <f t="shared" ca="1" si="5"/>
        <v>14.977115474822309</v>
      </c>
      <c r="V1085" s="23"/>
      <c r="W1085" s="20"/>
      <c r="X1085" s="32">
        <f t="shared" si="18"/>
        <v>0.89280245022970905</v>
      </c>
      <c r="Y1085" s="18">
        <f t="shared" ca="1" si="6"/>
        <v>345897873.91350085</v>
      </c>
      <c r="Z1085" s="20"/>
      <c r="AA1085" s="20"/>
      <c r="AB1085" s="18"/>
      <c r="AC1085" s="20"/>
      <c r="AD1085" s="20"/>
      <c r="AE1085" s="24">
        <v>25</v>
      </c>
      <c r="AH1085" s="25" t="str">
        <f t="shared" ca="1" si="7"/>
        <v>-</v>
      </c>
      <c r="AI1085" s="15">
        <f t="shared" ca="1" si="8"/>
        <v>24.325266971737683</v>
      </c>
      <c r="AJ1085" s="15">
        <f t="shared" ca="1" si="9"/>
        <v>23.187884010327714</v>
      </c>
      <c r="AK1085" s="17">
        <f t="shared" ca="1" si="10"/>
        <v>-5.2984584200593564E-2</v>
      </c>
      <c r="AL1085" s="17">
        <f t="shared" ca="1" si="11"/>
        <v>-3.020968769673165E-2</v>
      </c>
      <c r="AM1085" s="26">
        <f t="shared" ca="1" si="12"/>
        <v>1</v>
      </c>
      <c r="AN1085" s="26">
        <f t="shared" ca="1" si="13"/>
        <v>0</v>
      </c>
      <c r="AO1085" s="25">
        <f t="shared" si="20"/>
        <v>0</v>
      </c>
      <c r="AP1085" s="26">
        <f t="shared" si="21"/>
        <v>0</v>
      </c>
      <c r="AQ1085" s="25">
        <f t="shared" si="22"/>
        <v>1</v>
      </c>
      <c r="AR1085" s="26">
        <f t="shared" si="23"/>
        <v>0</v>
      </c>
      <c r="BD1085" s="30"/>
      <c r="BE1085" s="30"/>
      <c r="BF1085" s="30"/>
    </row>
    <row r="1086" spans="1:58" x14ac:dyDescent="0.2">
      <c r="A1086" s="40">
        <v>39646</v>
      </c>
      <c r="B1086" s="13">
        <v>24.25</v>
      </c>
      <c r="C1086" s="14">
        <v>23.99</v>
      </c>
      <c r="D1086" s="31">
        <f t="shared" si="14"/>
        <v>30411.046710933348</v>
      </c>
      <c r="E1086" s="31">
        <f t="shared" si="15"/>
        <v>1279.5497594878002</v>
      </c>
      <c r="F1086" s="16">
        <f t="shared" si="0"/>
        <v>31690.596470421147</v>
      </c>
      <c r="G1086" s="16">
        <f t="shared" si="1"/>
        <v>24.239502156017249</v>
      </c>
      <c r="H1086" s="17">
        <f t="shared" si="2"/>
        <v>-1.0837849103793262E-2</v>
      </c>
      <c r="I1086" s="16">
        <v>25.01</v>
      </c>
      <c r="J1086" s="32">
        <f t="shared" si="16"/>
        <v>0.98094691922076283</v>
      </c>
      <c r="K1086" s="18">
        <f t="shared" ca="1" si="3"/>
        <v>10106.632108459904</v>
      </c>
      <c r="L1086" s="19"/>
      <c r="M1086" s="20"/>
      <c r="N1086" s="18"/>
      <c r="O1086" s="20"/>
      <c r="P1086" s="21"/>
      <c r="Q1086" s="33">
        <f t="shared" si="17"/>
        <v>1.0190530807792373</v>
      </c>
      <c r="R1086" s="5">
        <f t="shared" ca="1" si="4"/>
        <v>8.1241849998247488</v>
      </c>
      <c r="S1086" s="20"/>
      <c r="T1086" s="20"/>
      <c r="U1086" s="5">
        <f t="shared" ca="1" si="5"/>
        <v>15.261953148335989</v>
      </c>
      <c r="V1086" s="23"/>
      <c r="W1086" s="20"/>
      <c r="X1086" s="32">
        <f t="shared" si="18"/>
        <v>0.96189383844152565</v>
      </c>
      <c r="Y1086" s="18">
        <f t="shared" ca="1" si="6"/>
        <v>332695136.49803776</v>
      </c>
      <c r="Z1086" s="20"/>
      <c r="AA1086" s="20"/>
      <c r="AB1086" s="18"/>
      <c r="AC1086" s="20"/>
      <c r="AD1086" s="20"/>
      <c r="AE1086" s="24">
        <f t="shared" ref="AE1086:AE1109" si="75">AE1085-1</f>
        <v>24</v>
      </c>
      <c r="AH1086" s="25" t="str">
        <f t="shared" ca="1" si="7"/>
        <v>-</v>
      </c>
      <c r="AI1086" s="15">
        <f t="shared" ca="1" si="8"/>
        <v>24.40390442695886</v>
      </c>
      <c r="AJ1086" s="15">
        <f t="shared" ca="1" si="9"/>
        <v>23.303571591826884</v>
      </c>
      <c r="AK1086" s="17">
        <f t="shared" ca="1" si="10"/>
        <v>-4.9525602793631607E-2</v>
      </c>
      <c r="AL1086" s="17">
        <f t="shared" ca="1" si="11"/>
        <v>-3.1071652421836876E-2</v>
      </c>
      <c r="AM1086" s="26">
        <f t="shared" ca="1" si="12"/>
        <v>1</v>
      </c>
      <c r="AN1086" s="26">
        <f t="shared" ca="1" si="13"/>
        <v>0</v>
      </c>
      <c r="AO1086" s="25">
        <f t="shared" si="20"/>
        <v>0</v>
      </c>
      <c r="AP1086" s="26">
        <f t="shared" si="21"/>
        <v>0</v>
      </c>
      <c r="AQ1086" s="25">
        <f t="shared" si="22"/>
        <v>1</v>
      </c>
      <c r="AR1086" s="26">
        <f t="shared" si="23"/>
        <v>0</v>
      </c>
      <c r="BD1086" s="30"/>
      <c r="BE1086" s="30"/>
      <c r="BF1086" s="30"/>
    </row>
    <row r="1087" spans="1:58" x14ac:dyDescent="0.2">
      <c r="A1087" s="40">
        <v>39647</v>
      </c>
      <c r="B1087" s="13">
        <v>24.05</v>
      </c>
      <c r="C1087" s="14">
        <v>23.8</v>
      </c>
      <c r="D1087" s="31">
        <f t="shared" si="14"/>
        <v>29143.919764644459</v>
      </c>
      <c r="E1087" s="31">
        <f t="shared" si="15"/>
        <v>2560.4096364159191</v>
      </c>
      <c r="F1087" s="16">
        <f t="shared" si="0"/>
        <v>31704.329401060379</v>
      </c>
      <c r="G1087" s="16">
        <f t="shared" si="1"/>
        <v>24.029810252378887</v>
      </c>
      <c r="H1087" s="17">
        <f t="shared" si="2"/>
        <v>-1.0504201680672232E-2</v>
      </c>
      <c r="I1087" s="16">
        <v>24.05</v>
      </c>
      <c r="J1087" s="32">
        <f t="shared" si="16"/>
        <v>0.99177876147565636</v>
      </c>
      <c r="K1087" s="18">
        <f t="shared" ca="1" si="3"/>
        <v>10023.134435452206</v>
      </c>
      <c r="L1087" s="19"/>
      <c r="M1087" s="20"/>
      <c r="N1087" s="18"/>
      <c r="O1087" s="20"/>
      <c r="P1087" s="21"/>
      <c r="Q1087" s="33">
        <f t="shared" si="17"/>
        <v>1.0082212385243436</v>
      </c>
      <c r="R1087" s="5">
        <f t="shared" ca="1" si="4"/>
        <v>8.1906346372426313</v>
      </c>
      <c r="S1087" s="20"/>
      <c r="T1087" s="20"/>
      <c r="U1087" s="5">
        <f t="shared" ca="1" si="5"/>
        <v>15.386898510342682</v>
      </c>
      <c r="V1087" s="23"/>
      <c r="W1087" s="20"/>
      <c r="X1087" s="32">
        <f t="shared" si="18"/>
        <v>0.98355752295131271</v>
      </c>
      <c r="Y1087" s="18">
        <f t="shared" ca="1" si="6"/>
        <v>327203268.66337699</v>
      </c>
      <c r="Z1087" s="20"/>
      <c r="AA1087" s="20"/>
      <c r="AB1087" s="18"/>
      <c r="AC1087" s="20"/>
      <c r="AD1087" s="20"/>
      <c r="AE1087" s="24">
        <f t="shared" si="75"/>
        <v>23</v>
      </c>
      <c r="AH1087" s="25" t="str">
        <f t="shared" ca="1" si="7"/>
        <v>-</v>
      </c>
      <c r="AI1087" s="15">
        <f t="shared" ca="1" si="8"/>
        <v>24.436276343738808</v>
      </c>
      <c r="AJ1087" s="15">
        <f t="shared" ca="1" si="9"/>
        <v>23.385439371152344</v>
      </c>
      <c r="AK1087" s="17">
        <f t="shared" ca="1" si="10"/>
        <v>-4.6248145390718719E-2</v>
      </c>
      <c r="AL1087" s="17">
        <f t="shared" ca="1" si="11"/>
        <v>-3.2112780411494277E-2</v>
      </c>
      <c r="AM1087" s="26">
        <f t="shared" ca="1" si="12"/>
        <v>1</v>
      </c>
      <c r="AN1087" s="26">
        <f t="shared" ca="1" si="13"/>
        <v>0</v>
      </c>
      <c r="AO1087" s="25">
        <f t="shared" si="20"/>
        <v>0</v>
      </c>
      <c r="AP1087" s="26">
        <f t="shared" si="21"/>
        <v>0</v>
      </c>
      <c r="AQ1087" s="25">
        <f t="shared" si="22"/>
        <v>1</v>
      </c>
      <c r="AR1087" s="26">
        <f t="shared" si="23"/>
        <v>0</v>
      </c>
      <c r="BD1087" s="30"/>
      <c r="BE1087" s="30"/>
      <c r="BF1087" s="30"/>
    </row>
    <row r="1088" spans="1:58" x14ac:dyDescent="0.2">
      <c r="A1088" s="40">
        <v>39650</v>
      </c>
      <c r="B1088" s="13">
        <v>23.4</v>
      </c>
      <c r="C1088" s="14">
        <v>23.44</v>
      </c>
      <c r="D1088" s="31">
        <f t="shared" si="14"/>
        <v>27876.79281835557</v>
      </c>
      <c r="E1088" s="31">
        <f t="shared" si="15"/>
        <v>3840.8467397036411</v>
      </c>
      <c r="F1088" s="16">
        <f t="shared" si="0"/>
        <v>31717.639558059211</v>
      </c>
      <c r="G1088" s="16">
        <f t="shared" si="1"/>
        <v>23.40484379896262</v>
      </c>
      <c r="H1088" s="17">
        <f t="shared" si="2"/>
        <v>1.7064846416383617E-3</v>
      </c>
      <c r="I1088" s="16">
        <v>23.05</v>
      </c>
      <c r="J1088" s="32">
        <f t="shared" si="16"/>
        <v>0.97440093817243156</v>
      </c>
      <c r="K1088" s="18">
        <f t="shared" ca="1" si="3"/>
        <v>9766.1534345943764</v>
      </c>
      <c r="L1088" s="19"/>
      <c r="M1088" s="20"/>
      <c r="N1088" s="18"/>
      <c r="O1088" s="20"/>
      <c r="P1088" s="21"/>
      <c r="Q1088" s="33">
        <f t="shared" si="17"/>
        <v>1.0255990618275683</v>
      </c>
      <c r="R1088" s="5">
        <f t="shared" ca="1" si="4"/>
        <v>8.3999572539786644</v>
      </c>
      <c r="S1088" s="20"/>
      <c r="T1088" s="20"/>
      <c r="U1088" s="5">
        <f t="shared" ca="1" si="5"/>
        <v>15.780248414504864</v>
      </c>
      <c r="V1088" s="23"/>
      <c r="W1088" s="20"/>
      <c r="X1088" s="32">
        <f t="shared" si="18"/>
        <v>0.94880187634486324</v>
      </c>
      <c r="Y1088" s="18">
        <f t="shared" ca="1" si="6"/>
        <v>310430643.49701595</v>
      </c>
      <c r="Z1088" s="20"/>
      <c r="AA1088" s="20"/>
      <c r="AB1088" s="18"/>
      <c r="AC1088" s="20"/>
      <c r="AD1088" s="20"/>
      <c r="AE1088" s="24">
        <f t="shared" si="75"/>
        <v>22</v>
      </c>
      <c r="AH1088" s="25" t="str">
        <f t="shared" ca="1" si="7"/>
        <v>-</v>
      </c>
      <c r="AI1088" s="15">
        <f t="shared" ca="1" si="8"/>
        <v>24.458286937148586</v>
      </c>
      <c r="AJ1088" s="15">
        <f t="shared" ca="1" si="9"/>
        <v>23.416289219907533</v>
      </c>
      <c r="AK1088" s="17">
        <f t="shared" ca="1" si="10"/>
        <v>-3.3422477158366472E-2</v>
      </c>
      <c r="AL1088" s="17">
        <f t="shared" ca="1" si="11"/>
        <v>-3.0794784915206319E-2</v>
      </c>
      <c r="AM1088" s="26">
        <f t="shared" ca="1" si="12"/>
        <v>1</v>
      </c>
      <c r="AN1088" s="26">
        <f t="shared" ca="1" si="13"/>
        <v>0</v>
      </c>
      <c r="AO1088" s="25">
        <f t="shared" si="20"/>
        <v>0</v>
      </c>
      <c r="AP1088" s="26">
        <f t="shared" si="21"/>
        <v>0</v>
      </c>
      <c r="AQ1088" s="25">
        <f t="shared" si="22"/>
        <v>1</v>
      </c>
      <c r="AR1088" s="26">
        <f t="shared" si="23"/>
        <v>0</v>
      </c>
      <c r="BD1088" s="30"/>
      <c r="BE1088" s="30"/>
      <c r="BF1088" s="30"/>
    </row>
    <row r="1089" spans="1:58" x14ac:dyDescent="0.2">
      <c r="A1089" s="40">
        <v>39651</v>
      </c>
      <c r="B1089" s="13">
        <v>22.47</v>
      </c>
      <c r="C1089" s="14">
        <v>22.74</v>
      </c>
      <c r="D1089" s="31">
        <f t="shared" si="14"/>
        <v>26609.665872066682</v>
      </c>
      <c r="E1089" s="31">
        <f t="shared" si="15"/>
        <v>5105.8113533196829</v>
      </c>
      <c r="F1089" s="16">
        <f t="shared" si="0"/>
        <v>31715.477225386363</v>
      </c>
      <c r="G1089" s="16">
        <f t="shared" si="1"/>
        <v>22.513466760900346</v>
      </c>
      <c r="H1089" s="17">
        <f t="shared" si="2"/>
        <v>1.187335092348285E-2</v>
      </c>
      <c r="I1089" s="16">
        <v>21.18</v>
      </c>
      <c r="J1089" s="32">
        <f t="shared" si="16"/>
        <v>0.96184926979325791</v>
      </c>
      <c r="K1089" s="18">
        <f t="shared" ca="1" si="3"/>
        <v>9393.1845928271032</v>
      </c>
      <c r="L1089" s="19"/>
      <c r="M1089" s="20"/>
      <c r="N1089" s="18"/>
      <c r="O1089" s="20"/>
      <c r="P1089" s="21"/>
      <c r="Q1089" s="33">
        <f t="shared" si="17"/>
        <v>1.0381507302067421</v>
      </c>
      <c r="R1089" s="5">
        <f t="shared" ca="1" si="4"/>
        <v>8.7200584756221708</v>
      </c>
      <c r="S1089" s="20"/>
      <c r="T1089" s="20"/>
      <c r="U1089" s="5">
        <f t="shared" ca="1" si="5"/>
        <v>16.381715560030067</v>
      </c>
      <c r="V1089" s="23"/>
      <c r="W1089" s="20"/>
      <c r="X1089" s="32">
        <f t="shared" si="18"/>
        <v>0.92369853958651582</v>
      </c>
      <c r="Y1089" s="18">
        <f t="shared" ca="1" si="6"/>
        <v>286725460.49909991</v>
      </c>
      <c r="Z1089" s="20"/>
      <c r="AA1089" s="20"/>
      <c r="AB1089" s="18"/>
      <c r="AC1089" s="20"/>
      <c r="AD1089" s="20"/>
      <c r="AE1089" s="24">
        <f t="shared" si="75"/>
        <v>21</v>
      </c>
      <c r="AH1089" s="25">
        <f t="shared" ca="1" si="7"/>
        <v>1</v>
      </c>
      <c r="AI1089" s="15">
        <f t="shared" ca="1" si="8"/>
        <v>24.411231962951433</v>
      </c>
      <c r="AJ1089" s="15">
        <f t="shared" ca="1" si="9"/>
        <v>23.433417158423602</v>
      </c>
      <c r="AK1089" s="17">
        <f t="shared" ca="1" si="10"/>
        <v>-1.766735255807696E-2</v>
      </c>
      <c r="AL1089" s="17">
        <f t="shared" ca="1" si="11"/>
        <v>-2.9096331582571348E-2</v>
      </c>
      <c r="AM1089" s="26">
        <f t="shared" ca="1" si="12"/>
        <v>1</v>
      </c>
      <c r="AN1089" s="26">
        <f t="shared" ca="1" si="13"/>
        <v>1</v>
      </c>
      <c r="AO1089" s="25">
        <f t="shared" si="20"/>
        <v>0</v>
      </c>
      <c r="AP1089" s="26">
        <f t="shared" si="21"/>
        <v>0</v>
      </c>
      <c r="AQ1089" s="25">
        <f t="shared" si="22"/>
        <v>1</v>
      </c>
      <c r="AR1089" s="26">
        <f t="shared" si="23"/>
        <v>0</v>
      </c>
      <c r="BD1089" s="30"/>
      <c r="BE1089" s="30"/>
      <c r="BF1089" s="30"/>
    </row>
    <row r="1090" spans="1:58" x14ac:dyDescent="0.2">
      <c r="A1090" s="40">
        <v>39652</v>
      </c>
      <c r="B1090" s="13">
        <v>22.43</v>
      </c>
      <c r="C1090" s="14">
        <v>22.78</v>
      </c>
      <c r="D1090" s="31">
        <f t="shared" si="14"/>
        <v>25342.538925777793</v>
      </c>
      <c r="E1090" s="31">
        <f t="shared" si="15"/>
        <v>6357.893256710684</v>
      </c>
      <c r="F1090" s="16">
        <f t="shared" si="0"/>
        <v>31700.432182488476</v>
      </c>
      <c r="G1090" s="16">
        <f t="shared" si="1"/>
        <v>22.500196602590105</v>
      </c>
      <c r="H1090" s="17">
        <f t="shared" si="2"/>
        <v>1.5364354697102733E-2</v>
      </c>
      <c r="I1090" s="16">
        <v>21.31</v>
      </c>
      <c r="J1090" s="32">
        <f t="shared" si="16"/>
        <v>0.99893647216456571</v>
      </c>
      <c r="K1090" s="18">
        <f t="shared" ca="1" si="3"/>
        <v>9382.8121455039782</v>
      </c>
      <c r="L1090" s="19"/>
      <c r="M1090" s="20"/>
      <c r="N1090" s="18"/>
      <c r="O1090" s="20"/>
      <c r="P1090" s="21"/>
      <c r="Q1090" s="33">
        <f t="shared" si="17"/>
        <v>1.0010635278354343</v>
      </c>
      <c r="R1090" s="5">
        <f t="shared" ca="1" si="4"/>
        <v>8.7289688480265504</v>
      </c>
      <c r="S1090" s="20"/>
      <c r="T1090" s="20"/>
      <c r="U1090" s="5">
        <f t="shared" ca="1" si="5"/>
        <v>16.398576538925703</v>
      </c>
      <c r="V1090" s="23"/>
      <c r="W1090" s="20"/>
      <c r="X1090" s="32">
        <f t="shared" si="18"/>
        <v>0.99787294432913143</v>
      </c>
      <c r="Y1090" s="18">
        <f t="shared" ca="1" si="6"/>
        <v>286096749.32054073</v>
      </c>
      <c r="Z1090" s="20"/>
      <c r="AA1090" s="20"/>
      <c r="AB1090" s="18"/>
      <c r="AC1090" s="20"/>
      <c r="AD1090" s="20"/>
      <c r="AE1090" s="24">
        <f t="shared" si="75"/>
        <v>20</v>
      </c>
      <c r="AH1090" s="25">
        <f t="shared" ca="1" si="7"/>
        <v>1</v>
      </c>
      <c r="AI1090" s="15">
        <f t="shared" ca="1" si="8"/>
        <v>24.363296133461919</v>
      </c>
      <c r="AJ1090" s="15">
        <f t="shared" ca="1" si="9"/>
        <v>23.435651787440563</v>
      </c>
      <c r="AK1090" s="17">
        <f t="shared" ca="1" si="10"/>
        <v>-3.6696368181149408E-4</v>
      </c>
      <c r="AL1090" s="17">
        <f t="shared" ca="1" si="11"/>
        <v>-2.7456995477521014E-2</v>
      </c>
      <c r="AM1090" s="26">
        <f t="shared" ca="1" si="12"/>
        <v>1</v>
      </c>
      <c r="AN1090" s="26">
        <f t="shared" ca="1" si="13"/>
        <v>1</v>
      </c>
      <c r="AO1090" s="25">
        <f t="shared" si="20"/>
        <v>0</v>
      </c>
      <c r="AP1090" s="26">
        <f t="shared" si="21"/>
        <v>0</v>
      </c>
      <c r="AQ1090" s="25">
        <f t="shared" si="22"/>
        <v>1</v>
      </c>
      <c r="AR1090" s="26">
        <f t="shared" si="23"/>
        <v>0</v>
      </c>
      <c r="BD1090" s="30"/>
      <c r="BE1090" s="30"/>
      <c r="BF1090" s="30"/>
    </row>
    <row r="1091" spans="1:58" x14ac:dyDescent="0.2">
      <c r="A1091" s="40">
        <v>39653</v>
      </c>
      <c r="B1091" s="13">
        <v>23.55</v>
      </c>
      <c r="C1091" s="14">
        <v>23.72</v>
      </c>
      <c r="D1091" s="31">
        <f t="shared" si="14"/>
        <v>24075.411979488905</v>
      </c>
      <c r="E1091" s="31">
        <f t="shared" si="15"/>
        <v>7605.5516151505344</v>
      </c>
      <c r="F1091" s="16">
        <f t="shared" si="0"/>
        <v>31680.963594639441</v>
      </c>
      <c r="G1091" s="16">
        <f t="shared" si="1"/>
        <v>23.590811377807782</v>
      </c>
      <c r="H1091" s="17">
        <f t="shared" si="2"/>
        <v>7.1669477234400647E-3</v>
      </c>
      <c r="I1091" s="16">
        <v>23.44</v>
      </c>
      <c r="J1091" s="32">
        <f t="shared" si="16"/>
        <v>1.0478274332662627</v>
      </c>
      <c r="K1091" s="18">
        <f t="shared" ca="1" si="3"/>
        <v>9831.1671539171675</v>
      </c>
      <c r="L1091" s="19"/>
      <c r="M1091" s="20"/>
      <c r="N1091" s="18"/>
      <c r="O1091" s="20"/>
      <c r="P1091" s="21"/>
      <c r="Q1091" s="33">
        <f t="shared" si="17"/>
        <v>0.9521725667337374</v>
      </c>
      <c r="R1091" s="5">
        <f t="shared" ca="1" si="4"/>
        <v>8.3111384274441544</v>
      </c>
      <c r="S1091" s="20"/>
      <c r="T1091" s="20"/>
      <c r="U1091" s="5">
        <f t="shared" ca="1" si="5"/>
        <v>15.613740152387606</v>
      </c>
      <c r="V1091" s="23"/>
      <c r="W1091" s="20"/>
      <c r="X1091" s="32">
        <f t="shared" si="18"/>
        <v>1.0956548665325252</v>
      </c>
      <c r="Y1091" s="18">
        <f t="shared" ca="1" si="6"/>
        <v>313442665.69156265</v>
      </c>
      <c r="Z1091" s="20"/>
      <c r="AA1091" s="20"/>
      <c r="AB1091" s="18"/>
      <c r="AC1091" s="20"/>
      <c r="AD1091" s="20"/>
      <c r="AE1091" s="24">
        <f t="shared" si="75"/>
        <v>19</v>
      </c>
      <c r="AH1091" s="25">
        <f t="shared" ca="1" si="7"/>
        <v>1</v>
      </c>
      <c r="AI1091" s="15">
        <f t="shared" ca="1" si="8"/>
        <v>24.360729216911821</v>
      </c>
      <c r="AJ1091" s="15">
        <f t="shared" ca="1" si="9"/>
        <v>23.478898373904414</v>
      </c>
      <c r="AK1091" s="17">
        <f t="shared" ca="1" si="10"/>
        <v>2.4615145335330859E-3</v>
      </c>
      <c r="AL1091" s="17">
        <f t="shared" ca="1" si="11"/>
        <v>-2.5984901580940467E-2</v>
      </c>
      <c r="AM1091" s="26">
        <f t="shared" ca="1" si="12"/>
        <v>1</v>
      </c>
      <c r="AN1091" s="26">
        <f t="shared" ca="1" si="13"/>
        <v>1</v>
      </c>
      <c r="AO1091" s="25">
        <f t="shared" si="20"/>
        <v>0</v>
      </c>
      <c r="AP1091" s="26">
        <f t="shared" si="21"/>
        <v>0</v>
      </c>
      <c r="AQ1091" s="25">
        <f t="shared" si="22"/>
        <v>1</v>
      </c>
      <c r="AR1091" s="26">
        <f t="shared" si="23"/>
        <v>0</v>
      </c>
      <c r="BD1091" s="30"/>
      <c r="BE1091" s="30"/>
      <c r="BF1091" s="30"/>
    </row>
    <row r="1092" spans="1:58" x14ac:dyDescent="0.2">
      <c r="A1092" s="40">
        <v>39654</v>
      </c>
      <c r="B1092" s="13">
        <v>23.45</v>
      </c>
      <c r="C1092" s="14">
        <v>23.63</v>
      </c>
      <c r="D1092" s="31">
        <f t="shared" si="14"/>
        <v>22808.285033200016</v>
      </c>
      <c r="E1092" s="31">
        <f t="shared" si="15"/>
        <v>8863.5971288564087</v>
      </c>
      <c r="F1092" s="16">
        <f t="shared" si="0"/>
        <v>31671.882162056427</v>
      </c>
      <c r="G1092" s="16">
        <f t="shared" si="1"/>
        <v>23.500374255468323</v>
      </c>
      <c r="H1092" s="17">
        <f t="shared" si="2"/>
        <v>7.6174354633939956E-3</v>
      </c>
      <c r="I1092" s="16">
        <v>22.91</v>
      </c>
      <c r="J1092" s="32">
        <f t="shared" si="16"/>
        <v>0.99588087219016408</v>
      </c>
      <c r="K1092" s="18">
        <f t="shared" ca="1" si="3"/>
        <v>9790.2721738389046</v>
      </c>
      <c r="L1092" s="19"/>
      <c r="M1092" s="20"/>
      <c r="N1092" s="18"/>
      <c r="O1092" s="20"/>
      <c r="P1092" s="21"/>
      <c r="Q1092" s="33">
        <f t="shared" si="17"/>
        <v>1.004119127809836</v>
      </c>
      <c r="R1092" s="5">
        <f t="shared" ca="1" si="4"/>
        <v>8.3450254116059117</v>
      </c>
      <c r="S1092" s="20"/>
      <c r="T1092" s="20"/>
      <c r="U1092" s="5">
        <f t="shared" ca="1" si="5"/>
        <v>15.677518398653278</v>
      </c>
      <c r="V1092" s="23"/>
      <c r="W1092" s="20"/>
      <c r="X1092" s="32">
        <f t="shared" si="18"/>
        <v>0.99176174438032816</v>
      </c>
      <c r="Y1092" s="18">
        <f t="shared" ca="1" si="6"/>
        <v>310839986.19061863</v>
      </c>
      <c r="Z1092" s="20"/>
      <c r="AA1092" s="20"/>
      <c r="AB1092" s="18"/>
      <c r="AC1092" s="20"/>
      <c r="AD1092" s="20"/>
      <c r="AE1092" s="24">
        <f t="shared" si="75"/>
        <v>18</v>
      </c>
      <c r="AH1092" s="25">
        <f t="shared" ca="1" si="7"/>
        <v>1</v>
      </c>
      <c r="AI1092" s="15">
        <f t="shared" ca="1" si="8"/>
        <v>24.401376166361999</v>
      </c>
      <c r="AJ1092" s="15">
        <f t="shared" ca="1" si="9"/>
        <v>23.52258413566144</v>
      </c>
      <c r="AK1092" s="17">
        <f t="shared" ca="1" si="10"/>
        <v>5.5373952947309624E-3</v>
      </c>
      <c r="AL1092" s="17">
        <f t="shared" ca="1" si="11"/>
        <v>-2.4055906052855097E-2</v>
      </c>
      <c r="AM1092" s="26">
        <f t="shared" ca="1" si="12"/>
        <v>1</v>
      </c>
      <c r="AN1092" s="26">
        <f t="shared" ca="1" si="13"/>
        <v>1</v>
      </c>
      <c r="AO1092" s="25">
        <f t="shared" si="20"/>
        <v>0</v>
      </c>
      <c r="AP1092" s="26">
        <f t="shared" si="21"/>
        <v>0</v>
      </c>
      <c r="AQ1092" s="25">
        <f t="shared" si="22"/>
        <v>1</v>
      </c>
      <c r="AR1092" s="26">
        <f t="shared" si="23"/>
        <v>0</v>
      </c>
      <c r="BD1092" s="30"/>
      <c r="BE1092" s="30"/>
      <c r="BF1092" s="30"/>
    </row>
    <row r="1093" spans="1:58" x14ac:dyDescent="0.2">
      <c r="A1093" s="40">
        <v>39657</v>
      </c>
      <c r="B1093" s="13">
        <v>24.25</v>
      </c>
      <c r="C1093" s="14">
        <v>24.24</v>
      </c>
      <c r="D1093" s="31">
        <f t="shared" si="14"/>
        <v>21541.158086911128</v>
      </c>
      <c r="E1093" s="31">
        <f t="shared" si="15"/>
        <v>10121.071817408016</v>
      </c>
      <c r="F1093" s="16">
        <f t="shared" si="0"/>
        <v>31662.229904319145</v>
      </c>
      <c r="G1093" s="16">
        <f t="shared" si="1"/>
        <v>24.246803424190905</v>
      </c>
      <c r="H1093" s="17">
        <f t="shared" si="2"/>
        <v>-4.125412541253759E-4</v>
      </c>
      <c r="I1093" s="16">
        <v>24.23</v>
      </c>
      <c r="J1093" s="32">
        <f t="shared" si="16"/>
        <v>1.0314479997081125</v>
      </c>
      <c r="K1093" s="18">
        <f t="shared" ca="1" si="3"/>
        <v>10097.744968691924</v>
      </c>
      <c r="L1093" s="19"/>
      <c r="M1093" s="20"/>
      <c r="N1093" s="18"/>
      <c r="O1093" s="20"/>
      <c r="P1093" s="21"/>
      <c r="Q1093" s="33">
        <f t="shared" si="17"/>
        <v>0.96855200029188748</v>
      </c>
      <c r="R1093" s="5">
        <f t="shared" ca="1" si="4"/>
        <v>8.0822543447845021</v>
      </c>
      <c r="S1093" s="20"/>
      <c r="T1093" s="20"/>
      <c r="U1093" s="5">
        <f t="shared" ca="1" si="5"/>
        <v>15.183971956971709</v>
      </c>
      <c r="V1093" s="23"/>
      <c r="W1093" s="20"/>
      <c r="X1093" s="32">
        <f t="shared" si="18"/>
        <v>1.062895999416225</v>
      </c>
      <c r="Y1093" s="18">
        <f t="shared" ca="1" si="6"/>
        <v>330368833.74256307</v>
      </c>
      <c r="Z1093" s="20"/>
      <c r="AA1093" s="20"/>
      <c r="AB1093" s="18"/>
      <c r="AC1093" s="20"/>
      <c r="AD1093" s="20"/>
      <c r="AE1093" s="24">
        <f t="shared" si="75"/>
        <v>17</v>
      </c>
      <c r="AH1093" s="25">
        <f t="shared" ca="1" si="7"/>
        <v>1</v>
      </c>
      <c r="AI1093" s="15">
        <f t="shared" ca="1" si="8"/>
        <v>24.385897714105937</v>
      </c>
      <c r="AJ1093" s="15">
        <f t="shared" ca="1" si="9"/>
        <v>23.614209103390614</v>
      </c>
      <c r="AK1093" s="17">
        <f t="shared" ca="1" si="10"/>
        <v>7.219338699155438E-3</v>
      </c>
      <c r="AL1093" s="17">
        <f t="shared" ca="1" si="11"/>
        <v>-2.2309717422752715E-2</v>
      </c>
      <c r="AM1093" s="26">
        <f t="shared" ca="1" si="12"/>
        <v>1</v>
      </c>
      <c r="AN1093" s="26">
        <f t="shared" ca="1" si="13"/>
        <v>1</v>
      </c>
      <c r="AO1093" s="25">
        <f t="shared" si="20"/>
        <v>0</v>
      </c>
      <c r="AP1093" s="26">
        <f t="shared" si="21"/>
        <v>0</v>
      </c>
      <c r="AQ1093" s="25">
        <f t="shared" si="22"/>
        <v>1</v>
      </c>
      <c r="AR1093" s="26">
        <f t="shared" si="23"/>
        <v>0</v>
      </c>
      <c r="BD1093" s="30"/>
      <c r="BE1093" s="30"/>
      <c r="BF1093" s="30"/>
    </row>
    <row r="1094" spans="1:58" x14ac:dyDescent="0.2">
      <c r="A1094" s="40">
        <v>39658</v>
      </c>
      <c r="B1094" s="13">
        <v>22.68</v>
      </c>
      <c r="C1094" s="14">
        <v>22.99</v>
      </c>
      <c r="D1094" s="31">
        <f t="shared" si="14"/>
        <v>20274.031140622239</v>
      </c>
      <c r="E1094" s="31">
        <f t="shared" si="15"/>
        <v>11388.721505836464</v>
      </c>
      <c r="F1094" s="16">
        <f t="shared" si="0"/>
        <v>31662.752646458703</v>
      </c>
      <c r="G1094" s="16">
        <f t="shared" si="1"/>
        <v>22.791503371366044</v>
      </c>
      <c r="H1094" s="17">
        <f t="shared" si="2"/>
        <v>1.3484123531970371E-2</v>
      </c>
      <c r="I1094" s="16">
        <v>22.03</v>
      </c>
      <c r="J1094" s="32">
        <f t="shared" si="16"/>
        <v>0.93999523398736951</v>
      </c>
      <c r="K1094" s="18">
        <f t="shared" ca="1" si="3"/>
        <v>9491.4451816133023</v>
      </c>
      <c r="L1094" s="19"/>
      <c r="M1094" s="20"/>
      <c r="N1094" s="18"/>
      <c r="O1094" s="20"/>
      <c r="P1094" s="21"/>
      <c r="Q1094" s="33">
        <f t="shared" si="17"/>
        <v>1.0600047660126306</v>
      </c>
      <c r="R1094" s="5">
        <f t="shared" ca="1" si="4"/>
        <v>8.5668712261418634</v>
      </c>
      <c r="S1094" s="20"/>
      <c r="T1094" s="20"/>
      <c r="U1094" s="5">
        <f t="shared" ca="1" si="5"/>
        <v>16.094531619263467</v>
      </c>
      <c r="V1094" s="23"/>
      <c r="W1094" s="20"/>
      <c r="X1094" s="32">
        <f t="shared" si="18"/>
        <v>0.87999046797473901</v>
      </c>
      <c r="Y1094" s="18">
        <f t="shared" ca="1" si="6"/>
        <v>290702291.32248062</v>
      </c>
      <c r="Z1094" s="20"/>
      <c r="AA1094" s="20"/>
      <c r="AB1094" s="18"/>
      <c r="AC1094" s="20"/>
      <c r="AD1094" s="20"/>
      <c r="AE1094" s="24">
        <f t="shared" si="75"/>
        <v>16</v>
      </c>
      <c r="AH1094" s="25">
        <f t="shared" ca="1" si="7"/>
        <v>1</v>
      </c>
      <c r="AI1094" s="15">
        <f t="shared" ca="1" si="8"/>
        <v>24.308652955000422</v>
      </c>
      <c r="AJ1094" s="15">
        <f t="shared" ca="1" si="9"/>
        <v>23.680054031838022</v>
      </c>
      <c r="AK1094" s="17">
        <f t="shared" ca="1" si="10"/>
        <v>9.1822785142107732E-3</v>
      </c>
      <c r="AL1094" s="17">
        <f t="shared" ca="1" si="11"/>
        <v>-1.8768210710882686E-2</v>
      </c>
      <c r="AM1094" s="26">
        <f t="shared" ca="1" si="12"/>
        <v>1</v>
      </c>
      <c r="AN1094" s="26">
        <f t="shared" ca="1" si="13"/>
        <v>1</v>
      </c>
      <c r="AO1094" s="25">
        <f t="shared" si="20"/>
        <v>0</v>
      </c>
      <c r="AP1094" s="26">
        <f t="shared" si="21"/>
        <v>0</v>
      </c>
      <c r="AQ1094" s="25">
        <f t="shared" si="22"/>
        <v>1</v>
      </c>
      <c r="AR1094" s="26">
        <f t="shared" si="23"/>
        <v>0</v>
      </c>
      <c r="BD1094" s="30"/>
      <c r="BE1094" s="30"/>
      <c r="BF1094" s="30"/>
    </row>
    <row r="1095" spans="1:58" x14ac:dyDescent="0.2">
      <c r="A1095" s="40">
        <v>39659</v>
      </c>
      <c r="B1095" s="13">
        <v>21.57</v>
      </c>
      <c r="C1095" s="14">
        <v>22.1</v>
      </c>
      <c r="D1095" s="31">
        <f t="shared" si="14"/>
        <v>19006.90419433335</v>
      </c>
      <c r="E1095" s="31">
        <f t="shared" si="15"/>
        <v>12638.762355850906</v>
      </c>
      <c r="F1095" s="16">
        <f t="shared" si="0"/>
        <v>31645.666550184258</v>
      </c>
      <c r="G1095" s="16">
        <f t="shared" si="1"/>
        <v>21.781673343583336</v>
      </c>
      <c r="H1095" s="17">
        <f t="shared" si="2"/>
        <v>2.3981900452488714E-2</v>
      </c>
      <c r="I1095" s="16">
        <v>21.21</v>
      </c>
      <c r="J1095" s="32">
        <f t="shared" si="16"/>
        <v>0.95517697959749648</v>
      </c>
      <c r="K1095" s="18">
        <f t="shared" ca="1" si="3"/>
        <v>9065.6403375295649</v>
      </c>
      <c r="L1095" s="19"/>
      <c r="M1095" s="20"/>
      <c r="N1095" s="18"/>
      <c r="O1095" s="20"/>
      <c r="P1095" s="21"/>
      <c r="Q1095" s="33">
        <f t="shared" si="17"/>
        <v>1.0448230204025035</v>
      </c>
      <c r="R1095" s="5">
        <f t="shared" ca="1" si="4"/>
        <v>8.9504913886636306</v>
      </c>
      <c r="S1095" s="20"/>
      <c r="T1095" s="20"/>
      <c r="U1095" s="5">
        <f t="shared" ca="1" si="5"/>
        <v>16.815361437507704</v>
      </c>
      <c r="V1095" s="23"/>
      <c r="W1095" s="20"/>
      <c r="X1095" s="32">
        <f t="shared" si="18"/>
        <v>0.91035395919499285</v>
      </c>
      <c r="Y1095" s="18">
        <f t="shared" ca="1" si="6"/>
        <v>264624564.93532625</v>
      </c>
      <c r="Z1095" s="20"/>
      <c r="AA1095" s="20"/>
      <c r="AB1095" s="18"/>
      <c r="AC1095" s="20"/>
      <c r="AD1095" s="20"/>
      <c r="AE1095" s="24">
        <f t="shared" si="75"/>
        <v>15</v>
      </c>
      <c r="AH1095" s="25">
        <f t="shared" ca="1" si="7"/>
        <v>1</v>
      </c>
      <c r="AI1095" s="15">
        <f t="shared" ca="1" si="8"/>
        <v>24.199190786448071</v>
      </c>
      <c r="AJ1095" s="15">
        <f t="shared" ca="1" si="9"/>
        <v>23.689566310622904</v>
      </c>
      <c r="AK1095" s="17">
        <f t="shared" ca="1" si="10"/>
        <v>1.1200370102378418E-2</v>
      </c>
      <c r="AL1095" s="17">
        <f t="shared" ca="1" si="11"/>
        <v>-1.6154218738039697E-2</v>
      </c>
      <c r="AM1095" s="26">
        <f t="shared" ca="1" si="12"/>
        <v>1</v>
      </c>
      <c r="AN1095" s="26">
        <f t="shared" ca="1" si="13"/>
        <v>1</v>
      </c>
      <c r="AO1095" s="25">
        <f t="shared" si="20"/>
        <v>0</v>
      </c>
      <c r="AP1095" s="26">
        <f t="shared" si="21"/>
        <v>0</v>
      </c>
      <c r="AQ1095" s="25">
        <f t="shared" si="22"/>
        <v>1</v>
      </c>
      <c r="AR1095" s="26">
        <f t="shared" si="23"/>
        <v>0</v>
      </c>
      <c r="BD1095" s="30"/>
      <c r="BE1095" s="30"/>
      <c r="BF1095" s="30"/>
    </row>
    <row r="1096" spans="1:58" x14ac:dyDescent="0.2">
      <c r="A1096" s="40">
        <v>39660</v>
      </c>
      <c r="B1096" s="13">
        <v>22.77</v>
      </c>
      <c r="C1096" s="14">
        <v>22.94</v>
      </c>
      <c r="D1096" s="31">
        <f t="shared" si="14"/>
        <v>17739.777248044462</v>
      </c>
      <c r="E1096" s="31">
        <f t="shared" si="15"/>
        <v>13875.50118985323</v>
      </c>
      <c r="F1096" s="16">
        <f t="shared" si="0"/>
        <v>31615.278437897694</v>
      </c>
      <c r="G1096" s="16">
        <f t="shared" si="1"/>
        <v>22.844610609769216</v>
      </c>
      <c r="H1096" s="17">
        <f t="shared" si="2"/>
        <v>7.4106364428946359E-3</v>
      </c>
      <c r="I1096" s="16">
        <v>22.94</v>
      </c>
      <c r="J1096" s="32">
        <f t="shared" si="16"/>
        <v>1.0477924928833031</v>
      </c>
      <c r="K1096" s="18">
        <f t="shared" ca="1" si="3"/>
        <v>9498.5226373210353</v>
      </c>
      <c r="L1096" s="19"/>
      <c r="M1096" s="20"/>
      <c r="N1096" s="18"/>
      <c r="O1096" s="20"/>
      <c r="P1096" s="21"/>
      <c r="Q1096" s="33">
        <f t="shared" si="17"/>
        <v>0.95220750711669688</v>
      </c>
      <c r="R1096" s="5">
        <f t="shared" ca="1" si="4"/>
        <v>8.5223700471506785</v>
      </c>
      <c r="S1096" s="20"/>
      <c r="T1096" s="20"/>
      <c r="U1096" s="5">
        <f t="shared" ca="1" si="5"/>
        <v>16.011165227729027</v>
      </c>
      <c r="V1096" s="23"/>
      <c r="W1096" s="20"/>
      <c r="X1096" s="32">
        <f t="shared" si="18"/>
        <v>1.0955849857666062</v>
      </c>
      <c r="Y1096" s="18">
        <f t="shared" ca="1" si="6"/>
        <v>289899619.75106293</v>
      </c>
      <c r="Z1096" s="20"/>
      <c r="AA1096" s="20"/>
      <c r="AB1096" s="18"/>
      <c r="AC1096" s="20"/>
      <c r="AD1096" s="20"/>
      <c r="AE1096" s="24">
        <f t="shared" si="75"/>
        <v>14</v>
      </c>
      <c r="AH1096" s="25">
        <f t="shared" ca="1" si="7"/>
        <v>1</v>
      </c>
      <c r="AI1096" s="15">
        <f t="shared" ca="1" si="8"/>
        <v>24.143936766352688</v>
      </c>
      <c r="AJ1096" s="15">
        <f t="shared" ca="1" si="9"/>
        <v>23.712303413402914</v>
      </c>
      <c r="AK1096" s="17">
        <f t="shared" ca="1" si="10"/>
        <v>9.8747503933437342E-3</v>
      </c>
      <c r="AL1096" s="17">
        <f t="shared" ca="1" si="11"/>
        <v>-1.371657036376097E-2</v>
      </c>
      <c r="AM1096" s="26">
        <f t="shared" ca="1" si="12"/>
        <v>1</v>
      </c>
      <c r="AN1096" s="26">
        <f t="shared" ca="1" si="13"/>
        <v>1</v>
      </c>
      <c r="AO1096" s="25">
        <f t="shared" si="20"/>
        <v>0</v>
      </c>
      <c r="AP1096" s="26">
        <f t="shared" si="21"/>
        <v>0</v>
      </c>
      <c r="AQ1096" s="25">
        <f t="shared" si="22"/>
        <v>1</v>
      </c>
      <c r="AR1096" s="26">
        <f t="shared" si="23"/>
        <v>0</v>
      </c>
      <c r="BD1096" s="30"/>
      <c r="BE1096" s="30"/>
      <c r="BF1096" s="30"/>
    </row>
    <row r="1097" spans="1:58" x14ac:dyDescent="0.2">
      <c r="A1097" s="40">
        <v>39661</v>
      </c>
      <c r="B1097" s="13">
        <v>22.95</v>
      </c>
      <c r="C1097" s="14">
        <v>23.04</v>
      </c>
      <c r="D1097" s="31">
        <f t="shared" si="14"/>
        <v>16472.650301755573</v>
      </c>
      <c r="E1097" s="31">
        <f t="shared" si="15"/>
        <v>15133.237919016177</v>
      </c>
      <c r="F1097" s="16">
        <f t="shared" si="0"/>
        <v>31605.888220771751</v>
      </c>
      <c r="G1097" s="16">
        <f t="shared" si="1"/>
        <v>22.993092964298228</v>
      </c>
      <c r="H1097" s="17">
        <f t="shared" si="2"/>
        <v>3.90625E-3</v>
      </c>
      <c r="I1097" s="16">
        <v>22.57</v>
      </c>
      <c r="J1097" s="32">
        <f t="shared" si="16"/>
        <v>1.0062007210216697</v>
      </c>
      <c r="K1097" s="18">
        <f t="shared" ca="1" si="3"/>
        <v>9557.0306894372861</v>
      </c>
      <c r="L1097" s="19"/>
      <c r="M1097" s="20"/>
      <c r="N1097" s="18"/>
      <c r="O1097" s="20"/>
      <c r="P1097" s="21"/>
      <c r="Q1097" s="33">
        <f t="shared" si="17"/>
        <v>0.9937992789783302</v>
      </c>
      <c r="R1097" s="5">
        <f t="shared" ca="1" si="4"/>
        <v>8.4691723787639077</v>
      </c>
      <c r="S1097" s="20"/>
      <c r="T1097" s="20"/>
      <c r="U1097" s="5">
        <f t="shared" ca="1" si="5"/>
        <v>15.911339708660506</v>
      </c>
      <c r="V1097" s="23"/>
      <c r="W1097" s="20"/>
      <c r="X1097" s="32">
        <f t="shared" si="18"/>
        <v>1.0124014420433396</v>
      </c>
      <c r="Y1097" s="18">
        <f t="shared" ca="1" si="6"/>
        <v>293475477.27282584</v>
      </c>
      <c r="Z1097" s="20"/>
      <c r="AA1097" s="20"/>
      <c r="AB1097" s="18"/>
      <c r="AC1097" s="20"/>
      <c r="AD1097" s="20"/>
      <c r="AE1097" s="24">
        <f t="shared" si="75"/>
        <v>13</v>
      </c>
      <c r="AH1097" s="25">
        <f t="shared" ca="1" si="7"/>
        <v>1</v>
      </c>
      <c r="AI1097" s="15">
        <f t="shared" ca="1" si="8"/>
        <v>24.037699524995759</v>
      </c>
      <c r="AJ1097" s="15">
        <f t="shared" ca="1" si="9"/>
        <v>23.733903001032818</v>
      </c>
      <c r="AK1097" s="17">
        <f t="shared" ca="1" si="10"/>
        <v>9.3313007727703901E-3</v>
      </c>
      <c r="AL1097" s="17">
        <f t="shared" ca="1" si="11"/>
        <v>-1.1586870607626622E-2</v>
      </c>
      <c r="AM1097" s="26">
        <f t="shared" ca="1" si="12"/>
        <v>1</v>
      </c>
      <c r="AN1097" s="26">
        <f t="shared" ca="1" si="13"/>
        <v>1</v>
      </c>
      <c r="AO1097" s="25">
        <f t="shared" si="20"/>
        <v>0</v>
      </c>
      <c r="AP1097" s="26">
        <f t="shared" si="21"/>
        <v>0</v>
      </c>
      <c r="AQ1097" s="25">
        <f t="shared" si="22"/>
        <v>1</v>
      </c>
      <c r="AR1097" s="26">
        <f t="shared" si="23"/>
        <v>0</v>
      </c>
      <c r="BD1097" s="30"/>
      <c r="BE1097" s="30"/>
      <c r="BF1097" s="30"/>
    </row>
    <row r="1098" spans="1:58" x14ac:dyDescent="0.2">
      <c r="A1098" s="40">
        <v>39664</v>
      </c>
      <c r="B1098" s="13">
        <v>22.78</v>
      </c>
      <c r="C1098" s="14">
        <v>23.01</v>
      </c>
      <c r="D1098" s="31">
        <f t="shared" si="14"/>
        <v>15205.523355466683</v>
      </c>
      <c r="E1098" s="31">
        <f t="shared" si="15"/>
        <v>16395.415150671128</v>
      </c>
      <c r="F1098" s="16">
        <f t="shared" si="0"/>
        <v>31600.938506137813</v>
      </c>
      <c r="G1098" s="16">
        <f t="shared" si="1"/>
        <v>22.899330173814992</v>
      </c>
      <c r="H1098" s="17">
        <f t="shared" si="2"/>
        <v>9.9956540634507096E-3</v>
      </c>
      <c r="I1098" s="16">
        <v>23.49</v>
      </c>
      <c r="J1098" s="32">
        <f t="shared" si="16"/>
        <v>0.9957661635944256</v>
      </c>
      <c r="K1098" s="18">
        <f t="shared" ca="1" si="3"/>
        <v>9516.1798135756144</v>
      </c>
      <c r="L1098" s="19"/>
      <c r="M1098" s="20"/>
      <c r="N1098" s="18"/>
      <c r="O1098" s="20"/>
      <c r="P1098" s="21"/>
      <c r="Q1098" s="33">
        <f t="shared" si="17"/>
        <v>1.0042338364055743</v>
      </c>
      <c r="R1098" s="5">
        <f t="shared" ca="1" si="4"/>
        <v>8.5046751607644282</v>
      </c>
      <c r="S1098" s="20"/>
      <c r="T1098" s="20"/>
      <c r="U1098" s="5">
        <f t="shared" ca="1" si="5"/>
        <v>15.978158680066221</v>
      </c>
      <c r="V1098" s="23"/>
      <c r="W1098" s="20"/>
      <c r="X1098" s="32">
        <f t="shared" si="18"/>
        <v>0.99153232718885131</v>
      </c>
      <c r="Y1098" s="18">
        <f t="shared" ca="1" si="6"/>
        <v>290971271.96265471</v>
      </c>
      <c r="Z1098" s="20"/>
      <c r="AA1098" s="20"/>
      <c r="AB1098" s="18"/>
      <c r="AC1098" s="20"/>
      <c r="AD1098" s="20"/>
      <c r="AE1098" s="24">
        <f t="shared" si="75"/>
        <v>12</v>
      </c>
      <c r="AH1098" s="25">
        <f t="shared" ca="1" si="7"/>
        <v>1</v>
      </c>
      <c r="AI1098" s="15">
        <f t="shared" ca="1" si="8"/>
        <v>23.938445322919144</v>
      </c>
      <c r="AJ1098" s="15">
        <f t="shared" ca="1" si="9"/>
        <v>23.779529172192039</v>
      </c>
      <c r="AK1098" s="17">
        <f t="shared" ca="1" si="10"/>
        <v>9.7276705394465091E-3</v>
      </c>
      <c r="AL1098" s="17">
        <f t="shared" ca="1" si="11"/>
        <v>-6.2591719316312591E-3</v>
      </c>
      <c r="AM1098" s="26">
        <f t="shared" ca="1" si="12"/>
        <v>1</v>
      </c>
      <c r="AN1098" s="26">
        <f t="shared" ca="1" si="13"/>
        <v>1</v>
      </c>
      <c r="AO1098" s="25">
        <f t="shared" si="20"/>
        <v>0</v>
      </c>
      <c r="AP1098" s="26">
        <f t="shared" si="21"/>
        <v>0</v>
      </c>
      <c r="AQ1098" s="25">
        <f t="shared" si="22"/>
        <v>1</v>
      </c>
      <c r="AR1098" s="26">
        <f t="shared" si="23"/>
        <v>0</v>
      </c>
      <c r="BD1098" s="30"/>
      <c r="BE1098" s="30"/>
      <c r="BF1098" s="30"/>
    </row>
    <row r="1099" spans="1:58" x14ac:dyDescent="0.2">
      <c r="A1099" s="40">
        <v>39665</v>
      </c>
      <c r="B1099" s="13">
        <v>21.44</v>
      </c>
      <c r="C1099" s="14">
        <v>22.12</v>
      </c>
      <c r="D1099" s="31">
        <f t="shared" si="14"/>
        <v>13938.396409177793</v>
      </c>
      <c r="E1099" s="31">
        <f t="shared" si="15"/>
        <v>17649.876334350436</v>
      </c>
      <c r="F1099" s="16">
        <f t="shared" si="0"/>
        <v>31588.272743528229</v>
      </c>
      <c r="G1099" s="16">
        <f t="shared" si="1"/>
        <v>21.81994847026947</v>
      </c>
      <c r="H1099" s="17">
        <f t="shared" si="2"/>
        <v>3.0741410488245968E-2</v>
      </c>
      <c r="I1099" s="16">
        <v>21.14</v>
      </c>
      <c r="J1099" s="32">
        <f t="shared" si="16"/>
        <v>0.95248213794292247</v>
      </c>
      <c r="K1099" s="18">
        <f t="shared" ca="1" si="3"/>
        <v>9063.6217731209235</v>
      </c>
      <c r="L1099" s="19"/>
      <c r="M1099" s="20"/>
      <c r="N1099" s="18"/>
      <c r="O1099" s="20"/>
      <c r="P1099" s="21"/>
      <c r="Q1099" s="33">
        <f t="shared" si="17"/>
        <v>1.0475178620570775</v>
      </c>
      <c r="R1099" s="5">
        <f t="shared" ca="1" si="4"/>
        <v>8.9084280130385842</v>
      </c>
      <c r="S1099" s="20"/>
      <c r="T1099" s="20"/>
      <c r="U1099" s="5">
        <f t="shared" ca="1" si="5"/>
        <v>16.736833607783279</v>
      </c>
      <c r="V1099" s="23"/>
      <c r="W1099" s="20"/>
      <c r="X1099" s="32">
        <f t="shared" si="18"/>
        <v>0.90496427588584483</v>
      </c>
      <c r="Y1099" s="18">
        <f t="shared" ca="1" si="6"/>
        <v>263301276.61359525</v>
      </c>
      <c r="Z1099" s="20"/>
      <c r="AA1099" s="20"/>
      <c r="AB1099" s="18"/>
      <c r="AC1099" s="20"/>
      <c r="AD1099" s="20"/>
      <c r="AE1099" s="24">
        <f t="shared" si="75"/>
        <v>11</v>
      </c>
      <c r="AH1099" s="25">
        <f t="shared" ca="1" si="7"/>
        <v>1</v>
      </c>
      <c r="AI1099" s="15">
        <f t="shared" ca="1" si="8"/>
        <v>23.77881437406036</v>
      </c>
      <c r="AJ1099" s="15">
        <f t="shared" ca="1" si="9"/>
        <v>23.738203352665089</v>
      </c>
      <c r="AK1099" s="17">
        <f t="shared" ca="1" si="10"/>
        <v>1.4919995829841734E-2</v>
      </c>
      <c r="AL1099" s="17">
        <f t="shared" ca="1" si="11"/>
        <v>8.2825351627500293E-4</v>
      </c>
      <c r="AM1099" s="26">
        <f t="shared" ca="1" si="12"/>
        <v>1</v>
      </c>
      <c r="AN1099" s="26">
        <f t="shared" ca="1" si="13"/>
        <v>1</v>
      </c>
      <c r="AO1099" s="25">
        <f t="shared" si="20"/>
        <v>0</v>
      </c>
      <c r="AP1099" s="26">
        <f t="shared" si="21"/>
        <v>0</v>
      </c>
      <c r="AQ1099" s="25">
        <f t="shared" si="22"/>
        <v>1</v>
      </c>
      <c r="AR1099" s="26">
        <f t="shared" si="23"/>
        <v>0</v>
      </c>
      <c r="BD1099" s="30"/>
      <c r="BE1099" s="30"/>
      <c r="BF1099" s="30"/>
    </row>
    <row r="1100" spans="1:58" x14ac:dyDescent="0.2">
      <c r="A1100" s="40">
        <v>39666</v>
      </c>
      <c r="B1100" s="13">
        <v>20.7</v>
      </c>
      <c r="C1100" s="14">
        <v>21.58</v>
      </c>
      <c r="D1100" s="31">
        <f t="shared" si="14"/>
        <v>12671.269462888902</v>
      </c>
      <c r="E1100" s="31">
        <f t="shared" si="15"/>
        <v>18878.050011042742</v>
      </c>
      <c r="F1100" s="16">
        <f t="shared" si="0"/>
        <v>31549.319473931646</v>
      </c>
      <c r="G1100" s="16">
        <f t="shared" si="1"/>
        <v>21.226562356549216</v>
      </c>
      <c r="H1100" s="17">
        <f t="shared" si="2"/>
        <v>4.0778498609823854E-2</v>
      </c>
      <c r="I1100" s="16">
        <v>20.23</v>
      </c>
      <c r="J1100" s="32">
        <f t="shared" si="16"/>
        <v>0.97160571766133641</v>
      </c>
      <c r="K1100" s="18">
        <f t="shared" ca="1" si="3"/>
        <v>8805.9077236349531</v>
      </c>
      <c r="L1100" s="19"/>
      <c r="M1100" s="20"/>
      <c r="N1100" s="18"/>
      <c r="O1100" s="20"/>
      <c r="P1100" s="21"/>
      <c r="Q1100" s="33">
        <f t="shared" si="17"/>
        <v>1.0283942823386636</v>
      </c>
      <c r="R1100" s="5">
        <f t="shared" ca="1" si="4"/>
        <v>9.160994782341394</v>
      </c>
      <c r="S1100" s="20"/>
      <c r="T1100" s="20"/>
      <c r="U1100" s="5">
        <f t="shared" ca="1" si="5"/>
        <v>17.211474724228861</v>
      </c>
      <c r="V1100" s="23"/>
      <c r="W1100" s="20"/>
      <c r="X1100" s="32">
        <f t="shared" si="18"/>
        <v>0.94321143532267271</v>
      </c>
      <c r="Y1100" s="18">
        <f t="shared" ca="1" si="6"/>
        <v>248332430.42678905</v>
      </c>
      <c r="Z1100" s="20"/>
      <c r="AA1100" s="20"/>
      <c r="AB1100" s="18"/>
      <c r="AC1100" s="20"/>
      <c r="AD1100" s="20"/>
      <c r="AE1100" s="24">
        <f t="shared" si="75"/>
        <v>10</v>
      </c>
      <c r="AH1100" s="25" t="str">
        <f t="shared" ca="1" si="7"/>
        <v>-</v>
      </c>
      <c r="AI1100" s="15">
        <f t="shared" ca="1" si="8"/>
        <v>23.662381299597058</v>
      </c>
      <c r="AJ1100" s="15">
        <f t="shared" ca="1" si="9"/>
        <v>23.691384677525793</v>
      </c>
      <c r="AK1100" s="17">
        <f t="shared" ca="1" si="10"/>
        <v>1.9469058342817314E-2</v>
      </c>
      <c r="AL1100" s="17">
        <f t="shared" ca="1" si="11"/>
        <v>8.9042833394196233E-3</v>
      </c>
      <c r="AM1100" s="26">
        <f t="shared" ca="1" si="12"/>
        <v>0</v>
      </c>
      <c r="AN1100" s="26">
        <f t="shared" ca="1" si="13"/>
        <v>1</v>
      </c>
      <c r="AO1100" s="25">
        <f t="shared" si="20"/>
        <v>0</v>
      </c>
      <c r="AP1100" s="26">
        <f t="shared" si="21"/>
        <v>0</v>
      </c>
      <c r="AQ1100" s="25">
        <f t="shared" si="22"/>
        <v>1</v>
      </c>
      <c r="AR1100" s="26">
        <f t="shared" si="23"/>
        <v>0</v>
      </c>
      <c r="BD1100" s="30"/>
      <c r="BE1100" s="30"/>
      <c r="BF1100" s="30"/>
    </row>
    <row r="1101" spans="1:58" x14ac:dyDescent="0.2">
      <c r="A1101" s="40">
        <v>39667</v>
      </c>
      <c r="B1101" s="13">
        <v>21.51</v>
      </c>
      <c r="C1101" s="14">
        <v>22.52</v>
      </c>
      <c r="D1101" s="31">
        <f t="shared" si="14"/>
        <v>11404.142516600012</v>
      </c>
      <c r="E1101" s="31">
        <f t="shared" si="15"/>
        <v>20093.50542291392</v>
      </c>
      <c r="F1101" s="16">
        <f t="shared" si="0"/>
        <v>31497.647939513932</v>
      </c>
      <c r="G1101" s="16">
        <f t="shared" si="1"/>
        <v>22.154316061825163</v>
      </c>
      <c r="H1101" s="17">
        <f t="shared" si="2"/>
        <v>4.4849023090586027E-2</v>
      </c>
      <c r="I1101" s="16">
        <v>21.15</v>
      </c>
      <c r="J1101" s="32">
        <f t="shared" si="16"/>
        <v>1.0419978190550501</v>
      </c>
      <c r="K1101" s="18">
        <f t="shared" ca="1" si="3"/>
        <v>9175.3625664308183</v>
      </c>
      <c r="L1101" s="19"/>
      <c r="M1101" s="20"/>
      <c r="N1101" s="18"/>
      <c r="O1101" s="20"/>
      <c r="P1101" s="21"/>
      <c r="Q1101" s="33">
        <f t="shared" si="17"/>
        <v>0.95800218094494993</v>
      </c>
      <c r="R1101" s="5">
        <f t="shared" ca="1" si="4"/>
        <v>8.7758873739517931</v>
      </c>
      <c r="S1101" s="20"/>
      <c r="T1101" s="20"/>
      <c r="U1101" s="5">
        <f t="shared" ca="1" si="5"/>
        <v>16.488065827686036</v>
      </c>
      <c r="V1101" s="23"/>
      <c r="W1101" s="20"/>
      <c r="X1101" s="32">
        <f t="shared" si="18"/>
        <v>1.0839956381101001</v>
      </c>
      <c r="Y1101" s="18">
        <f t="shared" ca="1" si="6"/>
        <v>269173555.06378579</v>
      </c>
      <c r="Z1101" s="20"/>
      <c r="AA1101" s="20"/>
      <c r="AB1101" s="18"/>
      <c r="AC1101" s="20"/>
      <c r="AD1101" s="20"/>
      <c r="AE1101" s="24">
        <f t="shared" si="75"/>
        <v>9</v>
      </c>
      <c r="AH1101" s="25" t="str">
        <f t="shared" ca="1" si="7"/>
        <v>-</v>
      </c>
      <c r="AI1101" s="15">
        <f t="shared" ca="1" si="8"/>
        <v>23.531940873761261</v>
      </c>
      <c r="AJ1101" s="15">
        <f t="shared" ca="1" si="9"/>
        <v>23.665402594254338</v>
      </c>
      <c r="AK1101" s="17">
        <f t="shared" ca="1" si="10"/>
        <v>2.2946912115833534E-2</v>
      </c>
      <c r="AL1101" s="17">
        <f t="shared" ca="1" si="11"/>
        <v>1.2320092380620463E-2</v>
      </c>
      <c r="AM1101" s="26">
        <f t="shared" ca="1" si="12"/>
        <v>0</v>
      </c>
      <c r="AN1101" s="26">
        <f t="shared" ca="1" si="13"/>
        <v>1</v>
      </c>
      <c r="AO1101" s="25">
        <f t="shared" si="20"/>
        <v>0</v>
      </c>
      <c r="AP1101" s="26">
        <f t="shared" si="21"/>
        <v>0</v>
      </c>
      <c r="AQ1101" s="25">
        <f t="shared" si="22"/>
        <v>1</v>
      </c>
      <c r="AR1101" s="26">
        <f t="shared" si="23"/>
        <v>0</v>
      </c>
      <c r="BD1101" s="30"/>
      <c r="BE1101" s="30"/>
      <c r="BF1101" s="30"/>
    </row>
    <row r="1102" spans="1:58" x14ac:dyDescent="0.2">
      <c r="A1102" s="40">
        <v>39668</v>
      </c>
      <c r="B1102" s="13">
        <v>20.91</v>
      </c>
      <c r="C1102" s="14">
        <v>21.87</v>
      </c>
      <c r="D1102" s="31">
        <f t="shared" si="14"/>
        <v>10137.015570311121</v>
      </c>
      <c r="E1102" s="31">
        <f t="shared" si="15"/>
        <v>21303.802963529997</v>
      </c>
      <c r="F1102" s="16">
        <f t="shared" si="0"/>
        <v>31440.81853384112</v>
      </c>
      <c r="G1102" s="16">
        <f t="shared" si="1"/>
        <v>21.560480865279505</v>
      </c>
      <c r="H1102" s="17">
        <f t="shared" si="2"/>
        <v>4.3895747599451362E-2</v>
      </c>
      <c r="I1102" s="16">
        <v>20.66</v>
      </c>
      <c r="J1102" s="32">
        <f t="shared" si="16"/>
        <v>0.97143962657477889</v>
      </c>
      <c r="K1102" s="18">
        <f t="shared" ca="1" si="3"/>
        <v>8912.9474074013087</v>
      </c>
      <c r="L1102" s="19"/>
      <c r="M1102" s="20"/>
      <c r="N1102" s="18"/>
      <c r="O1102" s="20"/>
      <c r="P1102" s="21"/>
      <c r="Q1102" s="33">
        <f t="shared" si="17"/>
        <v>1.0285603734252211</v>
      </c>
      <c r="R1102" s="5">
        <f t="shared" ca="1" si="4"/>
        <v>9.0261539611217589</v>
      </c>
      <c r="S1102" s="20"/>
      <c r="T1102" s="20"/>
      <c r="U1102" s="5">
        <f t="shared" ca="1" si="5"/>
        <v>16.958390547058439</v>
      </c>
      <c r="V1102" s="23"/>
      <c r="W1102" s="20"/>
      <c r="X1102" s="32">
        <f t="shared" si="18"/>
        <v>0.94287925314955778</v>
      </c>
      <c r="Y1102" s="18">
        <f t="shared" ca="1" si="6"/>
        <v>253781457.31482333</v>
      </c>
      <c r="Z1102" s="20"/>
      <c r="AA1102" s="20"/>
      <c r="AB1102" s="18"/>
      <c r="AC1102" s="20"/>
      <c r="AD1102" s="20"/>
      <c r="AE1102" s="24">
        <f t="shared" si="75"/>
        <v>8</v>
      </c>
      <c r="AH1102" s="25" t="str">
        <f t="shared" ca="1" si="7"/>
        <v>-</v>
      </c>
      <c r="AI1102" s="15">
        <f t="shared" ca="1" si="8"/>
        <v>23.36737659683476</v>
      </c>
      <c r="AJ1102" s="15">
        <f t="shared" ca="1" si="9"/>
        <v>23.606722165225602</v>
      </c>
      <c r="AK1102" s="17">
        <f t="shared" ca="1" si="10"/>
        <v>2.9027763975259652E-2</v>
      </c>
      <c r="AL1102" s="17">
        <f t="shared" ca="1" si="11"/>
        <v>1.5740942174573253E-2</v>
      </c>
      <c r="AM1102" s="26">
        <f t="shared" ca="1" si="12"/>
        <v>0</v>
      </c>
      <c r="AN1102" s="26">
        <f t="shared" ca="1" si="13"/>
        <v>1</v>
      </c>
      <c r="AO1102" s="25">
        <f t="shared" si="20"/>
        <v>0</v>
      </c>
      <c r="AP1102" s="26">
        <f t="shared" si="21"/>
        <v>0</v>
      </c>
      <c r="AQ1102" s="25">
        <f t="shared" si="22"/>
        <v>1</v>
      </c>
      <c r="AR1102" s="26">
        <f t="shared" si="23"/>
        <v>0</v>
      </c>
      <c r="BD1102" s="30"/>
      <c r="BE1102" s="30"/>
      <c r="BF1102" s="30"/>
    </row>
    <row r="1103" spans="1:58" x14ac:dyDescent="0.2">
      <c r="A1103" s="40">
        <v>39671</v>
      </c>
      <c r="B1103" s="13">
        <v>20.29</v>
      </c>
      <c r="C1103" s="14">
        <v>21.68</v>
      </c>
      <c r="D1103" s="31">
        <f t="shared" si="14"/>
        <v>8869.8886240222309</v>
      </c>
      <c r="E1103" s="31">
        <f t="shared" si="15"/>
        <v>22515.308425208128</v>
      </c>
      <c r="F1103" s="16">
        <f t="shared" si="0"/>
        <v>31385.197049230359</v>
      </c>
      <c r="G1103" s="16">
        <f t="shared" si="1"/>
        <v>21.287166870163293</v>
      </c>
      <c r="H1103" s="17">
        <f t="shared" si="2"/>
        <v>6.4114391143911487E-2</v>
      </c>
      <c r="I1103" s="16">
        <v>20.12</v>
      </c>
      <c r="J1103" s="32">
        <f t="shared" si="16"/>
        <v>0.9855767221763343</v>
      </c>
      <c r="K1103" s="18">
        <f t="shared" ca="1" si="3"/>
        <v>8784.0353685959635</v>
      </c>
      <c r="L1103" s="19"/>
      <c r="M1103" s="20"/>
      <c r="N1103" s="18"/>
      <c r="O1103" s="20"/>
      <c r="P1103" s="21"/>
      <c r="Q1103" s="33">
        <f t="shared" si="17"/>
        <v>1.0144232778236657</v>
      </c>
      <c r="R1103" s="5">
        <f t="shared" ca="1" si="4"/>
        <v>9.1559592462716815</v>
      </c>
      <c r="S1103" s="20"/>
      <c r="T1103" s="20"/>
      <c r="U1103" s="5">
        <f t="shared" ca="1" si="5"/>
        <v>17.202397173676356</v>
      </c>
      <c r="V1103" s="23"/>
      <c r="W1103" s="20"/>
      <c r="X1103" s="32">
        <f t="shared" si="18"/>
        <v>0.97115344435266848</v>
      </c>
      <c r="Y1103" s="18">
        <f t="shared" ca="1" si="6"/>
        <v>246444516.03165144</v>
      </c>
      <c r="Z1103" s="20"/>
      <c r="AA1103" s="20"/>
      <c r="AB1103" s="18"/>
      <c r="AC1103" s="20"/>
      <c r="AD1103" s="20"/>
      <c r="AE1103" s="24">
        <f t="shared" si="75"/>
        <v>7</v>
      </c>
      <c r="AH1103" s="25" t="str">
        <f t="shared" ca="1" si="7"/>
        <v>-</v>
      </c>
      <c r="AI1103" s="15">
        <f t="shared" ca="1" si="8"/>
        <v>23.164548254222325</v>
      </c>
      <c r="AJ1103" s="15">
        <f t="shared" ca="1" si="9"/>
        <v>23.549088194727091</v>
      </c>
      <c r="AK1103" s="17">
        <f t="shared" ca="1" si="10"/>
        <v>3.9062454165911566E-2</v>
      </c>
      <c r="AL1103" s="17">
        <f t="shared" ca="1" si="11"/>
        <v>2.0404604226109735E-2</v>
      </c>
      <c r="AM1103" s="26">
        <f t="shared" ca="1" si="12"/>
        <v>0</v>
      </c>
      <c r="AN1103" s="26">
        <f t="shared" ca="1" si="13"/>
        <v>1</v>
      </c>
      <c r="AO1103" s="25">
        <f t="shared" si="20"/>
        <v>0</v>
      </c>
      <c r="AP1103" s="26">
        <f t="shared" si="21"/>
        <v>0</v>
      </c>
      <c r="AQ1103" s="25">
        <f t="shared" si="22"/>
        <v>1</v>
      </c>
      <c r="AR1103" s="26">
        <f t="shared" si="23"/>
        <v>0</v>
      </c>
      <c r="BD1103" s="30"/>
      <c r="BE1103" s="30"/>
      <c r="BF1103" s="30"/>
    </row>
    <row r="1104" spans="1:58" x14ac:dyDescent="0.2">
      <c r="A1104" s="40">
        <v>39672</v>
      </c>
      <c r="B1104" s="13">
        <v>21.28</v>
      </c>
      <c r="C1104" s="14">
        <v>22.46</v>
      </c>
      <c r="D1104" s="31">
        <f t="shared" si="14"/>
        <v>7602.7616777333405</v>
      </c>
      <c r="E1104" s="31">
        <f t="shared" si="15"/>
        <v>23701.194298833663</v>
      </c>
      <c r="F1104" s="16">
        <f t="shared" si="0"/>
        <v>31303.955976567006</v>
      </c>
      <c r="G1104" s="16">
        <f t="shared" si="1"/>
        <v>22.173414535005069</v>
      </c>
      <c r="H1104" s="17">
        <f t="shared" si="2"/>
        <v>5.2537845057880617E-2</v>
      </c>
      <c r="I1104" s="16">
        <v>21.17</v>
      </c>
      <c r="J1104" s="32">
        <f t="shared" si="16"/>
        <v>1.0389366720390842</v>
      </c>
      <c r="K1104" s="18">
        <f t="shared" ca="1" si="3"/>
        <v>9125.6844218868573</v>
      </c>
      <c r="L1104" s="19"/>
      <c r="M1104" s="20"/>
      <c r="N1104" s="18"/>
      <c r="O1104" s="20"/>
      <c r="P1104" s="21"/>
      <c r="Q1104" s="33">
        <f t="shared" si="17"/>
        <v>0.96106332796091565</v>
      </c>
      <c r="R1104" s="5">
        <f t="shared" ca="1" si="4"/>
        <v>8.7990900901049027</v>
      </c>
      <c r="S1104" s="20"/>
      <c r="T1104" s="20"/>
      <c r="U1104" s="5">
        <f t="shared" ca="1" si="5"/>
        <v>16.53202707615084</v>
      </c>
      <c r="V1104" s="23"/>
      <c r="W1104" s="20"/>
      <c r="X1104" s="32">
        <f t="shared" si="18"/>
        <v>1.0778733440781687</v>
      </c>
      <c r="Y1104" s="18">
        <f t="shared" ca="1" si="6"/>
        <v>265618492.28983632</v>
      </c>
      <c r="Z1104" s="20"/>
      <c r="AA1104" s="20"/>
      <c r="AB1104" s="18"/>
      <c r="AC1104" s="20"/>
      <c r="AD1104" s="20"/>
      <c r="AE1104" s="24">
        <f t="shared" si="75"/>
        <v>6</v>
      </c>
      <c r="AH1104" s="25" t="str">
        <f t="shared" ca="1" si="7"/>
        <v>-</v>
      </c>
      <c r="AI1104" s="15">
        <f t="shared" ca="1" si="8"/>
        <v>22.97700545638849</v>
      </c>
      <c r="AJ1104" s="15">
        <f t="shared" ca="1" si="9"/>
        <v>23.534574235492805</v>
      </c>
      <c r="AK1104" s="17">
        <f t="shared" ca="1" si="10"/>
        <v>4.6152819331649886E-2</v>
      </c>
      <c r="AL1104" s="17">
        <f t="shared" ca="1" si="11"/>
        <v>2.3581564252124876E-2</v>
      </c>
      <c r="AM1104" s="26">
        <f t="shared" ca="1" si="12"/>
        <v>0</v>
      </c>
      <c r="AN1104" s="26">
        <f t="shared" ca="1" si="13"/>
        <v>1</v>
      </c>
      <c r="AO1104" s="25">
        <f t="shared" si="20"/>
        <v>0</v>
      </c>
      <c r="AP1104" s="26">
        <f t="shared" si="21"/>
        <v>0</v>
      </c>
      <c r="AQ1104" s="25">
        <f t="shared" si="22"/>
        <v>1</v>
      </c>
      <c r="AR1104" s="26">
        <f t="shared" si="23"/>
        <v>0</v>
      </c>
      <c r="BD1104" s="30"/>
      <c r="BE1104" s="30"/>
      <c r="BF1104" s="30"/>
    </row>
    <row r="1105" spans="1:58" x14ac:dyDescent="0.2">
      <c r="A1105" s="40">
        <v>39673</v>
      </c>
      <c r="B1105" s="13">
        <v>21.5</v>
      </c>
      <c r="C1105" s="14">
        <v>22.93</v>
      </c>
      <c r="D1105" s="31">
        <f t="shared" si="14"/>
        <v>6335.6347314444502</v>
      </c>
      <c r="E1105" s="31">
        <f t="shared" si="15"/>
        <v>24901.749125949762</v>
      </c>
      <c r="F1105" s="16">
        <f t="shared" si="0"/>
        <v>31237.383857394212</v>
      </c>
      <c r="G1105" s="16">
        <f t="shared" si="1"/>
        <v>22.63996426245788</v>
      </c>
      <c r="H1105" s="17">
        <f t="shared" si="2"/>
        <v>6.2363715656345353E-2</v>
      </c>
      <c r="I1105" s="16">
        <v>21.55</v>
      </c>
      <c r="J1105" s="32">
        <f t="shared" si="16"/>
        <v>1.0188695685164033</v>
      </c>
      <c r="K1105" s="18">
        <f t="shared" ca="1" si="3"/>
        <v>9297.5030933203525</v>
      </c>
      <c r="L1105" s="19"/>
      <c r="M1105" s="20"/>
      <c r="N1105" s="18"/>
      <c r="O1105" s="20"/>
      <c r="P1105" s="21"/>
      <c r="Q1105" s="33">
        <f t="shared" si="17"/>
        <v>0.98113043148359669</v>
      </c>
      <c r="R1105" s="5">
        <f t="shared" ca="1" si="4"/>
        <v>8.6326954150482855</v>
      </c>
      <c r="S1105" s="20"/>
      <c r="T1105" s="20"/>
      <c r="U1105" s="5">
        <f t="shared" ca="1" si="5"/>
        <v>16.219519557230985</v>
      </c>
      <c r="V1105" s="23"/>
      <c r="W1105" s="20"/>
      <c r="X1105" s="32">
        <f t="shared" si="18"/>
        <v>1.0377391370328066</v>
      </c>
      <c r="Y1105" s="18">
        <f t="shared" ca="1" si="6"/>
        <v>275624564.05963945</v>
      </c>
      <c r="Z1105" s="20"/>
      <c r="AA1105" s="20"/>
      <c r="AB1105" s="18"/>
      <c r="AC1105" s="20"/>
      <c r="AD1105" s="20"/>
      <c r="AE1105" s="24">
        <f t="shared" si="75"/>
        <v>5</v>
      </c>
      <c r="AH1105" s="25" t="str">
        <f t="shared" ca="1" si="7"/>
        <v>-</v>
      </c>
      <c r="AI1105" s="15">
        <f t="shared" ca="1" si="8"/>
        <v>22.805612976795125</v>
      </c>
      <c r="AJ1105" s="15">
        <f t="shared" ca="1" si="9"/>
        <v>23.537279973638753</v>
      </c>
      <c r="AK1105" s="17">
        <f t="shared" ca="1" si="10"/>
        <v>5.1423203526333117E-2</v>
      </c>
      <c r="AL1105" s="17">
        <f t="shared" ca="1" si="11"/>
        <v>2.6737212047928782E-2</v>
      </c>
      <c r="AM1105" s="26">
        <f t="shared" ca="1" si="12"/>
        <v>0</v>
      </c>
      <c r="AN1105" s="26">
        <f t="shared" ca="1" si="13"/>
        <v>1</v>
      </c>
      <c r="AO1105" s="25">
        <f t="shared" si="20"/>
        <v>0</v>
      </c>
      <c r="AP1105" s="26">
        <f t="shared" si="21"/>
        <v>0</v>
      </c>
      <c r="AQ1105" s="25">
        <f t="shared" si="22"/>
        <v>1</v>
      </c>
      <c r="AR1105" s="26">
        <f t="shared" si="23"/>
        <v>0</v>
      </c>
      <c r="BD1105" s="30"/>
      <c r="BE1105" s="30"/>
      <c r="BF1105" s="30"/>
    </row>
    <row r="1106" spans="1:58" x14ac:dyDescent="0.2">
      <c r="A1106" s="40">
        <v>39674</v>
      </c>
      <c r="B1106" s="13">
        <v>20.8</v>
      </c>
      <c r="C1106" s="14">
        <v>22.15</v>
      </c>
      <c r="D1106" s="31">
        <f t="shared" si="14"/>
        <v>5068.5077851555598</v>
      </c>
      <c r="E1106" s="31">
        <f t="shared" si="15"/>
        <v>26089.853327659799</v>
      </c>
      <c r="F1106" s="16">
        <f t="shared" si="0"/>
        <v>31158.361112815357</v>
      </c>
      <c r="G1106" s="16">
        <f t="shared" si="1"/>
        <v>21.930396488596259</v>
      </c>
      <c r="H1106" s="17">
        <f t="shared" si="2"/>
        <v>6.0948081264108223E-2</v>
      </c>
      <c r="I1106" s="16">
        <v>20.34</v>
      </c>
      <c r="J1106" s="32">
        <f t="shared" si="16"/>
        <v>0.96620815446572073</v>
      </c>
      <c r="K1106" s="18">
        <f t="shared" ca="1" si="3"/>
        <v>8982.9570728457966</v>
      </c>
      <c r="L1106" s="19"/>
      <c r="M1106" s="20"/>
      <c r="N1106" s="18"/>
      <c r="O1106" s="20"/>
      <c r="P1106" s="21"/>
      <c r="Q1106" s="33">
        <f t="shared" si="17"/>
        <v>1.0337918455342794</v>
      </c>
      <c r="R1106" s="5">
        <f t="shared" ca="1" si="4"/>
        <v>8.9240383458697501</v>
      </c>
      <c r="S1106" s="20"/>
      <c r="T1106" s="20"/>
      <c r="U1106" s="5">
        <f t="shared" ca="1" si="5"/>
        <v>16.767033010455698</v>
      </c>
      <c r="V1106" s="23"/>
      <c r="W1106" s="20"/>
      <c r="X1106" s="32">
        <f t="shared" si="18"/>
        <v>0.93241630893144145</v>
      </c>
      <c r="Y1106" s="18">
        <f t="shared" ca="1" si="6"/>
        <v>256979924.90497839</v>
      </c>
      <c r="Z1106" s="20"/>
      <c r="AA1106" s="20"/>
      <c r="AB1106" s="18"/>
      <c r="AC1106" s="20"/>
      <c r="AD1106" s="20"/>
      <c r="AE1106" s="24">
        <f t="shared" si="75"/>
        <v>4</v>
      </c>
      <c r="AH1106" s="25" t="str">
        <f t="shared" ca="1" si="7"/>
        <v>-</v>
      </c>
      <c r="AI1106" s="15">
        <f t="shared" ca="1" si="8"/>
        <v>22.672774714347327</v>
      </c>
      <c r="AJ1106" s="15">
        <f t="shared" ca="1" si="9"/>
        <v>23.521238044180798</v>
      </c>
      <c r="AK1106" s="17">
        <f t="shared" ca="1" si="10"/>
        <v>5.4784800635380514E-2</v>
      </c>
      <c r="AL1106" s="17">
        <f t="shared" ca="1" si="11"/>
        <v>2.9586194958366625E-2</v>
      </c>
      <c r="AM1106" s="26">
        <f t="shared" ca="1" si="12"/>
        <v>0</v>
      </c>
      <c r="AN1106" s="26">
        <f t="shared" ca="1" si="13"/>
        <v>1</v>
      </c>
      <c r="AO1106" s="25">
        <f t="shared" si="20"/>
        <v>0</v>
      </c>
      <c r="AP1106" s="26">
        <f t="shared" si="21"/>
        <v>0</v>
      </c>
      <c r="AQ1106" s="25">
        <f t="shared" si="22"/>
        <v>1</v>
      </c>
      <c r="AR1106" s="26">
        <f t="shared" si="23"/>
        <v>0</v>
      </c>
      <c r="BD1106" s="30"/>
      <c r="BE1106" s="30"/>
      <c r="BF1106" s="30"/>
    </row>
    <row r="1107" spans="1:58" x14ac:dyDescent="0.2">
      <c r="A1107" s="40">
        <v>39675</v>
      </c>
      <c r="B1107" s="13">
        <v>20.18</v>
      </c>
      <c r="C1107" s="14">
        <v>21.92</v>
      </c>
      <c r="D1107" s="31">
        <f t="shared" si="14"/>
        <v>3801.3808388666698</v>
      </c>
      <c r="E1107" s="31">
        <f t="shared" si="15"/>
        <v>27279.751317854334</v>
      </c>
      <c r="F1107" s="16">
        <f t="shared" si="0"/>
        <v>31081.132156721003</v>
      </c>
      <c r="G1107" s="16">
        <f t="shared" si="1"/>
        <v>21.707189133707356</v>
      </c>
      <c r="H1107" s="17">
        <f t="shared" si="2"/>
        <v>7.9379562043795704E-2</v>
      </c>
      <c r="I1107" s="16">
        <v>19.579999999999998</v>
      </c>
      <c r="J1107" s="32">
        <f t="shared" si="16"/>
        <v>0.9873686422353235</v>
      </c>
      <c r="K1107" s="18">
        <f t="shared" ca="1" si="3"/>
        <v>8869.1285369338766</v>
      </c>
      <c r="L1107" s="19"/>
      <c r="M1107" s="20"/>
      <c r="N1107" s="18"/>
      <c r="O1107" s="20"/>
      <c r="P1107" s="21"/>
      <c r="Q1107" s="33">
        <f t="shared" si="17"/>
        <v>1.0126313577646766</v>
      </c>
      <c r="R1107" s="5">
        <f t="shared" ca="1" si="4"/>
        <v>9.0363846073413221</v>
      </c>
      <c r="S1107" s="20"/>
      <c r="T1107" s="20"/>
      <c r="U1107" s="5">
        <f t="shared" ca="1" si="5"/>
        <v>16.978242125686304</v>
      </c>
      <c r="V1107" s="23"/>
      <c r="W1107" s="20"/>
      <c r="X1107" s="32">
        <f t="shared" si="18"/>
        <v>0.974737284470647</v>
      </c>
      <c r="Y1107" s="18">
        <f t="shared" ca="1" si="6"/>
        <v>250471428.77169573</v>
      </c>
      <c r="Z1107" s="20"/>
      <c r="AA1107" s="20"/>
      <c r="AB1107" s="18"/>
      <c r="AC1107" s="20"/>
      <c r="AD1107" s="20"/>
      <c r="AE1107" s="24">
        <f t="shared" si="75"/>
        <v>3</v>
      </c>
      <c r="AH1107" s="25" t="str">
        <f t="shared" ca="1" si="7"/>
        <v>-</v>
      </c>
      <c r="AI1107" s="15">
        <f t="shared" ca="1" si="8"/>
        <v>22.552188379951616</v>
      </c>
      <c r="AJ1107" s="15">
        <f t="shared" ca="1" si="9"/>
        <v>23.481169486466339</v>
      </c>
      <c r="AK1107" s="17">
        <f t="shared" ca="1" si="10"/>
        <v>6.0539890460915458E-2</v>
      </c>
      <c r="AL1107" s="17">
        <f t="shared" ca="1" si="11"/>
        <v>3.4099483353388853E-2</v>
      </c>
      <c r="AM1107" s="26">
        <f t="shared" ca="1" si="12"/>
        <v>0</v>
      </c>
      <c r="AN1107" s="26">
        <f t="shared" ca="1" si="13"/>
        <v>1</v>
      </c>
      <c r="AO1107" s="25">
        <f t="shared" si="20"/>
        <v>0</v>
      </c>
      <c r="AP1107" s="26">
        <f t="shared" si="21"/>
        <v>0</v>
      </c>
      <c r="AQ1107" s="25">
        <f t="shared" si="22"/>
        <v>1</v>
      </c>
      <c r="AR1107" s="26">
        <f t="shared" si="23"/>
        <v>0</v>
      </c>
      <c r="BD1107" s="30"/>
      <c r="BE1107" s="30"/>
      <c r="BF1107" s="30"/>
    </row>
    <row r="1108" spans="1:58" x14ac:dyDescent="0.2">
      <c r="A1108" s="40">
        <v>39678</v>
      </c>
      <c r="B1108" s="13">
        <v>20.66</v>
      </c>
      <c r="C1108" s="14">
        <v>22.21</v>
      </c>
      <c r="D1108" s="31">
        <f t="shared" si="14"/>
        <v>2534.2538925777799</v>
      </c>
      <c r="E1108" s="31">
        <f t="shared" si="15"/>
        <v>28446.29428209292</v>
      </c>
      <c r="F1108" s="16">
        <f t="shared" si="0"/>
        <v>30980.548174670701</v>
      </c>
      <c r="G1108" s="16">
        <f t="shared" si="1"/>
        <v>22.083207745991171</v>
      </c>
      <c r="H1108" s="17">
        <f t="shared" si="2"/>
        <v>6.9788383610986049E-2</v>
      </c>
      <c r="I1108" s="16">
        <v>20.98</v>
      </c>
      <c r="J1108" s="32">
        <f t="shared" si="16"/>
        <v>1.014030074836215</v>
      </c>
      <c r="K1108" s="18">
        <f t="shared" ca="1" si="3"/>
        <v>8993.1964244936098</v>
      </c>
      <c r="L1108" s="19"/>
      <c r="M1108" s="20"/>
      <c r="N1108" s="18"/>
      <c r="O1108" s="20"/>
      <c r="P1108" s="21"/>
      <c r="Q1108" s="33">
        <f t="shared" si="17"/>
        <v>0.98596992516378501</v>
      </c>
      <c r="R1108" s="5">
        <f t="shared" ca="1" si="4"/>
        <v>8.9092322926895715</v>
      </c>
      <c r="S1108" s="20"/>
      <c r="T1108" s="20"/>
      <c r="U1108" s="5">
        <f t="shared" ca="1" si="5"/>
        <v>16.739463015685121</v>
      </c>
      <c r="V1108" s="23"/>
      <c r="W1108" s="20"/>
      <c r="X1108" s="32">
        <f t="shared" si="18"/>
        <v>1.02806014967243</v>
      </c>
      <c r="Y1108" s="18">
        <f t="shared" ca="1" si="6"/>
        <v>257482747.69082922</v>
      </c>
      <c r="Z1108" s="20"/>
      <c r="AA1108" s="20"/>
      <c r="AB1108" s="18"/>
      <c r="AC1108" s="20"/>
      <c r="AD1108" s="20"/>
      <c r="AE1108" s="24">
        <f t="shared" si="75"/>
        <v>2</v>
      </c>
      <c r="AH1108" s="25" t="str">
        <f t="shared" ca="1" si="7"/>
        <v>-</v>
      </c>
      <c r="AI1108" s="15">
        <f t="shared" ca="1" si="8"/>
        <v>22.459493022504585</v>
      </c>
      <c r="AJ1108" s="15">
        <f t="shared" ca="1" si="9"/>
        <v>23.460208179359853</v>
      </c>
      <c r="AK1108" s="17">
        <f t="shared" ca="1" si="10"/>
        <v>6.4855329796171243E-2</v>
      </c>
      <c r="AL1108" s="17">
        <f t="shared" ca="1" si="11"/>
        <v>3.7985167612613356E-2</v>
      </c>
      <c r="AM1108" s="26">
        <f t="shared" ca="1" si="12"/>
        <v>0</v>
      </c>
      <c r="AN1108" s="26">
        <f t="shared" ca="1" si="13"/>
        <v>1</v>
      </c>
      <c r="AO1108" s="25">
        <f t="shared" si="20"/>
        <v>0</v>
      </c>
      <c r="AP1108" s="26">
        <f t="shared" si="21"/>
        <v>0</v>
      </c>
      <c r="AQ1108" s="25">
        <f t="shared" si="22"/>
        <v>1</v>
      </c>
      <c r="AR1108" s="26">
        <f t="shared" si="23"/>
        <v>0</v>
      </c>
      <c r="BD1108" s="30"/>
      <c r="BE1108" s="30"/>
      <c r="BF1108" s="30"/>
    </row>
    <row r="1109" spans="1:58" x14ac:dyDescent="0.2">
      <c r="A1109" s="40">
        <v>39679</v>
      </c>
      <c r="B1109" s="13">
        <v>21</v>
      </c>
      <c r="C1109" s="14">
        <v>22.93</v>
      </c>
      <c r="D1109" s="31">
        <f t="shared" si="14"/>
        <v>1267.1269462888899</v>
      </c>
      <c r="E1109" s="31">
        <f t="shared" si="15"/>
        <v>29624.990486970382</v>
      </c>
      <c r="F1109" s="16">
        <f t="shared" si="0"/>
        <v>30892.117433259271</v>
      </c>
      <c r="G1109" s="16">
        <f t="shared" si="1"/>
        <v>22.850835630266488</v>
      </c>
      <c r="H1109" s="17">
        <f t="shared" si="2"/>
        <v>8.4169210641081516E-2</v>
      </c>
      <c r="I1109" s="16">
        <v>21.28</v>
      </c>
      <c r="J1109" s="32">
        <f t="shared" si="16"/>
        <v>1.0318070892112148</v>
      </c>
      <c r="K1109" s="18">
        <f t="shared" ca="1" si="3"/>
        <v>9278.8655292842013</v>
      </c>
      <c r="L1109" s="19"/>
      <c r="M1109" s="20"/>
      <c r="N1109" s="18"/>
      <c r="O1109" s="20"/>
      <c r="P1109" s="21"/>
      <c r="Q1109" s="33">
        <f t="shared" si="17"/>
        <v>0.96819291078878533</v>
      </c>
      <c r="R1109" s="5">
        <f t="shared" ca="1" si="4"/>
        <v>8.6254962045553185</v>
      </c>
      <c r="S1109" s="20"/>
      <c r="T1109" s="20"/>
      <c r="U1109" s="5">
        <f t="shared" ca="1" si="5"/>
        <v>16.206474567522172</v>
      </c>
      <c r="V1109" s="23"/>
      <c r="W1109" s="20"/>
      <c r="X1109" s="32">
        <f t="shared" si="18"/>
        <v>1.0636141784224293</v>
      </c>
      <c r="Y1109" s="18">
        <f t="shared" ca="1" si="6"/>
        <v>273844277.40790886</v>
      </c>
      <c r="Z1109" s="20"/>
      <c r="AA1109" s="20"/>
      <c r="AB1109" s="18"/>
      <c r="AC1109" s="20"/>
      <c r="AD1109" s="20"/>
      <c r="AE1109" s="24">
        <f t="shared" si="75"/>
        <v>1</v>
      </c>
      <c r="AH1109" s="25" t="str">
        <f t="shared" ca="1" si="7"/>
        <v>-</v>
      </c>
      <c r="AI1109" s="15">
        <f t="shared" ca="1" si="8"/>
        <v>22.433111681138097</v>
      </c>
      <c r="AJ1109" s="15">
        <f t="shared" ca="1" si="9"/>
        <v>23.44433536012146</v>
      </c>
      <c r="AK1109" s="17">
        <f t="shared" ca="1" si="10"/>
        <v>6.8197799712366239E-2</v>
      </c>
      <c r="AL1109" s="17">
        <f t="shared" ca="1" si="11"/>
        <v>4.3271527106063787E-2</v>
      </c>
      <c r="AM1109" s="26">
        <f t="shared" ca="1" si="12"/>
        <v>0</v>
      </c>
      <c r="AN1109" s="26">
        <f t="shared" ca="1" si="13"/>
        <v>1</v>
      </c>
      <c r="AO1109" s="25">
        <f t="shared" si="20"/>
        <v>0</v>
      </c>
      <c r="AP1109" s="26">
        <f t="shared" si="21"/>
        <v>0</v>
      </c>
      <c r="AQ1109" s="25">
        <f t="shared" si="22"/>
        <v>1</v>
      </c>
      <c r="AR1109" s="26">
        <f t="shared" si="23"/>
        <v>0</v>
      </c>
      <c r="BD1109" s="30"/>
      <c r="BE1109" s="30"/>
      <c r="BF1109" s="30"/>
    </row>
    <row r="1110" spans="1:58" x14ac:dyDescent="0.2">
      <c r="A1110" s="41">
        <v>39680</v>
      </c>
      <c r="B1110" s="13">
        <v>22.45</v>
      </c>
      <c r="C1110" s="14">
        <v>23.16</v>
      </c>
      <c r="D1110" s="31">
        <f t="shared" si="14"/>
        <v>30785.464358408091</v>
      </c>
      <c r="E1110" s="31">
        <f t="shared" si="15"/>
        <v>0</v>
      </c>
      <c r="F1110" s="16">
        <f t="shared" si="0"/>
        <v>30785.464358408091</v>
      </c>
      <c r="G1110" s="16">
        <f t="shared" si="1"/>
        <v>22.45</v>
      </c>
      <c r="H1110" s="17">
        <f t="shared" si="2"/>
        <v>3.0656303972366183E-2</v>
      </c>
      <c r="I1110" s="16">
        <v>20.420000000000002</v>
      </c>
      <c r="J1110" s="32">
        <f t="shared" si="16"/>
        <v>0.97906672481465329</v>
      </c>
      <c r="K1110" s="18">
        <f t="shared" ca="1" si="3"/>
        <v>9084.2581216521285</v>
      </c>
      <c r="L1110" s="19"/>
      <c r="M1110" s="20"/>
      <c r="N1110" s="18"/>
      <c r="O1110" s="20"/>
      <c r="P1110" s="21"/>
      <c r="Q1110" s="33">
        <f t="shared" si="17"/>
        <v>1.0209332751853468</v>
      </c>
      <c r="R1110" s="5">
        <f t="shared" ca="1" si="4"/>
        <v>8.8056892415005432</v>
      </c>
      <c r="S1110" s="20"/>
      <c r="T1110" s="20"/>
      <c r="U1110" s="5">
        <f t="shared" ca="1" si="5"/>
        <v>16.545162709220943</v>
      </c>
      <c r="V1110" s="23"/>
      <c r="W1110" s="20"/>
      <c r="X1110" s="32">
        <f t="shared" si="18"/>
        <v>0.95813344962930658</v>
      </c>
      <c r="Y1110" s="18">
        <f t="shared" ca="1" si="6"/>
        <v>262362094.16701731</v>
      </c>
      <c r="Z1110" s="20"/>
      <c r="AA1110" s="20"/>
      <c r="AB1110" s="18"/>
      <c r="AC1110" s="20"/>
      <c r="AD1110" s="20"/>
      <c r="AE1110" s="24">
        <v>19</v>
      </c>
      <c r="AH1110" s="25" t="str">
        <f t="shared" ca="1" si="7"/>
        <v>-</v>
      </c>
      <c r="AI1110" s="15">
        <f t="shared" ca="1" si="8"/>
        <v>22.430089454428558</v>
      </c>
      <c r="AJ1110" s="15">
        <f t="shared" ca="1" si="9"/>
        <v>23.418558554710003</v>
      </c>
      <c r="AK1110" s="17">
        <f t="shared" ca="1" si="10"/>
        <v>6.4550876198113838E-2</v>
      </c>
      <c r="AL1110" s="17">
        <f t="shared" ca="1" si="11"/>
        <v>4.4344788383588525E-2</v>
      </c>
      <c r="AM1110" s="26">
        <f t="shared" ca="1" si="12"/>
        <v>0</v>
      </c>
      <c r="AN1110" s="26">
        <f t="shared" ca="1" si="13"/>
        <v>1</v>
      </c>
      <c r="AO1110" s="25">
        <f t="shared" si="20"/>
        <v>0</v>
      </c>
      <c r="AP1110" s="26">
        <f t="shared" si="21"/>
        <v>0</v>
      </c>
      <c r="AQ1110" s="25">
        <f t="shared" si="22"/>
        <v>1</v>
      </c>
      <c r="AR1110" s="26">
        <f t="shared" si="23"/>
        <v>0</v>
      </c>
      <c r="BD1110" s="30"/>
      <c r="BE1110" s="30"/>
      <c r="BF1110" s="30"/>
    </row>
    <row r="1111" spans="1:58" x14ac:dyDescent="0.2">
      <c r="A1111" s="40">
        <v>39681</v>
      </c>
      <c r="B1111" s="13">
        <v>22.19</v>
      </c>
      <c r="C1111" s="14">
        <v>23.25</v>
      </c>
      <c r="D1111" s="31">
        <f t="shared" si="14"/>
        <v>29165.17676059714</v>
      </c>
      <c r="E1111" s="31">
        <f t="shared" si="15"/>
        <v>1570.6155686898046</v>
      </c>
      <c r="F1111" s="16">
        <f t="shared" si="0"/>
        <v>30735.792329286945</v>
      </c>
      <c r="G1111" s="16">
        <f t="shared" si="1"/>
        <v>22.244166571825282</v>
      </c>
      <c r="H1111" s="17">
        <f t="shared" si="2"/>
        <v>4.5591397849462312E-2</v>
      </c>
      <c r="I1111" s="16">
        <v>19.82</v>
      </c>
      <c r="J1111" s="32">
        <f t="shared" si="16"/>
        <v>0.98923277677328003</v>
      </c>
      <c r="K1111" s="18">
        <f t="shared" ca="1" si="3"/>
        <v>8986.0795272151681</v>
      </c>
      <c r="L1111" s="19"/>
      <c r="M1111" s="20"/>
      <c r="N1111" s="18"/>
      <c r="O1111" s="20"/>
      <c r="P1111" s="21"/>
      <c r="Q1111" s="33">
        <f t="shared" si="17"/>
        <v>1.01076722322672</v>
      </c>
      <c r="R1111" s="5">
        <f t="shared" ca="1" si="4"/>
        <v>8.9001312800189893</v>
      </c>
      <c r="S1111" s="20"/>
      <c r="T1111" s="20"/>
      <c r="U1111" s="5">
        <f t="shared" ca="1" si="5"/>
        <v>16.72273563973167</v>
      </c>
      <c r="V1111" s="23"/>
      <c r="W1111" s="20"/>
      <c r="X1111" s="32">
        <f t="shared" si="18"/>
        <v>0.97846555354656006</v>
      </c>
      <c r="Y1111" s="18">
        <f t="shared" ca="1" si="6"/>
        <v>256695376.66066021</v>
      </c>
      <c r="Z1111" s="20"/>
      <c r="AA1111" s="20"/>
      <c r="AB1111" s="18"/>
      <c r="AC1111" s="20"/>
      <c r="AD1111" s="20"/>
      <c r="AE1111" s="24">
        <f t="shared" ref="AE1111:AE1128" si="76">AE1110-1</f>
        <v>18</v>
      </c>
      <c r="AH1111" s="25" t="str">
        <f t="shared" ca="1" si="7"/>
        <v>-</v>
      </c>
      <c r="AI1111" s="15">
        <f t="shared" ca="1" si="8"/>
        <v>22.417897548201669</v>
      </c>
      <c r="AJ1111" s="15">
        <f t="shared" ca="1" si="9"/>
        <v>23.384398797306719</v>
      </c>
      <c r="AK1111" s="17">
        <f t="shared" ca="1" si="10"/>
        <v>6.1755489896966664E-2</v>
      </c>
      <c r="AL1111" s="17">
        <f t="shared" ca="1" si="11"/>
        <v>4.5695381970899375E-2</v>
      </c>
      <c r="AM1111" s="26">
        <f t="shared" ca="1" si="12"/>
        <v>0</v>
      </c>
      <c r="AN1111" s="26">
        <f t="shared" ca="1" si="13"/>
        <v>1</v>
      </c>
      <c r="AO1111" s="25">
        <f t="shared" si="20"/>
        <v>0</v>
      </c>
      <c r="AP1111" s="26">
        <f t="shared" si="21"/>
        <v>0</v>
      </c>
      <c r="AQ1111" s="25">
        <f t="shared" si="22"/>
        <v>1</v>
      </c>
      <c r="AR1111" s="26">
        <f t="shared" si="23"/>
        <v>0</v>
      </c>
      <c r="BD1111" s="30"/>
      <c r="BE1111" s="30"/>
      <c r="BF1111" s="30"/>
    </row>
    <row r="1112" spans="1:58" x14ac:dyDescent="0.2">
      <c r="A1112" s="40">
        <v>39682</v>
      </c>
      <c r="B1112" s="13">
        <v>21.59</v>
      </c>
      <c r="C1112" s="14">
        <v>22.92</v>
      </c>
      <c r="D1112" s="31">
        <f t="shared" si="14"/>
        <v>27544.889162786189</v>
      </c>
      <c r="E1112" s="31">
        <f t="shared" si="15"/>
        <v>3117.0319899984083</v>
      </c>
      <c r="F1112" s="16">
        <f t="shared" si="0"/>
        <v>30661.921152784598</v>
      </c>
      <c r="G1112" s="16">
        <f t="shared" si="1"/>
        <v>21.725205244512914</v>
      </c>
      <c r="H1112" s="17">
        <f t="shared" si="2"/>
        <v>5.8027923211169341E-2</v>
      </c>
      <c r="I1112" s="16">
        <v>18.809999999999999</v>
      </c>
      <c r="J1112" s="32">
        <f t="shared" si="16"/>
        <v>0.97432242604854746</v>
      </c>
      <c r="K1112" s="18">
        <f t="shared" ca="1" si="3"/>
        <v>8754.9818680020853</v>
      </c>
      <c r="L1112" s="19"/>
      <c r="M1112" s="20"/>
      <c r="N1112" s="18"/>
      <c r="O1112" s="20"/>
      <c r="P1112" s="21"/>
      <c r="Q1112" s="33">
        <f t="shared" si="17"/>
        <v>1.0256775739514525</v>
      </c>
      <c r="R1112" s="5">
        <f t="shared" ca="1" si="4"/>
        <v>9.128284770959068</v>
      </c>
      <c r="S1112" s="20"/>
      <c r="T1112" s="20"/>
      <c r="U1112" s="5">
        <f t="shared" ca="1" si="5"/>
        <v>17.151547710019962</v>
      </c>
      <c r="V1112" s="23"/>
      <c r="W1112" s="20"/>
      <c r="X1112" s="32">
        <f t="shared" si="18"/>
        <v>0.94864485209709493</v>
      </c>
      <c r="Y1112" s="18">
        <f t="shared" ca="1" si="6"/>
        <v>243496721.29014844</v>
      </c>
      <c r="Z1112" s="20"/>
      <c r="AA1112" s="20"/>
      <c r="AB1112" s="18"/>
      <c r="AC1112" s="20"/>
      <c r="AD1112" s="20"/>
      <c r="AE1112" s="24">
        <f t="shared" si="76"/>
        <v>17</v>
      </c>
      <c r="AH1112" s="25" t="str">
        <f t="shared" ca="1" si="7"/>
        <v>-</v>
      </c>
      <c r="AI1112" s="15">
        <f t="shared" ca="1" si="8"/>
        <v>22.329059160901913</v>
      </c>
      <c r="AJ1112" s="15">
        <f t="shared" ca="1" si="9"/>
        <v>23.361921161392051</v>
      </c>
      <c r="AK1112" s="17">
        <f t="shared" ca="1" si="10"/>
        <v>6.1268796888143517E-2</v>
      </c>
      <c r="AL1112" s="17">
        <f t="shared" ca="1" si="11"/>
        <v>4.8858962393916544E-2</v>
      </c>
      <c r="AM1112" s="26">
        <f t="shared" ca="1" si="12"/>
        <v>0</v>
      </c>
      <c r="AN1112" s="26">
        <f t="shared" ca="1" si="13"/>
        <v>1</v>
      </c>
      <c r="AO1112" s="25">
        <f t="shared" si="20"/>
        <v>0</v>
      </c>
      <c r="AP1112" s="26">
        <f t="shared" si="21"/>
        <v>0</v>
      </c>
      <c r="AQ1112" s="25">
        <f t="shared" si="22"/>
        <v>1</v>
      </c>
      <c r="AR1112" s="26">
        <f t="shared" si="23"/>
        <v>0</v>
      </c>
      <c r="BD1112" s="30"/>
      <c r="BE1112" s="30"/>
      <c r="BF1112" s="30"/>
    </row>
    <row r="1113" spans="1:58" x14ac:dyDescent="0.2">
      <c r="A1113" s="40">
        <v>39685</v>
      </c>
      <c r="B1113" s="13">
        <v>22.64</v>
      </c>
      <c r="C1113" s="14">
        <v>23.45</v>
      </c>
      <c r="D1113" s="31">
        <f t="shared" si="14"/>
        <v>25924.601564975237</v>
      </c>
      <c r="E1113" s="31">
        <f t="shared" si="15"/>
        <v>4643.2976635035766</v>
      </c>
      <c r="F1113" s="16">
        <f t="shared" si="0"/>
        <v>30567.899228478815</v>
      </c>
      <c r="G1113" s="16">
        <f t="shared" si="1"/>
        <v>22.763039894868989</v>
      </c>
      <c r="H1113" s="17">
        <f t="shared" si="2"/>
        <v>3.4541577825159875E-2</v>
      </c>
      <c r="I1113" s="16">
        <v>20.97</v>
      </c>
      <c r="J1113" s="32">
        <f t="shared" si="16"/>
        <v>1.0445581019170282</v>
      </c>
      <c r="K1113" s="18">
        <f t="shared" ca="1" si="3"/>
        <v>9144.7144154760754</v>
      </c>
      <c r="L1113" s="19"/>
      <c r="M1113" s="20"/>
      <c r="N1113" s="18"/>
      <c r="O1113" s="20"/>
      <c r="P1113" s="21"/>
      <c r="Q1113" s="33">
        <f t="shared" si="17"/>
        <v>0.95544189808297175</v>
      </c>
      <c r="R1113" s="5">
        <f t="shared" ca="1" si="4"/>
        <v>8.7211823996826681</v>
      </c>
      <c r="S1113" s="20"/>
      <c r="T1113" s="20"/>
      <c r="U1113" s="5">
        <f t="shared" ca="1" si="5"/>
        <v>16.386746272555659</v>
      </c>
      <c r="V1113" s="23"/>
      <c r="W1113" s="20"/>
      <c r="X1113" s="32">
        <f t="shared" si="18"/>
        <v>1.0891162038340565</v>
      </c>
      <c r="Y1113" s="18">
        <f t="shared" ca="1" si="6"/>
        <v>265178771.34395653</v>
      </c>
      <c r="Z1113" s="20"/>
      <c r="AA1113" s="20"/>
      <c r="AB1113" s="18"/>
      <c r="AC1113" s="20"/>
      <c r="AD1113" s="20"/>
      <c r="AE1113" s="24">
        <f t="shared" si="76"/>
        <v>16</v>
      </c>
      <c r="AH1113" s="25" t="str">
        <f t="shared" ca="1" si="7"/>
        <v>-</v>
      </c>
      <c r="AI1113" s="15">
        <f t="shared" ca="1" si="8"/>
        <v>22.293948000873371</v>
      </c>
      <c r="AJ1113" s="15">
        <f t="shared" ca="1" si="9"/>
        <v>23.317803819277433</v>
      </c>
      <c r="AK1113" s="17">
        <f t="shared" ca="1" si="10"/>
        <v>5.3795799518370879E-2</v>
      </c>
      <c r="AL1113" s="17">
        <f t="shared" ca="1" si="11"/>
        <v>5.0773670382989036E-2</v>
      </c>
      <c r="AM1113" s="26">
        <f t="shared" ca="1" si="12"/>
        <v>0</v>
      </c>
      <c r="AN1113" s="26">
        <f t="shared" ca="1" si="13"/>
        <v>1</v>
      </c>
      <c r="AO1113" s="25">
        <f t="shared" si="20"/>
        <v>0</v>
      </c>
      <c r="AP1113" s="26">
        <f t="shared" si="21"/>
        <v>0</v>
      </c>
      <c r="AQ1113" s="25">
        <f t="shared" si="22"/>
        <v>1</v>
      </c>
      <c r="AR1113" s="26">
        <f t="shared" si="23"/>
        <v>0</v>
      </c>
      <c r="BD1113" s="30"/>
      <c r="BE1113" s="30"/>
      <c r="BF1113" s="30"/>
    </row>
    <row r="1114" spans="1:58" x14ac:dyDescent="0.2">
      <c r="A1114" s="40">
        <v>39686</v>
      </c>
      <c r="B1114" s="13">
        <v>22.4</v>
      </c>
      <c r="C1114" s="14">
        <v>23.24</v>
      </c>
      <c r="D1114" s="31">
        <f t="shared" si="14"/>
        <v>24304.313967164286</v>
      </c>
      <c r="E1114" s="31">
        <f t="shared" si="15"/>
        <v>6207.6179711556006</v>
      </c>
      <c r="F1114" s="16">
        <f t="shared" si="0"/>
        <v>30511.931938319885</v>
      </c>
      <c r="G1114" s="16">
        <f t="shared" si="1"/>
        <v>22.570897047958539</v>
      </c>
      <c r="H1114" s="17">
        <f t="shared" si="2"/>
        <v>3.6144578313253017E-2</v>
      </c>
      <c r="I1114" s="16">
        <v>20.49</v>
      </c>
      <c r="J1114" s="32">
        <f t="shared" si="16"/>
        <v>0.98974353645601487</v>
      </c>
      <c r="K1114" s="18">
        <f t="shared" ca="1" si="3"/>
        <v>9050.5529975002464</v>
      </c>
      <c r="L1114" s="19"/>
      <c r="M1114" s="20"/>
      <c r="N1114" s="18"/>
      <c r="O1114" s="20"/>
      <c r="P1114" s="21"/>
      <c r="Q1114" s="33">
        <f t="shared" si="17"/>
        <v>1.0102564635439852</v>
      </c>
      <c r="R1114" s="5">
        <f t="shared" ca="1" si="4"/>
        <v>8.8102638497304593</v>
      </c>
      <c r="S1114" s="20"/>
      <c r="T1114" s="20"/>
      <c r="U1114" s="5">
        <f t="shared" ca="1" si="5"/>
        <v>16.554249576993655</v>
      </c>
      <c r="V1114" s="23"/>
      <c r="W1114" s="20"/>
      <c r="X1114" s="32">
        <f t="shared" si="18"/>
        <v>0.97948707291202963</v>
      </c>
      <c r="Y1114" s="18">
        <f t="shared" ca="1" si="6"/>
        <v>259722084.29378176</v>
      </c>
      <c r="Z1114" s="20"/>
      <c r="AA1114" s="20"/>
      <c r="AB1114" s="18"/>
      <c r="AC1114" s="20"/>
      <c r="AD1114" s="20"/>
      <c r="AE1114" s="24">
        <f t="shared" si="76"/>
        <v>15</v>
      </c>
      <c r="AH1114" s="25" t="str">
        <f t="shared" ca="1" si="7"/>
        <v>-</v>
      </c>
      <c r="AI1114" s="15">
        <f t="shared" ca="1" si="8"/>
        <v>22.214142935338497</v>
      </c>
      <c r="AJ1114" s="15">
        <f t="shared" ca="1" si="9"/>
        <v>23.272858788432959</v>
      </c>
      <c r="AK1114" s="17">
        <f t="shared" ca="1" si="10"/>
        <v>4.8188498635415376E-2</v>
      </c>
      <c r="AL1114" s="17">
        <f t="shared" ca="1" si="11"/>
        <v>5.240797814860168E-2</v>
      </c>
      <c r="AM1114" s="26">
        <f t="shared" ca="1" si="12"/>
        <v>0</v>
      </c>
      <c r="AN1114" s="26">
        <f t="shared" ca="1" si="13"/>
        <v>0</v>
      </c>
      <c r="AO1114" s="25">
        <f t="shared" si="20"/>
        <v>0</v>
      </c>
      <c r="AP1114" s="26">
        <f t="shared" si="21"/>
        <v>0</v>
      </c>
      <c r="AQ1114" s="25">
        <f t="shared" si="22"/>
        <v>1</v>
      </c>
      <c r="AR1114" s="26">
        <f t="shared" si="23"/>
        <v>0</v>
      </c>
      <c r="BD1114" s="30"/>
      <c r="BE1114" s="30"/>
      <c r="BF1114" s="30"/>
    </row>
    <row r="1115" spans="1:58" x14ac:dyDescent="0.2">
      <c r="A1115" s="40">
        <v>39687</v>
      </c>
      <c r="B1115" s="13">
        <v>21.8</v>
      </c>
      <c r="C1115" s="14">
        <v>22.94</v>
      </c>
      <c r="D1115" s="31">
        <f t="shared" si="14"/>
        <v>22684.026369353334</v>
      </c>
      <c r="E1115" s="31">
        <f t="shared" si="15"/>
        <v>7769.3409569974829</v>
      </c>
      <c r="F1115" s="16">
        <f t="shared" si="0"/>
        <v>30453.367326350817</v>
      </c>
      <c r="G1115" s="16">
        <f t="shared" si="1"/>
        <v>22.090839715557934</v>
      </c>
      <c r="H1115" s="17">
        <f t="shared" si="2"/>
        <v>4.9694856146469069E-2</v>
      </c>
      <c r="I1115" s="16">
        <v>19.760000000000002</v>
      </c>
      <c r="J1115" s="32">
        <f t="shared" si="16"/>
        <v>0.97685255946449034</v>
      </c>
      <c r="K1115" s="18">
        <f t="shared" ca="1" si="3"/>
        <v>8840.6954280451919</v>
      </c>
      <c r="L1115" s="19"/>
      <c r="M1115" s="20"/>
      <c r="N1115" s="18"/>
      <c r="O1115" s="20"/>
      <c r="P1115" s="21"/>
      <c r="Q1115" s="33">
        <f t="shared" si="17"/>
        <v>1.0231474405355097</v>
      </c>
      <c r="R1115" s="5">
        <f t="shared" ca="1" si="4"/>
        <v>9.0138233886232975</v>
      </c>
      <c r="S1115" s="20"/>
      <c r="T1115" s="20"/>
      <c r="U1115" s="5">
        <f t="shared" ca="1" si="5"/>
        <v>16.936858224154808</v>
      </c>
      <c r="V1115" s="23"/>
      <c r="W1115" s="20"/>
      <c r="X1115" s="32">
        <f t="shared" si="18"/>
        <v>0.95370511892898069</v>
      </c>
      <c r="Y1115" s="18">
        <f t="shared" ca="1" si="6"/>
        <v>247681979.4907012</v>
      </c>
      <c r="Z1115" s="20"/>
      <c r="AA1115" s="20"/>
      <c r="AB1115" s="18"/>
      <c r="AC1115" s="20"/>
      <c r="AD1115" s="20"/>
      <c r="AE1115" s="24">
        <f t="shared" si="76"/>
        <v>14</v>
      </c>
      <c r="AH1115" s="25" t="str">
        <f t="shared" ca="1" si="7"/>
        <v>-</v>
      </c>
      <c r="AI1115" s="15">
        <f t="shared" ca="1" si="8"/>
        <v>22.180777999347633</v>
      </c>
      <c r="AJ1115" s="15">
        <f t="shared" ca="1" si="9"/>
        <v>23.224333442881139</v>
      </c>
      <c r="AK1115" s="17">
        <f t="shared" ca="1" si="10"/>
        <v>4.2442772886313297E-2</v>
      </c>
      <c r="AL1115" s="17">
        <f t="shared" ca="1" si="11"/>
        <v>5.3592568502240624E-2</v>
      </c>
      <c r="AM1115" s="26">
        <f t="shared" ca="1" si="12"/>
        <v>0</v>
      </c>
      <c r="AN1115" s="26">
        <f t="shared" ca="1" si="13"/>
        <v>0</v>
      </c>
      <c r="AO1115" s="25">
        <f t="shared" si="20"/>
        <v>0</v>
      </c>
      <c r="AP1115" s="26">
        <f t="shared" si="21"/>
        <v>0</v>
      </c>
      <c r="AQ1115" s="25">
        <f t="shared" si="22"/>
        <v>1</v>
      </c>
      <c r="AR1115" s="26">
        <f t="shared" si="23"/>
        <v>0</v>
      </c>
      <c r="BD1115" s="30"/>
      <c r="BE1115" s="30"/>
      <c r="BF1115" s="30"/>
    </row>
    <row r="1116" spans="1:58" x14ac:dyDescent="0.2">
      <c r="A1116" s="40">
        <v>39688</v>
      </c>
      <c r="B1116" s="13">
        <v>21.12</v>
      </c>
      <c r="C1116" s="14">
        <v>22.68</v>
      </c>
      <c r="D1116" s="31">
        <f t="shared" si="14"/>
        <v>21063.738771542383</v>
      </c>
      <c r="E1116" s="31">
        <f t="shared" si="15"/>
        <v>9309.1085957193118</v>
      </c>
      <c r="F1116" s="16">
        <f t="shared" si="0"/>
        <v>30372.847367261696</v>
      </c>
      <c r="G1116" s="16">
        <f t="shared" si="1"/>
        <v>21.598131313594763</v>
      </c>
      <c r="H1116" s="17">
        <f t="shared" si="2"/>
        <v>6.8783068783068724E-2</v>
      </c>
      <c r="I1116" s="16">
        <v>19.43</v>
      </c>
      <c r="J1116" s="32">
        <f t="shared" si="16"/>
        <v>0.97511118821513942</v>
      </c>
      <c r="K1116" s="18">
        <f t="shared" ca="1" si="3"/>
        <v>8620.3095764132286</v>
      </c>
      <c r="L1116" s="19"/>
      <c r="M1116" s="20"/>
      <c r="N1116" s="18"/>
      <c r="O1116" s="20"/>
      <c r="P1116" s="21"/>
      <c r="Q1116" s="33">
        <f t="shared" si="17"/>
        <v>1.0248888117848607</v>
      </c>
      <c r="R1116" s="5">
        <f t="shared" ca="1" si="4"/>
        <v>9.2377818925283677</v>
      </c>
      <c r="S1116" s="20"/>
      <c r="T1116" s="20"/>
      <c r="U1116" s="5">
        <f t="shared" ca="1" si="5"/>
        <v>17.357802228496588</v>
      </c>
      <c r="V1116" s="23"/>
      <c r="W1116" s="20"/>
      <c r="X1116" s="32">
        <f t="shared" si="18"/>
        <v>0.95022237643027885</v>
      </c>
      <c r="Y1116" s="18">
        <f t="shared" ca="1" si="6"/>
        <v>235337469.83571762</v>
      </c>
      <c r="Z1116" s="20"/>
      <c r="AA1116" s="20"/>
      <c r="AB1116" s="18"/>
      <c r="AC1116" s="20"/>
      <c r="AD1116" s="20"/>
      <c r="AE1116" s="24">
        <f t="shared" si="76"/>
        <v>13</v>
      </c>
      <c r="AH1116" s="25" t="str">
        <f t="shared" ca="1" si="7"/>
        <v>-</v>
      </c>
      <c r="AI1116" s="15">
        <f t="shared" ca="1" si="8"/>
        <v>22.17203790268151</v>
      </c>
      <c r="AJ1116" s="15">
        <f t="shared" ca="1" si="9"/>
        <v>23.165630669267049</v>
      </c>
      <c r="AK1116" s="17">
        <f t="shared" ca="1" si="10"/>
        <v>4.8797233688097054E-2</v>
      </c>
      <c r="AL1116" s="17">
        <f t="shared" ca="1" si="11"/>
        <v>5.5342854138068429E-2</v>
      </c>
      <c r="AM1116" s="26">
        <f t="shared" ca="1" si="12"/>
        <v>0</v>
      </c>
      <c r="AN1116" s="26">
        <f t="shared" ca="1" si="13"/>
        <v>0</v>
      </c>
      <c r="AO1116" s="25">
        <f t="shared" si="20"/>
        <v>0</v>
      </c>
      <c r="AP1116" s="26">
        <f t="shared" si="21"/>
        <v>0</v>
      </c>
      <c r="AQ1116" s="25">
        <f t="shared" si="22"/>
        <v>1</v>
      </c>
      <c r="AR1116" s="26">
        <f t="shared" si="23"/>
        <v>0</v>
      </c>
      <c r="BD1116" s="30"/>
      <c r="BE1116" s="30"/>
      <c r="BF1116" s="30"/>
    </row>
    <row r="1117" spans="1:58" x14ac:dyDescent="0.2">
      <c r="A1117" s="40">
        <v>39689</v>
      </c>
      <c r="B1117" s="13">
        <v>21.7</v>
      </c>
      <c r="C1117" s="14">
        <v>22.99</v>
      </c>
      <c r="D1117" s="31">
        <f t="shared" si="14"/>
        <v>19443.451173731431</v>
      </c>
      <c r="E1117" s="31">
        <f t="shared" si="15"/>
        <v>10817.947840241681</v>
      </c>
      <c r="F1117" s="16">
        <f t="shared" si="0"/>
        <v>30261.39901397311</v>
      </c>
      <c r="G1117" s="16">
        <f t="shared" si="1"/>
        <v>22.161153587362833</v>
      </c>
      <c r="H1117" s="17">
        <f t="shared" si="2"/>
        <v>5.6111352762070466E-2</v>
      </c>
      <c r="I1117" s="16">
        <v>20.65</v>
      </c>
      <c r="J1117" s="32">
        <f t="shared" si="16"/>
        <v>1.0223031068443265</v>
      </c>
      <c r="K1117" s="18">
        <f t="shared" ca="1" si="3"/>
        <v>8812.209991136735</v>
      </c>
      <c r="L1117" s="19"/>
      <c r="M1117" s="20"/>
      <c r="N1117" s="18"/>
      <c r="O1117" s="20"/>
      <c r="P1117" s="21"/>
      <c r="Q1117" s="33">
        <f t="shared" si="17"/>
        <v>0.97769689315567354</v>
      </c>
      <c r="R1117" s="5">
        <f t="shared" ca="1" si="4"/>
        <v>9.0313744051210509</v>
      </c>
      <c r="S1117" s="20"/>
      <c r="T1117" s="20"/>
      <c r="U1117" s="5">
        <f t="shared" ca="1" si="5"/>
        <v>16.970088312594022</v>
      </c>
      <c r="V1117" s="23"/>
      <c r="W1117" s="20"/>
      <c r="X1117" s="32">
        <f t="shared" si="18"/>
        <v>1.0446062136886529</v>
      </c>
      <c r="Y1117" s="18">
        <f t="shared" ca="1" si="6"/>
        <v>245818804.13444638</v>
      </c>
      <c r="Z1117" s="20"/>
      <c r="AA1117" s="20"/>
      <c r="AB1117" s="18"/>
      <c r="AC1117" s="20"/>
      <c r="AD1117" s="20"/>
      <c r="AE1117" s="24">
        <f t="shared" si="76"/>
        <v>12</v>
      </c>
      <c r="AH1117" s="25" t="str">
        <f t="shared" ca="1" si="7"/>
        <v>-</v>
      </c>
      <c r="AI1117" s="15">
        <f t="shared" ca="1" si="8"/>
        <v>22.139492330185966</v>
      </c>
      <c r="AJ1117" s="15">
        <f t="shared" ca="1" si="9"/>
        <v>23.09092526815898</v>
      </c>
      <c r="AK1117" s="17">
        <f t="shared" ca="1" si="10"/>
        <v>5.055055950686508E-2</v>
      </c>
      <c r="AL1117" s="17">
        <f t="shared" ca="1" si="11"/>
        <v>5.6046749742536206E-2</v>
      </c>
      <c r="AM1117" s="26">
        <f t="shared" ca="1" si="12"/>
        <v>0</v>
      </c>
      <c r="AN1117" s="26">
        <f t="shared" ca="1" si="13"/>
        <v>0</v>
      </c>
      <c r="AO1117" s="25">
        <f t="shared" si="20"/>
        <v>0</v>
      </c>
      <c r="AP1117" s="26">
        <f t="shared" si="21"/>
        <v>0</v>
      </c>
      <c r="AQ1117" s="25">
        <f t="shared" si="22"/>
        <v>1</v>
      </c>
      <c r="AR1117" s="26">
        <f t="shared" si="23"/>
        <v>0</v>
      </c>
      <c r="BD1117" s="30"/>
      <c r="BE1117" s="30"/>
      <c r="BF1117" s="30"/>
    </row>
    <row r="1118" spans="1:58" x14ac:dyDescent="0.2">
      <c r="A1118" s="40">
        <v>39693</v>
      </c>
      <c r="B1118" s="13">
        <v>22.08</v>
      </c>
      <c r="C1118" s="14">
        <v>23.19</v>
      </c>
      <c r="D1118" s="31">
        <f t="shared" si="14"/>
        <v>17823.16357592048</v>
      </c>
      <c r="E1118" s="31">
        <f t="shared" si="15"/>
        <v>12347.318909075855</v>
      </c>
      <c r="F1118" s="16">
        <f t="shared" si="0"/>
        <v>30170.482484996333</v>
      </c>
      <c r="G1118" s="16">
        <f t="shared" si="1"/>
        <v>22.534269300992779</v>
      </c>
      <c r="H1118" s="17">
        <f t="shared" si="2"/>
        <v>4.7865459249676667E-2</v>
      </c>
      <c r="I1118" s="16">
        <v>21.99</v>
      </c>
      <c r="J1118" s="32">
        <f t="shared" si="16"/>
        <v>1.0137815192259454</v>
      </c>
      <c r="K1118" s="18">
        <f t="shared" ca="1" si="3"/>
        <v>8933.2914253135441</v>
      </c>
      <c r="L1118" s="19"/>
      <c r="M1118" s="20"/>
      <c r="N1118" s="18"/>
      <c r="O1118" s="20"/>
      <c r="P1118" s="21"/>
      <c r="Q1118" s="33">
        <f t="shared" si="17"/>
        <v>0.98621848077405461</v>
      </c>
      <c r="R1118" s="5">
        <f t="shared" ca="1" si="4"/>
        <v>8.9065372950329689</v>
      </c>
      <c r="S1118" s="20"/>
      <c r="T1118" s="20"/>
      <c r="U1118" s="5">
        <f t="shared" ca="1" si="5"/>
        <v>16.735641742685008</v>
      </c>
      <c r="V1118" s="23"/>
      <c r="W1118" s="20"/>
      <c r="X1118" s="32">
        <f t="shared" si="18"/>
        <v>1.0275630384518908</v>
      </c>
      <c r="Y1118" s="18">
        <f t="shared" ca="1" si="6"/>
        <v>252577693.26236591</v>
      </c>
      <c r="Z1118" s="20"/>
      <c r="AA1118" s="20"/>
      <c r="AB1118" s="18"/>
      <c r="AC1118" s="20"/>
      <c r="AD1118" s="20"/>
      <c r="AE1118" s="24">
        <f t="shared" si="76"/>
        <v>11</v>
      </c>
      <c r="AH1118" s="25" t="str">
        <f t="shared" ca="1" si="7"/>
        <v>-</v>
      </c>
      <c r="AI1118" s="15">
        <f t="shared" ca="1" si="8"/>
        <v>22.11764358431428</v>
      </c>
      <c r="AJ1118" s="15">
        <f t="shared" ca="1" si="9"/>
        <v>23.031183826294807</v>
      </c>
      <c r="AK1118" s="17">
        <f t="shared" ca="1" si="10"/>
        <v>4.885681551328297E-2</v>
      </c>
      <c r="AL1118" s="17">
        <f t="shared" ca="1" si="11"/>
        <v>5.6294856720675288E-2</v>
      </c>
      <c r="AM1118" s="26">
        <f t="shared" ca="1" si="12"/>
        <v>0</v>
      </c>
      <c r="AN1118" s="26">
        <f t="shared" ca="1" si="13"/>
        <v>0</v>
      </c>
      <c r="AO1118" s="25">
        <f t="shared" si="20"/>
        <v>0</v>
      </c>
      <c r="AP1118" s="26">
        <f t="shared" si="21"/>
        <v>0</v>
      </c>
      <c r="AQ1118" s="25">
        <f t="shared" si="22"/>
        <v>1</v>
      </c>
      <c r="AR1118" s="26">
        <f t="shared" si="23"/>
        <v>0</v>
      </c>
      <c r="BD1118" s="30"/>
      <c r="BE1118" s="30"/>
      <c r="BF1118" s="30"/>
    </row>
    <row r="1119" spans="1:58" x14ac:dyDescent="0.2">
      <c r="A1119" s="40">
        <v>39694</v>
      </c>
      <c r="B1119" s="13">
        <v>21.64</v>
      </c>
      <c r="C1119" s="14">
        <v>23.1</v>
      </c>
      <c r="D1119" s="31">
        <f t="shared" si="14"/>
        <v>16202.875978109527</v>
      </c>
      <c r="E1119" s="31">
        <f t="shared" si="15"/>
        <v>13890.050696901031</v>
      </c>
      <c r="F1119" s="16">
        <f t="shared" si="0"/>
        <v>30092.92667501056</v>
      </c>
      <c r="G1119" s="16">
        <f t="shared" si="1"/>
        <v>22.313895039737552</v>
      </c>
      <c r="H1119" s="17">
        <f t="shared" si="2"/>
        <v>6.3203463203463262E-2</v>
      </c>
      <c r="I1119" s="16">
        <v>21.43</v>
      </c>
      <c r="J1119" s="32">
        <f t="shared" si="16"/>
        <v>0.98767503678882917</v>
      </c>
      <c r="K1119" s="18">
        <f t="shared" ca="1" si="3"/>
        <v>8822.8292334085982</v>
      </c>
      <c r="L1119" s="19"/>
      <c r="M1119" s="20"/>
      <c r="N1119" s="18"/>
      <c r="O1119" s="20"/>
      <c r="P1119" s="21"/>
      <c r="Q1119" s="33">
        <f t="shared" si="17"/>
        <v>1.0123249632111708</v>
      </c>
      <c r="R1119" s="5">
        <f t="shared" ca="1" si="4"/>
        <v>9.015934431915273</v>
      </c>
      <c r="S1119" s="20"/>
      <c r="T1119" s="20"/>
      <c r="U1119" s="5">
        <f t="shared" ca="1" si="5"/>
        <v>16.941327897920186</v>
      </c>
      <c r="V1119" s="23"/>
      <c r="W1119" s="20"/>
      <c r="X1119" s="32">
        <f t="shared" si="18"/>
        <v>0.97535007357765824</v>
      </c>
      <c r="Y1119" s="18">
        <f t="shared" ca="1" si="6"/>
        <v>246335458.53293258</v>
      </c>
      <c r="Z1119" s="20"/>
      <c r="AA1119" s="20"/>
      <c r="AB1119" s="18"/>
      <c r="AC1119" s="20"/>
      <c r="AD1119" s="20"/>
      <c r="AE1119" s="24">
        <f t="shared" si="76"/>
        <v>10</v>
      </c>
      <c r="AH1119" s="25" t="str">
        <f t="shared" ca="1" si="7"/>
        <v>-</v>
      </c>
      <c r="AI1119" s="15">
        <f t="shared" ca="1" si="8"/>
        <v>22.089765720786783</v>
      </c>
      <c r="AJ1119" s="15">
        <f t="shared" ca="1" si="9"/>
        <v>22.961469110280994</v>
      </c>
      <c r="AK1119" s="17">
        <f t="shared" ca="1" si="10"/>
        <v>5.3633796409666867E-2</v>
      </c>
      <c r="AL1119" s="17">
        <f t="shared" ca="1" si="11"/>
        <v>5.6237923724397273E-2</v>
      </c>
      <c r="AM1119" s="26">
        <f t="shared" ca="1" si="12"/>
        <v>0</v>
      </c>
      <c r="AN1119" s="26">
        <f t="shared" ca="1" si="13"/>
        <v>0</v>
      </c>
      <c r="AO1119" s="25">
        <f t="shared" si="20"/>
        <v>0</v>
      </c>
      <c r="AP1119" s="26">
        <f t="shared" si="21"/>
        <v>0</v>
      </c>
      <c r="AQ1119" s="25">
        <f t="shared" si="22"/>
        <v>1</v>
      </c>
      <c r="AR1119" s="26">
        <f t="shared" si="23"/>
        <v>0</v>
      </c>
      <c r="BD1119" s="30"/>
      <c r="BE1119" s="30"/>
      <c r="BF1119" s="30"/>
    </row>
    <row r="1120" spans="1:58" x14ac:dyDescent="0.2">
      <c r="A1120" s="40">
        <v>39695</v>
      </c>
      <c r="B1120" s="13">
        <v>23.78</v>
      </c>
      <c r="C1120" s="14">
        <v>24.31</v>
      </c>
      <c r="D1120" s="31">
        <f t="shared" si="14"/>
        <v>14582.588380298574</v>
      </c>
      <c r="E1120" s="31">
        <f t="shared" si="15"/>
        <v>15407.930507144712</v>
      </c>
      <c r="F1120" s="16">
        <f t="shared" si="0"/>
        <v>29990.518887443286</v>
      </c>
      <c r="G1120" s="16">
        <f t="shared" si="1"/>
        <v>24.052292826924237</v>
      </c>
      <c r="H1120" s="17">
        <f t="shared" si="2"/>
        <v>2.1801727684080507E-2</v>
      </c>
      <c r="I1120" s="16">
        <v>24.03</v>
      </c>
      <c r="J1120" s="32">
        <f t="shared" si="16"/>
        <v>1.0742383428090176</v>
      </c>
      <c r="K1120" s="18">
        <f t="shared" ca="1" si="3"/>
        <v>9477.4350627945187</v>
      </c>
      <c r="L1120" s="19"/>
      <c r="M1120" s="20"/>
      <c r="N1120" s="18"/>
      <c r="O1120" s="20"/>
      <c r="P1120" s="21"/>
      <c r="Q1120" s="33">
        <f t="shared" si="17"/>
        <v>0.92576165719098225</v>
      </c>
      <c r="R1120" s="5">
        <f t="shared" ca="1" si="4"/>
        <v>8.3462586921700108</v>
      </c>
      <c r="S1120" s="20"/>
      <c r="T1120" s="20"/>
      <c r="U1120" s="5">
        <f t="shared" ca="1" si="5"/>
        <v>15.683094853863933</v>
      </c>
      <c r="V1120" s="23"/>
      <c r="W1120" s="20"/>
      <c r="X1120" s="32">
        <f t="shared" si="18"/>
        <v>1.1484766856180355</v>
      </c>
      <c r="Y1120" s="18">
        <f t="shared" ca="1" si="6"/>
        <v>282891911.73855388</v>
      </c>
      <c r="Z1120" s="20"/>
      <c r="AA1120" s="20"/>
      <c r="AB1120" s="18"/>
      <c r="AC1120" s="20"/>
      <c r="AD1120" s="20"/>
      <c r="AE1120" s="24">
        <f t="shared" si="76"/>
        <v>9</v>
      </c>
      <c r="AH1120" s="25" t="str">
        <f t="shared" ca="1" si="7"/>
        <v>-</v>
      </c>
      <c r="AI1120" s="15">
        <f t="shared" ca="1" si="8"/>
        <v>22.196067833008435</v>
      </c>
      <c r="AJ1120" s="15">
        <f t="shared" ca="1" si="9"/>
        <v>22.970752912882105</v>
      </c>
      <c r="AK1120" s="17">
        <f t="shared" ca="1" si="10"/>
        <v>5.124332130480478E-2</v>
      </c>
      <c r="AL1120" s="17">
        <f t="shared" ca="1" si="11"/>
        <v>5.4316916388534767E-2</v>
      </c>
      <c r="AM1120" s="26">
        <f t="shared" ca="1" si="12"/>
        <v>0</v>
      </c>
      <c r="AN1120" s="26">
        <f t="shared" ca="1" si="13"/>
        <v>0</v>
      </c>
      <c r="AO1120" s="25">
        <f t="shared" si="20"/>
        <v>0</v>
      </c>
      <c r="AP1120" s="26">
        <f t="shared" si="21"/>
        <v>0</v>
      </c>
      <c r="AQ1120" s="25">
        <f t="shared" si="22"/>
        <v>1</v>
      </c>
      <c r="AR1120" s="26">
        <f t="shared" si="23"/>
        <v>0</v>
      </c>
      <c r="BD1120" s="30"/>
      <c r="BE1120" s="30"/>
      <c r="BF1120" s="30"/>
    </row>
    <row r="1121" spans="1:58" x14ac:dyDescent="0.2">
      <c r="A1121" s="40">
        <v>39696</v>
      </c>
      <c r="B1121" s="13">
        <v>23.08</v>
      </c>
      <c r="C1121" s="14">
        <v>23.98</v>
      </c>
      <c r="D1121" s="31">
        <f t="shared" si="14"/>
        <v>12962.30078248762</v>
      </c>
      <c r="E1121" s="31">
        <f t="shared" si="15"/>
        <v>16992.893035978297</v>
      </c>
      <c r="F1121" s="16">
        <f t="shared" si="0"/>
        <v>29955.193818465916</v>
      </c>
      <c r="G1121" s="16">
        <f t="shared" si="1"/>
        <v>23.590549316591396</v>
      </c>
      <c r="H1121" s="17">
        <f t="shared" si="2"/>
        <v>3.7531276063386243E-2</v>
      </c>
      <c r="I1121" s="16">
        <v>23.06</v>
      </c>
      <c r="J1121" s="32">
        <f t="shared" si="16"/>
        <v>0.97964725352604543</v>
      </c>
      <c r="K1121" s="18">
        <f t="shared" ca="1" si="3"/>
        <v>9284.1647175147464</v>
      </c>
      <c r="L1121" s="19"/>
      <c r="M1121" s="20"/>
      <c r="N1121" s="18"/>
      <c r="O1121" s="20"/>
      <c r="P1121" s="21"/>
      <c r="Q1121" s="33">
        <f t="shared" si="17"/>
        <v>1.0203527464739546</v>
      </c>
      <c r="R1121" s="5">
        <f t="shared" ca="1" si="4"/>
        <v>8.5157732086466709</v>
      </c>
      <c r="S1121" s="20"/>
      <c r="T1121" s="20"/>
      <c r="U1121" s="5">
        <f t="shared" ca="1" si="5"/>
        <v>16.001741062056627</v>
      </c>
      <c r="V1121" s="23"/>
      <c r="W1121" s="20"/>
      <c r="X1121" s="32">
        <f t="shared" si="18"/>
        <v>0.95929450705209096</v>
      </c>
      <c r="Y1121" s="18">
        <f t="shared" ca="1" si="6"/>
        <v>271358796.87305731</v>
      </c>
      <c r="Z1121" s="20"/>
      <c r="AA1121" s="20"/>
      <c r="AB1121" s="18"/>
      <c r="AC1121" s="20"/>
      <c r="AD1121" s="20"/>
      <c r="AE1121" s="24">
        <f t="shared" si="76"/>
        <v>8</v>
      </c>
      <c r="AH1121" s="25" t="str">
        <f t="shared" ca="1" si="7"/>
        <v>-</v>
      </c>
      <c r="AI1121" s="15">
        <f t="shared" ca="1" si="8"/>
        <v>22.308638640629496</v>
      </c>
      <c r="AJ1121" s="15">
        <f t="shared" ca="1" si="9"/>
        <v>22.938972042448313</v>
      </c>
      <c r="AK1121" s="17">
        <f t="shared" ca="1" si="10"/>
        <v>4.9216057957624314E-2</v>
      </c>
      <c r="AL1121" s="17">
        <f t="shared" ca="1" si="11"/>
        <v>5.2764888913974822E-2</v>
      </c>
      <c r="AM1121" s="26">
        <f t="shared" ca="1" si="12"/>
        <v>0</v>
      </c>
      <c r="AN1121" s="26">
        <f t="shared" ca="1" si="13"/>
        <v>0</v>
      </c>
      <c r="AO1121" s="25">
        <f t="shared" si="20"/>
        <v>0</v>
      </c>
      <c r="AP1121" s="26">
        <f t="shared" si="21"/>
        <v>0</v>
      </c>
      <c r="AQ1121" s="25">
        <f t="shared" si="22"/>
        <v>1</v>
      </c>
      <c r="AR1121" s="26">
        <f t="shared" si="23"/>
        <v>0</v>
      </c>
      <c r="BD1121" s="30"/>
      <c r="BE1121" s="30"/>
      <c r="BF1121" s="30"/>
    </row>
    <row r="1122" spans="1:58" x14ac:dyDescent="0.2">
      <c r="A1122" s="40">
        <v>39699</v>
      </c>
      <c r="B1122" s="13">
        <v>21.99</v>
      </c>
      <c r="C1122" s="14">
        <v>23.39</v>
      </c>
      <c r="D1122" s="31">
        <f t="shared" si="14"/>
        <v>11342.013184676667</v>
      </c>
      <c r="E1122" s="31">
        <f t="shared" si="15"/>
        <v>18552.369172653725</v>
      </c>
      <c r="F1122" s="16">
        <f t="shared" si="0"/>
        <v>29894.382357330393</v>
      </c>
      <c r="G1122" s="16">
        <f t="shared" si="1"/>
        <v>22.858836041877488</v>
      </c>
      <c r="H1122" s="17">
        <f t="shared" si="2"/>
        <v>5.985463873450203E-2</v>
      </c>
      <c r="I1122" s="16">
        <v>22.64</v>
      </c>
      <c r="J1122" s="32">
        <f t="shared" si="16"/>
        <v>0.96701566604603906</v>
      </c>
      <c r="K1122" s="18">
        <f t="shared" ca="1" si="3"/>
        <v>8977.5667156610889</v>
      </c>
      <c r="L1122" s="19"/>
      <c r="M1122" s="20"/>
      <c r="N1122" s="18"/>
      <c r="O1122" s="20"/>
      <c r="P1122" s="21"/>
      <c r="Q1122" s="33">
        <f t="shared" si="17"/>
        <v>1.0329843339539611</v>
      </c>
      <c r="R1122" s="5">
        <f t="shared" ca="1" si="4"/>
        <v>8.7962938587375632</v>
      </c>
      <c r="S1122" s="20"/>
      <c r="T1122" s="20"/>
      <c r="U1122" s="5">
        <f t="shared" ca="1" si="5"/>
        <v>16.528981936859534</v>
      </c>
      <c r="V1122" s="23"/>
      <c r="W1122" s="20"/>
      <c r="X1122" s="32">
        <f t="shared" si="18"/>
        <v>0.934031332092078</v>
      </c>
      <c r="Y1122" s="18">
        <f t="shared" ca="1" si="6"/>
        <v>253440937.67905301</v>
      </c>
      <c r="Z1122" s="20"/>
      <c r="AA1122" s="20"/>
      <c r="AB1122" s="18"/>
      <c r="AC1122" s="20"/>
      <c r="AD1122" s="20"/>
      <c r="AE1122" s="24">
        <f t="shared" si="76"/>
        <v>7</v>
      </c>
      <c r="AH1122" s="25" t="str">
        <f t="shared" ca="1" si="7"/>
        <v>-</v>
      </c>
      <c r="AI1122" s="15">
        <f t="shared" ca="1" si="8"/>
        <v>22.342187211108179</v>
      </c>
      <c r="AJ1122" s="15">
        <f t="shared" ca="1" si="9"/>
        <v>22.886350221988348</v>
      </c>
      <c r="AK1122" s="17">
        <f t="shared" ca="1" si="10"/>
        <v>4.7727986282863198E-2</v>
      </c>
      <c r="AL1122" s="17">
        <f t="shared" ca="1" si="11"/>
        <v>5.2696548755874435E-2</v>
      </c>
      <c r="AM1122" s="26">
        <f t="shared" ca="1" si="12"/>
        <v>0</v>
      </c>
      <c r="AN1122" s="26">
        <f t="shared" ca="1" si="13"/>
        <v>0</v>
      </c>
      <c r="AO1122" s="25">
        <f t="shared" si="20"/>
        <v>0</v>
      </c>
      <c r="AP1122" s="26">
        <f t="shared" si="21"/>
        <v>0</v>
      </c>
      <c r="AQ1122" s="25">
        <f t="shared" si="22"/>
        <v>1</v>
      </c>
      <c r="AR1122" s="26">
        <f t="shared" si="23"/>
        <v>0</v>
      </c>
      <c r="BD1122" s="30"/>
      <c r="BE1122" s="30"/>
      <c r="BF1122" s="30"/>
    </row>
    <row r="1123" spans="1:58" x14ac:dyDescent="0.2">
      <c r="A1123" s="40">
        <v>39700</v>
      </c>
      <c r="B1123" s="13">
        <v>24.22</v>
      </c>
      <c r="C1123" s="14">
        <v>24.71</v>
      </c>
      <c r="D1123" s="31">
        <f t="shared" si="14"/>
        <v>9721.7255868657139</v>
      </c>
      <c r="E1123" s="31">
        <f t="shared" si="15"/>
        <v>20075.67504165171</v>
      </c>
      <c r="F1123" s="16">
        <f t="shared" si="0"/>
        <v>29797.400628517426</v>
      </c>
      <c r="G1123" s="16">
        <f t="shared" si="1"/>
        <v>24.550132178073103</v>
      </c>
      <c r="H1123" s="17">
        <f t="shared" si="2"/>
        <v>1.9830028328612026E-2</v>
      </c>
      <c r="I1123" s="16">
        <v>25.47</v>
      </c>
      <c r="J1123" s="32">
        <f t="shared" si="16"/>
        <v>1.0705045493175118</v>
      </c>
      <c r="K1123" s="18">
        <f t="shared" ca="1" si="3"/>
        <v>9610.1342090285289</v>
      </c>
      <c r="L1123" s="19"/>
      <c r="M1123" s="20"/>
      <c r="N1123" s="18"/>
      <c r="O1123" s="20"/>
      <c r="P1123" s="21"/>
      <c r="Q1123" s="33">
        <f t="shared" si="17"/>
        <v>0.92949545068248818</v>
      </c>
      <c r="R1123" s="5">
        <f t="shared" ca="1" si="4"/>
        <v>8.1757745183601003</v>
      </c>
      <c r="S1123" s="20"/>
      <c r="T1123" s="20"/>
      <c r="U1123" s="5">
        <f t="shared" ca="1" si="5"/>
        <v>15.363087534757803</v>
      </c>
      <c r="V1123" s="23"/>
      <c r="W1123" s="20"/>
      <c r="X1123" s="32">
        <f t="shared" si="18"/>
        <v>1.1410090986350236</v>
      </c>
      <c r="Y1123" s="18">
        <f t="shared" ca="1" si="6"/>
        <v>289159384.12172079</v>
      </c>
      <c r="Z1123" s="20"/>
      <c r="AA1123" s="20"/>
      <c r="AB1123" s="18"/>
      <c r="AC1123" s="20"/>
      <c r="AD1123" s="20"/>
      <c r="AE1123" s="24">
        <f t="shared" si="76"/>
        <v>6</v>
      </c>
      <c r="AH1123" s="25" t="str">
        <f t="shared" ca="1" si="7"/>
        <v>-</v>
      </c>
      <c r="AI1123" s="15">
        <f t="shared" ca="1" si="8"/>
        <v>22.484551559336449</v>
      </c>
      <c r="AJ1123" s="15">
        <f t="shared" ca="1" si="9"/>
        <v>22.862047054013924</v>
      </c>
      <c r="AK1123" s="17">
        <f t="shared" ca="1" si="10"/>
        <v>4.1681098877286792E-2</v>
      </c>
      <c r="AL1123" s="17">
        <f t="shared" ca="1" si="11"/>
        <v>4.8974702898675455E-2</v>
      </c>
      <c r="AM1123" s="26">
        <f t="shared" ca="1" si="12"/>
        <v>0</v>
      </c>
      <c r="AN1123" s="26">
        <f t="shared" ca="1" si="13"/>
        <v>0</v>
      </c>
      <c r="AO1123" s="25">
        <f t="shared" si="20"/>
        <v>0</v>
      </c>
      <c r="AP1123" s="26">
        <f t="shared" si="21"/>
        <v>0</v>
      </c>
      <c r="AQ1123" s="25">
        <f t="shared" si="22"/>
        <v>1</v>
      </c>
      <c r="AR1123" s="26">
        <f t="shared" si="23"/>
        <v>0</v>
      </c>
      <c r="BD1123" s="30"/>
      <c r="BE1123" s="30"/>
      <c r="BF1123" s="30"/>
    </row>
    <row r="1124" spans="1:58" x14ac:dyDescent="0.2">
      <c r="A1124" s="40">
        <v>39701</v>
      </c>
      <c r="B1124" s="13">
        <v>23.59</v>
      </c>
      <c r="C1124" s="14">
        <v>24.31</v>
      </c>
      <c r="D1124" s="31">
        <f t="shared" si="14"/>
        <v>8101.4379890547616</v>
      </c>
      <c r="E1124" s="31">
        <f t="shared" si="15"/>
        <v>21663.832290497572</v>
      </c>
      <c r="F1124" s="16">
        <f t="shared" si="0"/>
        <v>29765.270279552333</v>
      </c>
      <c r="G1124" s="16">
        <f t="shared" si="1"/>
        <v>24.114032172483697</v>
      </c>
      <c r="H1124" s="17">
        <f t="shared" si="2"/>
        <v>2.9617441382147169E-2</v>
      </c>
      <c r="I1124" s="16">
        <v>24.52</v>
      </c>
      <c r="J1124" s="32">
        <f t="shared" si="16"/>
        <v>0.98117720870585312</v>
      </c>
      <c r="K1124" s="18">
        <f t="shared" ca="1" si="3"/>
        <v>9428.8602470925944</v>
      </c>
      <c r="L1124" s="19"/>
      <c r="M1124" s="20"/>
      <c r="N1124" s="18"/>
      <c r="O1124" s="20"/>
      <c r="P1124" s="21"/>
      <c r="Q1124" s="33">
        <f t="shared" si="17"/>
        <v>1.0188227912941468</v>
      </c>
      <c r="R1124" s="5">
        <f t="shared" ca="1" si="4"/>
        <v>8.329318412881241</v>
      </c>
      <c r="S1124" s="20"/>
      <c r="T1124" s="20"/>
      <c r="U1124" s="5">
        <f t="shared" ca="1" si="5"/>
        <v>15.651727863027068</v>
      </c>
      <c r="V1124" s="23"/>
      <c r="W1124" s="20"/>
      <c r="X1124" s="32">
        <f t="shared" si="18"/>
        <v>0.96235441741170624</v>
      </c>
      <c r="Y1124" s="18">
        <f t="shared" ca="1" si="6"/>
        <v>278255496.57511598</v>
      </c>
      <c r="Z1124" s="20"/>
      <c r="AA1124" s="20"/>
      <c r="AB1124" s="18"/>
      <c r="AC1124" s="20"/>
      <c r="AD1124" s="20"/>
      <c r="AE1124" s="24">
        <f t="shared" si="76"/>
        <v>5</v>
      </c>
      <c r="AH1124" s="25" t="str">
        <f t="shared" ca="1" si="7"/>
        <v>-</v>
      </c>
      <c r="AI1124" s="15">
        <f t="shared" ca="1" si="8"/>
        <v>22.619164192780278</v>
      </c>
      <c r="AJ1124" s="15">
        <f t="shared" ca="1" si="9"/>
        <v>22.813320685305829</v>
      </c>
      <c r="AK1124" s="17">
        <f t="shared" ca="1" si="10"/>
        <v>3.8639762566031875E-2</v>
      </c>
      <c r="AL1124" s="17">
        <f t="shared" ca="1" si="11"/>
        <v>4.6464019009373025E-2</v>
      </c>
      <c r="AM1124" s="26">
        <f t="shared" ca="1" si="12"/>
        <v>0</v>
      </c>
      <c r="AN1124" s="26">
        <f t="shared" ca="1" si="13"/>
        <v>0</v>
      </c>
      <c r="AO1124" s="25">
        <f t="shared" si="20"/>
        <v>0</v>
      </c>
      <c r="AP1124" s="26">
        <f t="shared" si="21"/>
        <v>0</v>
      </c>
      <c r="AQ1124" s="25">
        <f t="shared" si="22"/>
        <v>1</v>
      </c>
      <c r="AR1124" s="26">
        <f t="shared" si="23"/>
        <v>0</v>
      </c>
      <c r="BD1124" s="30"/>
      <c r="BE1124" s="30"/>
      <c r="BF1124" s="30"/>
    </row>
    <row r="1125" spans="1:58" x14ac:dyDescent="0.2">
      <c r="A1125" s="40">
        <v>39702</v>
      </c>
      <c r="B1125" s="13">
        <v>23.83</v>
      </c>
      <c r="C1125" s="14">
        <v>24.49</v>
      </c>
      <c r="D1125" s="31">
        <f t="shared" si="14"/>
        <v>6481.1503912438093</v>
      </c>
      <c r="E1125" s="31">
        <f t="shared" si="15"/>
        <v>23236.131115358137</v>
      </c>
      <c r="F1125" s="16">
        <f t="shared" si="0"/>
        <v>29717.281506601947</v>
      </c>
      <c r="G1125" s="16">
        <f t="shared" si="1"/>
        <v>24.346058191013515</v>
      </c>
      <c r="H1125" s="17">
        <f t="shared" si="2"/>
        <v>2.6949775418538158E-2</v>
      </c>
      <c r="I1125" s="16">
        <v>24.39</v>
      </c>
      <c r="J1125" s="32">
        <f t="shared" si="16"/>
        <v>1.0079942797278085</v>
      </c>
      <c r="K1125" s="18">
        <f t="shared" ca="1" si="3"/>
        <v>9503.8497247162359</v>
      </c>
      <c r="L1125" s="19"/>
      <c r="M1125" s="20"/>
      <c r="N1125" s="18"/>
      <c r="O1125" s="20"/>
      <c r="P1125" s="21"/>
      <c r="Q1125" s="33">
        <f t="shared" si="17"/>
        <v>0.99200572027219158</v>
      </c>
      <c r="R1125" s="5">
        <f t="shared" ca="1" si="4"/>
        <v>8.2623872970191456</v>
      </c>
      <c r="S1125" s="20"/>
      <c r="T1125" s="20"/>
      <c r="U1125" s="5">
        <f t="shared" ca="1" si="5"/>
        <v>15.526072012265091</v>
      </c>
      <c r="V1125" s="23"/>
      <c r="W1125" s="20"/>
      <c r="X1125" s="32">
        <f t="shared" si="18"/>
        <v>1.0159885594556168</v>
      </c>
      <c r="Y1125" s="18">
        <f t="shared" ca="1" si="6"/>
        <v>282685795.4644618</v>
      </c>
      <c r="Z1125" s="20"/>
      <c r="AA1125" s="20"/>
      <c r="AB1125" s="18"/>
      <c r="AC1125" s="20"/>
      <c r="AD1125" s="20"/>
      <c r="AE1125" s="24">
        <f t="shared" si="76"/>
        <v>4</v>
      </c>
      <c r="AH1125" s="25" t="str">
        <f t="shared" ca="1" si="7"/>
        <v>-</v>
      </c>
      <c r="AI1125" s="15">
        <f t="shared" ca="1" si="8"/>
        <v>22.722623414494961</v>
      </c>
      <c r="AJ1125" s="15">
        <f t="shared" ca="1" si="9"/>
        <v>22.767146340356927</v>
      </c>
      <c r="AK1125" s="17">
        <f t="shared" ca="1" si="10"/>
        <v>3.2597481268544358E-2</v>
      </c>
      <c r="AL1125" s="17">
        <f t="shared" ca="1" si="11"/>
        <v>4.2887804307964066E-2</v>
      </c>
      <c r="AM1125" s="26">
        <f t="shared" ca="1" si="12"/>
        <v>0</v>
      </c>
      <c r="AN1125" s="26">
        <f t="shared" ca="1" si="13"/>
        <v>0</v>
      </c>
      <c r="AO1125" s="25">
        <f t="shared" si="20"/>
        <v>0</v>
      </c>
      <c r="AP1125" s="26">
        <f t="shared" si="21"/>
        <v>0</v>
      </c>
      <c r="AQ1125" s="25">
        <f t="shared" si="22"/>
        <v>1</v>
      </c>
      <c r="AR1125" s="26">
        <f t="shared" si="23"/>
        <v>0</v>
      </c>
      <c r="BD1125" s="30"/>
      <c r="BE1125" s="30"/>
      <c r="BF1125" s="30"/>
    </row>
    <row r="1126" spans="1:58" x14ac:dyDescent="0.2">
      <c r="A1126" s="40">
        <v>39703</v>
      </c>
      <c r="B1126" s="13">
        <v>24.68</v>
      </c>
      <c r="C1126" s="14">
        <v>24.57</v>
      </c>
      <c r="D1126" s="31">
        <f t="shared" si="14"/>
        <v>4860.862793432857</v>
      </c>
      <c r="E1126" s="31">
        <f t="shared" si="15"/>
        <v>24812.752326294642</v>
      </c>
      <c r="F1126" s="16">
        <f t="shared" si="0"/>
        <v>29673.615119727499</v>
      </c>
      <c r="G1126" s="16">
        <f t="shared" si="1"/>
        <v>24.588019203427699</v>
      </c>
      <c r="H1126" s="17">
        <f t="shared" si="2"/>
        <v>-4.4770044770043871E-3</v>
      </c>
      <c r="I1126" s="16">
        <v>25.66</v>
      </c>
      <c r="J1126" s="32">
        <f t="shared" si="16"/>
        <v>1.0084544089129552</v>
      </c>
      <c r="K1126" s="18">
        <f t="shared" ca="1" si="3"/>
        <v>9583.8084279412233</v>
      </c>
      <c r="L1126" s="19"/>
      <c r="M1126" s="20"/>
      <c r="N1126" s="18"/>
      <c r="O1126" s="20"/>
      <c r="P1126" s="21"/>
      <c r="Q1126" s="33">
        <f t="shared" si="17"/>
        <v>0.99154559108704476</v>
      </c>
      <c r="R1126" s="5">
        <f t="shared" ca="1" si="4"/>
        <v>8.1921924060340636</v>
      </c>
      <c r="S1126" s="20"/>
      <c r="T1126" s="20"/>
      <c r="U1126" s="5">
        <f t="shared" ca="1" si="5"/>
        <v>15.394281202729953</v>
      </c>
      <c r="V1126" s="23"/>
      <c r="W1126" s="20"/>
      <c r="X1126" s="32">
        <f t="shared" si="18"/>
        <v>1.0169088178259105</v>
      </c>
      <c r="Y1126" s="18">
        <f t="shared" ca="1" si="6"/>
        <v>287446759.06590617</v>
      </c>
      <c r="Z1126" s="20"/>
      <c r="AA1126" s="20"/>
      <c r="AB1126" s="18"/>
      <c r="AC1126" s="20"/>
      <c r="AD1126" s="20"/>
      <c r="AE1126" s="24">
        <f t="shared" si="76"/>
        <v>3</v>
      </c>
      <c r="AH1126" s="25" t="str">
        <f t="shared" ca="1" si="7"/>
        <v>-</v>
      </c>
      <c r="AI1126" s="15">
        <f t="shared" ca="1" si="8"/>
        <v>22.815387935493526</v>
      </c>
      <c r="AJ1126" s="15">
        <f t="shared" ca="1" si="9"/>
        <v>22.763927296538093</v>
      </c>
      <c r="AK1126" s="17">
        <f t="shared" ca="1" si="10"/>
        <v>2.8217692575030207E-2</v>
      </c>
      <c r="AL1126" s="17">
        <f t="shared" ca="1" si="11"/>
        <v>4.0691972529878405E-2</v>
      </c>
      <c r="AM1126" s="26">
        <f t="shared" ca="1" si="12"/>
        <v>1</v>
      </c>
      <c r="AN1126" s="26">
        <f t="shared" ca="1" si="13"/>
        <v>0</v>
      </c>
      <c r="AO1126" s="25">
        <f t="shared" si="20"/>
        <v>0</v>
      </c>
      <c r="AP1126" s="26">
        <f t="shared" si="21"/>
        <v>0</v>
      </c>
      <c r="AQ1126" s="25">
        <f t="shared" si="22"/>
        <v>1</v>
      </c>
      <c r="AR1126" s="26">
        <f t="shared" si="23"/>
        <v>0</v>
      </c>
      <c r="BD1126" s="30"/>
      <c r="BE1126" s="30"/>
      <c r="BF1126" s="30"/>
    </row>
    <row r="1127" spans="1:58" x14ac:dyDescent="0.2">
      <c r="A1127" s="40">
        <v>39706</v>
      </c>
      <c r="B1127" s="13">
        <v>28.84</v>
      </c>
      <c r="C1127" s="14">
        <v>25.73</v>
      </c>
      <c r="D1127" s="31">
        <f t="shared" si="14"/>
        <v>3240.5751956219046</v>
      </c>
      <c r="E1127" s="31">
        <f t="shared" si="15"/>
        <v>26440.293958935028</v>
      </c>
      <c r="F1127" s="16">
        <f t="shared" si="0"/>
        <v>29680.869154556931</v>
      </c>
      <c r="G1127" s="16">
        <f t="shared" si="1"/>
        <v>26.069551675724323</v>
      </c>
      <c r="H1127" s="17">
        <f t="shared" si="2"/>
        <v>-0.12087057909055576</v>
      </c>
      <c r="I1127" s="16">
        <v>31.7</v>
      </c>
      <c r="J1127" s="32">
        <f t="shared" si="16"/>
        <v>1.0605134330947046</v>
      </c>
      <c r="K1127" s="18">
        <f t="shared" ca="1" si="3"/>
        <v>10163.343222007328</v>
      </c>
      <c r="L1127" s="19"/>
      <c r="M1127" s="20"/>
      <c r="N1127" s="18"/>
      <c r="O1127" s="20"/>
      <c r="P1127" s="21"/>
      <c r="Q1127" s="33">
        <f t="shared" si="17"/>
        <v>0.93948656690529542</v>
      </c>
      <c r="R1127" s="5">
        <f t="shared" ca="1" si="4"/>
        <v>7.6961340947914438</v>
      </c>
      <c r="S1127" s="20"/>
      <c r="T1127" s="20"/>
      <c r="U1127" s="5">
        <f t="shared" ca="1" si="5"/>
        <v>14.462225259627591</v>
      </c>
      <c r="V1127" s="23"/>
      <c r="W1127" s="20"/>
      <c r="X1127" s="32">
        <f t="shared" si="18"/>
        <v>1.1210268661894092</v>
      </c>
      <c r="Y1127" s="18">
        <f t="shared" ca="1" si="6"/>
        <v>322214332.18250841</v>
      </c>
      <c r="Z1127" s="20"/>
      <c r="AA1127" s="20"/>
      <c r="AB1127" s="18"/>
      <c r="AC1127" s="20"/>
      <c r="AD1127" s="20"/>
      <c r="AE1127" s="24">
        <f t="shared" si="76"/>
        <v>2</v>
      </c>
      <c r="AH1127" s="25" t="str">
        <f t="shared" ca="1" si="7"/>
        <v>-</v>
      </c>
      <c r="AI1127" s="15">
        <f t="shared" ca="1" si="8"/>
        <v>23.012490563452008</v>
      </c>
      <c r="AJ1127" s="15">
        <f t="shared" ca="1" si="9"/>
        <v>22.808562650677288</v>
      </c>
      <c r="AK1127" s="17">
        <f t="shared" ca="1" si="10"/>
        <v>1.8173833827065389E-3</v>
      </c>
      <c r="AL1127" s="17">
        <f t="shared" ca="1" si="11"/>
        <v>3.0288098971127275E-2</v>
      </c>
      <c r="AM1127" s="26">
        <f t="shared" ca="1" si="12"/>
        <v>1</v>
      </c>
      <c r="AN1127" s="26">
        <f t="shared" ca="1" si="13"/>
        <v>0</v>
      </c>
      <c r="AO1127" s="25">
        <f t="shared" si="20"/>
        <v>0</v>
      </c>
      <c r="AP1127" s="26">
        <f t="shared" si="21"/>
        <v>0</v>
      </c>
      <c r="AQ1127" s="25">
        <f t="shared" si="22"/>
        <v>1</v>
      </c>
      <c r="AR1127" s="26">
        <f t="shared" si="23"/>
        <v>0</v>
      </c>
      <c r="BD1127" s="30"/>
      <c r="BE1127" s="30"/>
      <c r="BF1127" s="30"/>
    </row>
    <row r="1128" spans="1:58" x14ac:dyDescent="0.2">
      <c r="A1128" s="40">
        <v>39707</v>
      </c>
      <c r="B1128" s="13">
        <v>29.68</v>
      </c>
      <c r="C1128" s="14">
        <v>25.17</v>
      </c>
      <c r="D1128" s="31">
        <f t="shared" si="14"/>
        <v>1620.2875978109523</v>
      </c>
      <c r="E1128" s="31">
        <f t="shared" si="15"/>
        <v>28256.426656986634</v>
      </c>
      <c r="F1128" s="16">
        <f t="shared" si="0"/>
        <v>29876.714254797585</v>
      </c>
      <c r="G1128" s="16">
        <f t="shared" si="1"/>
        <v>25.414588377550722</v>
      </c>
      <c r="H1128" s="17">
        <f t="shared" si="2"/>
        <v>-0.17918156535558194</v>
      </c>
      <c r="I1128" s="16">
        <v>30.3</v>
      </c>
      <c r="J1128" s="32">
        <f t="shared" si="16"/>
        <v>0.98130889758920958</v>
      </c>
      <c r="K1128" s="18">
        <f t="shared" ca="1" si="3"/>
        <v>9972.9725383259229</v>
      </c>
      <c r="L1128" s="19"/>
      <c r="M1128" s="20"/>
      <c r="N1128" s="18"/>
      <c r="O1128" s="20"/>
      <c r="P1128" s="21"/>
      <c r="Q1128" s="33">
        <f t="shared" si="17"/>
        <v>1.0186911024107903</v>
      </c>
      <c r="R1128" s="5">
        <f t="shared" ca="1" si="4"/>
        <v>7.8396567219302637</v>
      </c>
      <c r="S1128" s="20"/>
      <c r="T1128" s="20"/>
      <c r="U1128" s="5">
        <f t="shared" ca="1" si="5"/>
        <v>14.732035818145681</v>
      </c>
      <c r="V1128" s="23"/>
      <c r="W1128" s="20"/>
      <c r="X1128" s="32">
        <f t="shared" si="18"/>
        <v>0.96261779517841917</v>
      </c>
      <c r="Y1128" s="18">
        <f t="shared" ca="1" si="6"/>
        <v>310148836.8112452</v>
      </c>
      <c r="Z1128" s="20"/>
      <c r="AA1128" s="20"/>
      <c r="AB1128" s="18"/>
      <c r="AC1128" s="20"/>
      <c r="AD1128" s="20"/>
      <c r="AE1128" s="24">
        <f t="shared" si="76"/>
        <v>1</v>
      </c>
      <c r="AH1128" s="25" t="str">
        <f t="shared" ca="1" si="7"/>
        <v>-</v>
      </c>
      <c r="AI1128" s="15">
        <f t="shared" ca="1" si="8"/>
        <v>23.189033384587404</v>
      </c>
      <c r="AJ1128" s="15">
        <f t="shared" ca="1" si="9"/>
        <v>22.84233772690099</v>
      </c>
      <c r="AK1128" s="17">
        <f t="shared" ca="1" si="10"/>
        <v>-3.8021983965640792E-2</v>
      </c>
      <c r="AL1128" s="17">
        <f t="shared" ca="1" si="11"/>
        <v>1.546250593570532E-2</v>
      </c>
      <c r="AM1128" s="26">
        <f t="shared" ca="1" si="12"/>
        <v>1</v>
      </c>
      <c r="AN1128" s="26">
        <f t="shared" ca="1" si="13"/>
        <v>0</v>
      </c>
      <c r="AO1128" s="25">
        <f t="shared" si="20"/>
        <v>0</v>
      </c>
      <c r="AP1128" s="26">
        <f t="shared" si="21"/>
        <v>0</v>
      </c>
      <c r="AQ1128" s="25">
        <f t="shared" si="22"/>
        <v>1</v>
      </c>
      <c r="AR1128" s="26">
        <f t="shared" si="23"/>
        <v>0</v>
      </c>
      <c r="BD1128" s="30"/>
      <c r="BE1128" s="30"/>
      <c r="BF1128" s="30"/>
    </row>
    <row r="1129" spans="1:58" x14ac:dyDescent="0.2">
      <c r="A1129" s="41">
        <v>39708</v>
      </c>
      <c r="B1129" s="13">
        <v>26.61</v>
      </c>
      <c r="C1129" s="14">
        <v>25.93</v>
      </c>
      <c r="D1129" s="31">
        <f t="shared" si="14"/>
        <v>30167.039922899588</v>
      </c>
      <c r="E1129" s="31">
        <f t="shared" si="15"/>
        <v>0</v>
      </c>
      <c r="F1129" s="16">
        <f t="shared" si="0"/>
        <v>30167.039922899588</v>
      </c>
      <c r="G1129" s="16">
        <f t="shared" si="1"/>
        <v>26.61</v>
      </c>
      <c r="H1129" s="17">
        <f t="shared" si="2"/>
        <v>-2.6224450443501635E-2</v>
      </c>
      <c r="I1129" s="16">
        <v>36.22</v>
      </c>
      <c r="J1129" s="32">
        <f t="shared" si="16"/>
        <v>1.0572109654350417</v>
      </c>
      <c r="K1129" s="18">
        <f t="shared" ca="1" si="3"/>
        <v>10543.106086667891</v>
      </c>
      <c r="L1129" s="19"/>
      <c r="M1129" s="20"/>
      <c r="N1129" s="18"/>
      <c r="O1129" s="20"/>
      <c r="P1129" s="21"/>
      <c r="Q1129" s="33">
        <f t="shared" si="17"/>
        <v>0.94278903456495833</v>
      </c>
      <c r="R1129" s="5">
        <f t="shared" ca="1" si="4"/>
        <v>7.3908344869181715</v>
      </c>
      <c r="S1129" s="20"/>
      <c r="T1129" s="20"/>
      <c r="U1129" s="5">
        <f t="shared" ca="1" si="5"/>
        <v>13.888726323322857</v>
      </c>
      <c r="V1129" s="23"/>
      <c r="W1129" s="20"/>
      <c r="X1129" s="32">
        <f t="shared" si="18"/>
        <v>1.1144219308700833</v>
      </c>
      <c r="Y1129" s="18">
        <f t="shared" ca="1" si="6"/>
        <v>345613918.14550036</v>
      </c>
      <c r="Z1129" s="20"/>
      <c r="AA1129" s="20"/>
      <c r="AB1129" s="18"/>
      <c r="AC1129" s="20"/>
      <c r="AD1129" s="20"/>
      <c r="AE1129" s="24">
        <v>25</v>
      </c>
      <c r="AH1129" s="25" t="str">
        <f t="shared" ca="1" si="7"/>
        <v>-</v>
      </c>
      <c r="AI1129" s="15">
        <f t="shared" ca="1" si="8"/>
        <v>23.404594920492588</v>
      </c>
      <c r="AJ1129" s="15">
        <f t="shared" ca="1" si="9"/>
        <v>22.920512268389704</v>
      </c>
      <c r="AK1129" s="17">
        <f t="shared" ca="1" si="10"/>
        <v>-4.5697730427659733E-2</v>
      </c>
      <c r="AL1129" s="17">
        <f t="shared" ca="1" si="11"/>
        <v>1.1664629168913976E-2</v>
      </c>
      <c r="AM1129" s="26">
        <f t="shared" ca="1" si="12"/>
        <v>1</v>
      </c>
      <c r="AN1129" s="26">
        <f t="shared" ca="1" si="13"/>
        <v>0</v>
      </c>
      <c r="AO1129" s="25">
        <f t="shared" si="20"/>
        <v>0</v>
      </c>
      <c r="AP1129" s="26">
        <f t="shared" si="21"/>
        <v>0</v>
      </c>
      <c r="AQ1129" s="25">
        <f t="shared" si="22"/>
        <v>1</v>
      </c>
      <c r="AR1129" s="26">
        <f t="shared" si="23"/>
        <v>0</v>
      </c>
      <c r="BD1129" s="30"/>
      <c r="BE1129" s="30"/>
      <c r="BF1129" s="30"/>
    </row>
    <row r="1130" spans="1:58" x14ac:dyDescent="0.2">
      <c r="A1130" s="40">
        <v>39709</v>
      </c>
      <c r="B1130" s="13">
        <v>25.31</v>
      </c>
      <c r="C1130" s="14">
        <v>25.01</v>
      </c>
      <c r="D1130" s="31">
        <f t="shared" si="14"/>
        <v>28960.358325983605</v>
      </c>
      <c r="E1130" s="31">
        <f t="shared" si="15"/>
        <v>1238.3261586553924</v>
      </c>
      <c r="F1130" s="16">
        <f t="shared" si="0"/>
        <v>30198.684484638998</v>
      </c>
      <c r="G1130" s="16">
        <f t="shared" si="1"/>
        <v>25.297698210901022</v>
      </c>
      <c r="H1130" s="17">
        <f t="shared" si="2"/>
        <v>-1.1995201919232201E-2</v>
      </c>
      <c r="I1130" s="16">
        <v>33.1</v>
      </c>
      <c r="J1130" s="32">
        <f t="shared" si="16"/>
        <v>0.95168113266530185</v>
      </c>
      <c r="K1130" s="18">
        <f t="shared" ca="1" si="3"/>
        <v>10033.266089540202</v>
      </c>
      <c r="L1130" s="19"/>
      <c r="M1130" s="20"/>
      <c r="N1130" s="18"/>
      <c r="O1130" s="20"/>
      <c r="P1130" s="21"/>
      <c r="Q1130" s="33">
        <f t="shared" si="17"/>
        <v>1.0483188673346981</v>
      </c>
      <c r="R1130" s="5">
        <f t="shared" ca="1" si="4"/>
        <v>7.7476284685258978</v>
      </c>
      <c r="S1130" s="20"/>
      <c r="T1130" s="20"/>
      <c r="U1130" s="5">
        <f t="shared" ca="1" si="5"/>
        <v>14.559315386451166</v>
      </c>
      <c r="V1130" s="23"/>
      <c r="W1130" s="20"/>
      <c r="X1130" s="32">
        <f t="shared" si="18"/>
        <v>0.90336226533060371</v>
      </c>
      <c r="Y1130" s="18">
        <f t="shared" ca="1" si="6"/>
        <v>312194024.20749426</v>
      </c>
      <c r="Z1130" s="20"/>
      <c r="AA1130" s="20"/>
      <c r="AB1130" s="18"/>
      <c r="AC1130" s="20"/>
      <c r="AD1130" s="20"/>
      <c r="AE1130" s="24">
        <f t="shared" ref="AE1130:AE1153" si="77">AE1129-1</f>
        <v>24</v>
      </c>
      <c r="AH1130" s="25" t="str">
        <f t="shared" ca="1" si="7"/>
        <v>-</v>
      </c>
      <c r="AI1130" s="15">
        <f t="shared" ca="1" si="8"/>
        <v>23.521112186237087</v>
      </c>
      <c r="AJ1130" s="15">
        <f t="shared" ca="1" si="9"/>
        <v>22.98842035253606</v>
      </c>
      <c r="AK1130" s="17">
        <f t="shared" ca="1" si="10"/>
        <v>-5.263317097788963E-2</v>
      </c>
      <c r="AL1130" s="17">
        <f t="shared" ca="1" si="11"/>
        <v>8.6558929043836497E-3</v>
      </c>
      <c r="AM1130" s="26">
        <f t="shared" ca="1" si="12"/>
        <v>1</v>
      </c>
      <c r="AN1130" s="26">
        <f t="shared" ca="1" si="13"/>
        <v>0</v>
      </c>
      <c r="AO1130" s="25">
        <f t="shared" si="20"/>
        <v>0</v>
      </c>
      <c r="AP1130" s="26">
        <f t="shared" si="21"/>
        <v>0</v>
      </c>
      <c r="AQ1130" s="25">
        <f t="shared" si="22"/>
        <v>1</v>
      </c>
      <c r="AR1130" s="26">
        <f t="shared" si="23"/>
        <v>0</v>
      </c>
      <c r="BD1130" s="30"/>
      <c r="BE1130" s="30"/>
      <c r="BF1130" s="30"/>
    </row>
    <row r="1131" spans="1:58" x14ac:dyDescent="0.2">
      <c r="A1131" s="40">
        <v>39710</v>
      </c>
      <c r="B1131" s="13">
        <v>24.74</v>
      </c>
      <c r="C1131" s="14">
        <v>24.38</v>
      </c>
      <c r="D1131" s="31">
        <f t="shared" si="14"/>
        <v>27753.676729067622</v>
      </c>
      <c r="E1131" s="31">
        <f t="shared" si="15"/>
        <v>2459.482144978605</v>
      </c>
      <c r="F1131" s="16">
        <f t="shared" si="0"/>
        <v>30213.158874046225</v>
      </c>
      <c r="G1131" s="16">
        <f t="shared" si="1"/>
        <v>24.710694438940216</v>
      </c>
      <c r="H1131" s="17">
        <f t="shared" si="2"/>
        <v>-1.4766201804758072E-2</v>
      </c>
      <c r="I1131" s="16">
        <v>32.07</v>
      </c>
      <c r="J1131" s="32">
        <f t="shared" si="16"/>
        <v>0.97726434237406989</v>
      </c>
      <c r="K1131" s="18">
        <f t="shared" ca="1" si="3"/>
        <v>9804.7534504104478</v>
      </c>
      <c r="L1131" s="19"/>
      <c r="M1131" s="20"/>
      <c r="N1131" s="18"/>
      <c r="O1131" s="20"/>
      <c r="P1131" s="21"/>
      <c r="Q1131" s="33">
        <f t="shared" si="17"/>
        <v>1.0227356576259301</v>
      </c>
      <c r="R1131" s="5">
        <f t="shared" ca="1" si="4"/>
        <v>7.9234458027167873</v>
      </c>
      <c r="S1131" s="20"/>
      <c r="T1131" s="20"/>
      <c r="U1131" s="5">
        <f t="shared" ca="1" si="5"/>
        <v>14.889821219411401</v>
      </c>
      <c r="V1131" s="23"/>
      <c r="W1131" s="20"/>
      <c r="X1131" s="32">
        <f t="shared" si="18"/>
        <v>0.95452868474813979</v>
      </c>
      <c r="Y1131" s="18">
        <f t="shared" ca="1" si="6"/>
        <v>297978539.12194186</v>
      </c>
      <c r="Z1131" s="20"/>
      <c r="AA1131" s="20"/>
      <c r="AB1131" s="18"/>
      <c r="AC1131" s="20"/>
      <c r="AD1131" s="20"/>
      <c r="AE1131" s="24">
        <f t="shared" si="77"/>
        <v>23</v>
      </c>
      <c r="AH1131" s="25" t="str">
        <f t="shared" ca="1" si="7"/>
        <v>-</v>
      </c>
      <c r="AI1131" s="15">
        <f t="shared" ca="1" si="8"/>
        <v>23.628764302377096</v>
      </c>
      <c r="AJ1131" s="15">
        <f t="shared" ca="1" si="9"/>
        <v>23.042334933910453</v>
      </c>
      <c r="AK1131" s="17">
        <f t="shared" ca="1" si="10"/>
        <v>-5.9585833848438997E-2</v>
      </c>
      <c r="AL1131" s="17">
        <f t="shared" ca="1" si="11"/>
        <v>4.6270767824319534E-3</v>
      </c>
      <c r="AM1131" s="26">
        <f t="shared" ca="1" si="12"/>
        <v>1</v>
      </c>
      <c r="AN1131" s="26">
        <f t="shared" ca="1" si="13"/>
        <v>0</v>
      </c>
      <c r="AO1131" s="25">
        <f t="shared" si="20"/>
        <v>0</v>
      </c>
      <c r="AP1131" s="26">
        <f t="shared" si="21"/>
        <v>0</v>
      </c>
      <c r="AQ1131" s="25">
        <f t="shared" si="22"/>
        <v>1</v>
      </c>
      <c r="AR1131" s="26">
        <f t="shared" si="23"/>
        <v>0</v>
      </c>
      <c r="BD1131" s="30"/>
      <c r="BE1131" s="30"/>
      <c r="BF1131" s="30"/>
    </row>
    <row r="1132" spans="1:58" x14ac:dyDescent="0.2">
      <c r="A1132" s="40">
        <v>39713</v>
      </c>
      <c r="B1132" s="13">
        <v>26.56</v>
      </c>
      <c r="C1132" s="14">
        <v>25.41</v>
      </c>
      <c r="D1132" s="31">
        <f t="shared" si="14"/>
        <v>26546.995132151638</v>
      </c>
      <c r="E1132" s="31">
        <f t="shared" si="15"/>
        <v>3683.9818458687378</v>
      </c>
      <c r="F1132" s="16">
        <f t="shared" si="0"/>
        <v>30230.976978020375</v>
      </c>
      <c r="G1132" s="16">
        <f t="shared" si="1"/>
        <v>26.419859668914128</v>
      </c>
      <c r="H1132" s="17">
        <f t="shared" si="2"/>
        <v>-4.5257772530499674E-2</v>
      </c>
      <c r="I1132" s="16">
        <v>33.85</v>
      </c>
      <c r="J1132" s="32">
        <f t="shared" si="16"/>
        <v>1.0697975628880576</v>
      </c>
      <c r="K1132" s="18">
        <f t="shared" ca="1" si="3"/>
        <v>10488.673726323286</v>
      </c>
      <c r="L1132" s="19"/>
      <c r="M1132" s="20"/>
      <c r="N1132" s="18"/>
      <c r="O1132" s="20"/>
      <c r="P1132" s="21"/>
      <c r="Q1132" s="33">
        <f t="shared" si="17"/>
        <v>0.93020243711194239</v>
      </c>
      <c r="R1132" s="5">
        <f t="shared" ca="1" si="4"/>
        <v>7.3701015544830781</v>
      </c>
      <c r="S1132" s="20"/>
      <c r="T1132" s="20"/>
      <c r="U1132" s="5">
        <f t="shared" ca="1" si="5"/>
        <v>13.850073806945455</v>
      </c>
      <c r="V1132" s="23"/>
      <c r="W1132" s="20"/>
      <c r="X1132" s="32">
        <f t="shared" si="18"/>
        <v>1.1395951257761152</v>
      </c>
      <c r="Y1132" s="18">
        <f t="shared" ca="1" si="6"/>
        <v>339552542.28282779</v>
      </c>
      <c r="Z1132" s="20"/>
      <c r="AA1132" s="20"/>
      <c r="AB1132" s="18"/>
      <c r="AC1132" s="20"/>
      <c r="AD1132" s="20"/>
      <c r="AE1132" s="24">
        <f t="shared" si="77"/>
        <v>22</v>
      </c>
      <c r="AH1132" s="25" t="str">
        <f t="shared" ca="1" si="7"/>
        <v>-</v>
      </c>
      <c r="AI1132" s="15">
        <f t="shared" ca="1" si="8"/>
        <v>23.827606830809898</v>
      </c>
      <c r="AJ1132" s="15">
        <f t="shared" ca="1" si="9"/>
        <v>23.111336111742318</v>
      </c>
      <c r="AK1132" s="17">
        <f t="shared" ca="1" si="10"/>
        <v>-6.6382628524021547E-2</v>
      </c>
      <c r="AL1132" s="17">
        <f t="shared" ca="1" si="11"/>
        <v>-2.5004757996660715E-3</v>
      </c>
      <c r="AM1132" s="26">
        <f t="shared" ca="1" si="12"/>
        <v>1</v>
      </c>
      <c r="AN1132" s="26">
        <f t="shared" ca="1" si="13"/>
        <v>0</v>
      </c>
      <c r="AO1132" s="25">
        <f t="shared" si="20"/>
        <v>0</v>
      </c>
      <c r="AP1132" s="26">
        <f t="shared" si="21"/>
        <v>1</v>
      </c>
      <c r="AQ1132" s="25">
        <f t="shared" si="22"/>
        <v>1</v>
      </c>
      <c r="AR1132" s="26">
        <f t="shared" si="23"/>
        <v>0</v>
      </c>
      <c r="BD1132" s="30"/>
      <c r="BE1132" s="30"/>
      <c r="BF1132" s="30"/>
    </row>
    <row r="1133" spans="1:58" x14ac:dyDescent="0.2">
      <c r="A1133" s="40">
        <v>39714</v>
      </c>
      <c r="B1133" s="13">
        <v>29.02</v>
      </c>
      <c r="C1133" s="14">
        <v>26.85</v>
      </c>
      <c r="D1133" s="31">
        <f t="shared" si="14"/>
        <v>25340.313535235655</v>
      </c>
      <c r="E1133" s="31">
        <f t="shared" si="15"/>
        <v>4945.2751640146853</v>
      </c>
      <c r="F1133" s="16">
        <f t="shared" si="0"/>
        <v>30285.58869925034</v>
      </c>
      <c r="G1133" s="16">
        <f t="shared" si="1"/>
        <v>28.665664899814956</v>
      </c>
      <c r="H1133" s="17">
        <f t="shared" si="2"/>
        <v>-8.0819366852886265E-2</v>
      </c>
      <c r="I1133" s="16">
        <v>35.72</v>
      </c>
      <c r="J1133" s="32">
        <f t="shared" si="16"/>
        <v>1.0869644756840597</v>
      </c>
      <c r="K1133" s="18">
        <f t="shared" ca="1" si="3"/>
        <v>11400.350949141204</v>
      </c>
      <c r="L1133" s="19"/>
      <c r="M1133" s="20"/>
      <c r="N1133" s="18"/>
      <c r="O1133" s="20"/>
      <c r="P1133" s="21"/>
      <c r="Q1133" s="33">
        <f t="shared" si="17"/>
        <v>0.91303552431594026</v>
      </c>
      <c r="R1133" s="5">
        <f t="shared" ca="1" si="4"/>
        <v>6.72888420891484</v>
      </c>
      <c r="S1133" s="20"/>
      <c r="T1133" s="20"/>
      <c r="U1133" s="5">
        <f t="shared" ca="1" si="5"/>
        <v>12.645176472221406</v>
      </c>
      <c r="V1133" s="23"/>
      <c r="W1133" s="20"/>
      <c r="X1133" s="32">
        <f t="shared" si="18"/>
        <v>1.1739289513681195</v>
      </c>
      <c r="Y1133" s="18">
        <f t="shared" ca="1" si="6"/>
        <v>398584326.08786869</v>
      </c>
      <c r="Z1133" s="20"/>
      <c r="AA1133" s="20"/>
      <c r="AB1133" s="18"/>
      <c r="AC1133" s="20"/>
      <c r="AD1133" s="20"/>
      <c r="AE1133" s="24">
        <f t="shared" si="77"/>
        <v>21</v>
      </c>
      <c r="AH1133" s="25" t="str">
        <f t="shared" ca="1" si="7"/>
        <v>-</v>
      </c>
      <c r="AI1133" s="15">
        <f t="shared" ca="1" si="8"/>
        <v>24.158104909633806</v>
      </c>
      <c r="AJ1133" s="15">
        <f t="shared" ca="1" si="9"/>
        <v>23.237318810384917</v>
      </c>
      <c r="AK1133" s="17">
        <f t="shared" ca="1" si="10"/>
        <v>-5.9707426484409964E-2</v>
      </c>
      <c r="AL1133" s="17">
        <f t="shared" ca="1" si="11"/>
        <v>-1.1058645775600867E-2</v>
      </c>
      <c r="AM1133" s="26">
        <f t="shared" ca="1" si="12"/>
        <v>1</v>
      </c>
      <c r="AN1133" s="26">
        <f t="shared" ca="1" si="13"/>
        <v>0</v>
      </c>
      <c r="AO1133" s="25">
        <f t="shared" si="20"/>
        <v>0</v>
      </c>
      <c r="AP1133" s="26">
        <f t="shared" si="21"/>
        <v>1</v>
      </c>
      <c r="AQ1133" s="25">
        <f t="shared" si="22"/>
        <v>1</v>
      </c>
      <c r="AR1133" s="26">
        <f t="shared" si="23"/>
        <v>0</v>
      </c>
      <c r="BD1133" s="30"/>
      <c r="BE1133" s="30"/>
      <c r="BF1133" s="30"/>
    </row>
    <row r="1134" spans="1:58" x14ac:dyDescent="0.2">
      <c r="A1134" s="40">
        <v>39715</v>
      </c>
      <c r="B1134" s="13">
        <v>28.65</v>
      </c>
      <c r="C1134" s="14">
        <v>26.68</v>
      </c>
      <c r="D1134" s="31">
        <f t="shared" si="14"/>
        <v>24133.631938319671</v>
      </c>
      <c r="E1134" s="31">
        <f t="shared" si="15"/>
        <v>6249.4800035864482</v>
      </c>
      <c r="F1134" s="16">
        <f t="shared" si="0"/>
        <v>30383.111941906122</v>
      </c>
      <c r="G1134" s="16">
        <f t="shared" si="1"/>
        <v>28.244792145366628</v>
      </c>
      <c r="H1134" s="17">
        <f t="shared" si="2"/>
        <v>-7.3838080959520269E-2</v>
      </c>
      <c r="I1134" s="16">
        <v>35.19</v>
      </c>
      <c r="J1134" s="32">
        <f t="shared" si="16"/>
        <v>0.98849072143955341</v>
      </c>
      <c r="K1134" s="18">
        <f t="shared" ca="1" si="3"/>
        <v>11268.681714077453</v>
      </c>
      <c r="L1134" s="19"/>
      <c r="M1134" s="20"/>
      <c r="N1134" s="18"/>
      <c r="O1134" s="20"/>
      <c r="P1134" s="21"/>
      <c r="Q1134" s="33">
        <f t="shared" si="17"/>
        <v>1.0115092785604467</v>
      </c>
      <c r="R1134" s="5">
        <f t="shared" ca="1" si="4"/>
        <v>6.8060452689696955</v>
      </c>
      <c r="S1134" s="20"/>
      <c r="T1134" s="20"/>
      <c r="U1134" s="5">
        <f t="shared" ca="1" si="5"/>
        <v>12.790275435072761</v>
      </c>
      <c r="V1134" s="23"/>
      <c r="W1134" s="20"/>
      <c r="X1134" s="32">
        <f t="shared" si="18"/>
        <v>0.97698144287910671</v>
      </c>
      <c r="Y1134" s="18">
        <f t="shared" ca="1" si="6"/>
        <v>389383861.75294036</v>
      </c>
      <c r="Z1134" s="20"/>
      <c r="AA1134" s="20"/>
      <c r="AB1134" s="18"/>
      <c r="AC1134" s="20"/>
      <c r="AD1134" s="20"/>
      <c r="AE1134" s="24">
        <f t="shared" si="77"/>
        <v>20</v>
      </c>
      <c r="AH1134" s="25" t="str">
        <f t="shared" ca="1" si="7"/>
        <v>-</v>
      </c>
      <c r="AI1134" s="15">
        <f t="shared" ca="1" si="8"/>
        <v>24.41914073108607</v>
      </c>
      <c r="AJ1134" s="15">
        <f t="shared" ca="1" si="9"/>
        <v>23.334830730413596</v>
      </c>
      <c r="AK1134" s="17">
        <f t="shared" ca="1" si="10"/>
        <v>-4.2150179085066353E-2</v>
      </c>
      <c r="AL1134" s="17">
        <f t="shared" ca="1" si="11"/>
        <v>-1.8665117038675676E-2</v>
      </c>
      <c r="AM1134" s="26">
        <f t="shared" ca="1" si="12"/>
        <v>1</v>
      </c>
      <c r="AN1134" s="26">
        <f t="shared" ca="1" si="13"/>
        <v>0</v>
      </c>
      <c r="AO1134" s="25">
        <f t="shared" si="20"/>
        <v>0</v>
      </c>
      <c r="AP1134" s="26">
        <f t="shared" si="21"/>
        <v>1</v>
      </c>
      <c r="AQ1134" s="25">
        <f t="shared" si="22"/>
        <v>1</v>
      </c>
      <c r="AR1134" s="26">
        <f t="shared" si="23"/>
        <v>0</v>
      </c>
      <c r="BD1134" s="30"/>
      <c r="BE1134" s="30"/>
      <c r="BF1134" s="30"/>
    </row>
    <row r="1135" spans="1:58" x14ac:dyDescent="0.2">
      <c r="A1135" s="40">
        <v>39716</v>
      </c>
      <c r="B1135" s="13">
        <v>27.74</v>
      </c>
      <c r="C1135" s="14">
        <v>25.99</v>
      </c>
      <c r="D1135" s="31">
        <f t="shared" si="14"/>
        <v>22926.950341403688</v>
      </c>
      <c r="E1135" s="31">
        <f t="shared" si="15"/>
        <v>7545.2606539478775</v>
      </c>
      <c r="F1135" s="16">
        <f t="shared" si="0"/>
        <v>30472.210995351565</v>
      </c>
      <c r="G1135" s="16">
        <f t="shared" si="1"/>
        <v>27.306680404437241</v>
      </c>
      <c r="H1135" s="17">
        <f t="shared" si="2"/>
        <v>-6.7333589842247132E-2</v>
      </c>
      <c r="I1135" s="16">
        <v>32.82</v>
      </c>
      <c r="J1135" s="32">
        <f t="shared" si="16"/>
        <v>0.96962150130034896</v>
      </c>
      <c r="K1135" s="18">
        <f t="shared" ca="1" si="3"/>
        <v>10925.910635636086</v>
      </c>
      <c r="L1135" s="19"/>
      <c r="M1135" s="20"/>
      <c r="N1135" s="18"/>
      <c r="O1135" s="20"/>
      <c r="P1135" s="21"/>
      <c r="Q1135" s="33">
        <f t="shared" si="17"/>
        <v>1.0303784986996511</v>
      </c>
      <c r="R1135" s="5">
        <f t="shared" ca="1" si="4"/>
        <v>7.0125105621854269</v>
      </c>
      <c r="S1135" s="20"/>
      <c r="T1135" s="20"/>
      <c r="U1135" s="5">
        <f t="shared" ca="1" si="5"/>
        <v>13.178373617967495</v>
      </c>
      <c r="V1135" s="23"/>
      <c r="W1135" s="20"/>
      <c r="X1135" s="32">
        <f t="shared" si="18"/>
        <v>0.93924300260069782</v>
      </c>
      <c r="Y1135" s="18">
        <f t="shared" ca="1" si="6"/>
        <v>365701997.89987028</v>
      </c>
      <c r="Z1135" s="20"/>
      <c r="AA1135" s="20"/>
      <c r="AB1135" s="18"/>
      <c r="AC1135" s="20"/>
      <c r="AD1135" s="20"/>
      <c r="AE1135" s="24">
        <f t="shared" si="77"/>
        <v>19</v>
      </c>
      <c r="AH1135" s="25" t="str">
        <f t="shared" ca="1" si="7"/>
        <v>-</v>
      </c>
      <c r="AI1135" s="15">
        <f t="shared" ca="1" si="8"/>
        <v>24.64465422425172</v>
      </c>
      <c r="AJ1135" s="15">
        <f t="shared" ca="1" si="9"/>
        <v>23.44495699951289</v>
      </c>
      <c r="AK1135" s="17">
        <f t="shared" ca="1" si="10"/>
        <v>-4.90017023181906E-2</v>
      </c>
      <c r="AL1135" s="17">
        <f t="shared" ca="1" si="11"/>
        <v>-2.6823682854032575E-2</v>
      </c>
      <c r="AM1135" s="26">
        <f t="shared" ca="1" si="12"/>
        <v>1</v>
      </c>
      <c r="AN1135" s="26">
        <f t="shared" ca="1" si="13"/>
        <v>0</v>
      </c>
      <c r="AO1135" s="25">
        <f t="shared" si="20"/>
        <v>0</v>
      </c>
      <c r="AP1135" s="26">
        <f t="shared" si="21"/>
        <v>0</v>
      </c>
      <c r="AQ1135" s="25">
        <f t="shared" si="22"/>
        <v>1</v>
      </c>
      <c r="AR1135" s="26">
        <f t="shared" si="23"/>
        <v>0</v>
      </c>
      <c r="BD1135" s="30"/>
      <c r="BE1135" s="30"/>
      <c r="BF1135" s="30"/>
    </row>
    <row r="1136" spans="1:58" x14ac:dyDescent="0.2">
      <c r="A1136" s="40">
        <v>39717</v>
      </c>
      <c r="B1136" s="13">
        <v>28.64</v>
      </c>
      <c r="C1136" s="14">
        <v>26.25</v>
      </c>
      <c r="D1136" s="31">
        <f t="shared" si="14"/>
        <v>21720.268744487705</v>
      </c>
      <c r="E1136" s="31">
        <f t="shared" si="15"/>
        <v>8833.1924545807888</v>
      </c>
      <c r="F1136" s="16">
        <f t="shared" si="0"/>
        <v>30553.461199068493</v>
      </c>
      <c r="G1136" s="16">
        <f t="shared" si="1"/>
        <v>27.949036386126632</v>
      </c>
      <c r="H1136" s="17">
        <f t="shared" si="2"/>
        <v>-9.1047619047619044E-2</v>
      </c>
      <c r="I1136" s="16">
        <v>34.74</v>
      </c>
      <c r="J1136" s="32">
        <f t="shared" si="16"/>
        <v>1.0262528603442993</v>
      </c>
      <c r="K1136" s="18">
        <f t="shared" ca="1" si="3"/>
        <v>11212.289920458659</v>
      </c>
      <c r="L1136" s="19"/>
      <c r="M1136" s="20"/>
      <c r="N1136" s="18"/>
      <c r="O1136" s="20"/>
      <c r="P1136" s="21"/>
      <c r="Q1136" s="33">
        <f t="shared" si="17"/>
        <v>0.97374713965570059</v>
      </c>
      <c r="R1136" s="5">
        <f t="shared" ca="1" si="4"/>
        <v>6.8281276390660919</v>
      </c>
      <c r="S1136" s="20"/>
      <c r="T1136" s="20"/>
      <c r="U1136" s="5">
        <f t="shared" ca="1" si="5"/>
        <v>12.83196429291157</v>
      </c>
      <c r="V1136" s="23"/>
      <c r="W1136" s="20"/>
      <c r="X1136" s="32">
        <f t="shared" si="18"/>
        <v>1.0525057206885988</v>
      </c>
      <c r="Y1136" s="18">
        <f t="shared" ca="1" si="6"/>
        <v>384878113.15641683</v>
      </c>
      <c r="Z1136" s="20"/>
      <c r="AA1136" s="20"/>
      <c r="AB1136" s="18"/>
      <c r="AC1136" s="20"/>
      <c r="AD1136" s="20"/>
      <c r="AE1136" s="24">
        <f t="shared" si="77"/>
        <v>18</v>
      </c>
      <c r="AH1136" s="25" t="str">
        <f t="shared" ca="1" si="7"/>
        <v>-</v>
      </c>
      <c r="AI1136" s="15">
        <f t="shared" ca="1" si="8"/>
        <v>24.923615970469282</v>
      </c>
      <c r="AJ1136" s="15">
        <f t="shared" ca="1" si="9"/>
        <v>23.59538048835541</v>
      </c>
      <c r="AK1136" s="17">
        <f t="shared" ca="1" si="10"/>
        <v>-6.2177105172921743E-2</v>
      </c>
      <c r="AL1136" s="17">
        <f t="shared" ca="1" si="11"/>
        <v>-3.3876767024763797E-2</v>
      </c>
      <c r="AM1136" s="26">
        <f t="shared" ca="1" si="12"/>
        <v>1</v>
      </c>
      <c r="AN1136" s="26">
        <f t="shared" ca="1" si="13"/>
        <v>0</v>
      </c>
      <c r="AO1136" s="25">
        <f t="shared" si="20"/>
        <v>0</v>
      </c>
      <c r="AP1136" s="26">
        <f t="shared" si="21"/>
        <v>1</v>
      </c>
      <c r="AQ1136" s="25">
        <f t="shared" si="22"/>
        <v>1</v>
      </c>
      <c r="AR1136" s="26">
        <f t="shared" si="23"/>
        <v>0</v>
      </c>
      <c r="BD1136" s="30"/>
      <c r="BE1136" s="30"/>
      <c r="BF1136" s="30"/>
    </row>
    <row r="1137" spans="1:58" x14ac:dyDescent="0.2">
      <c r="A1137" s="40">
        <v>39720</v>
      </c>
      <c r="B1137" s="13">
        <v>32.69</v>
      </c>
      <c r="C1137" s="14">
        <v>29.84</v>
      </c>
      <c r="D1137" s="31">
        <f t="shared" si="14"/>
        <v>20513.587147571721</v>
      </c>
      <c r="E1137" s="31">
        <f t="shared" si="15"/>
        <v>10149.739537844551</v>
      </c>
      <c r="F1137" s="16">
        <f t="shared" si="0"/>
        <v>30663.326685416272</v>
      </c>
      <c r="G1137" s="16">
        <f t="shared" si="1"/>
        <v>31.746633418166763</v>
      </c>
      <c r="H1137" s="17">
        <f t="shared" si="2"/>
        <v>-9.5509383378016066E-2</v>
      </c>
      <c r="I1137" s="16">
        <v>46.72</v>
      </c>
      <c r="J1137" s="32">
        <f t="shared" si="16"/>
        <v>1.1399602092091226</v>
      </c>
      <c r="K1137" s="18">
        <f t="shared" ca="1" si="3"/>
        <v>12781.043284671659</v>
      </c>
      <c r="L1137" s="19"/>
      <c r="M1137" s="20"/>
      <c r="N1137" s="18"/>
      <c r="O1137" s="20"/>
      <c r="P1137" s="21"/>
      <c r="Q1137" s="33">
        <f t="shared" si="17"/>
        <v>0.86003979079087745</v>
      </c>
      <c r="R1137" s="5">
        <f t="shared" ca="1" si="4"/>
        <v>5.8722168271746531</v>
      </c>
      <c r="S1137" s="20"/>
      <c r="T1137" s="20"/>
      <c r="U1137" s="5">
        <f t="shared" ca="1" si="5"/>
        <v>11.035622063673376</v>
      </c>
      <c r="V1137" s="23"/>
      <c r="W1137" s="20"/>
      <c r="X1137" s="32">
        <f t="shared" si="18"/>
        <v>1.2799204184182451</v>
      </c>
      <c r="Y1137" s="18">
        <f t="shared" ca="1" si="6"/>
        <v>492580935.20438105</v>
      </c>
      <c r="Z1137" s="20"/>
      <c r="AA1137" s="20"/>
      <c r="AB1137" s="18"/>
      <c r="AC1137" s="20"/>
      <c r="AD1137" s="20"/>
      <c r="AE1137" s="24">
        <f t="shared" si="77"/>
        <v>17</v>
      </c>
      <c r="AH1137" s="25" t="str">
        <f t="shared" ca="1" si="7"/>
        <v>-</v>
      </c>
      <c r="AI1137" s="15">
        <f t="shared" ca="1" si="8"/>
        <v>25.4068779754489</v>
      </c>
      <c r="AJ1137" s="15">
        <f t="shared" ca="1" si="9"/>
        <v>23.812502995877299</v>
      </c>
      <c r="AK1137" s="17">
        <f t="shared" ca="1" si="10"/>
        <v>-7.563430210179807E-2</v>
      </c>
      <c r="AL1137" s="17">
        <f t="shared" ca="1" si="11"/>
        <v>-4.2191808239851442E-2</v>
      </c>
      <c r="AM1137" s="26">
        <f t="shared" ca="1" si="12"/>
        <v>1</v>
      </c>
      <c r="AN1137" s="26">
        <f t="shared" ca="1" si="13"/>
        <v>0</v>
      </c>
      <c r="AO1137" s="25">
        <f t="shared" si="20"/>
        <v>0</v>
      </c>
      <c r="AP1137" s="26">
        <f t="shared" si="21"/>
        <v>1</v>
      </c>
      <c r="AQ1137" s="25">
        <f t="shared" si="22"/>
        <v>1</v>
      </c>
      <c r="AR1137" s="26">
        <f t="shared" si="23"/>
        <v>0</v>
      </c>
      <c r="BD1137" s="30"/>
      <c r="BE1137" s="30"/>
      <c r="BF1137" s="30"/>
    </row>
    <row r="1138" spans="1:58" x14ac:dyDescent="0.2">
      <c r="A1138" s="40">
        <v>39721</v>
      </c>
      <c r="B1138" s="13">
        <v>30.66</v>
      </c>
      <c r="C1138" s="14">
        <v>28.22</v>
      </c>
      <c r="D1138" s="31">
        <f t="shared" si="14"/>
        <v>19306.905550655738</v>
      </c>
      <c r="E1138" s="31">
        <f t="shared" si="15"/>
        <v>11471.67055001558</v>
      </c>
      <c r="F1138" s="16">
        <f t="shared" si="0"/>
        <v>30778.576100671318</v>
      </c>
      <c r="G1138" s="16">
        <f t="shared" si="1"/>
        <v>29.750572739606774</v>
      </c>
      <c r="H1138" s="17">
        <f t="shared" si="2"/>
        <v>-8.6463501063075876E-2</v>
      </c>
      <c r="I1138" s="16">
        <v>39.39</v>
      </c>
      <c r="J1138" s="32">
        <f t="shared" si="16"/>
        <v>0.94064750542380771</v>
      </c>
      <c r="K1138" s="18">
        <f t="shared" ca="1" si="3"/>
        <v>12021.966350979605</v>
      </c>
      <c r="L1138" s="19"/>
      <c r="M1138" s="20"/>
      <c r="N1138" s="18"/>
      <c r="O1138" s="20"/>
      <c r="P1138" s="21"/>
      <c r="Q1138" s="33">
        <f t="shared" si="17"/>
        <v>1.0593524945761923</v>
      </c>
      <c r="R1138" s="5">
        <f t="shared" ca="1" si="4"/>
        <v>6.2204883963986504</v>
      </c>
      <c r="S1138" s="20"/>
      <c r="T1138" s="20"/>
      <c r="U1138" s="5">
        <f t="shared" ca="1" si="5"/>
        <v>11.690213529124437</v>
      </c>
      <c r="V1138" s="23"/>
      <c r="W1138" s="20"/>
      <c r="X1138" s="32">
        <f t="shared" si="18"/>
        <v>0.88129501084761552</v>
      </c>
      <c r="Y1138" s="18">
        <f t="shared" ca="1" si="6"/>
        <v>434080550.55429119</v>
      </c>
      <c r="Z1138" s="20"/>
      <c r="AA1138" s="20"/>
      <c r="AB1138" s="18"/>
      <c r="AC1138" s="20"/>
      <c r="AD1138" s="20"/>
      <c r="AE1138" s="24">
        <f t="shared" si="77"/>
        <v>16</v>
      </c>
      <c r="AH1138" s="25" t="str">
        <f t="shared" ca="1" si="7"/>
        <v>-</v>
      </c>
      <c r="AI1138" s="15">
        <f t="shared" ca="1" si="8"/>
        <v>25.768278887460518</v>
      </c>
      <c r="AJ1138" s="15">
        <f t="shared" ca="1" si="9"/>
        <v>23.977319575762877</v>
      </c>
      <c r="AK1138" s="17">
        <f t="shared" ca="1" si="10"/>
        <v>-8.2501923523894113E-2</v>
      </c>
      <c r="AL1138" s="17">
        <f t="shared" ca="1" si="11"/>
        <v>-5.1336691977200061E-2</v>
      </c>
      <c r="AM1138" s="26">
        <f t="shared" ca="1" si="12"/>
        <v>1</v>
      </c>
      <c r="AN1138" s="26">
        <f t="shared" ca="1" si="13"/>
        <v>0</v>
      </c>
      <c r="AO1138" s="25">
        <f t="shared" si="20"/>
        <v>0</v>
      </c>
      <c r="AP1138" s="26">
        <f t="shared" si="21"/>
        <v>1</v>
      </c>
      <c r="AQ1138" s="25">
        <f t="shared" si="22"/>
        <v>1</v>
      </c>
      <c r="AR1138" s="26">
        <f t="shared" si="23"/>
        <v>0</v>
      </c>
      <c r="BD1138" s="30"/>
      <c r="BE1138" s="30"/>
      <c r="BF1138" s="30"/>
    </row>
    <row r="1139" spans="1:58" x14ac:dyDescent="0.2">
      <c r="A1139" s="40">
        <v>39722</v>
      </c>
      <c r="B1139" s="13">
        <v>31.87</v>
      </c>
      <c r="C1139" s="14">
        <v>28.85</v>
      </c>
      <c r="D1139" s="31">
        <f t="shared" si="14"/>
        <v>18100.223953739755</v>
      </c>
      <c r="E1139" s="31">
        <f t="shared" si="15"/>
        <v>12782.686062469304</v>
      </c>
      <c r="F1139" s="16">
        <f t="shared" si="0"/>
        <v>30882.910016209058</v>
      </c>
      <c r="G1139" s="16">
        <f t="shared" si="1"/>
        <v>30.619997591276341</v>
      </c>
      <c r="H1139" s="17">
        <f t="shared" si="2"/>
        <v>-0.10467937608318878</v>
      </c>
      <c r="I1139" s="16">
        <v>39.81</v>
      </c>
      <c r="J1139" s="32">
        <f t="shared" si="16"/>
        <v>1.0327126883471005</v>
      </c>
      <c r="K1139" s="18">
        <f t="shared" ca="1" si="3"/>
        <v>12414.731045195644</v>
      </c>
      <c r="L1139" s="19"/>
      <c r="M1139" s="20"/>
      <c r="N1139" s="18"/>
      <c r="O1139" s="20"/>
      <c r="P1139" s="21"/>
      <c r="Q1139" s="33">
        <f t="shared" si="17"/>
        <v>0.9672873116528995</v>
      </c>
      <c r="R1139" s="5">
        <f t="shared" ca="1" si="4"/>
        <v>6.0167488378350376</v>
      </c>
      <c r="S1139" s="20"/>
      <c r="T1139" s="20"/>
      <c r="U1139" s="5">
        <f t="shared" ca="1" si="5"/>
        <v>11.307408089965886</v>
      </c>
      <c r="V1139" s="23"/>
      <c r="W1139" s="20"/>
      <c r="X1139" s="32">
        <f t="shared" si="18"/>
        <v>1.065425376694201</v>
      </c>
      <c r="Y1139" s="18">
        <f t="shared" ca="1" si="6"/>
        <v>462449996.80500931</v>
      </c>
      <c r="Z1139" s="20"/>
      <c r="AA1139" s="20"/>
      <c r="AB1139" s="18"/>
      <c r="AC1139" s="20"/>
      <c r="AD1139" s="20"/>
      <c r="AE1139" s="24">
        <f t="shared" si="77"/>
        <v>15</v>
      </c>
      <c r="AH1139" s="25" t="str">
        <f t="shared" ca="1" si="7"/>
        <v>-</v>
      </c>
      <c r="AI1139" s="15">
        <f t="shared" ca="1" si="8"/>
        <v>26.15331356795021</v>
      </c>
      <c r="AJ1139" s="15">
        <f t="shared" ca="1" si="9"/>
        <v>24.165628537164377</v>
      </c>
      <c r="AK1139" s="17">
        <f t="shared" ca="1" si="10"/>
        <v>-8.6478591728944523E-2</v>
      </c>
      <c r="AL1139" s="17">
        <f t="shared" ca="1" si="11"/>
        <v>-5.9118529752937611E-2</v>
      </c>
      <c r="AM1139" s="26">
        <f t="shared" ca="1" si="12"/>
        <v>1</v>
      </c>
      <c r="AN1139" s="26">
        <f t="shared" ca="1" si="13"/>
        <v>0</v>
      </c>
      <c r="AO1139" s="25">
        <f t="shared" si="20"/>
        <v>0</v>
      </c>
      <c r="AP1139" s="26">
        <f t="shared" si="21"/>
        <v>1</v>
      </c>
      <c r="AQ1139" s="25">
        <f t="shared" si="22"/>
        <v>1</v>
      </c>
      <c r="AR1139" s="26">
        <f t="shared" si="23"/>
        <v>0</v>
      </c>
      <c r="BD1139" s="30"/>
      <c r="BE1139" s="30"/>
      <c r="BF1139" s="30"/>
    </row>
    <row r="1140" spans="1:58" x14ac:dyDescent="0.2">
      <c r="A1140" s="40">
        <v>39723</v>
      </c>
      <c r="B1140" s="13">
        <v>34.1</v>
      </c>
      <c r="C1140" s="14">
        <v>30.64</v>
      </c>
      <c r="D1140" s="31">
        <f t="shared" si="14"/>
        <v>16893.542356823771</v>
      </c>
      <c r="E1140" s="31">
        <f t="shared" si="15"/>
        <v>14115.682336081518</v>
      </c>
      <c r="F1140" s="16">
        <f t="shared" si="0"/>
        <v>31009.224692905289</v>
      </c>
      <c r="G1140" s="16">
        <f t="shared" si="1"/>
        <v>32.524976394394784</v>
      </c>
      <c r="H1140" s="17">
        <f t="shared" si="2"/>
        <v>-0.11292428198433413</v>
      </c>
      <c r="I1140" s="16">
        <v>45.26</v>
      </c>
      <c r="J1140" s="32">
        <f t="shared" si="16"/>
        <v>1.0665581280761767</v>
      </c>
      <c r="K1140" s="18">
        <f t="shared" ca="1" si="3"/>
        <v>13240.492493778063</v>
      </c>
      <c r="L1140" s="19"/>
      <c r="M1140" s="20"/>
      <c r="N1140" s="18"/>
      <c r="O1140" s="20"/>
      <c r="P1140" s="21"/>
      <c r="Q1140" s="33">
        <f t="shared" si="17"/>
        <v>0.93344187192382333</v>
      </c>
      <c r="R1140" s="5">
        <f t="shared" ca="1" si="4"/>
        <v>5.6160513310253073</v>
      </c>
      <c r="S1140" s="20"/>
      <c r="T1140" s="20"/>
      <c r="U1140" s="5">
        <f t="shared" ca="1" si="5"/>
        <v>10.554446825672807</v>
      </c>
      <c r="V1140" s="23"/>
      <c r="W1140" s="20"/>
      <c r="X1140" s="32">
        <f t="shared" si="18"/>
        <v>1.1331162561523533</v>
      </c>
      <c r="Y1140" s="18">
        <f t="shared" ca="1" si="6"/>
        <v>523975122.32484883</v>
      </c>
      <c r="Z1140" s="20"/>
      <c r="AA1140" s="20"/>
      <c r="AB1140" s="18"/>
      <c r="AC1140" s="20"/>
      <c r="AD1140" s="20"/>
      <c r="AE1140" s="24">
        <f t="shared" si="77"/>
        <v>14</v>
      </c>
      <c r="AH1140" s="25" t="str">
        <f t="shared" ca="1" si="7"/>
        <v>-</v>
      </c>
      <c r="AI1140" s="15">
        <f t="shared" ca="1" si="8"/>
        <v>26.639555537219604</v>
      </c>
      <c r="AJ1140" s="15">
        <f t="shared" ca="1" si="9"/>
        <v>24.426726779216214</v>
      </c>
      <c r="AK1140" s="17">
        <f t="shared" ca="1" si="10"/>
        <v>-9.29929585664135E-2</v>
      </c>
      <c r="AL1140" s="17">
        <f t="shared" ca="1" si="11"/>
        <v>-6.8027387463342692E-2</v>
      </c>
      <c r="AM1140" s="26">
        <f t="shared" ca="1" si="12"/>
        <v>1</v>
      </c>
      <c r="AN1140" s="26">
        <f t="shared" ca="1" si="13"/>
        <v>0</v>
      </c>
      <c r="AO1140" s="25">
        <f t="shared" si="20"/>
        <v>0</v>
      </c>
      <c r="AP1140" s="26">
        <f t="shared" si="21"/>
        <v>1</v>
      </c>
      <c r="AQ1140" s="25">
        <f t="shared" si="22"/>
        <v>1</v>
      </c>
      <c r="AR1140" s="26">
        <f t="shared" si="23"/>
        <v>0</v>
      </c>
      <c r="BD1140" s="30"/>
      <c r="BE1140" s="30"/>
      <c r="BF1140" s="30"/>
    </row>
    <row r="1141" spans="1:58" x14ac:dyDescent="0.2">
      <c r="A1141" s="40">
        <v>39724</v>
      </c>
      <c r="B1141" s="13">
        <v>35.67</v>
      </c>
      <c r="C1141" s="14">
        <v>31.2</v>
      </c>
      <c r="D1141" s="31">
        <f t="shared" si="14"/>
        <v>15686.860759907788</v>
      </c>
      <c r="E1141" s="31">
        <f t="shared" si="15"/>
        <v>15458.627585912949</v>
      </c>
      <c r="F1141" s="16">
        <f t="shared" si="0"/>
        <v>31145.488345820737</v>
      </c>
      <c r="G1141" s="16">
        <f t="shared" si="1"/>
        <v>33.451378010780068</v>
      </c>
      <c r="H1141" s="17">
        <f t="shared" si="2"/>
        <v>-0.14326923076923093</v>
      </c>
      <c r="I1141" s="16">
        <v>45.14</v>
      </c>
      <c r="J1141" s="32">
        <f t="shared" si="16"/>
        <v>1.0330022317675269</v>
      </c>
      <c r="K1141" s="18">
        <f t="shared" ca="1" si="3"/>
        <v>13676.900693205747</v>
      </c>
      <c r="L1141" s="19"/>
      <c r="M1141" s="20"/>
      <c r="N1141" s="18"/>
      <c r="O1141" s="20"/>
      <c r="P1141" s="21"/>
      <c r="Q1141" s="33">
        <f t="shared" si="17"/>
        <v>0.96699776823247297</v>
      </c>
      <c r="R1141" s="5">
        <f t="shared" ca="1" si="4"/>
        <v>5.4304828671817624</v>
      </c>
      <c r="S1141" s="20"/>
      <c r="T1141" s="20"/>
      <c r="U1141" s="5">
        <f t="shared" ca="1" si="5"/>
        <v>10.205777114189718</v>
      </c>
      <c r="V1141" s="23"/>
      <c r="W1141" s="20"/>
      <c r="X1141" s="32">
        <f t="shared" si="18"/>
        <v>1.0660044635350541</v>
      </c>
      <c r="Y1141" s="18">
        <f t="shared" ca="1" si="6"/>
        <v>558523058.60963285</v>
      </c>
      <c r="Z1141" s="20"/>
      <c r="AA1141" s="20"/>
      <c r="AB1141" s="18"/>
      <c r="AC1141" s="20"/>
      <c r="AD1141" s="20"/>
      <c r="AE1141" s="24">
        <f t="shared" si="77"/>
        <v>13</v>
      </c>
      <c r="AH1141" s="25" t="str">
        <f t="shared" ca="1" si="7"/>
        <v>-</v>
      </c>
      <c r="AI1141" s="15">
        <f t="shared" ca="1" si="8"/>
        <v>27.087131022165117</v>
      </c>
      <c r="AJ1141" s="15">
        <f t="shared" ca="1" si="9"/>
        <v>24.724893014685261</v>
      </c>
      <c r="AK1141" s="17">
        <f t="shared" ca="1" si="10"/>
        <v>-0.10564889872091081</v>
      </c>
      <c r="AL1141" s="17">
        <f t="shared" ca="1" si="11"/>
        <v>-7.866607535007826E-2</v>
      </c>
      <c r="AM1141" s="26">
        <f t="shared" ca="1" si="12"/>
        <v>1</v>
      </c>
      <c r="AN1141" s="26">
        <f t="shared" ca="1" si="13"/>
        <v>0</v>
      </c>
      <c r="AO1141" s="25">
        <f t="shared" si="20"/>
        <v>0</v>
      </c>
      <c r="AP1141" s="26">
        <f t="shared" si="21"/>
        <v>1</v>
      </c>
      <c r="AQ1141" s="25">
        <f t="shared" si="22"/>
        <v>1</v>
      </c>
      <c r="AR1141" s="26">
        <f t="shared" si="23"/>
        <v>0</v>
      </c>
      <c r="BD1141" s="30"/>
      <c r="BE1141" s="30"/>
      <c r="BF1141" s="30"/>
    </row>
    <row r="1142" spans="1:58" x14ac:dyDescent="0.2">
      <c r="A1142" s="40">
        <v>39727</v>
      </c>
      <c r="B1142" s="13">
        <v>37.369999999999997</v>
      </c>
      <c r="C1142" s="14">
        <v>31.94</v>
      </c>
      <c r="D1142" s="31">
        <f t="shared" si="14"/>
        <v>14480.179162991804</v>
      </c>
      <c r="E1142" s="31">
        <f t="shared" si="15"/>
        <v>16838.189527002472</v>
      </c>
      <c r="F1142" s="16">
        <f t="shared" si="0"/>
        <v>31318.368689994277</v>
      </c>
      <c r="G1142" s="16">
        <f t="shared" si="1"/>
        <v>34.450583282077709</v>
      </c>
      <c r="H1142" s="17">
        <f t="shared" si="2"/>
        <v>-0.17000626174076383</v>
      </c>
      <c r="I1142" s="16">
        <v>52.05</v>
      </c>
      <c r="J1142" s="32">
        <f t="shared" si="16"/>
        <v>1.0355869142482308</v>
      </c>
      <c r="K1142" s="18">
        <f t="shared" ca="1" si="3"/>
        <v>14163.041962974783</v>
      </c>
      <c r="L1142" s="19"/>
      <c r="M1142" s="20"/>
      <c r="N1142" s="18"/>
      <c r="O1142" s="20"/>
      <c r="P1142" s="21"/>
      <c r="Q1142" s="33">
        <f t="shared" si="17"/>
        <v>0.96441308575176932</v>
      </c>
      <c r="R1142" s="5">
        <f t="shared" ca="1" si="4"/>
        <v>5.2370105629996706</v>
      </c>
      <c r="S1142" s="20"/>
      <c r="T1142" s="20"/>
      <c r="U1142" s="5">
        <f t="shared" ca="1" si="5"/>
        <v>9.8422480340279819</v>
      </c>
      <c r="V1142" s="23"/>
      <c r="W1142" s="20"/>
      <c r="X1142" s="32">
        <f t="shared" si="18"/>
        <v>1.0711738284964614</v>
      </c>
      <c r="Y1142" s="18">
        <f t="shared" ca="1" si="6"/>
        <v>598235908.62546957</v>
      </c>
      <c r="Z1142" s="20"/>
      <c r="AA1142" s="20"/>
      <c r="AB1142" s="18"/>
      <c r="AC1142" s="20"/>
      <c r="AD1142" s="20"/>
      <c r="AE1142" s="24">
        <f t="shared" si="77"/>
        <v>12</v>
      </c>
      <c r="AH1142" s="25" t="str">
        <f t="shared" ca="1" si="7"/>
        <v>-</v>
      </c>
      <c r="AI1142" s="15">
        <f t="shared" ca="1" si="8"/>
        <v>27.604275496712084</v>
      </c>
      <c r="AJ1142" s="15">
        <f t="shared" ca="1" si="9"/>
        <v>25.024801971276784</v>
      </c>
      <c r="AK1142" s="17">
        <f t="shared" ca="1" si="10"/>
        <v>-0.11880867250310161</v>
      </c>
      <c r="AL1142" s="17">
        <f t="shared" ca="1" si="11"/>
        <v>-8.9011653929063225E-2</v>
      </c>
      <c r="AM1142" s="26">
        <f t="shared" ca="1" si="12"/>
        <v>1</v>
      </c>
      <c r="AN1142" s="26">
        <f t="shared" ca="1" si="13"/>
        <v>0</v>
      </c>
      <c r="AO1142" s="25">
        <f t="shared" si="20"/>
        <v>0</v>
      </c>
      <c r="AP1142" s="26">
        <f t="shared" si="21"/>
        <v>1</v>
      </c>
      <c r="AQ1142" s="25">
        <f t="shared" si="22"/>
        <v>1</v>
      </c>
      <c r="AR1142" s="26">
        <f t="shared" si="23"/>
        <v>0</v>
      </c>
      <c r="BD1142" s="30"/>
      <c r="BE1142" s="30"/>
      <c r="BF1142" s="30"/>
    </row>
    <row r="1143" spans="1:58" x14ac:dyDescent="0.2">
      <c r="A1143" s="40">
        <v>39728</v>
      </c>
      <c r="B1143" s="13">
        <v>41.83</v>
      </c>
      <c r="C1143" s="14">
        <v>34.32</v>
      </c>
      <c r="D1143" s="31">
        <f t="shared" si="14"/>
        <v>13273.497566075821</v>
      </c>
      <c r="E1143" s="31">
        <f t="shared" si="15"/>
        <v>18250.014551321518</v>
      </c>
      <c r="F1143" s="16">
        <f t="shared" si="0"/>
        <v>31523.512117397338</v>
      </c>
      <c r="G1143" s="16">
        <f t="shared" si="1"/>
        <v>37.482210046583461</v>
      </c>
      <c r="H1143" s="17">
        <f t="shared" si="2"/>
        <v>-0.21882284382284367</v>
      </c>
      <c r="I1143" s="16">
        <v>53.68</v>
      </c>
      <c r="J1143" s="32">
        <f t="shared" si="16"/>
        <v>1.0951259641265991</v>
      </c>
      <c r="K1143" s="18">
        <f t="shared" ca="1" si="3"/>
        <v>15509.682660205484</v>
      </c>
      <c r="L1143" s="19"/>
      <c r="M1143" s="20"/>
      <c r="N1143" s="18"/>
      <c r="O1143" s="20"/>
      <c r="P1143" s="21"/>
      <c r="Q1143" s="33">
        <f t="shared" si="17"/>
        <v>0.90487403587340098</v>
      </c>
      <c r="R1143" s="5">
        <f t="shared" ca="1" si="4"/>
        <v>4.7386374704244414</v>
      </c>
      <c r="S1143" s="20"/>
      <c r="T1143" s="20"/>
      <c r="U1143" s="5">
        <f t="shared" ca="1" si="5"/>
        <v>8.9056898000301548</v>
      </c>
      <c r="V1143" s="23"/>
      <c r="W1143" s="20"/>
      <c r="X1143" s="32">
        <f t="shared" si="18"/>
        <v>1.190251928253198</v>
      </c>
      <c r="Y1143" s="18">
        <f t="shared" ca="1" si="6"/>
        <v>712004581.4575454</v>
      </c>
      <c r="Z1143" s="20"/>
      <c r="AA1143" s="20"/>
      <c r="AB1143" s="18"/>
      <c r="AC1143" s="20"/>
      <c r="AD1143" s="20"/>
      <c r="AE1143" s="24">
        <f t="shared" si="77"/>
        <v>11</v>
      </c>
      <c r="AH1143" s="25" t="str">
        <f t="shared" ca="1" si="7"/>
        <v>-</v>
      </c>
      <c r="AI1143" s="15">
        <f t="shared" ca="1" si="8"/>
        <v>28.300626639793318</v>
      </c>
      <c r="AJ1143" s="15">
        <f t="shared" ca="1" si="9"/>
        <v>25.41313682935737</v>
      </c>
      <c r="AK1143" s="17">
        <f t="shared" ca="1" si="10"/>
        <v>-0.13936091591057287</v>
      </c>
      <c r="AL1143" s="17">
        <f t="shared" ca="1" si="11"/>
        <v>-9.513367047483122E-2</v>
      </c>
      <c r="AM1143" s="26">
        <f t="shared" ca="1" si="12"/>
        <v>1</v>
      </c>
      <c r="AN1143" s="26">
        <f t="shared" ca="1" si="13"/>
        <v>0</v>
      </c>
      <c r="AO1143" s="25">
        <f t="shared" si="20"/>
        <v>0</v>
      </c>
      <c r="AP1143" s="26">
        <f t="shared" si="21"/>
        <v>1</v>
      </c>
      <c r="AQ1143" s="25">
        <f t="shared" si="22"/>
        <v>1</v>
      </c>
      <c r="AR1143" s="26">
        <f t="shared" si="23"/>
        <v>0</v>
      </c>
      <c r="BD1143" s="30"/>
      <c r="BE1143" s="30"/>
      <c r="BF1143" s="30"/>
    </row>
    <row r="1144" spans="1:58" x14ac:dyDescent="0.2">
      <c r="A1144" s="40">
        <v>39729</v>
      </c>
      <c r="B1144" s="13">
        <v>45.56</v>
      </c>
      <c r="C1144" s="14">
        <v>35.39</v>
      </c>
      <c r="D1144" s="31">
        <f t="shared" si="14"/>
        <v>12066.815969159838</v>
      </c>
      <c r="E1144" s="31">
        <f t="shared" si="15"/>
        <v>19720.745646863346</v>
      </c>
      <c r="F1144" s="16">
        <f t="shared" si="0"/>
        <v>31787.561616023184</v>
      </c>
      <c r="G1144" s="16">
        <f t="shared" si="1"/>
        <v>39.250614409143488</v>
      </c>
      <c r="H1144" s="17">
        <f t="shared" si="2"/>
        <v>-0.28736931336535743</v>
      </c>
      <c r="I1144" s="16">
        <v>57.53</v>
      </c>
      <c r="J1144" s="32">
        <f t="shared" si="16"/>
        <v>1.0559512943846019</v>
      </c>
      <c r="K1144" s="18">
        <f t="shared" ca="1" si="3"/>
        <v>16376.801803924427</v>
      </c>
      <c r="L1144" s="19"/>
      <c r="M1144" s="20"/>
      <c r="N1144" s="18"/>
      <c r="O1144" s="20"/>
      <c r="P1144" s="21"/>
      <c r="Q1144" s="33">
        <f t="shared" si="17"/>
        <v>0.944048705615398</v>
      </c>
      <c r="R1144" s="5">
        <f t="shared" ca="1" si="4"/>
        <v>4.4733182100180198</v>
      </c>
      <c r="S1144" s="20"/>
      <c r="T1144" s="20"/>
      <c r="U1144" s="5">
        <f t="shared" ca="1" si="5"/>
        <v>8.407117097179837</v>
      </c>
      <c r="V1144" s="23"/>
      <c r="W1144" s="20"/>
      <c r="X1144" s="32">
        <f t="shared" si="18"/>
        <v>1.111902588769204</v>
      </c>
      <c r="Y1144" s="18">
        <f t="shared" ca="1" si="6"/>
        <v>791627634.41672134</v>
      </c>
      <c r="Z1144" s="20"/>
      <c r="AA1144" s="20"/>
      <c r="AB1144" s="18"/>
      <c r="AC1144" s="20"/>
      <c r="AD1144" s="20"/>
      <c r="AE1144" s="24">
        <f t="shared" si="77"/>
        <v>10</v>
      </c>
      <c r="AH1144" s="25" t="str">
        <f t="shared" ca="1" si="7"/>
        <v>-</v>
      </c>
      <c r="AI1144" s="15">
        <f t="shared" ca="1" si="8"/>
        <v>29.000649603177624</v>
      </c>
      <c r="AJ1144" s="15">
        <f t="shared" ca="1" si="9"/>
        <v>25.851269696161765</v>
      </c>
      <c r="AK1144" s="17">
        <f t="shared" ca="1" si="10"/>
        <v>-0.17284521796095312</v>
      </c>
      <c r="AL1144" s="17">
        <f t="shared" ca="1" si="11"/>
        <v>-0.10189540472544219</v>
      </c>
      <c r="AM1144" s="26">
        <f t="shared" ca="1" si="12"/>
        <v>1</v>
      </c>
      <c r="AN1144" s="26">
        <f t="shared" ca="1" si="13"/>
        <v>0</v>
      </c>
      <c r="AO1144" s="25">
        <f t="shared" si="20"/>
        <v>0</v>
      </c>
      <c r="AP1144" s="26">
        <f t="shared" si="21"/>
        <v>1</v>
      </c>
      <c r="AQ1144" s="25">
        <f t="shared" si="22"/>
        <v>1</v>
      </c>
      <c r="AR1144" s="26">
        <f t="shared" si="23"/>
        <v>0</v>
      </c>
      <c r="BD1144" s="30"/>
      <c r="BE1144" s="30"/>
      <c r="BF1144" s="30"/>
    </row>
    <row r="1145" spans="1:58" x14ac:dyDescent="0.2">
      <c r="A1145" s="40">
        <v>39730</v>
      </c>
      <c r="B1145" s="13">
        <v>52.3</v>
      </c>
      <c r="C1145" s="14">
        <v>37.68</v>
      </c>
      <c r="D1145" s="31">
        <f t="shared" si="14"/>
        <v>10860.134372243854</v>
      </c>
      <c r="E1145" s="31">
        <f t="shared" si="15"/>
        <v>21274.190505735689</v>
      </c>
      <c r="F1145" s="16">
        <f t="shared" si="0"/>
        <v>32134.324877979543</v>
      </c>
      <c r="G1145" s="16">
        <f t="shared" si="1"/>
        <v>42.620983360475321</v>
      </c>
      <c r="H1145" s="17">
        <f t="shared" si="2"/>
        <v>-0.38800424628450103</v>
      </c>
      <c r="I1145" s="16">
        <v>63.92</v>
      </c>
      <c r="J1145" s="32">
        <f t="shared" si="16"/>
        <v>1.097713414140445</v>
      </c>
      <c r="K1145" s="18">
        <f t="shared" ca="1" si="3"/>
        <v>17976.302133191399</v>
      </c>
      <c r="L1145" s="19"/>
      <c r="M1145" s="20"/>
      <c r="N1145" s="18"/>
      <c r="O1145" s="20"/>
      <c r="P1145" s="21"/>
      <c r="Q1145" s="33">
        <f t="shared" si="17"/>
        <v>0.90228658585955501</v>
      </c>
      <c r="R1145" s="5">
        <f t="shared" ca="1" si="4"/>
        <v>4.0360468717714761</v>
      </c>
      <c r="S1145" s="20"/>
      <c r="T1145" s="20"/>
      <c r="U1145" s="5">
        <f t="shared" ca="1" si="5"/>
        <v>7.5853692852406072</v>
      </c>
      <c r="V1145" s="23"/>
      <c r="W1145" s="20"/>
      <c r="X1145" s="32">
        <f t="shared" si="18"/>
        <v>1.19542682828089</v>
      </c>
      <c r="Y1145" s="18">
        <f t="shared" ca="1" si="6"/>
        <v>946270631.05932939</v>
      </c>
      <c r="Z1145" s="20"/>
      <c r="AA1145" s="20"/>
      <c r="AB1145" s="18"/>
      <c r="AC1145" s="20"/>
      <c r="AD1145" s="20"/>
      <c r="AE1145" s="24">
        <f t="shared" si="77"/>
        <v>9</v>
      </c>
      <c r="AH1145" s="25" t="str">
        <f t="shared" ca="1" si="7"/>
        <v>-</v>
      </c>
      <c r="AI1145" s="15">
        <f t="shared" ca="1" si="8"/>
        <v>29.881932993081985</v>
      </c>
      <c r="AJ1145" s="15">
        <f t="shared" ca="1" si="9"/>
        <v>26.349990887026891</v>
      </c>
      <c r="AK1145" s="17">
        <f t="shared" ca="1" si="10"/>
        <v>-0.22006602966117184</v>
      </c>
      <c r="AL1145" s="17">
        <f t="shared" ca="1" si="11"/>
        <v>-0.12450664196550465</v>
      </c>
      <c r="AM1145" s="26">
        <f t="shared" ca="1" si="12"/>
        <v>1</v>
      </c>
      <c r="AN1145" s="26">
        <f t="shared" ca="1" si="13"/>
        <v>0</v>
      </c>
      <c r="AO1145" s="25">
        <f t="shared" si="20"/>
        <v>0</v>
      </c>
      <c r="AP1145" s="26">
        <f t="shared" si="21"/>
        <v>1</v>
      </c>
      <c r="AQ1145" s="25">
        <f t="shared" si="22"/>
        <v>1</v>
      </c>
      <c r="AR1145" s="26">
        <f t="shared" si="23"/>
        <v>0</v>
      </c>
      <c r="BD1145" s="30"/>
      <c r="BE1145" s="30"/>
      <c r="BF1145" s="30"/>
    </row>
    <row r="1146" spans="1:58" x14ac:dyDescent="0.2">
      <c r="A1146" s="40">
        <v>39731</v>
      </c>
      <c r="B1146" s="13">
        <v>56.71</v>
      </c>
      <c r="C1146" s="14">
        <v>38.31</v>
      </c>
      <c r="D1146" s="31">
        <f t="shared" si="14"/>
        <v>9653.4527753278708</v>
      </c>
      <c r="E1146" s="31">
        <f t="shared" si="15"/>
        <v>22949.069686168437</v>
      </c>
      <c r="F1146" s="16">
        <f t="shared" si="0"/>
        <v>32602.522461496308</v>
      </c>
      <c r="G1146" s="16">
        <f t="shared" si="1"/>
        <v>43.758153015638804</v>
      </c>
      <c r="H1146" s="17">
        <f t="shared" si="2"/>
        <v>-0.48029235186635333</v>
      </c>
      <c r="I1146" s="16">
        <v>69.95</v>
      </c>
      <c r="J1146" s="32">
        <f t="shared" si="16"/>
        <v>1.0416397380995015</v>
      </c>
      <c r="K1146" s="18">
        <f t="shared" ca="1" si="3"/>
        <v>18724.067272189895</v>
      </c>
      <c r="L1146" s="19"/>
      <c r="M1146" s="20"/>
      <c r="N1146" s="18"/>
      <c r="O1146" s="20"/>
      <c r="P1146" s="21"/>
      <c r="Q1146" s="33">
        <f t="shared" si="17"/>
        <v>0.95836026190049839</v>
      </c>
      <c r="R1146" s="5">
        <f t="shared" ca="1" si="4"/>
        <v>3.8678258018250191</v>
      </c>
      <c r="S1146" s="20"/>
      <c r="T1146" s="20"/>
      <c r="U1146" s="5">
        <f t="shared" ca="1" si="5"/>
        <v>7.2692676197679003</v>
      </c>
      <c r="V1146" s="23"/>
      <c r="W1146" s="20"/>
      <c r="X1146" s="32">
        <f t="shared" si="18"/>
        <v>1.0832794761990032</v>
      </c>
      <c r="Y1146" s="18">
        <f t="shared" ca="1" si="6"/>
        <v>1025008090.1258036</v>
      </c>
      <c r="Z1146" s="20"/>
      <c r="AA1146" s="20"/>
      <c r="AB1146" s="18"/>
      <c r="AC1146" s="20"/>
      <c r="AD1146" s="20"/>
      <c r="AE1146" s="24">
        <f t="shared" si="77"/>
        <v>8</v>
      </c>
      <c r="AH1146" s="25" t="str">
        <f t="shared" ca="1" si="7"/>
        <v>-</v>
      </c>
      <c r="AI1146" s="15">
        <f t="shared" ca="1" si="8"/>
        <v>30.806318460921283</v>
      </c>
      <c r="AJ1146" s="15">
        <f t="shared" ca="1" si="9"/>
        <v>26.865068661494718</v>
      </c>
      <c r="AK1146" s="17">
        <f t="shared" ca="1" si="10"/>
        <v>-0.28129404130817504</v>
      </c>
      <c r="AL1146" s="17">
        <f t="shared" ca="1" si="11"/>
        <v>-0.15377521383719972</v>
      </c>
      <c r="AM1146" s="26">
        <f t="shared" ca="1" si="12"/>
        <v>1</v>
      </c>
      <c r="AN1146" s="26">
        <f t="shared" ca="1" si="13"/>
        <v>0</v>
      </c>
      <c r="AO1146" s="25">
        <f t="shared" si="20"/>
        <v>0</v>
      </c>
      <c r="AP1146" s="26">
        <f t="shared" si="21"/>
        <v>1</v>
      </c>
      <c r="AQ1146" s="25">
        <f t="shared" si="22"/>
        <v>1</v>
      </c>
      <c r="AR1146" s="26">
        <f t="shared" si="23"/>
        <v>0</v>
      </c>
      <c r="BD1146" s="30"/>
      <c r="BE1146" s="30"/>
      <c r="BF1146" s="30"/>
    </row>
    <row r="1147" spans="1:58" x14ac:dyDescent="0.2">
      <c r="A1147" s="40">
        <v>39734</v>
      </c>
      <c r="B1147" s="13">
        <v>50.64</v>
      </c>
      <c r="C1147" s="14">
        <v>36.07</v>
      </c>
      <c r="D1147" s="31">
        <f t="shared" si="14"/>
        <v>8446.7711784118874</v>
      </c>
      <c r="E1147" s="31">
        <f t="shared" si="15"/>
        <v>24735.311225221045</v>
      </c>
      <c r="F1147" s="16">
        <f t="shared" si="0"/>
        <v>33182.082403632929</v>
      </c>
      <c r="G1147" s="16">
        <f t="shared" si="1"/>
        <v>39.778912978167611</v>
      </c>
      <c r="H1147" s="17">
        <f t="shared" si="2"/>
        <v>-0.4039367895758248</v>
      </c>
      <c r="I1147" s="16">
        <v>54.99</v>
      </c>
      <c r="J1147" s="32">
        <f t="shared" si="16"/>
        <v>0.92522287849644358</v>
      </c>
      <c r="K1147" s="18">
        <f t="shared" ca="1" si="3"/>
        <v>17323.229156602822</v>
      </c>
      <c r="L1147" s="19"/>
      <c r="M1147" s="20"/>
      <c r="N1147" s="18"/>
      <c r="O1147" s="20"/>
      <c r="P1147" s="21"/>
      <c r="Q1147" s="33">
        <f t="shared" si="17"/>
        <v>1.0747771215035564</v>
      </c>
      <c r="R1147" s="5">
        <f t="shared" ca="1" si="4"/>
        <v>4.1568775044986754</v>
      </c>
      <c r="S1147" s="20"/>
      <c r="T1147" s="20"/>
      <c r="U1147" s="5">
        <f t="shared" ca="1" si="5"/>
        <v>7.8125750517636918</v>
      </c>
      <c r="V1147" s="23"/>
      <c r="W1147" s="20"/>
      <c r="X1147" s="32">
        <f t="shared" si="18"/>
        <v>0.85044575699288716</v>
      </c>
      <c r="Y1147" s="18">
        <f t="shared" ca="1" si="6"/>
        <v>871656410.9184885</v>
      </c>
      <c r="Z1147" s="20"/>
      <c r="AA1147" s="20"/>
      <c r="AB1147" s="18"/>
      <c r="AC1147" s="20"/>
      <c r="AD1147" s="20"/>
      <c r="AE1147" s="24">
        <f t="shared" si="77"/>
        <v>7</v>
      </c>
      <c r="AH1147" s="25" t="str">
        <f t="shared" ca="1" si="7"/>
        <v>-</v>
      </c>
      <c r="AI1147" s="15">
        <f t="shared" ca="1" si="8"/>
        <v>31.529694354956519</v>
      </c>
      <c r="AJ1147" s="15">
        <f t="shared" ca="1" si="9"/>
        <v>27.300398331972069</v>
      </c>
      <c r="AK1147" s="17">
        <f t="shared" ca="1" si="10"/>
        <v>-0.32473863444260737</v>
      </c>
      <c r="AL1147" s="17">
        <f t="shared" ca="1" si="11"/>
        <v>-0.17809837557289138</v>
      </c>
      <c r="AM1147" s="26">
        <f t="shared" ca="1" si="12"/>
        <v>1</v>
      </c>
      <c r="AN1147" s="26">
        <f t="shared" ca="1" si="13"/>
        <v>0</v>
      </c>
      <c r="AO1147" s="25">
        <f t="shared" si="20"/>
        <v>0</v>
      </c>
      <c r="AP1147" s="26">
        <f t="shared" si="21"/>
        <v>1</v>
      </c>
      <c r="AQ1147" s="25">
        <f t="shared" si="22"/>
        <v>1</v>
      </c>
      <c r="AR1147" s="26">
        <f t="shared" si="23"/>
        <v>0</v>
      </c>
      <c r="BD1147" s="30"/>
      <c r="BE1147" s="30"/>
      <c r="BF1147" s="30"/>
    </row>
    <row r="1148" spans="1:58" x14ac:dyDescent="0.2">
      <c r="A1148" s="40">
        <v>39735</v>
      </c>
      <c r="B1148" s="13">
        <v>49.05</v>
      </c>
      <c r="C1148" s="14">
        <v>37.94</v>
      </c>
      <c r="D1148" s="31">
        <f t="shared" si="14"/>
        <v>7240.089581495904</v>
      </c>
      <c r="E1148" s="31">
        <f t="shared" si="15"/>
        <v>26429.415912435499</v>
      </c>
      <c r="F1148" s="16">
        <f t="shared" si="0"/>
        <v>33669.5054939314</v>
      </c>
      <c r="G1148" s="16">
        <f t="shared" si="1"/>
        <v>40.329028115215934</v>
      </c>
      <c r="H1148" s="17">
        <f t="shared" si="2"/>
        <v>-0.29283078545071173</v>
      </c>
      <c r="I1148" s="16">
        <v>55.13</v>
      </c>
      <c r="J1148" s="32">
        <f t="shared" si="16"/>
        <v>1.0287218051071962</v>
      </c>
      <c r="K1148" s="18">
        <f t="shared" ca="1" si="3"/>
        <v>17820.057050628817</v>
      </c>
      <c r="L1148" s="19"/>
      <c r="M1148" s="20"/>
      <c r="N1148" s="18"/>
      <c r="O1148" s="20"/>
      <c r="P1148" s="21"/>
      <c r="Q1148" s="33">
        <f t="shared" si="17"/>
        <v>0.97127819489280376</v>
      </c>
      <c r="R1148" s="5">
        <f t="shared" ca="1" si="4"/>
        <v>4.0373162826667262</v>
      </c>
      <c r="S1148" s="20"/>
      <c r="T1148" s="20"/>
      <c r="U1148" s="5">
        <f t="shared" ca="1" si="5"/>
        <v>7.5879240089812416</v>
      </c>
      <c r="V1148" s="23"/>
      <c r="W1148" s="20"/>
      <c r="X1148" s="32">
        <f t="shared" si="18"/>
        <v>1.0574436102143925</v>
      </c>
      <c r="Y1148" s="18">
        <f t="shared" ca="1" si="6"/>
        <v>921666840.25626814</v>
      </c>
      <c r="Z1148" s="20"/>
      <c r="AA1148" s="20"/>
      <c r="AB1148" s="18"/>
      <c r="AC1148" s="20"/>
      <c r="AD1148" s="20"/>
      <c r="AE1148" s="24">
        <f t="shared" si="77"/>
        <v>6</v>
      </c>
      <c r="AH1148" s="25" t="str">
        <f t="shared" ca="1" si="7"/>
        <v>-</v>
      </c>
      <c r="AI1148" s="15">
        <f t="shared" ca="1" si="8"/>
        <v>32.208717042551356</v>
      </c>
      <c r="AJ1148" s="15">
        <f t="shared" ca="1" si="9"/>
        <v>27.754589526643013</v>
      </c>
      <c r="AK1148" s="17">
        <f t="shared" ca="1" si="10"/>
        <v>-0.34520938839426529</v>
      </c>
      <c r="AL1148" s="17">
        <f t="shared" ca="1" si="11"/>
        <v>-0.19357168888040466</v>
      </c>
      <c r="AM1148" s="26">
        <f t="shared" ca="1" si="12"/>
        <v>1</v>
      </c>
      <c r="AN1148" s="26">
        <f t="shared" ca="1" si="13"/>
        <v>0</v>
      </c>
      <c r="AO1148" s="25">
        <f t="shared" si="20"/>
        <v>0</v>
      </c>
      <c r="AP1148" s="26">
        <f t="shared" si="21"/>
        <v>1</v>
      </c>
      <c r="AQ1148" s="25">
        <f t="shared" si="22"/>
        <v>1</v>
      </c>
      <c r="AR1148" s="26">
        <f t="shared" si="23"/>
        <v>0</v>
      </c>
      <c r="BD1148" s="30"/>
      <c r="BE1148" s="30"/>
      <c r="BF1148" s="30"/>
    </row>
    <row r="1149" spans="1:58" x14ac:dyDescent="0.2">
      <c r="A1149" s="40">
        <v>39736</v>
      </c>
      <c r="B1149" s="13">
        <v>58.18</v>
      </c>
      <c r="C1149" s="14">
        <v>42.7</v>
      </c>
      <c r="D1149" s="31">
        <f t="shared" si="14"/>
        <v>6033.4079845799197</v>
      </c>
      <c r="E1149" s="31">
        <f t="shared" si="15"/>
        <v>27989.45102916531</v>
      </c>
      <c r="F1149" s="16">
        <f t="shared" si="0"/>
        <v>34022.859013745227</v>
      </c>
      <c r="G1149" s="16">
        <f t="shared" si="1"/>
        <v>45.445129548447554</v>
      </c>
      <c r="H1149" s="17">
        <f t="shared" si="2"/>
        <v>-0.36252927400468371</v>
      </c>
      <c r="I1149" s="16">
        <v>69.25</v>
      </c>
      <c r="J1149" s="32">
        <f t="shared" si="16"/>
        <v>1.1386851509153786</v>
      </c>
      <c r="K1149" s="18">
        <f t="shared" ca="1" si="3"/>
        <v>20290.60711089685</v>
      </c>
      <c r="L1149" s="19"/>
      <c r="M1149" s="20"/>
      <c r="N1149" s="18"/>
      <c r="O1149" s="20"/>
      <c r="P1149" s="21"/>
      <c r="Q1149" s="33">
        <f t="shared" si="17"/>
        <v>0.86131484908462141</v>
      </c>
      <c r="R1149" s="5">
        <f t="shared" ca="1" si="4"/>
        <v>3.4772556007821311</v>
      </c>
      <c r="S1149" s="20"/>
      <c r="T1149" s="20"/>
      <c r="U1149" s="5">
        <f t="shared" ca="1" si="5"/>
        <v>6.5353678738499985</v>
      </c>
      <c r="V1149" s="23"/>
      <c r="W1149" s="20"/>
      <c r="X1149" s="32">
        <f t="shared" si="18"/>
        <v>1.2773703018307572</v>
      </c>
      <c r="Y1149" s="18">
        <f t="shared" ca="1" si="6"/>
        <v>1177232367.479368</v>
      </c>
      <c r="Z1149" s="20"/>
      <c r="AA1149" s="20"/>
      <c r="AB1149" s="18"/>
      <c r="AC1149" s="20"/>
      <c r="AD1149" s="20"/>
      <c r="AE1149" s="24">
        <f t="shared" si="77"/>
        <v>5</v>
      </c>
      <c r="AH1149" s="25" t="str">
        <f t="shared" ca="1" si="7"/>
        <v>-</v>
      </c>
      <c r="AI1149" s="15">
        <f t="shared" ca="1" si="8"/>
        <v>33.162552336403586</v>
      </c>
      <c r="AJ1149" s="15">
        <f t="shared" ca="1" si="9"/>
        <v>28.324392497434633</v>
      </c>
      <c r="AK1149" s="17">
        <f t="shared" ca="1" si="10"/>
        <v>-0.36916046009123865</v>
      </c>
      <c r="AL1149" s="17">
        <f t="shared" ca="1" si="11"/>
        <v>-0.21117855807739203</v>
      </c>
      <c r="AM1149" s="26">
        <f t="shared" ca="1" si="12"/>
        <v>1</v>
      </c>
      <c r="AN1149" s="26">
        <f t="shared" ca="1" si="13"/>
        <v>0</v>
      </c>
      <c r="AO1149" s="25">
        <f t="shared" si="20"/>
        <v>0</v>
      </c>
      <c r="AP1149" s="26">
        <f t="shared" si="21"/>
        <v>1</v>
      </c>
      <c r="AQ1149" s="25">
        <f t="shared" si="22"/>
        <v>1</v>
      </c>
      <c r="AR1149" s="26">
        <f t="shared" si="23"/>
        <v>0</v>
      </c>
      <c r="BD1149" s="30"/>
      <c r="BE1149" s="30"/>
      <c r="BF1149" s="30"/>
    </row>
    <row r="1150" spans="1:58" x14ac:dyDescent="0.2">
      <c r="A1150" s="40">
        <v>39737</v>
      </c>
      <c r="B1150" s="13">
        <v>63.88</v>
      </c>
      <c r="C1150" s="14">
        <v>42.78</v>
      </c>
      <c r="D1150" s="31">
        <f t="shared" si="14"/>
        <v>4826.7263876639354</v>
      </c>
      <c r="E1150" s="31">
        <f t="shared" si="15"/>
        <v>29633.590029366056</v>
      </c>
      <c r="F1150" s="16">
        <f t="shared" si="0"/>
        <v>34460.316417029993</v>
      </c>
      <c r="G1150" s="16">
        <f t="shared" si="1"/>
        <v>45.735397319839429</v>
      </c>
      <c r="H1150" s="17">
        <f t="shared" si="2"/>
        <v>-0.49322113136979895</v>
      </c>
      <c r="I1150" s="16">
        <v>67.61</v>
      </c>
      <c r="J1150" s="32">
        <f t="shared" si="16"/>
        <v>1.0193270889226056</v>
      </c>
      <c r="K1150" s="18">
        <f t="shared" ca="1" si="3"/>
        <v>20681.922283917826</v>
      </c>
      <c r="L1150" s="19"/>
      <c r="M1150" s="20"/>
      <c r="N1150" s="18"/>
      <c r="O1150" s="20"/>
      <c r="P1150" s="21"/>
      <c r="Q1150" s="33">
        <f t="shared" si="17"/>
        <v>0.98067291107739429</v>
      </c>
      <c r="R1150" s="5">
        <f t="shared" ca="1" si="4"/>
        <v>3.4099083143655999</v>
      </c>
      <c r="S1150" s="20"/>
      <c r="T1150" s="20"/>
      <c r="U1150" s="5">
        <f t="shared" ca="1" si="5"/>
        <v>6.4088388209241645</v>
      </c>
      <c r="V1150" s="23"/>
      <c r="W1150" s="20"/>
      <c r="X1150" s="32">
        <f t="shared" si="18"/>
        <v>1.0386541778452114</v>
      </c>
      <c r="Y1150" s="18">
        <f t="shared" ca="1" si="6"/>
        <v>1222656844.6070926</v>
      </c>
      <c r="Z1150" s="20"/>
      <c r="AA1150" s="20"/>
      <c r="AB1150" s="18"/>
      <c r="AC1150" s="20"/>
      <c r="AD1150" s="20"/>
      <c r="AE1150" s="24">
        <f t="shared" si="77"/>
        <v>4</v>
      </c>
      <c r="AH1150" s="25" t="str">
        <f t="shared" ca="1" si="7"/>
        <v>-</v>
      </c>
      <c r="AI1150" s="15">
        <f t="shared" ca="1" si="8"/>
        <v>34.073285542110227</v>
      </c>
      <c r="AJ1150" s="15">
        <f t="shared" ca="1" si="9"/>
        <v>28.882552538643729</v>
      </c>
      <c r="AK1150" s="17">
        <f t="shared" ca="1" si="10"/>
        <v>-0.40346909642531226</v>
      </c>
      <c r="AL1150" s="17">
        <f t="shared" ca="1" si="11"/>
        <v>-0.23738999872803446</v>
      </c>
      <c r="AM1150" s="26">
        <f t="shared" ca="1" si="12"/>
        <v>1</v>
      </c>
      <c r="AN1150" s="26">
        <f t="shared" ca="1" si="13"/>
        <v>0</v>
      </c>
      <c r="AO1150" s="25">
        <f t="shared" si="20"/>
        <v>0</v>
      </c>
      <c r="AP1150" s="26">
        <f t="shared" si="21"/>
        <v>1</v>
      </c>
      <c r="AQ1150" s="25">
        <f t="shared" si="22"/>
        <v>1</v>
      </c>
      <c r="AR1150" s="26">
        <f t="shared" si="23"/>
        <v>0</v>
      </c>
      <c r="BD1150" s="30"/>
      <c r="BE1150" s="30"/>
      <c r="BF1150" s="30"/>
    </row>
    <row r="1151" spans="1:58" x14ac:dyDescent="0.2">
      <c r="A1151" s="40">
        <v>39738</v>
      </c>
      <c r="B1151" s="13">
        <v>63.25</v>
      </c>
      <c r="C1151" s="14">
        <v>47.04</v>
      </c>
      <c r="D1151" s="31">
        <f t="shared" si="14"/>
        <v>3620.0447907479515</v>
      </c>
      <c r="E1151" s="31">
        <f t="shared" si="15"/>
        <v>31435.432488716058</v>
      </c>
      <c r="F1151" s="16">
        <f t="shared" si="0"/>
        <v>35055.477279464008</v>
      </c>
      <c r="G1151" s="16">
        <f t="shared" si="1"/>
        <v>48.713944576198948</v>
      </c>
      <c r="H1151" s="17">
        <f t="shared" si="2"/>
        <v>-0.34460034013605445</v>
      </c>
      <c r="I1151" s="16">
        <v>70.33</v>
      </c>
      <c r="J1151" s="32">
        <f t="shared" si="16"/>
        <v>1.0835213293241333</v>
      </c>
      <c r="K1151" s="18">
        <f t="shared" ca="1" si="3"/>
        <v>22408.390343631178</v>
      </c>
      <c r="L1151" s="19"/>
      <c r="M1151" s="20"/>
      <c r="N1151" s="18"/>
      <c r="O1151" s="20"/>
      <c r="P1151" s="21"/>
      <c r="Q1151" s="33">
        <f t="shared" si="17"/>
        <v>0.91647867067586675</v>
      </c>
      <c r="R1151" s="5">
        <f t="shared" ca="1" si="4"/>
        <v>3.1249780511773069</v>
      </c>
      <c r="S1151" s="20"/>
      <c r="T1151" s="20"/>
      <c r="U1151" s="5">
        <f t="shared" ca="1" si="5"/>
        <v>5.8733629991649012</v>
      </c>
      <c r="V1151" s="23"/>
      <c r="W1151" s="20"/>
      <c r="X1151" s="32">
        <f t="shared" si="18"/>
        <v>1.1670426586482665</v>
      </c>
      <c r="Y1151" s="18">
        <f t="shared" ca="1" si="6"/>
        <v>1426798786.2703865</v>
      </c>
      <c r="Z1151" s="20"/>
      <c r="AA1151" s="20"/>
      <c r="AB1151" s="18"/>
      <c r="AC1151" s="20"/>
      <c r="AD1151" s="20"/>
      <c r="AE1151" s="24">
        <f t="shared" si="77"/>
        <v>3</v>
      </c>
      <c r="AH1151" s="25" t="str">
        <f t="shared" ca="1" si="7"/>
        <v>-</v>
      </c>
      <c r="AI1151" s="15">
        <f t="shared" ca="1" si="8"/>
        <v>35.1883448928387</v>
      </c>
      <c r="AJ1151" s="15">
        <f t="shared" ca="1" si="9"/>
        <v>29.523136552697355</v>
      </c>
      <c r="AK1151" s="17">
        <f t="shared" ca="1" si="10"/>
        <v>-0.39623511206723777</v>
      </c>
      <c r="AL1151" s="17">
        <f t="shared" ca="1" si="11"/>
        <v>-0.25471917062139737</v>
      </c>
      <c r="AM1151" s="26">
        <f t="shared" ca="1" si="12"/>
        <v>1</v>
      </c>
      <c r="AN1151" s="26">
        <f t="shared" ca="1" si="13"/>
        <v>0</v>
      </c>
      <c r="AO1151" s="25">
        <f t="shared" si="20"/>
        <v>0</v>
      </c>
      <c r="AP1151" s="26">
        <f t="shared" si="21"/>
        <v>1</v>
      </c>
      <c r="AQ1151" s="25">
        <f t="shared" si="22"/>
        <v>1</v>
      </c>
      <c r="AR1151" s="26">
        <f t="shared" si="23"/>
        <v>0</v>
      </c>
      <c r="BD1151" s="30"/>
      <c r="BE1151" s="30"/>
      <c r="BF1151" s="30"/>
    </row>
    <row r="1152" spans="1:58" x14ac:dyDescent="0.2">
      <c r="A1152" s="40">
        <v>39741</v>
      </c>
      <c r="B1152" s="13">
        <v>52.31</v>
      </c>
      <c r="C1152" s="14">
        <v>45.05</v>
      </c>
      <c r="D1152" s="31">
        <f t="shared" si="14"/>
        <v>2413.3631938319677</v>
      </c>
      <c r="E1152" s="31">
        <f t="shared" si="15"/>
        <v>33057.936974365206</v>
      </c>
      <c r="F1152" s="16">
        <f t="shared" si="0"/>
        <v>35471.300168197173</v>
      </c>
      <c r="G1152" s="16">
        <f t="shared" si="1"/>
        <v>45.543949099811378</v>
      </c>
      <c r="H1152" s="17">
        <f t="shared" si="2"/>
        <v>-0.16115427302996688</v>
      </c>
      <c r="I1152" s="16">
        <v>52.97</v>
      </c>
      <c r="J1152" s="32">
        <f t="shared" si="16"/>
        <v>0.94601628120117187</v>
      </c>
      <c r="K1152" s="18">
        <f t="shared" ca="1" si="3"/>
        <v>21197.837871978987</v>
      </c>
      <c r="L1152" s="19"/>
      <c r="M1152" s="20"/>
      <c r="N1152" s="18"/>
      <c r="O1152" s="20"/>
      <c r="P1152" s="21"/>
      <c r="Q1152" s="33">
        <f t="shared" si="17"/>
        <v>1.0539837187988281</v>
      </c>
      <c r="R1152" s="5">
        <f t="shared" ca="1" si="4"/>
        <v>3.2935387773348097</v>
      </c>
      <c r="S1152" s="20"/>
      <c r="T1152" s="20"/>
      <c r="U1152" s="5">
        <f t="shared" ca="1" si="5"/>
        <v>6.1902170436967925</v>
      </c>
      <c r="V1152" s="23"/>
      <c r="W1152" s="20"/>
      <c r="X1152" s="32">
        <f t="shared" si="18"/>
        <v>0.89203256240234385</v>
      </c>
      <c r="Y1152" s="18">
        <f t="shared" ca="1" si="6"/>
        <v>1272667213.6238208</v>
      </c>
      <c r="Z1152" s="20"/>
      <c r="AA1152" s="20"/>
      <c r="AB1152" s="18"/>
      <c r="AC1152" s="20"/>
      <c r="AD1152" s="20"/>
      <c r="AE1152" s="24">
        <f t="shared" si="77"/>
        <v>2</v>
      </c>
      <c r="AH1152" s="25" t="str">
        <f t="shared" ca="1" si="7"/>
        <v>-</v>
      </c>
      <c r="AI1152" s="15">
        <f t="shared" ca="1" si="8"/>
        <v>36.180404638594474</v>
      </c>
      <c r="AJ1152" s="15">
        <f t="shared" ca="1" si="9"/>
        <v>30.091423931428725</v>
      </c>
      <c r="AK1152" s="17">
        <f t="shared" ca="1" si="10"/>
        <v>-0.3430454322611734</v>
      </c>
      <c r="AL1152" s="17">
        <f t="shared" ca="1" si="11"/>
        <v>-0.25910083649529414</v>
      </c>
      <c r="AM1152" s="26">
        <f t="shared" ca="1" si="12"/>
        <v>1</v>
      </c>
      <c r="AN1152" s="26">
        <f t="shared" ca="1" si="13"/>
        <v>0</v>
      </c>
      <c r="AO1152" s="25">
        <f t="shared" si="20"/>
        <v>0</v>
      </c>
      <c r="AP1152" s="26">
        <f t="shared" si="21"/>
        <v>1</v>
      </c>
      <c r="AQ1152" s="25">
        <f t="shared" si="22"/>
        <v>1</v>
      </c>
      <c r="AR1152" s="26">
        <f t="shared" si="23"/>
        <v>0</v>
      </c>
      <c r="BD1152" s="30"/>
      <c r="BE1152" s="30"/>
      <c r="BF1152" s="30"/>
    </row>
    <row r="1153" spans="1:58" x14ac:dyDescent="0.2">
      <c r="A1153" s="40">
        <v>39742</v>
      </c>
      <c r="B1153" s="13">
        <v>52.8</v>
      </c>
      <c r="C1153" s="14">
        <v>43.8</v>
      </c>
      <c r="D1153" s="31">
        <f t="shared" si="14"/>
        <v>1206.6815969159838</v>
      </c>
      <c r="E1153" s="31">
        <f t="shared" si="15"/>
        <v>34459.080466810825</v>
      </c>
      <c r="F1153" s="16">
        <f t="shared" si="0"/>
        <v>35665.762063726812</v>
      </c>
      <c r="G1153" s="16">
        <f t="shared" si="1"/>
        <v>44.104497471632286</v>
      </c>
      <c r="H1153" s="17">
        <f t="shared" si="2"/>
        <v>-0.20547945205479445</v>
      </c>
      <c r="I1153" s="16">
        <v>53.11</v>
      </c>
      <c r="J1153" s="32">
        <f t="shared" si="16"/>
        <v>0.9737031907393402</v>
      </c>
      <c r="K1153" s="18">
        <f t="shared" ca="1" si="3"/>
        <v>20639.560904875136</v>
      </c>
      <c r="L1153" s="19"/>
      <c r="M1153" s="20"/>
      <c r="N1153" s="18"/>
      <c r="O1153" s="20"/>
      <c r="P1153" s="21"/>
      <c r="Q1153" s="33">
        <f t="shared" si="17"/>
        <v>1.0262968092606597</v>
      </c>
      <c r="R1153" s="5">
        <f t="shared" ca="1" si="4"/>
        <v>3.380007525820802</v>
      </c>
      <c r="S1153" s="20"/>
      <c r="T1153" s="20"/>
      <c r="U1153" s="5">
        <f t="shared" ca="1" si="5"/>
        <v>6.3527825028690206</v>
      </c>
      <c r="V1153" s="23"/>
      <c r="W1153" s="20"/>
      <c r="X1153" s="32">
        <f t="shared" si="18"/>
        <v>0.94740638147868039</v>
      </c>
      <c r="Y1153" s="18">
        <f t="shared" ca="1" si="6"/>
        <v>1205653686.620635</v>
      </c>
      <c r="Z1153" s="20"/>
      <c r="AA1153" s="20"/>
      <c r="AB1153" s="18"/>
      <c r="AC1153" s="20"/>
      <c r="AD1153" s="20"/>
      <c r="AE1153" s="24">
        <f t="shared" si="77"/>
        <v>1</v>
      </c>
      <c r="AH1153" s="25" t="str">
        <f t="shared" ca="1" si="7"/>
        <v>-</v>
      </c>
      <c r="AI1153" s="15">
        <f t="shared" ca="1" si="8"/>
        <v>37.022530248247719</v>
      </c>
      <c r="AJ1153" s="15">
        <f t="shared" ca="1" si="9"/>
        <v>30.637260327212122</v>
      </c>
      <c r="AK1153" s="17">
        <f t="shared" ca="1" si="10"/>
        <v>-0.30996920934100169</v>
      </c>
      <c r="AL1153" s="17">
        <f t="shared" ca="1" si="11"/>
        <v>-0.26597396578759269</v>
      </c>
      <c r="AM1153" s="26">
        <f t="shared" ca="1" si="12"/>
        <v>1</v>
      </c>
      <c r="AN1153" s="26">
        <f t="shared" ca="1" si="13"/>
        <v>0</v>
      </c>
      <c r="AO1153" s="25">
        <f t="shared" si="20"/>
        <v>0</v>
      </c>
      <c r="AP1153" s="26">
        <f t="shared" si="21"/>
        <v>1</v>
      </c>
      <c r="AQ1153" s="25">
        <f t="shared" si="22"/>
        <v>1</v>
      </c>
      <c r="AR1153" s="26">
        <f t="shared" si="23"/>
        <v>0</v>
      </c>
      <c r="BD1153" s="30"/>
      <c r="BE1153" s="30"/>
      <c r="BF1153" s="30"/>
    </row>
    <row r="1154" spans="1:58" x14ac:dyDescent="0.2">
      <c r="A1154" s="41">
        <v>39743</v>
      </c>
      <c r="B1154" s="42">
        <v>48.33</v>
      </c>
      <c r="C1154" s="14">
        <v>39.71</v>
      </c>
      <c r="D1154" s="31">
        <f t="shared" si="14"/>
        <v>35913.710337065706</v>
      </c>
      <c r="E1154" s="31">
        <f t="shared" si="15"/>
        <v>0</v>
      </c>
      <c r="F1154" s="16">
        <f t="shared" si="0"/>
        <v>35913.710337065706</v>
      </c>
      <c r="G1154" s="16">
        <f t="shared" si="1"/>
        <v>48.33</v>
      </c>
      <c r="H1154" s="17">
        <f t="shared" si="2"/>
        <v>-0.21707378494082086</v>
      </c>
      <c r="I1154" s="43">
        <v>69.650000000000006</v>
      </c>
      <c r="J1154" s="32">
        <f t="shared" si="16"/>
        <v>1.1034246575342466</v>
      </c>
      <c r="K1154" s="18">
        <f t="shared" ca="1" si="3"/>
        <v>22773.271964602176</v>
      </c>
      <c r="L1154" s="19"/>
      <c r="M1154" s="20"/>
      <c r="N1154" s="18"/>
      <c r="O1154" s="20"/>
      <c r="P1154" s="21"/>
      <c r="Q1154" s="33">
        <f t="shared" si="17"/>
        <v>0.89657534246575343</v>
      </c>
      <c r="R1154" s="5">
        <f t="shared" ca="1" si="4"/>
        <v>3.0303051612129335</v>
      </c>
      <c r="S1154" s="20"/>
      <c r="T1154" s="20"/>
      <c r="U1154" s="5">
        <f t="shared" ca="1" si="5"/>
        <v>5.6955531517142619</v>
      </c>
      <c r="V1154" s="23"/>
      <c r="W1154" s="20"/>
      <c r="X1154" s="32">
        <f t="shared" si="18"/>
        <v>1.2068493150684931</v>
      </c>
      <c r="Y1154" s="18">
        <f t="shared" ca="1" si="6"/>
        <v>1454946565.0181935</v>
      </c>
      <c r="Z1154" s="20"/>
      <c r="AA1154" s="20"/>
      <c r="AB1154" s="18"/>
      <c r="AC1154" s="20"/>
      <c r="AD1154" s="20"/>
      <c r="AE1154" s="24">
        <v>20</v>
      </c>
      <c r="AH1154" s="25" t="str">
        <f t="shared" ca="1" si="7"/>
        <v>-</v>
      </c>
      <c r="AI1154" s="15">
        <f t="shared" ca="1" si="8"/>
        <v>37.958927157780344</v>
      </c>
      <c r="AJ1154" s="15">
        <f t="shared" ca="1" si="9"/>
        <v>31.260844720020192</v>
      </c>
      <c r="AK1154" s="17">
        <f t="shared" ca="1" si="10"/>
        <v>-0.29734304258935323</v>
      </c>
      <c r="AL1154" s="17">
        <f t="shared" ca="1" si="11"/>
        <v>-0.27413710852995182</v>
      </c>
      <c r="AM1154" s="26">
        <f t="shared" ca="1" si="12"/>
        <v>1</v>
      </c>
      <c r="AN1154" s="26">
        <f t="shared" ca="1" si="13"/>
        <v>0</v>
      </c>
      <c r="AO1154" s="25">
        <f t="shared" si="20"/>
        <v>0</v>
      </c>
      <c r="AP1154" s="26">
        <f t="shared" si="21"/>
        <v>1</v>
      </c>
      <c r="AQ1154" s="25">
        <f t="shared" si="22"/>
        <v>1</v>
      </c>
      <c r="AR1154" s="26">
        <f t="shared" si="23"/>
        <v>0</v>
      </c>
      <c r="BD1154" s="30"/>
      <c r="BE1154" s="30"/>
      <c r="BF1154" s="30"/>
    </row>
    <row r="1155" spans="1:58" x14ac:dyDescent="0.2">
      <c r="A1155" s="40">
        <v>39744</v>
      </c>
      <c r="B1155" s="42">
        <v>50.02</v>
      </c>
      <c r="C1155" s="14">
        <v>40.14</v>
      </c>
      <c r="D1155" s="31">
        <f t="shared" si="14"/>
        <v>34118.02482021242</v>
      </c>
      <c r="E1155" s="31">
        <f t="shared" si="15"/>
        <v>2185.4817685600419</v>
      </c>
      <c r="F1155" s="16">
        <f t="shared" si="0"/>
        <v>36303.506588772463</v>
      </c>
      <c r="G1155" s="16">
        <f t="shared" si="1"/>
        <v>49.42522109563788</v>
      </c>
      <c r="H1155" s="17">
        <f t="shared" si="2"/>
        <v>-0.24613851519681118</v>
      </c>
      <c r="I1155" s="43">
        <v>67.8</v>
      </c>
      <c r="J1155" s="32">
        <f t="shared" si="16"/>
        <v>1.0337609577152127</v>
      </c>
      <c r="K1155" s="18">
        <f t="shared" ca="1" si="3"/>
        <v>23541.159671399819</v>
      </c>
      <c r="L1155" s="19"/>
      <c r="M1155" s="20"/>
      <c r="N1155" s="18"/>
      <c r="O1155" s="20"/>
      <c r="P1155" s="21"/>
      <c r="Q1155" s="33">
        <f t="shared" si="17"/>
        <v>0.9662390422847873</v>
      </c>
      <c r="R1155" s="5">
        <f t="shared" ca="1" si="4"/>
        <v>2.9278771802070969</v>
      </c>
      <c r="S1155" s="20"/>
      <c r="T1155" s="20"/>
      <c r="U1155" s="5">
        <f t="shared" ca="1" si="5"/>
        <v>5.5030774159043352</v>
      </c>
      <c r="V1155" s="23"/>
      <c r="W1155" s="20"/>
      <c r="X1155" s="32">
        <f t="shared" si="18"/>
        <v>1.0675219154304254</v>
      </c>
      <c r="Y1155" s="18">
        <f t="shared" ca="1" si="6"/>
        <v>1553085123.8165879</v>
      </c>
      <c r="Z1155" s="20"/>
      <c r="AA1155" s="20"/>
      <c r="AB1155" s="18"/>
      <c r="AC1155" s="20"/>
      <c r="AD1155" s="20"/>
      <c r="AE1155" s="24">
        <f t="shared" ref="AE1155:AE1173" si="78">AE1154-1</f>
        <v>19</v>
      </c>
      <c r="AH1155" s="25" t="str">
        <f t="shared" ca="1" si="7"/>
        <v>-</v>
      </c>
      <c r="AI1155" s="15">
        <f t="shared" ca="1" si="8"/>
        <v>38.967519012555165</v>
      </c>
      <c r="AJ1155" s="15">
        <f t="shared" ca="1" si="9"/>
        <v>31.915828233378228</v>
      </c>
      <c r="AK1155" s="17">
        <f t="shared" ca="1" si="10"/>
        <v>-0.27794458278804113</v>
      </c>
      <c r="AL1155" s="17">
        <f t="shared" ca="1" si="11"/>
        <v>-0.28297830472455321</v>
      </c>
      <c r="AM1155" s="26">
        <f t="shared" ca="1" si="12"/>
        <v>1</v>
      </c>
      <c r="AN1155" s="26">
        <f t="shared" ca="1" si="13"/>
        <v>1</v>
      </c>
      <c r="AO1155" s="25">
        <f t="shared" si="20"/>
        <v>0</v>
      </c>
      <c r="AP1155" s="26">
        <f t="shared" si="21"/>
        <v>1</v>
      </c>
      <c r="AQ1155" s="25">
        <f t="shared" si="22"/>
        <v>1</v>
      </c>
      <c r="AR1155" s="26">
        <f t="shared" si="23"/>
        <v>0</v>
      </c>
      <c r="BD1155" s="30"/>
      <c r="BE1155" s="30"/>
      <c r="BF1155" s="30"/>
    </row>
    <row r="1156" spans="1:58" x14ac:dyDescent="0.2">
      <c r="A1156" s="44">
        <v>39745</v>
      </c>
      <c r="B1156" s="45">
        <v>55.82</v>
      </c>
      <c r="C1156" s="14">
        <v>43.56</v>
      </c>
      <c r="D1156" s="31">
        <f t="shared" si="14"/>
        <v>32322.339303359135</v>
      </c>
      <c r="E1156" s="31">
        <f t="shared" si="15"/>
        <v>4423.1546522920125</v>
      </c>
      <c r="F1156" s="16">
        <f t="shared" si="0"/>
        <v>36745.493955651145</v>
      </c>
      <c r="G1156" s="16">
        <f t="shared" si="1"/>
        <v>54.344230587223876</v>
      </c>
      <c r="H1156" s="17">
        <f t="shared" si="2"/>
        <v>-0.28145087235996313</v>
      </c>
      <c r="I1156" s="31">
        <v>79.13</v>
      </c>
      <c r="J1156" s="32">
        <f t="shared" si="16"/>
        <v>1.1129107500270301</v>
      </c>
      <c r="K1156" s="18">
        <f t="shared" ca="1" si="3"/>
        <v>26198.141577122849</v>
      </c>
      <c r="L1156" s="19"/>
      <c r="M1156" s="20"/>
      <c r="N1156" s="18"/>
      <c r="O1156" s="20"/>
      <c r="P1156" s="21"/>
      <c r="Q1156" s="33">
        <f t="shared" si="17"/>
        <v>0.88708924997296978</v>
      </c>
      <c r="R1156" s="5">
        <f t="shared" ca="1" si="4"/>
        <v>2.5971801721853001</v>
      </c>
      <c r="S1156" s="20"/>
      <c r="T1156" s="20"/>
      <c r="U1156" s="5">
        <f t="shared" ca="1" si="5"/>
        <v>4.8815536895901959</v>
      </c>
      <c r="V1156" s="23"/>
      <c r="W1156" s="20"/>
      <c r="X1156" s="32">
        <f t="shared" si="18"/>
        <v>1.2258215000540604</v>
      </c>
      <c r="Y1156" s="18">
        <f t="shared" ca="1" si="6"/>
        <v>1903679840.8136089</v>
      </c>
      <c r="Z1156" s="20"/>
      <c r="AA1156" s="20"/>
      <c r="AB1156" s="18"/>
      <c r="AC1156" s="20"/>
      <c r="AD1156" s="20"/>
      <c r="AE1156" s="24">
        <f t="shared" si="78"/>
        <v>18</v>
      </c>
      <c r="AH1156" s="25" t="str">
        <f t="shared" ca="1" si="7"/>
        <v>-</v>
      </c>
      <c r="AI1156" s="15">
        <f t="shared" ca="1" si="8"/>
        <v>40.255021402211675</v>
      </c>
      <c r="AJ1156" s="15">
        <f t="shared" ca="1" si="9"/>
        <v>32.702496303418862</v>
      </c>
      <c r="AK1156" s="17">
        <f t="shared" ca="1" si="10"/>
        <v>-0.24264953961973515</v>
      </c>
      <c r="AL1156" s="17">
        <f t="shared" ca="1" si="11"/>
        <v>-0.29351121662303004</v>
      </c>
      <c r="AM1156" s="26">
        <f t="shared" ca="1" si="12"/>
        <v>1</v>
      </c>
      <c r="AN1156" s="26">
        <f t="shared" ca="1" si="13"/>
        <v>1</v>
      </c>
      <c r="AO1156" s="25">
        <f t="shared" si="20"/>
        <v>0</v>
      </c>
      <c r="AP1156" s="26">
        <f t="shared" si="21"/>
        <v>1</v>
      </c>
      <c r="AQ1156" s="25">
        <f t="shared" si="22"/>
        <v>1</v>
      </c>
      <c r="AR1156" s="26">
        <f t="shared" si="23"/>
        <v>0</v>
      </c>
      <c r="BD1156" s="30"/>
      <c r="BE1156" s="30"/>
      <c r="BF1156" s="30"/>
    </row>
    <row r="1157" spans="1:58" x14ac:dyDescent="0.2">
      <c r="A1157" s="44">
        <v>39748</v>
      </c>
      <c r="B1157" s="45">
        <v>59.29</v>
      </c>
      <c r="C1157" s="14">
        <v>44.88</v>
      </c>
      <c r="D1157" s="31">
        <f t="shared" si="14"/>
        <v>30526.653786505849</v>
      </c>
      <c r="E1157" s="31">
        <f t="shared" si="15"/>
        <v>6724.2374243478062</v>
      </c>
      <c r="F1157" s="16">
        <f t="shared" si="0"/>
        <v>37250.891210853653</v>
      </c>
      <c r="G1157" s="16">
        <f t="shared" si="1"/>
        <v>56.688820319858031</v>
      </c>
      <c r="H1157" s="17">
        <f t="shared" si="2"/>
        <v>-0.32107843137254899</v>
      </c>
      <c r="I1157" s="46">
        <v>80.06</v>
      </c>
      <c r="J1157" s="32">
        <f t="shared" si="16"/>
        <v>1.0574906907150043</v>
      </c>
      <c r="K1157" s="18">
        <f t="shared" ca="1" si="3"/>
        <v>27703.161383417046</v>
      </c>
      <c r="L1157" s="19"/>
      <c r="M1157" s="20"/>
      <c r="N1157" s="18"/>
      <c r="O1157" s="20"/>
      <c r="P1157" s="21"/>
      <c r="Q1157" s="33">
        <f t="shared" si="17"/>
        <v>0.94250930928499577</v>
      </c>
      <c r="R1157" s="5">
        <f t="shared" ca="1" si="4"/>
        <v>2.4477645152765337</v>
      </c>
      <c r="S1157" s="20"/>
      <c r="T1157" s="20"/>
      <c r="U1157" s="5">
        <f t="shared" ca="1" si="5"/>
        <v>4.600752282072702</v>
      </c>
      <c r="V1157" s="23"/>
      <c r="W1157" s="20"/>
      <c r="X1157" s="32">
        <f t="shared" si="18"/>
        <v>1.1149813814300085</v>
      </c>
      <c r="Y1157" s="18">
        <f t="shared" ca="1" si="6"/>
        <v>2122427885.8948646</v>
      </c>
      <c r="Z1157" s="20"/>
      <c r="AA1157" s="20"/>
      <c r="AB1157" s="18"/>
      <c r="AC1157" s="20"/>
      <c r="AD1157" s="20"/>
      <c r="AE1157" s="24">
        <f t="shared" si="78"/>
        <v>17</v>
      </c>
      <c r="AH1157" s="25" t="str">
        <f t="shared" ca="1" si="7"/>
        <v>-</v>
      </c>
      <c r="AI1157" s="15">
        <f t="shared" ca="1" si="8"/>
        <v>41.623582541913166</v>
      </c>
      <c r="AJ1157" s="15">
        <f t="shared" ca="1" si="9"/>
        <v>33.558366766986254</v>
      </c>
      <c r="AK1157" s="17">
        <f t="shared" ca="1" si="10"/>
        <v>-0.23872922149248424</v>
      </c>
      <c r="AL1157" s="17">
        <f t="shared" ca="1" si="11"/>
        <v>-0.3046242916607374</v>
      </c>
      <c r="AM1157" s="26">
        <f t="shared" ca="1" si="12"/>
        <v>1</v>
      </c>
      <c r="AN1157" s="26">
        <f t="shared" ca="1" si="13"/>
        <v>1</v>
      </c>
      <c r="AO1157" s="25">
        <f t="shared" si="20"/>
        <v>0</v>
      </c>
      <c r="AP1157" s="26">
        <f t="shared" si="21"/>
        <v>1</v>
      </c>
      <c r="AQ1157" s="25">
        <f t="shared" si="22"/>
        <v>1</v>
      </c>
      <c r="AR1157" s="26">
        <f t="shared" si="23"/>
        <v>0</v>
      </c>
      <c r="BD1157" s="30"/>
      <c r="BE1157" s="30"/>
      <c r="BF1157" s="30"/>
    </row>
    <row r="1158" spans="1:58" x14ac:dyDescent="0.2">
      <c r="A1158" s="40">
        <v>39749</v>
      </c>
      <c r="B1158" s="13">
        <v>53.7</v>
      </c>
      <c r="C1158" s="14">
        <v>42.77</v>
      </c>
      <c r="D1158" s="31">
        <f t="shared" si="14"/>
        <v>28730.968269652563</v>
      </c>
      <c r="E1158" s="31">
        <f t="shared" si="15"/>
        <v>9096.4788301907483</v>
      </c>
      <c r="F1158" s="16">
        <f t="shared" si="0"/>
        <v>37827.44709984331</v>
      </c>
      <c r="G1158" s="16">
        <f t="shared" si="1"/>
        <v>51.071630357407955</v>
      </c>
      <c r="H1158" s="17">
        <f t="shared" si="2"/>
        <v>-0.25555295768061725</v>
      </c>
      <c r="I1158" s="16">
        <v>66.959999999999994</v>
      </c>
      <c r="J1158" s="32">
        <f t="shared" si="16"/>
        <v>0.91485584601563819</v>
      </c>
      <c r="K1158" s="18">
        <f t="shared" ca="1" si="3"/>
        <v>25343.365904365084</v>
      </c>
      <c r="L1158" s="19"/>
      <c r="M1158" s="20"/>
      <c r="N1158" s="18"/>
      <c r="O1158" s="20"/>
      <c r="P1158" s="21"/>
      <c r="Q1158" s="33">
        <f t="shared" si="17"/>
        <v>1.0851441539843618</v>
      </c>
      <c r="R1158" s="5">
        <f t="shared" ca="1" si="4"/>
        <v>2.6560667012275578</v>
      </c>
      <c r="S1158" s="20"/>
      <c r="T1158" s="20"/>
      <c r="U1158" s="5">
        <f t="shared" ca="1" si="5"/>
        <v>4.9923085231242998</v>
      </c>
      <c r="V1158" s="23"/>
      <c r="W1158" s="20"/>
      <c r="X1158" s="32">
        <f t="shared" si="18"/>
        <v>0.82971169203127637</v>
      </c>
      <c r="Y1158" s="18">
        <f t="shared" ca="1" si="6"/>
        <v>1760887335.2855601</v>
      </c>
      <c r="Z1158" s="20"/>
      <c r="AA1158" s="20"/>
      <c r="AB1158" s="18"/>
      <c r="AC1158" s="20"/>
      <c r="AD1158" s="20"/>
      <c r="AE1158" s="24">
        <f t="shared" si="78"/>
        <v>16</v>
      </c>
      <c r="AH1158" s="25" t="str">
        <f t="shared" ca="1" si="7"/>
        <v>-</v>
      </c>
      <c r="AI1158" s="15">
        <f t="shared" ca="1" si="8"/>
        <v>42.54382049140083</v>
      </c>
      <c r="AJ1158" s="15">
        <f t="shared" ca="1" si="9"/>
        <v>34.263500346743449</v>
      </c>
      <c r="AK1158" s="17">
        <f t="shared" ca="1" si="10"/>
        <v>-0.25446233560092596</v>
      </c>
      <c r="AL1158" s="17">
        <f t="shared" ca="1" si="11"/>
        <v>-0.30997096015697828</v>
      </c>
      <c r="AM1158" s="26">
        <f t="shared" ca="1" si="12"/>
        <v>1</v>
      </c>
      <c r="AN1158" s="26">
        <f t="shared" ca="1" si="13"/>
        <v>1</v>
      </c>
      <c r="AO1158" s="25">
        <f t="shared" si="20"/>
        <v>0</v>
      </c>
      <c r="AP1158" s="26">
        <f t="shared" si="21"/>
        <v>1</v>
      </c>
      <c r="AQ1158" s="25">
        <f t="shared" si="22"/>
        <v>1</v>
      </c>
      <c r="AR1158" s="26">
        <f t="shared" si="23"/>
        <v>0</v>
      </c>
      <c r="BD1158" s="30"/>
      <c r="BE1158" s="30"/>
      <c r="BF1158" s="30"/>
    </row>
    <row r="1159" spans="1:58" x14ac:dyDescent="0.2">
      <c r="A1159" s="40">
        <v>39750</v>
      </c>
      <c r="B1159" s="13">
        <v>56.41</v>
      </c>
      <c r="C1159" s="14">
        <v>44.16</v>
      </c>
      <c r="D1159" s="31">
        <f t="shared" si="14"/>
        <v>26935.282752799278</v>
      </c>
      <c r="E1159" s="31">
        <f t="shared" si="15"/>
        <v>11351.057091940138</v>
      </c>
      <c r="F1159" s="16">
        <f t="shared" si="0"/>
        <v>38286.339844739414</v>
      </c>
      <c r="G1159" s="16">
        <f t="shared" si="1"/>
        <v>52.778144619199679</v>
      </c>
      <c r="H1159" s="17">
        <f t="shared" si="2"/>
        <v>-0.27740036231884058</v>
      </c>
      <c r="I1159" s="16">
        <v>69.959999999999994</v>
      </c>
      <c r="J1159" s="32">
        <f t="shared" si="16"/>
        <v>1.0459506982148741</v>
      </c>
      <c r="K1159" s="18">
        <f t="shared" ca="1" si="3"/>
        <v>26506.830588359378</v>
      </c>
      <c r="L1159" s="19"/>
      <c r="M1159" s="20"/>
      <c r="N1159" s="18"/>
      <c r="O1159" s="20"/>
      <c r="P1159" s="21"/>
      <c r="Q1159" s="33">
        <f t="shared" si="17"/>
        <v>0.95404930178512592</v>
      </c>
      <c r="R1159" s="5">
        <f t="shared" ca="1" si="4"/>
        <v>2.5339130179195251</v>
      </c>
      <c r="S1159" s="20"/>
      <c r="T1159" s="20"/>
      <c r="U1159" s="5">
        <f t="shared" ca="1" si="5"/>
        <v>4.7627454005476153</v>
      </c>
      <c r="V1159" s="23"/>
      <c r="W1159" s="20"/>
      <c r="X1159" s="32">
        <f t="shared" si="18"/>
        <v>1.0919013964297482</v>
      </c>
      <c r="Y1159" s="18">
        <f t="shared" ca="1" si="6"/>
        <v>1922588800.4391496</v>
      </c>
      <c r="Z1159" s="20"/>
      <c r="AA1159" s="20"/>
      <c r="AB1159" s="18"/>
      <c r="AC1159" s="20"/>
      <c r="AD1159" s="20"/>
      <c r="AE1159" s="24">
        <f t="shared" si="78"/>
        <v>15</v>
      </c>
      <c r="AH1159" s="25" t="str">
        <f t="shared" ca="1" si="7"/>
        <v>-</v>
      </c>
      <c r="AI1159" s="15">
        <f t="shared" ca="1" si="8"/>
        <v>43.640371533286213</v>
      </c>
      <c r="AJ1159" s="15">
        <f t="shared" ca="1" si="9"/>
        <v>35.00115584230948</v>
      </c>
      <c r="AK1159" s="17">
        <f t="shared" ca="1" si="10"/>
        <v>-0.26644915397826702</v>
      </c>
      <c r="AL1159" s="17">
        <f t="shared" ca="1" si="11"/>
        <v>-0.31363205506297803</v>
      </c>
      <c r="AM1159" s="26">
        <f t="shared" ca="1" si="12"/>
        <v>1</v>
      </c>
      <c r="AN1159" s="26">
        <f t="shared" ca="1" si="13"/>
        <v>1</v>
      </c>
      <c r="AO1159" s="25">
        <f t="shared" si="20"/>
        <v>0</v>
      </c>
      <c r="AP1159" s="26">
        <f t="shared" si="21"/>
        <v>1</v>
      </c>
      <c r="AQ1159" s="25">
        <f t="shared" si="22"/>
        <v>1</v>
      </c>
      <c r="AR1159" s="26">
        <f t="shared" si="23"/>
        <v>0</v>
      </c>
      <c r="BD1159" s="30"/>
      <c r="BE1159" s="30"/>
      <c r="BF1159" s="30"/>
    </row>
    <row r="1160" spans="1:58" x14ac:dyDescent="0.2">
      <c r="A1160" s="40">
        <v>39751</v>
      </c>
      <c r="B1160" s="13">
        <v>55.37</v>
      </c>
      <c r="C1160" s="14">
        <v>44.2</v>
      </c>
      <c r="D1160" s="31">
        <f t="shared" si="14"/>
        <v>25139.597235945992</v>
      </c>
      <c r="E1160" s="31">
        <f t="shared" si="15"/>
        <v>13644.866421779219</v>
      </c>
      <c r="F1160" s="16">
        <f t="shared" si="0"/>
        <v>38784.463657725209</v>
      </c>
      <c r="G1160" s="16">
        <f t="shared" si="1"/>
        <v>51.440252272241601</v>
      </c>
      <c r="H1160" s="17">
        <f t="shared" si="2"/>
        <v>-0.2527149321266966</v>
      </c>
      <c r="I1160" s="16">
        <v>62.9</v>
      </c>
      <c r="J1160" s="32">
        <f t="shared" si="16"/>
        <v>0.98733131353381953</v>
      </c>
      <c r="K1160" s="18">
        <f t="shared" ca="1" si="3"/>
        <v>26169.956922221245</v>
      </c>
      <c r="L1160" s="19"/>
      <c r="M1160" s="20"/>
      <c r="N1160" s="18"/>
      <c r="O1160" s="20"/>
      <c r="P1160" s="21"/>
      <c r="Q1160" s="33">
        <f t="shared" si="17"/>
        <v>1.0126686864661805</v>
      </c>
      <c r="R1160" s="5">
        <f t="shared" ca="1" si="4"/>
        <v>2.5659074706924216</v>
      </c>
      <c r="S1160" s="20"/>
      <c r="T1160" s="20"/>
      <c r="U1160" s="5">
        <f t="shared" ca="1" si="5"/>
        <v>4.8229180084045078</v>
      </c>
      <c r="V1160" s="23"/>
      <c r="W1160" s="20"/>
      <c r="X1160" s="32">
        <f t="shared" si="18"/>
        <v>0.97466262706763918</v>
      </c>
      <c r="Y1160" s="18">
        <f t="shared" ca="1" si="6"/>
        <v>1873752125.3982167</v>
      </c>
      <c r="Z1160" s="20"/>
      <c r="AA1160" s="20"/>
      <c r="AB1160" s="18"/>
      <c r="AC1160" s="20"/>
      <c r="AD1160" s="20"/>
      <c r="AE1160" s="24">
        <f t="shared" si="78"/>
        <v>14</v>
      </c>
      <c r="AH1160" s="25" t="str">
        <f t="shared" ca="1" si="7"/>
        <v>-</v>
      </c>
      <c r="AI1160" s="15">
        <f t="shared" ca="1" si="8"/>
        <v>44.631812232379794</v>
      </c>
      <c r="AJ1160" s="15">
        <f t="shared" ca="1" si="9"/>
        <v>35.711554799199817</v>
      </c>
      <c r="AK1160" s="17">
        <f t="shared" ca="1" si="10"/>
        <v>-0.27238934517591296</v>
      </c>
      <c r="AL1160" s="17">
        <f t="shared" ca="1" si="11"/>
        <v>-0.31146615623556179</v>
      </c>
      <c r="AM1160" s="26">
        <f t="shared" ca="1" si="12"/>
        <v>1</v>
      </c>
      <c r="AN1160" s="26">
        <f t="shared" ca="1" si="13"/>
        <v>1</v>
      </c>
      <c r="AO1160" s="25">
        <f t="shared" si="20"/>
        <v>0</v>
      </c>
      <c r="AP1160" s="26">
        <f t="shared" si="21"/>
        <v>1</v>
      </c>
      <c r="AQ1160" s="25">
        <f t="shared" si="22"/>
        <v>1</v>
      </c>
      <c r="AR1160" s="26">
        <f t="shared" si="23"/>
        <v>0</v>
      </c>
      <c r="BD1160" s="30"/>
      <c r="BE1160" s="30"/>
      <c r="BF1160" s="30"/>
    </row>
    <row r="1161" spans="1:58" x14ac:dyDescent="0.2">
      <c r="A1161" s="40">
        <v>39752</v>
      </c>
      <c r="B1161" s="13">
        <v>54.57</v>
      </c>
      <c r="C1161" s="14">
        <v>44.93</v>
      </c>
      <c r="D1161" s="31">
        <f t="shared" si="14"/>
        <v>23343.911719092706</v>
      </c>
      <c r="E1161" s="31">
        <f t="shared" si="15"/>
        <v>15894.348482144975</v>
      </c>
      <c r="F1161" s="16">
        <f t="shared" si="0"/>
        <v>39238.260201237681</v>
      </c>
      <c r="G1161" s="16">
        <f t="shared" si="1"/>
        <v>50.665099054288739</v>
      </c>
      <c r="H1161" s="17">
        <f t="shared" si="2"/>
        <v>-0.21455597596260856</v>
      </c>
      <c r="I1161" s="16">
        <v>59.89</v>
      </c>
      <c r="J1161" s="32">
        <f t="shared" si="16"/>
        <v>0.99645515679313124</v>
      </c>
      <c r="K1161" s="18">
        <f t="shared" ca="1" si="3"/>
        <v>26076.125413477963</v>
      </c>
      <c r="L1161" s="19"/>
      <c r="M1161" s="20"/>
      <c r="N1161" s="18"/>
      <c r="O1161" s="20"/>
      <c r="P1161" s="21"/>
      <c r="Q1161" s="33">
        <f t="shared" si="17"/>
        <v>1.0035448432068688</v>
      </c>
      <c r="R1161" s="5">
        <f t="shared" ca="1" si="4"/>
        <v>2.5748959391122881</v>
      </c>
      <c r="S1161" s="20"/>
      <c r="T1161" s="20"/>
      <c r="U1161" s="5">
        <f t="shared" ca="1" si="5"/>
        <v>4.8398487965502834</v>
      </c>
      <c r="V1161" s="23"/>
      <c r="W1161" s="20"/>
      <c r="X1161" s="32">
        <f t="shared" si="18"/>
        <v>0.99291031358626236</v>
      </c>
      <c r="Y1161" s="18">
        <f t="shared" ca="1" si="6"/>
        <v>1860345367.2022364</v>
      </c>
      <c r="Z1161" s="20"/>
      <c r="AA1161" s="20"/>
      <c r="AB1161" s="18"/>
      <c r="AC1161" s="20"/>
      <c r="AD1161" s="20"/>
      <c r="AE1161" s="24">
        <f t="shared" si="78"/>
        <v>13</v>
      </c>
      <c r="AH1161" s="25" t="str">
        <f t="shared" ca="1" si="7"/>
        <v>-</v>
      </c>
      <c r="AI1161" s="15">
        <f t="shared" ca="1" si="8"/>
        <v>45.495627597136661</v>
      </c>
      <c r="AJ1161" s="15">
        <f t="shared" ca="1" si="9"/>
        <v>36.360647634013581</v>
      </c>
      <c r="AK1161" s="17">
        <f t="shared" ca="1" si="10"/>
        <v>-0.26712558863687919</v>
      </c>
      <c r="AL1161" s="17">
        <f t="shared" ca="1" si="11"/>
        <v>-0.30062563934044345</v>
      </c>
      <c r="AM1161" s="26">
        <f t="shared" ca="1" si="12"/>
        <v>1</v>
      </c>
      <c r="AN1161" s="26">
        <f t="shared" ca="1" si="13"/>
        <v>1</v>
      </c>
      <c r="AO1161" s="25">
        <f t="shared" si="20"/>
        <v>0</v>
      </c>
      <c r="AP1161" s="26">
        <f t="shared" si="21"/>
        <v>1</v>
      </c>
      <c r="AQ1161" s="25">
        <f t="shared" si="22"/>
        <v>1</v>
      </c>
      <c r="AR1161" s="26">
        <f t="shared" si="23"/>
        <v>0</v>
      </c>
      <c r="BD1161" s="30"/>
      <c r="BE1161" s="30"/>
      <c r="BF1161" s="30"/>
    </row>
    <row r="1162" spans="1:58" x14ac:dyDescent="0.2">
      <c r="A1162" s="40">
        <v>39755</v>
      </c>
      <c r="B1162" s="13">
        <v>51.96</v>
      </c>
      <c r="C1162" s="14">
        <v>44.71</v>
      </c>
      <c r="D1162" s="31">
        <f t="shared" si="14"/>
        <v>21548.226202239421</v>
      </c>
      <c r="E1162" s="31">
        <f t="shared" si="15"/>
        <v>18075.309057588638</v>
      </c>
      <c r="F1162" s="16">
        <f t="shared" si="0"/>
        <v>39623.535259828059</v>
      </c>
      <c r="G1162" s="16">
        <f t="shared" si="1"/>
        <v>48.65272340773749</v>
      </c>
      <c r="H1162" s="17">
        <f t="shared" si="2"/>
        <v>-0.16215611719973166</v>
      </c>
      <c r="I1162" s="16">
        <v>53.68</v>
      </c>
      <c r="J1162" s="32">
        <f t="shared" si="16"/>
        <v>0.96970969558128228</v>
      </c>
      <c r="K1162" s="18">
        <f t="shared" ca="1" si="3"/>
        <v>25285.24076601641</v>
      </c>
      <c r="L1162" s="19"/>
      <c r="M1162" s="20"/>
      <c r="N1162" s="18"/>
      <c r="O1162" s="20"/>
      <c r="P1162" s="21"/>
      <c r="Q1162" s="33">
        <f t="shared" si="17"/>
        <v>1.0302903044187177</v>
      </c>
      <c r="R1162" s="5">
        <f t="shared" ca="1" si="4"/>
        <v>2.6527798050328584</v>
      </c>
      <c r="S1162" s="20"/>
      <c r="T1162" s="20"/>
      <c r="U1162" s="5">
        <f t="shared" ca="1" si="5"/>
        <v>4.9862785766861482</v>
      </c>
      <c r="V1162" s="23"/>
      <c r="W1162" s="20"/>
      <c r="X1162" s="32">
        <f t="shared" si="18"/>
        <v>0.93941939116256457</v>
      </c>
      <c r="Y1162" s="18">
        <f t="shared" ca="1" si="6"/>
        <v>1747529494.2537794</v>
      </c>
      <c r="Z1162" s="20"/>
      <c r="AA1162" s="20"/>
      <c r="AB1162" s="18"/>
      <c r="AC1162" s="20"/>
      <c r="AD1162" s="20"/>
      <c r="AE1162" s="24">
        <f t="shared" si="78"/>
        <v>12</v>
      </c>
      <c r="AH1162" s="25" t="str">
        <f t="shared" ca="1" si="7"/>
        <v>-</v>
      </c>
      <c r="AI1162" s="15">
        <f t="shared" ca="1" si="8"/>
        <v>46.219501187467962</v>
      </c>
      <c r="AJ1162" s="15">
        <f t="shared" ca="1" si="9"/>
        <v>36.971920172822024</v>
      </c>
      <c r="AK1162" s="17">
        <f t="shared" ca="1" si="10"/>
        <v>-0.24724312944350726</v>
      </c>
      <c r="AL1162" s="17">
        <f t="shared" ca="1" si="11"/>
        <v>-0.28074212467377968</v>
      </c>
      <c r="AM1162" s="26">
        <f t="shared" ca="1" si="12"/>
        <v>1</v>
      </c>
      <c r="AN1162" s="26">
        <f t="shared" ca="1" si="13"/>
        <v>1</v>
      </c>
      <c r="AO1162" s="25">
        <f t="shared" si="20"/>
        <v>0</v>
      </c>
      <c r="AP1162" s="26">
        <f t="shared" si="21"/>
        <v>1</v>
      </c>
      <c r="AQ1162" s="25">
        <f t="shared" si="22"/>
        <v>1</v>
      </c>
      <c r="AR1162" s="26">
        <f t="shared" si="23"/>
        <v>0</v>
      </c>
      <c r="BD1162" s="30"/>
      <c r="BE1162" s="30"/>
      <c r="BF1162" s="30"/>
    </row>
    <row r="1163" spans="1:58" x14ac:dyDescent="0.2">
      <c r="A1163" s="40">
        <v>39756</v>
      </c>
      <c r="B1163" s="13">
        <v>46.43</v>
      </c>
      <c r="C1163" s="14">
        <v>41.86</v>
      </c>
      <c r="D1163" s="31">
        <f t="shared" si="14"/>
        <v>19752.540685386135</v>
      </c>
      <c r="E1163" s="31">
        <f t="shared" si="15"/>
        <v>20162.175965566646</v>
      </c>
      <c r="F1163" s="16">
        <f t="shared" si="0"/>
        <v>39914.716650952781</v>
      </c>
      <c r="G1163" s="16">
        <f t="shared" si="1"/>
        <v>44.121549586374421</v>
      </c>
      <c r="H1163" s="17">
        <f t="shared" si="2"/>
        <v>-0.10917343526039169</v>
      </c>
      <c r="I1163" s="16">
        <v>47.73</v>
      </c>
      <c r="J1163" s="32">
        <f t="shared" si="16"/>
        <v>0.91353129718024795</v>
      </c>
      <c r="K1163" s="18">
        <f t="shared" ca="1" si="3"/>
        <v>23097.917102305622</v>
      </c>
      <c r="L1163" s="19"/>
      <c r="M1163" s="20"/>
      <c r="N1163" s="18"/>
      <c r="O1163" s="20"/>
      <c r="P1163" s="21"/>
      <c r="Q1163" s="33">
        <f t="shared" si="17"/>
        <v>1.0864687028197522</v>
      </c>
      <c r="R1163" s="5">
        <f t="shared" ca="1" si="4"/>
        <v>2.8820421665524822</v>
      </c>
      <c r="S1163" s="20"/>
      <c r="T1163" s="20"/>
      <c r="U1163" s="5">
        <f t="shared" ca="1" si="5"/>
        <v>5.4172501488542419</v>
      </c>
      <c r="V1163" s="23"/>
      <c r="W1163" s="20"/>
      <c r="X1163" s="32">
        <f t="shared" si="18"/>
        <v>0.8270625943604959</v>
      </c>
      <c r="Y1163" s="18">
        <f t="shared" ca="1" si="6"/>
        <v>1445221156.4509981</v>
      </c>
      <c r="Z1163" s="20"/>
      <c r="AA1163" s="20"/>
      <c r="AB1163" s="18"/>
      <c r="AC1163" s="20"/>
      <c r="AD1163" s="20"/>
      <c r="AE1163" s="24">
        <f t="shared" si="78"/>
        <v>11</v>
      </c>
      <c r="AH1163" s="25" t="str">
        <f t="shared" ca="1" si="7"/>
        <v>-</v>
      </c>
      <c r="AI1163" s="15">
        <f t="shared" ca="1" si="8"/>
        <v>46.680023392434464</v>
      </c>
      <c r="AJ1163" s="15">
        <f t="shared" ca="1" si="9"/>
        <v>37.490522942199995</v>
      </c>
      <c r="AK1163" s="17">
        <f t="shared" ca="1" si="10"/>
        <v>-0.21192563009148105</v>
      </c>
      <c r="AL1163" s="17">
        <f t="shared" ca="1" si="11"/>
        <v>-0.26231941502906508</v>
      </c>
      <c r="AM1163" s="26">
        <f t="shared" ca="1" si="12"/>
        <v>1</v>
      </c>
      <c r="AN1163" s="26">
        <f t="shared" ca="1" si="13"/>
        <v>1</v>
      </c>
      <c r="AO1163" s="25">
        <f t="shared" si="20"/>
        <v>0</v>
      </c>
      <c r="AP1163" s="26">
        <f t="shared" si="21"/>
        <v>1</v>
      </c>
      <c r="AQ1163" s="25">
        <f t="shared" si="22"/>
        <v>1</v>
      </c>
      <c r="AR1163" s="26">
        <f t="shared" si="23"/>
        <v>0</v>
      </c>
      <c r="BD1163" s="30"/>
      <c r="BE1163" s="30"/>
      <c r="BF1163" s="30"/>
    </row>
    <row r="1164" spans="1:58" x14ac:dyDescent="0.2">
      <c r="A1164" s="40">
        <v>39757</v>
      </c>
      <c r="B1164" s="13">
        <v>50.2</v>
      </c>
      <c r="C1164" s="14">
        <v>43.85</v>
      </c>
      <c r="D1164" s="31">
        <f t="shared" si="14"/>
        <v>17956.855168532849</v>
      </c>
      <c r="E1164" s="31">
        <f t="shared" si="15"/>
        <v>22153.902638942138</v>
      </c>
      <c r="F1164" s="16">
        <f t="shared" si="0"/>
        <v>40110.757807474991</v>
      </c>
      <c r="G1164" s="16">
        <f t="shared" si="1"/>
        <v>46.692779258060639</v>
      </c>
      <c r="H1164" s="17">
        <f t="shared" si="2"/>
        <v>-0.14481185860889401</v>
      </c>
      <c r="I1164" s="16">
        <v>54.56</v>
      </c>
      <c r="J1164" s="32">
        <f t="shared" si="16"/>
        <v>1.0634737744553466</v>
      </c>
      <c r="K1164" s="18">
        <f t="shared" ca="1" si="3"/>
        <v>24563.027656600723</v>
      </c>
      <c r="L1164" s="19"/>
      <c r="M1164" s="20"/>
      <c r="N1164" s="18"/>
      <c r="O1164" s="20"/>
      <c r="P1164" s="21"/>
      <c r="Q1164" s="33">
        <f t="shared" si="17"/>
        <v>0.93652622554465326</v>
      </c>
      <c r="R1164" s="5">
        <f t="shared" ca="1" si="4"/>
        <v>2.6989956308095437</v>
      </c>
      <c r="S1164" s="20"/>
      <c r="T1164" s="20"/>
      <c r="U1164" s="5">
        <f t="shared" ca="1" si="5"/>
        <v>5.0732231447985932</v>
      </c>
      <c r="V1164" s="23"/>
      <c r="W1164" s="20"/>
      <c r="X1164" s="32">
        <f t="shared" si="18"/>
        <v>1.1269475489106935</v>
      </c>
      <c r="Y1164" s="18">
        <f t="shared" ca="1" si="6"/>
        <v>1628581250.8123362</v>
      </c>
      <c r="Z1164" s="20"/>
      <c r="AA1164" s="20"/>
      <c r="AB1164" s="18"/>
      <c r="AC1164" s="20"/>
      <c r="AD1164" s="20"/>
      <c r="AE1164" s="24">
        <f t="shared" si="78"/>
        <v>10</v>
      </c>
      <c r="AH1164" s="25" t="str">
        <f t="shared" ca="1" si="7"/>
        <v>-</v>
      </c>
      <c r="AI1164" s="15">
        <f t="shared" ca="1" si="8"/>
        <v>47.118621926314326</v>
      </c>
      <c r="AJ1164" s="15">
        <f t="shared" ca="1" si="9"/>
        <v>38.030587505126519</v>
      </c>
      <c r="AK1164" s="17">
        <f t="shared" ca="1" si="10"/>
        <v>-0.19346878024619385</v>
      </c>
      <c r="AL1164" s="17">
        <f t="shared" ca="1" si="11"/>
        <v>-0.25306823210145146</v>
      </c>
      <c r="AM1164" s="26">
        <f t="shared" ca="1" si="12"/>
        <v>1</v>
      </c>
      <c r="AN1164" s="26">
        <f t="shared" ca="1" si="13"/>
        <v>1</v>
      </c>
      <c r="AO1164" s="25">
        <f t="shared" si="20"/>
        <v>0</v>
      </c>
      <c r="AP1164" s="26">
        <f t="shared" si="21"/>
        <v>1</v>
      </c>
      <c r="AQ1164" s="25">
        <f t="shared" si="22"/>
        <v>1</v>
      </c>
      <c r="AR1164" s="26">
        <f t="shared" si="23"/>
        <v>0</v>
      </c>
      <c r="BD1164" s="30"/>
      <c r="BE1164" s="30"/>
      <c r="BF1164" s="30"/>
    </row>
    <row r="1165" spans="1:58" x14ac:dyDescent="0.2">
      <c r="A1165" s="40">
        <v>39758</v>
      </c>
      <c r="B1165" s="13">
        <v>57.58</v>
      </c>
      <c r="C1165" s="14">
        <v>47.8</v>
      </c>
      <c r="D1165" s="31">
        <f t="shared" si="14"/>
        <v>16161.169651679564</v>
      </c>
      <c r="E1165" s="31">
        <f t="shared" si="15"/>
        <v>24209.62471296802</v>
      </c>
      <c r="F1165" s="16">
        <f t="shared" si="0"/>
        <v>40370.794364647583</v>
      </c>
      <c r="G1165" s="16">
        <f t="shared" si="1"/>
        <v>51.715113429916421</v>
      </c>
      <c r="H1165" s="17">
        <f t="shared" si="2"/>
        <v>-0.20460251046025113</v>
      </c>
      <c r="I1165" s="16">
        <v>63.68</v>
      </c>
      <c r="J1165" s="32">
        <f t="shared" si="16"/>
        <v>1.1147415386669473</v>
      </c>
      <c r="K1165" s="18">
        <f t="shared" ca="1" si="3"/>
        <v>27380.310958315324</v>
      </c>
      <c r="L1165" s="19"/>
      <c r="M1165" s="20"/>
      <c r="N1165" s="18"/>
      <c r="O1165" s="20"/>
      <c r="P1165" s="21"/>
      <c r="Q1165" s="33">
        <f t="shared" si="17"/>
        <v>0.88525846133305275</v>
      </c>
      <c r="R1165" s="5">
        <f t="shared" ca="1" si="4"/>
        <v>2.3892091838162886</v>
      </c>
      <c r="S1165" s="20"/>
      <c r="T1165" s="20"/>
      <c r="U1165" s="5">
        <f t="shared" ca="1" si="5"/>
        <v>4.4909599599394703</v>
      </c>
      <c r="V1165" s="23"/>
      <c r="W1165" s="20"/>
      <c r="X1165" s="32">
        <f t="shared" si="18"/>
        <v>1.2294830773338945</v>
      </c>
      <c r="Y1165" s="18">
        <f t="shared" ca="1" si="6"/>
        <v>2002181309.4455142</v>
      </c>
      <c r="Z1165" s="20"/>
      <c r="AA1165" s="20"/>
      <c r="AB1165" s="18"/>
      <c r="AC1165" s="20"/>
      <c r="AD1165" s="20"/>
      <c r="AE1165" s="24">
        <f t="shared" si="78"/>
        <v>9</v>
      </c>
      <c r="AH1165" s="25" t="str">
        <f t="shared" ca="1" si="7"/>
        <v>-</v>
      </c>
      <c r="AI1165" s="15">
        <f t="shared" ca="1" si="8"/>
        <v>47.712169498732095</v>
      </c>
      <c r="AJ1165" s="15">
        <f t="shared" ca="1" si="9"/>
        <v>38.703784608966345</v>
      </c>
      <c r="AK1165" s="17">
        <f t="shared" ca="1" si="10"/>
        <v>-0.18133580493642895</v>
      </c>
      <c r="AL1165" s="17">
        <f t="shared" ca="1" si="11"/>
        <v>-0.24319780937992441</v>
      </c>
      <c r="AM1165" s="26">
        <f t="shared" ca="1" si="12"/>
        <v>1</v>
      </c>
      <c r="AN1165" s="26">
        <f t="shared" ca="1" si="13"/>
        <v>1</v>
      </c>
      <c r="AO1165" s="25">
        <f t="shared" si="20"/>
        <v>0</v>
      </c>
      <c r="AP1165" s="26">
        <f t="shared" si="21"/>
        <v>1</v>
      </c>
      <c r="AQ1165" s="25">
        <f t="shared" si="22"/>
        <v>1</v>
      </c>
      <c r="AR1165" s="26">
        <f t="shared" si="23"/>
        <v>0</v>
      </c>
      <c r="BD1165" s="30"/>
      <c r="BE1165" s="30"/>
      <c r="BF1165" s="30"/>
    </row>
    <row r="1166" spans="1:58" x14ac:dyDescent="0.2">
      <c r="A1166" s="40">
        <v>39759</v>
      </c>
      <c r="B1166" s="13">
        <v>54.65</v>
      </c>
      <c r="C1166" s="14">
        <v>47.48</v>
      </c>
      <c r="D1166" s="31">
        <f t="shared" si="14"/>
        <v>14365.484134826278</v>
      </c>
      <c r="E1166" s="31">
        <f t="shared" si="15"/>
        <v>26372.711994566598</v>
      </c>
      <c r="F1166" s="16">
        <f t="shared" si="0"/>
        <v>40738.196129392876</v>
      </c>
      <c r="G1166" s="16">
        <f t="shared" si="1"/>
        <v>50.008352529885066</v>
      </c>
      <c r="H1166" s="17">
        <f t="shared" si="2"/>
        <v>-0.15101095197978109</v>
      </c>
      <c r="I1166" s="16">
        <v>56.1</v>
      </c>
      <c r="J1166" s="32">
        <f t="shared" si="16"/>
        <v>0.97579719545403099</v>
      </c>
      <c r="K1166" s="18">
        <f t="shared" ca="1" si="3"/>
        <v>26716.541419518118</v>
      </c>
      <c r="L1166" s="19"/>
      <c r="M1166" s="20"/>
      <c r="N1166" s="18"/>
      <c r="O1166" s="20"/>
      <c r="P1166" s="21"/>
      <c r="Q1166" s="33">
        <f t="shared" si="17"/>
        <v>1.024202804545969</v>
      </c>
      <c r="R1166" s="5">
        <f t="shared" ca="1" si="4"/>
        <v>2.4469328064624469</v>
      </c>
      <c r="S1166" s="20"/>
      <c r="T1166" s="20"/>
      <c r="U1166" s="5">
        <f t="shared" ca="1" si="5"/>
        <v>4.599496314933134</v>
      </c>
      <c r="V1166" s="23"/>
      <c r="W1166" s="20"/>
      <c r="X1166" s="32">
        <f t="shared" si="18"/>
        <v>0.95159439090806197</v>
      </c>
      <c r="Y1166" s="18">
        <f t="shared" ca="1" si="6"/>
        <v>1905139112.2288826</v>
      </c>
      <c r="Z1166" s="20"/>
      <c r="AA1166" s="20"/>
      <c r="AB1166" s="18"/>
      <c r="AC1166" s="20"/>
      <c r="AD1166" s="20"/>
      <c r="AE1166" s="24">
        <f t="shared" si="78"/>
        <v>8</v>
      </c>
      <c r="AH1166" s="25" t="str">
        <f t="shared" ca="1" si="7"/>
        <v>-</v>
      </c>
      <c r="AI1166" s="15">
        <f t="shared" ca="1" si="8"/>
        <v>48.0639489829897</v>
      </c>
      <c r="AJ1166" s="15">
        <f t="shared" ca="1" si="9"/>
        <v>39.329694226987598</v>
      </c>
      <c r="AK1166" s="17">
        <f t="shared" ca="1" si="10"/>
        <v>-0.1643851415786097</v>
      </c>
      <c r="AL1166" s="17">
        <f t="shared" ca="1" si="11"/>
        <v>-0.22180967316804831</v>
      </c>
      <c r="AM1166" s="26">
        <f t="shared" ca="1" si="12"/>
        <v>1</v>
      </c>
      <c r="AN1166" s="26">
        <f t="shared" ca="1" si="13"/>
        <v>1</v>
      </c>
      <c r="AO1166" s="25">
        <f t="shared" si="20"/>
        <v>0</v>
      </c>
      <c r="AP1166" s="26">
        <f t="shared" si="21"/>
        <v>1</v>
      </c>
      <c r="AQ1166" s="25">
        <f t="shared" si="22"/>
        <v>1</v>
      </c>
      <c r="AR1166" s="26">
        <f t="shared" si="23"/>
        <v>0</v>
      </c>
      <c r="BD1166" s="30"/>
      <c r="BE1166" s="30"/>
      <c r="BF1166" s="30"/>
    </row>
    <row r="1167" spans="1:58" x14ac:dyDescent="0.2">
      <c r="A1167" s="40">
        <v>39762</v>
      </c>
      <c r="B1167" s="13">
        <v>56.19</v>
      </c>
      <c r="C1167" s="14">
        <v>48.2</v>
      </c>
      <c r="D1167" s="31">
        <f t="shared" si="14"/>
        <v>12569.798617972992</v>
      </c>
      <c r="E1167" s="31">
        <f t="shared" si="15"/>
        <v>28439.565690776202</v>
      </c>
      <c r="F1167" s="16">
        <f t="shared" si="0"/>
        <v>41009.364308749195</v>
      </c>
      <c r="G1167" s="16">
        <f t="shared" si="1"/>
        <v>50.649018477864516</v>
      </c>
      <c r="H1167" s="17">
        <f t="shared" si="2"/>
        <v>-0.16576763485477164</v>
      </c>
      <c r="I1167" s="16">
        <v>59.98</v>
      </c>
      <c r="J1167" s="32">
        <f t="shared" si="16"/>
        <v>1.0195528166560248</v>
      </c>
      <c r="K1167" s="18">
        <f t="shared" ca="1" si="3"/>
        <v>27237.814579183192</v>
      </c>
      <c r="L1167" s="19"/>
      <c r="M1167" s="20"/>
      <c r="N1167" s="18"/>
      <c r="O1167" s="20"/>
      <c r="P1167" s="21"/>
      <c r="Q1167" s="33">
        <f t="shared" si="17"/>
        <v>0.98044718334397518</v>
      </c>
      <c r="R1167" s="5">
        <f t="shared" ca="1" si="4"/>
        <v>2.3989884350615571</v>
      </c>
      <c r="S1167" s="20"/>
      <c r="T1167" s="20"/>
      <c r="U1167" s="5">
        <f t="shared" ca="1" si="5"/>
        <v>4.5094088199266817</v>
      </c>
      <c r="V1167" s="23"/>
      <c r="W1167" s="20"/>
      <c r="X1167" s="32">
        <f t="shared" si="18"/>
        <v>1.0391056333120496</v>
      </c>
      <c r="Y1167" s="18">
        <f t="shared" ca="1" si="6"/>
        <v>1979510497.4039309</v>
      </c>
      <c r="Z1167" s="20"/>
      <c r="AA1167" s="20"/>
      <c r="AB1167" s="18"/>
      <c r="AC1167" s="20"/>
      <c r="AD1167" s="20"/>
      <c r="AE1167" s="24">
        <f t="shared" si="78"/>
        <v>7</v>
      </c>
      <c r="AH1167" s="25" t="str">
        <f t="shared" ca="1" si="7"/>
        <v>-</v>
      </c>
      <c r="AI1167" s="15">
        <f t="shared" ca="1" si="8"/>
        <v>48.392085433571879</v>
      </c>
      <c r="AJ1167" s="15">
        <f t="shared" ca="1" si="9"/>
        <v>39.965328355632408</v>
      </c>
      <c r="AK1167" s="17">
        <f t="shared" ca="1" si="10"/>
        <v>-0.15625375139397021</v>
      </c>
      <c r="AL1167" s="17">
        <f t="shared" ca="1" si="11"/>
        <v>-0.21063262908796815</v>
      </c>
      <c r="AM1167" s="26">
        <f t="shared" ca="1" si="12"/>
        <v>1</v>
      </c>
      <c r="AN1167" s="26">
        <f t="shared" ca="1" si="13"/>
        <v>1</v>
      </c>
      <c r="AO1167" s="25">
        <f t="shared" si="20"/>
        <v>0</v>
      </c>
      <c r="AP1167" s="26">
        <f t="shared" si="21"/>
        <v>1</v>
      </c>
      <c r="AQ1167" s="25">
        <f t="shared" si="22"/>
        <v>1</v>
      </c>
      <c r="AR1167" s="26">
        <f t="shared" si="23"/>
        <v>0</v>
      </c>
      <c r="BD1167" s="30"/>
      <c r="BE1167" s="30"/>
      <c r="BF1167" s="30"/>
    </row>
    <row r="1168" spans="1:58" x14ac:dyDescent="0.2">
      <c r="A1168" s="40">
        <v>39763</v>
      </c>
      <c r="B1168" s="13">
        <v>58.38</v>
      </c>
      <c r="C1168" s="14">
        <v>49.38</v>
      </c>
      <c r="D1168" s="31">
        <f t="shared" si="14"/>
        <v>10774.113101119709</v>
      </c>
      <c r="E1168" s="31">
        <f t="shared" si="15"/>
        <v>30532.917748701224</v>
      </c>
      <c r="F1168" s="16">
        <f t="shared" si="0"/>
        <v>41307.030849820934</v>
      </c>
      <c r="G1168" s="16">
        <f t="shared" si="1"/>
        <v>51.727470053285082</v>
      </c>
      <c r="H1168" s="17">
        <f t="shared" si="2"/>
        <v>-0.18226002430133659</v>
      </c>
      <c r="I1168" s="16">
        <v>61.44</v>
      </c>
      <c r="J1168" s="32">
        <f t="shared" si="16"/>
        <v>1.0287056995197512</v>
      </c>
      <c r="K1168" s="18">
        <f t="shared" ca="1" si="3"/>
        <v>28018.552793243838</v>
      </c>
      <c r="L1168" s="19"/>
      <c r="M1168" s="20"/>
      <c r="N1168" s="18"/>
      <c r="O1168" s="20"/>
      <c r="P1168" s="21"/>
      <c r="Q1168" s="33">
        <f t="shared" si="17"/>
        <v>0.9712943004802489</v>
      </c>
      <c r="R1168" s="5">
        <f t="shared" ca="1" si="4"/>
        <v>2.3300267240006725</v>
      </c>
      <c r="S1168" s="20"/>
      <c r="T1168" s="20"/>
      <c r="U1168" s="5">
        <f t="shared" ca="1" si="5"/>
        <v>4.3798131353959651</v>
      </c>
      <c r="V1168" s="23"/>
      <c r="W1168" s="20"/>
      <c r="X1168" s="32">
        <f t="shared" si="18"/>
        <v>1.0574113990395022</v>
      </c>
      <c r="Y1168" s="18">
        <f t="shared" ca="1" si="6"/>
        <v>2093019207.2618973</v>
      </c>
      <c r="Z1168" s="20"/>
      <c r="AA1168" s="20"/>
      <c r="AB1168" s="18"/>
      <c r="AC1168" s="20"/>
      <c r="AD1168" s="20"/>
      <c r="AE1168" s="24">
        <f t="shared" si="78"/>
        <v>6</v>
      </c>
      <c r="AH1168" s="25" t="str">
        <f t="shared" ca="1" si="7"/>
        <v>-</v>
      </c>
      <c r="AI1168" s="15">
        <f t="shared" ca="1" si="8"/>
        <v>48.961064341910806</v>
      </c>
      <c r="AJ1168" s="15">
        <f t="shared" ca="1" si="9"/>
        <v>40.591131242889993</v>
      </c>
      <c r="AK1168" s="17">
        <f t="shared" ca="1" si="10"/>
        <v>-0.15960440257757103</v>
      </c>
      <c r="AL1168" s="17">
        <f t="shared" ca="1" si="11"/>
        <v>-0.21195173854242871</v>
      </c>
      <c r="AM1168" s="26">
        <f t="shared" ca="1" si="12"/>
        <v>1</v>
      </c>
      <c r="AN1168" s="26">
        <f t="shared" ca="1" si="13"/>
        <v>1</v>
      </c>
      <c r="AO1168" s="25">
        <f t="shared" si="20"/>
        <v>0</v>
      </c>
      <c r="AP1168" s="26">
        <f t="shared" si="21"/>
        <v>1</v>
      </c>
      <c r="AQ1168" s="25">
        <f t="shared" si="22"/>
        <v>1</v>
      </c>
      <c r="AR1168" s="26">
        <f t="shared" si="23"/>
        <v>0</v>
      </c>
      <c r="BD1168" s="30"/>
      <c r="BE1168" s="30"/>
      <c r="BF1168" s="30"/>
    </row>
    <row r="1169" spans="1:58" x14ac:dyDescent="0.2">
      <c r="A1169" s="40">
        <v>39764</v>
      </c>
      <c r="B1169" s="13">
        <v>63.71</v>
      </c>
      <c r="C1169" s="14">
        <v>52.92</v>
      </c>
      <c r="D1169" s="31">
        <f t="shared" si="14"/>
        <v>8978.4275842664247</v>
      </c>
      <c r="E1169" s="31">
        <f t="shared" si="15"/>
        <v>32655.884951493746</v>
      </c>
      <c r="F1169" s="16">
        <f t="shared" si="0"/>
        <v>41634.312535760168</v>
      </c>
      <c r="G1169" s="16">
        <f t="shared" si="1"/>
        <v>55.246860412334804</v>
      </c>
      <c r="H1169" s="17">
        <f t="shared" si="2"/>
        <v>-0.20389266817838236</v>
      </c>
      <c r="I1169" s="16">
        <v>66.459999999999994</v>
      </c>
      <c r="J1169" s="32">
        <f t="shared" si="16"/>
        <v>1.0764993795853592</v>
      </c>
      <c r="K1169" s="18">
        <f t="shared" ca="1" si="3"/>
        <v>30160.725056351304</v>
      </c>
      <c r="L1169" s="19"/>
      <c r="M1169" s="20"/>
      <c r="N1169" s="18"/>
      <c r="O1169" s="20"/>
      <c r="P1169" s="21"/>
      <c r="Q1169" s="33">
        <f t="shared" si="17"/>
        <v>0.92350062041464076</v>
      </c>
      <c r="R1169" s="5">
        <f t="shared" ca="1" si="4"/>
        <v>2.1516914848256841</v>
      </c>
      <c r="S1169" s="20"/>
      <c r="T1169" s="20"/>
      <c r="U1169" s="5">
        <f t="shared" ca="1" si="5"/>
        <v>4.0446216737219984</v>
      </c>
      <c r="V1169" s="23"/>
      <c r="W1169" s="20"/>
      <c r="X1169" s="32">
        <f t="shared" si="18"/>
        <v>1.1529987591707185</v>
      </c>
      <c r="Y1169" s="18">
        <f t="shared" ca="1" si="6"/>
        <v>2413089725.453023</v>
      </c>
      <c r="Z1169" s="20"/>
      <c r="AA1169" s="20"/>
      <c r="AB1169" s="18"/>
      <c r="AC1169" s="20"/>
      <c r="AD1169" s="20"/>
      <c r="AE1169" s="24">
        <f t="shared" si="78"/>
        <v>5</v>
      </c>
      <c r="AH1169" s="25" t="str">
        <f t="shared" ca="1" si="7"/>
        <v>-</v>
      </c>
      <c r="AI1169" s="15">
        <f t="shared" ca="1" si="8"/>
        <v>49.671437308440275</v>
      </c>
      <c r="AJ1169" s="15">
        <f t="shared" ca="1" si="9"/>
        <v>41.318747633982284</v>
      </c>
      <c r="AK1169" s="17">
        <f t="shared" ca="1" si="10"/>
        <v>-0.17539094139723613</v>
      </c>
      <c r="AL1169" s="17">
        <f t="shared" ca="1" si="11"/>
        <v>-0.211852564550153</v>
      </c>
      <c r="AM1169" s="26">
        <f t="shared" ca="1" si="12"/>
        <v>1</v>
      </c>
      <c r="AN1169" s="26">
        <f t="shared" ca="1" si="13"/>
        <v>1</v>
      </c>
      <c r="AO1169" s="25">
        <f t="shared" si="20"/>
        <v>0</v>
      </c>
      <c r="AP1169" s="26">
        <f t="shared" si="21"/>
        <v>1</v>
      </c>
      <c r="AQ1169" s="25">
        <f t="shared" si="22"/>
        <v>1</v>
      </c>
      <c r="AR1169" s="26">
        <f t="shared" si="23"/>
        <v>0</v>
      </c>
      <c r="BD1169" s="30"/>
      <c r="BE1169" s="30"/>
      <c r="BF1169" s="30"/>
    </row>
    <row r="1170" spans="1:58" x14ac:dyDescent="0.2">
      <c r="A1170" s="40">
        <v>39765</v>
      </c>
      <c r="B1170" s="13">
        <v>56.87</v>
      </c>
      <c r="C1170" s="14">
        <v>50.03</v>
      </c>
      <c r="D1170" s="31">
        <f t="shared" si="14"/>
        <v>7182.7420674131399</v>
      </c>
      <c r="E1170" s="31">
        <f t="shared" si="15"/>
        <v>34817.697579587526</v>
      </c>
      <c r="F1170" s="16">
        <f t="shared" si="0"/>
        <v>42000.439647000669</v>
      </c>
      <c r="G1170" s="16">
        <f t="shared" si="1"/>
        <v>51.199748606300936</v>
      </c>
      <c r="H1170" s="17">
        <f t="shared" si="2"/>
        <v>-0.13671796921846879</v>
      </c>
      <c r="I1170" s="16">
        <v>59.83</v>
      </c>
      <c r="J1170" s="32">
        <f t="shared" si="16"/>
        <v>0.93489462786635158</v>
      </c>
      <c r="K1170" s="18">
        <f t="shared" ca="1" si="3"/>
        <v>28195.950288477543</v>
      </c>
      <c r="L1170" s="19"/>
      <c r="M1170" s="20"/>
      <c r="N1170" s="18"/>
      <c r="O1170" s="20"/>
      <c r="P1170" s="21"/>
      <c r="Q1170" s="33">
        <f t="shared" si="17"/>
        <v>1.0651053721336483</v>
      </c>
      <c r="R1170" s="5">
        <f t="shared" ca="1" si="4"/>
        <v>2.2916826871981026</v>
      </c>
      <c r="S1170" s="20"/>
      <c r="T1170" s="20"/>
      <c r="U1170" s="5">
        <f t="shared" ca="1" si="5"/>
        <v>4.3078007884536111</v>
      </c>
      <c r="V1170" s="23"/>
      <c r="W1170" s="20"/>
      <c r="X1170" s="32">
        <f t="shared" si="18"/>
        <v>0.86978925573270327</v>
      </c>
      <c r="Y1170" s="18">
        <f t="shared" ca="1" si="6"/>
        <v>2098741382.4875953</v>
      </c>
      <c r="Z1170" s="20"/>
      <c r="AA1170" s="20"/>
      <c r="AB1170" s="18"/>
      <c r="AC1170" s="20"/>
      <c r="AD1170" s="20"/>
      <c r="AE1170" s="24">
        <f t="shared" si="78"/>
        <v>4</v>
      </c>
      <c r="AH1170" s="25" t="str">
        <f t="shared" ca="1" si="7"/>
        <v>-</v>
      </c>
      <c r="AI1170" s="15">
        <f t="shared" ca="1" si="8"/>
        <v>49.945466787385676</v>
      </c>
      <c r="AJ1170" s="15">
        <f t="shared" ca="1" si="9"/>
        <v>41.918497599989635</v>
      </c>
      <c r="AK1170" s="17">
        <f t="shared" ca="1" si="10"/>
        <v>-0.17404195983216528</v>
      </c>
      <c r="AL1170" s="17">
        <f t="shared" ca="1" si="11"/>
        <v>-0.20683032606750595</v>
      </c>
      <c r="AM1170" s="26">
        <f t="shared" ca="1" si="12"/>
        <v>1</v>
      </c>
      <c r="AN1170" s="26">
        <f t="shared" ca="1" si="13"/>
        <v>1</v>
      </c>
      <c r="AO1170" s="25">
        <f t="shared" si="20"/>
        <v>0</v>
      </c>
      <c r="AP1170" s="26">
        <f t="shared" si="21"/>
        <v>1</v>
      </c>
      <c r="AQ1170" s="25">
        <f t="shared" si="22"/>
        <v>1</v>
      </c>
      <c r="AR1170" s="26">
        <f t="shared" si="23"/>
        <v>0</v>
      </c>
      <c r="BD1170" s="30"/>
      <c r="BE1170" s="30"/>
      <c r="BF1170" s="30"/>
    </row>
    <row r="1171" spans="1:58" x14ac:dyDescent="0.2">
      <c r="A1171" s="40">
        <v>39766</v>
      </c>
      <c r="B1171" s="13">
        <v>62.9</v>
      </c>
      <c r="C1171" s="14">
        <v>53.51</v>
      </c>
      <c r="D1171" s="31">
        <f t="shared" si="14"/>
        <v>5387.0565505598552</v>
      </c>
      <c r="E1171" s="31">
        <f t="shared" si="15"/>
        <v>36858.885573660009</v>
      </c>
      <c r="F1171" s="16">
        <f t="shared" si="0"/>
        <v>42245.942124219866</v>
      </c>
      <c r="G1171" s="16">
        <f t="shared" si="1"/>
        <v>54.707380351017349</v>
      </c>
      <c r="H1171" s="17">
        <f t="shared" si="2"/>
        <v>-0.17548121846383857</v>
      </c>
      <c r="I1171" s="16">
        <v>66.31</v>
      </c>
      <c r="J1171" s="32">
        <f t="shared" si="16"/>
        <v>1.0747544546990107</v>
      </c>
      <c r="K1171" s="18">
        <f t="shared" ca="1" si="3"/>
        <v>30302.487754940983</v>
      </c>
      <c r="L1171" s="19"/>
      <c r="M1171" s="20"/>
      <c r="N1171" s="18"/>
      <c r="O1171" s="20"/>
      <c r="P1171" s="21"/>
      <c r="Q1171" s="33">
        <f t="shared" si="17"/>
        <v>0.92524554530098935</v>
      </c>
      <c r="R1171" s="5">
        <f t="shared" ca="1" si="4"/>
        <v>2.1202808657814067</v>
      </c>
      <c r="S1171" s="20"/>
      <c r="T1171" s="20"/>
      <c r="U1171" s="5">
        <f t="shared" ca="1" si="5"/>
        <v>3.9856370348782315</v>
      </c>
      <c r="V1171" s="23"/>
      <c r="W1171" s="20"/>
      <c r="X1171" s="32">
        <f t="shared" si="18"/>
        <v>1.1495089093980213</v>
      </c>
      <c r="Y1171" s="18">
        <f t="shared" ca="1" si="6"/>
        <v>2412363142.0732594</v>
      </c>
      <c r="Z1171" s="20"/>
      <c r="AA1171" s="20"/>
      <c r="AB1171" s="18"/>
      <c r="AC1171" s="20"/>
      <c r="AD1171" s="20"/>
      <c r="AE1171" s="24">
        <f t="shared" si="78"/>
        <v>3</v>
      </c>
      <c r="AH1171" s="25" t="str">
        <f t="shared" ca="1" si="7"/>
        <v>-</v>
      </c>
      <c r="AI1171" s="15">
        <f t="shared" ca="1" si="8"/>
        <v>50.372704074584625</v>
      </c>
      <c r="AJ1171" s="15">
        <f t="shared" ca="1" si="9"/>
        <v>42.63580692048027</v>
      </c>
      <c r="AK1171" s="17">
        <f t="shared" ca="1" si="10"/>
        <v>-0.16918841116609651</v>
      </c>
      <c r="AL1171" s="17">
        <f t="shared" ca="1" si="11"/>
        <v>-0.20241424502169519</v>
      </c>
      <c r="AM1171" s="26">
        <f t="shared" ca="1" si="12"/>
        <v>1</v>
      </c>
      <c r="AN1171" s="26">
        <f t="shared" ca="1" si="13"/>
        <v>1</v>
      </c>
      <c r="AO1171" s="25">
        <f t="shared" si="20"/>
        <v>0</v>
      </c>
      <c r="AP1171" s="26">
        <f t="shared" si="21"/>
        <v>1</v>
      </c>
      <c r="AQ1171" s="25">
        <f t="shared" si="22"/>
        <v>1</v>
      </c>
      <c r="AR1171" s="26">
        <f t="shared" si="23"/>
        <v>0</v>
      </c>
      <c r="BD1171" s="30"/>
      <c r="BE1171" s="30"/>
      <c r="BF1171" s="30"/>
    </row>
    <row r="1172" spans="1:58" x14ac:dyDescent="0.2">
      <c r="A1172" s="40">
        <v>39769</v>
      </c>
      <c r="B1172" s="42">
        <v>67.95</v>
      </c>
      <c r="C1172" s="14">
        <v>56.25</v>
      </c>
      <c r="D1172" s="31">
        <f t="shared" si="14"/>
        <v>3591.3710337065704</v>
      </c>
      <c r="E1172" s="31">
        <f t="shared" si="15"/>
        <v>38969.680172988577</v>
      </c>
      <c r="F1172" s="16">
        <f t="shared" si="0"/>
        <v>42561.051206695149</v>
      </c>
      <c r="G1172" s="16">
        <f t="shared" si="1"/>
        <v>57.237265114536385</v>
      </c>
      <c r="H1172" s="17">
        <f t="shared" si="2"/>
        <v>-0.20799999999999996</v>
      </c>
      <c r="I1172" s="43">
        <v>69.150000000000006</v>
      </c>
      <c r="J1172" s="32">
        <f t="shared" si="16"/>
        <v>1.0540477884108097</v>
      </c>
      <c r="K1172" s="18">
        <f t="shared" ca="1" si="3"/>
        <v>31938.968060626161</v>
      </c>
      <c r="L1172" s="19"/>
      <c r="M1172" s="20"/>
      <c r="N1172" s="18"/>
      <c r="O1172" s="20"/>
      <c r="P1172" s="21"/>
      <c r="Q1172" s="33">
        <f t="shared" si="17"/>
        <v>0.94595221158919029</v>
      </c>
      <c r="R1172" s="5">
        <f t="shared" ca="1" si="4"/>
        <v>2.0056008200030346</v>
      </c>
      <c r="S1172" s="20"/>
      <c r="T1172" s="20"/>
      <c r="U1172" s="5">
        <f t="shared" ca="1" si="5"/>
        <v>3.7700930925451912</v>
      </c>
      <c r="V1172" s="23"/>
      <c r="W1172" s="20"/>
      <c r="X1172" s="32">
        <f t="shared" si="18"/>
        <v>1.1080955768216194</v>
      </c>
      <c r="Y1172" s="18">
        <f t="shared" ca="1" si="6"/>
        <v>2672953000.4373255</v>
      </c>
      <c r="Z1172" s="20"/>
      <c r="AA1172" s="20"/>
      <c r="AB1172" s="18"/>
      <c r="AC1172" s="20"/>
      <c r="AD1172" s="20"/>
      <c r="AE1172" s="24">
        <f t="shared" si="78"/>
        <v>2</v>
      </c>
      <c r="AH1172" s="25" t="str">
        <f t="shared" ca="1" si="7"/>
        <v>-</v>
      </c>
      <c r="AI1172" s="15">
        <f t="shared" ca="1" si="8"/>
        <v>50.778576481172117</v>
      </c>
      <c r="AJ1172" s="15">
        <f t="shared" ca="1" si="9"/>
        <v>43.429137912567981</v>
      </c>
      <c r="AK1172" s="17">
        <f t="shared" ca="1" si="10"/>
        <v>-0.17868658583613298</v>
      </c>
      <c r="AL1172" s="17">
        <f t="shared" ca="1" si="11"/>
        <v>-0.1978235654991975</v>
      </c>
      <c r="AM1172" s="26">
        <f t="shared" ca="1" si="12"/>
        <v>1</v>
      </c>
      <c r="AN1172" s="26">
        <f t="shared" ca="1" si="13"/>
        <v>1</v>
      </c>
      <c r="AO1172" s="25">
        <f t="shared" si="20"/>
        <v>0</v>
      </c>
      <c r="AP1172" s="26">
        <f t="shared" si="21"/>
        <v>1</v>
      </c>
      <c r="AQ1172" s="25">
        <f t="shared" si="22"/>
        <v>1</v>
      </c>
      <c r="AR1172" s="26">
        <f t="shared" si="23"/>
        <v>0</v>
      </c>
      <c r="BD1172" s="30"/>
      <c r="BE1172" s="30"/>
      <c r="BF1172" s="30"/>
    </row>
    <row r="1173" spans="1:58" x14ac:dyDescent="0.2">
      <c r="A1173" s="40">
        <v>39770</v>
      </c>
      <c r="B1173" s="42">
        <v>67.040000000000006</v>
      </c>
      <c r="C1173" s="14">
        <v>57.29</v>
      </c>
      <c r="D1173" s="31">
        <f t="shared" si="14"/>
        <v>1795.6855168532852</v>
      </c>
      <c r="E1173" s="31">
        <f t="shared" si="15"/>
        <v>41138.868277347348</v>
      </c>
      <c r="F1173" s="16">
        <f t="shared" si="0"/>
        <v>42934.553794200634</v>
      </c>
      <c r="G1173" s="16">
        <f t="shared" si="1"/>
        <v>57.697781896913163</v>
      </c>
      <c r="H1173" s="17">
        <f t="shared" si="2"/>
        <v>-0.17018676906964569</v>
      </c>
      <c r="I1173" s="43">
        <v>67.64</v>
      </c>
      <c r="J1173" s="32">
        <f t="shared" si="16"/>
        <v>1.0168920479112775</v>
      </c>
      <c r="K1173" s="18">
        <f t="shared" ca="1" si="3"/>
        <v>32477.158556685361</v>
      </c>
      <c r="L1173" s="19"/>
      <c r="M1173" s="20"/>
      <c r="N1173" s="18"/>
      <c r="O1173" s="20"/>
      <c r="P1173" s="21"/>
      <c r="Q1173" s="33">
        <f t="shared" si="17"/>
        <v>0.98310795208872259</v>
      </c>
      <c r="R1173" s="5">
        <f t="shared" ca="1" si="4"/>
        <v>1.9716399755105716</v>
      </c>
      <c r="S1173" s="20"/>
      <c r="T1173" s="20"/>
      <c r="U1173" s="5">
        <f t="shared" ca="1" si="5"/>
        <v>3.7062816088948751</v>
      </c>
      <c r="V1173" s="23"/>
      <c r="W1173" s="20"/>
      <c r="X1173" s="32">
        <f t="shared" si="18"/>
        <v>1.0337840958225548</v>
      </c>
      <c r="Y1173" s="18">
        <f t="shared" ca="1" si="6"/>
        <v>2763074442.1871934</v>
      </c>
      <c r="Z1173" s="20"/>
      <c r="AA1173" s="20"/>
      <c r="AB1173" s="18"/>
      <c r="AC1173" s="20"/>
      <c r="AD1173" s="20"/>
      <c r="AE1173" s="24">
        <f t="shared" si="78"/>
        <v>1</v>
      </c>
      <c r="AF1173" t="s">
        <v>65</v>
      </c>
      <c r="AG1173" s="36">
        <f t="shared" ref="AG1173:AG1202" si="79">AVERAGE(H1167:H1173)</f>
        <v>-0.17747232629806337</v>
      </c>
      <c r="AH1173" s="25" t="str">
        <f t="shared" ca="1" si="7"/>
        <v>-</v>
      </c>
      <c r="AI1173" s="15">
        <f t="shared" ca="1" si="8"/>
        <v>51.357330423891256</v>
      </c>
      <c r="AJ1173" s="15">
        <f t="shared" ca="1" si="9"/>
        <v>44.192014064470399</v>
      </c>
      <c r="AK1173" s="17">
        <f t="shared" ca="1" si="10"/>
        <v>-0.17942310820527865</v>
      </c>
      <c r="AL1173" s="17">
        <f t="shared" ca="1" si="11"/>
        <v>-0.18839283660526601</v>
      </c>
      <c r="AM1173" s="26">
        <f t="shared" ca="1" si="12"/>
        <v>1</v>
      </c>
      <c r="AN1173" s="26">
        <f t="shared" ca="1" si="13"/>
        <v>1</v>
      </c>
      <c r="AO1173" s="25">
        <f t="shared" si="20"/>
        <v>0</v>
      </c>
      <c r="AP1173" s="26">
        <f t="shared" si="21"/>
        <v>1</v>
      </c>
      <c r="AQ1173" s="25">
        <f t="shared" si="22"/>
        <v>1</v>
      </c>
      <c r="AR1173" s="26">
        <f t="shared" si="23"/>
        <v>0</v>
      </c>
      <c r="BD1173" s="30"/>
      <c r="BE1173" s="30"/>
      <c r="BF1173" s="30"/>
    </row>
    <row r="1174" spans="1:58" x14ac:dyDescent="0.2">
      <c r="A1174" s="47">
        <v>39771</v>
      </c>
      <c r="B1174" s="48">
        <v>62.9</v>
      </c>
      <c r="C1174" s="49">
        <v>56.87</v>
      </c>
      <c r="D1174" s="31">
        <f t="shared" si="14"/>
        <v>43240.155710579049</v>
      </c>
      <c r="E1174" s="31">
        <f t="shared" si="15"/>
        <v>0</v>
      </c>
      <c r="F1174" s="50">
        <f t="shared" si="0"/>
        <v>43240.155710579049</v>
      </c>
      <c r="G1174" s="50">
        <f t="shared" si="1"/>
        <v>62.9</v>
      </c>
      <c r="H1174" s="51">
        <f t="shared" si="2"/>
        <v>-0.10603129945489709</v>
      </c>
      <c r="I1174" s="50">
        <v>74.260000000000005</v>
      </c>
      <c r="J1174" s="32">
        <f t="shared" si="16"/>
        <v>1.0979228486646884</v>
      </c>
      <c r="K1174" s="18">
        <f t="shared" ca="1" si="3"/>
        <v>35655.960757753477</v>
      </c>
      <c r="L1174" s="52"/>
      <c r="M1174" s="20"/>
      <c r="N1174" s="18"/>
      <c r="O1174" s="20"/>
      <c r="P1174" s="21"/>
      <c r="Q1174" s="33">
        <f t="shared" si="17"/>
        <v>0.90207715133531163</v>
      </c>
      <c r="R1174" s="5">
        <f t="shared" ca="1" si="4"/>
        <v>1.7784972796232152</v>
      </c>
      <c r="S1174" s="20"/>
      <c r="T1174" s="20"/>
      <c r="U1174" s="5">
        <f t="shared" ca="1" si="5"/>
        <v>3.3432374946953702</v>
      </c>
      <c r="V1174" s="23"/>
      <c r="W1174" s="20"/>
      <c r="X1174" s="32">
        <f t="shared" si="18"/>
        <v>1.1958456973293767</v>
      </c>
      <c r="Y1174" s="18">
        <f t="shared" ca="1" si="6"/>
        <v>3303993222.6431508</v>
      </c>
      <c r="Z1174" s="20"/>
      <c r="AA1174" s="20"/>
      <c r="AB1174" s="18"/>
      <c r="AC1174" s="20"/>
      <c r="AD1174" s="20"/>
      <c r="AE1174" s="53">
        <v>19</v>
      </c>
      <c r="AF1174" t="s">
        <v>66</v>
      </c>
      <c r="AG1174" s="36">
        <f t="shared" si="79"/>
        <v>-0.16893856409808131</v>
      </c>
      <c r="AH1174" s="25" t="str">
        <f t="shared" ca="1" si="7"/>
        <v>-</v>
      </c>
      <c r="AI1174" s="15">
        <f t="shared" ca="1" si="8"/>
        <v>52.252354353813523</v>
      </c>
      <c r="AJ1174" s="15">
        <f t="shared" ca="1" si="9"/>
        <v>45.026997847401738</v>
      </c>
      <c r="AK1174" s="17">
        <f t="shared" ca="1" si="10"/>
        <v>-0.16671832073087209</v>
      </c>
      <c r="AL1174" s="17">
        <f t="shared" ca="1" si="11"/>
        <v>-0.1790477329661585</v>
      </c>
      <c r="AM1174" s="26">
        <f t="shared" ca="1" si="12"/>
        <v>1</v>
      </c>
      <c r="AN1174" s="26">
        <f t="shared" ca="1" si="13"/>
        <v>1</v>
      </c>
      <c r="AO1174" s="25">
        <f t="shared" si="20"/>
        <v>0</v>
      </c>
      <c r="AP1174" s="26">
        <f t="shared" si="21"/>
        <v>1</v>
      </c>
      <c r="AQ1174" s="25">
        <f t="shared" si="22"/>
        <v>1</v>
      </c>
      <c r="AR1174" s="26">
        <f t="shared" si="23"/>
        <v>0</v>
      </c>
      <c r="BD1174" s="30"/>
      <c r="BE1174" s="30"/>
      <c r="BF1174" s="30"/>
    </row>
    <row r="1175" spans="1:58" x14ac:dyDescent="0.2">
      <c r="A1175" s="44">
        <v>39772</v>
      </c>
      <c r="B1175" s="48">
        <v>66.23</v>
      </c>
      <c r="C1175" s="49">
        <v>59.77</v>
      </c>
      <c r="D1175" s="31">
        <f t="shared" si="14"/>
        <v>40964.358041601205</v>
      </c>
      <c r="E1175" s="31">
        <f t="shared" si="15"/>
        <v>2517.1034531159917</v>
      </c>
      <c r="F1175" s="50">
        <f t="shared" si="0"/>
        <v>43481.461494717194</v>
      </c>
      <c r="G1175" s="50">
        <f t="shared" si="1"/>
        <v>65.856036298041531</v>
      </c>
      <c r="H1175" s="51">
        <f t="shared" si="2"/>
        <v>-0.10808097707880204</v>
      </c>
      <c r="I1175" s="50">
        <v>80.86</v>
      </c>
      <c r="J1175" s="32">
        <f t="shared" si="16"/>
        <v>1.0528386668633749</v>
      </c>
      <c r="K1175" s="18">
        <f t="shared" ca="1" si="3"/>
        <v>37538.443760399889</v>
      </c>
      <c r="L1175" s="52"/>
      <c r="M1175" s="20"/>
      <c r="N1175" s="18"/>
      <c r="O1175" s="20"/>
      <c r="P1175" s="21"/>
      <c r="Q1175" s="33">
        <f t="shared" si="17"/>
        <v>0.94716133313662498</v>
      </c>
      <c r="R1175" s="5">
        <f t="shared" ca="1" si="4"/>
        <v>1.6844536792995175</v>
      </c>
      <c r="S1175" s="20"/>
      <c r="T1175" s="20"/>
      <c r="U1175" s="5">
        <f t="shared" ca="1" si="5"/>
        <v>3.1664768730487021</v>
      </c>
      <c r="V1175" s="23"/>
      <c r="W1175" s="20"/>
      <c r="X1175" s="32">
        <f t="shared" si="18"/>
        <v>1.10567733372675</v>
      </c>
      <c r="Y1175" s="18">
        <f t="shared" ca="1" si="6"/>
        <v>3652909991.8000922</v>
      </c>
      <c r="Z1175" s="20"/>
      <c r="AA1175" s="20"/>
      <c r="AB1175" s="18"/>
      <c r="AC1175" s="20"/>
      <c r="AD1175" s="20"/>
      <c r="AE1175" s="53">
        <f t="shared" ref="AE1175:AE1192" si="80">AE1174-1</f>
        <v>18</v>
      </c>
      <c r="AF1175" t="s">
        <v>67</v>
      </c>
      <c r="AG1175" s="36">
        <f t="shared" si="79"/>
        <v>-0.15834155735200492</v>
      </c>
      <c r="AH1175" s="25" t="str">
        <f t="shared" ca="1" si="7"/>
        <v>-</v>
      </c>
      <c r="AI1175" s="15">
        <f t="shared" ca="1" si="8"/>
        <v>53.086927510863127</v>
      </c>
      <c r="AJ1175" s="15">
        <f t="shared" ca="1" si="9"/>
        <v>45.944345265759658</v>
      </c>
      <c r="AK1175" s="17">
        <f t="shared" ca="1" si="10"/>
        <v>-0.15074970554760869</v>
      </c>
      <c r="AL1175" s="17">
        <f t="shared" ca="1" si="11"/>
        <v>-0.16846527138865608</v>
      </c>
      <c r="AM1175" s="26">
        <f t="shared" ca="1" si="12"/>
        <v>1</v>
      </c>
      <c r="AN1175" s="26">
        <f t="shared" ca="1" si="13"/>
        <v>1</v>
      </c>
      <c r="AO1175" s="25">
        <f t="shared" si="20"/>
        <v>0</v>
      </c>
      <c r="AP1175" s="26">
        <f t="shared" si="21"/>
        <v>1</v>
      </c>
      <c r="AQ1175" s="25">
        <f t="shared" si="22"/>
        <v>1</v>
      </c>
      <c r="AR1175" s="26">
        <f t="shared" si="23"/>
        <v>0</v>
      </c>
      <c r="BD1175" s="30"/>
      <c r="BE1175" s="30"/>
      <c r="BF1175" s="30"/>
    </row>
    <row r="1176" spans="1:58" x14ac:dyDescent="0.2">
      <c r="A1176" s="44">
        <v>39773</v>
      </c>
      <c r="B1176" s="48">
        <v>62.78</v>
      </c>
      <c r="C1176" s="49">
        <v>56.9</v>
      </c>
      <c r="D1176" s="31">
        <f t="shared" si="14"/>
        <v>38688.56037262336</v>
      </c>
      <c r="E1176" s="31">
        <f t="shared" si="15"/>
        <v>5038.8715577906223</v>
      </c>
      <c r="F1176" s="50">
        <f t="shared" si="0"/>
        <v>43727.431930413979</v>
      </c>
      <c r="G1176" s="50">
        <f t="shared" si="1"/>
        <v>62.102426141856249</v>
      </c>
      <c r="H1176" s="51">
        <f t="shared" si="2"/>
        <v>-0.10333919156414773</v>
      </c>
      <c r="I1176" s="50">
        <v>72.67</v>
      </c>
      <c r="J1176" s="32">
        <f t="shared" si="16"/>
        <v>0.94833726853374989</v>
      </c>
      <c r="K1176" s="18">
        <f t="shared" ca="1" si="3"/>
        <v>35597.653916558142</v>
      </c>
      <c r="L1176" s="52"/>
      <c r="M1176" s="20"/>
      <c r="N1176" s="18"/>
      <c r="O1176" s="20"/>
      <c r="P1176" s="21"/>
      <c r="Q1176" s="33">
        <f t="shared" si="17"/>
        <v>1.0516627314662501</v>
      </c>
      <c r="R1176" s="5">
        <f t="shared" ca="1" si="4"/>
        <v>1.7714033599919943</v>
      </c>
      <c r="S1176" s="20"/>
      <c r="T1176" s="20"/>
      <c r="U1176" s="5">
        <f t="shared" ca="1" si="5"/>
        <v>3.3299517111922623</v>
      </c>
      <c r="V1176" s="23"/>
      <c r="W1176" s="20"/>
      <c r="X1176" s="32">
        <f t="shared" si="18"/>
        <v>0.89667453706749967</v>
      </c>
      <c r="Y1176" s="18">
        <f t="shared" ca="1" si="6"/>
        <v>3275255806.8231831</v>
      </c>
      <c r="Z1176" s="20"/>
      <c r="AA1176" s="20"/>
      <c r="AB1176" s="18"/>
      <c r="AC1176" s="20"/>
      <c r="AD1176" s="20"/>
      <c r="AE1176" s="53">
        <f t="shared" si="80"/>
        <v>17</v>
      </c>
      <c r="AF1176" t="s">
        <v>68</v>
      </c>
      <c r="AG1176" s="36">
        <f t="shared" si="79"/>
        <v>-0.14397677497854283</v>
      </c>
      <c r="AH1176" s="25" t="str">
        <f t="shared" ca="1" si="7"/>
        <v>-</v>
      </c>
      <c r="AI1176" s="15">
        <f t="shared" ca="1" si="8"/>
        <v>53.690603941635423</v>
      </c>
      <c r="AJ1176" s="15">
        <f t="shared" ca="1" si="9"/>
        <v>46.793021991062567</v>
      </c>
      <c r="AK1176" s="17">
        <f t="shared" ca="1" si="10"/>
        <v>-0.14518657593855519</v>
      </c>
      <c r="AL1176" s="17">
        <f t="shared" ca="1" si="11"/>
        <v>-0.15912928760349676</v>
      </c>
      <c r="AM1176" s="26">
        <f t="shared" ca="1" si="12"/>
        <v>1</v>
      </c>
      <c r="AN1176" s="26">
        <f t="shared" ca="1" si="13"/>
        <v>1</v>
      </c>
      <c r="AO1176" s="25">
        <f t="shared" si="20"/>
        <v>0</v>
      </c>
      <c r="AP1176" s="26">
        <f t="shared" si="21"/>
        <v>1</v>
      </c>
      <c r="AQ1176" s="25">
        <f t="shared" si="22"/>
        <v>1</v>
      </c>
      <c r="AR1176" s="26">
        <f t="shared" si="23"/>
        <v>0</v>
      </c>
      <c r="BD1176" s="30"/>
      <c r="BE1176" s="30"/>
      <c r="BF1176" s="30"/>
    </row>
    <row r="1177" spans="1:58" x14ac:dyDescent="0.2">
      <c r="A1177" s="44">
        <v>39776</v>
      </c>
      <c r="B1177" s="45">
        <v>58.64</v>
      </c>
      <c r="C1177" s="54">
        <v>54.15</v>
      </c>
      <c r="D1177" s="31">
        <f t="shared" si="14"/>
        <v>36412.762703645516</v>
      </c>
      <c r="E1177" s="31">
        <f t="shared" si="15"/>
        <v>7549.848318044209</v>
      </c>
      <c r="F1177" s="31">
        <f t="shared" si="0"/>
        <v>43962.611021689721</v>
      </c>
      <c r="G1177" s="31">
        <f t="shared" si="1"/>
        <v>57.868917069295684</v>
      </c>
      <c r="H1177" s="55">
        <f t="shared" si="2"/>
        <v>-8.2917820867959513E-2</v>
      </c>
      <c r="I1177" s="31">
        <v>64.7</v>
      </c>
      <c r="J1177" s="32">
        <f t="shared" si="16"/>
        <v>0.93684187356524062</v>
      </c>
      <c r="K1177" s="18">
        <f t="shared" ca="1" si="3"/>
        <v>33348.013202611335</v>
      </c>
      <c r="L1177" s="56"/>
      <c r="M1177" s="20"/>
      <c r="N1177" s="18"/>
      <c r="O1177" s="20"/>
      <c r="P1177" s="21"/>
      <c r="Q1177" s="33">
        <f t="shared" si="17"/>
        <v>1.0631581264347594</v>
      </c>
      <c r="R1177" s="5">
        <f t="shared" ca="1" si="4"/>
        <v>1.8832034223232279</v>
      </c>
      <c r="S1177" s="20"/>
      <c r="T1177" s="20"/>
      <c r="U1177" s="5">
        <f t="shared" ca="1" si="5"/>
        <v>3.5401440198754028</v>
      </c>
      <c r="V1177" s="23"/>
      <c r="W1177" s="20"/>
      <c r="X1177" s="32">
        <f t="shared" si="18"/>
        <v>0.87368374713048125</v>
      </c>
      <c r="Y1177" s="18">
        <f t="shared" ca="1" si="6"/>
        <v>2861349439.3591986</v>
      </c>
      <c r="Z1177" s="20"/>
      <c r="AA1177" s="20"/>
      <c r="AB1177" s="18"/>
      <c r="AC1177" s="20"/>
      <c r="AD1177" s="20"/>
      <c r="AE1177" s="57">
        <f t="shared" si="80"/>
        <v>16</v>
      </c>
      <c r="AF1177" t="s">
        <v>69</v>
      </c>
      <c r="AG1177" s="36">
        <f t="shared" si="79"/>
        <v>-0.13629103949989865</v>
      </c>
      <c r="AH1177" s="25" t="str">
        <f t="shared" ca="1" si="7"/>
        <v>-</v>
      </c>
      <c r="AI1177" s="15">
        <f t="shared" ca="1" si="8"/>
        <v>53.858446155067419</v>
      </c>
      <c r="AJ1177" s="15">
        <f t="shared" ca="1" si="9"/>
        <v>47.522775178456932</v>
      </c>
      <c r="AK1177" s="17">
        <f t="shared" ca="1" si="10"/>
        <v>-0.12975934300590866</v>
      </c>
      <c r="AL1177" s="17">
        <f t="shared" ca="1" si="11"/>
        <v>-0.15090190291008121</v>
      </c>
      <c r="AM1177" s="26">
        <f t="shared" ca="1" si="12"/>
        <v>1</v>
      </c>
      <c r="AN1177" s="26">
        <f t="shared" ca="1" si="13"/>
        <v>1</v>
      </c>
      <c r="AO1177" s="25">
        <f t="shared" si="20"/>
        <v>0</v>
      </c>
      <c r="AP1177" s="26">
        <f t="shared" si="21"/>
        <v>1</v>
      </c>
      <c r="AQ1177" s="25">
        <f t="shared" si="22"/>
        <v>1</v>
      </c>
      <c r="AR1177" s="26">
        <f t="shared" si="23"/>
        <v>0</v>
      </c>
      <c r="BD1177" s="30"/>
      <c r="BE1177" s="30"/>
      <c r="BF1177" s="30"/>
    </row>
    <row r="1178" spans="1:58" x14ac:dyDescent="0.2">
      <c r="A1178" s="44">
        <v>39777</v>
      </c>
      <c r="B1178" s="45">
        <v>57.18</v>
      </c>
      <c r="C1178" s="54">
        <v>52.61</v>
      </c>
      <c r="D1178" s="31">
        <f t="shared" si="14"/>
        <v>34136.965034667672</v>
      </c>
      <c r="E1178" s="31">
        <f t="shared" si="15"/>
        <v>10014.350170470079</v>
      </c>
      <c r="F1178" s="31">
        <f t="shared" si="0"/>
        <v>44151.315205137755</v>
      </c>
      <c r="G1178" s="31">
        <f t="shared" si="1"/>
        <v>56.143437893833735</v>
      </c>
      <c r="H1178" s="55">
        <f t="shared" si="2"/>
        <v>-8.6865614902109867E-2</v>
      </c>
      <c r="I1178" s="31">
        <v>60.9</v>
      </c>
      <c r="J1178" s="32">
        <f t="shared" si="16"/>
        <v>0.97434736395496013</v>
      </c>
      <c r="K1178" s="18">
        <f t="shared" ca="1" si="3"/>
        <v>32491.22410099447</v>
      </c>
      <c r="L1178" s="56"/>
      <c r="M1178" s="20"/>
      <c r="N1178" s="18"/>
      <c r="O1178" s="20"/>
      <c r="P1178" s="21"/>
      <c r="Q1178" s="33">
        <f t="shared" si="17"/>
        <v>1.02565263604504</v>
      </c>
      <c r="R1178" s="5">
        <f t="shared" ca="1" si="4"/>
        <v>1.9314320900421929</v>
      </c>
      <c r="S1178" s="20"/>
      <c r="T1178" s="20"/>
      <c r="U1178" s="5">
        <f t="shared" ca="1" si="5"/>
        <v>3.6308337385421927</v>
      </c>
      <c r="V1178" s="23"/>
      <c r="W1178" s="20"/>
      <c r="X1178" s="32">
        <f t="shared" si="18"/>
        <v>0.94869472790992015</v>
      </c>
      <c r="Y1178" s="18">
        <f t="shared" ca="1" si="6"/>
        <v>2714368474.9851136</v>
      </c>
      <c r="Z1178" s="20"/>
      <c r="AA1178" s="20"/>
      <c r="AB1178" s="18"/>
      <c r="AC1178" s="20"/>
      <c r="AD1178" s="20"/>
      <c r="AE1178" s="57">
        <f t="shared" si="80"/>
        <v>15</v>
      </c>
      <c r="AF1178" t="s">
        <v>70</v>
      </c>
      <c r="AG1178" s="36">
        <f t="shared" si="79"/>
        <v>-0.12363166756250885</v>
      </c>
      <c r="AH1178" s="25" t="str">
        <f t="shared" ca="1" si="7"/>
        <v>-</v>
      </c>
      <c r="AI1178" s="15">
        <f t="shared" ca="1" si="8"/>
        <v>53.832475563351984</v>
      </c>
      <c r="AJ1178" s="15">
        <f t="shared" ca="1" si="9"/>
        <v>48.117819190058569</v>
      </c>
      <c r="AK1178" s="17">
        <f t="shared" ca="1" si="10"/>
        <v>-0.10957027882292698</v>
      </c>
      <c r="AL1178" s="17">
        <f t="shared" ca="1" si="11"/>
        <v>-0.14619624651647989</v>
      </c>
      <c r="AM1178" s="26">
        <f t="shared" ca="1" si="12"/>
        <v>1</v>
      </c>
      <c r="AN1178" s="26">
        <f t="shared" ca="1" si="13"/>
        <v>1</v>
      </c>
      <c r="AO1178" s="25">
        <f t="shared" si="20"/>
        <v>0</v>
      </c>
      <c r="AP1178" s="26">
        <f t="shared" si="21"/>
        <v>1</v>
      </c>
      <c r="AQ1178" s="25">
        <f t="shared" si="22"/>
        <v>1</v>
      </c>
      <c r="AR1178" s="26">
        <f t="shared" si="23"/>
        <v>0</v>
      </c>
      <c r="BD1178" s="30"/>
      <c r="BE1178" s="30"/>
      <c r="BF1178" s="30"/>
    </row>
    <row r="1179" spans="1:58" x14ac:dyDescent="0.2">
      <c r="A1179" s="44">
        <v>39778</v>
      </c>
      <c r="B1179" s="45">
        <v>53.18</v>
      </c>
      <c r="C1179" s="54">
        <v>50.85</v>
      </c>
      <c r="D1179" s="31">
        <f t="shared" si="14"/>
        <v>31861.167365689827</v>
      </c>
      <c r="E1179" s="31">
        <f t="shared" si="15"/>
        <v>12487.836403356472</v>
      </c>
      <c r="F1179" s="31">
        <f t="shared" si="0"/>
        <v>44349.0037690463</v>
      </c>
      <c r="G1179" s="31">
        <f t="shared" si="1"/>
        <v>52.523916292430251</v>
      </c>
      <c r="H1179" s="55">
        <f t="shared" si="2"/>
        <v>-4.5821042281219304E-2</v>
      </c>
      <c r="I1179" s="31">
        <v>54.92</v>
      </c>
      <c r="J1179" s="32">
        <f t="shared" si="16"/>
        <v>0.93971967795424871</v>
      </c>
      <c r="K1179" s="18">
        <f t="shared" ca="1" si="3"/>
        <v>30531.397893865593</v>
      </c>
      <c r="L1179" s="56"/>
      <c r="M1179" s="20"/>
      <c r="N1179" s="18"/>
      <c r="O1179" s="20"/>
      <c r="P1179" s="21"/>
      <c r="Q1179" s="33">
        <f t="shared" si="17"/>
        <v>1.0602803220457513</v>
      </c>
      <c r="R1179" s="5">
        <f t="shared" ca="1" si="4"/>
        <v>2.0477741273085965</v>
      </c>
      <c r="S1179" s="20"/>
      <c r="T1179" s="20"/>
      <c r="U1179" s="5">
        <f t="shared" ca="1" si="5"/>
        <v>3.8495697693948143</v>
      </c>
      <c r="V1179" s="23"/>
      <c r="W1179" s="20"/>
      <c r="X1179" s="32">
        <f t="shared" si="18"/>
        <v>0.87943935590849753</v>
      </c>
      <c r="Y1179" s="18">
        <f t="shared" ca="1" si="6"/>
        <v>2386965359.3382778</v>
      </c>
      <c r="Z1179" s="20"/>
      <c r="AA1179" s="20"/>
      <c r="AB1179" s="18"/>
      <c r="AC1179" s="20"/>
      <c r="AD1179" s="20"/>
      <c r="AE1179" s="57">
        <f t="shared" si="80"/>
        <v>14</v>
      </c>
      <c r="AF1179" t="s">
        <v>71</v>
      </c>
      <c r="AG1179" s="36">
        <f t="shared" si="79"/>
        <v>-0.10046324503125446</v>
      </c>
      <c r="AH1179" s="25" t="str">
        <f t="shared" ca="1" si="7"/>
        <v>-</v>
      </c>
      <c r="AI1179" s="15">
        <f t="shared" ca="1" si="8"/>
        <v>53.90163203644827</v>
      </c>
      <c r="AJ1179" s="15">
        <f t="shared" ca="1" si="9"/>
        <v>48.673266593785968</v>
      </c>
      <c r="AK1179" s="17">
        <f t="shared" ca="1" si="10"/>
        <v>-8.8842657691522595E-2</v>
      </c>
      <c r="AL1179" s="17">
        <f t="shared" ca="1" si="11"/>
        <v>-0.14223672195528159</v>
      </c>
      <c r="AM1179" s="26">
        <f t="shared" ca="1" si="12"/>
        <v>1</v>
      </c>
      <c r="AN1179" s="26">
        <f t="shared" ca="1" si="13"/>
        <v>1</v>
      </c>
      <c r="AO1179" s="25">
        <f t="shared" si="20"/>
        <v>0</v>
      </c>
      <c r="AP1179" s="26">
        <f t="shared" si="21"/>
        <v>1</v>
      </c>
      <c r="AQ1179" s="25">
        <f t="shared" si="22"/>
        <v>1</v>
      </c>
      <c r="AR1179" s="26">
        <f t="shared" si="23"/>
        <v>0</v>
      </c>
      <c r="BD1179" s="30"/>
      <c r="BE1179" s="30"/>
      <c r="BF1179" s="30"/>
    </row>
    <row r="1180" spans="1:58" x14ac:dyDescent="0.2">
      <c r="A1180" s="44">
        <v>39780</v>
      </c>
      <c r="B1180" s="45">
        <v>53.21</v>
      </c>
      <c r="C1180" s="54">
        <v>50.6</v>
      </c>
      <c r="D1180" s="31">
        <f t="shared" si="14"/>
        <v>29585.369696711983</v>
      </c>
      <c r="E1180" s="31">
        <f t="shared" si="15"/>
        <v>14867.913493548051</v>
      </c>
      <c r="F1180" s="31">
        <f t="shared" si="0"/>
        <v>44453.28319026003</v>
      </c>
      <c r="G1180" s="31">
        <f t="shared" si="1"/>
        <v>52.337055384141742</v>
      </c>
      <c r="H1180" s="55">
        <f t="shared" si="2"/>
        <v>-5.1581027667984225E-2</v>
      </c>
      <c r="I1180" s="31">
        <v>55.28</v>
      </c>
      <c r="J1180" s="32">
        <f t="shared" si="16"/>
        <v>0.99878533635591871</v>
      </c>
      <c r="K1180" s="18">
        <f t="shared" ca="1" si="3"/>
        <v>30493.069322823423</v>
      </c>
      <c r="L1180" s="56"/>
      <c r="M1180" s="20"/>
      <c r="N1180" s="18"/>
      <c r="O1180" s="20"/>
      <c r="P1180" s="21"/>
      <c r="Q1180" s="33">
        <f t="shared" si="17"/>
        <v>1.0012146636440813</v>
      </c>
      <c r="R1180" s="5">
        <f t="shared" ca="1" si="4"/>
        <v>2.0501760728954275</v>
      </c>
      <c r="S1180" s="20"/>
      <c r="T1180" s="20"/>
      <c r="U1180" s="5">
        <f t="shared" ca="1" si="5"/>
        <v>3.8541137500672979</v>
      </c>
      <c r="V1180" s="23"/>
      <c r="W1180" s="20"/>
      <c r="X1180" s="32">
        <f t="shared" si="18"/>
        <v>0.9975706727118373</v>
      </c>
      <c r="Y1180" s="18">
        <f t="shared" ca="1" si="6"/>
        <v>2381009927.2254019</v>
      </c>
      <c r="Z1180" s="20"/>
      <c r="AA1180" s="20"/>
      <c r="AB1180" s="18"/>
      <c r="AC1180" s="20"/>
      <c r="AD1180" s="20"/>
      <c r="AE1180" s="57">
        <f t="shared" si="80"/>
        <v>13</v>
      </c>
      <c r="AF1180" t="s">
        <v>72</v>
      </c>
      <c r="AG1180" s="36">
        <f t="shared" si="79"/>
        <v>-8.3519567688159962E-2</v>
      </c>
      <c r="AH1180" s="25" t="str">
        <f t="shared" ca="1" si="7"/>
        <v>-</v>
      </c>
      <c r="AI1180" s="15">
        <f t="shared" ca="1" si="8"/>
        <v>53.880627787159789</v>
      </c>
      <c r="AJ1180" s="15">
        <f t="shared" ca="1" si="9"/>
        <v>49.202950930197318</v>
      </c>
      <c r="AK1180" s="17">
        <f t="shared" ca="1" si="10"/>
        <v>-7.976761239370378E-2</v>
      </c>
      <c r="AL1180" s="17">
        <f t="shared" ca="1" si="11"/>
        <v>-0.13640979502147471</v>
      </c>
      <c r="AM1180" s="26">
        <f t="shared" ca="1" si="12"/>
        <v>1</v>
      </c>
      <c r="AN1180" s="26">
        <f t="shared" ca="1" si="13"/>
        <v>1</v>
      </c>
      <c r="AO1180" s="25">
        <f t="shared" si="20"/>
        <v>0</v>
      </c>
      <c r="AP1180" s="26">
        <f t="shared" si="21"/>
        <v>1</v>
      </c>
      <c r="AQ1180" s="25">
        <f t="shared" si="22"/>
        <v>1</v>
      </c>
      <c r="AR1180" s="26">
        <f t="shared" si="23"/>
        <v>0</v>
      </c>
      <c r="BD1180" s="30"/>
      <c r="BE1180" s="30"/>
      <c r="BF1180" s="30"/>
    </row>
    <row r="1181" spans="1:58" x14ac:dyDescent="0.2">
      <c r="A1181" s="44">
        <v>39783</v>
      </c>
      <c r="B1181" s="45">
        <v>60.45</v>
      </c>
      <c r="C1181" s="54">
        <v>56.29</v>
      </c>
      <c r="D1181" s="31">
        <f t="shared" si="14"/>
        <v>27309.572027734139</v>
      </c>
      <c r="E1181" s="31">
        <f t="shared" si="15"/>
        <v>17261.099145056174</v>
      </c>
      <c r="F1181" s="31">
        <f t="shared" si="0"/>
        <v>44570.671172790317</v>
      </c>
      <c r="G1181" s="31">
        <f t="shared" si="1"/>
        <v>58.838936703127999</v>
      </c>
      <c r="H1181" s="55">
        <f t="shared" si="2"/>
        <v>-7.390300230946889E-2</v>
      </c>
      <c r="I1181" s="31">
        <v>68.510000000000005</v>
      </c>
      <c r="J1181" s="32">
        <f t="shared" si="16"/>
        <v>1.1271996965024937</v>
      </c>
      <c r="K1181" s="18">
        <f t="shared" ca="1" si="3"/>
        <v>34370.37721758047</v>
      </c>
      <c r="L1181" s="56"/>
      <c r="M1181" s="20"/>
      <c r="N1181" s="18"/>
      <c r="O1181" s="20"/>
      <c r="P1181" s="21"/>
      <c r="Q1181" s="33">
        <f t="shared" si="17"/>
        <v>0.87280030349750626</v>
      </c>
      <c r="R1181" s="5">
        <f t="shared" ca="1" si="4"/>
        <v>1.7893197548334039</v>
      </c>
      <c r="S1181" s="20"/>
      <c r="T1181" s="20"/>
      <c r="U1181" s="5">
        <f t="shared" ca="1" si="5"/>
        <v>3.363756487169026</v>
      </c>
      <c r="V1181" s="23"/>
      <c r="W1181" s="20"/>
      <c r="X1181" s="32">
        <f t="shared" si="18"/>
        <v>1.2543993930049875</v>
      </c>
      <c r="Y1181" s="18">
        <f t="shared" ca="1" si="6"/>
        <v>2986540840.913177</v>
      </c>
      <c r="Z1181" s="20"/>
      <c r="AA1181" s="20"/>
      <c r="AB1181" s="18"/>
      <c r="AC1181" s="20"/>
      <c r="AD1181" s="20"/>
      <c r="AE1181" s="57">
        <f t="shared" si="80"/>
        <v>12</v>
      </c>
      <c r="AF1181" t="s">
        <v>73</v>
      </c>
      <c r="AG1181" s="36">
        <f t="shared" si="79"/>
        <v>-7.8929810953098797E-2</v>
      </c>
      <c r="AH1181" s="25" t="str">
        <f t="shared" ca="1" si="7"/>
        <v>-</v>
      </c>
      <c r="AI1181" s="15">
        <f t="shared" ca="1" si="8"/>
        <v>54.232946093392478</v>
      </c>
      <c r="AJ1181" s="15">
        <f t="shared" ca="1" si="9"/>
        <v>49.844754840166424</v>
      </c>
      <c r="AK1181" s="17">
        <f t="shared" ca="1" si="10"/>
        <v>-7.4071283265481583E-2</v>
      </c>
      <c r="AL1181" s="17">
        <f t="shared" ca="1" si="11"/>
        <v>-0.12824107576205085</v>
      </c>
      <c r="AM1181" s="26">
        <f t="shared" ca="1" si="12"/>
        <v>1</v>
      </c>
      <c r="AN1181" s="26">
        <f t="shared" ca="1" si="13"/>
        <v>1</v>
      </c>
      <c r="AO1181" s="25">
        <f t="shared" si="20"/>
        <v>0</v>
      </c>
      <c r="AP1181" s="26">
        <f t="shared" si="21"/>
        <v>1</v>
      </c>
      <c r="AQ1181" s="25">
        <f t="shared" si="22"/>
        <v>1</v>
      </c>
      <c r="AR1181" s="26">
        <f t="shared" si="23"/>
        <v>0</v>
      </c>
      <c r="BD1181" s="30"/>
      <c r="BE1181" s="30"/>
      <c r="BF1181" s="30"/>
    </row>
    <row r="1182" spans="1:58" x14ac:dyDescent="0.2">
      <c r="A1182" s="44">
        <v>39784</v>
      </c>
      <c r="B1182" s="45">
        <v>57.93</v>
      </c>
      <c r="C1182" s="54">
        <v>55.3</v>
      </c>
      <c r="D1182" s="31">
        <f t="shared" si="14"/>
        <v>25033.774358756295</v>
      </c>
      <c r="E1182" s="31">
        <f t="shared" si="15"/>
        <v>19705.085094420374</v>
      </c>
      <c r="F1182" s="31">
        <f t="shared" si="0"/>
        <v>44738.859453176672</v>
      </c>
      <c r="G1182" s="31">
        <f t="shared" si="1"/>
        <v>56.771625056343581</v>
      </c>
      <c r="H1182" s="55">
        <f t="shared" si="2"/>
        <v>-4.755877034358047E-2</v>
      </c>
      <c r="I1182" s="31">
        <v>62.98</v>
      </c>
      <c r="J1182" s="32">
        <f t="shared" si="16"/>
        <v>0.96850584090527736</v>
      </c>
      <c r="K1182" s="18">
        <f t="shared" ca="1" si="3"/>
        <v>33286.554007910709</v>
      </c>
      <c r="L1182" s="56"/>
      <c r="M1182" s="20"/>
      <c r="N1182" s="18"/>
      <c r="O1182" s="20"/>
      <c r="P1182" s="21"/>
      <c r="Q1182" s="33">
        <f t="shared" si="17"/>
        <v>1.0314941590947226</v>
      </c>
      <c r="R1182" s="5">
        <f t="shared" ca="1" si="4"/>
        <v>1.8455959875588979</v>
      </c>
      <c r="S1182" s="20"/>
      <c r="T1182" s="20"/>
      <c r="U1182" s="5">
        <f t="shared" ca="1" si="5"/>
        <v>3.4695763826142021</v>
      </c>
      <c r="V1182" s="23"/>
      <c r="W1182" s="20"/>
      <c r="X1182" s="32">
        <f t="shared" si="18"/>
        <v>0.93701168181055483</v>
      </c>
      <c r="Y1182" s="18">
        <f t="shared" ca="1" si="6"/>
        <v>2798239483.1201406</v>
      </c>
      <c r="Z1182" s="20"/>
      <c r="AA1182" s="20"/>
      <c r="AB1182" s="18"/>
      <c r="AC1182" s="20"/>
      <c r="AD1182" s="20"/>
      <c r="AE1182" s="57">
        <f t="shared" si="80"/>
        <v>11</v>
      </c>
      <c r="AF1182" t="s">
        <v>74</v>
      </c>
      <c r="AG1182" s="36">
        <f t="shared" si="79"/>
        <v>-7.0283781419495719E-2</v>
      </c>
      <c r="AH1182" s="25" t="str">
        <f t="shared" ca="1" si="7"/>
        <v>-</v>
      </c>
      <c r="AI1182" s="15">
        <f t="shared" ca="1" si="8"/>
        <v>54.523733045871282</v>
      </c>
      <c r="AJ1182" s="15">
        <f t="shared" ca="1" si="9"/>
        <v>50.413541353472851</v>
      </c>
      <c r="AK1182" s="17">
        <f t="shared" ca="1" si="10"/>
        <v>-6.4774546395387045E-2</v>
      </c>
      <c r="AL1182" s="17">
        <f t="shared" ca="1" si="11"/>
        <v>-0.1217753144097883</v>
      </c>
      <c r="AM1182" s="26">
        <f t="shared" ca="1" si="12"/>
        <v>1</v>
      </c>
      <c r="AN1182" s="26">
        <f t="shared" ca="1" si="13"/>
        <v>1</v>
      </c>
      <c r="AO1182" s="25">
        <f t="shared" si="20"/>
        <v>0</v>
      </c>
      <c r="AP1182" s="26">
        <f t="shared" si="21"/>
        <v>1</v>
      </c>
      <c r="AQ1182" s="25">
        <f t="shared" si="22"/>
        <v>1</v>
      </c>
      <c r="AR1182" s="26">
        <f t="shared" si="23"/>
        <v>0</v>
      </c>
      <c r="BD1182" s="30"/>
      <c r="BE1182" s="30"/>
      <c r="BF1182" s="30"/>
    </row>
    <row r="1183" spans="1:58" x14ac:dyDescent="0.2">
      <c r="A1183" s="44">
        <v>39785</v>
      </c>
      <c r="B1183" s="45">
        <v>57.73</v>
      </c>
      <c r="C1183" s="54">
        <v>55.21</v>
      </c>
      <c r="D1183" s="31">
        <f t="shared" si="14"/>
        <v>22757.97668977845</v>
      </c>
      <c r="E1183" s="31">
        <f t="shared" si="15"/>
        <v>22089.116902085592</v>
      </c>
      <c r="F1183" s="31">
        <f t="shared" si="0"/>
        <v>44847.093591864046</v>
      </c>
      <c r="G1183" s="31">
        <f t="shared" si="1"/>
        <v>56.488791927525163</v>
      </c>
      <c r="H1183" s="55">
        <f t="shared" si="2"/>
        <v>-4.5643905089657544E-2</v>
      </c>
      <c r="I1183" s="31">
        <v>60.72</v>
      </c>
      <c r="J1183" s="32">
        <f t="shared" si="16"/>
        <v>0.99742524444221836</v>
      </c>
      <c r="K1183" s="18">
        <f t="shared" ca="1" si="3"/>
        <v>33199.495735881792</v>
      </c>
      <c r="L1183" s="56"/>
      <c r="M1183" s="20"/>
      <c r="N1183" s="18"/>
      <c r="O1183" s="20"/>
      <c r="P1183" s="21"/>
      <c r="Q1183" s="33">
        <f t="shared" si="17"/>
        <v>1.0025747555577817</v>
      </c>
      <c r="R1183" s="5">
        <f t="shared" ca="1" si="4"/>
        <v>1.8502708630234488</v>
      </c>
      <c r="S1183" s="20"/>
      <c r="T1183" s="20"/>
      <c r="U1183" s="5">
        <f t="shared" ca="1" si="5"/>
        <v>3.4783906054017875</v>
      </c>
      <c r="V1183" s="23"/>
      <c r="W1183" s="20"/>
      <c r="X1183" s="32">
        <f t="shared" si="18"/>
        <v>0.99485048888443661</v>
      </c>
      <c r="Y1183" s="18">
        <f t="shared" ca="1" si="6"/>
        <v>2783646705.2375789</v>
      </c>
      <c r="Z1183" s="20"/>
      <c r="AA1183" s="20"/>
      <c r="AB1183" s="18"/>
      <c r="AC1183" s="20"/>
      <c r="AD1183" s="20"/>
      <c r="AE1183" s="57">
        <f t="shared" si="80"/>
        <v>10</v>
      </c>
      <c r="AF1183" t="s">
        <v>75</v>
      </c>
      <c r="AG1183" s="36">
        <f t="shared" si="79"/>
        <v>-6.2041597637425686E-2</v>
      </c>
      <c r="AH1183" s="25" t="str">
        <f t="shared" ca="1" si="7"/>
        <v>-</v>
      </c>
      <c r="AI1183" s="15">
        <f t="shared" ca="1" si="8"/>
        <v>54.896879165861179</v>
      </c>
      <c r="AJ1183" s="15">
        <f t="shared" ca="1" si="9"/>
        <v>50.95105863750814</v>
      </c>
      <c r="AK1183" s="17">
        <f t="shared" ca="1" si="10"/>
        <v>-5.8562227099003383E-2</v>
      </c>
      <c r="AL1183" s="17">
        <f t="shared" ca="1" si="11"/>
        <v>-0.11426758129946867</v>
      </c>
      <c r="AM1183" s="26">
        <f t="shared" ca="1" si="12"/>
        <v>1</v>
      </c>
      <c r="AN1183" s="26">
        <f t="shared" ca="1" si="13"/>
        <v>1</v>
      </c>
      <c r="AO1183" s="25">
        <f t="shared" si="20"/>
        <v>0</v>
      </c>
      <c r="AP1183" s="26">
        <f t="shared" si="21"/>
        <v>1</v>
      </c>
      <c r="AQ1183" s="25">
        <f t="shared" si="22"/>
        <v>1</v>
      </c>
      <c r="AR1183" s="26">
        <f t="shared" si="23"/>
        <v>0</v>
      </c>
      <c r="BD1183" s="30"/>
      <c r="BE1183" s="30"/>
      <c r="BF1183" s="30"/>
    </row>
    <row r="1184" spans="1:58" x14ac:dyDescent="0.2">
      <c r="A1184" s="44">
        <v>39786</v>
      </c>
      <c r="B1184" s="45">
        <v>60.49</v>
      </c>
      <c r="C1184" s="54">
        <v>57.62</v>
      </c>
      <c r="D1184" s="31">
        <f t="shared" si="14"/>
        <v>20482.179020800606</v>
      </c>
      <c r="E1184" s="31">
        <f t="shared" si="15"/>
        <v>24468.790863869526</v>
      </c>
      <c r="F1184" s="31">
        <f t="shared" si="0"/>
        <v>44950.969884670136</v>
      </c>
      <c r="G1184" s="31">
        <f t="shared" si="1"/>
        <v>58.92773271278724</v>
      </c>
      <c r="H1184" s="55">
        <f t="shared" si="2"/>
        <v>-4.9809094064561021E-2</v>
      </c>
      <c r="I1184" s="31">
        <v>63.64</v>
      </c>
      <c r="J1184" s="32">
        <f t="shared" si="16"/>
        <v>1.0455918957235617</v>
      </c>
      <c r="K1184" s="18">
        <f t="shared" ca="1" si="3"/>
        <v>34711.70849905163</v>
      </c>
      <c r="L1184" s="56"/>
      <c r="M1184" s="20"/>
      <c r="N1184" s="18"/>
      <c r="O1184" s="20"/>
      <c r="P1184" s="21"/>
      <c r="Q1184" s="33">
        <f t="shared" si="17"/>
        <v>0.9544081042764383</v>
      </c>
      <c r="R1184" s="5">
        <f t="shared" ca="1" si="4"/>
        <v>1.7658399411419956</v>
      </c>
      <c r="S1184" s="20"/>
      <c r="T1184" s="20"/>
      <c r="U1184" s="5">
        <f t="shared" ca="1" si="5"/>
        <v>3.3196905286997023</v>
      </c>
      <c r="V1184" s="23"/>
      <c r="W1184" s="20"/>
      <c r="X1184" s="32">
        <f t="shared" si="18"/>
        <v>1.0911837914471234</v>
      </c>
      <c r="Y1184" s="18">
        <f t="shared" ca="1" si="6"/>
        <v>3037270260.4515934</v>
      </c>
      <c r="Z1184" s="20"/>
      <c r="AA1184" s="20"/>
      <c r="AB1184" s="18"/>
      <c r="AC1184" s="20"/>
      <c r="AD1184" s="20"/>
      <c r="AE1184" s="57">
        <f t="shared" si="80"/>
        <v>9</v>
      </c>
      <c r="AF1184" t="s">
        <v>76</v>
      </c>
      <c r="AG1184" s="36">
        <f t="shared" si="79"/>
        <v>-5.7311779522654475E-2</v>
      </c>
      <c r="AH1184" s="25" t="str">
        <f t="shared" ca="1" si="7"/>
        <v>-</v>
      </c>
      <c r="AI1184" s="15">
        <f t="shared" ca="1" si="8"/>
        <v>55.601935505214172</v>
      </c>
      <c r="AJ1184" s="15">
        <f t="shared" ca="1" si="9"/>
        <v>51.474120165952129</v>
      </c>
      <c r="AK1184" s="17">
        <f t="shared" ca="1" si="10"/>
        <v>-5.2386140292745242E-2</v>
      </c>
      <c r="AL1184" s="17">
        <f t="shared" ca="1" si="11"/>
        <v>-0.10598939815967019</v>
      </c>
      <c r="AM1184" s="26">
        <f t="shared" ca="1" si="12"/>
        <v>1</v>
      </c>
      <c r="AN1184" s="26">
        <f t="shared" ca="1" si="13"/>
        <v>1</v>
      </c>
      <c r="AO1184" s="25">
        <f t="shared" si="20"/>
        <v>0</v>
      </c>
      <c r="AP1184" s="26">
        <f t="shared" si="21"/>
        <v>1</v>
      </c>
      <c r="AQ1184" s="25">
        <f t="shared" si="22"/>
        <v>1</v>
      </c>
      <c r="AR1184" s="26">
        <f t="shared" si="23"/>
        <v>0</v>
      </c>
      <c r="BD1184" s="30"/>
      <c r="BE1184" s="30"/>
      <c r="BF1184" s="30"/>
    </row>
    <row r="1185" spans="1:58" x14ac:dyDescent="0.2">
      <c r="A1185" s="44">
        <v>39787</v>
      </c>
      <c r="B1185" s="45">
        <v>58.32</v>
      </c>
      <c r="C1185" s="54">
        <v>56.75</v>
      </c>
      <c r="D1185" s="31">
        <f t="shared" si="14"/>
        <v>18206.381351822762</v>
      </c>
      <c r="E1185" s="31">
        <f t="shared" si="15"/>
        <v>26857.943953013397</v>
      </c>
      <c r="F1185" s="31">
        <f t="shared" si="0"/>
        <v>45064.325304836158</v>
      </c>
      <c r="G1185" s="31">
        <f t="shared" si="1"/>
        <v>57.384293724115601</v>
      </c>
      <c r="H1185" s="55">
        <f t="shared" si="2"/>
        <v>-2.7665198237885491E-2</v>
      </c>
      <c r="I1185" s="31">
        <v>59.93</v>
      </c>
      <c r="J1185" s="32">
        <f t="shared" si="16"/>
        <v>0.97626364220270645</v>
      </c>
      <c r="K1185" s="18">
        <f t="shared" ca="1" si="3"/>
        <v>33886.397429517783</v>
      </c>
      <c r="L1185" s="56"/>
      <c r="M1185" s="20"/>
      <c r="N1185" s="18"/>
      <c r="O1185" s="20"/>
      <c r="P1185" s="21"/>
      <c r="Q1185" s="33">
        <f t="shared" si="17"/>
        <v>1.0237363577972936</v>
      </c>
      <c r="R1185" s="5">
        <f t="shared" ca="1" si="4"/>
        <v>1.8076792411207276</v>
      </c>
      <c r="S1185" s="20"/>
      <c r="T1185" s="20"/>
      <c r="U1185" s="5">
        <f t="shared" ca="1" si="5"/>
        <v>3.3983715421596021</v>
      </c>
      <c r="V1185" s="23"/>
      <c r="W1185" s="20"/>
      <c r="X1185" s="32">
        <f t="shared" si="18"/>
        <v>0.95252728440541301</v>
      </c>
      <c r="Y1185" s="18">
        <f t="shared" ca="1" si="6"/>
        <v>2892892390.3593626</v>
      </c>
      <c r="Z1185" s="20"/>
      <c r="AA1185" s="20"/>
      <c r="AB1185" s="18"/>
      <c r="AC1185" s="20"/>
      <c r="AD1185" s="20"/>
      <c r="AE1185" s="57">
        <f t="shared" si="80"/>
        <v>8</v>
      </c>
      <c r="AG1185" s="36">
        <f t="shared" si="79"/>
        <v>-4.8854577142050992E-2</v>
      </c>
      <c r="AH1185" s="25">
        <f t="shared" ca="1" si="7"/>
        <v>1</v>
      </c>
      <c r="AI1185" s="15">
        <f t="shared" ca="1" si="8"/>
        <v>56.111055241692981</v>
      </c>
      <c r="AJ1185" s="15">
        <f t="shared" ca="1" si="9"/>
        <v>51.916405027292925</v>
      </c>
      <c r="AK1185" s="17">
        <f t="shared" ca="1" si="10"/>
        <v>-4.9360166285522943E-2</v>
      </c>
      <c r="AL1185" s="17">
        <f t="shared" ca="1" si="11"/>
        <v>-9.4975181288389138E-2</v>
      </c>
      <c r="AM1185" s="26">
        <f t="shared" ca="1" si="12"/>
        <v>1</v>
      </c>
      <c r="AN1185" s="26">
        <f t="shared" ca="1" si="13"/>
        <v>1</v>
      </c>
      <c r="AO1185" s="25">
        <f t="shared" si="20"/>
        <v>0</v>
      </c>
      <c r="AP1185" s="26">
        <f t="shared" si="21"/>
        <v>0</v>
      </c>
      <c r="AQ1185" s="25">
        <f t="shared" si="22"/>
        <v>1</v>
      </c>
      <c r="AR1185" s="26">
        <f t="shared" si="23"/>
        <v>0</v>
      </c>
      <c r="BD1185" s="30"/>
      <c r="BE1185" s="30"/>
      <c r="BF1185" s="30"/>
    </row>
    <row r="1186" spans="1:58" x14ac:dyDescent="0.2">
      <c r="A1186" s="44">
        <v>39790</v>
      </c>
      <c r="B1186" s="45">
        <v>55.26</v>
      </c>
      <c r="C1186" s="54">
        <v>54.67</v>
      </c>
      <c r="D1186" s="31">
        <f t="shared" si="14"/>
        <v>15930.583682844917</v>
      </c>
      <c r="E1186" s="31">
        <f t="shared" si="15"/>
        <v>29196.702015652831</v>
      </c>
      <c r="F1186" s="31">
        <f t="shared" si="0"/>
        <v>45127.285698497748</v>
      </c>
      <c r="G1186" s="31">
        <f t="shared" si="1"/>
        <v>54.878278522126841</v>
      </c>
      <c r="H1186" s="55">
        <f t="shared" si="2"/>
        <v>-1.0792024876531858E-2</v>
      </c>
      <c r="I1186" s="31">
        <v>58.49</v>
      </c>
      <c r="J1186" s="32">
        <f t="shared" si="16"/>
        <v>0.95766535835059496</v>
      </c>
      <c r="K1186" s="18">
        <f t="shared" ca="1" si="3"/>
        <v>32450.505941510182</v>
      </c>
      <c r="L1186" s="56"/>
      <c r="M1186" s="20"/>
      <c r="N1186" s="18"/>
      <c r="O1186" s="20"/>
      <c r="P1186" s="21"/>
      <c r="Q1186" s="33">
        <f t="shared" si="17"/>
        <v>1.042334641649405</v>
      </c>
      <c r="R1186" s="5">
        <f t="shared" ca="1" si="4"/>
        <v>1.8841282004378987</v>
      </c>
      <c r="S1186" s="20"/>
      <c r="T1186" s="20"/>
      <c r="U1186" s="5">
        <f t="shared" ca="1" si="5"/>
        <v>3.5421191134539813</v>
      </c>
      <c r="V1186" s="23"/>
      <c r="W1186" s="20"/>
      <c r="X1186" s="32">
        <f t="shared" si="18"/>
        <v>0.91533071670118993</v>
      </c>
      <c r="Y1186" s="18">
        <f t="shared" ca="1" si="6"/>
        <v>2647778994.9146395</v>
      </c>
      <c r="Z1186" s="20"/>
      <c r="AA1186" s="20"/>
      <c r="AB1186" s="18"/>
      <c r="AC1186" s="20"/>
      <c r="AD1186" s="20"/>
      <c r="AE1186" s="57">
        <f t="shared" si="80"/>
        <v>7</v>
      </c>
      <c r="AG1186" s="36">
        <f t="shared" si="79"/>
        <v>-4.3850431798524214E-2</v>
      </c>
      <c r="AH1186" s="25">
        <f t="shared" ca="1" si="7"/>
        <v>1</v>
      </c>
      <c r="AI1186" s="15">
        <f t="shared" ca="1" si="8"/>
        <v>56.261682150845857</v>
      </c>
      <c r="AJ1186" s="15">
        <f t="shared" ca="1" si="9"/>
        <v>52.215363445869791</v>
      </c>
      <c r="AK1186" s="17">
        <f t="shared" ca="1" si="10"/>
        <v>-4.2561999153614215E-2</v>
      </c>
      <c r="AL1186" s="17">
        <f t="shared" ca="1" si="11"/>
        <v>-8.7104809767018079E-2</v>
      </c>
      <c r="AM1186" s="26">
        <f t="shared" ca="1" si="12"/>
        <v>1</v>
      </c>
      <c r="AN1186" s="26">
        <f t="shared" ca="1" si="13"/>
        <v>1</v>
      </c>
      <c r="AO1186" s="25">
        <f t="shared" si="20"/>
        <v>0</v>
      </c>
      <c r="AP1186" s="26">
        <f t="shared" si="21"/>
        <v>0</v>
      </c>
      <c r="AQ1186" s="25">
        <f t="shared" si="22"/>
        <v>1</v>
      </c>
      <c r="AR1186" s="26">
        <f t="shared" si="23"/>
        <v>0</v>
      </c>
      <c r="BD1186" s="30"/>
      <c r="BE1186" s="30"/>
      <c r="BF1186" s="30"/>
    </row>
    <row r="1187" spans="1:58" x14ac:dyDescent="0.2">
      <c r="A1187" s="40">
        <v>39791</v>
      </c>
      <c r="B1187" s="13">
        <v>56.4</v>
      </c>
      <c r="C1187" s="14">
        <v>55.38</v>
      </c>
      <c r="D1187" s="31">
        <f t="shared" si="14"/>
        <v>13654.786013867073</v>
      </c>
      <c r="E1187" s="31">
        <f t="shared" si="15"/>
        <v>31497.060149688237</v>
      </c>
      <c r="F1187" s="16">
        <f t="shared" si="0"/>
        <v>45151.84616355531</v>
      </c>
      <c r="G1187" s="16">
        <f t="shared" si="1"/>
        <v>55.68846760249167</v>
      </c>
      <c r="H1187" s="17">
        <f t="shared" si="2"/>
        <v>-1.8418201516793076E-2</v>
      </c>
      <c r="I1187" s="16">
        <v>58.91</v>
      </c>
      <c r="J1187" s="32">
        <f t="shared" si="16"/>
        <v>1.0153156672771699</v>
      </c>
      <c r="K1187" s="18">
        <f t="shared" ca="1" si="3"/>
        <v>32946.163889641342</v>
      </c>
      <c r="L1187" s="19"/>
      <c r="M1187" s="20"/>
      <c r="N1187" s="18"/>
      <c r="O1187" s="20"/>
      <c r="P1187" s="21"/>
      <c r="Q1187" s="33">
        <f t="shared" si="17"/>
        <v>0.98468433272282996</v>
      </c>
      <c r="R1187" s="5">
        <f t="shared" ca="1" si="4"/>
        <v>1.8551942316410166</v>
      </c>
      <c r="S1187" s="20"/>
      <c r="T1187" s="20"/>
      <c r="U1187" s="5">
        <f t="shared" ca="1" si="5"/>
        <v>3.4877497869429117</v>
      </c>
      <c r="V1187" s="23"/>
      <c r="W1187" s="20"/>
      <c r="X1187" s="32">
        <f t="shared" si="18"/>
        <v>1.0306313345543401</v>
      </c>
      <c r="Y1187" s="18">
        <f t="shared" ca="1" si="6"/>
        <v>2728704402.736485</v>
      </c>
      <c r="Z1187" s="20"/>
      <c r="AA1187" s="20"/>
      <c r="AB1187" s="18"/>
      <c r="AC1187" s="20"/>
      <c r="AD1187" s="20"/>
      <c r="AE1187" s="24">
        <f t="shared" si="80"/>
        <v>6</v>
      </c>
      <c r="AG1187" s="36">
        <f t="shared" si="79"/>
        <v>-3.9112885205496904E-2</v>
      </c>
      <c r="AH1187" s="25">
        <f t="shared" ca="1" si="7"/>
        <v>1</v>
      </c>
      <c r="AI1187" s="15">
        <f t="shared" ca="1" si="8"/>
        <v>56.532163820969984</v>
      </c>
      <c r="AJ1187" s="15">
        <f t="shared" ca="1" si="9"/>
        <v>52.506346728475961</v>
      </c>
      <c r="AK1187" s="17">
        <f t="shared" ca="1" si="10"/>
        <v>-3.3314532354834912E-2</v>
      </c>
      <c r="AL1187" s="17">
        <f t="shared" ca="1" si="11"/>
        <v>-7.7288371207827736E-2</v>
      </c>
      <c r="AM1187" s="26">
        <f t="shared" ca="1" si="12"/>
        <v>1</v>
      </c>
      <c r="AN1187" s="26">
        <f t="shared" ca="1" si="13"/>
        <v>1</v>
      </c>
      <c r="AO1187" s="25">
        <f t="shared" si="20"/>
        <v>0</v>
      </c>
      <c r="AP1187" s="26">
        <f t="shared" si="21"/>
        <v>0</v>
      </c>
      <c r="AQ1187" s="25">
        <f t="shared" si="22"/>
        <v>1</v>
      </c>
      <c r="AR1187" s="26">
        <f t="shared" si="23"/>
        <v>0</v>
      </c>
      <c r="BD1187" s="30"/>
      <c r="BE1187" s="30"/>
      <c r="BF1187" s="30"/>
    </row>
    <row r="1188" spans="1:58" x14ac:dyDescent="0.2">
      <c r="A1188" s="40">
        <v>39792</v>
      </c>
      <c r="B1188" s="13">
        <v>55.26</v>
      </c>
      <c r="C1188" s="14">
        <v>54.44</v>
      </c>
      <c r="D1188" s="31">
        <f t="shared" si="14"/>
        <v>11378.988344889227</v>
      </c>
      <c r="E1188" s="31">
        <f t="shared" si="15"/>
        <v>33814.773918744766</v>
      </c>
      <c r="F1188" s="16">
        <f t="shared" si="0"/>
        <v>45193.762263633995</v>
      </c>
      <c r="G1188" s="16">
        <f t="shared" si="1"/>
        <v>54.64646146670372</v>
      </c>
      <c r="H1188" s="17">
        <f t="shared" si="2"/>
        <v>-1.5062454077883869E-2</v>
      </c>
      <c r="I1188" s="16">
        <v>55.73</v>
      </c>
      <c r="J1188" s="32">
        <f t="shared" si="16"/>
        <v>0.9821996208215561</v>
      </c>
      <c r="K1188" s="18">
        <f t="shared" ca="1" si="3"/>
        <v>32358.390439408471</v>
      </c>
      <c r="L1188" s="19"/>
      <c r="M1188" s="20"/>
      <c r="N1188" s="18"/>
      <c r="O1188" s="20"/>
      <c r="P1188" s="21"/>
      <c r="Q1188" s="33">
        <f t="shared" si="17"/>
        <v>1.0178003791784438</v>
      </c>
      <c r="R1188" s="5">
        <f t="shared" ca="1" si="4"/>
        <v>1.8881387317607246</v>
      </c>
      <c r="S1188" s="20"/>
      <c r="T1188" s="20"/>
      <c r="U1188" s="5">
        <f t="shared" ca="1" si="5"/>
        <v>3.549711525557131</v>
      </c>
      <c r="V1188" s="23"/>
      <c r="W1188" s="20"/>
      <c r="X1188" s="32">
        <f t="shared" si="18"/>
        <v>0.9643992416431123</v>
      </c>
      <c r="Y1188" s="18">
        <f t="shared" ca="1" si="6"/>
        <v>2631387265.4368992</v>
      </c>
      <c r="Z1188" s="20"/>
      <c r="AA1188" s="20"/>
      <c r="AB1188" s="18"/>
      <c r="AC1188" s="20"/>
      <c r="AD1188" s="20"/>
      <c r="AE1188" s="24">
        <f t="shared" si="80"/>
        <v>5</v>
      </c>
      <c r="AG1188" s="36">
        <f t="shared" si="79"/>
        <v>-3.070709260098476E-2</v>
      </c>
      <c r="AH1188" s="25">
        <f t="shared" ca="1" si="7"/>
        <v>1</v>
      </c>
      <c r="AI1188" s="15">
        <f t="shared" ca="1" si="8"/>
        <v>56.722518249009944</v>
      </c>
      <c r="AJ1188" s="15">
        <f t="shared" ca="1" si="9"/>
        <v>52.868969862342702</v>
      </c>
      <c r="AK1188" s="17">
        <f t="shared" ca="1" si="10"/>
        <v>-2.7898479643885477E-2</v>
      </c>
      <c r="AL1188" s="17">
        <f t="shared" ca="1" si="11"/>
        <v>-6.522977458769548E-2</v>
      </c>
      <c r="AM1188" s="26">
        <f t="shared" ca="1" si="12"/>
        <v>1</v>
      </c>
      <c r="AN1188" s="26">
        <f t="shared" ca="1" si="13"/>
        <v>1</v>
      </c>
      <c r="AO1188" s="25">
        <f t="shared" si="20"/>
        <v>0</v>
      </c>
      <c r="AP1188" s="26">
        <f t="shared" si="21"/>
        <v>0</v>
      </c>
      <c r="AQ1188" s="25">
        <f t="shared" si="22"/>
        <v>1</v>
      </c>
      <c r="AR1188" s="26">
        <f t="shared" si="23"/>
        <v>0</v>
      </c>
      <c r="BD1188" s="30"/>
      <c r="BE1188" s="30"/>
      <c r="BF1188" s="30"/>
    </row>
    <row r="1189" spans="1:58" x14ac:dyDescent="0.2">
      <c r="A1189" s="40">
        <v>39793</v>
      </c>
      <c r="B1189" s="13">
        <v>55.06</v>
      </c>
      <c r="C1189" s="14">
        <v>55.32</v>
      </c>
      <c r="D1189" s="31">
        <f t="shared" si="14"/>
        <v>9103.1906759113808</v>
      </c>
      <c r="E1189" s="31">
        <f t="shared" si="15"/>
        <v>36124.850685602141</v>
      </c>
      <c r="F1189" s="16">
        <f t="shared" si="0"/>
        <v>45228.041361513518</v>
      </c>
      <c r="G1189" s="16">
        <f t="shared" si="1"/>
        <v>55.267668979144638</v>
      </c>
      <c r="H1189" s="17">
        <f t="shared" si="2"/>
        <v>4.6999276934200918E-3</v>
      </c>
      <c r="I1189" s="16">
        <v>55.78</v>
      </c>
      <c r="J1189" s="32">
        <f t="shared" si="16"/>
        <v>1.0121348678050393</v>
      </c>
      <c r="K1189" s="18">
        <f t="shared" ca="1" si="3"/>
        <v>32749.720034878541</v>
      </c>
      <c r="L1189" s="19"/>
      <c r="M1189" s="20"/>
      <c r="N1189" s="18"/>
      <c r="O1189" s="20"/>
      <c r="P1189" s="21"/>
      <c r="Q1189" s="33">
        <f t="shared" si="17"/>
        <v>0.98786513219496075</v>
      </c>
      <c r="R1189" s="5">
        <f t="shared" ca="1" si="4"/>
        <v>1.8651487149738319</v>
      </c>
      <c r="S1189" s="20"/>
      <c r="T1189" s="20"/>
      <c r="U1189" s="5">
        <f t="shared" ca="1" si="5"/>
        <v>3.506516194237085</v>
      </c>
      <c r="V1189" s="23"/>
      <c r="W1189" s="20"/>
      <c r="X1189" s="32">
        <f t="shared" si="18"/>
        <v>1.0242697356100785</v>
      </c>
      <c r="Y1189" s="18">
        <f t="shared" ca="1" si="6"/>
        <v>2695072955.7959104</v>
      </c>
      <c r="Z1189" s="20"/>
      <c r="AA1189" s="20"/>
      <c r="AB1189" s="18"/>
      <c r="AC1189" s="20"/>
      <c r="AD1189" s="20"/>
      <c r="AE1189" s="24">
        <f t="shared" si="80"/>
        <v>4</v>
      </c>
      <c r="AG1189" s="36">
        <f t="shared" si="79"/>
        <v>-2.324156430998468E-2</v>
      </c>
      <c r="AH1189" s="25">
        <f t="shared" ca="1" si="7"/>
        <v>1</v>
      </c>
      <c r="AI1189" s="15">
        <f t="shared" ca="1" si="8"/>
        <v>56.891099150241352</v>
      </c>
      <c r="AJ1189" s="15">
        <f t="shared" ca="1" si="9"/>
        <v>53.233326956584868</v>
      </c>
      <c r="AK1189" s="17">
        <f t="shared" ca="1" si="10"/>
        <v>-1.9507840846705871E-2</v>
      </c>
      <c r="AL1189" s="17">
        <f t="shared" ca="1" si="11"/>
        <v>-5.4299356040003868E-2</v>
      </c>
      <c r="AM1189" s="26">
        <f t="shared" ca="1" si="12"/>
        <v>1</v>
      </c>
      <c r="AN1189" s="26">
        <f t="shared" ca="1" si="13"/>
        <v>1</v>
      </c>
      <c r="AO1189" s="25">
        <f t="shared" si="20"/>
        <v>0</v>
      </c>
      <c r="AP1189" s="26">
        <f t="shared" si="21"/>
        <v>0</v>
      </c>
      <c r="AQ1189" s="25">
        <f t="shared" si="22"/>
        <v>1</v>
      </c>
      <c r="AR1189" s="26">
        <f t="shared" si="23"/>
        <v>0</v>
      </c>
      <c r="BD1189" s="30"/>
      <c r="BE1189" s="30"/>
      <c r="BF1189" s="30"/>
    </row>
    <row r="1190" spans="1:58" x14ac:dyDescent="0.2">
      <c r="A1190" s="40">
        <v>39794</v>
      </c>
      <c r="B1190" s="13">
        <v>54.58</v>
      </c>
      <c r="C1190" s="14">
        <v>54.46</v>
      </c>
      <c r="D1190" s="31">
        <f t="shared" si="14"/>
        <v>6827.3930069335356</v>
      </c>
      <c r="E1190" s="31">
        <f t="shared" si="15"/>
        <v>38389.952270090937</v>
      </c>
      <c r="F1190" s="16">
        <f t="shared" si="0"/>
        <v>45217.345277024469</v>
      </c>
      <c r="G1190" s="16">
        <f t="shared" si="1"/>
        <v>54.478118869115669</v>
      </c>
      <c r="H1190" s="17">
        <f t="shared" si="2"/>
        <v>-2.2034520749172337E-3</v>
      </c>
      <c r="I1190" s="16">
        <v>54.28</v>
      </c>
      <c r="J1190" s="32">
        <f t="shared" si="16"/>
        <v>0.98548095511097611</v>
      </c>
      <c r="K1190" s="18">
        <f t="shared" ca="1" si="3"/>
        <v>32272.909624090709</v>
      </c>
      <c r="L1190" s="19"/>
      <c r="M1190" s="20"/>
      <c r="N1190" s="18"/>
      <c r="O1190" s="20"/>
      <c r="P1190" s="21"/>
      <c r="Q1190" s="33">
        <f t="shared" si="17"/>
        <v>1.0145190448890238</v>
      </c>
      <c r="R1190" s="5">
        <f t="shared" ca="1" si="4"/>
        <v>1.8921500651242444</v>
      </c>
      <c r="S1190" s="20"/>
      <c r="T1190" s="20"/>
      <c r="U1190" s="5">
        <f t="shared" ca="1" si="5"/>
        <v>3.5573056701946681</v>
      </c>
      <c r="V1190" s="23"/>
      <c r="W1190" s="20"/>
      <c r="X1190" s="32">
        <f t="shared" si="18"/>
        <v>0.97096191022195222</v>
      </c>
      <c r="Y1190" s="18">
        <f t="shared" ca="1" si="6"/>
        <v>2616640964.6808162</v>
      </c>
      <c r="Z1190" s="20"/>
      <c r="AA1190" s="20"/>
      <c r="AB1190" s="18"/>
      <c r="AC1190" s="20"/>
      <c r="AD1190" s="20"/>
      <c r="AE1190" s="24">
        <f t="shared" si="80"/>
        <v>3</v>
      </c>
      <c r="AG1190" s="36">
        <f t="shared" si="79"/>
        <v>-1.7035785307878921E-2</v>
      </c>
      <c r="AH1190" s="25">
        <f t="shared" ca="1" si="7"/>
        <v>1</v>
      </c>
      <c r="AI1190" s="15">
        <f t="shared" ca="1" si="8"/>
        <v>56.854492410088056</v>
      </c>
      <c r="AJ1190" s="15">
        <f t="shared" ca="1" si="9"/>
        <v>53.453643769284085</v>
      </c>
      <c r="AK1190" s="17">
        <f t="shared" ca="1" si="10"/>
        <v>-1.157356718176524E-2</v>
      </c>
      <c r="AL1190" s="17">
        <f t="shared" ca="1" si="11"/>
        <v>-4.7810115578755127E-2</v>
      </c>
      <c r="AM1190" s="26">
        <f t="shared" ca="1" si="12"/>
        <v>1</v>
      </c>
      <c r="AN1190" s="26">
        <f t="shared" ca="1" si="13"/>
        <v>1</v>
      </c>
      <c r="AO1190" s="25">
        <f t="shared" si="20"/>
        <v>0</v>
      </c>
      <c r="AP1190" s="26">
        <f t="shared" si="21"/>
        <v>0</v>
      </c>
      <c r="AQ1190" s="25">
        <f t="shared" si="22"/>
        <v>1</v>
      </c>
      <c r="AR1190" s="26">
        <f t="shared" si="23"/>
        <v>0</v>
      </c>
      <c r="BD1190" s="30"/>
      <c r="BE1190" s="30"/>
      <c r="BF1190" s="30"/>
    </row>
    <row r="1191" spans="1:58" x14ac:dyDescent="0.2">
      <c r="A1191" s="40">
        <v>39797</v>
      </c>
      <c r="B1191" s="13">
        <v>55.7</v>
      </c>
      <c r="C1191" s="14">
        <v>54.84</v>
      </c>
      <c r="D1191" s="31">
        <f t="shared" si="14"/>
        <v>4551.5953379556904</v>
      </c>
      <c r="E1191" s="31">
        <f t="shared" si="15"/>
        <v>40670.764550164582</v>
      </c>
      <c r="F1191" s="16">
        <f t="shared" si="0"/>
        <v>45222.359888120271</v>
      </c>
      <c r="G1191" s="16">
        <f t="shared" si="1"/>
        <v>54.92655833088601</v>
      </c>
      <c r="H1191" s="17">
        <f t="shared" si="2"/>
        <v>-1.5681983953318657E-2</v>
      </c>
      <c r="I1191" s="16">
        <v>56.76</v>
      </c>
      <c r="J1191" s="32">
        <f t="shared" si="16"/>
        <v>1.0083433649259665</v>
      </c>
      <c r="K1191" s="18">
        <f t="shared" ca="1" si="3"/>
        <v>32540.84760706875</v>
      </c>
      <c r="L1191" s="19"/>
      <c r="M1191" s="20"/>
      <c r="N1191" s="18"/>
      <c r="O1191" s="20"/>
      <c r="P1191" s="21"/>
      <c r="Q1191" s="33">
        <f t="shared" si="17"/>
        <v>0.99165663507403334</v>
      </c>
      <c r="R1191" s="5">
        <f t="shared" ca="1" si="4"/>
        <v>1.8762849998145126</v>
      </c>
      <c r="S1191" s="20"/>
      <c r="T1191" s="20"/>
      <c r="U1191" s="5">
        <f t="shared" ca="1" si="5"/>
        <v>3.5275050010381408</v>
      </c>
      <c r="V1191" s="23"/>
      <c r="W1191" s="20"/>
      <c r="X1191" s="32">
        <f t="shared" si="18"/>
        <v>1.0166867298519333</v>
      </c>
      <c r="Y1191" s="18">
        <f t="shared" ca="1" si="6"/>
        <v>2660129062.6354246</v>
      </c>
      <c r="Z1191" s="20"/>
      <c r="AA1191" s="20"/>
      <c r="AB1191" s="18"/>
      <c r="AC1191" s="20"/>
      <c r="AD1191" s="20"/>
      <c r="AE1191" s="24">
        <f t="shared" si="80"/>
        <v>2</v>
      </c>
      <c r="AG1191" s="36">
        <f t="shared" si="79"/>
        <v>-1.2160483863415728E-2</v>
      </c>
      <c r="AH1191" s="25">
        <f t="shared" ca="1" si="7"/>
        <v>1</v>
      </c>
      <c r="AI1191" s="15">
        <f t="shared" ca="1" si="8"/>
        <v>57.031959539830204</v>
      </c>
      <c r="AJ1191" s="15">
        <f t="shared" ca="1" si="9"/>
        <v>53.677818428090099</v>
      </c>
      <c r="AK1191" s="17">
        <f t="shared" ca="1" si="10"/>
        <v>-9.5763648010041003E-3</v>
      </c>
      <c r="AL1191" s="17">
        <f t="shared" ca="1" si="11"/>
        <v>-4.2035178508412416E-2</v>
      </c>
      <c r="AM1191" s="26">
        <f t="shared" ca="1" si="12"/>
        <v>1</v>
      </c>
      <c r="AN1191" s="26">
        <f t="shared" ca="1" si="13"/>
        <v>1</v>
      </c>
      <c r="AO1191" s="25">
        <f t="shared" si="20"/>
        <v>0</v>
      </c>
      <c r="AP1191" s="26">
        <f t="shared" si="21"/>
        <v>0</v>
      </c>
      <c r="AQ1191" s="25">
        <f t="shared" si="22"/>
        <v>1</v>
      </c>
      <c r="AR1191" s="26">
        <f t="shared" si="23"/>
        <v>0</v>
      </c>
      <c r="BD1191" s="30"/>
      <c r="BE1191" s="30"/>
      <c r="BF1191" s="30"/>
    </row>
    <row r="1192" spans="1:58" x14ac:dyDescent="0.2">
      <c r="A1192" s="40">
        <v>39798</v>
      </c>
      <c r="B1192" s="13">
        <v>52.44</v>
      </c>
      <c r="C1192" s="14">
        <v>52.25</v>
      </c>
      <c r="D1192" s="31">
        <f t="shared" si="14"/>
        <v>2275.7976689778452</v>
      </c>
      <c r="E1192" s="31">
        <f t="shared" si="15"/>
        <v>42982.251241668338</v>
      </c>
      <c r="F1192" s="16">
        <f t="shared" si="0"/>
        <v>45258.048910646183</v>
      </c>
      <c r="G1192" s="16">
        <f t="shared" si="1"/>
        <v>52.259554136060075</v>
      </c>
      <c r="H1192" s="17">
        <f t="shared" si="2"/>
        <v>-3.6363636363636598E-3</v>
      </c>
      <c r="I1192" s="16">
        <v>52.37</v>
      </c>
      <c r="J1192" s="32">
        <f t="shared" si="16"/>
        <v>0.95219504788612175</v>
      </c>
      <c r="K1192" s="18">
        <f t="shared" ca="1" si="3"/>
        <v>30983.970739567278</v>
      </c>
      <c r="L1192" s="19"/>
      <c r="M1192" s="20"/>
      <c r="N1192" s="18"/>
      <c r="O1192" s="20"/>
      <c r="P1192" s="21"/>
      <c r="Q1192" s="33">
        <f t="shared" si="17"/>
        <v>1.0478049521138784</v>
      </c>
      <c r="R1192" s="5">
        <f t="shared" ca="1" si="4"/>
        <v>1.9658988142117515</v>
      </c>
      <c r="S1192" s="20"/>
      <c r="T1192" s="20"/>
      <c r="U1192" s="5">
        <f t="shared" ca="1" si="5"/>
        <v>3.6960106698352564</v>
      </c>
      <c r="V1192" s="23"/>
      <c r="W1192" s="20"/>
      <c r="X1192" s="32">
        <f t="shared" si="18"/>
        <v>0.90439009577224339</v>
      </c>
      <c r="Y1192" s="18">
        <f t="shared" ca="1" si="6"/>
        <v>2405636044.8652902</v>
      </c>
      <c r="Z1192" s="20"/>
      <c r="AA1192" s="20"/>
      <c r="AB1192" s="18"/>
      <c r="AC1192" s="20"/>
      <c r="AD1192" s="20"/>
      <c r="AE1192" s="24">
        <f t="shared" si="80"/>
        <v>1</v>
      </c>
      <c r="AG1192" s="36">
        <f t="shared" si="79"/>
        <v>-8.7277932060554654E-3</v>
      </c>
      <c r="AH1192" s="25">
        <f t="shared" ca="1" si="7"/>
        <v>1</v>
      </c>
      <c r="AI1192" s="15">
        <f t="shared" ca="1" si="8"/>
        <v>56.915396386737008</v>
      </c>
      <c r="AJ1192" s="15">
        <f t="shared" ca="1" si="9"/>
        <v>53.764296710037939</v>
      </c>
      <c r="AK1192" s="17">
        <f t="shared" ca="1" si="10"/>
        <v>-8.3837545943094005E-3</v>
      </c>
      <c r="AL1192" s="17">
        <f t="shared" ca="1" si="11"/>
        <v>-3.5803751762925912E-2</v>
      </c>
      <c r="AM1192" s="26">
        <f t="shared" ca="1" si="12"/>
        <v>1</v>
      </c>
      <c r="AN1192" s="26">
        <f t="shared" ca="1" si="13"/>
        <v>1</v>
      </c>
      <c r="AO1192" s="25">
        <f t="shared" si="20"/>
        <v>0</v>
      </c>
      <c r="AP1192" s="26">
        <f t="shared" si="21"/>
        <v>0</v>
      </c>
      <c r="AQ1192" s="25">
        <f t="shared" si="22"/>
        <v>1</v>
      </c>
      <c r="AR1192" s="26">
        <f t="shared" si="23"/>
        <v>0</v>
      </c>
      <c r="BD1192" s="30"/>
      <c r="BE1192" s="30"/>
      <c r="BF1192" s="30"/>
    </row>
    <row r="1193" spans="1:58" x14ac:dyDescent="0.2">
      <c r="A1193" s="47">
        <v>39799</v>
      </c>
      <c r="B1193" s="58">
        <v>52.07</v>
      </c>
      <c r="C1193" s="59">
        <v>49.94</v>
      </c>
      <c r="D1193" s="31">
        <f t="shared" si="14"/>
        <v>45266.324538533372</v>
      </c>
      <c r="E1193" s="31">
        <f t="shared" si="15"/>
        <v>0</v>
      </c>
      <c r="F1193" s="60">
        <f t="shared" si="0"/>
        <v>45266.324538533372</v>
      </c>
      <c r="G1193" s="60">
        <f t="shared" si="1"/>
        <v>52.070000000000007</v>
      </c>
      <c r="H1193" s="61">
        <f t="shared" si="2"/>
        <v>-4.26511814177013E-2</v>
      </c>
      <c r="I1193" s="60">
        <v>49.84</v>
      </c>
      <c r="J1193" s="32">
        <f t="shared" si="16"/>
        <v>0.99655502392344497</v>
      </c>
      <c r="K1193" s="18">
        <f t="shared" ca="1" si="3"/>
        <v>30875.972898747314</v>
      </c>
      <c r="L1193" s="62"/>
      <c r="M1193" s="20"/>
      <c r="N1193" s="18"/>
      <c r="O1193" s="20"/>
      <c r="P1193" s="21"/>
      <c r="Q1193" s="33">
        <f t="shared" si="17"/>
        <v>1.0034449760765549</v>
      </c>
      <c r="R1193" s="5">
        <f t="shared" ca="1" si="4"/>
        <v>1.9725891097042345</v>
      </c>
      <c r="S1193" s="20"/>
      <c r="T1193" s="20"/>
      <c r="U1193" s="5">
        <f t="shared" ca="1" si="5"/>
        <v>3.7086163677362469</v>
      </c>
      <c r="V1193" s="23"/>
      <c r="W1193" s="20"/>
      <c r="X1193" s="32">
        <f t="shared" si="18"/>
        <v>0.99311004784688994</v>
      </c>
      <c r="Y1193" s="18">
        <f t="shared" ca="1" si="6"/>
        <v>2388904096.0146837</v>
      </c>
      <c r="Z1193" s="20"/>
      <c r="AA1193" s="20"/>
      <c r="AB1193" s="18"/>
      <c r="AC1193" s="20"/>
      <c r="AD1193" s="20"/>
      <c r="AE1193" s="63">
        <v>22</v>
      </c>
      <c r="AF1193" t="s">
        <v>65</v>
      </c>
      <c r="AG1193" s="36">
        <f t="shared" si="79"/>
        <v>-1.3279101283365386E-2</v>
      </c>
      <c r="AH1193" s="25">
        <f t="shared" ca="1" si="7"/>
        <v>1</v>
      </c>
      <c r="AI1193" s="15">
        <f t="shared" ca="1" si="8"/>
        <v>56.669336143187657</v>
      </c>
      <c r="AJ1193" s="15">
        <f t="shared" ca="1" si="9"/>
        <v>53.923468683213272</v>
      </c>
      <c r="AK1193" s="17">
        <f t="shared" ca="1" si="10"/>
        <v>-1.2422584577794105E-2</v>
      </c>
      <c r="AL1193" s="17">
        <f t="shared" ca="1" si="11"/>
        <v>-3.3287086797284773E-2</v>
      </c>
      <c r="AM1193" s="26">
        <f t="shared" ca="1" si="12"/>
        <v>1</v>
      </c>
      <c r="AN1193" s="26">
        <f t="shared" ca="1" si="13"/>
        <v>1</v>
      </c>
      <c r="AO1193" s="25">
        <f t="shared" si="20"/>
        <v>0</v>
      </c>
      <c r="AP1193" s="26">
        <f t="shared" si="21"/>
        <v>0</v>
      </c>
      <c r="AQ1193" s="25">
        <f t="shared" si="22"/>
        <v>1</v>
      </c>
      <c r="AR1193" s="26">
        <f t="shared" si="23"/>
        <v>0</v>
      </c>
      <c r="BD1193" s="30"/>
      <c r="BE1193" s="30"/>
      <c r="BF1193" s="30"/>
    </row>
    <row r="1194" spans="1:58" x14ac:dyDescent="0.2">
      <c r="A1194" s="44">
        <v>39800</v>
      </c>
      <c r="B1194" s="58">
        <v>50.31</v>
      </c>
      <c r="C1194" s="59">
        <v>48.93</v>
      </c>
      <c r="D1194" s="31">
        <f t="shared" si="14"/>
        <v>43208.764332236402</v>
      </c>
      <c r="E1194" s="31">
        <f t="shared" si="15"/>
        <v>2145.3175799335863</v>
      </c>
      <c r="F1194" s="60">
        <f t="shared" si="0"/>
        <v>45354.08191216999</v>
      </c>
      <c r="G1194" s="60">
        <f t="shared" si="1"/>
        <v>50.244723885139123</v>
      </c>
      <c r="H1194" s="61">
        <f t="shared" si="2"/>
        <v>-2.8203556100551808E-2</v>
      </c>
      <c r="I1194" s="60">
        <v>47.34</v>
      </c>
      <c r="J1194" s="32">
        <f t="shared" si="16"/>
        <v>0.96681645538939542</v>
      </c>
      <c r="K1194" s="18">
        <f t="shared" ca="1" si="3"/>
        <v>29850.181692957409</v>
      </c>
      <c r="L1194" s="62"/>
      <c r="M1194" s="20"/>
      <c r="N1194" s="18"/>
      <c r="O1194" s="20"/>
      <c r="P1194" s="21"/>
      <c r="Q1194" s="33">
        <f t="shared" si="17"/>
        <v>1.0331835446106046</v>
      </c>
      <c r="R1194" s="5">
        <f t="shared" ca="1" si="4"/>
        <v>2.037961706083252</v>
      </c>
      <c r="S1194" s="20"/>
      <c r="T1194" s="20"/>
      <c r="U1194" s="5">
        <f t="shared" ca="1" si="5"/>
        <v>3.8315502251453863</v>
      </c>
      <c r="V1194" s="23"/>
      <c r="W1194" s="20"/>
      <c r="X1194" s="32">
        <f t="shared" si="18"/>
        <v>0.93363291077879085</v>
      </c>
      <c r="Y1194" s="18">
        <f t="shared" ca="1" si="6"/>
        <v>2230212697.7948914</v>
      </c>
      <c r="Z1194" s="20"/>
      <c r="AA1194" s="20"/>
      <c r="AB1194" s="18"/>
      <c r="AC1194" s="20"/>
      <c r="AD1194" s="20"/>
      <c r="AE1194" s="63">
        <f t="shared" ref="AE1194:AE1214" si="81">AE1193-1</f>
        <v>21</v>
      </c>
      <c r="AF1194" t="s">
        <v>66</v>
      </c>
      <c r="AG1194" s="36">
        <f t="shared" si="79"/>
        <v>-1.4677009081045205E-2</v>
      </c>
      <c r="AH1194" s="25">
        <f t="shared" ca="1" si="7"/>
        <v>1</v>
      </c>
      <c r="AI1194" s="15">
        <f t="shared" ca="1" si="8"/>
        <v>56.314428618817459</v>
      </c>
      <c r="AJ1194" s="15">
        <f t="shared" ca="1" si="9"/>
        <v>54.073230303054906</v>
      </c>
      <c r="AK1194" s="17">
        <f t="shared" ca="1" si="10"/>
        <v>-1.4612768248238761E-2</v>
      </c>
      <c r="AL1194" s="17">
        <f t="shared" ca="1" si="11"/>
        <v>-2.9620708122187395E-2</v>
      </c>
      <c r="AM1194" s="26">
        <f t="shared" ca="1" si="12"/>
        <v>1</v>
      </c>
      <c r="AN1194" s="26">
        <f t="shared" ca="1" si="13"/>
        <v>1</v>
      </c>
      <c r="AO1194" s="25">
        <f t="shared" si="20"/>
        <v>0</v>
      </c>
      <c r="AP1194" s="26">
        <f t="shared" si="21"/>
        <v>0</v>
      </c>
      <c r="AQ1194" s="25">
        <f t="shared" si="22"/>
        <v>1</v>
      </c>
      <c r="AR1194" s="26">
        <f t="shared" si="23"/>
        <v>0</v>
      </c>
      <c r="BD1194" s="30"/>
      <c r="BE1194" s="30"/>
      <c r="BF1194" s="30"/>
    </row>
    <row r="1195" spans="1:58" x14ac:dyDescent="0.2">
      <c r="A1195" s="44">
        <v>39801</v>
      </c>
      <c r="B1195" s="58">
        <v>47.35</v>
      </c>
      <c r="C1195" s="59">
        <v>46.53</v>
      </c>
      <c r="D1195" s="31">
        <f t="shared" si="14"/>
        <v>41151.204125939432</v>
      </c>
      <c r="E1195" s="31">
        <f t="shared" si="15"/>
        <v>4260.9083009391179</v>
      </c>
      <c r="F1195" s="60">
        <f t="shared" si="0"/>
        <v>45412.11242687855</v>
      </c>
      <c r="G1195" s="60">
        <f t="shared" si="1"/>
        <v>47.273061390011399</v>
      </c>
      <c r="H1195" s="61">
        <f t="shared" si="2"/>
        <v>-1.7623038899634569E-2</v>
      </c>
      <c r="I1195" s="60">
        <v>44.93</v>
      </c>
      <c r="J1195" s="32">
        <f t="shared" si="16"/>
        <v>0.94206005282798033</v>
      </c>
      <c r="K1195" s="18">
        <f t="shared" ca="1" si="3"/>
        <v>28119.517319478942</v>
      </c>
      <c r="L1195" s="62"/>
      <c r="M1195" s="20"/>
      <c r="N1195" s="18"/>
      <c r="O1195" s="20"/>
      <c r="P1195" s="21"/>
      <c r="Q1195" s="33">
        <f t="shared" si="17"/>
        <v>1.0579399471720197</v>
      </c>
      <c r="R1195" s="5">
        <f t="shared" ca="1" si="4"/>
        <v>2.1559512818357511</v>
      </c>
      <c r="S1195" s="20"/>
      <c r="T1195" s="20"/>
      <c r="U1195" s="5">
        <f t="shared" ca="1" si="5"/>
        <v>4.0534112677350196</v>
      </c>
      <c r="V1195" s="23"/>
      <c r="W1195" s="20"/>
      <c r="X1195" s="32">
        <f t="shared" si="18"/>
        <v>0.88412010565596066</v>
      </c>
      <c r="Y1195" s="18">
        <f t="shared" ca="1" si="6"/>
        <v>1971646117.2670045</v>
      </c>
      <c r="Z1195" s="20"/>
      <c r="AA1195" s="20"/>
      <c r="AB1195" s="18"/>
      <c r="AC1195" s="20"/>
      <c r="AD1195" s="20"/>
      <c r="AE1195" s="63">
        <f t="shared" si="81"/>
        <v>20</v>
      </c>
      <c r="AF1195" t="s">
        <v>67</v>
      </c>
      <c r="AG1195" s="36">
        <f t="shared" si="79"/>
        <v>-1.5042806912723876E-2</v>
      </c>
      <c r="AH1195" s="25">
        <f t="shared" ca="1" si="7"/>
        <v>1</v>
      </c>
      <c r="AI1195" s="15">
        <f t="shared" ca="1" si="8"/>
        <v>55.570288685008478</v>
      </c>
      <c r="AJ1195" s="15">
        <f t="shared" ca="1" si="9"/>
        <v>54.047451312567375</v>
      </c>
      <c r="AK1195" s="17">
        <f t="shared" ca="1" si="10"/>
        <v>-1.8333262680414537E-2</v>
      </c>
      <c r="AL1195" s="17">
        <f t="shared" ca="1" si="11"/>
        <v>-2.7858332910838349E-2</v>
      </c>
      <c r="AM1195" s="26">
        <f t="shared" ca="1" si="12"/>
        <v>1</v>
      </c>
      <c r="AN1195" s="26">
        <f t="shared" ca="1" si="13"/>
        <v>1</v>
      </c>
      <c r="AO1195" s="25">
        <f t="shared" si="20"/>
        <v>0</v>
      </c>
      <c r="AP1195" s="26">
        <f t="shared" si="21"/>
        <v>0</v>
      </c>
      <c r="AQ1195" s="25">
        <f t="shared" si="22"/>
        <v>1</v>
      </c>
      <c r="AR1195" s="26">
        <f t="shared" si="23"/>
        <v>0</v>
      </c>
      <c r="BD1195" s="30"/>
      <c r="BE1195" s="30"/>
      <c r="BF1195" s="30"/>
    </row>
    <row r="1196" spans="1:58" x14ac:dyDescent="0.2">
      <c r="A1196" s="44">
        <v>39804</v>
      </c>
      <c r="B1196" s="58">
        <v>45.51</v>
      </c>
      <c r="C1196" s="59">
        <v>45.63</v>
      </c>
      <c r="D1196" s="31">
        <f t="shared" si="14"/>
        <v>39093.643919642462</v>
      </c>
      <c r="E1196" s="31">
        <f t="shared" si="15"/>
        <v>6354.7289707900018</v>
      </c>
      <c r="F1196" s="60">
        <f t="shared" si="0"/>
        <v>45448.372890432467</v>
      </c>
      <c r="G1196" s="60">
        <f t="shared" si="1"/>
        <v>45.526778762978665</v>
      </c>
      <c r="H1196" s="61">
        <f t="shared" si="2"/>
        <v>2.629848783694988E-3</v>
      </c>
      <c r="I1196" s="60">
        <v>44.56</v>
      </c>
      <c r="J1196" s="32">
        <f t="shared" si="16"/>
        <v>0.96382864669794766</v>
      </c>
      <c r="K1196" s="18">
        <f t="shared" ca="1" si="3"/>
        <v>27101.29141344185</v>
      </c>
      <c r="L1196" s="62"/>
      <c r="M1196" s="20"/>
      <c r="N1196" s="18"/>
      <c r="O1196" s="20"/>
      <c r="P1196" s="21"/>
      <c r="Q1196" s="33">
        <f t="shared" si="17"/>
        <v>1.0361713533020525</v>
      </c>
      <c r="R1196" s="5">
        <f t="shared" ca="1" si="4"/>
        <v>2.2338418945608174</v>
      </c>
      <c r="S1196" s="20"/>
      <c r="T1196" s="20"/>
      <c r="U1196" s="5">
        <f t="shared" ca="1" si="5"/>
        <v>4.1998848489783454</v>
      </c>
      <c r="V1196" s="23"/>
      <c r="W1196" s="20"/>
      <c r="X1196" s="32">
        <f t="shared" si="18"/>
        <v>0.92765729339589531</v>
      </c>
      <c r="Y1196" s="18">
        <f t="shared" ca="1" si="6"/>
        <v>1828891527.6804786</v>
      </c>
      <c r="Z1196" s="20"/>
      <c r="AA1196" s="20"/>
      <c r="AB1196" s="18"/>
      <c r="AC1196" s="20"/>
      <c r="AD1196" s="20"/>
      <c r="AE1196" s="63">
        <f t="shared" si="81"/>
        <v>19</v>
      </c>
      <c r="AF1196" t="s">
        <v>77</v>
      </c>
      <c r="AG1196" s="36">
        <f t="shared" si="79"/>
        <v>-1.5338532471256034E-2</v>
      </c>
      <c r="AH1196" s="25">
        <f t="shared" ca="1" si="7"/>
        <v>1</v>
      </c>
      <c r="AI1196" s="15">
        <f t="shared" ca="1" si="8"/>
        <v>54.602228802386435</v>
      </c>
      <c r="AJ1196" s="15">
        <f t="shared" ca="1" si="9"/>
        <v>53.952367353234209</v>
      </c>
      <c r="AK1196" s="17">
        <f t="shared" ca="1" si="10"/>
        <v>-1.7527712537312501E-2</v>
      </c>
      <c r="AL1196" s="17">
        <f t="shared" ca="1" si="11"/>
        <v>-2.4470153132608398E-2</v>
      </c>
      <c r="AM1196" s="26">
        <f t="shared" ca="1" si="12"/>
        <v>1</v>
      </c>
      <c r="AN1196" s="26">
        <f t="shared" ca="1" si="13"/>
        <v>1</v>
      </c>
      <c r="AO1196" s="25">
        <f t="shared" si="20"/>
        <v>0</v>
      </c>
      <c r="AP1196" s="26">
        <f t="shared" si="21"/>
        <v>0</v>
      </c>
      <c r="AQ1196" s="25">
        <f t="shared" si="22"/>
        <v>1</v>
      </c>
      <c r="AR1196" s="26">
        <f t="shared" si="23"/>
        <v>0</v>
      </c>
      <c r="BD1196" s="30"/>
      <c r="BE1196" s="30"/>
      <c r="BF1196" s="30"/>
    </row>
    <row r="1197" spans="1:58" x14ac:dyDescent="0.2">
      <c r="A1197" s="44">
        <v>39805</v>
      </c>
      <c r="B1197" s="58">
        <v>46.15</v>
      </c>
      <c r="C1197" s="59">
        <v>46.54</v>
      </c>
      <c r="D1197" s="31">
        <f t="shared" si="14"/>
        <v>37036.083713345492</v>
      </c>
      <c r="E1197" s="31">
        <f t="shared" si="15"/>
        <v>8406.8781048810633</v>
      </c>
      <c r="F1197" s="60">
        <f t="shared" si="0"/>
        <v>45442.961818226555</v>
      </c>
      <c r="G1197" s="60">
        <f t="shared" si="1"/>
        <v>46.222149400693077</v>
      </c>
      <c r="H1197" s="61">
        <f t="shared" si="2"/>
        <v>8.379888268156388E-3</v>
      </c>
      <c r="I1197" s="60">
        <v>45.02</v>
      </c>
      <c r="J1197" s="32">
        <f t="shared" si="16"/>
        <v>1.0151530035423162</v>
      </c>
      <c r="K1197" s="18">
        <f t="shared" ca="1" si="3"/>
        <v>27510.835770856516</v>
      </c>
      <c r="L1197" s="62"/>
      <c r="M1197" s="20"/>
      <c r="N1197" s="18"/>
      <c r="O1197" s="20"/>
      <c r="P1197" s="21"/>
      <c r="Q1197" s="33">
        <f t="shared" si="17"/>
        <v>0.98484699645768381</v>
      </c>
      <c r="R1197" s="5">
        <f t="shared" ca="1" si="4"/>
        <v>2.1999008316262829</v>
      </c>
      <c r="S1197" s="20"/>
      <c r="T1197" s="20"/>
      <c r="U1197" s="5">
        <f t="shared" ca="1" si="5"/>
        <v>4.1361023728794866</v>
      </c>
      <c r="V1197" s="23"/>
      <c r="W1197" s="20"/>
      <c r="X1197" s="32">
        <f t="shared" si="18"/>
        <v>1.0303060070846324</v>
      </c>
      <c r="Y1197" s="18">
        <f t="shared" ca="1" si="6"/>
        <v>1884193914.4147134</v>
      </c>
      <c r="Z1197" s="20"/>
      <c r="AA1197" s="20"/>
      <c r="AB1197" s="18"/>
      <c r="AC1197" s="20"/>
      <c r="AD1197" s="20"/>
      <c r="AE1197" s="63">
        <f t="shared" si="81"/>
        <v>18</v>
      </c>
      <c r="AF1197" t="s">
        <v>78</v>
      </c>
      <c r="AG1197" s="36">
        <f t="shared" si="79"/>
        <v>-1.3826626707959802E-2</v>
      </c>
      <c r="AH1197" s="25">
        <f t="shared" ca="1" si="7"/>
        <v>1</v>
      </c>
      <c r="AI1197" s="15">
        <f t="shared" ca="1" si="8"/>
        <v>53.846025148045328</v>
      </c>
      <c r="AJ1197" s="15">
        <f t="shared" ca="1" si="9"/>
        <v>53.754267812099307</v>
      </c>
      <c r="AK1197" s="17">
        <f t="shared" ca="1" si="10"/>
        <v>-1.3517400500399993E-2</v>
      </c>
      <c r="AL1197" s="17">
        <f t="shared" ca="1" si="11"/>
        <v>-1.9327472471506818E-2</v>
      </c>
      <c r="AM1197" s="26">
        <f t="shared" ca="1" si="12"/>
        <v>1</v>
      </c>
      <c r="AN1197" s="26">
        <f t="shared" ca="1" si="13"/>
        <v>1</v>
      </c>
      <c r="AO1197" s="25">
        <f t="shared" si="20"/>
        <v>0</v>
      </c>
      <c r="AP1197" s="26">
        <f t="shared" si="21"/>
        <v>0</v>
      </c>
      <c r="AQ1197" s="25">
        <f t="shared" si="22"/>
        <v>1</v>
      </c>
      <c r="AR1197" s="26">
        <f t="shared" si="23"/>
        <v>0</v>
      </c>
      <c r="BD1197" s="30"/>
      <c r="BE1197" s="30"/>
      <c r="BF1197" s="30"/>
    </row>
    <row r="1198" spans="1:58" x14ac:dyDescent="0.2">
      <c r="A1198" s="40">
        <v>39806</v>
      </c>
      <c r="B1198" s="13">
        <v>45.73</v>
      </c>
      <c r="C1198" s="14">
        <v>45.96</v>
      </c>
      <c r="D1198" s="31">
        <f t="shared" si="14"/>
        <v>34978.523507048521</v>
      </c>
      <c r="E1198" s="31">
        <f t="shared" si="15"/>
        <v>10447.196186544261</v>
      </c>
      <c r="F1198" s="16">
        <f t="shared" si="0"/>
        <v>45425.719693592779</v>
      </c>
      <c r="G1198" s="16">
        <f t="shared" si="1"/>
        <v>45.782896357814757</v>
      </c>
      <c r="H1198" s="17">
        <f t="shared" si="2"/>
        <v>5.0043516100958252E-3</v>
      </c>
      <c r="I1198" s="16">
        <v>44.21</v>
      </c>
      <c r="J1198" s="32">
        <f t="shared" si="16"/>
        <v>0.99012109664818704</v>
      </c>
      <c r="K1198" s="18">
        <f t="shared" ca="1" si="3"/>
        <v>27237.948401298883</v>
      </c>
      <c r="L1198" s="19"/>
      <c r="M1198" s="20"/>
      <c r="N1198" s="18"/>
      <c r="O1198" s="20"/>
      <c r="P1198" s="21"/>
      <c r="Q1198" s="33">
        <f t="shared" si="17"/>
        <v>1.009878903351813</v>
      </c>
      <c r="R1198" s="5">
        <f t="shared" ca="1" si="4"/>
        <v>2.2215408889983261</v>
      </c>
      <c r="S1198" s="20"/>
      <c r="T1198" s="20"/>
      <c r="U1198" s="5">
        <f t="shared" ca="1" si="5"/>
        <v>4.1768195283522109</v>
      </c>
      <c r="V1198" s="23"/>
      <c r="W1198" s="20"/>
      <c r="X1198" s="32">
        <f t="shared" si="18"/>
        <v>0.98024219329637396</v>
      </c>
      <c r="Y1198" s="18">
        <f t="shared" ca="1" si="6"/>
        <v>1846844820.6234329</v>
      </c>
      <c r="Z1198" s="20"/>
      <c r="AA1198" s="20"/>
      <c r="AB1198" s="18"/>
      <c r="AC1198" s="20"/>
      <c r="AD1198" s="20"/>
      <c r="AE1198" s="24">
        <f t="shared" si="81"/>
        <v>17</v>
      </c>
      <c r="AF1198" t="s">
        <v>79</v>
      </c>
      <c r="AG1198" s="36">
        <f t="shared" si="79"/>
        <v>-1.0871435913186305E-2</v>
      </c>
      <c r="AH1198" s="25" t="str">
        <f t="shared" ca="1" si="7"/>
        <v>-</v>
      </c>
      <c r="AI1198" s="15">
        <f t="shared" ca="1" si="8"/>
        <v>53.270500352260512</v>
      </c>
      <c r="AJ1198" s="15">
        <f t="shared" ca="1" si="9"/>
        <v>53.488269666683628</v>
      </c>
      <c r="AK1198" s="17">
        <f t="shared" ca="1" si="10"/>
        <v>-1.2077281292656747E-2</v>
      </c>
      <c r="AL1198" s="17">
        <f t="shared" ca="1" si="11"/>
        <v>-1.604227734940205E-2</v>
      </c>
      <c r="AM1198" s="26">
        <f t="shared" ca="1" si="12"/>
        <v>0</v>
      </c>
      <c r="AN1198" s="26">
        <f t="shared" ca="1" si="13"/>
        <v>1</v>
      </c>
      <c r="AO1198" s="25">
        <f t="shared" si="20"/>
        <v>0</v>
      </c>
      <c r="AP1198" s="26">
        <f t="shared" si="21"/>
        <v>0</v>
      </c>
      <c r="AQ1198" s="25">
        <f t="shared" si="22"/>
        <v>1</v>
      </c>
      <c r="AR1198" s="26">
        <f t="shared" si="23"/>
        <v>0</v>
      </c>
      <c r="BD1198" s="30"/>
      <c r="BE1198" s="30"/>
      <c r="BF1198" s="30"/>
    </row>
    <row r="1199" spans="1:58" x14ac:dyDescent="0.2">
      <c r="A1199" s="40">
        <v>39808</v>
      </c>
      <c r="B1199" s="13">
        <v>45.15</v>
      </c>
      <c r="C1199" s="14">
        <v>45.65</v>
      </c>
      <c r="D1199" s="31">
        <f t="shared" si="14"/>
        <v>32920.963300751551</v>
      </c>
      <c r="E1199" s="31">
        <f t="shared" si="15"/>
        <v>12494.459638109982</v>
      </c>
      <c r="F1199" s="16">
        <f t="shared" si="0"/>
        <v>45415.422938861535</v>
      </c>
      <c r="G1199" s="16">
        <f t="shared" si="1"/>
        <v>45.287557451077028</v>
      </c>
      <c r="H1199" s="17">
        <f t="shared" si="2"/>
        <v>1.0952902519167584E-2</v>
      </c>
      <c r="I1199" s="16">
        <v>43.38</v>
      </c>
      <c r="J1199" s="32">
        <f t="shared" si="16"/>
        <v>0.98895647973083767</v>
      </c>
      <c r="K1199" s="18">
        <f t="shared" ca="1" si="3"/>
        <v>26936.047392589971</v>
      </c>
      <c r="L1199" s="19"/>
      <c r="M1199" s="20"/>
      <c r="N1199" s="18"/>
      <c r="O1199" s="20"/>
      <c r="P1199" s="21"/>
      <c r="Q1199" s="33">
        <f t="shared" si="17"/>
        <v>1.0110435202691623</v>
      </c>
      <c r="R1199" s="5">
        <f t="shared" ca="1" si="4"/>
        <v>2.2459809523242757</v>
      </c>
      <c r="S1199" s="20"/>
      <c r="T1199" s="20"/>
      <c r="U1199" s="5">
        <f t="shared" ca="1" si="5"/>
        <v>4.2228017450770352</v>
      </c>
      <c r="V1199" s="23"/>
      <c r="W1199" s="20"/>
      <c r="X1199" s="32">
        <f t="shared" si="18"/>
        <v>0.97791295946167522</v>
      </c>
      <c r="Y1199" s="18">
        <f t="shared" ca="1" si="6"/>
        <v>1805934622.1696191</v>
      </c>
      <c r="Z1199" s="20"/>
      <c r="AA1199" s="20"/>
      <c r="AB1199" s="18"/>
      <c r="AC1199" s="20"/>
      <c r="AD1199" s="20"/>
      <c r="AE1199" s="24">
        <f t="shared" si="81"/>
        <v>16</v>
      </c>
      <c r="AG1199" s="36">
        <f t="shared" si="79"/>
        <v>-8.787255033824699E-3</v>
      </c>
      <c r="AH1199" s="25" t="str">
        <f t="shared" ca="1" si="7"/>
        <v>-</v>
      </c>
      <c r="AI1199" s="15">
        <f t="shared" ca="1" si="8"/>
        <v>52.7535536645102</v>
      </c>
      <c r="AJ1199" s="15">
        <f t="shared" ca="1" si="9"/>
        <v>53.347194717748728</v>
      </c>
      <c r="AK1199" s="17">
        <f t="shared" ca="1" si="10"/>
        <v>-3.1432673031785985E-3</v>
      </c>
      <c r="AL1199" s="17">
        <f t="shared" ca="1" si="11"/>
        <v>-1.2504976873850479E-2</v>
      </c>
      <c r="AM1199" s="26">
        <f t="shared" ca="1" si="12"/>
        <v>0</v>
      </c>
      <c r="AN1199" s="26">
        <f t="shared" ca="1" si="13"/>
        <v>1</v>
      </c>
      <c r="AO1199" s="25">
        <f t="shared" si="20"/>
        <v>0</v>
      </c>
      <c r="AP1199" s="26">
        <f t="shared" si="21"/>
        <v>0</v>
      </c>
      <c r="AQ1199" s="25">
        <f t="shared" si="22"/>
        <v>1</v>
      </c>
      <c r="AR1199" s="26">
        <f t="shared" si="23"/>
        <v>0</v>
      </c>
      <c r="BD1199" s="30"/>
      <c r="BE1199" s="30"/>
      <c r="BF1199" s="30"/>
    </row>
    <row r="1200" spans="1:58" x14ac:dyDescent="0.2">
      <c r="A1200" s="40">
        <v>39811</v>
      </c>
      <c r="B1200" s="13">
        <v>46.34</v>
      </c>
      <c r="C1200" s="14">
        <v>46.76</v>
      </c>
      <c r="D1200" s="31">
        <f t="shared" si="14"/>
        <v>30863.403094454581</v>
      </c>
      <c r="E1200" s="31">
        <f t="shared" si="15"/>
        <v>14529.483588040064</v>
      </c>
      <c r="F1200" s="16">
        <f t="shared" si="0"/>
        <v>45392.886682494645</v>
      </c>
      <c r="G1200" s="16">
        <f t="shared" si="1"/>
        <v>46.474434788200647</v>
      </c>
      <c r="H1200" s="17">
        <f t="shared" si="2"/>
        <v>8.9820359281436168E-3</v>
      </c>
      <c r="I1200" s="16">
        <v>43.9</v>
      </c>
      <c r="J1200" s="32">
        <f t="shared" si="16"/>
        <v>1.0256983515645788</v>
      </c>
      <c r="K1200" s="18">
        <f t="shared" ca="1" si="3"/>
        <v>27627.133059469623</v>
      </c>
      <c r="L1200" s="19"/>
      <c r="M1200" s="20"/>
      <c r="N1200" s="18"/>
      <c r="O1200" s="20"/>
      <c r="P1200" s="21"/>
      <c r="Q1200" s="33">
        <f t="shared" si="17"/>
        <v>0.97430164843542122</v>
      </c>
      <c r="R1200" s="5">
        <f t="shared" ca="1" si="4"/>
        <v>2.1881717840478707</v>
      </c>
      <c r="S1200" s="20"/>
      <c r="T1200" s="20"/>
      <c r="U1200" s="5">
        <f t="shared" ca="1" si="5"/>
        <v>4.1141418469934186</v>
      </c>
      <c r="V1200" s="23"/>
      <c r="W1200" s="20"/>
      <c r="X1200" s="32">
        <f t="shared" si="18"/>
        <v>1.0513967031291576</v>
      </c>
      <c r="Y1200" s="18">
        <f t="shared" ca="1" si="6"/>
        <v>1898628744.8913634</v>
      </c>
      <c r="Z1200" s="20"/>
      <c r="AA1200" s="20"/>
      <c r="AB1200" s="18"/>
      <c r="AC1200" s="20"/>
      <c r="AD1200" s="20"/>
      <c r="AE1200" s="24">
        <f t="shared" si="81"/>
        <v>15</v>
      </c>
      <c r="AG1200" s="36">
        <f t="shared" si="79"/>
        <v>-1.4110811272754248E-3</v>
      </c>
      <c r="AH1200" s="25" t="str">
        <f t="shared" ca="1" si="7"/>
        <v>-</v>
      </c>
      <c r="AI1200" s="15">
        <f t="shared" ca="1" si="8"/>
        <v>52.465483116689747</v>
      </c>
      <c r="AJ1200" s="15">
        <f t="shared" ca="1" si="9"/>
        <v>53.193445697480456</v>
      </c>
      <c r="AK1200" s="17">
        <f t="shared" ca="1" si="10"/>
        <v>3.0543313682706388E-3</v>
      </c>
      <c r="AL1200" s="17">
        <f t="shared" ca="1" si="11"/>
        <v>-8.8305312493064392E-3</v>
      </c>
      <c r="AM1200" s="26">
        <f t="shared" ca="1" si="12"/>
        <v>0</v>
      </c>
      <c r="AN1200" s="26">
        <f t="shared" ca="1" si="13"/>
        <v>1</v>
      </c>
      <c r="AO1200" s="25">
        <f t="shared" si="20"/>
        <v>0</v>
      </c>
      <c r="AP1200" s="26">
        <f t="shared" si="21"/>
        <v>0</v>
      </c>
      <c r="AQ1200" s="25">
        <f t="shared" si="22"/>
        <v>1</v>
      </c>
      <c r="AR1200" s="26">
        <f t="shared" si="23"/>
        <v>0</v>
      </c>
      <c r="BD1200" s="30"/>
      <c r="BE1200" s="30"/>
      <c r="BF1200" s="30"/>
    </row>
    <row r="1201" spans="1:58" x14ac:dyDescent="0.2">
      <c r="A1201" s="40">
        <v>39812</v>
      </c>
      <c r="B1201" s="13">
        <v>44.18</v>
      </c>
      <c r="C1201" s="14">
        <v>45.08</v>
      </c>
      <c r="D1201" s="31">
        <f t="shared" si="14"/>
        <v>28805.842888157611</v>
      </c>
      <c r="E1201" s="31">
        <f t="shared" si="15"/>
        <v>16568.562714639756</v>
      </c>
      <c r="F1201" s="16">
        <f t="shared" si="0"/>
        <v>45374.405602797371</v>
      </c>
      <c r="G1201" s="16">
        <f t="shared" si="1"/>
        <v>44.508636953918717</v>
      </c>
      <c r="H1201" s="17">
        <f t="shared" si="2"/>
        <v>1.9964507542147292E-2</v>
      </c>
      <c r="I1201" s="16">
        <v>41.63</v>
      </c>
      <c r="J1201" s="32">
        <f t="shared" si="16"/>
        <v>0.95731160770225376</v>
      </c>
      <c r="K1201" s="18">
        <f t="shared" ca="1" si="3"/>
        <v>26446.696942566829</v>
      </c>
      <c r="L1201" s="19"/>
      <c r="M1201" s="20"/>
      <c r="N1201" s="18"/>
      <c r="O1201" s="20"/>
      <c r="P1201" s="21"/>
      <c r="Q1201" s="33">
        <f t="shared" si="17"/>
        <v>1.0426883922977461</v>
      </c>
      <c r="R1201" s="5">
        <f t="shared" ca="1" si="4"/>
        <v>2.2814862719031517</v>
      </c>
      <c r="S1201" s="20"/>
      <c r="T1201" s="20"/>
      <c r="U1201" s="5">
        <f t="shared" ca="1" si="5"/>
        <v>4.2896210860618682</v>
      </c>
      <c r="V1201" s="23"/>
      <c r="W1201" s="20"/>
      <c r="X1201" s="32">
        <f t="shared" si="18"/>
        <v>0.91462321540450753</v>
      </c>
      <c r="Y1201" s="18">
        <f t="shared" ca="1" si="6"/>
        <v>1736415641.0421274</v>
      </c>
      <c r="Z1201" s="20"/>
      <c r="AA1201" s="20"/>
      <c r="AB1201" s="18"/>
      <c r="AC1201" s="20"/>
      <c r="AD1201" s="20"/>
      <c r="AE1201" s="24">
        <f t="shared" si="81"/>
        <v>14</v>
      </c>
      <c r="AG1201" s="36">
        <f t="shared" si="79"/>
        <v>5.4700708216815896E-3</v>
      </c>
      <c r="AH1201" s="25" t="str">
        <f t="shared" ca="1" si="7"/>
        <v>-</v>
      </c>
      <c r="AI1201" s="15">
        <f t="shared" ca="1" si="8"/>
        <v>52.09270128667913</v>
      </c>
      <c r="AJ1201" s="15">
        <f t="shared" ca="1" si="9"/>
        <v>53.024381909228673</v>
      </c>
      <c r="AK1201" s="17">
        <f t="shared" ca="1" si="10"/>
        <v>9.3189224419009484E-3</v>
      </c>
      <c r="AL1201" s="17">
        <f t="shared" ca="1" si="11"/>
        <v>-5.8536746380543903E-3</v>
      </c>
      <c r="AM1201" s="26">
        <f t="shared" ca="1" si="12"/>
        <v>0</v>
      </c>
      <c r="AN1201" s="26">
        <f t="shared" ca="1" si="13"/>
        <v>1</v>
      </c>
      <c r="AO1201" s="25">
        <f t="shared" si="20"/>
        <v>0</v>
      </c>
      <c r="AP1201" s="26">
        <f t="shared" si="21"/>
        <v>0</v>
      </c>
      <c r="AQ1201" s="25">
        <f t="shared" si="22"/>
        <v>1</v>
      </c>
      <c r="AR1201" s="26">
        <f t="shared" si="23"/>
        <v>0</v>
      </c>
      <c r="BD1201" s="30"/>
      <c r="BE1201" s="30"/>
      <c r="BF1201" s="30"/>
    </row>
    <row r="1202" spans="1:58" x14ac:dyDescent="0.2">
      <c r="A1202" s="40">
        <v>39813</v>
      </c>
      <c r="B1202" s="13">
        <v>41.94</v>
      </c>
      <c r="C1202" s="14">
        <v>42.93</v>
      </c>
      <c r="D1202" s="31">
        <f t="shared" si="14"/>
        <v>26748.282681860637</v>
      </c>
      <c r="E1202" s="31">
        <f t="shared" si="15"/>
        <v>18585.04474467969</v>
      </c>
      <c r="F1202" s="16">
        <f t="shared" si="0"/>
        <v>45333.327426540331</v>
      </c>
      <c r="G1202" s="16">
        <f t="shared" si="1"/>
        <v>42.345864632968919</v>
      </c>
      <c r="H1202" s="17">
        <f t="shared" si="2"/>
        <v>2.3060796645702375E-2</v>
      </c>
      <c r="I1202" s="16">
        <v>40</v>
      </c>
      <c r="J1202" s="32">
        <f t="shared" si="16"/>
        <v>0.95054648128562724</v>
      </c>
      <c r="K1202" s="18">
        <f t="shared" ca="1" si="3"/>
        <v>25137.789861280613</v>
      </c>
      <c r="L1202" s="19"/>
      <c r="M1202" s="20"/>
      <c r="N1202" s="18"/>
      <c r="O1202" s="20"/>
      <c r="P1202" s="21"/>
      <c r="Q1202" s="33">
        <f t="shared" si="17"/>
        <v>1.0494535187143728</v>
      </c>
      <c r="R1202" s="5">
        <f t="shared" ca="1" si="4"/>
        <v>2.3942140519835875</v>
      </c>
      <c r="S1202" s="20"/>
      <c r="T1202" s="20"/>
      <c r="U1202" s="5">
        <f t="shared" ca="1" si="5"/>
        <v>4.501603823085091</v>
      </c>
      <c r="V1202" s="23"/>
      <c r="W1202" s="20"/>
      <c r="X1202" s="32">
        <f t="shared" si="18"/>
        <v>0.9010929625712546</v>
      </c>
      <c r="Y1202" s="18">
        <f t="shared" ca="1" si="6"/>
        <v>1564568938.2856445</v>
      </c>
      <c r="Z1202" s="20"/>
      <c r="AA1202" s="20"/>
      <c r="AB1202" s="18"/>
      <c r="AC1202" s="20"/>
      <c r="AD1202" s="20"/>
      <c r="AE1202" s="24">
        <f t="shared" si="81"/>
        <v>13</v>
      </c>
      <c r="AG1202" s="36">
        <f t="shared" si="79"/>
        <v>1.1282047328158296E-2</v>
      </c>
      <c r="AH1202" s="25" t="str">
        <f t="shared" ca="1" si="7"/>
        <v>-</v>
      </c>
      <c r="AI1202" s="15">
        <f t="shared" ca="1" si="8"/>
        <v>51.307316902385828</v>
      </c>
      <c r="AJ1202" s="15">
        <f t="shared" ca="1" si="9"/>
        <v>52.821473752611126</v>
      </c>
      <c r="AK1202" s="17">
        <f t="shared" ca="1" si="10"/>
        <v>1.2724080418902181E-2</v>
      </c>
      <c r="AL1202" s="17">
        <f t="shared" ca="1" si="11"/>
        <v>-3.7378732929147507E-3</v>
      </c>
      <c r="AM1202" s="26">
        <f t="shared" ca="1" si="12"/>
        <v>0</v>
      </c>
      <c r="AN1202" s="26">
        <f t="shared" ca="1" si="13"/>
        <v>1</v>
      </c>
      <c r="AO1202" s="25">
        <f t="shared" si="20"/>
        <v>0</v>
      </c>
      <c r="AP1202" s="26">
        <f t="shared" si="21"/>
        <v>0</v>
      </c>
      <c r="AQ1202" s="25">
        <f t="shared" si="22"/>
        <v>1</v>
      </c>
      <c r="AR1202" s="26">
        <f t="shared" si="23"/>
        <v>0</v>
      </c>
      <c r="BD1202" s="30"/>
      <c r="BE1202" s="30"/>
      <c r="BF1202" s="30"/>
    </row>
    <row r="1203" spans="1:58" x14ac:dyDescent="0.2">
      <c r="A1203" s="40">
        <v>39815</v>
      </c>
      <c r="B1203" s="13">
        <v>38.700000000000003</v>
      </c>
      <c r="C1203" s="14">
        <v>39.909999999999997</v>
      </c>
      <c r="D1203" s="31">
        <f t="shared" si="14"/>
        <v>24690.722475563663</v>
      </c>
      <c r="E1203" s="31">
        <f t="shared" si="15"/>
        <v>20595.155973472956</v>
      </c>
      <c r="F1203" s="16">
        <f t="shared" si="0"/>
        <v>45285.878449036623</v>
      </c>
      <c r="G1203" s="16">
        <f t="shared" si="1"/>
        <v>39.25028498024934</v>
      </c>
      <c r="H1203" s="17">
        <f t="shared" si="2"/>
        <v>3.0318215985968289E-2</v>
      </c>
      <c r="I1203" s="16">
        <v>39.19</v>
      </c>
      <c r="J1203" s="32">
        <f t="shared" si="16"/>
        <v>0.92592755569098961</v>
      </c>
      <c r="K1203" s="18">
        <f t="shared" ca="1" si="3"/>
        <v>23274.823415131137</v>
      </c>
      <c r="L1203" s="19"/>
      <c r="M1203" s="20"/>
      <c r="N1203" s="18"/>
      <c r="O1203" s="20"/>
      <c r="P1203" s="21"/>
      <c r="Q1203" s="33">
        <f t="shared" si="17"/>
        <v>1.0740724443090104</v>
      </c>
      <c r="R1203" s="5">
        <f t="shared" ca="1" si="4"/>
        <v>2.5714522112330713</v>
      </c>
      <c r="S1203" s="20"/>
      <c r="T1203" s="20"/>
      <c r="U1203" s="5">
        <f t="shared" ca="1" si="5"/>
        <v>4.8348830915870691</v>
      </c>
      <c r="V1203" s="23"/>
      <c r="W1203" s="20"/>
      <c r="X1203" s="32">
        <f t="shared" si="18"/>
        <v>0.85185511138197911</v>
      </c>
      <c r="Y1203" s="18">
        <f t="shared" ca="1" si="6"/>
        <v>1332698332.3667417</v>
      </c>
      <c r="Z1203" s="20"/>
      <c r="AA1203" s="20"/>
      <c r="AB1203" s="18"/>
      <c r="AC1203" s="20"/>
      <c r="AD1203" s="20"/>
      <c r="AE1203" s="24">
        <f t="shared" si="81"/>
        <v>12</v>
      </c>
      <c r="AH1203" s="25" t="str">
        <f t="shared" ca="1" si="7"/>
        <v>-</v>
      </c>
      <c r="AI1203" s="15">
        <f t="shared" ca="1" si="8"/>
        <v>50.472967374952781</v>
      </c>
      <c r="AJ1203" s="15">
        <f t="shared" ca="1" si="9"/>
        <v>52.592145986087026</v>
      </c>
      <c r="AK1203" s="17">
        <f t="shared" ca="1" si="10"/>
        <v>1.6380468371870831E-2</v>
      </c>
      <c r="AL1203" s="17">
        <f t="shared" ca="1" si="11"/>
        <v>-6.918471989921654E-4</v>
      </c>
      <c r="AM1203" s="26">
        <f t="shared" ca="1" si="12"/>
        <v>0</v>
      </c>
      <c r="AN1203" s="26">
        <f t="shared" ca="1" si="13"/>
        <v>1</v>
      </c>
      <c r="AO1203" s="25">
        <f t="shared" si="20"/>
        <v>0</v>
      </c>
      <c r="AP1203" s="26">
        <f t="shared" si="21"/>
        <v>0</v>
      </c>
      <c r="AQ1203" s="25">
        <f t="shared" si="22"/>
        <v>1</v>
      </c>
      <c r="AR1203" s="26">
        <f t="shared" si="23"/>
        <v>0</v>
      </c>
      <c r="BD1203" s="30"/>
      <c r="BE1203" s="30"/>
      <c r="BF1203" s="30"/>
    </row>
    <row r="1204" spans="1:58" x14ac:dyDescent="0.2">
      <c r="A1204" s="40">
        <v>39818</v>
      </c>
      <c r="B1204" s="13">
        <v>39.96</v>
      </c>
      <c r="C1204" s="14">
        <v>40.159999999999997</v>
      </c>
      <c r="D1204" s="31">
        <f t="shared" si="14"/>
        <v>22633.162269266693</v>
      </c>
      <c r="E1204" s="31">
        <f t="shared" si="15"/>
        <v>22590.334625031282</v>
      </c>
      <c r="F1204" s="16">
        <f t="shared" si="0"/>
        <v>45223.496894297976</v>
      </c>
      <c r="G1204" s="16">
        <f t="shared" si="1"/>
        <v>40.05990529780496</v>
      </c>
      <c r="H1204" s="17">
        <f t="shared" si="2"/>
        <v>4.980079681274785E-3</v>
      </c>
      <c r="I1204" s="16">
        <v>39.08</v>
      </c>
      <c r="J1204" s="32">
        <f t="shared" si="16"/>
        <v>1.0192211998177931</v>
      </c>
      <c r="K1204" s="18">
        <f t="shared" ca="1" si="3"/>
        <v>23721.226340424317</v>
      </c>
      <c r="L1204" s="19"/>
      <c r="M1204" s="20"/>
      <c r="N1204" s="18"/>
      <c r="O1204" s="20"/>
      <c r="P1204" s="21"/>
      <c r="Q1204" s="33">
        <f t="shared" si="17"/>
        <v>0.98077880018220676</v>
      </c>
      <c r="R1204" s="5">
        <f t="shared" ca="1" si="4"/>
        <v>2.5219207501806196</v>
      </c>
      <c r="S1204" s="20"/>
      <c r="T1204" s="20"/>
      <c r="U1204" s="5">
        <f t="shared" ca="1" si="5"/>
        <v>4.7417884948462596</v>
      </c>
      <c r="V1204" s="23"/>
      <c r="W1204" s="20"/>
      <c r="X1204" s="32">
        <f t="shared" si="18"/>
        <v>1.0384423996355865</v>
      </c>
      <c r="Y1204" s="18">
        <f t="shared" ca="1" si="6"/>
        <v>1383839373.4583926</v>
      </c>
      <c r="Z1204" s="20"/>
      <c r="AA1204" s="20"/>
      <c r="AB1204" s="18"/>
      <c r="AC1204" s="20"/>
      <c r="AD1204" s="20"/>
      <c r="AE1204" s="24">
        <f t="shared" si="81"/>
        <v>11</v>
      </c>
      <c r="AH1204" s="25" t="str">
        <f t="shared" ca="1" si="7"/>
        <v>-</v>
      </c>
      <c r="AI1204" s="15">
        <f t="shared" ca="1" si="8"/>
        <v>49.690639440204201</v>
      </c>
      <c r="AJ1204" s="15">
        <f t="shared" ca="1" si="9"/>
        <v>52.493081491243871</v>
      </c>
      <c r="AK1204" s="17">
        <f t="shared" ca="1" si="10"/>
        <v>1.6376423050400657E-2</v>
      </c>
      <c r="AL1204" s="17">
        <f t="shared" ca="1" si="11"/>
        <v>5.6081116095525047E-4</v>
      </c>
      <c r="AM1204" s="26">
        <f t="shared" ca="1" si="12"/>
        <v>0</v>
      </c>
      <c r="AN1204" s="26">
        <f t="shared" ca="1" si="13"/>
        <v>1</v>
      </c>
      <c r="AO1204" s="25">
        <f t="shared" si="20"/>
        <v>0</v>
      </c>
      <c r="AP1204" s="26">
        <f t="shared" si="21"/>
        <v>0</v>
      </c>
      <c r="AQ1204" s="25">
        <f t="shared" si="22"/>
        <v>1</v>
      </c>
      <c r="AR1204" s="26">
        <f t="shared" si="23"/>
        <v>0</v>
      </c>
      <c r="BD1204" s="30"/>
      <c r="BE1204" s="30"/>
      <c r="BF1204" s="30"/>
    </row>
    <row r="1205" spans="1:58" x14ac:dyDescent="0.2">
      <c r="A1205" s="40">
        <v>39819</v>
      </c>
      <c r="B1205" s="13">
        <v>39.53</v>
      </c>
      <c r="C1205" s="14">
        <v>39.549999999999997</v>
      </c>
      <c r="D1205" s="31">
        <f t="shared" si="14"/>
        <v>20575.602062969723</v>
      </c>
      <c r="E1205" s="31">
        <f t="shared" si="15"/>
        <v>24637.648017551874</v>
      </c>
      <c r="F1205" s="16">
        <f t="shared" si="0"/>
        <v>45213.250080521597</v>
      </c>
      <c r="G1205" s="16">
        <f t="shared" si="1"/>
        <v>39.540898419367629</v>
      </c>
      <c r="H1205" s="17">
        <f t="shared" si="2"/>
        <v>5.056890012641313E-4</v>
      </c>
      <c r="I1205" s="16">
        <v>38.56</v>
      </c>
      <c r="J1205" s="32">
        <f t="shared" si="16"/>
        <v>0.98682058492533453</v>
      </c>
      <c r="K1205" s="18">
        <f t="shared" ca="1" si="3"/>
        <v>23407.640130913493</v>
      </c>
      <c r="L1205" s="19"/>
      <c r="M1205" s="20"/>
      <c r="N1205" s="18"/>
      <c r="O1205" s="20"/>
      <c r="P1205" s="21"/>
      <c r="Q1205" s="33">
        <f t="shared" si="17"/>
        <v>1.0131794150746656</v>
      </c>
      <c r="R1205" s="5">
        <f t="shared" ca="1" si="4"/>
        <v>2.5550517460030164</v>
      </c>
      <c r="S1205" s="20"/>
      <c r="T1205" s="20"/>
      <c r="U1205" s="5">
        <f t="shared" ca="1" si="5"/>
        <v>4.8041180169231144</v>
      </c>
      <c r="V1205" s="23"/>
      <c r="W1205" s="20"/>
      <c r="X1205" s="32">
        <f t="shared" si="18"/>
        <v>0.97364116985066906</v>
      </c>
      <c r="Y1205" s="18">
        <f t="shared" ca="1" si="6"/>
        <v>1347274312.2840865</v>
      </c>
      <c r="Z1205" s="20"/>
      <c r="AA1205" s="20"/>
      <c r="AB1205" s="18"/>
      <c r="AC1205" s="20"/>
      <c r="AD1205" s="20"/>
      <c r="AE1205" s="24">
        <f t="shared" si="81"/>
        <v>10</v>
      </c>
      <c r="AH1205" s="25" t="str">
        <f t="shared" ca="1" si="7"/>
        <v>-</v>
      </c>
      <c r="AI1205" s="15">
        <f t="shared" ca="1" si="8"/>
        <v>48.76745685480325</v>
      </c>
      <c r="AJ1205" s="15">
        <f t="shared" ca="1" si="9"/>
        <v>52.318645373226964</v>
      </c>
      <c r="AK1205" s="17">
        <f t="shared" ca="1" si="10"/>
        <v>1.4635220797416748E-2</v>
      </c>
      <c r="AL1205" s="17">
        <f t="shared" ca="1" si="11"/>
        <v>2.9867124269550294E-4</v>
      </c>
      <c r="AM1205" s="26">
        <f t="shared" ca="1" si="12"/>
        <v>0</v>
      </c>
      <c r="AN1205" s="26">
        <f t="shared" ca="1" si="13"/>
        <v>1</v>
      </c>
      <c r="AO1205" s="25">
        <f t="shared" si="20"/>
        <v>0</v>
      </c>
      <c r="AP1205" s="26">
        <f t="shared" si="21"/>
        <v>0</v>
      </c>
      <c r="AQ1205" s="25">
        <f t="shared" si="22"/>
        <v>1</v>
      </c>
      <c r="AR1205" s="26">
        <f t="shared" si="23"/>
        <v>0</v>
      </c>
      <c r="BD1205" s="30"/>
      <c r="BE1205" s="30"/>
      <c r="BF1205" s="30"/>
    </row>
    <row r="1206" spans="1:58" x14ac:dyDescent="0.2">
      <c r="A1206" s="40">
        <v>39820</v>
      </c>
      <c r="B1206" s="13">
        <v>43.52</v>
      </c>
      <c r="C1206" s="14">
        <v>42.5</v>
      </c>
      <c r="D1206" s="31">
        <f t="shared" si="14"/>
        <v>18518.041856672749</v>
      </c>
      <c r="E1206" s="31">
        <f t="shared" si="15"/>
        <v>26694.167738283082</v>
      </c>
      <c r="F1206" s="16">
        <f t="shared" si="0"/>
        <v>45212.209594955828</v>
      </c>
      <c r="G1206" s="16">
        <f t="shared" si="1"/>
        <v>42.91777216515235</v>
      </c>
      <c r="H1206" s="17">
        <f t="shared" si="2"/>
        <v>-2.4000000000000021E-2</v>
      </c>
      <c r="I1206" s="16">
        <v>43.39</v>
      </c>
      <c r="J1206" s="32">
        <f t="shared" si="16"/>
        <v>1.0853770708468624</v>
      </c>
      <c r="K1206" s="18">
        <f t="shared" ca="1" si="3"/>
        <v>25405.080124292017</v>
      </c>
      <c r="L1206" s="19"/>
      <c r="M1206" s="20"/>
      <c r="N1206" s="18"/>
      <c r="O1206" s="20"/>
      <c r="P1206" s="21"/>
      <c r="Q1206" s="33">
        <f t="shared" si="17"/>
        <v>0.91462292915313759</v>
      </c>
      <c r="R1206" s="5">
        <f t="shared" ca="1" si="4"/>
        <v>2.3368115595153687</v>
      </c>
      <c r="S1206" s="20"/>
      <c r="T1206" s="20"/>
      <c r="U1206" s="5">
        <f t="shared" ca="1" si="5"/>
        <v>4.3938060636310325</v>
      </c>
      <c r="V1206" s="23"/>
      <c r="W1206" s="20"/>
      <c r="X1206" s="32">
        <f t="shared" si="18"/>
        <v>1.1707541416937248</v>
      </c>
      <c r="Y1206" s="18">
        <f t="shared" ca="1" si="6"/>
        <v>1577223172.2785287</v>
      </c>
      <c r="Z1206" s="20"/>
      <c r="AA1206" s="20"/>
      <c r="AB1206" s="18"/>
      <c r="AC1206" s="20"/>
      <c r="AD1206" s="20"/>
      <c r="AE1206" s="24">
        <f t="shared" si="81"/>
        <v>9</v>
      </c>
      <c r="AH1206" s="25" t="str">
        <f t="shared" ca="1" si="7"/>
        <v>-</v>
      </c>
      <c r="AI1206" s="15">
        <f t="shared" ca="1" si="8"/>
        <v>48.07857487580501</v>
      </c>
      <c r="AJ1206" s="15">
        <f t="shared" ca="1" si="9"/>
        <v>52.104076074086372</v>
      </c>
      <c r="AK1206" s="17">
        <f t="shared" ca="1" si="10"/>
        <v>9.1382148093928084E-3</v>
      </c>
      <c r="AL1206" s="17">
        <f t="shared" ca="1" si="11"/>
        <v>-1.0636130026221713E-3</v>
      </c>
      <c r="AM1206" s="26">
        <f t="shared" ca="1" si="12"/>
        <v>0</v>
      </c>
      <c r="AN1206" s="26">
        <f t="shared" ca="1" si="13"/>
        <v>1</v>
      </c>
      <c r="AO1206" s="25">
        <f t="shared" si="20"/>
        <v>0</v>
      </c>
      <c r="AP1206" s="26">
        <f t="shared" si="21"/>
        <v>0</v>
      </c>
      <c r="AQ1206" s="25">
        <f t="shared" si="22"/>
        <v>1</v>
      </c>
      <c r="AR1206" s="26">
        <f t="shared" si="23"/>
        <v>0</v>
      </c>
      <c r="BD1206" s="30"/>
      <c r="BE1206" s="30"/>
      <c r="BF1206" s="30"/>
    </row>
    <row r="1207" spans="1:58" x14ac:dyDescent="0.2">
      <c r="A1207" s="40">
        <v>39821</v>
      </c>
      <c r="B1207" s="13">
        <v>42.97</v>
      </c>
      <c r="C1207" s="14">
        <v>42.72</v>
      </c>
      <c r="D1207" s="31">
        <f t="shared" si="14"/>
        <v>16460.481650375776</v>
      </c>
      <c r="E1207" s="31">
        <f t="shared" si="15"/>
        <v>28801.109389531182</v>
      </c>
      <c r="F1207" s="16">
        <f t="shared" si="0"/>
        <v>45261.591039906954</v>
      </c>
      <c r="G1207" s="16">
        <f t="shared" si="1"/>
        <v>42.81091859826504</v>
      </c>
      <c r="H1207" s="17">
        <f t="shared" si="2"/>
        <v>-5.8520599250935224E-3</v>
      </c>
      <c r="I1207" s="16">
        <v>42.56</v>
      </c>
      <c r="J1207" s="32">
        <f t="shared" si="16"/>
        <v>0.99859976777693193</v>
      </c>
      <c r="K1207" s="18">
        <f t="shared" ca="1" si="3"/>
        <v>25368.472848502148</v>
      </c>
      <c r="L1207" s="19"/>
      <c r="M1207" s="20"/>
      <c r="N1207" s="18"/>
      <c r="O1207" s="20"/>
      <c r="P1207" s="21"/>
      <c r="Q1207" s="33">
        <f t="shared" si="17"/>
        <v>1.0014002322230682</v>
      </c>
      <c r="R1207" s="5">
        <f t="shared" ca="1" si="4"/>
        <v>2.3399861535535695</v>
      </c>
      <c r="S1207" s="20"/>
      <c r="T1207" s="20"/>
      <c r="U1207" s="5">
        <f t="shared" ca="1" si="5"/>
        <v>4.3998077779803664</v>
      </c>
      <c r="V1207" s="23"/>
      <c r="W1207" s="20"/>
      <c r="X1207" s="32">
        <f t="shared" si="18"/>
        <v>0.99719953555386387</v>
      </c>
      <c r="Y1207" s="18">
        <f t="shared" ca="1" si="6"/>
        <v>1572702703.5610867</v>
      </c>
      <c r="Z1207" s="20"/>
      <c r="AA1207" s="20"/>
      <c r="AB1207" s="18"/>
      <c r="AC1207" s="20"/>
      <c r="AD1207" s="20"/>
      <c r="AE1207" s="24">
        <f t="shared" si="81"/>
        <v>8</v>
      </c>
      <c r="AH1207" s="25" t="str">
        <f t="shared" ca="1" si="7"/>
        <v>-</v>
      </c>
      <c r="AI1207" s="15">
        <f t="shared" ca="1" si="8"/>
        <v>47.503938688954449</v>
      </c>
      <c r="AJ1207" s="15">
        <f t="shared" ca="1" si="9"/>
        <v>51.928528905022468</v>
      </c>
      <c r="AK1207" s="17">
        <f t="shared" ca="1" si="10"/>
        <v>4.8354535648526724E-3</v>
      </c>
      <c r="AL1207" s="17">
        <f t="shared" ca="1" si="11"/>
        <v>-4.4924275085810039E-4</v>
      </c>
      <c r="AM1207" s="26">
        <f t="shared" ca="1" si="12"/>
        <v>0</v>
      </c>
      <c r="AN1207" s="26">
        <f t="shared" ca="1" si="13"/>
        <v>1</v>
      </c>
      <c r="AO1207" s="25">
        <f t="shared" si="20"/>
        <v>0</v>
      </c>
      <c r="AP1207" s="26">
        <f t="shared" si="21"/>
        <v>0</v>
      </c>
      <c r="AQ1207" s="25">
        <f t="shared" si="22"/>
        <v>1</v>
      </c>
      <c r="AR1207" s="26">
        <f t="shared" si="23"/>
        <v>0</v>
      </c>
      <c r="BD1207" s="30"/>
      <c r="BE1207" s="30"/>
      <c r="BF1207" s="30"/>
    </row>
    <row r="1208" spans="1:58" x14ac:dyDescent="0.2">
      <c r="A1208" s="40">
        <v>39822</v>
      </c>
      <c r="B1208" s="13">
        <v>44.55</v>
      </c>
      <c r="C1208" s="14">
        <v>44.15</v>
      </c>
      <c r="D1208" s="31">
        <f t="shared" si="14"/>
        <v>14402.921444078804</v>
      </c>
      <c r="E1208" s="31">
        <f t="shared" si="15"/>
        <v>30870.710561454893</v>
      </c>
      <c r="F1208" s="16">
        <f t="shared" si="0"/>
        <v>45273.632005533698</v>
      </c>
      <c r="G1208" s="16">
        <f t="shared" si="1"/>
        <v>44.277252184603327</v>
      </c>
      <c r="H1208" s="17">
        <f t="shared" si="2"/>
        <v>-9.060022650056565E-3</v>
      </c>
      <c r="I1208" s="16">
        <v>42.82</v>
      </c>
      <c r="J1208" s="32">
        <f t="shared" si="16"/>
        <v>1.0345265351962123</v>
      </c>
      <c r="K1208" s="18">
        <f t="shared" ca="1" si="3"/>
        <v>26243.288389279209</v>
      </c>
      <c r="L1208" s="19"/>
      <c r="M1208" s="20"/>
      <c r="N1208" s="18"/>
      <c r="O1208" s="20"/>
      <c r="P1208" s="21"/>
      <c r="Q1208" s="33">
        <f t="shared" si="17"/>
        <v>0.96547346480378771</v>
      </c>
      <c r="R1208" s="5">
        <f t="shared" ca="1" si="4"/>
        <v>2.2591004241910642</v>
      </c>
      <c r="S1208" s="20"/>
      <c r="T1208" s="20"/>
      <c r="U1208" s="5">
        <f t="shared" ca="1" si="5"/>
        <v>4.2477522312602405</v>
      </c>
      <c r="V1208" s="23"/>
      <c r="W1208" s="20"/>
      <c r="X1208" s="32">
        <f t="shared" si="18"/>
        <v>1.0690530703924246</v>
      </c>
      <c r="Y1208" s="18">
        <f t="shared" ca="1" si="6"/>
        <v>1681192002.2663374</v>
      </c>
      <c r="Z1208" s="20"/>
      <c r="AA1208" s="20"/>
      <c r="AB1208" s="18"/>
      <c r="AC1208" s="20"/>
      <c r="AD1208" s="20"/>
      <c r="AE1208" s="24">
        <f t="shared" si="81"/>
        <v>7</v>
      </c>
      <c r="AH1208" s="25" t="str">
        <f t="shared" ca="1" si="7"/>
        <v>-</v>
      </c>
      <c r="AI1208" s="15">
        <f t="shared" ca="1" si="8"/>
        <v>46.960547478578803</v>
      </c>
      <c r="AJ1208" s="15">
        <f t="shared" ca="1" si="9"/>
        <v>51.773119971040479</v>
      </c>
      <c r="AK1208" s="17">
        <f t="shared" ca="1" si="10"/>
        <v>-5.1801631777381729E-4</v>
      </c>
      <c r="AL1208" s="17">
        <f t="shared" ca="1" si="11"/>
        <v>-7.8822143921390697E-4</v>
      </c>
      <c r="AM1208" s="26">
        <f t="shared" ca="1" si="12"/>
        <v>0</v>
      </c>
      <c r="AN1208" s="26">
        <f t="shared" ca="1" si="13"/>
        <v>1</v>
      </c>
      <c r="AO1208" s="25">
        <f t="shared" si="20"/>
        <v>0</v>
      </c>
      <c r="AP1208" s="26">
        <f t="shared" si="21"/>
        <v>0</v>
      </c>
      <c r="AQ1208" s="25">
        <f t="shared" si="22"/>
        <v>1</v>
      </c>
      <c r="AR1208" s="26">
        <f t="shared" si="23"/>
        <v>0</v>
      </c>
      <c r="BD1208" s="30"/>
      <c r="BE1208" s="30"/>
      <c r="BF1208" s="30"/>
    </row>
    <row r="1209" spans="1:58" x14ac:dyDescent="0.2">
      <c r="A1209" s="40">
        <v>39825</v>
      </c>
      <c r="B1209" s="13">
        <v>48.04</v>
      </c>
      <c r="C1209" s="14">
        <v>47.74</v>
      </c>
      <c r="D1209" s="31">
        <f t="shared" si="14"/>
        <v>12345.361237781832</v>
      </c>
      <c r="E1209" s="31">
        <f t="shared" si="15"/>
        <v>32946.912309824773</v>
      </c>
      <c r="F1209" s="16">
        <f t="shared" si="0"/>
        <v>45292.273547606601</v>
      </c>
      <c r="G1209" s="16">
        <f t="shared" si="1"/>
        <v>47.821771306256949</v>
      </c>
      <c r="H1209" s="17">
        <f t="shared" si="2"/>
        <v>-6.2840385421030209E-3</v>
      </c>
      <c r="I1209" s="16">
        <v>45.84</v>
      </c>
      <c r="J1209" s="32">
        <f t="shared" si="16"/>
        <v>1.0804975397345777</v>
      </c>
      <c r="K1209" s="18">
        <f t="shared" ca="1" si="3"/>
        <v>28354.652529665691</v>
      </c>
      <c r="L1209" s="19"/>
      <c r="M1209" s="20"/>
      <c r="N1209" s="18"/>
      <c r="O1209" s="20"/>
      <c r="P1209" s="21"/>
      <c r="Q1209" s="33">
        <f t="shared" si="17"/>
        <v>0.91950246026542237</v>
      </c>
      <c r="R1209" s="5">
        <f t="shared" ca="1" si="4"/>
        <v>2.0771618625941008</v>
      </c>
      <c r="S1209" s="20"/>
      <c r="T1209" s="20"/>
      <c r="U1209" s="5">
        <f t="shared" ca="1" si="5"/>
        <v>3.9056849098485253</v>
      </c>
      <c r="V1209" s="23"/>
      <c r="W1209" s="20"/>
      <c r="X1209" s="32">
        <f t="shared" si="18"/>
        <v>1.1609950794691553</v>
      </c>
      <c r="Y1209" s="18">
        <f t="shared" ca="1" si="6"/>
        <v>1951727184.5450246</v>
      </c>
      <c r="Z1209" s="20"/>
      <c r="AA1209" s="20"/>
      <c r="AB1209" s="18"/>
      <c r="AC1209" s="20"/>
      <c r="AD1209" s="20"/>
      <c r="AE1209" s="24">
        <f t="shared" si="81"/>
        <v>6</v>
      </c>
      <c r="AH1209" s="25" t="str">
        <f t="shared" ca="1" si="7"/>
        <v>-</v>
      </c>
      <c r="AI1209" s="15">
        <f t="shared" ca="1" si="8"/>
        <v>46.635562232843249</v>
      </c>
      <c r="AJ1209" s="15">
        <f t="shared" ca="1" si="9"/>
        <v>51.677859025991019</v>
      </c>
      <c r="AK1209" s="17">
        <f t="shared" ca="1" si="10"/>
        <v>-6.6183920724523686E-3</v>
      </c>
      <c r="AL1209" s="17">
        <f t="shared" ca="1" si="11"/>
        <v>1.4847249905109855E-3</v>
      </c>
      <c r="AM1209" s="26">
        <f t="shared" ca="1" si="12"/>
        <v>0</v>
      </c>
      <c r="AN1209" s="26">
        <f t="shared" ca="1" si="13"/>
        <v>0</v>
      </c>
      <c r="AO1209" s="25">
        <f t="shared" si="20"/>
        <v>0</v>
      </c>
      <c r="AP1209" s="26">
        <f t="shared" si="21"/>
        <v>0</v>
      </c>
      <c r="AQ1209" s="25">
        <f t="shared" si="22"/>
        <v>1</v>
      </c>
      <c r="AR1209" s="26">
        <f t="shared" si="23"/>
        <v>0</v>
      </c>
      <c r="BD1209" s="30"/>
      <c r="BE1209" s="30"/>
      <c r="BF1209" s="30"/>
    </row>
    <row r="1210" spans="1:58" x14ac:dyDescent="0.2">
      <c r="A1210" s="40">
        <v>39826</v>
      </c>
      <c r="B1210" s="13">
        <v>46.67</v>
      </c>
      <c r="C1210" s="14">
        <v>46.81</v>
      </c>
      <c r="D1210" s="31">
        <f t="shared" si="14"/>
        <v>10287.80103148486</v>
      </c>
      <c r="E1210" s="31">
        <f t="shared" si="15"/>
        <v>35017.402303760813</v>
      </c>
      <c r="F1210" s="16">
        <f t="shared" si="0"/>
        <v>45305.203335245671</v>
      </c>
      <c r="G1210" s="16">
        <f t="shared" si="1"/>
        <v>46.778209123050395</v>
      </c>
      <c r="H1210" s="17">
        <f t="shared" si="2"/>
        <v>2.9908139286477509E-3</v>
      </c>
      <c r="I1210" s="16">
        <v>43.27</v>
      </c>
      <c r="J1210" s="32">
        <f t="shared" si="16"/>
        <v>0.97845733918336353</v>
      </c>
      <c r="K1210" s="18">
        <f t="shared" ca="1" si="3"/>
        <v>27742.686807783401</v>
      </c>
      <c r="L1210" s="19"/>
      <c r="M1210" s="20"/>
      <c r="N1210" s="18"/>
      <c r="O1210" s="20"/>
      <c r="P1210" s="21"/>
      <c r="Q1210" s="33">
        <f t="shared" si="17"/>
        <v>1.0215426608166365</v>
      </c>
      <c r="R1210" s="5">
        <f t="shared" ca="1" si="4"/>
        <v>2.121821060104037</v>
      </c>
      <c r="S1210" s="20"/>
      <c r="T1210" s="20"/>
      <c r="U1210" s="5">
        <f t="shared" ca="1" si="5"/>
        <v>3.9896871617728893</v>
      </c>
      <c r="V1210" s="23"/>
      <c r="W1210" s="20"/>
      <c r="X1210" s="32">
        <f t="shared" si="18"/>
        <v>0.95691467836672706</v>
      </c>
      <c r="Y1210" s="18">
        <f t="shared" ca="1" si="6"/>
        <v>1867513476.0619373</v>
      </c>
      <c r="Z1210" s="20"/>
      <c r="AA1210" s="20"/>
      <c r="AB1210" s="18"/>
      <c r="AC1210" s="20"/>
      <c r="AD1210" s="20"/>
      <c r="AE1210" s="24">
        <f t="shared" si="81"/>
        <v>5</v>
      </c>
      <c r="AH1210" s="25" t="str">
        <f t="shared" ca="1" si="7"/>
        <v>-</v>
      </c>
      <c r="AI1210" s="15">
        <f t="shared" ca="1" si="8"/>
        <v>46.2313022396959</v>
      </c>
      <c r="AJ1210" s="15">
        <f t="shared" ca="1" si="9"/>
        <v>51.471306555520677</v>
      </c>
      <c r="AK1210" s="17">
        <f t="shared" ca="1" si="10"/>
        <v>-6.9499363645568746E-3</v>
      </c>
      <c r="AL1210" s="17">
        <f t="shared" ca="1" si="11"/>
        <v>3.4343731173359579E-3</v>
      </c>
      <c r="AM1210" s="26">
        <f t="shared" ca="1" si="12"/>
        <v>0</v>
      </c>
      <c r="AN1210" s="26">
        <f t="shared" ca="1" si="13"/>
        <v>0</v>
      </c>
      <c r="AO1210" s="25">
        <f t="shared" si="20"/>
        <v>0</v>
      </c>
      <c r="AP1210" s="26">
        <f t="shared" si="21"/>
        <v>0</v>
      </c>
      <c r="AQ1210" s="25">
        <f t="shared" si="22"/>
        <v>1</v>
      </c>
      <c r="AR1210" s="26">
        <f t="shared" si="23"/>
        <v>0</v>
      </c>
      <c r="BD1210" s="30"/>
      <c r="BE1210" s="30"/>
      <c r="BF1210" s="30"/>
    </row>
    <row r="1211" spans="1:58" x14ac:dyDescent="0.2">
      <c r="A1211" s="40">
        <v>39827</v>
      </c>
      <c r="B1211" s="13">
        <v>51.79</v>
      </c>
      <c r="C1211" s="14">
        <v>50.56</v>
      </c>
      <c r="D1211" s="31">
        <f t="shared" si="14"/>
        <v>8230.2408251878878</v>
      </c>
      <c r="E1211" s="31">
        <f t="shared" si="15"/>
        <v>37068.80873033376</v>
      </c>
      <c r="F1211" s="16">
        <f t="shared" si="0"/>
        <v>45299.049555521648</v>
      </c>
      <c r="G1211" s="16">
        <f t="shared" si="1"/>
        <v>50.783474803871407</v>
      </c>
      <c r="H1211" s="17">
        <f t="shared" si="2"/>
        <v>-2.4327531645569556E-2</v>
      </c>
      <c r="I1211" s="16">
        <v>49.14</v>
      </c>
      <c r="J1211" s="32">
        <f t="shared" si="16"/>
        <v>1.0854750078207358</v>
      </c>
      <c r="K1211" s="18">
        <f t="shared" ca="1" si="3"/>
        <v>30112.765492486618</v>
      </c>
      <c r="L1211" s="19"/>
      <c r="M1211" s="20"/>
      <c r="N1211" s="18"/>
      <c r="O1211" s="20"/>
      <c r="P1211" s="21"/>
      <c r="Q1211" s="33">
        <f t="shared" si="17"/>
        <v>0.9145249921792642</v>
      </c>
      <c r="R1211" s="5">
        <f t="shared" ca="1" si="4"/>
        <v>1.9403775514530939</v>
      </c>
      <c r="S1211" s="20"/>
      <c r="T1211" s="20"/>
      <c r="U1211" s="5">
        <f t="shared" ca="1" si="5"/>
        <v>3.6485437066667727</v>
      </c>
      <c r="V1211" s="23"/>
      <c r="W1211" s="20"/>
      <c r="X1211" s="32">
        <f t="shared" si="18"/>
        <v>1.1709500156414716</v>
      </c>
      <c r="Y1211" s="18">
        <f t="shared" ca="1" si="6"/>
        <v>2186621016.1605439</v>
      </c>
      <c r="Z1211" s="20"/>
      <c r="AA1211" s="20"/>
      <c r="AB1211" s="18"/>
      <c r="AC1211" s="20"/>
      <c r="AD1211" s="20"/>
      <c r="AE1211" s="24">
        <f t="shared" si="81"/>
        <v>4</v>
      </c>
      <c r="AH1211" s="25" t="str">
        <f t="shared" ca="1" si="7"/>
        <v>-</v>
      </c>
      <c r="AI1211" s="15">
        <f t="shared" ca="1" si="8"/>
        <v>46.055366808017602</v>
      </c>
      <c r="AJ1211" s="15">
        <f t="shared" ca="1" si="9"/>
        <v>51.461153535949215</v>
      </c>
      <c r="AK1211" s="17">
        <f t="shared" ca="1" si="10"/>
        <v>-1.1088806472362489E-2</v>
      </c>
      <c r="AL1211" s="17">
        <f t="shared" ca="1" si="11"/>
        <v>3.0153423207150212E-3</v>
      </c>
      <c r="AM1211" s="26">
        <f t="shared" ca="1" si="12"/>
        <v>0</v>
      </c>
      <c r="AN1211" s="26">
        <f t="shared" ca="1" si="13"/>
        <v>0</v>
      </c>
      <c r="AO1211" s="25">
        <f t="shared" si="20"/>
        <v>0</v>
      </c>
      <c r="AP1211" s="26">
        <f t="shared" si="21"/>
        <v>0</v>
      </c>
      <c r="AQ1211" s="25">
        <f t="shared" si="22"/>
        <v>1</v>
      </c>
      <c r="AR1211" s="26">
        <f t="shared" si="23"/>
        <v>0</v>
      </c>
      <c r="BD1211" s="30"/>
      <c r="BE1211" s="30"/>
      <c r="BF1211" s="30"/>
    </row>
    <row r="1212" spans="1:58" x14ac:dyDescent="0.2">
      <c r="A1212" s="40">
        <v>39828</v>
      </c>
      <c r="B1212" s="13">
        <v>53.26</v>
      </c>
      <c r="C1212" s="14">
        <v>49.93</v>
      </c>
      <c r="D1212" s="31">
        <f t="shared" si="14"/>
        <v>6172.6806188909159</v>
      </c>
      <c r="E1212" s="31">
        <f t="shared" si="15"/>
        <v>39176.424297662088</v>
      </c>
      <c r="F1212" s="16">
        <f t="shared" si="0"/>
        <v>45349.104916553006</v>
      </c>
      <c r="G1212" s="16">
        <f t="shared" si="1"/>
        <v>50.383262010324792</v>
      </c>
      <c r="H1212" s="17">
        <f t="shared" si="2"/>
        <v>-6.6693370719006495E-2</v>
      </c>
      <c r="I1212" s="16">
        <v>51</v>
      </c>
      <c r="J1212" s="32">
        <f t="shared" si="16"/>
        <v>0.99321552160339932</v>
      </c>
      <c r="K1212" s="18">
        <f t="shared" ca="1" si="3"/>
        <v>29907.246777308446</v>
      </c>
      <c r="L1212" s="19"/>
      <c r="M1212" s="20"/>
      <c r="N1212" s="18"/>
      <c r="O1212" s="20"/>
      <c r="P1212" s="21"/>
      <c r="Q1212" s="33">
        <f t="shared" si="17"/>
        <v>1.0067844783966007</v>
      </c>
      <c r="R1212" s="5">
        <f t="shared" ca="1" si="4"/>
        <v>1.953460619041733</v>
      </c>
      <c r="S1212" s="20"/>
      <c r="T1212" s="20"/>
      <c r="U1212" s="5">
        <f t="shared" ca="1" si="5"/>
        <v>3.6731714157032602</v>
      </c>
      <c r="V1212" s="23"/>
      <c r="W1212" s="20"/>
      <c r="X1212" s="32">
        <f t="shared" si="18"/>
        <v>0.98643104320679875</v>
      </c>
      <c r="Y1212" s="18">
        <f t="shared" ca="1" si="6"/>
        <v>2156808894.3824968</v>
      </c>
      <c r="Z1212" s="20"/>
      <c r="AA1212" s="20"/>
      <c r="AB1212" s="18"/>
      <c r="AC1212" s="20"/>
      <c r="AD1212" s="20"/>
      <c r="AE1212" s="24">
        <f t="shared" si="81"/>
        <v>3</v>
      </c>
      <c r="AH1212" s="25" t="str">
        <f t="shared" ca="1" si="7"/>
        <v>-</v>
      </c>
      <c r="AI1212" s="15">
        <f t="shared" ca="1" si="8"/>
        <v>45.839019364181361</v>
      </c>
      <c r="AJ1212" s="15">
        <f t="shared" ca="1" si="9"/>
        <v>51.355687234956726</v>
      </c>
      <c r="AK1212" s="17">
        <f t="shared" ca="1" si="10"/>
        <v>-1.8204368258863568E-2</v>
      </c>
      <c r="AL1212" s="17">
        <f t="shared" ca="1" si="11"/>
        <v>-1.3173588982038215E-3</v>
      </c>
      <c r="AM1212" s="26">
        <f t="shared" ca="1" si="12"/>
        <v>0</v>
      </c>
      <c r="AN1212" s="26">
        <f t="shared" ca="1" si="13"/>
        <v>0</v>
      </c>
      <c r="AO1212" s="25">
        <f t="shared" si="20"/>
        <v>0</v>
      </c>
      <c r="AP1212" s="26">
        <f t="shared" si="21"/>
        <v>0</v>
      </c>
      <c r="AQ1212" s="25">
        <f t="shared" si="22"/>
        <v>1</v>
      </c>
      <c r="AR1212" s="26">
        <f t="shared" si="23"/>
        <v>0</v>
      </c>
      <c r="BD1212" s="30"/>
      <c r="BE1212" s="30"/>
      <c r="BF1212" s="30"/>
    </row>
    <row r="1213" spans="1:58" x14ac:dyDescent="0.2">
      <c r="A1213" s="40">
        <v>39829</v>
      </c>
      <c r="B1213" s="13">
        <v>49.65</v>
      </c>
      <c r="C1213" s="14">
        <v>48.53</v>
      </c>
      <c r="D1213" s="31">
        <f t="shared" si="14"/>
        <v>4115.1204125939439</v>
      </c>
      <c r="E1213" s="31">
        <f t="shared" si="15"/>
        <v>41371.210129574298</v>
      </c>
      <c r="F1213" s="16">
        <f t="shared" si="0"/>
        <v>45486.330542168245</v>
      </c>
      <c r="G1213" s="16">
        <f t="shared" si="1"/>
        <v>48.631325712739837</v>
      </c>
      <c r="H1213" s="17">
        <f t="shared" si="2"/>
        <v>-2.307850813929524E-2</v>
      </c>
      <c r="I1213" s="16">
        <v>46.11</v>
      </c>
      <c r="J1213" s="32">
        <f t="shared" si="16"/>
        <v>0.96814857428361412</v>
      </c>
      <c r="K1213" s="18">
        <f t="shared" ca="1" si="3"/>
        <v>28953.477904797943</v>
      </c>
      <c r="L1213" s="19"/>
      <c r="M1213" s="20"/>
      <c r="N1213" s="18"/>
      <c r="O1213" s="20"/>
      <c r="P1213" s="21"/>
      <c r="Q1213" s="33">
        <f t="shared" si="17"/>
        <v>1.031851425716386</v>
      </c>
      <c r="R1213" s="5">
        <f t="shared" ca="1" si="4"/>
        <v>2.0155971542144111</v>
      </c>
      <c r="S1213" s="20"/>
      <c r="T1213" s="20"/>
      <c r="U1213" s="5">
        <f t="shared" ca="1" si="5"/>
        <v>3.7900374041789022</v>
      </c>
      <c r="V1213" s="23"/>
      <c r="W1213" s="20"/>
      <c r="X1213" s="32">
        <f t="shared" si="18"/>
        <v>0.93629714856722823</v>
      </c>
      <c r="Y1213" s="18">
        <f t="shared" ca="1" si="6"/>
        <v>2019281113.8575273</v>
      </c>
      <c r="Z1213" s="20"/>
      <c r="AA1213" s="20"/>
      <c r="AB1213" s="18"/>
      <c r="AC1213" s="20"/>
      <c r="AD1213" s="20"/>
      <c r="AE1213" s="24">
        <f t="shared" si="81"/>
        <v>2</v>
      </c>
      <c r="AH1213" s="25" t="str">
        <f t="shared" ca="1" si="7"/>
        <v>-</v>
      </c>
      <c r="AI1213" s="15">
        <f t="shared" ca="1" si="8"/>
        <v>45.666246582118482</v>
      </c>
      <c r="AJ1213" s="15">
        <f t="shared" ca="1" si="9"/>
        <v>51.145786273937297</v>
      </c>
      <c r="AK1213" s="17">
        <f t="shared" ca="1" si="10"/>
        <v>-2.1075442961230522E-2</v>
      </c>
      <c r="AL1213" s="17">
        <f t="shared" ca="1" si="11"/>
        <v>-3.2835086736695482E-3</v>
      </c>
      <c r="AM1213" s="26">
        <f t="shared" ca="1" si="12"/>
        <v>0</v>
      </c>
      <c r="AN1213" s="26">
        <f t="shared" ca="1" si="13"/>
        <v>0</v>
      </c>
      <c r="AO1213" s="25">
        <f t="shared" si="20"/>
        <v>0</v>
      </c>
      <c r="AP1213" s="26">
        <f t="shared" si="21"/>
        <v>0</v>
      </c>
      <c r="AQ1213" s="25">
        <f t="shared" si="22"/>
        <v>1</v>
      </c>
      <c r="AR1213" s="26">
        <f t="shared" si="23"/>
        <v>0</v>
      </c>
      <c r="BD1213" s="30"/>
      <c r="BE1213" s="30"/>
      <c r="BF1213" s="30"/>
    </row>
    <row r="1214" spans="1:58" x14ac:dyDescent="0.2">
      <c r="A1214" s="40">
        <v>39833</v>
      </c>
      <c r="B1214" s="13">
        <v>57.9</v>
      </c>
      <c r="C1214" s="14">
        <v>54.66</v>
      </c>
      <c r="D1214" s="31">
        <f t="shared" si="14"/>
        <v>2057.560206296972</v>
      </c>
      <c r="E1214" s="31">
        <f t="shared" si="15"/>
        <v>43476.255755839382</v>
      </c>
      <c r="F1214" s="16">
        <f t="shared" si="0"/>
        <v>45533.815962136352</v>
      </c>
      <c r="G1214" s="16">
        <f t="shared" si="1"/>
        <v>54.806407563862997</v>
      </c>
      <c r="H1214" s="17">
        <f t="shared" si="2"/>
        <v>-5.9275521405049547E-2</v>
      </c>
      <c r="I1214" s="16">
        <v>56.65</v>
      </c>
      <c r="J1214" s="32">
        <f t="shared" si="16"/>
        <v>1.1281539597579724</v>
      </c>
      <c r="K1214" s="18">
        <f t="shared" ca="1" si="3"/>
        <v>32662.64910201895</v>
      </c>
      <c r="L1214" s="19"/>
      <c r="M1214" s="20"/>
      <c r="N1214" s="18"/>
      <c r="O1214" s="20"/>
      <c r="P1214" s="21"/>
      <c r="Q1214" s="33">
        <f t="shared" si="17"/>
        <v>0.87184604024202761</v>
      </c>
      <c r="R1214" s="5">
        <f t="shared" ca="1" si="4"/>
        <v>1.7572171912181764</v>
      </c>
      <c r="S1214" s="20"/>
      <c r="T1214" s="20"/>
      <c r="U1214" s="5">
        <f t="shared" ca="1" si="5"/>
        <v>3.3042159780638434</v>
      </c>
      <c r="V1214" s="23"/>
      <c r="W1214" s="20"/>
      <c r="X1214" s="32">
        <f t="shared" si="18"/>
        <v>1.2563079195159448</v>
      </c>
      <c r="Y1214" s="18">
        <f t="shared" ca="1" si="6"/>
        <v>2536671897.7628794</v>
      </c>
      <c r="Z1214" s="20"/>
      <c r="AA1214" s="20"/>
      <c r="AB1214" s="18"/>
      <c r="AC1214" s="20"/>
      <c r="AD1214" s="20"/>
      <c r="AE1214" s="24">
        <f t="shared" si="81"/>
        <v>1</v>
      </c>
      <c r="AH1214" s="25" t="str">
        <f t="shared" ca="1" si="7"/>
        <v>-</v>
      </c>
      <c r="AI1214" s="15">
        <f t="shared" ca="1" si="8"/>
        <v>45.796551704207204</v>
      </c>
      <c r="AJ1214" s="15">
        <f t="shared" ca="1" si="9"/>
        <v>51.075264948740958</v>
      </c>
      <c r="AK1214" s="17">
        <f t="shared" ca="1" si="10"/>
        <v>-2.9444692753729351E-2</v>
      </c>
      <c r="AL1214" s="17">
        <f t="shared" ca="1" si="11"/>
        <v>-7.301000737116134E-3</v>
      </c>
      <c r="AM1214" s="26">
        <f t="shared" ca="1" si="12"/>
        <v>0</v>
      </c>
      <c r="AN1214" s="26">
        <f t="shared" ca="1" si="13"/>
        <v>0</v>
      </c>
      <c r="AO1214" s="25">
        <f t="shared" si="20"/>
        <v>0</v>
      </c>
      <c r="AP1214" s="26">
        <f t="shared" si="21"/>
        <v>0</v>
      </c>
      <c r="AQ1214" s="25">
        <f t="shared" si="22"/>
        <v>1</v>
      </c>
      <c r="AR1214" s="26">
        <f t="shared" si="23"/>
        <v>0</v>
      </c>
      <c r="BD1214" s="30"/>
      <c r="BE1214" s="30"/>
      <c r="BF1214" s="30"/>
    </row>
    <row r="1215" spans="1:58" x14ac:dyDescent="0.2">
      <c r="A1215" s="41">
        <v>39834</v>
      </c>
      <c r="B1215" s="13">
        <v>51.13</v>
      </c>
      <c r="C1215" s="14">
        <v>47.36</v>
      </c>
      <c r="D1215" s="31">
        <f t="shared" si="14"/>
        <v>45655.778916186886</v>
      </c>
      <c r="E1215" s="31">
        <f t="shared" si="15"/>
        <v>0</v>
      </c>
      <c r="F1215" s="16">
        <f t="shared" si="0"/>
        <v>45655.778916186886</v>
      </c>
      <c r="G1215" s="16">
        <f t="shared" si="1"/>
        <v>51.13000000000001</v>
      </c>
      <c r="H1215" s="17">
        <f t="shared" si="2"/>
        <v>-7.9603040540540571E-2</v>
      </c>
      <c r="I1215" s="16">
        <v>46.42</v>
      </c>
      <c r="J1215" s="32">
        <f t="shared" si="16"/>
        <v>0.93541895353091842</v>
      </c>
      <c r="K1215" s="18">
        <f t="shared" ca="1" si="3"/>
        <v>30552.015447327289</v>
      </c>
      <c r="L1215" s="19"/>
      <c r="M1215" s="20"/>
      <c r="N1215" s="18"/>
      <c r="O1215" s="20"/>
      <c r="P1215" s="21"/>
      <c r="Q1215" s="33">
        <f t="shared" si="17"/>
        <v>1.0645810464690815</v>
      </c>
      <c r="R1215" s="5">
        <f t="shared" ca="1" si="4"/>
        <v>1.8706221853940264</v>
      </c>
      <c r="S1215" s="20"/>
      <c r="T1215" s="20"/>
      <c r="U1215" s="5">
        <f t="shared" ca="1" si="5"/>
        <v>3.5174852769315241</v>
      </c>
      <c r="V1215" s="23"/>
      <c r="W1215" s="20"/>
      <c r="X1215" s="32">
        <f t="shared" si="18"/>
        <v>0.87083790706183684</v>
      </c>
      <c r="Y1215" s="18">
        <f t="shared" ca="1" si="6"/>
        <v>2208884663.1688304</v>
      </c>
      <c r="Z1215" s="20"/>
      <c r="AA1215" s="20"/>
      <c r="AB1215" s="18"/>
      <c r="AC1215" s="20"/>
      <c r="AD1215" s="20"/>
      <c r="AE1215" s="24">
        <v>19</v>
      </c>
      <c r="AH1215" s="25" t="str">
        <f t="shared" ca="1" si="7"/>
        <v>-</v>
      </c>
      <c r="AI1215" s="15">
        <f t="shared" ca="1" si="8"/>
        <v>45.838707709676768</v>
      </c>
      <c r="AJ1215" s="15">
        <f t="shared" ca="1" si="9"/>
        <v>50.788191778009249</v>
      </c>
      <c r="AK1215" s="17">
        <f t="shared" ca="1" si="10"/>
        <v>-4.1664526420135607E-2</v>
      </c>
      <c r="AL1215" s="17">
        <f t="shared" ca="1" si="11"/>
        <v>-1.2960747178347894E-2</v>
      </c>
      <c r="AM1215" s="26">
        <f t="shared" ca="1" si="12"/>
        <v>0</v>
      </c>
      <c r="AN1215" s="26">
        <f t="shared" ca="1" si="13"/>
        <v>0</v>
      </c>
      <c r="AO1215" s="25">
        <f t="shared" si="20"/>
        <v>0</v>
      </c>
      <c r="AP1215" s="26">
        <f t="shared" si="21"/>
        <v>0</v>
      </c>
      <c r="AQ1215" s="25">
        <f t="shared" si="22"/>
        <v>1</v>
      </c>
      <c r="AR1215" s="26">
        <f t="shared" si="23"/>
        <v>0</v>
      </c>
      <c r="BD1215" s="30"/>
      <c r="BE1215" s="30"/>
      <c r="BF1215" s="30"/>
    </row>
    <row r="1216" spans="1:58" x14ac:dyDescent="0.2">
      <c r="A1216" s="40">
        <v>39835</v>
      </c>
      <c r="B1216" s="13">
        <v>50.54</v>
      </c>
      <c r="C1216" s="14">
        <v>47.37</v>
      </c>
      <c r="D1216" s="31">
        <f t="shared" si="14"/>
        <v>43252.843183755998</v>
      </c>
      <c r="E1216" s="31">
        <f t="shared" si="15"/>
        <v>2594.2167229558986</v>
      </c>
      <c r="F1216" s="16">
        <f t="shared" si="0"/>
        <v>45847.059906711896</v>
      </c>
      <c r="G1216" s="16">
        <f t="shared" si="1"/>
        <v>50.360628257766066</v>
      </c>
      <c r="H1216" s="17">
        <f t="shared" si="2"/>
        <v>-6.6919991555837166E-2</v>
      </c>
      <c r="I1216" s="16">
        <v>47.29</v>
      </c>
      <c r="J1216" s="32">
        <f t="shared" si="16"/>
        <v>0.98907922635841072</v>
      </c>
      <c r="K1216" s="18">
        <f t="shared" ca="1" si="3"/>
        <v>30217.131860191246</v>
      </c>
      <c r="L1216" s="19"/>
      <c r="M1216" s="20"/>
      <c r="N1216" s="18"/>
      <c r="O1216" s="20"/>
      <c r="P1216" s="21"/>
      <c r="Q1216" s="33">
        <f t="shared" si="17"/>
        <v>1.0109207736415893</v>
      </c>
      <c r="R1216" s="5">
        <f t="shared" ca="1" si="4"/>
        <v>1.8909720481593337</v>
      </c>
      <c r="S1216" s="20"/>
      <c r="T1216" s="20"/>
      <c r="U1216" s="5">
        <f t="shared" ca="1" si="5"/>
        <v>3.5557771996875234</v>
      </c>
      <c r="V1216" s="23"/>
      <c r="W1216" s="20"/>
      <c r="X1216" s="32">
        <f t="shared" si="18"/>
        <v>0.97815845271682145</v>
      </c>
      <c r="Y1216" s="18">
        <f t="shared" ca="1" si="6"/>
        <v>2160497005.9263415</v>
      </c>
      <c r="Z1216" s="20"/>
      <c r="AA1216" s="20"/>
      <c r="AB1216" s="18"/>
      <c r="AC1216" s="20"/>
      <c r="AD1216" s="20"/>
      <c r="AE1216" s="24">
        <f t="shared" ref="AE1216:AE1233" si="82">AE1215-1</f>
        <v>18</v>
      </c>
      <c r="AH1216" s="25" t="str">
        <f t="shared" ca="1" si="7"/>
        <v>-</v>
      </c>
      <c r="AI1216" s="15">
        <f t="shared" ca="1" si="8"/>
        <v>45.985734703379364</v>
      </c>
      <c r="AJ1216" s="15">
        <f t="shared" ca="1" si="9"/>
        <v>50.410254996539116</v>
      </c>
      <c r="AK1216" s="17">
        <f t="shared" ca="1" si="10"/>
        <v>-5.3316327334216429E-2</v>
      </c>
      <c r="AL1216" s="17">
        <f t="shared" ca="1" si="11"/>
        <v>-1.7704623896096693E-2</v>
      </c>
      <c r="AM1216" s="26">
        <f t="shared" ca="1" si="12"/>
        <v>0</v>
      </c>
      <c r="AN1216" s="26">
        <f t="shared" ca="1" si="13"/>
        <v>0</v>
      </c>
      <c r="AO1216" s="25">
        <f t="shared" si="20"/>
        <v>0</v>
      </c>
      <c r="AP1216" s="26">
        <f t="shared" si="21"/>
        <v>0</v>
      </c>
      <c r="AQ1216" s="25">
        <f t="shared" si="22"/>
        <v>1</v>
      </c>
      <c r="AR1216" s="26">
        <f t="shared" si="23"/>
        <v>0</v>
      </c>
      <c r="BD1216" s="30"/>
      <c r="BE1216" s="30"/>
      <c r="BF1216" s="30"/>
    </row>
    <row r="1217" spans="1:58" x14ac:dyDescent="0.2">
      <c r="A1217" s="40">
        <v>39836</v>
      </c>
      <c r="B1217" s="13">
        <v>50.16</v>
      </c>
      <c r="C1217" s="14">
        <v>47.2</v>
      </c>
      <c r="D1217" s="31">
        <f t="shared" si="14"/>
        <v>40849.907451325111</v>
      </c>
      <c r="E1217" s="31">
        <f t="shared" si="15"/>
        <v>5157.9568943102822</v>
      </c>
      <c r="F1217" s="16">
        <f t="shared" si="0"/>
        <v>46007.864345635389</v>
      </c>
      <c r="G1217" s="16">
        <f t="shared" si="1"/>
        <v>49.828153420631295</v>
      </c>
      <c r="H1217" s="17">
        <f t="shared" si="2"/>
        <v>-6.271186440677945E-2</v>
      </c>
      <c r="I1217" s="16">
        <v>47.27</v>
      </c>
      <c r="J1217" s="32">
        <f t="shared" si="16"/>
        <v>0.99289708879407712</v>
      </c>
      <c r="K1217" s="18">
        <f t="shared" ca="1" si="3"/>
        <v>30001.279113791923</v>
      </c>
      <c r="L1217" s="19"/>
      <c r="M1217" s="20"/>
      <c r="N1217" s="18"/>
      <c r="O1217" s="20"/>
      <c r="P1217" s="21"/>
      <c r="Q1217" s="33">
        <f t="shared" si="17"/>
        <v>1.0071029112059229</v>
      </c>
      <c r="R1217" s="5">
        <f t="shared" ca="1" si="4"/>
        <v>1.9043241197670604</v>
      </c>
      <c r="S1217" s="20"/>
      <c r="T1217" s="20"/>
      <c r="U1217" s="5">
        <f t="shared" ca="1" si="5"/>
        <v>3.5809109711689393</v>
      </c>
      <c r="V1217" s="23"/>
      <c r="W1217" s="20"/>
      <c r="X1217" s="32">
        <f t="shared" si="18"/>
        <v>0.98579417758815435</v>
      </c>
      <c r="Y1217" s="18">
        <f t="shared" ca="1" si="6"/>
        <v>2129665199.9812338</v>
      </c>
      <c r="Z1217" s="20"/>
      <c r="AA1217" s="20"/>
      <c r="AB1217" s="18"/>
      <c r="AC1217" s="20"/>
      <c r="AD1217" s="20"/>
      <c r="AE1217" s="24">
        <f t="shared" si="82"/>
        <v>17</v>
      </c>
      <c r="AH1217" s="25" t="str">
        <f t="shared" ca="1" si="7"/>
        <v>-</v>
      </c>
      <c r="AI1217" s="15">
        <f t="shared" ca="1" si="8"/>
        <v>46.190562068029493</v>
      </c>
      <c r="AJ1217" s="15">
        <f t="shared" ca="1" si="9"/>
        <v>50.110882491143393</v>
      </c>
      <c r="AK1217" s="17">
        <f t="shared" ca="1" si="10"/>
        <v>-5.9713716127751414E-2</v>
      </c>
      <c r="AL1217" s="17">
        <f t="shared" ca="1" si="11"/>
        <v>-2.2871897142904614E-2</v>
      </c>
      <c r="AM1217" s="26">
        <f t="shared" ca="1" si="12"/>
        <v>0</v>
      </c>
      <c r="AN1217" s="26">
        <f t="shared" ca="1" si="13"/>
        <v>0</v>
      </c>
      <c r="AO1217" s="25">
        <f t="shared" si="20"/>
        <v>0</v>
      </c>
      <c r="AP1217" s="26">
        <f t="shared" si="21"/>
        <v>1</v>
      </c>
      <c r="AQ1217" s="25">
        <f t="shared" si="22"/>
        <v>1</v>
      </c>
      <c r="AR1217" s="26">
        <f t="shared" si="23"/>
        <v>0</v>
      </c>
      <c r="BD1217" s="30"/>
      <c r="BE1217" s="30"/>
      <c r="BF1217" s="30"/>
    </row>
    <row r="1218" spans="1:58" x14ac:dyDescent="0.2">
      <c r="A1218" s="40">
        <v>39839</v>
      </c>
      <c r="B1218" s="13">
        <v>47.55</v>
      </c>
      <c r="C1218" s="14">
        <v>45.63</v>
      </c>
      <c r="D1218" s="31">
        <f t="shared" si="14"/>
        <v>38446.971718894223</v>
      </c>
      <c r="E1218" s="31">
        <f t="shared" si="15"/>
        <v>7711.5852065715826</v>
      </c>
      <c r="F1218" s="16">
        <f t="shared" si="0"/>
        <v>46158.556925465804</v>
      </c>
      <c r="G1218" s="16">
        <f t="shared" si="1"/>
        <v>47.229230795266723</v>
      </c>
      <c r="H1218" s="17">
        <f t="shared" si="2"/>
        <v>-4.2077580539118919E-2</v>
      </c>
      <c r="I1218" s="16">
        <v>45.69</v>
      </c>
      <c r="J1218" s="32">
        <f t="shared" si="16"/>
        <v>0.95094681508362244</v>
      </c>
      <c r="K1218" s="18">
        <f t="shared" ca="1" si="3"/>
        <v>28528.457726221252</v>
      </c>
      <c r="L1218" s="19"/>
      <c r="M1218" s="20"/>
      <c r="N1218" s="18"/>
      <c r="O1218" s="20"/>
      <c r="P1218" s="21"/>
      <c r="Q1218" s="33">
        <f t="shared" si="17"/>
        <v>1.0490531849163776</v>
      </c>
      <c r="R1218" s="5">
        <f t="shared" ca="1" si="4"/>
        <v>1.9976540598469499</v>
      </c>
      <c r="S1218" s="20"/>
      <c r="T1218" s="20"/>
      <c r="U1218" s="5">
        <f t="shared" ca="1" si="5"/>
        <v>3.756437451539913</v>
      </c>
      <c r="V1218" s="23"/>
      <c r="W1218" s="20"/>
      <c r="X1218" s="32">
        <f t="shared" si="18"/>
        <v>0.90189363016724478</v>
      </c>
      <c r="Y1218" s="18">
        <f t="shared" ca="1" si="6"/>
        <v>1920605068.901489</v>
      </c>
      <c r="Z1218" s="20"/>
      <c r="AA1218" s="20"/>
      <c r="AB1218" s="18"/>
      <c r="AC1218" s="20"/>
      <c r="AD1218" s="20"/>
      <c r="AE1218" s="24">
        <f t="shared" si="82"/>
        <v>16</v>
      </c>
      <c r="AH1218" s="25" t="str">
        <f t="shared" ca="1" si="7"/>
        <v>-</v>
      </c>
      <c r="AI1218" s="15">
        <f t="shared" ca="1" si="8"/>
        <v>46.238518324913954</v>
      </c>
      <c r="AJ1218" s="15">
        <f t="shared" ca="1" si="9"/>
        <v>49.851377947874383</v>
      </c>
      <c r="AK1218" s="17">
        <f t="shared" ca="1" si="10"/>
        <v>-5.5611084431103484E-2</v>
      </c>
      <c r="AL1218" s="17">
        <f t="shared" ca="1" si="11"/>
        <v>-2.6943045716955945E-2</v>
      </c>
      <c r="AM1218" s="26">
        <f t="shared" ca="1" si="12"/>
        <v>0</v>
      </c>
      <c r="AN1218" s="26">
        <f t="shared" ca="1" si="13"/>
        <v>0</v>
      </c>
      <c r="AO1218" s="25">
        <f t="shared" si="20"/>
        <v>0</v>
      </c>
      <c r="AP1218" s="26">
        <f t="shared" si="21"/>
        <v>1</v>
      </c>
      <c r="AQ1218" s="25">
        <f t="shared" si="22"/>
        <v>1</v>
      </c>
      <c r="AR1218" s="26">
        <f t="shared" si="23"/>
        <v>0</v>
      </c>
      <c r="BD1218" s="30"/>
      <c r="BE1218" s="30"/>
      <c r="BF1218" s="30"/>
    </row>
    <row r="1219" spans="1:58" x14ac:dyDescent="0.2">
      <c r="A1219" s="40">
        <v>39840</v>
      </c>
      <c r="B1219" s="13">
        <v>45.16</v>
      </c>
      <c r="C1219" s="14">
        <v>43.51</v>
      </c>
      <c r="D1219" s="31">
        <f t="shared" si="14"/>
        <v>36044.035986463336</v>
      </c>
      <c r="E1219" s="31">
        <f t="shared" si="15"/>
        <v>10215.630660814159</v>
      </c>
      <c r="F1219" s="16">
        <f t="shared" si="0"/>
        <v>46259.666647277496</v>
      </c>
      <c r="G1219" s="16">
        <f t="shared" si="1"/>
        <v>44.795626630886332</v>
      </c>
      <c r="H1219" s="17">
        <f t="shared" si="2"/>
        <v>-3.7922316708802528E-2</v>
      </c>
      <c r="I1219" s="16">
        <v>42.25</v>
      </c>
      <c r="J1219" s="32">
        <f t="shared" si="16"/>
        <v>0.95055011728072891</v>
      </c>
      <c r="K1219" s="18">
        <f t="shared" ca="1" si="3"/>
        <v>27116.623302031028</v>
      </c>
      <c r="L1219" s="19"/>
      <c r="M1219" s="20"/>
      <c r="N1219" s="18"/>
      <c r="O1219" s="20"/>
      <c r="P1219" s="21"/>
      <c r="Q1219" s="33">
        <f t="shared" si="17"/>
        <v>1.0494498827192711</v>
      </c>
      <c r="R1219" s="5">
        <f t="shared" ca="1" si="4"/>
        <v>2.0963504839777829</v>
      </c>
      <c r="S1219" s="20"/>
      <c r="T1219" s="20"/>
      <c r="U1219" s="5">
        <f t="shared" ca="1" si="5"/>
        <v>3.9420578802805983</v>
      </c>
      <c r="V1219" s="23"/>
      <c r="W1219" s="20"/>
      <c r="X1219" s="32">
        <f t="shared" si="18"/>
        <v>0.90110023456145782</v>
      </c>
      <c r="Y1219" s="18">
        <f t="shared" ca="1" si="6"/>
        <v>1730543778.0883355</v>
      </c>
      <c r="Z1219" s="20"/>
      <c r="AA1219" s="20"/>
      <c r="AB1219" s="18"/>
      <c r="AC1219" s="20"/>
      <c r="AD1219" s="20"/>
      <c r="AE1219" s="24">
        <f t="shared" si="82"/>
        <v>15</v>
      </c>
      <c r="AH1219" s="25" t="str">
        <f t="shared" ca="1" si="7"/>
        <v>-</v>
      </c>
      <c r="AI1219" s="15">
        <f t="shared" ca="1" si="8"/>
        <v>46.191505480774516</v>
      </c>
      <c r="AJ1219" s="15">
        <f t="shared" ca="1" si="9"/>
        <v>49.57460206341225</v>
      </c>
      <c r="AK1219" s="17">
        <f t="shared" ca="1" si="10"/>
        <v>-5.8085052526021363E-2</v>
      </c>
      <c r="AL1219" s="17">
        <f t="shared" ca="1" si="11"/>
        <v>-3.1208079010379121E-2</v>
      </c>
      <c r="AM1219" s="26">
        <f t="shared" ca="1" si="12"/>
        <v>0</v>
      </c>
      <c r="AN1219" s="26">
        <f t="shared" ca="1" si="13"/>
        <v>0</v>
      </c>
      <c r="AO1219" s="25">
        <f t="shared" si="20"/>
        <v>0</v>
      </c>
      <c r="AP1219" s="26">
        <f t="shared" si="21"/>
        <v>1</v>
      </c>
      <c r="AQ1219" s="25">
        <f t="shared" si="22"/>
        <v>1</v>
      </c>
      <c r="AR1219" s="26">
        <f t="shared" si="23"/>
        <v>0</v>
      </c>
      <c r="BD1219" s="30"/>
      <c r="BE1219" s="30"/>
      <c r="BF1219" s="30"/>
    </row>
    <row r="1220" spans="1:58" x14ac:dyDescent="0.2">
      <c r="A1220" s="40">
        <v>39841</v>
      </c>
      <c r="B1220" s="13">
        <v>42.31</v>
      </c>
      <c r="C1220" s="14">
        <v>40.75</v>
      </c>
      <c r="D1220" s="31">
        <f t="shared" si="14"/>
        <v>33641.100254032448</v>
      </c>
      <c r="E1220" s="31">
        <f t="shared" si="15"/>
        <v>12709.69128312119</v>
      </c>
      <c r="F1220" s="16">
        <f t="shared" si="0"/>
        <v>46350.791537153636</v>
      </c>
      <c r="G1220" s="16">
        <f t="shared" si="1"/>
        <v>41.882237760259692</v>
      </c>
      <c r="H1220" s="17">
        <f t="shared" si="2"/>
        <v>-3.8282208588957145E-2</v>
      </c>
      <c r="I1220" s="16">
        <v>39.659999999999997</v>
      </c>
      <c r="J1220" s="32">
        <f t="shared" si="16"/>
        <v>0.93680439143336491</v>
      </c>
      <c r="K1220" s="18">
        <f t="shared" ca="1" si="3"/>
        <v>25401.936161928916</v>
      </c>
      <c r="L1220" s="19"/>
      <c r="M1220" s="20"/>
      <c r="N1220" s="18"/>
      <c r="O1220" s="20"/>
      <c r="P1220" s="21"/>
      <c r="Q1220" s="33">
        <f t="shared" si="17"/>
        <v>1.0631956085666352</v>
      </c>
      <c r="R1220" s="5">
        <f t="shared" ca="1" si="4"/>
        <v>2.2287377784291147</v>
      </c>
      <c r="S1220" s="20"/>
      <c r="T1220" s="20"/>
      <c r="U1220" s="5">
        <f t="shared" ca="1" si="5"/>
        <v>4.1910351402133799</v>
      </c>
      <c r="V1220" s="23"/>
      <c r="W1220" s="20"/>
      <c r="X1220" s="32">
        <f t="shared" si="18"/>
        <v>0.87360878286672983</v>
      </c>
      <c r="Y1220" s="18">
        <f t="shared" ca="1" si="6"/>
        <v>1511718746.1827641</v>
      </c>
      <c r="Z1220" s="20"/>
      <c r="AA1220" s="20"/>
      <c r="AB1220" s="18"/>
      <c r="AC1220" s="20"/>
      <c r="AD1220" s="20"/>
      <c r="AE1220" s="24">
        <f t="shared" si="82"/>
        <v>14</v>
      </c>
      <c r="AH1220" s="25" t="str">
        <f t="shared" ca="1" si="7"/>
        <v>-</v>
      </c>
      <c r="AI1220" s="15">
        <f t="shared" ca="1" si="8"/>
        <v>46.029347400259404</v>
      </c>
      <c r="AJ1220" s="15">
        <f t="shared" ca="1" si="9"/>
        <v>49.315048928481261</v>
      </c>
      <c r="AK1220" s="17">
        <f t="shared" ca="1" si="10"/>
        <v>-5.458616705667263E-2</v>
      </c>
      <c r="AL1220" s="17">
        <f t="shared" ca="1" si="11"/>
        <v>-3.3911972027268616E-2</v>
      </c>
      <c r="AM1220" s="26">
        <f t="shared" ca="1" si="12"/>
        <v>0</v>
      </c>
      <c r="AN1220" s="26">
        <f t="shared" ca="1" si="13"/>
        <v>0</v>
      </c>
      <c r="AO1220" s="25">
        <f t="shared" si="20"/>
        <v>0</v>
      </c>
      <c r="AP1220" s="26">
        <f t="shared" si="21"/>
        <v>1</v>
      </c>
      <c r="AQ1220" s="25">
        <f t="shared" si="22"/>
        <v>1</v>
      </c>
      <c r="AR1220" s="26">
        <f t="shared" si="23"/>
        <v>0</v>
      </c>
      <c r="BD1220" s="30"/>
      <c r="BE1220" s="30"/>
      <c r="BF1220" s="30"/>
    </row>
    <row r="1221" spans="1:58" x14ac:dyDescent="0.2">
      <c r="A1221" s="40">
        <v>39842</v>
      </c>
      <c r="B1221" s="13">
        <v>43.38</v>
      </c>
      <c r="C1221" s="14">
        <v>40.880000000000003</v>
      </c>
      <c r="D1221" s="31">
        <f t="shared" si="14"/>
        <v>31238.16452160156</v>
      </c>
      <c r="E1221" s="31">
        <f t="shared" si="15"/>
        <v>15204.616702486857</v>
      </c>
      <c r="F1221" s="16">
        <f t="shared" si="0"/>
        <v>46442.781224088416</v>
      </c>
      <c r="G1221" s="16">
        <f t="shared" si="1"/>
        <v>42.561540365276372</v>
      </c>
      <c r="H1221" s="17">
        <f t="shared" si="2"/>
        <v>-6.1154598825831741E-2</v>
      </c>
      <c r="I1221" s="16">
        <v>42.63</v>
      </c>
      <c r="J1221" s="32">
        <f t="shared" si="16"/>
        <v>1.0182361790844381</v>
      </c>
      <c r="K1221" s="18">
        <f t="shared" ca="1" si="3"/>
        <v>25864.115947699302</v>
      </c>
      <c r="L1221" s="19"/>
      <c r="M1221" s="20"/>
      <c r="N1221" s="18"/>
      <c r="O1221" s="20"/>
      <c r="P1221" s="21"/>
      <c r="Q1221" s="33">
        <f t="shared" si="17"/>
        <v>0.98176382091556191</v>
      </c>
      <c r="R1221" s="5">
        <f t="shared" ca="1" si="4"/>
        <v>2.1880029640463126</v>
      </c>
      <c r="S1221" s="20"/>
      <c r="T1221" s="20"/>
      <c r="U1221" s="5">
        <f t="shared" ca="1" si="5"/>
        <v>4.1144658075048577</v>
      </c>
      <c r="V1221" s="23"/>
      <c r="W1221" s="20"/>
      <c r="X1221" s="32">
        <f t="shared" si="18"/>
        <v>1.0364723581688762</v>
      </c>
      <c r="Y1221" s="18">
        <f t="shared" ca="1" si="6"/>
        <v>1566751574.132525</v>
      </c>
      <c r="Z1221" s="20"/>
      <c r="AA1221" s="20"/>
      <c r="AB1221" s="18"/>
      <c r="AC1221" s="20"/>
      <c r="AD1221" s="20"/>
      <c r="AE1221" s="24">
        <f t="shared" si="82"/>
        <v>13</v>
      </c>
      <c r="AH1221" s="25" t="str">
        <f t="shared" ca="1" si="7"/>
        <v>-</v>
      </c>
      <c r="AI1221" s="15">
        <f t="shared" ca="1" si="8"/>
        <v>45.843019094405868</v>
      </c>
      <c r="AJ1221" s="15">
        <f t="shared" ca="1" si="9"/>
        <v>49.076621732899184</v>
      </c>
      <c r="AK1221" s="17">
        <f t="shared" ca="1" si="10"/>
        <v>-5.1511426770887825E-2</v>
      </c>
      <c r="AL1221" s="17">
        <f t="shared" ca="1" si="11"/>
        <v>-3.7765740016462108E-2</v>
      </c>
      <c r="AM1221" s="26">
        <f t="shared" ca="1" si="12"/>
        <v>0</v>
      </c>
      <c r="AN1221" s="26">
        <f t="shared" ca="1" si="13"/>
        <v>0</v>
      </c>
      <c r="AO1221" s="25">
        <f t="shared" si="20"/>
        <v>0</v>
      </c>
      <c r="AP1221" s="26">
        <f t="shared" si="21"/>
        <v>1</v>
      </c>
      <c r="AQ1221" s="25">
        <f t="shared" si="22"/>
        <v>1</v>
      </c>
      <c r="AR1221" s="26">
        <f t="shared" si="23"/>
        <v>0</v>
      </c>
      <c r="BD1221" s="30"/>
      <c r="BE1221" s="30"/>
      <c r="BF1221" s="30"/>
    </row>
    <row r="1222" spans="1:58" x14ac:dyDescent="0.2">
      <c r="A1222" s="44">
        <v>39843</v>
      </c>
      <c r="B1222" s="64">
        <v>44.99</v>
      </c>
      <c r="C1222" s="65">
        <v>42.18</v>
      </c>
      <c r="D1222" s="4">
        <f t="shared" si="14"/>
        <v>28835.228789170673</v>
      </c>
      <c r="E1222" s="4">
        <f t="shared" si="15"/>
        <v>17754.503005638813</v>
      </c>
      <c r="F1222" s="4">
        <f t="shared" si="0"/>
        <v>46589.731794809486</v>
      </c>
      <c r="G1222" s="4">
        <f t="shared" si="1"/>
        <v>43.91915989159218</v>
      </c>
      <c r="H1222" s="66">
        <f t="shared" si="2"/>
        <v>-6.6619250829777155E-2</v>
      </c>
      <c r="I1222" s="4">
        <v>44.84</v>
      </c>
      <c r="J1222" s="67">
        <f t="shared" si="16"/>
        <v>1.0351628498735823</v>
      </c>
      <c r="K1222" s="4">
        <f>L1222</f>
        <v>26772.480468999998</v>
      </c>
      <c r="L1222" s="4">
        <v>26772.480468999998</v>
      </c>
      <c r="M1222" s="68"/>
      <c r="N1222" s="18"/>
      <c r="O1222" s="68"/>
      <c r="P1222" s="68"/>
      <c r="Q1222" s="69">
        <f t="shared" si="17"/>
        <v>0.9648371501264178</v>
      </c>
      <c r="R1222" s="5">
        <f t="shared" ca="1" si="4"/>
        <v>2.1109786000428614</v>
      </c>
      <c r="S1222" s="70"/>
      <c r="T1222" s="70"/>
      <c r="U1222" s="5">
        <f t="shared" ca="1" si="5"/>
        <v>3.9696535565430571</v>
      </c>
      <c r="V1222" s="71"/>
      <c r="W1222" s="70"/>
      <c r="X1222" s="67">
        <f t="shared" si="18"/>
        <v>1.0703256997471644</v>
      </c>
      <c r="Y1222" s="18">
        <f t="shared" ca="1" si="6"/>
        <v>1676824110.6067986</v>
      </c>
      <c r="Z1222" s="70"/>
      <c r="AA1222" s="70"/>
      <c r="AB1222" s="18"/>
      <c r="AC1222" s="70"/>
      <c r="AD1222" s="70"/>
      <c r="AE1222" s="9">
        <f t="shared" si="82"/>
        <v>12</v>
      </c>
      <c r="AF1222" s="3" t="s">
        <v>80</v>
      </c>
      <c r="AH1222" s="25" t="str">
        <f t="shared" ca="1" si="7"/>
        <v>-</v>
      </c>
      <c r="AI1222" s="15">
        <f t="shared" ca="1" si="8"/>
        <v>45.814948758104599</v>
      </c>
      <c r="AJ1222" s="15">
        <f t="shared" ca="1" si="9"/>
        <v>48.712724737495869</v>
      </c>
      <c r="AK1222" s="17">
        <f t="shared" ca="1" si="10"/>
        <v>-5.1461303316544492E-2</v>
      </c>
      <c r="AL1222" s="17">
        <f t="shared" ca="1" si="11"/>
        <v>-4.0429443193323179E-2</v>
      </c>
      <c r="AM1222" s="26">
        <f t="shared" ca="1" si="12"/>
        <v>0</v>
      </c>
      <c r="AN1222" s="26">
        <f t="shared" ca="1" si="13"/>
        <v>0</v>
      </c>
      <c r="AO1222" s="25">
        <f t="shared" si="20"/>
        <v>0</v>
      </c>
      <c r="AP1222" s="26">
        <f t="shared" si="21"/>
        <v>1</v>
      </c>
      <c r="AQ1222" s="25">
        <f t="shared" si="22"/>
        <v>1</v>
      </c>
      <c r="AR1222" s="26">
        <f t="shared" si="23"/>
        <v>0</v>
      </c>
      <c r="BD1222" s="30"/>
      <c r="BE1222" s="30"/>
      <c r="BF1222" s="30"/>
    </row>
    <row r="1223" spans="1:58" x14ac:dyDescent="0.2">
      <c r="A1223" s="40">
        <v>39846</v>
      </c>
      <c r="B1223" s="13">
        <v>45.35</v>
      </c>
      <c r="C1223" s="14">
        <v>42.3</v>
      </c>
      <c r="D1223" s="31">
        <f t="shared" si="14"/>
        <v>26432.293056739785</v>
      </c>
      <c r="E1223" s="31">
        <f t="shared" si="15"/>
        <v>20317.520516356351</v>
      </c>
      <c r="F1223" s="16">
        <f t="shared" si="0"/>
        <v>46749.813573096137</v>
      </c>
      <c r="G1223" s="16">
        <f t="shared" si="1"/>
        <v>44.024466637647748</v>
      </c>
      <c r="H1223" s="17">
        <f t="shared" si="2"/>
        <v>-7.210401891252971E-2</v>
      </c>
      <c r="I1223" s="16">
        <v>45.52</v>
      </c>
      <c r="J1223" s="32">
        <f t="shared" si="16"/>
        <v>1.0058419674610615</v>
      </c>
      <c r="K1223" s="72">
        <f t="shared" ref="K1223:K2829" ca="1" si="83">K1222*J1223*$AY$6</f>
        <v>26927.786592093045</v>
      </c>
      <c r="L1223" s="16">
        <v>26688</v>
      </c>
      <c r="M1223" s="21">
        <f t="shared" ref="M1223:M2852" ca="1" si="84">IF(AND(NOT(ISBLANK(L1223)),ROW($A1223)-1&lt;=$AY$4+$AY$5),IF($AY$46,ABS((K1223-L1223)/L1223),(K1223-L1223)/L1223),"")</f>
        <v>8.984809356004396E-3</v>
      </c>
      <c r="N1223" s="18"/>
      <c r="O1223" s="21"/>
      <c r="P1223" s="21"/>
      <c r="Q1223" s="33">
        <f t="shared" si="17"/>
        <v>0.99415803253893842</v>
      </c>
      <c r="R1223" s="5">
        <f t="shared" ca="1" si="4"/>
        <v>2.0985589049043956</v>
      </c>
      <c r="S1223" s="20"/>
      <c r="T1223" s="20"/>
      <c r="U1223" s="5">
        <f t="shared" ca="1" si="5"/>
        <v>3.9463278607641676</v>
      </c>
      <c r="V1223" s="23"/>
      <c r="W1223" s="20"/>
      <c r="X1223" s="32">
        <f t="shared" si="18"/>
        <v>1.0116839349221232</v>
      </c>
      <c r="Y1223" s="18">
        <f t="shared" ca="1" si="6"/>
        <v>1696304367.9433181</v>
      </c>
      <c r="Z1223" s="20"/>
      <c r="AA1223" s="20"/>
      <c r="AB1223" s="18"/>
      <c r="AC1223" s="20"/>
      <c r="AD1223" s="20"/>
      <c r="AE1223" s="24">
        <f t="shared" si="82"/>
        <v>11</v>
      </c>
      <c r="AH1223" s="25" t="str">
        <f t="shared" ca="1" si="7"/>
        <v>-</v>
      </c>
      <c r="AI1223" s="15">
        <f t="shared" ca="1" si="8"/>
        <v>45.894882186898833</v>
      </c>
      <c r="AJ1223" s="15">
        <f t="shared" ca="1" si="9"/>
        <v>48.401818434600855</v>
      </c>
      <c r="AK1223" s="17">
        <f t="shared" ca="1" si="10"/>
        <v>-5.30266624008362E-2</v>
      </c>
      <c r="AL1223" s="17">
        <f t="shared" ca="1" si="11"/>
        <v>-4.4570190630037941E-2</v>
      </c>
      <c r="AM1223" s="26">
        <f t="shared" ca="1" si="12"/>
        <v>0</v>
      </c>
      <c r="AN1223" s="26">
        <f t="shared" ca="1" si="13"/>
        <v>0</v>
      </c>
      <c r="AO1223" s="25">
        <f t="shared" si="20"/>
        <v>0</v>
      </c>
      <c r="AP1223" s="26">
        <f t="shared" si="21"/>
        <v>1</v>
      </c>
      <c r="AQ1223" s="25">
        <f t="shared" si="22"/>
        <v>1</v>
      </c>
      <c r="AR1223" s="26">
        <f t="shared" si="23"/>
        <v>0</v>
      </c>
      <c r="BD1223" s="30"/>
      <c r="BE1223" s="30"/>
      <c r="BF1223" s="30"/>
    </row>
    <row r="1224" spans="1:58" x14ac:dyDescent="0.2">
      <c r="A1224" s="40">
        <v>39847</v>
      </c>
      <c r="B1224" s="13">
        <v>43.15</v>
      </c>
      <c r="C1224" s="14">
        <v>40.950000000000003</v>
      </c>
      <c r="D1224" s="31">
        <f t="shared" si="14"/>
        <v>24029.357324308898</v>
      </c>
      <c r="E1224" s="31">
        <f t="shared" si="15"/>
        <v>22893.717572284033</v>
      </c>
      <c r="F1224" s="16">
        <f t="shared" si="0"/>
        <v>46923.074896592931</v>
      </c>
      <c r="G1224" s="16">
        <f t="shared" si="1"/>
        <v>42.076622375664428</v>
      </c>
      <c r="H1224" s="17">
        <f t="shared" si="2"/>
        <v>-5.3724053724053533E-2</v>
      </c>
      <c r="I1224" s="16">
        <v>43.06</v>
      </c>
      <c r="J1224" s="32">
        <f t="shared" si="16"/>
        <v>0.95929757761739942</v>
      </c>
      <c r="K1224" s="72">
        <f t="shared" ca="1" si="83"/>
        <v>25830.707339280681</v>
      </c>
      <c r="L1224" s="16">
        <v>25438.720702999999</v>
      </c>
      <c r="M1224" s="21">
        <f t="shared" ca="1" si="84"/>
        <v>1.5409054600550542E-2</v>
      </c>
      <c r="N1224" s="18"/>
      <c r="O1224" s="21"/>
      <c r="P1224" s="21"/>
      <c r="Q1224" s="33">
        <f t="shared" si="17"/>
        <v>1.0407024223826005</v>
      </c>
      <c r="R1224" s="5">
        <f t="shared" ca="1" si="4"/>
        <v>2.1838843543064783</v>
      </c>
      <c r="S1224" s="20"/>
      <c r="T1224" s="20"/>
      <c r="U1224" s="5">
        <f t="shared" ca="1" si="5"/>
        <v>4.1068123608988278</v>
      </c>
      <c r="V1224" s="23"/>
      <c r="W1224" s="20"/>
      <c r="X1224" s="32">
        <f t="shared" si="18"/>
        <v>0.91859515523479884</v>
      </c>
      <c r="Y1224" s="18">
        <f t="shared" ca="1" si="6"/>
        <v>1558114423.0600977</v>
      </c>
      <c r="Z1224" s="20"/>
      <c r="AA1224" s="20"/>
      <c r="AB1224" s="18"/>
      <c r="AC1224" s="20"/>
      <c r="AD1224" s="20"/>
      <c r="AE1224" s="24">
        <f t="shared" si="82"/>
        <v>10</v>
      </c>
      <c r="AH1224" s="25" t="str">
        <f t="shared" ca="1" si="7"/>
        <v>-</v>
      </c>
      <c r="AI1224" s="15">
        <f t="shared" ca="1" si="8"/>
        <v>46.029469681918599</v>
      </c>
      <c r="AJ1224" s="15">
        <f t="shared" ca="1" si="9"/>
        <v>48.050302104067661</v>
      </c>
      <c r="AK1224" s="17">
        <f t="shared" ca="1" si="10"/>
        <v>-5.4967741264991966E-2</v>
      </c>
      <c r="AL1224" s="17">
        <f t="shared" ca="1" si="11"/>
        <v>-4.7361692572162752E-2</v>
      </c>
      <c r="AM1224" s="26">
        <f t="shared" ca="1" si="12"/>
        <v>0</v>
      </c>
      <c r="AN1224" s="26">
        <f t="shared" ca="1" si="13"/>
        <v>0</v>
      </c>
      <c r="AO1224" s="25">
        <f t="shared" si="20"/>
        <v>0</v>
      </c>
      <c r="AP1224" s="26">
        <f t="shared" si="21"/>
        <v>1</v>
      </c>
      <c r="AQ1224" s="25">
        <f t="shared" si="22"/>
        <v>1</v>
      </c>
      <c r="AR1224" s="26">
        <f t="shared" si="23"/>
        <v>0</v>
      </c>
      <c r="BD1224" s="30"/>
      <c r="BE1224" s="30"/>
      <c r="BF1224" s="30"/>
    </row>
    <row r="1225" spans="1:58" x14ac:dyDescent="0.2">
      <c r="A1225" s="40">
        <v>39848</v>
      </c>
      <c r="B1225" s="13">
        <v>43.75</v>
      </c>
      <c r="C1225" s="14">
        <v>41.1</v>
      </c>
      <c r="D1225" s="31">
        <f t="shared" si="14"/>
        <v>21626.421591878006</v>
      </c>
      <c r="E1225" s="31">
        <f t="shared" si="15"/>
        <v>25425.748753099488</v>
      </c>
      <c r="F1225" s="16">
        <f t="shared" si="0"/>
        <v>47052.170344977494</v>
      </c>
      <c r="G1225" s="16">
        <f t="shared" si="1"/>
        <v>42.31801006836222</v>
      </c>
      <c r="H1225" s="17">
        <f t="shared" si="2"/>
        <v>-6.4476885644768833E-2</v>
      </c>
      <c r="I1225" s="16">
        <v>43.85</v>
      </c>
      <c r="J1225" s="32">
        <f t="shared" si="16"/>
        <v>1.0085038579459282</v>
      </c>
      <c r="K1225" s="72">
        <f t="shared" ca="1" si="83"/>
        <v>26049.305983832255</v>
      </c>
      <c r="L1225" s="16">
        <v>25533.439452999999</v>
      </c>
      <c r="M1225" s="21">
        <f t="shared" ca="1" si="84"/>
        <v>2.0203566064095037E-2</v>
      </c>
      <c r="N1225" s="18"/>
      <c r="O1225" s="21"/>
      <c r="P1225" s="21"/>
      <c r="Q1225" s="33">
        <f t="shared" si="17"/>
        <v>0.99149614205407177</v>
      </c>
      <c r="R1225" s="5">
        <f t="shared" ca="1" si="4"/>
        <v>2.1652227078990505</v>
      </c>
      <c r="S1225" s="20"/>
      <c r="T1225" s="20"/>
      <c r="U1225" s="5">
        <f t="shared" ca="1" si="5"/>
        <v>4.0717492091000684</v>
      </c>
      <c r="V1225" s="23"/>
      <c r="W1225" s="20"/>
      <c r="X1225" s="32">
        <f t="shared" si="18"/>
        <v>1.0170077158918565</v>
      </c>
      <c r="Y1225" s="18">
        <f t="shared" ca="1" si="6"/>
        <v>1584510102.0616555</v>
      </c>
      <c r="Z1225" s="20"/>
      <c r="AA1225" s="20"/>
      <c r="AB1225" s="18"/>
      <c r="AC1225" s="20"/>
      <c r="AD1225" s="20"/>
      <c r="AE1225" s="24">
        <f t="shared" si="82"/>
        <v>9</v>
      </c>
      <c r="AH1225" s="25" t="str">
        <f t="shared" ca="1" si="7"/>
        <v>-</v>
      </c>
      <c r="AI1225" s="15">
        <f t="shared" ca="1" si="8"/>
        <v>46.136998480516567</v>
      </c>
      <c r="AJ1225" s="15">
        <f t="shared" ca="1" si="9"/>
        <v>47.645186917618261</v>
      </c>
      <c r="AK1225" s="17">
        <f t="shared" ca="1" si="10"/>
        <v>-5.9393502754319684E-2</v>
      </c>
      <c r="AL1225" s="17">
        <f t="shared" ca="1" si="11"/>
        <v>-5.0998745516079365E-2</v>
      </c>
      <c r="AM1225" s="26">
        <f t="shared" ca="1" si="12"/>
        <v>0</v>
      </c>
      <c r="AN1225" s="26">
        <f t="shared" ca="1" si="13"/>
        <v>0</v>
      </c>
      <c r="AO1225" s="25">
        <f t="shared" si="20"/>
        <v>0</v>
      </c>
      <c r="AP1225" s="26">
        <f t="shared" si="21"/>
        <v>1</v>
      </c>
      <c r="AQ1225" s="25">
        <f t="shared" si="22"/>
        <v>1</v>
      </c>
      <c r="AR1225" s="26">
        <f t="shared" si="23"/>
        <v>0</v>
      </c>
      <c r="BD1225" s="30"/>
      <c r="BE1225" s="30"/>
      <c r="BF1225" s="30"/>
    </row>
    <row r="1226" spans="1:58" x14ac:dyDescent="0.2">
      <c r="A1226" s="40">
        <v>39849</v>
      </c>
      <c r="B1226" s="13">
        <v>43.25</v>
      </c>
      <c r="C1226" s="14">
        <v>40.5</v>
      </c>
      <c r="D1226" s="31">
        <f t="shared" si="14"/>
        <v>19223.485859447115</v>
      </c>
      <c r="E1226" s="31">
        <f t="shared" si="15"/>
        <v>27983.618297962053</v>
      </c>
      <c r="F1226" s="16">
        <f t="shared" si="0"/>
        <v>47207.104157409165</v>
      </c>
      <c r="G1226" s="16">
        <f t="shared" si="1"/>
        <v>41.619843867931529</v>
      </c>
      <c r="H1226" s="17">
        <f t="shared" si="2"/>
        <v>-6.7901234567901314E-2</v>
      </c>
      <c r="I1226" s="16">
        <v>43.73</v>
      </c>
      <c r="J1226" s="32">
        <f t="shared" si="16"/>
        <v>0.98674039727080742</v>
      </c>
      <c r="K1226" s="72">
        <f t="shared" ca="1" si="83"/>
        <v>25702.85463851392</v>
      </c>
      <c r="L1226" s="16">
        <v>25377.279297000001</v>
      </c>
      <c r="M1226" s="21">
        <f t="shared" ca="1" si="84"/>
        <v>1.2829402935735788E-2</v>
      </c>
      <c r="N1226" s="18"/>
      <c r="O1226" s="21"/>
      <c r="P1226" s="21"/>
      <c r="Q1226" s="33">
        <f t="shared" si="17"/>
        <v>1.0132596027291927</v>
      </c>
      <c r="R1226" s="5">
        <f t="shared" ca="1" si="4"/>
        <v>2.1938413044751863</v>
      </c>
      <c r="S1226" s="20"/>
      <c r="T1226" s="20"/>
      <c r="U1226" s="5">
        <f t="shared" ca="1" si="5"/>
        <v>4.1255977395636556</v>
      </c>
      <c r="V1226" s="23"/>
      <c r="W1226" s="20"/>
      <c r="X1226" s="32">
        <f t="shared" si="18"/>
        <v>0.97348079454161474</v>
      </c>
      <c r="Y1226" s="18">
        <f t="shared" ca="1" si="6"/>
        <v>1542388637.0092537</v>
      </c>
      <c r="Z1226" s="20"/>
      <c r="AA1226" s="20"/>
      <c r="AB1226" s="18"/>
      <c r="AC1226" s="20"/>
      <c r="AD1226" s="20"/>
      <c r="AE1226" s="24">
        <f t="shared" si="82"/>
        <v>8</v>
      </c>
      <c r="AH1226" s="25" t="str">
        <f t="shared" ca="1" si="7"/>
        <v>-</v>
      </c>
      <c r="AI1226" s="15">
        <f t="shared" ca="1" si="8"/>
        <v>46.235995882829137</v>
      </c>
      <c r="AJ1226" s="15">
        <f t="shared" ca="1" si="9"/>
        <v>47.260688140638166</v>
      </c>
      <c r="AK1226" s="17">
        <f t="shared" ca="1" si="10"/>
        <v>-6.4330007084143714E-2</v>
      </c>
      <c r="AL1226" s="17">
        <f t="shared" ca="1" si="11"/>
        <v>-5.5429498547113681E-2</v>
      </c>
      <c r="AM1226" s="26">
        <f t="shared" ca="1" si="12"/>
        <v>0</v>
      </c>
      <c r="AN1226" s="26">
        <f t="shared" ca="1" si="13"/>
        <v>0</v>
      </c>
      <c r="AO1226" s="25">
        <f t="shared" si="20"/>
        <v>0</v>
      </c>
      <c r="AP1226" s="26">
        <f t="shared" si="21"/>
        <v>1</v>
      </c>
      <c r="AQ1226" s="25">
        <f t="shared" si="22"/>
        <v>1</v>
      </c>
      <c r="AR1226" s="26">
        <f t="shared" si="23"/>
        <v>0</v>
      </c>
      <c r="BD1226" s="30"/>
      <c r="BE1226" s="30"/>
      <c r="BF1226" s="30"/>
    </row>
    <row r="1227" spans="1:58" x14ac:dyDescent="0.2">
      <c r="A1227" s="40">
        <v>39850</v>
      </c>
      <c r="B1227" s="13">
        <v>42.6</v>
      </c>
      <c r="C1227" s="14">
        <v>40.1</v>
      </c>
      <c r="D1227" s="31">
        <f t="shared" si="14"/>
        <v>16820.550127016228</v>
      </c>
      <c r="E1227" s="31">
        <f t="shared" si="15"/>
        <v>30549.716333212324</v>
      </c>
      <c r="F1227" s="16">
        <f t="shared" si="0"/>
        <v>47370.266460228551</v>
      </c>
      <c r="G1227" s="16">
        <f t="shared" si="1"/>
        <v>40.987716672500596</v>
      </c>
      <c r="H1227" s="17">
        <f t="shared" si="2"/>
        <v>-6.2344139650872821E-2</v>
      </c>
      <c r="I1227" s="16">
        <v>43.37</v>
      </c>
      <c r="J1227" s="32">
        <f t="shared" si="16"/>
        <v>0.98821569311156887</v>
      </c>
      <c r="K1227" s="72">
        <f t="shared" ca="1" si="83"/>
        <v>25398.92880589575</v>
      </c>
      <c r="L1227" s="16">
        <v>25011.199218999998</v>
      </c>
      <c r="M1227" s="21">
        <f t="shared" ca="1" si="84"/>
        <v>1.5502238957067248E-2</v>
      </c>
      <c r="N1227" s="18"/>
      <c r="O1227" s="21"/>
      <c r="P1227" s="21"/>
      <c r="Q1227" s="33">
        <f t="shared" si="17"/>
        <v>1.0117843068884311</v>
      </c>
      <c r="R1227" s="5">
        <f t="shared" ca="1" si="4"/>
        <v>2.219601734130479</v>
      </c>
      <c r="S1227" s="20"/>
      <c r="T1227" s="20"/>
      <c r="U1227" s="5">
        <f t="shared" ca="1" si="5"/>
        <v>4.1740721433638717</v>
      </c>
      <c r="V1227" s="23"/>
      <c r="W1227" s="20"/>
      <c r="X1227" s="32">
        <f t="shared" si="18"/>
        <v>0.97643138622313785</v>
      </c>
      <c r="Y1227" s="18">
        <f t="shared" ca="1" si="6"/>
        <v>1505937557.942318</v>
      </c>
      <c r="Z1227" s="20"/>
      <c r="AA1227" s="20"/>
      <c r="AB1227" s="18"/>
      <c r="AC1227" s="20"/>
      <c r="AD1227" s="20"/>
      <c r="AE1227" s="24">
        <f t="shared" si="82"/>
        <v>7</v>
      </c>
      <c r="AH1227" s="25" t="str">
        <f t="shared" ca="1" si="7"/>
        <v>-</v>
      </c>
      <c r="AI1227" s="15">
        <f t="shared" ca="1" si="8"/>
        <v>46.144088478417139</v>
      </c>
      <c r="AJ1227" s="15">
        <f t="shared" ca="1" si="9"/>
        <v>46.921893949183868</v>
      </c>
      <c r="AK1227" s="17">
        <f t="shared" ca="1" si="10"/>
        <v>-6.4528263888317228E-2</v>
      </c>
      <c r="AL1227" s="17">
        <f t="shared" ca="1" si="11"/>
        <v>-5.7805536547445135E-2</v>
      </c>
      <c r="AM1227" s="26">
        <f t="shared" ca="1" si="12"/>
        <v>0</v>
      </c>
      <c r="AN1227" s="26">
        <f t="shared" ca="1" si="13"/>
        <v>0</v>
      </c>
      <c r="AO1227" s="25">
        <f t="shared" si="20"/>
        <v>0</v>
      </c>
      <c r="AP1227" s="26">
        <f t="shared" si="21"/>
        <v>1</v>
      </c>
      <c r="AQ1227" s="25">
        <f t="shared" si="22"/>
        <v>1</v>
      </c>
      <c r="AR1227" s="26">
        <f t="shared" si="23"/>
        <v>0</v>
      </c>
      <c r="BD1227" s="30"/>
      <c r="BE1227" s="30"/>
      <c r="BF1227" s="30"/>
    </row>
    <row r="1228" spans="1:58" x14ac:dyDescent="0.2">
      <c r="A1228" s="40">
        <v>39853</v>
      </c>
      <c r="B1228" s="13">
        <v>42.5</v>
      </c>
      <c r="C1228" s="14">
        <v>40.5</v>
      </c>
      <c r="D1228" s="31">
        <f t="shared" si="14"/>
        <v>14417.614394585338</v>
      </c>
      <c r="E1228" s="31">
        <f t="shared" si="15"/>
        <v>33102.461026517958</v>
      </c>
      <c r="F1228" s="16">
        <f t="shared" si="0"/>
        <v>47520.075421103298</v>
      </c>
      <c r="G1228" s="16">
        <f t="shared" si="1"/>
        <v>41.10680098955325</v>
      </c>
      <c r="H1228" s="17">
        <f t="shared" si="2"/>
        <v>-4.9382716049382713E-2</v>
      </c>
      <c r="I1228" s="16">
        <v>43.64</v>
      </c>
      <c r="J1228" s="32">
        <f t="shared" si="16"/>
        <v>1.0060770646277937</v>
      </c>
      <c r="K1228" s="72">
        <f t="shared" ca="1" si="83"/>
        <v>25552.237981714006</v>
      </c>
      <c r="L1228" s="16">
        <v>25428.480468999998</v>
      </c>
      <c r="M1228" s="21">
        <f t="shared" ca="1" si="84"/>
        <v>4.8668858866687502E-3</v>
      </c>
      <c r="N1228" s="18"/>
      <c r="O1228" s="21"/>
      <c r="P1228" s="21"/>
      <c r="Q1228" s="33">
        <f t="shared" si="17"/>
        <v>0.99392293537220622</v>
      </c>
      <c r="R1228" s="5">
        <f t="shared" ca="1" si="4"/>
        <v>2.206021167175173</v>
      </c>
      <c r="S1228" s="20"/>
      <c r="T1228" s="20"/>
      <c r="U1228" s="5">
        <f t="shared" ca="1" si="5"/>
        <v>4.1485640044386427</v>
      </c>
      <c r="V1228" s="23"/>
      <c r="W1228" s="20"/>
      <c r="X1228" s="32">
        <f t="shared" si="18"/>
        <v>1.0121541292555876</v>
      </c>
      <c r="Y1228" s="18">
        <f t="shared" ca="1" si="6"/>
        <v>1524140602.606755</v>
      </c>
      <c r="Z1228" s="20"/>
      <c r="AA1228" s="20"/>
      <c r="AB1228" s="18"/>
      <c r="AC1228" s="20"/>
      <c r="AD1228" s="20"/>
      <c r="AE1228" s="24">
        <f t="shared" si="82"/>
        <v>6</v>
      </c>
      <c r="AH1228" s="25" t="str">
        <f t="shared" ca="1" si="7"/>
        <v>-</v>
      </c>
      <c r="AI1228" s="15">
        <f t="shared" ca="1" si="8"/>
        <v>46.062940020859436</v>
      </c>
      <c r="AJ1228" s="15">
        <f t="shared" ca="1" si="9"/>
        <v>46.56624354399024</v>
      </c>
      <c r="AK1228" s="17">
        <f t="shared" ca="1" si="10"/>
        <v>-6.1655508091584821E-2</v>
      </c>
      <c r="AL1228" s="17">
        <f t="shared" ca="1" si="11"/>
        <v>-5.6723620630593649E-2</v>
      </c>
      <c r="AM1228" s="26">
        <f t="shared" ca="1" si="12"/>
        <v>0</v>
      </c>
      <c r="AN1228" s="26">
        <f t="shared" ca="1" si="13"/>
        <v>0</v>
      </c>
      <c r="AO1228" s="25">
        <f t="shared" si="20"/>
        <v>0</v>
      </c>
      <c r="AP1228" s="26">
        <f t="shared" si="21"/>
        <v>1</v>
      </c>
      <c r="AQ1228" s="25">
        <f t="shared" si="22"/>
        <v>1</v>
      </c>
      <c r="AR1228" s="26">
        <f t="shared" si="23"/>
        <v>0</v>
      </c>
      <c r="BD1228" s="30"/>
      <c r="BE1228" s="30"/>
      <c r="BF1228" s="30"/>
    </row>
    <row r="1229" spans="1:58" x14ac:dyDescent="0.2">
      <c r="A1229" s="40">
        <v>39854</v>
      </c>
      <c r="B1229" s="13">
        <v>45.6</v>
      </c>
      <c r="C1229" s="14">
        <v>42.9</v>
      </c>
      <c r="D1229" s="31">
        <f t="shared" si="14"/>
        <v>12014.678662154449</v>
      </c>
      <c r="E1229" s="31">
        <f t="shared" si="15"/>
        <v>35624.060251908399</v>
      </c>
      <c r="F1229" s="16">
        <f t="shared" si="0"/>
        <v>47638.738914062851</v>
      </c>
      <c r="G1229" s="16">
        <f t="shared" si="1"/>
        <v>43.580950695322471</v>
      </c>
      <c r="H1229" s="17">
        <f t="shared" si="2"/>
        <v>-6.2937062937062915E-2</v>
      </c>
      <c r="I1229" s="16">
        <v>46.67</v>
      </c>
      <c r="J1229" s="32">
        <f t="shared" si="16"/>
        <v>1.0628357511644504</v>
      </c>
      <c r="K1229" s="72">
        <f t="shared" ca="1" si="83"/>
        <v>27156.724878833324</v>
      </c>
      <c r="L1229" s="16">
        <v>26777.599609000001</v>
      </c>
      <c r="M1229" s="21">
        <f t="shared" ca="1" si="84"/>
        <v>1.4158299301252458E-2</v>
      </c>
      <c r="N1229" s="18"/>
      <c r="O1229" s="21"/>
      <c r="P1229" s="21"/>
      <c r="Q1229" s="33">
        <f t="shared" si="17"/>
        <v>0.93716424883554961</v>
      </c>
      <c r="R1229" s="5">
        <f t="shared" ca="1" si="4"/>
        <v>2.0673180447123918</v>
      </c>
      <c r="S1229" s="20"/>
      <c r="T1229" s="20"/>
      <c r="U1229" s="5">
        <f t="shared" ca="1" si="5"/>
        <v>3.8877527655084871</v>
      </c>
      <c r="V1229" s="23"/>
      <c r="W1229" s="20"/>
      <c r="X1229" s="32">
        <f t="shared" si="18"/>
        <v>1.1256715023289008</v>
      </c>
      <c r="Y1229" s="18">
        <f t="shared" ca="1" si="6"/>
        <v>1715568727.5179174</v>
      </c>
      <c r="Z1229" s="20"/>
      <c r="AA1229" s="20"/>
      <c r="AB1229" s="18"/>
      <c r="AC1229" s="20"/>
      <c r="AD1229" s="20"/>
      <c r="AE1229" s="24">
        <f t="shared" si="82"/>
        <v>5</v>
      </c>
      <c r="AH1229" s="25" t="str">
        <f t="shared" ca="1" si="7"/>
        <v>-</v>
      </c>
      <c r="AI1229" s="15">
        <f t="shared" ca="1" si="8"/>
        <v>46.029782807084153</v>
      </c>
      <c r="AJ1229" s="15">
        <f t="shared" ca="1" si="9"/>
        <v>46.296353037371176</v>
      </c>
      <c r="AK1229" s="17">
        <f t="shared" ca="1" si="10"/>
        <v>-6.0127682095673686E-2</v>
      </c>
      <c r="AL1229" s="17">
        <f t="shared" ca="1" si="11"/>
        <v>-5.9214780305454129E-2</v>
      </c>
      <c r="AM1229" s="26">
        <f t="shared" ca="1" si="12"/>
        <v>0</v>
      </c>
      <c r="AN1229" s="26">
        <f t="shared" ca="1" si="13"/>
        <v>0</v>
      </c>
      <c r="AO1229" s="25">
        <f t="shared" si="20"/>
        <v>0</v>
      </c>
      <c r="AP1229" s="26">
        <f t="shared" si="21"/>
        <v>1</v>
      </c>
      <c r="AQ1229" s="25">
        <f t="shared" si="22"/>
        <v>1</v>
      </c>
      <c r="AR1229" s="26">
        <f t="shared" si="23"/>
        <v>0</v>
      </c>
      <c r="BD1229" s="30"/>
      <c r="BE1229" s="30"/>
      <c r="BF1229" s="30"/>
    </row>
    <row r="1230" spans="1:58" x14ac:dyDescent="0.2">
      <c r="A1230" s="40">
        <v>39855</v>
      </c>
      <c r="B1230" s="13">
        <v>44.6</v>
      </c>
      <c r="C1230" s="14">
        <v>42.2</v>
      </c>
      <c r="D1230" s="31">
        <f t="shared" si="14"/>
        <v>9611.7429297235594</v>
      </c>
      <c r="E1230" s="31">
        <f t="shared" si="15"/>
        <v>38178.229701765013</v>
      </c>
      <c r="F1230" s="16">
        <f t="shared" si="0"/>
        <v>47789.97263148857</v>
      </c>
      <c r="G1230" s="16">
        <f t="shared" si="1"/>
        <v>42.68269923084528</v>
      </c>
      <c r="H1230" s="17">
        <f t="shared" si="2"/>
        <v>-5.6872037914691864E-2</v>
      </c>
      <c r="I1230" s="16">
        <v>44.53</v>
      </c>
      <c r="J1230" s="32">
        <f t="shared" si="16"/>
        <v>0.98249806038539389</v>
      </c>
      <c r="K1230" s="72">
        <f t="shared" ca="1" si="83"/>
        <v>26680.341771455547</v>
      </c>
      <c r="L1230" s="16">
        <v>26385.919922000001</v>
      </c>
      <c r="M1230" s="21">
        <f t="shared" ca="1" si="84"/>
        <v>1.115829390545765E-2</v>
      </c>
      <c r="N1230" s="18"/>
      <c r="O1230" s="21"/>
      <c r="P1230" s="21"/>
      <c r="Q1230" s="33">
        <f t="shared" si="17"/>
        <v>1.0175019396146061</v>
      </c>
      <c r="R1230" s="5">
        <f t="shared" ca="1" si="4"/>
        <v>2.1034124912466683</v>
      </c>
      <c r="S1230" s="20"/>
      <c r="T1230" s="20"/>
      <c r="U1230" s="5">
        <f t="shared" ca="1" si="5"/>
        <v>3.9556605512574148</v>
      </c>
      <c r="V1230" s="23"/>
      <c r="W1230" s="20"/>
      <c r="X1230" s="32">
        <f t="shared" si="18"/>
        <v>0.96499612077078778</v>
      </c>
      <c r="Y1230" s="18">
        <f t="shared" ca="1" si="6"/>
        <v>1655408212.2039707</v>
      </c>
      <c r="Z1230" s="20"/>
      <c r="AA1230" s="20"/>
      <c r="AB1230" s="18"/>
      <c r="AC1230" s="20"/>
      <c r="AD1230" s="20"/>
      <c r="AE1230" s="24">
        <f t="shared" si="82"/>
        <v>4</v>
      </c>
      <c r="AH1230" s="25" t="str">
        <f t="shared" ca="1" si="7"/>
        <v>-</v>
      </c>
      <c r="AI1230" s="15">
        <f t="shared" ca="1" si="8"/>
        <v>45.785065089207407</v>
      </c>
      <c r="AJ1230" s="15">
        <f t="shared" ca="1" si="9"/>
        <v>45.98940255570534</v>
      </c>
      <c r="AK1230" s="17">
        <f t="shared" ca="1" si="10"/>
        <v>-6.0652346127446743E-2</v>
      </c>
      <c r="AL1230" s="17">
        <f t="shared" ca="1" si="11"/>
        <v>-5.9064562587306774E-2</v>
      </c>
      <c r="AM1230" s="26">
        <f t="shared" ca="1" si="12"/>
        <v>0</v>
      </c>
      <c r="AN1230" s="26">
        <f t="shared" ca="1" si="13"/>
        <v>0</v>
      </c>
      <c r="AO1230" s="25">
        <f t="shared" si="20"/>
        <v>0</v>
      </c>
      <c r="AP1230" s="26">
        <f t="shared" si="21"/>
        <v>1</v>
      </c>
      <c r="AQ1230" s="25">
        <f t="shared" si="22"/>
        <v>1</v>
      </c>
      <c r="AR1230" s="26">
        <f t="shared" si="23"/>
        <v>0</v>
      </c>
      <c r="BD1230" s="30"/>
      <c r="BE1230" s="30"/>
      <c r="BF1230" s="30"/>
    </row>
    <row r="1231" spans="1:58" x14ac:dyDescent="0.2">
      <c r="A1231" s="40">
        <v>39856</v>
      </c>
      <c r="B1231" s="13">
        <v>42.55</v>
      </c>
      <c r="C1231" s="14">
        <v>41.6</v>
      </c>
      <c r="D1231" s="31">
        <f t="shared" si="14"/>
        <v>7208.80719729267</v>
      </c>
      <c r="E1231" s="31">
        <f t="shared" si="15"/>
        <v>40717.825286277279</v>
      </c>
      <c r="F1231" s="16">
        <f t="shared" si="0"/>
        <v>47926.632483569949</v>
      </c>
      <c r="G1231" s="16">
        <f t="shared" si="1"/>
        <v>41.74289271919482</v>
      </c>
      <c r="H1231" s="17">
        <f t="shared" si="2"/>
        <v>-2.2836538461538325E-2</v>
      </c>
      <c r="I1231" s="16">
        <v>41.25</v>
      </c>
      <c r="J1231" s="32">
        <f t="shared" si="16"/>
        <v>0.98077818743141387</v>
      </c>
      <c r="K1231" s="72">
        <f t="shared" ca="1" si="83"/>
        <v>26166.430446229984</v>
      </c>
      <c r="L1231" s="16">
        <v>26306.560547000001</v>
      </c>
      <c r="M1231" s="21">
        <f t="shared" ca="1" si="84"/>
        <v>-5.3268119380204251E-3</v>
      </c>
      <c r="N1231" s="18"/>
      <c r="O1231" s="21"/>
      <c r="P1231" s="21"/>
      <c r="Q1231" s="33">
        <f t="shared" si="17"/>
        <v>1.0192218125685861</v>
      </c>
      <c r="R1231" s="5">
        <f t="shared" ca="1" si="4"/>
        <v>2.1437545821909048</v>
      </c>
      <c r="S1231" s="20"/>
      <c r="T1231" s="20"/>
      <c r="U1231" s="5">
        <f t="shared" ca="1" si="5"/>
        <v>4.0315574901155662</v>
      </c>
      <c r="V1231" s="23"/>
      <c r="W1231" s="20"/>
      <c r="X1231" s="32">
        <f t="shared" si="18"/>
        <v>0.96155637486282786</v>
      </c>
      <c r="Y1231" s="18">
        <f t="shared" ca="1" si="6"/>
        <v>1591663560.1896973</v>
      </c>
      <c r="Z1231" s="20"/>
      <c r="AA1231" s="20"/>
      <c r="AB1231" s="18"/>
      <c r="AC1231" s="20"/>
      <c r="AD1231" s="20"/>
      <c r="AE1231" s="24">
        <f t="shared" si="82"/>
        <v>3</v>
      </c>
      <c r="AH1231" s="25" t="str">
        <f t="shared" ca="1" si="7"/>
        <v>-</v>
      </c>
      <c r="AI1231" s="15">
        <f t="shared" ca="1" si="8"/>
        <v>45.545288117595241</v>
      </c>
      <c r="AJ1231" s="15">
        <f t="shared" ca="1" si="9"/>
        <v>45.678787283756044</v>
      </c>
      <c r="AK1231" s="17">
        <f t="shared" ca="1" si="10"/>
        <v>-5.3712288263574992E-2</v>
      </c>
      <c r="AL1231" s="17">
        <f t="shared" ca="1" si="11"/>
        <v>-5.5516656207369133E-2</v>
      </c>
      <c r="AM1231" s="26">
        <f t="shared" ca="1" si="12"/>
        <v>0</v>
      </c>
      <c r="AN1231" s="26">
        <f t="shared" ca="1" si="13"/>
        <v>1</v>
      </c>
      <c r="AO1231" s="25">
        <f t="shared" si="20"/>
        <v>0</v>
      </c>
      <c r="AP1231" s="26">
        <f t="shared" si="21"/>
        <v>1</v>
      </c>
      <c r="AQ1231" s="25">
        <f t="shared" si="22"/>
        <v>1</v>
      </c>
      <c r="AR1231" s="26">
        <f t="shared" si="23"/>
        <v>0</v>
      </c>
      <c r="BD1231" s="30"/>
      <c r="BE1231" s="30"/>
      <c r="BF1231" s="30"/>
    </row>
    <row r="1232" spans="1:58" x14ac:dyDescent="0.2">
      <c r="A1232" s="40">
        <v>39857</v>
      </c>
      <c r="B1232" s="13">
        <v>43.6</v>
      </c>
      <c r="C1232" s="14">
        <v>42.35</v>
      </c>
      <c r="D1232" s="31">
        <f t="shared" si="14"/>
        <v>4805.8714648617806</v>
      </c>
      <c r="E1232" s="31">
        <f t="shared" si="15"/>
        <v>43175.635752982431</v>
      </c>
      <c r="F1232" s="16">
        <f t="shared" si="0"/>
        <v>47981.507217844213</v>
      </c>
      <c r="G1232" s="16">
        <f t="shared" si="1"/>
        <v>42.475201138509526</v>
      </c>
      <c r="H1232" s="17">
        <f t="shared" si="2"/>
        <v>-2.9515938606847758E-2</v>
      </c>
      <c r="I1232" s="16">
        <v>42.93</v>
      </c>
      <c r="J1232" s="32">
        <f t="shared" si="16"/>
        <v>1.0187083682307849</v>
      </c>
      <c r="K1232" s="72">
        <f t="shared" ca="1" si="83"/>
        <v>26654.874952158836</v>
      </c>
      <c r="L1232" s="16">
        <v>26109.439452999999</v>
      </c>
      <c r="M1232" s="21">
        <f t="shared" ca="1" si="84"/>
        <v>2.0890356537170543E-2</v>
      </c>
      <c r="N1232" s="18"/>
      <c r="O1232" s="21"/>
      <c r="P1232" s="21"/>
      <c r="Q1232" s="33">
        <f t="shared" si="17"/>
        <v>0.98129163176921508</v>
      </c>
      <c r="R1232" s="5">
        <f t="shared" ca="1" si="4"/>
        <v>2.1035607968439063</v>
      </c>
      <c r="S1232" s="20"/>
      <c r="T1232" s="20"/>
      <c r="U1232" s="5">
        <f t="shared" ca="1" si="5"/>
        <v>3.9559981880978459</v>
      </c>
      <c r="V1232" s="23"/>
      <c r="W1232" s="20"/>
      <c r="X1232" s="32">
        <f t="shared" si="18"/>
        <v>1.0374167364615698</v>
      </c>
      <c r="Y1232" s="18">
        <f t="shared" ca="1" si="6"/>
        <v>1651109744.304549</v>
      </c>
      <c r="Z1232" s="20"/>
      <c r="AA1232" s="20"/>
      <c r="AB1232" s="18"/>
      <c r="AC1232" s="20"/>
      <c r="AD1232" s="20"/>
      <c r="AE1232" s="24">
        <f t="shared" si="82"/>
        <v>2</v>
      </c>
      <c r="AH1232" s="25" t="str">
        <f t="shared" ca="1" si="7"/>
        <v>-</v>
      </c>
      <c r="AI1232" s="15">
        <f t="shared" ca="1" si="8"/>
        <v>45.149656038292292</v>
      </c>
      <c r="AJ1232" s="15">
        <f t="shared" ca="1" si="9"/>
        <v>45.375095644917586</v>
      </c>
      <c r="AK1232" s="17">
        <f t="shared" ca="1" si="10"/>
        <v>-4.7314738936732735E-2</v>
      </c>
      <c r="AL1232" s="17">
        <f t="shared" ca="1" si="11"/>
        <v>-5.3178902898057295E-2</v>
      </c>
      <c r="AM1232" s="26">
        <f t="shared" ca="1" si="12"/>
        <v>0</v>
      </c>
      <c r="AN1232" s="26">
        <f t="shared" ca="1" si="13"/>
        <v>1</v>
      </c>
      <c r="AO1232" s="25">
        <f t="shared" si="20"/>
        <v>0</v>
      </c>
      <c r="AP1232" s="26">
        <f t="shared" si="21"/>
        <v>1</v>
      </c>
      <c r="AQ1232" s="25">
        <f t="shared" si="22"/>
        <v>1</v>
      </c>
      <c r="AR1232" s="26">
        <f t="shared" si="23"/>
        <v>0</v>
      </c>
      <c r="BD1232" s="30"/>
      <c r="BE1232" s="30"/>
      <c r="BF1232" s="30"/>
    </row>
    <row r="1233" spans="1:58" x14ac:dyDescent="0.2">
      <c r="A1233" s="40">
        <v>39861</v>
      </c>
      <c r="B1233" s="13">
        <v>48</v>
      </c>
      <c r="C1233" s="14">
        <v>44.05</v>
      </c>
      <c r="D1233" s="31">
        <f t="shared" si="14"/>
        <v>2402.9357324308903</v>
      </c>
      <c r="E1233" s="31">
        <f t="shared" si="15"/>
        <v>45649.496388967949</v>
      </c>
      <c r="F1233" s="16">
        <f t="shared" si="0"/>
        <v>48052.432121398837</v>
      </c>
      <c r="G1233" s="16">
        <f t="shared" si="1"/>
        <v>44.247525821775731</v>
      </c>
      <c r="H1233" s="17">
        <f t="shared" si="2"/>
        <v>-8.9670828603859221E-2</v>
      </c>
      <c r="I1233" s="16">
        <v>48.66</v>
      </c>
      <c r="J1233" s="32">
        <f t="shared" si="16"/>
        <v>1.0432659545365686</v>
      </c>
      <c r="K1233" s="72">
        <f t="shared" ca="1" si="83"/>
        <v>27806.98987854052</v>
      </c>
      <c r="L1233" s="16">
        <v>27415.039062</v>
      </c>
      <c r="M1233" s="21">
        <f t="shared" ca="1" si="84"/>
        <v>1.4296927159363551E-2</v>
      </c>
      <c r="N1233" s="18"/>
      <c r="O1233" s="21"/>
      <c r="P1233" s="21"/>
      <c r="Q1233" s="33">
        <f t="shared" si="17"/>
        <v>0.95673404546343155</v>
      </c>
      <c r="R1233" s="5">
        <f t="shared" ca="1" si="4"/>
        <v>2.0124643909303703</v>
      </c>
      <c r="S1233" s="20"/>
      <c r="T1233" s="20"/>
      <c r="U1233" s="5">
        <f t="shared" ca="1" si="5"/>
        <v>3.7847085747707045</v>
      </c>
      <c r="V1233" s="23"/>
      <c r="W1233" s="20"/>
      <c r="X1233" s="32">
        <f t="shared" si="18"/>
        <v>1.0865319090731369</v>
      </c>
      <c r="Y1233" s="18">
        <f t="shared" ca="1" si="6"/>
        <v>1793865354.9043067</v>
      </c>
      <c r="Z1233" s="20"/>
      <c r="AA1233" s="20"/>
      <c r="AB1233" s="18"/>
      <c r="AC1233" s="20"/>
      <c r="AD1233" s="20"/>
      <c r="AE1233" s="24">
        <f t="shared" si="82"/>
        <v>1</v>
      </c>
      <c r="AH1233" s="25" t="str">
        <f t="shared" ca="1" si="7"/>
        <v>-</v>
      </c>
      <c r="AI1233" s="15">
        <f t="shared" ca="1" si="8"/>
        <v>44.857478124551868</v>
      </c>
      <c r="AJ1233" s="15">
        <f t="shared" ca="1" si="9"/>
        <v>45.179680320178946</v>
      </c>
      <c r="AK1233" s="17">
        <f t="shared" ca="1" si="10"/>
        <v>-5.1869187095563797E-2</v>
      </c>
      <c r="AL1233" s="17">
        <f t="shared" ca="1" si="11"/>
        <v>-5.4863838160374781E-2</v>
      </c>
      <c r="AM1233" s="26">
        <f t="shared" ca="1" si="12"/>
        <v>0</v>
      </c>
      <c r="AN1233" s="26">
        <f t="shared" ca="1" si="13"/>
        <v>1</v>
      </c>
      <c r="AO1233" s="25">
        <f t="shared" si="20"/>
        <v>0</v>
      </c>
      <c r="AP1233" s="26">
        <f t="shared" si="21"/>
        <v>1</v>
      </c>
      <c r="AQ1233" s="25">
        <f t="shared" si="22"/>
        <v>1</v>
      </c>
      <c r="AR1233" s="26">
        <f t="shared" si="23"/>
        <v>0</v>
      </c>
      <c r="BD1233" s="30"/>
      <c r="BE1233" s="30"/>
      <c r="BF1233" s="30"/>
    </row>
    <row r="1234" spans="1:58" x14ac:dyDescent="0.2">
      <c r="A1234" s="41">
        <v>39862</v>
      </c>
      <c r="B1234" s="13">
        <v>44.85</v>
      </c>
      <c r="C1234" s="14">
        <v>42.65</v>
      </c>
      <c r="D1234" s="31">
        <f t="shared" si="14"/>
        <v>48267.905359607743</v>
      </c>
      <c r="E1234" s="31">
        <f t="shared" si="15"/>
        <v>0</v>
      </c>
      <c r="F1234" s="16">
        <f t="shared" si="0"/>
        <v>48267.905359607743</v>
      </c>
      <c r="G1234" s="16">
        <f t="shared" si="1"/>
        <v>44.85</v>
      </c>
      <c r="H1234" s="17">
        <f t="shared" si="2"/>
        <v>-5.1582649472450282E-2</v>
      </c>
      <c r="I1234" s="16">
        <v>48.46</v>
      </c>
      <c r="J1234" s="32">
        <f t="shared" si="16"/>
        <v>1.0181611804767312</v>
      </c>
      <c r="K1234" s="72">
        <f t="shared" ca="1" si="83"/>
        <v>28310.843416826392</v>
      </c>
      <c r="L1234" s="16">
        <v>27704.320312</v>
      </c>
      <c r="M1234" s="21">
        <f t="shared" ca="1" si="84"/>
        <v>2.1892726404974444E-2</v>
      </c>
      <c r="N1234" s="18"/>
      <c r="O1234" s="21"/>
      <c r="P1234" s="21"/>
      <c r="Q1234" s="33">
        <f t="shared" si="17"/>
        <v>0.9818388195232689</v>
      </c>
      <c r="R1234" s="5">
        <f t="shared" ca="1" si="4"/>
        <v>1.9758333478759591</v>
      </c>
      <c r="S1234" s="20"/>
      <c r="T1234" s="20"/>
      <c r="U1234" s="5">
        <f t="shared" ca="1" si="5"/>
        <v>3.7158465813192083</v>
      </c>
      <c r="V1234" s="23"/>
      <c r="W1234" s="20"/>
      <c r="X1234" s="32">
        <f t="shared" si="18"/>
        <v>1.0363223609534622</v>
      </c>
      <c r="Y1234" s="18">
        <f t="shared" ca="1" si="6"/>
        <v>1858900431.7192044</v>
      </c>
      <c r="Z1234" s="20"/>
      <c r="AA1234" s="20"/>
      <c r="AB1234" s="18"/>
      <c r="AC1234" s="20"/>
      <c r="AD1234" s="20"/>
      <c r="AE1234" s="24">
        <v>20</v>
      </c>
      <c r="AH1234" s="25" t="str">
        <f t="shared" ca="1" si="7"/>
        <v>-</v>
      </c>
      <c r="AI1234" s="15">
        <f t="shared" ca="1" si="8"/>
        <v>44.67741499537378</v>
      </c>
      <c r="AJ1234" s="15">
        <f t="shared" ca="1" si="9"/>
        <v>45.003582759203326</v>
      </c>
      <c r="AK1234" s="17">
        <f t="shared" ca="1" si="10"/>
        <v>-5.2235842666075061E-2</v>
      </c>
      <c r="AL1234" s="17">
        <f t="shared" ca="1" si="11"/>
        <v>-5.5457904968707991E-2</v>
      </c>
      <c r="AM1234" s="26">
        <f t="shared" ca="1" si="12"/>
        <v>0</v>
      </c>
      <c r="AN1234" s="26">
        <f t="shared" ca="1" si="13"/>
        <v>1</v>
      </c>
      <c r="AO1234" s="25">
        <f t="shared" si="20"/>
        <v>0</v>
      </c>
      <c r="AP1234" s="26">
        <f t="shared" si="21"/>
        <v>1</v>
      </c>
      <c r="AQ1234" s="25">
        <f t="shared" si="22"/>
        <v>1</v>
      </c>
      <c r="AR1234" s="26">
        <f t="shared" si="23"/>
        <v>0</v>
      </c>
      <c r="BD1234" s="30"/>
      <c r="BE1234" s="30"/>
      <c r="BF1234" s="30"/>
    </row>
    <row r="1235" spans="1:58" x14ac:dyDescent="0.2">
      <c r="A1235" s="40">
        <v>39863</v>
      </c>
      <c r="B1235" s="13">
        <v>44.55</v>
      </c>
      <c r="C1235" s="14">
        <v>43.2</v>
      </c>
      <c r="D1235" s="31">
        <f t="shared" si="14"/>
        <v>45854.510091627359</v>
      </c>
      <c r="E1235" s="31">
        <f t="shared" si="15"/>
        <v>2537.8845901270897</v>
      </c>
      <c r="F1235" s="16">
        <f t="shared" si="0"/>
        <v>48392.394681754449</v>
      </c>
      <c r="G1235" s="16">
        <f t="shared" si="1"/>
        <v>44.479200771749298</v>
      </c>
      <c r="H1235" s="17">
        <f t="shared" si="2"/>
        <v>-3.1249999999999778E-2</v>
      </c>
      <c r="I1235" s="16">
        <v>47.08</v>
      </c>
      <c r="J1235" s="32">
        <f t="shared" si="16"/>
        <v>0.9942902680682385</v>
      </c>
      <c r="K1235" s="72">
        <f t="shared" ca="1" si="83"/>
        <v>28148.048503834274</v>
      </c>
      <c r="L1235" s="16">
        <v>27719.679688</v>
      </c>
      <c r="M1235" s="21">
        <f t="shared" ca="1" si="84"/>
        <v>1.5453599055104414E-2</v>
      </c>
      <c r="N1235" s="18"/>
      <c r="O1235" s="21"/>
      <c r="P1235" s="21"/>
      <c r="Q1235" s="33">
        <f t="shared" si="17"/>
        <v>1.0057097319317616</v>
      </c>
      <c r="R1235" s="5">
        <f t="shared" ca="1" si="4"/>
        <v>1.9870320460439632</v>
      </c>
      <c r="S1235" s="20"/>
      <c r="T1235" s="20"/>
      <c r="U1235" s="5">
        <f t="shared" ca="1" si="5"/>
        <v>3.7369351292245461</v>
      </c>
      <c r="V1235" s="23"/>
      <c r="W1235" s="20"/>
      <c r="X1235" s="32">
        <f t="shared" si="18"/>
        <v>0.9885805361364769</v>
      </c>
      <c r="Y1235" s="18">
        <f t="shared" ca="1" si="6"/>
        <v>1837551842.41541</v>
      </c>
      <c r="Z1235" s="20"/>
      <c r="AA1235" s="20"/>
      <c r="AB1235" s="18"/>
      <c r="AC1235" s="20"/>
      <c r="AD1235" s="20"/>
      <c r="AE1235" s="24">
        <f t="shared" ref="AE1235:AE1253" si="85">AE1234-1</f>
        <v>19</v>
      </c>
      <c r="AH1235" s="25" t="str">
        <f t="shared" ca="1" si="7"/>
        <v>-</v>
      </c>
      <c r="AI1235" s="15">
        <f t="shared" ca="1" si="8"/>
        <v>44.185643243368368</v>
      </c>
      <c r="AJ1235" s="15">
        <f t="shared" ca="1" si="9"/>
        <v>44.862960244242601</v>
      </c>
      <c r="AK1235" s="17">
        <f t="shared" ca="1" si="10"/>
        <v>-4.6954665509897874E-2</v>
      </c>
      <c r="AL1235" s="17">
        <f t="shared" ca="1" si="11"/>
        <v>-5.5040885174407819E-2</v>
      </c>
      <c r="AM1235" s="26">
        <f t="shared" ca="1" si="12"/>
        <v>0</v>
      </c>
      <c r="AN1235" s="26">
        <f t="shared" ca="1" si="13"/>
        <v>1</v>
      </c>
      <c r="AO1235" s="25">
        <f t="shared" si="20"/>
        <v>0</v>
      </c>
      <c r="AP1235" s="26">
        <f t="shared" si="21"/>
        <v>0</v>
      </c>
      <c r="AQ1235" s="25">
        <f t="shared" si="22"/>
        <v>1</v>
      </c>
      <c r="AR1235" s="26">
        <f t="shared" si="23"/>
        <v>0</v>
      </c>
      <c r="BD1235" s="30"/>
      <c r="BE1235" s="30"/>
      <c r="BF1235" s="30"/>
    </row>
    <row r="1236" spans="1:58" x14ac:dyDescent="0.2">
      <c r="A1236" s="40">
        <v>39864</v>
      </c>
      <c r="B1236" s="13">
        <v>46.7</v>
      </c>
      <c r="C1236" s="14">
        <v>44.75</v>
      </c>
      <c r="D1236" s="31">
        <f t="shared" si="14"/>
        <v>43441.114823646974</v>
      </c>
      <c r="E1236" s="31">
        <f t="shared" si="15"/>
        <v>5026.6984602318644</v>
      </c>
      <c r="F1236" s="16">
        <f t="shared" si="0"/>
        <v>48467.813283878837</v>
      </c>
      <c r="G1236" s="16">
        <f t="shared" si="1"/>
        <v>46.497761414569283</v>
      </c>
      <c r="H1236" s="17">
        <f t="shared" si="2"/>
        <v>-4.3575418994413528E-2</v>
      </c>
      <c r="I1236" s="16">
        <v>49.3</v>
      </c>
      <c r="J1236" s="32">
        <f t="shared" si="16"/>
        <v>1.0470113324815675</v>
      </c>
      <c r="K1236" s="72">
        <f t="shared" ca="1" si="83"/>
        <v>29470.124283857527</v>
      </c>
      <c r="L1236" s="16">
        <v>29009.919922000001</v>
      </c>
      <c r="M1236" s="21">
        <f t="shared" ca="1" si="84"/>
        <v>1.5863689492935314E-2</v>
      </c>
      <c r="N1236" s="18"/>
      <c r="O1236" s="21"/>
      <c r="P1236" s="21"/>
      <c r="Q1236" s="33">
        <f t="shared" si="17"/>
        <v>0.95298866751843259</v>
      </c>
      <c r="R1236" s="5">
        <f t="shared" ca="1" si="4"/>
        <v>1.8935401361979183</v>
      </c>
      <c r="S1236" s="20"/>
      <c r="T1236" s="20"/>
      <c r="U1236" s="5">
        <f t="shared" ca="1" si="5"/>
        <v>3.5611349082317756</v>
      </c>
      <c r="V1236" s="23"/>
      <c r="W1236" s="20"/>
      <c r="X1236" s="32">
        <f t="shared" si="18"/>
        <v>1.0940226649631348</v>
      </c>
      <c r="Y1236" s="18">
        <f t="shared" ca="1" si="6"/>
        <v>2010191057.9743891</v>
      </c>
      <c r="Z1236" s="20"/>
      <c r="AA1236" s="20"/>
      <c r="AB1236" s="18"/>
      <c r="AC1236" s="20"/>
      <c r="AD1236" s="20"/>
      <c r="AE1236" s="24">
        <f t="shared" si="85"/>
        <v>18</v>
      </c>
      <c r="AH1236" s="25" t="str">
        <f t="shared" ca="1" si="7"/>
        <v>-</v>
      </c>
      <c r="AI1236" s="15">
        <f t="shared" ca="1" si="8"/>
        <v>43.965060453585956</v>
      </c>
      <c r="AJ1236" s="15">
        <f t="shared" ca="1" si="9"/>
        <v>44.844050488744017</v>
      </c>
      <c r="AK1236" s="17">
        <f t="shared" ca="1" si="10"/>
        <v>-4.4738562356518151E-2</v>
      </c>
      <c r="AL1236" s="17">
        <f t="shared" ca="1" si="11"/>
        <v>-5.5371710824748843E-2</v>
      </c>
      <c r="AM1236" s="26">
        <f t="shared" ca="1" si="12"/>
        <v>0</v>
      </c>
      <c r="AN1236" s="26">
        <f t="shared" ca="1" si="13"/>
        <v>1</v>
      </c>
      <c r="AO1236" s="25">
        <f t="shared" si="20"/>
        <v>0</v>
      </c>
      <c r="AP1236" s="26">
        <f t="shared" si="21"/>
        <v>0</v>
      </c>
      <c r="AQ1236" s="25">
        <f t="shared" si="22"/>
        <v>1</v>
      </c>
      <c r="AR1236" s="26">
        <f t="shared" si="23"/>
        <v>0</v>
      </c>
      <c r="BD1236" s="30"/>
      <c r="BE1236" s="30"/>
      <c r="BF1236" s="30"/>
    </row>
    <row r="1237" spans="1:58" x14ac:dyDescent="0.2">
      <c r="A1237" s="40">
        <v>39867</v>
      </c>
      <c r="B1237" s="13">
        <v>49.05</v>
      </c>
      <c r="C1237" s="14">
        <v>46.9</v>
      </c>
      <c r="D1237" s="31">
        <f t="shared" si="14"/>
        <v>41027.71955566659</v>
      </c>
      <c r="E1237" s="31">
        <f t="shared" si="15"/>
        <v>7545.258438213632</v>
      </c>
      <c r="F1237" s="16">
        <f t="shared" si="0"/>
        <v>48572.977993880224</v>
      </c>
      <c r="G1237" s="16">
        <f t="shared" si="1"/>
        <v>48.716022008281982</v>
      </c>
      <c r="H1237" s="17">
        <f t="shared" si="2"/>
        <v>-4.5842217484008518E-2</v>
      </c>
      <c r="I1237" s="16">
        <v>52.62</v>
      </c>
      <c r="J1237" s="32">
        <f t="shared" si="16"/>
        <v>1.0499801236114743</v>
      </c>
      <c r="K1237" s="72">
        <f t="shared" ca="1" si="83"/>
        <v>30941.783252479127</v>
      </c>
      <c r="L1237" s="16">
        <v>30561.279297000001</v>
      </c>
      <c r="M1237" s="21">
        <f t="shared" ca="1" si="84"/>
        <v>1.2450524462059321E-2</v>
      </c>
      <c r="N1237" s="18"/>
      <c r="O1237" s="21"/>
      <c r="P1237" s="21"/>
      <c r="Q1237" s="33">
        <f t="shared" si="17"/>
        <v>0.95001987638852581</v>
      </c>
      <c r="R1237" s="5">
        <f t="shared" ca="1" si="4"/>
        <v>1.7988258262874757</v>
      </c>
      <c r="S1237" s="20"/>
      <c r="T1237" s="20"/>
      <c r="U1237" s="5">
        <f t="shared" ca="1" si="5"/>
        <v>3.3830331217510601</v>
      </c>
      <c r="V1237" s="23"/>
      <c r="W1237" s="20"/>
      <c r="X1237" s="32">
        <f t="shared" si="18"/>
        <v>1.0999602472229484</v>
      </c>
      <c r="Y1237" s="18">
        <f t="shared" ca="1" si="6"/>
        <v>2210984731.6921167</v>
      </c>
      <c r="Z1237" s="20"/>
      <c r="AA1237" s="20"/>
      <c r="AB1237" s="18"/>
      <c r="AC1237" s="20"/>
      <c r="AD1237" s="20"/>
      <c r="AE1237" s="24">
        <f t="shared" si="85"/>
        <v>17</v>
      </c>
      <c r="AH1237" s="25" t="str">
        <f t="shared" ca="1" si="7"/>
        <v>-</v>
      </c>
      <c r="AI1237" s="15">
        <f t="shared" ca="1" si="8"/>
        <v>43.886745870277188</v>
      </c>
      <c r="AJ1237" s="15">
        <f t="shared" ca="1" si="9"/>
        <v>44.921836909361168</v>
      </c>
      <c r="AK1237" s="17">
        <f t="shared" ca="1" si="10"/>
        <v>-4.8572842193596512E-2</v>
      </c>
      <c r="AL1237" s="17">
        <f t="shared" ca="1" si="11"/>
        <v>-5.4414686990884892E-2</v>
      </c>
      <c r="AM1237" s="26">
        <f t="shared" ca="1" si="12"/>
        <v>0</v>
      </c>
      <c r="AN1237" s="26">
        <f t="shared" ca="1" si="13"/>
        <v>1</v>
      </c>
      <c r="AO1237" s="25">
        <f t="shared" si="20"/>
        <v>0</v>
      </c>
      <c r="AP1237" s="26">
        <f t="shared" si="21"/>
        <v>0</v>
      </c>
      <c r="AQ1237" s="25">
        <f t="shared" si="22"/>
        <v>1</v>
      </c>
      <c r="AR1237" s="26">
        <f t="shared" si="23"/>
        <v>0</v>
      </c>
      <c r="BD1237" s="30"/>
      <c r="BE1237" s="30"/>
      <c r="BF1237" s="30"/>
    </row>
    <row r="1238" spans="1:58" x14ac:dyDescent="0.2">
      <c r="A1238" s="40">
        <v>39868</v>
      </c>
      <c r="B1238" s="13">
        <v>44.5</v>
      </c>
      <c r="C1238" s="14">
        <v>43.9</v>
      </c>
      <c r="D1238" s="31">
        <f t="shared" si="14"/>
        <v>38614.324287686206</v>
      </c>
      <c r="E1238" s="31">
        <f t="shared" si="15"/>
        <v>10069.289096943654</v>
      </c>
      <c r="F1238" s="16">
        <f t="shared" si="0"/>
        <v>48683.613384629862</v>
      </c>
      <c r="G1238" s="16">
        <f t="shared" si="1"/>
        <v>44.375901293307166</v>
      </c>
      <c r="H1238" s="17">
        <f t="shared" si="2"/>
        <v>-1.3667425968109326E-2</v>
      </c>
      <c r="I1238" s="16">
        <v>45.49</v>
      </c>
      <c r="J1238" s="32">
        <f t="shared" si="16"/>
        <v>0.91298458098214808</v>
      </c>
      <c r="K1238" s="72">
        <f t="shared" ca="1" si="83"/>
        <v>28248.219347354076</v>
      </c>
      <c r="L1238" s="16">
        <v>27668.480468999998</v>
      </c>
      <c r="M1238" s="21">
        <f t="shared" ca="1" si="84"/>
        <v>2.0953043626794818E-2</v>
      </c>
      <c r="N1238" s="18"/>
      <c r="O1238" s="21"/>
      <c r="P1238" s="21"/>
      <c r="Q1238" s="33">
        <f t="shared" si="17"/>
        <v>1.087015419017852</v>
      </c>
      <c r="R1238" s="5">
        <f t="shared" ca="1" si="4"/>
        <v>1.955269951934002</v>
      </c>
      <c r="S1238" s="20"/>
      <c r="T1238" s="20"/>
      <c r="U1238" s="5">
        <f t="shared" ca="1" si="5"/>
        <v>3.6772832686951658</v>
      </c>
      <c r="V1238" s="23"/>
      <c r="W1238" s="20"/>
      <c r="X1238" s="32">
        <f t="shared" si="18"/>
        <v>0.82596916196429615</v>
      </c>
      <c r="Y1238" s="18">
        <f t="shared" ca="1" si="6"/>
        <v>1826085017.671</v>
      </c>
      <c r="Z1238" s="20"/>
      <c r="AA1238" s="20"/>
      <c r="AB1238" s="18"/>
      <c r="AC1238" s="20"/>
      <c r="AD1238" s="20"/>
      <c r="AE1238" s="24">
        <f t="shared" si="85"/>
        <v>16</v>
      </c>
      <c r="AH1238" s="25" t="str">
        <f t="shared" ca="1" si="7"/>
        <v>-</v>
      </c>
      <c r="AI1238" s="15">
        <f t="shared" ca="1" si="8"/>
        <v>43.627114816595082</v>
      </c>
      <c r="AJ1238" s="15">
        <f t="shared" ca="1" si="9"/>
        <v>44.876806467717607</v>
      </c>
      <c r="AK1238" s="17">
        <f t="shared" ca="1" si="10"/>
        <v>-4.593142342047344E-2</v>
      </c>
      <c r="AL1238" s="17">
        <f t="shared" ca="1" si="11"/>
        <v>-5.1105197937030652E-2</v>
      </c>
      <c r="AM1238" s="26">
        <f t="shared" ca="1" si="12"/>
        <v>0</v>
      </c>
      <c r="AN1238" s="26">
        <f t="shared" ca="1" si="13"/>
        <v>1</v>
      </c>
      <c r="AO1238" s="25">
        <f t="shared" si="20"/>
        <v>0</v>
      </c>
      <c r="AP1238" s="26">
        <f t="shared" si="21"/>
        <v>0</v>
      </c>
      <c r="AQ1238" s="25">
        <f t="shared" si="22"/>
        <v>1</v>
      </c>
      <c r="AR1238" s="26">
        <f t="shared" si="23"/>
        <v>0</v>
      </c>
      <c r="BD1238" s="30"/>
      <c r="BE1238" s="30"/>
      <c r="BF1238" s="30"/>
    </row>
    <row r="1239" spans="1:58" x14ac:dyDescent="0.2">
      <c r="A1239" s="40">
        <v>39869</v>
      </c>
      <c r="B1239" s="13">
        <v>43.45</v>
      </c>
      <c r="C1239" s="14">
        <v>43.25</v>
      </c>
      <c r="D1239" s="31">
        <f t="shared" si="14"/>
        <v>36200.929019705814</v>
      </c>
      <c r="E1239" s="31">
        <f t="shared" si="15"/>
        <v>12515.669266080949</v>
      </c>
      <c r="F1239" s="16">
        <f t="shared" si="0"/>
        <v>48716.598285786764</v>
      </c>
      <c r="G1239" s="16">
        <f t="shared" si="1"/>
        <v>43.398618459800254</v>
      </c>
      <c r="H1239" s="17">
        <f t="shared" si="2"/>
        <v>-4.6242774566473965E-3</v>
      </c>
      <c r="I1239" s="16">
        <v>44.67</v>
      </c>
      <c r="J1239" s="32">
        <f t="shared" si="16"/>
        <v>0.97863978693168918</v>
      </c>
      <c r="K1239" s="72">
        <f t="shared" ca="1" si="83"/>
        <v>27643.704338913532</v>
      </c>
      <c r="L1239" s="16">
        <v>27507.199218999998</v>
      </c>
      <c r="M1239" s="21">
        <f t="shared" ca="1" si="84"/>
        <v>4.9625234043910293E-3</v>
      </c>
      <c r="N1239" s="18"/>
      <c r="O1239" s="21"/>
      <c r="P1239" s="21"/>
      <c r="Q1239" s="33">
        <f t="shared" si="17"/>
        <v>1.0213602130683108</v>
      </c>
      <c r="R1239" s="5">
        <f t="shared" ca="1" si="4"/>
        <v>1.9969517408645201</v>
      </c>
      <c r="S1239" s="20"/>
      <c r="T1239" s="20"/>
      <c r="U1239" s="5">
        <f t="shared" ca="1" si="5"/>
        <v>3.7557022403313036</v>
      </c>
      <c r="V1239" s="23"/>
      <c r="W1239" s="20"/>
      <c r="X1239" s="32">
        <f t="shared" si="18"/>
        <v>0.95727957386337836</v>
      </c>
      <c r="Y1239" s="18">
        <f t="shared" ca="1" si="6"/>
        <v>1747958841.340416</v>
      </c>
      <c r="Z1239" s="20"/>
      <c r="AA1239" s="20"/>
      <c r="AB1239" s="18"/>
      <c r="AC1239" s="20"/>
      <c r="AD1239" s="20"/>
      <c r="AE1239" s="24">
        <f t="shared" si="85"/>
        <v>15</v>
      </c>
      <c r="AH1239" s="25" t="str">
        <f t="shared" ca="1" si="7"/>
        <v>-</v>
      </c>
      <c r="AI1239" s="15">
        <f t="shared" ca="1" si="8"/>
        <v>43.444704705382392</v>
      </c>
      <c r="AJ1239" s="15">
        <f t="shared" ca="1" si="9"/>
        <v>44.818653348253847</v>
      </c>
      <c r="AK1239" s="17">
        <f t="shared" ca="1" si="10"/>
        <v>-3.1756998229271471E-2</v>
      </c>
      <c r="AL1239" s="17">
        <f t="shared" ca="1" si="11"/>
        <v>-4.6887714096038008E-2</v>
      </c>
      <c r="AM1239" s="26">
        <f t="shared" ca="1" si="12"/>
        <v>0</v>
      </c>
      <c r="AN1239" s="26">
        <f t="shared" ca="1" si="13"/>
        <v>1</v>
      </c>
      <c r="AO1239" s="25">
        <f t="shared" si="20"/>
        <v>0</v>
      </c>
      <c r="AP1239" s="26">
        <f t="shared" si="21"/>
        <v>0</v>
      </c>
      <c r="AQ1239" s="25">
        <f t="shared" si="22"/>
        <v>1</v>
      </c>
      <c r="AR1239" s="26">
        <f t="shared" si="23"/>
        <v>0</v>
      </c>
      <c r="BD1239" s="30"/>
      <c r="BE1239" s="30"/>
      <c r="BF1239" s="30"/>
    </row>
    <row r="1240" spans="1:58" x14ac:dyDescent="0.2">
      <c r="A1240" s="40">
        <v>39870</v>
      </c>
      <c r="B1240" s="13">
        <v>44</v>
      </c>
      <c r="C1240" s="14">
        <v>43.75</v>
      </c>
      <c r="D1240" s="31">
        <f t="shared" si="14"/>
        <v>33787.53375172543</v>
      </c>
      <c r="E1240" s="31">
        <f t="shared" si="15"/>
        <v>14940.224743393039</v>
      </c>
      <c r="F1240" s="16">
        <f t="shared" si="0"/>
        <v>48727.758495118469</v>
      </c>
      <c r="G1240" s="16">
        <f t="shared" si="1"/>
        <v>43.923348491677032</v>
      </c>
      <c r="H1240" s="17">
        <f t="shared" si="2"/>
        <v>-5.7142857142857828E-3</v>
      </c>
      <c r="I1240" s="16">
        <v>44.66</v>
      </c>
      <c r="J1240" s="32">
        <f t="shared" si="16"/>
        <v>1.0123227927930698</v>
      </c>
      <c r="K1240" s="72">
        <f t="shared" ca="1" si="83"/>
        <v>27983.211113558969</v>
      </c>
      <c r="L1240" s="16">
        <v>27781.119140999999</v>
      </c>
      <c r="M1240" s="21">
        <f t="shared" ca="1" si="84"/>
        <v>7.2744359769408382E-3</v>
      </c>
      <c r="N1240" s="18"/>
      <c r="O1240" s="21"/>
      <c r="P1240" s="21"/>
      <c r="Q1240" s="33">
        <f t="shared" si="17"/>
        <v>0.98767720720693031</v>
      </c>
      <c r="R1240" s="5">
        <f t="shared" ca="1" si="4"/>
        <v>1.9722615530988286</v>
      </c>
      <c r="S1240" s="20"/>
      <c r="T1240" s="20"/>
      <c r="U1240" s="5">
        <f t="shared" ca="1" si="5"/>
        <v>3.7092945061787912</v>
      </c>
      <c r="V1240" s="23"/>
      <c r="W1240" s="20"/>
      <c r="X1240" s="32">
        <f t="shared" si="18"/>
        <v>1.0246455855861394</v>
      </c>
      <c r="Y1240" s="18">
        <f t="shared" ca="1" si="6"/>
        <v>1790920436.7285855</v>
      </c>
      <c r="Z1240" s="20"/>
      <c r="AA1240" s="20"/>
      <c r="AB1240" s="18"/>
      <c r="AC1240" s="20"/>
      <c r="AD1240" s="20"/>
      <c r="AE1240" s="24">
        <f t="shared" si="85"/>
        <v>14</v>
      </c>
      <c r="AH1240" s="25" t="str">
        <f t="shared" ca="1" si="7"/>
        <v>-</v>
      </c>
      <c r="AI1240" s="15">
        <f t="shared" ca="1" si="8"/>
        <v>43.403167651134325</v>
      </c>
      <c r="AJ1240" s="15">
        <f t="shared" ca="1" si="9"/>
        <v>44.785379959000181</v>
      </c>
      <c r="AK1240" s="17">
        <f t="shared" ca="1" si="10"/>
        <v>-2.4112270936244056E-2</v>
      </c>
      <c r="AL1240" s="17">
        <f t="shared" ca="1" si="11"/>
        <v>-4.3887103595427523E-2</v>
      </c>
      <c r="AM1240" s="26">
        <f t="shared" ca="1" si="12"/>
        <v>0</v>
      </c>
      <c r="AN1240" s="26">
        <f t="shared" ca="1" si="13"/>
        <v>1</v>
      </c>
      <c r="AO1240" s="25">
        <f t="shared" si="20"/>
        <v>0</v>
      </c>
      <c r="AP1240" s="26">
        <f t="shared" si="21"/>
        <v>0</v>
      </c>
      <c r="AQ1240" s="25">
        <f t="shared" si="22"/>
        <v>1</v>
      </c>
      <c r="AR1240" s="26">
        <f t="shared" si="23"/>
        <v>0</v>
      </c>
      <c r="BD1240" s="30"/>
      <c r="BE1240" s="30"/>
      <c r="BF1240" s="30"/>
    </row>
    <row r="1241" spans="1:58" x14ac:dyDescent="0.2">
      <c r="A1241" s="40">
        <v>39871</v>
      </c>
      <c r="B1241" s="13">
        <v>44.45</v>
      </c>
      <c r="C1241" s="14">
        <v>43.9</v>
      </c>
      <c r="D1241" s="31">
        <f t="shared" si="14"/>
        <v>31374.138483745042</v>
      </c>
      <c r="E1241" s="31">
        <f t="shared" si="15"/>
        <v>17367.410841476172</v>
      </c>
      <c r="F1241" s="16">
        <f t="shared" si="0"/>
        <v>48741.549325221218</v>
      </c>
      <c r="G1241" s="16">
        <f t="shared" si="1"/>
        <v>44.254026008712259</v>
      </c>
      <c r="H1241" s="17">
        <f t="shared" si="2"/>
        <v>-1.2528473804100271E-2</v>
      </c>
      <c r="I1241" s="16">
        <v>46.35</v>
      </c>
      <c r="J1241" s="32">
        <f t="shared" si="16"/>
        <v>1.0078136620350238</v>
      </c>
      <c r="K1241" s="72">
        <f t="shared" ca="1" si="83"/>
        <v>28200.712734432393</v>
      </c>
      <c r="L1241" s="16">
        <v>27819.519531000002</v>
      </c>
      <c r="M1241" s="21">
        <f t="shared" ca="1" si="84"/>
        <v>1.3702364737378642E-2</v>
      </c>
      <c r="N1241" s="18"/>
      <c r="O1241" s="21"/>
      <c r="P1241" s="21"/>
      <c r="Q1241" s="33">
        <f t="shared" si="17"/>
        <v>0.99218633796497635</v>
      </c>
      <c r="R1241" s="5">
        <f t="shared" ca="1" si="4"/>
        <v>1.9567694480405933</v>
      </c>
      <c r="S1241" s="20"/>
      <c r="T1241" s="20"/>
      <c r="U1241" s="5">
        <f t="shared" ca="1" si="5"/>
        <v>3.68018533546589</v>
      </c>
      <c r="V1241" s="23"/>
      <c r="W1241" s="20"/>
      <c r="X1241" s="32">
        <f t="shared" si="18"/>
        <v>1.0156273240700473</v>
      </c>
      <c r="Y1241" s="18">
        <f t="shared" ca="1" si="6"/>
        <v>1818788022.7661042</v>
      </c>
      <c r="Z1241" s="20"/>
      <c r="AA1241" s="20"/>
      <c r="AB1241" s="18"/>
      <c r="AC1241" s="20"/>
      <c r="AD1241" s="20"/>
      <c r="AE1241" s="24">
        <f t="shared" si="85"/>
        <v>13</v>
      </c>
      <c r="AH1241" s="25" t="str">
        <f t="shared" ca="1" si="7"/>
        <v>-</v>
      </c>
      <c r="AI1241" s="15">
        <f t="shared" ca="1" si="8"/>
        <v>43.516109948679684</v>
      </c>
      <c r="AJ1241" s="15">
        <f t="shared" ca="1" si="9"/>
        <v>44.731223647305349</v>
      </c>
      <c r="AK1241" s="17">
        <f t="shared" ca="1" si="10"/>
        <v>-2.0992016570260803E-2</v>
      </c>
      <c r="AL1241" s="17">
        <f t="shared" ca="1" si="11"/>
        <v>-4.0640327855385738E-2</v>
      </c>
      <c r="AM1241" s="26">
        <f t="shared" ca="1" si="12"/>
        <v>0</v>
      </c>
      <c r="AN1241" s="26">
        <f t="shared" ca="1" si="13"/>
        <v>1</v>
      </c>
      <c r="AO1241" s="25">
        <f t="shared" si="20"/>
        <v>0</v>
      </c>
      <c r="AP1241" s="26">
        <f t="shared" si="21"/>
        <v>0</v>
      </c>
      <c r="AQ1241" s="25">
        <f t="shared" si="22"/>
        <v>1</v>
      </c>
      <c r="AR1241" s="26">
        <f t="shared" si="23"/>
        <v>0</v>
      </c>
      <c r="BD1241" s="30"/>
      <c r="BE1241" s="30"/>
      <c r="BF1241" s="30"/>
    </row>
    <row r="1242" spans="1:58" x14ac:dyDescent="0.2">
      <c r="A1242" s="40">
        <v>39874</v>
      </c>
      <c r="B1242" s="13">
        <v>47.85</v>
      </c>
      <c r="C1242" s="14">
        <v>46.05</v>
      </c>
      <c r="D1242" s="31">
        <f t="shared" si="14"/>
        <v>28960.743215764654</v>
      </c>
      <c r="E1242" s="31">
        <f t="shared" si="15"/>
        <v>19811.042268850393</v>
      </c>
      <c r="F1242" s="16">
        <f t="shared" si="0"/>
        <v>48771.785484615044</v>
      </c>
      <c r="G1242" s="16">
        <f t="shared" si="1"/>
        <v>47.118842103490771</v>
      </c>
      <c r="H1242" s="17">
        <f t="shared" si="2"/>
        <v>-3.9087947882736174E-2</v>
      </c>
      <c r="I1242" s="16">
        <v>52.65</v>
      </c>
      <c r="J1242" s="32">
        <f t="shared" si="16"/>
        <v>1.0653962111644861</v>
      </c>
      <c r="K1242" s="72">
        <f t="shared" ca="1" si="83"/>
        <v>30043.707627707608</v>
      </c>
      <c r="L1242" s="16">
        <v>29795.839843999998</v>
      </c>
      <c r="M1242" s="21">
        <f t="shared" ca="1" si="84"/>
        <v>8.3188721984463025E-3</v>
      </c>
      <c r="N1242" s="18"/>
      <c r="O1242" s="21"/>
      <c r="P1242" s="21"/>
      <c r="Q1242" s="33">
        <f t="shared" si="17"/>
        <v>0.93460378883551387</v>
      </c>
      <c r="R1242" s="5">
        <f t="shared" ca="1" si="4"/>
        <v>1.8287279544411057</v>
      </c>
      <c r="S1242" s="20"/>
      <c r="T1242" s="20"/>
      <c r="U1242" s="5">
        <f t="shared" ca="1" si="5"/>
        <v>3.4393974048514409</v>
      </c>
      <c r="V1242" s="23"/>
      <c r="W1242" s="20"/>
      <c r="X1242" s="32">
        <f t="shared" si="18"/>
        <v>1.1307924223289723</v>
      </c>
      <c r="Y1242" s="18">
        <f t="shared" ca="1" si="6"/>
        <v>2056536357.9637647</v>
      </c>
      <c r="Z1242" s="20"/>
      <c r="AA1242" s="20"/>
      <c r="AB1242" s="18"/>
      <c r="AC1242" s="20"/>
      <c r="AD1242" s="20"/>
      <c r="AE1242" s="24">
        <f t="shared" si="85"/>
        <v>12</v>
      </c>
      <c r="AF1242" s="36"/>
      <c r="AH1242" s="25" t="str">
        <f t="shared" ca="1" si="7"/>
        <v>-</v>
      </c>
      <c r="AI1242" s="15">
        <f t="shared" ca="1" si="8"/>
        <v>43.733124317166087</v>
      </c>
      <c r="AJ1242" s="15">
        <f t="shared" ca="1" si="9"/>
        <v>44.794887187538819</v>
      </c>
      <c r="AK1242" s="17">
        <f t="shared" ca="1" si="10"/>
        <v>-2.0244104718314577E-2</v>
      </c>
      <c r="AL1242" s="17">
        <f t="shared" ca="1" si="11"/>
        <v>-3.8839497437562917E-2</v>
      </c>
      <c r="AM1242" s="26">
        <f t="shared" ca="1" si="12"/>
        <v>0</v>
      </c>
      <c r="AN1242" s="26">
        <f t="shared" ca="1" si="13"/>
        <v>1</v>
      </c>
      <c r="AO1242" s="25">
        <f t="shared" si="20"/>
        <v>0</v>
      </c>
      <c r="AP1242" s="26">
        <f t="shared" si="21"/>
        <v>0</v>
      </c>
      <c r="AQ1242" s="25">
        <f t="shared" si="22"/>
        <v>1</v>
      </c>
      <c r="AR1242" s="26">
        <f t="shared" si="23"/>
        <v>0</v>
      </c>
      <c r="BD1242" s="30"/>
      <c r="BE1242" s="30"/>
      <c r="BF1242" s="30"/>
    </row>
    <row r="1243" spans="1:58" x14ac:dyDescent="0.2">
      <c r="A1243" s="40">
        <v>39875</v>
      </c>
      <c r="B1243" s="13">
        <v>48.45</v>
      </c>
      <c r="C1243" s="14">
        <v>46.35</v>
      </c>
      <c r="D1243" s="31">
        <f t="shared" si="14"/>
        <v>26547.347947784267</v>
      </c>
      <c r="E1243" s="31">
        <f t="shared" si="15"/>
        <v>22318.772205286041</v>
      </c>
      <c r="F1243" s="16">
        <f t="shared" si="0"/>
        <v>48866.120153070311</v>
      </c>
      <c r="G1243" s="16">
        <f t="shared" si="1"/>
        <v>47.490860590440057</v>
      </c>
      <c r="H1243" s="17">
        <f t="shared" si="2"/>
        <v>-4.5307443365695921E-2</v>
      </c>
      <c r="I1243" s="16">
        <v>50.93</v>
      </c>
      <c r="J1243" s="32">
        <f t="shared" si="16"/>
        <v>1.0098448001348606</v>
      </c>
      <c r="K1243" s="72">
        <f t="shared" ca="1" si="83"/>
        <v>30338.245044727984</v>
      </c>
      <c r="L1243" s="16">
        <v>29670.400390999999</v>
      </c>
      <c r="M1243" s="21">
        <f t="shared" ca="1" si="84"/>
        <v>2.2508784678570235E-2</v>
      </c>
      <c r="N1243" s="18"/>
      <c r="O1243" s="21"/>
      <c r="P1243" s="21"/>
      <c r="Q1243" s="33">
        <f t="shared" si="17"/>
        <v>0.99015519986513945</v>
      </c>
      <c r="R1243" s="5">
        <f t="shared" ca="1" si="4"/>
        <v>1.8106490608276973</v>
      </c>
      <c r="S1243" s="20"/>
      <c r="T1243" s="20"/>
      <c r="U1243" s="5">
        <f t="shared" ca="1" si="5"/>
        <v>3.4054206347737148</v>
      </c>
      <c r="V1243" s="23"/>
      <c r="W1243" s="20"/>
      <c r="X1243" s="32">
        <f t="shared" si="18"/>
        <v>1.0196896002697211</v>
      </c>
      <c r="Y1243" s="18">
        <f t="shared" ca="1" si="6"/>
        <v>2096890724.76739</v>
      </c>
      <c r="Z1243" s="20"/>
      <c r="AA1243" s="20"/>
      <c r="AB1243" s="18"/>
      <c r="AC1243" s="20"/>
      <c r="AD1243" s="20"/>
      <c r="AE1243" s="24">
        <f t="shared" si="85"/>
        <v>11</v>
      </c>
      <c r="AF1243" s="36"/>
      <c r="AH1243" s="25" t="str">
        <f t="shared" ca="1" si="7"/>
        <v>-</v>
      </c>
      <c r="AI1243" s="15">
        <f t="shared" ca="1" si="8"/>
        <v>43.903205302825505</v>
      </c>
      <c r="AJ1243" s="15">
        <f t="shared" ca="1" si="9"/>
        <v>44.920374893818604</v>
      </c>
      <c r="AK1243" s="17">
        <f t="shared" ca="1" si="10"/>
        <v>-2.0154975698595812E-2</v>
      </c>
      <c r="AL1243" s="17">
        <f t="shared" ca="1" si="11"/>
        <v>-3.7774703919739361E-2</v>
      </c>
      <c r="AM1243" s="26">
        <f t="shared" ca="1" si="12"/>
        <v>0</v>
      </c>
      <c r="AN1243" s="26">
        <f t="shared" ca="1" si="13"/>
        <v>1</v>
      </c>
      <c r="AO1243" s="25">
        <f t="shared" si="20"/>
        <v>0</v>
      </c>
      <c r="AP1243" s="26">
        <f t="shared" si="21"/>
        <v>0</v>
      </c>
      <c r="AQ1243" s="25">
        <f t="shared" si="22"/>
        <v>1</v>
      </c>
      <c r="AR1243" s="26">
        <f t="shared" si="23"/>
        <v>0</v>
      </c>
      <c r="BD1243" s="30"/>
      <c r="BE1243" s="30"/>
      <c r="BF1243" s="30"/>
    </row>
    <row r="1244" spans="1:58" x14ac:dyDescent="0.2">
      <c r="A1244" s="40">
        <v>39876</v>
      </c>
      <c r="B1244" s="13">
        <v>44.75</v>
      </c>
      <c r="C1244" s="14">
        <v>42.9</v>
      </c>
      <c r="D1244" s="31">
        <f t="shared" si="14"/>
        <v>24133.952679803879</v>
      </c>
      <c r="E1244" s="31">
        <f t="shared" si="15"/>
        <v>24841.512242689489</v>
      </c>
      <c r="F1244" s="16">
        <f t="shared" si="0"/>
        <v>48975.464922493367</v>
      </c>
      <c r="G1244" s="16">
        <f t="shared" si="1"/>
        <v>43.811636316843448</v>
      </c>
      <c r="H1244" s="17">
        <f t="shared" si="2"/>
        <v>-4.3123543123543051E-2</v>
      </c>
      <c r="I1244" s="16">
        <v>47.56</v>
      </c>
      <c r="J1244" s="32">
        <f t="shared" si="16"/>
        <v>0.92459202521833717</v>
      </c>
      <c r="K1244" s="72">
        <f t="shared" ca="1" si="83"/>
        <v>28049.355864820438</v>
      </c>
      <c r="L1244" s="16">
        <v>27599.359375</v>
      </c>
      <c r="M1244" s="21">
        <f t="shared" ca="1" si="84"/>
        <v>1.6304599092544624E-2</v>
      </c>
      <c r="N1244" s="18"/>
      <c r="O1244" s="21"/>
      <c r="P1244" s="21"/>
      <c r="Q1244" s="33">
        <f t="shared" si="17"/>
        <v>1.0754079747816627</v>
      </c>
      <c r="R1244" s="5">
        <f t="shared" ca="1" si="4"/>
        <v>1.947105322318923</v>
      </c>
      <c r="S1244" s="20"/>
      <c r="T1244" s="20"/>
      <c r="U1244" s="5">
        <f t="shared" ca="1" si="5"/>
        <v>3.6620911305525889</v>
      </c>
      <c r="V1244" s="23"/>
      <c r="W1244" s="20"/>
      <c r="X1244" s="32">
        <f t="shared" si="18"/>
        <v>0.84918405043667433</v>
      </c>
      <c r="Y1244" s="18">
        <f t="shared" ca="1" si="6"/>
        <v>1780528969.0839541</v>
      </c>
      <c r="Z1244" s="20"/>
      <c r="AA1244" s="20"/>
      <c r="AB1244" s="18"/>
      <c r="AC1244" s="20"/>
      <c r="AD1244" s="20"/>
      <c r="AE1244" s="24">
        <f t="shared" si="85"/>
        <v>10</v>
      </c>
      <c r="AF1244" s="36"/>
      <c r="AH1244" s="25" t="str">
        <f t="shared" ca="1" si="7"/>
        <v>-</v>
      </c>
      <c r="AI1244" s="15">
        <f t="shared" ca="1" si="8"/>
        <v>43.893070525644347</v>
      </c>
      <c r="AJ1244" s="15">
        <f t="shared" ca="1" si="9"/>
        <v>45.031627365442851</v>
      </c>
      <c r="AK1244" s="17">
        <f t="shared" ca="1" si="10"/>
        <v>-2.5064328557834765E-2</v>
      </c>
      <c r="AL1244" s="17">
        <f t="shared" ca="1" si="11"/>
        <v>-3.7383505611874382E-2</v>
      </c>
      <c r="AM1244" s="26">
        <f t="shared" ca="1" si="12"/>
        <v>0</v>
      </c>
      <c r="AN1244" s="26">
        <f t="shared" ca="1" si="13"/>
        <v>1</v>
      </c>
      <c r="AO1244" s="25">
        <f t="shared" si="20"/>
        <v>0</v>
      </c>
      <c r="AP1244" s="26">
        <f t="shared" si="21"/>
        <v>0</v>
      </c>
      <c r="AQ1244" s="25">
        <f t="shared" si="22"/>
        <v>1</v>
      </c>
      <c r="AR1244" s="26">
        <f t="shared" si="23"/>
        <v>0</v>
      </c>
      <c r="BD1244" s="30"/>
      <c r="BE1244" s="30"/>
      <c r="BF1244" s="30"/>
    </row>
    <row r="1245" spans="1:58" x14ac:dyDescent="0.2">
      <c r="A1245" s="40">
        <v>39877</v>
      </c>
      <c r="B1245" s="13">
        <v>47.35</v>
      </c>
      <c r="C1245" s="14">
        <v>44.45</v>
      </c>
      <c r="D1245" s="31">
        <f t="shared" si="14"/>
        <v>21720.557411823491</v>
      </c>
      <c r="E1245" s="31">
        <f t="shared" si="15"/>
        <v>27358.981665582782</v>
      </c>
      <c r="F1245" s="16">
        <f t="shared" si="0"/>
        <v>49079.539077406269</v>
      </c>
      <c r="G1245" s="16">
        <f t="shared" si="1"/>
        <v>45.733419071946535</v>
      </c>
      <c r="H1245" s="17">
        <f t="shared" si="2"/>
        <v>-6.5241844769403867E-2</v>
      </c>
      <c r="I1245" s="16">
        <v>50.17</v>
      </c>
      <c r="J1245" s="32">
        <f t="shared" si="16"/>
        <v>1.0460829050633642</v>
      </c>
      <c r="K1245" s="72">
        <f t="shared" ca="1" si="83"/>
        <v>29340.755455652608</v>
      </c>
      <c r="L1245" s="16">
        <v>29260.800781000002</v>
      </c>
      <c r="M1245" s="21">
        <f t="shared" ca="1" si="84"/>
        <v>2.7324841603283741E-3</v>
      </c>
      <c r="N1245" s="18"/>
      <c r="O1245" s="21"/>
      <c r="P1245" s="21"/>
      <c r="Q1245" s="33">
        <f t="shared" si="17"/>
        <v>0.95391709493663579</v>
      </c>
      <c r="R1245" s="5">
        <f t="shared" ca="1" si="4"/>
        <v>1.8572996767169598</v>
      </c>
      <c r="S1245" s="20"/>
      <c r="T1245" s="20"/>
      <c r="U1245" s="5">
        <f t="shared" ca="1" si="5"/>
        <v>3.4932117369380151</v>
      </c>
      <c r="V1245" s="23"/>
      <c r="W1245" s="20"/>
      <c r="X1245" s="32">
        <f t="shared" si="18"/>
        <v>1.0921658101267284</v>
      </c>
      <c r="Y1245" s="18">
        <f t="shared" ca="1" si="6"/>
        <v>1944504881.5982428</v>
      </c>
      <c r="Z1245" s="20"/>
      <c r="AA1245" s="20"/>
      <c r="AB1245" s="18"/>
      <c r="AC1245" s="20"/>
      <c r="AD1245" s="20"/>
      <c r="AE1245" s="24">
        <f t="shared" si="85"/>
        <v>9</v>
      </c>
      <c r="AF1245" s="36"/>
      <c r="AH1245" s="25" t="str">
        <f t="shared" ca="1" si="7"/>
        <v>-</v>
      </c>
      <c r="AI1245" s="15">
        <f t="shared" ca="1" si="8"/>
        <v>44.067203701657789</v>
      </c>
      <c r="AJ1245" s="15">
        <f t="shared" ca="1" si="9"/>
        <v>45.170005750178021</v>
      </c>
      <c r="AK1245" s="17">
        <f t="shared" ca="1" si="10"/>
        <v>-3.516725644329418E-2</v>
      </c>
      <c r="AL1245" s="17">
        <f t="shared" ca="1" si="11"/>
        <v>-3.7527554476395691E-2</v>
      </c>
      <c r="AM1245" s="26">
        <f t="shared" ca="1" si="12"/>
        <v>0</v>
      </c>
      <c r="AN1245" s="26">
        <f t="shared" ca="1" si="13"/>
        <v>1</v>
      </c>
      <c r="AO1245" s="25">
        <f t="shared" si="20"/>
        <v>0</v>
      </c>
      <c r="AP1245" s="26">
        <f t="shared" si="21"/>
        <v>0</v>
      </c>
      <c r="AQ1245" s="25">
        <f t="shared" si="22"/>
        <v>1</v>
      </c>
      <c r="AR1245" s="26">
        <f t="shared" si="23"/>
        <v>0</v>
      </c>
      <c r="BD1245" s="30"/>
      <c r="BE1245" s="30"/>
      <c r="BF1245" s="30"/>
    </row>
    <row r="1246" spans="1:58" x14ac:dyDescent="0.2">
      <c r="A1246" s="40">
        <v>39878</v>
      </c>
      <c r="B1246" s="13">
        <v>46.65</v>
      </c>
      <c r="C1246" s="14">
        <v>44.15</v>
      </c>
      <c r="D1246" s="31">
        <f t="shared" si="14"/>
        <v>19307.162143843103</v>
      </c>
      <c r="E1246" s="31">
        <f t="shared" si="15"/>
        <v>29929.831293003961</v>
      </c>
      <c r="F1246" s="16">
        <f t="shared" si="0"/>
        <v>49236.993436847064</v>
      </c>
      <c r="G1246" s="16">
        <f t="shared" si="1"/>
        <v>45.130317886824621</v>
      </c>
      <c r="H1246" s="17">
        <f t="shared" si="2"/>
        <v>-5.6625141562853809E-2</v>
      </c>
      <c r="I1246" s="16">
        <v>49.33</v>
      </c>
      <c r="J1246" s="32">
        <f t="shared" si="16"/>
        <v>0.98997852083312798</v>
      </c>
      <c r="K1246" s="72">
        <f t="shared" ca="1" si="83"/>
        <v>29045.533509636498</v>
      </c>
      <c r="L1246" s="16">
        <v>29025.279297000001</v>
      </c>
      <c r="M1246" s="21">
        <f t="shared" ca="1" si="84"/>
        <v>6.9781284201425055E-4</v>
      </c>
      <c r="N1246" s="18"/>
      <c r="O1246" s="21"/>
      <c r="P1246" s="21"/>
      <c r="Q1246" s="33">
        <f t="shared" si="17"/>
        <v>1.010021479166872</v>
      </c>
      <c r="R1246" s="5">
        <f t="shared" ca="1" si="4"/>
        <v>1.8758344186835076</v>
      </c>
      <c r="S1246" s="20"/>
      <c r="T1246" s="20"/>
      <c r="U1246" s="5">
        <f t="shared" ca="1" si="5"/>
        <v>3.5280980954827892</v>
      </c>
      <c r="V1246" s="23"/>
      <c r="W1246" s="20"/>
      <c r="X1246" s="32">
        <f t="shared" si="18"/>
        <v>0.97995704166625597</v>
      </c>
      <c r="Y1246" s="18">
        <f t="shared" ca="1" si="6"/>
        <v>1905405842.3006835</v>
      </c>
      <c r="Z1246" s="20"/>
      <c r="AA1246" s="20"/>
      <c r="AB1246" s="18"/>
      <c r="AC1246" s="20"/>
      <c r="AD1246" s="20"/>
      <c r="AE1246" s="24">
        <f t="shared" si="85"/>
        <v>8</v>
      </c>
      <c r="AF1246" s="36"/>
      <c r="AH1246" s="25" t="str">
        <f t="shared" ca="1" si="7"/>
        <v>-</v>
      </c>
      <c r="AI1246" s="15">
        <f t="shared" ca="1" si="8"/>
        <v>44.201123121584565</v>
      </c>
      <c r="AJ1246" s="15">
        <f t="shared" ca="1" si="9"/>
        <v>45.306333054262332</v>
      </c>
      <c r="AK1246" s="17">
        <f t="shared" ca="1" si="10"/>
        <v>-4.3652399084722182E-2</v>
      </c>
      <c r="AL1246" s="17">
        <f t="shared" ca="1" si="11"/>
        <v>-3.7512123454405813E-2</v>
      </c>
      <c r="AM1246" s="26">
        <f t="shared" ca="1" si="12"/>
        <v>0</v>
      </c>
      <c r="AN1246" s="26">
        <f t="shared" ca="1" si="13"/>
        <v>0</v>
      </c>
      <c r="AO1246" s="25">
        <f t="shared" si="20"/>
        <v>0</v>
      </c>
      <c r="AP1246" s="26">
        <f t="shared" si="21"/>
        <v>0</v>
      </c>
      <c r="AQ1246" s="25">
        <f t="shared" si="22"/>
        <v>1</v>
      </c>
      <c r="AR1246" s="26">
        <f t="shared" si="23"/>
        <v>0</v>
      </c>
      <c r="BD1246" s="30"/>
      <c r="BE1246" s="30"/>
      <c r="BF1246" s="30"/>
    </row>
    <row r="1247" spans="1:58" x14ac:dyDescent="0.2">
      <c r="A1247" s="40">
        <v>39881</v>
      </c>
      <c r="B1247" s="13">
        <v>47.05</v>
      </c>
      <c r="C1247" s="14">
        <v>44.9</v>
      </c>
      <c r="D1247" s="31">
        <f t="shared" si="14"/>
        <v>16893.766875862715</v>
      </c>
      <c r="E1247" s="31">
        <f t="shared" si="15"/>
        <v>32479.885409680861</v>
      </c>
      <c r="F1247" s="16">
        <f t="shared" si="0"/>
        <v>49373.652285543576</v>
      </c>
      <c r="G1247" s="16">
        <f t="shared" si="1"/>
        <v>45.63564739697695</v>
      </c>
      <c r="H1247" s="17">
        <f t="shared" si="2"/>
        <v>-4.7884187082405383E-2</v>
      </c>
      <c r="I1247" s="16">
        <v>49.68</v>
      </c>
      <c r="J1247" s="32">
        <f t="shared" si="16"/>
        <v>1.0140037282568182</v>
      </c>
      <c r="K1247" s="72">
        <f t="shared" ca="1" si="83"/>
        <v>29451.078557569715</v>
      </c>
      <c r="L1247" s="16">
        <v>29137.919922000001</v>
      </c>
      <c r="M1247" s="21">
        <f t="shared" ca="1" si="84"/>
        <v>1.0747460230792604E-2</v>
      </c>
      <c r="N1247" s="18"/>
      <c r="O1247" s="21"/>
      <c r="P1247" s="21"/>
      <c r="Q1247" s="33">
        <f t="shared" si="17"/>
        <v>0.98599627174318172</v>
      </c>
      <c r="R1247" s="5">
        <f t="shared" ca="1" si="4"/>
        <v>1.8494886927531833</v>
      </c>
      <c r="S1247" s="20"/>
      <c r="T1247" s="20"/>
      <c r="U1247" s="5">
        <f t="shared" ca="1" si="5"/>
        <v>3.478572473976989</v>
      </c>
      <c r="V1247" s="23"/>
      <c r="W1247" s="20"/>
      <c r="X1247" s="32">
        <f t="shared" si="18"/>
        <v>1.0280074565136366</v>
      </c>
      <c r="Y1247" s="18">
        <f t="shared" ca="1" si="6"/>
        <v>1958642500.6921041</v>
      </c>
      <c r="Z1247" s="20"/>
      <c r="AA1247" s="20"/>
      <c r="AB1247" s="18"/>
      <c r="AC1247" s="20"/>
      <c r="AD1247" s="20"/>
      <c r="AE1247" s="24">
        <f t="shared" si="85"/>
        <v>7</v>
      </c>
      <c r="AF1247" s="36"/>
      <c r="AH1247" s="25" t="str">
        <f t="shared" ca="1" si="7"/>
        <v>-</v>
      </c>
      <c r="AI1247" s="15">
        <f t="shared" ca="1" si="8"/>
        <v>44.39235186106292</v>
      </c>
      <c r="AJ1247" s="15">
        <f t="shared" ca="1" si="9"/>
        <v>45.372622694062933</v>
      </c>
      <c r="AK1247" s="17">
        <f t="shared" ca="1" si="10"/>
        <v>-4.9545017964439698E-2</v>
      </c>
      <c r="AL1247" s="17">
        <f t="shared" ca="1" si="11"/>
        <v>-3.9077601493210004E-2</v>
      </c>
      <c r="AM1247" s="26">
        <f t="shared" ca="1" si="12"/>
        <v>0</v>
      </c>
      <c r="AN1247" s="26">
        <f t="shared" ca="1" si="13"/>
        <v>0</v>
      </c>
      <c r="AO1247" s="25">
        <f t="shared" si="20"/>
        <v>0</v>
      </c>
      <c r="AP1247" s="26">
        <f t="shared" si="21"/>
        <v>0</v>
      </c>
      <c r="AQ1247" s="25">
        <f t="shared" si="22"/>
        <v>1</v>
      </c>
      <c r="AR1247" s="26">
        <f t="shared" si="23"/>
        <v>0</v>
      </c>
      <c r="BD1247" s="30"/>
      <c r="BE1247" s="30"/>
      <c r="BF1247" s="30"/>
    </row>
    <row r="1248" spans="1:58" x14ac:dyDescent="0.2">
      <c r="A1248" s="40">
        <v>39882</v>
      </c>
      <c r="B1248" s="13">
        <v>43.15</v>
      </c>
      <c r="C1248" s="14">
        <v>41.6</v>
      </c>
      <c r="D1248" s="31">
        <f t="shared" si="14"/>
        <v>14480.371607882327</v>
      </c>
      <c r="E1248" s="31">
        <f t="shared" si="15"/>
        <v>35008.844148177013</v>
      </c>
      <c r="F1248" s="16">
        <f t="shared" si="0"/>
        <v>49489.21575605934</v>
      </c>
      <c r="G1248" s="16">
        <f t="shared" si="1"/>
        <v>42.053524584080108</v>
      </c>
      <c r="H1248" s="17">
        <f t="shared" si="2"/>
        <v>-3.7259615384615419E-2</v>
      </c>
      <c r="I1248" s="16">
        <v>44.37</v>
      </c>
      <c r="J1248" s="32">
        <f t="shared" si="16"/>
        <v>0.92366290481557922</v>
      </c>
      <c r="K1248" s="72">
        <f t="shared" ca="1" si="83"/>
        <v>27201.759763985301</v>
      </c>
      <c r="L1248" s="16">
        <v>26967.039062</v>
      </c>
      <c r="M1248" s="21">
        <f t="shared" ca="1" si="84"/>
        <v>8.7039849441999991E-3</v>
      </c>
      <c r="N1248" s="18"/>
      <c r="O1248" s="21"/>
      <c r="P1248" s="21"/>
      <c r="Q1248" s="33">
        <f t="shared" si="17"/>
        <v>1.0763370951844209</v>
      </c>
      <c r="R1248" s="5">
        <f t="shared" ca="1" si="4"/>
        <v>1.9905903583034064</v>
      </c>
      <c r="S1248" s="20"/>
      <c r="T1248" s="20"/>
      <c r="U1248" s="5">
        <f t="shared" ca="1" si="5"/>
        <v>3.7439884105749188</v>
      </c>
      <c r="V1248" s="23"/>
      <c r="W1248" s="20"/>
      <c r="X1248" s="32">
        <f t="shared" si="18"/>
        <v>0.84732580963115844</v>
      </c>
      <c r="Y1248" s="18">
        <f t="shared" ca="1" si="6"/>
        <v>1659499118.6573591</v>
      </c>
      <c r="Z1248" s="20"/>
      <c r="AA1248" s="20"/>
      <c r="AB1248" s="18"/>
      <c r="AC1248" s="20"/>
      <c r="AD1248" s="20"/>
      <c r="AE1248" s="24">
        <f t="shared" si="85"/>
        <v>6</v>
      </c>
      <c r="AF1248" s="36"/>
      <c r="AH1248" s="25" t="str">
        <f t="shared" ca="1" si="7"/>
        <v>-</v>
      </c>
      <c r="AI1248" s="15">
        <f t="shared" ca="1" si="8"/>
        <v>44.443104618757189</v>
      </c>
      <c r="AJ1248" s="15">
        <f t="shared" ca="1" si="9"/>
        <v>45.354149669326716</v>
      </c>
      <c r="AK1248" s="17">
        <f t="shared" ca="1" si="10"/>
        <v>-4.9240295881419573E-2</v>
      </c>
      <c r="AL1248" s="17">
        <f t="shared" ca="1" si="11"/>
        <v>-3.9561581291820483E-2</v>
      </c>
      <c r="AM1248" s="26">
        <f t="shared" ca="1" si="12"/>
        <v>0</v>
      </c>
      <c r="AN1248" s="26">
        <f t="shared" ca="1" si="13"/>
        <v>0</v>
      </c>
      <c r="AO1248" s="25">
        <f t="shared" si="20"/>
        <v>0</v>
      </c>
      <c r="AP1248" s="26">
        <f t="shared" si="21"/>
        <v>0</v>
      </c>
      <c r="AQ1248" s="25">
        <f t="shared" si="22"/>
        <v>1</v>
      </c>
      <c r="AR1248" s="26">
        <f t="shared" si="23"/>
        <v>0</v>
      </c>
      <c r="BD1248" s="30"/>
      <c r="BE1248" s="30"/>
      <c r="BF1248" s="30"/>
    </row>
    <row r="1249" spans="1:58" x14ac:dyDescent="0.2">
      <c r="A1249" s="40">
        <v>39883</v>
      </c>
      <c r="B1249" s="13">
        <v>42.65</v>
      </c>
      <c r="C1249" s="14">
        <v>41.6</v>
      </c>
      <c r="D1249" s="31">
        <f t="shared" si="14"/>
        <v>12066.976339901939</v>
      </c>
      <c r="E1249" s="31">
        <f t="shared" si="15"/>
        <v>37512.161595613405</v>
      </c>
      <c r="F1249" s="16">
        <f t="shared" si="0"/>
        <v>49579.137935515348</v>
      </c>
      <c r="G1249" s="16">
        <f t="shared" si="1"/>
        <v>41.855557593062159</v>
      </c>
      <c r="H1249" s="17">
        <f t="shared" si="2"/>
        <v>-2.5240384615384581E-2</v>
      </c>
      <c r="I1249" s="16">
        <v>43.61</v>
      </c>
      <c r="J1249" s="32">
        <f t="shared" si="16"/>
        <v>0.99710095141893607</v>
      </c>
      <c r="K1249" s="72">
        <f t="shared" ca="1" si="83"/>
        <v>27121.794794632191</v>
      </c>
      <c r="L1249" s="16">
        <v>26767.359375</v>
      </c>
      <c r="M1249" s="21">
        <f t="shared" ca="1" si="84"/>
        <v>1.3241329287162493E-2</v>
      </c>
      <c r="N1249" s="18"/>
      <c r="O1249" s="21"/>
      <c r="P1249" s="21"/>
      <c r="Q1249" s="33">
        <f t="shared" si="17"/>
        <v>1.002899048581064</v>
      </c>
      <c r="R1249" s="5">
        <f t="shared" ca="1" si="4"/>
        <v>1.9962780106761502</v>
      </c>
      <c r="S1249" s="20"/>
      <c r="T1249" s="20"/>
      <c r="U1249" s="5">
        <f t="shared" ca="1" si="5"/>
        <v>3.7547138662069655</v>
      </c>
      <c r="V1249" s="23"/>
      <c r="W1249" s="20"/>
      <c r="X1249" s="32">
        <f t="shared" si="18"/>
        <v>0.99420190283787202</v>
      </c>
      <c r="Y1249" s="18">
        <f t="shared" ca="1" si="6"/>
        <v>1649768597.9455171</v>
      </c>
      <c r="Z1249" s="20"/>
      <c r="AA1249" s="20"/>
      <c r="AB1249" s="18"/>
      <c r="AC1249" s="20"/>
      <c r="AD1249" s="20"/>
      <c r="AE1249" s="24">
        <f t="shared" si="85"/>
        <v>5</v>
      </c>
      <c r="AF1249" s="36"/>
      <c r="AH1249" s="25" t="str">
        <f t="shared" ca="1" si="7"/>
        <v>-</v>
      </c>
      <c r="AI1249" s="15">
        <f t="shared" ca="1" si="8"/>
        <v>44.478759695114753</v>
      </c>
      <c r="AJ1249" s="15">
        <f t="shared" ca="1" si="9"/>
        <v>45.295083947581816</v>
      </c>
      <c r="AK1249" s="17">
        <f t="shared" ca="1" si="10"/>
        <v>-4.5895786089701018E-2</v>
      </c>
      <c r="AL1249" s="17">
        <f t="shared" ca="1" si="11"/>
        <v>-3.5534678542540818E-2</v>
      </c>
      <c r="AM1249" s="26">
        <f t="shared" ca="1" si="12"/>
        <v>0</v>
      </c>
      <c r="AN1249" s="26">
        <f t="shared" ca="1" si="13"/>
        <v>0</v>
      </c>
      <c r="AO1249" s="25">
        <f t="shared" si="20"/>
        <v>0</v>
      </c>
      <c r="AP1249" s="26">
        <f t="shared" si="21"/>
        <v>0</v>
      </c>
      <c r="AQ1249" s="25">
        <f t="shared" si="22"/>
        <v>1</v>
      </c>
      <c r="AR1249" s="26">
        <f t="shared" si="23"/>
        <v>0</v>
      </c>
      <c r="BD1249" s="30"/>
      <c r="BE1249" s="30"/>
      <c r="BF1249" s="30"/>
    </row>
    <row r="1250" spans="1:58" x14ac:dyDescent="0.2">
      <c r="A1250" s="40">
        <v>39884</v>
      </c>
      <c r="B1250" s="13">
        <v>41.1</v>
      </c>
      <c r="C1250" s="14">
        <v>41.1</v>
      </c>
      <c r="D1250" s="31">
        <f t="shared" si="14"/>
        <v>9653.5810719215515</v>
      </c>
      <c r="E1250" s="31">
        <f t="shared" si="15"/>
        <v>39986.471888386564</v>
      </c>
      <c r="F1250" s="16">
        <f t="shared" si="0"/>
        <v>49640.052960308116</v>
      </c>
      <c r="G1250" s="16">
        <f t="shared" si="1"/>
        <v>41.1</v>
      </c>
      <c r="H1250" s="17">
        <f t="shared" si="2"/>
        <v>0</v>
      </c>
      <c r="I1250" s="16">
        <v>41.18</v>
      </c>
      <c r="J1250" s="32">
        <f t="shared" si="16"/>
        <v>0.98315491571174851</v>
      </c>
      <c r="K1250" s="72">
        <f t="shared" ca="1" si="83"/>
        <v>26663.83879967051</v>
      </c>
      <c r="L1250" s="16">
        <v>26301.439452999999</v>
      </c>
      <c r="M1250" s="21">
        <f t="shared" ca="1" si="84"/>
        <v>1.3778688703259339E-2</v>
      </c>
      <c r="N1250" s="18"/>
      <c r="O1250" s="21"/>
      <c r="P1250" s="21"/>
      <c r="Q1250" s="33">
        <f t="shared" si="17"/>
        <v>1.0168450842882515</v>
      </c>
      <c r="R1250" s="5">
        <f t="shared" ca="1" si="4"/>
        <v>2.0298209188361453</v>
      </c>
      <c r="S1250" s="20"/>
      <c r="T1250" s="20"/>
      <c r="U1250" s="5">
        <f t="shared" ca="1" si="5"/>
        <v>3.817831628166426</v>
      </c>
      <c r="V1250" s="23"/>
      <c r="W1250" s="20"/>
      <c r="X1250" s="32">
        <f t="shared" si="18"/>
        <v>0.96630983142349702</v>
      </c>
      <c r="Y1250" s="18">
        <f t="shared" ca="1" si="6"/>
        <v>1594082697.2917404</v>
      </c>
      <c r="Z1250" s="20"/>
      <c r="AA1250" s="20"/>
      <c r="AB1250" s="18"/>
      <c r="AC1250" s="20"/>
      <c r="AD1250" s="20"/>
      <c r="AE1250" s="24">
        <f t="shared" si="85"/>
        <v>4</v>
      </c>
      <c r="AF1250" s="36"/>
      <c r="AH1250" s="25" t="str">
        <f t="shared" ca="1" si="7"/>
        <v>-</v>
      </c>
      <c r="AI1250" s="15">
        <f t="shared" ca="1" si="8"/>
        <v>44.36061918581369</v>
      </c>
      <c r="AJ1250" s="15">
        <f t="shared" ca="1" si="9"/>
        <v>45.131138305965791</v>
      </c>
      <c r="AK1250" s="17">
        <f t="shared" ca="1" si="10"/>
        <v>-3.8708528902443841E-2</v>
      </c>
      <c r="AL1250" s="17">
        <f t="shared" ca="1" si="11"/>
        <v>-3.2310762950512675E-2</v>
      </c>
      <c r="AM1250" s="26">
        <f t="shared" ca="1" si="12"/>
        <v>0</v>
      </c>
      <c r="AN1250" s="26">
        <f t="shared" ca="1" si="13"/>
        <v>0</v>
      </c>
      <c r="AO1250" s="25">
        <f t="shared" si="20"/>
        <v>0</v>
      </c>
      <c r="AP1250" s="26">
        <f t="shared" si="21"/>
        <v>0</v>
      </c>
      <c r="AQ1250" s="25">
        <f t="shared" si="22"/>
        <v>1</v>
      </c>
      <c r="AR1250" s="26">
        <f t="shared" si="23"/>
        <v>0</v>
      </c>
      <c r="BD1250" s="30"/>
      <c r="BE1250" s="30"/>
      <c r="BF1250" s="30"/>
    </row>
    <row r="1251" spans="1:58" x14ac:dyDescent="0.2">
      <c r="A1251" s="40">
        <v>39885</v>
      </c>
      <c r="B1251" s="13">
        <v>42.1</v>
      </c>
      <c r="C1251" s="14">
        <v>41.6</v>
      </c>
      <c r="D1251" s="31">
        <f t="shared" si="14"/>
        <v>7240.1858039411636</v>
      </c>
      <c r="E1251" s="31">
        <f t="shared" si="15"/>
        <v>42399.867156366949</v>
      </c>
      <c r="F1251" s="16">
        <f t="shared" si="0"/>
        <v>49640.052960308109</v>
      </c>
      <c r="G1251" s="16">
        <f t="shared" si="1"/>
        <v>41.672926854144684</v>
      </c>
      <c r="H1251" s="17">
        <f t="shared" si="2"/>
        <v>-1.2019230769230838E-2</v>
      </c>
      <c r="I1251" s="16">
        <v>42.36</v>
      </c>
      <c r="J1251" s="32">
        <f t="shared" si="16"/>
        <v>1.0139398261349069</v>
      </c>
      <c r="K1251" s="72">
        <f t="shared" ca="1" si="83"/>
        <v>27034.425892320509</v>
      </c>
      <c r="L1251" s="16">
        <v>26688</v>
      </c>
      <c r="M1251" s="21">
        <f t="shared" ca="1" si="84"/>
        <v>1.2980586492824823E-2</v>
      </c>
      <c r="N1251" s="18"/>
      <c r="O1251" s="21"/>
      <c r="P1251" s="21"/>
      <c r="Q1251" s="33">
        <f t="shared" si="17"/>
        <v>0.98606017386509304</v>
      </c>
      <c r="R1251" s="5">
        <f t="shared" ca="1" si="4"/>
        <v>2.001442187219832</v>
      </c>
      <c r="S1251" s="20"/>
      <c r="T1251" s="20"/>
      <c r="U1251" s="5">
        <f t="shared" ca="1" si="5"/>
        <v>3.7644828359439244</v>
      </c>
      <c r="V1251" s="23"/>
      <c r="W1251" s="20"/>
      <c r="X1251" s="32">
        <f t="shared" si="18"/>
        <v>1.0278796522698139</v>
      </c>
      <c r="Y1251" s="18">
        <f t="shared" ca="1" si="6"/>
        <v>1638417332.1116636</v>
      </c>
      <c r="Z1251" s="20"/>
      <c r="AA1251" s="20"/>
      <c r="AB1251" s="18"/>
      <c r="AC1251" s="20"/>
      <c r="AD1251" s="20"/>
      <c r="AE1251" s="24">
        <f t="shared" si="85"/>
        <v>3</v>
      </c>
      <c r="AF1251" s="36"/>
      <c r="AH1251" s="25" t="str">
        <f t="shared" ca="1" si="7"/>
        <v>-</v>
      </c>
      <c r="AI1251" s="15">
        <f t="shared" ca="1" si="8"/>
        <v>44.31253478692318</v>
      </c>
      <c r="AJ1251" s="15">
        <f t="shared" ca="1" si="9"/>
        <v>45.006619226236388</v>
      </c>
      <c r="AK1251" s="17">
        <f t="shared" ca="1" si="10"/>
        <v>-2.9838093235748337E-2</v>
      </c>
      <c r="AL1251" s="17">
        <f t="shared" ca="1" si="11"/>
        <v>-3.1108839873589617E-2</v>
      </c>
      <c r="AM1251" s="26">
        <f t="shared" ca="1" si="12"/>
        <v>0</v>
      </c>
      <c r="AN1251" s="26">
        <f t="shared" ca="1" si="13"/>
        <v>1</v>
      </c>
      <c r="AO1251" s="25">
        <f t="shared" si="20"/>
        <v>0</v>
      </c>
      <c r="AP1251" s="26">
        <f t="shared" si="21"/>
        <v>0</v>
      </c>
      <c r="AQ1251" s="25">
        <f t="shared" si="22"/>
        <v>1</v>
      </c>
      <c r="AR1251" s="26">
        <f t="shared" si="23"/>
        <v>0</v>
      </c>
      <c r="BD1251" s="30"/>
      <c r="BE1251" s="30"/>
      <c r="BF1251" s="30"/>
    </row>
    <row r="1252" spans="1:58" x14ac:dyDescent="0.2">
      <c r="A1252" s="40">
        <v>39888</v>
      </c>
      <c r="B1252" s="13">
        <v>43</v>
      </c>
      <c r="C1252" s="14">
        <v>43.1</v>
      </c>
      <c r="D1252" s="31">
        <f t="shared" si="14"/>
        <v>4826.7905359607757</v>
      </c>
      <c r="E1252" s="31">
        <f t="shared" si="15"/>
        <v>44842.269579010564</v>
      </c>
      <c r="F1252" s="16">
        <f t="shared" si="0"/>
        <v>49669.06011497134</v>
      </c>
      <c r="G1252" s="16">
        <f t="shared" si="1"/>
        <v>43.090282098101341</v>
      </c>
      <c r="H1252" s="17">
        <f t="shared" si="2"/>
        <v>2.3201856148492572E-3</v>
      </c>
      <c r="I1252" s="16">
        <v>43.74</v>
      </c>
      <c r="J1252" s="32">
        <f t="shared" si="16"/>
        <v>1.0346156401834308</v>
      </c>
      <c r="K1252" s="72">
        <f t="shared" ca="1" si="83"/>
        <v>27969.099560941999</v>
      </c>
      <c r="L1252" s="16">
        <v>27627.519531000002</v>
      </c>
      <c r="M1252" s="21">
        <f t="shared" ca="1" si="84"/>
        <v>1.2363760328129365E-2</v>
      </c>
      <c r="N1252" s="18"/>
      <c r="O1252" s="21"/>
      <c r="P1252" s="21"/>
      <c r="Q1252" s="33">
        <f t="shared" si="17"/>
        <v>0.96538435981656923</v>
      </c>
      <c r="R1252" s="5">
        <f t="shared" ca="1" si="4"/>
        <v>1.9320804933336715</v>
      </c>
      <c r="S1252" s="20"/>
      <c r="T1252" s="20"/>
      <c r="U1252" s="5">
        <f t="shared" ca="1" si="5"/>
        <v>3.6340484351357909</v>
      </c>
      <c r="V1252" s="23"/>
      <c r="W1252" s="20"/>
      <c r="X1252" s="32">
        <f t="shared" si="18"/>
        <v>1.0692312803668615</v>
      </c>
      <c r="Y1252" s="18">
        <f t="shared" ca="1" si="6"/>
        <v>1751731767.2506266</v>
      </c>
      <c r="Z1252" s="20"/>
      <c r="AA1252" s="20"/>
      <c r="AB1252" s="18"/>
      <c r="AC1252" s="20"/>
      <c r="AD1252" s="20"/>
      <c r="AE1252" s="24">
        <f t="shared" si="85"/>
        <v>2</v>
      </c>
      <c r="AF1252" s="36"/>
      <c r="AH1252" s="25" t="str">
        <f t="shared" ca="1" si="7"/>
        <v>-</v>
      </c>
      <c r="AI1252" s="15">
        <f t="shared" ca="1" si="8"/>
        <v>44.376696185918718</v>
      </c>
      <c r="AJ1252" s="15">
        <f t="shared" ca="1" si="9"/>
        <v>44.818980379754194</v>
      </c>
      <c r="AK1252" s="17">
        <f t="shared" ca="1" si="10"/>
        <v>-2.0013872039464493E-2</v>
      </c>
      <c r="AL1252" s="17">
        <f t="shared" ca="1" si="11"/>
        <v>-2.8240364585510692E-2</v>
      </c>
      <c r="AM1252" s="26">
        <f t="shared" ca="1" si="12"/>
        <v>0</v>
      </c>
      <c r="AN1252" s="26">
        <f t="shared" ca="1" si="13"/>
        <v>1</v>
      </c>
      <c r="AO1252" s="25">
        <f t="shared" si="20"/>
        <v>0</v>
      </c>
      <c r="AP1252" s="26">
        <f t="shared" si="21"/>
        <v>0</v>
      </c>
      <c r="AQ1252" s="25">
        <f t="shared" si="22"/>
        <v>1</v>
      </c>
      <c r="AR1252" s="26">
        <f t="shared" si="23"/>
        <v>0</v>
      </c>
      <c r="BD1252" s="30"/>
      <c r="BE1252" s="30"/>
      <c r="BF1252" s="30"/>
    </row>
    <row r="1253" spans="1:58" x14ac:dyDescent="0.2">
      <c r="A1253" s="40">
        <v>39889</v>
      </c>
      <c r="B1253" s="13">
        <v>40.049999999999997</v>
      </c>
      <c r="C1253" s="14">
        <v>41.3</v>
      </c>
      <c r="D1253" s="31">
        <f t="shared" si="14"/>
        <v>2413.3952679803879</v>
      </c>
      <c r="E1253" s="31">
        <f t="shared" si="15"/>
        <v>47250.065322007242</v>
      </c>
      <c r="F1253" s="16">
        <f t="shared" si="0"/>
        <v>49663.460589987633</v>
      </c>
      <c r="G1253" s="16">
        <f t="shared" si="1"/>
        <v>41.23925626508629</v>
      </c>
      <c r="H1253" s="17">
        <f t="shared" si="2"/>
        <v>3.0266343825665842E-2</v>
      </c>
      <c r="I1253" s="16">
        <v>40.799999999999997</v>
      </c>
      <c r="J1253" s="32">
        <f t="shared" si="16"/>
        <v>0.95693518539361433</v>
      </c>
      <c r="K1253" s="72">
        <f t="shared" ca="1" si="83"/>
        <v>26763.524333899877</v>
      </c>
      <c r="L1253" s="16">
        <v>26670.080077999999</v>
      </c>
      <c r="M1253" s="21">
        <f t="shared" ca="1" si="84"/>
        <v>3.5037111109748669E-3</v>
      </c>
      <c r="N1253" s="18"/>
      <c r="O1253" s="21"/>
      <c r="P1253" s="21"/>
      <c r="Q1253" s="33">
        <f t="shared" si="17"/>
        <v>1.0430648146063857</v>
      </c>
      <c r="R1253" s="5">
        <f t="shared" ca="1" si="4"/>
        <v>2.0152012274535602</v>
      </c>
      <c r="S1253" s="20"/>
      <c r="T1253" s="20"/>
      <c r="U1253" s="5">
        <f t="shared" ca="1" si="5"/>
        <v>3.7904182862102496</v>
      </c>
      <c r="V1253" s="23"/>
      <c r="W1253" s="20"/>
      <c r="X1253" s="32">
        <f t="shared" si="18"/>
        <v>0.91387037078722877</v>
      </c>
      <c r="Y1253" s="18">
        <f t="shared" ca="1" si="6"/>
        <v>1600750402.3289061</v>
      </c>
      <c r="Z1253" s="20"/>
      <c r="AA1253" s="20"/>
      <c r="AB1253" s="18"/>
      <c r="AC1253" s="20"/>
      <c r="AD1253" s="20"/>
      <c r="AE1253" s="24">
        <f t="shared" si="85"/>
        <v>1</v>
      </c>
      <c r="AF1253" s="36"/>
      <c r="AH1253" s="25" t="str">
        <f t="shared" ca="1" si="7"/>
        <v>-</v>
      </c>
      <c r="AI1253" s="15">
        <f t="shared" ca="1" si="8"/>
        <v>44.317841668136666</v>
      </c>
      <c r="AJ1253" s="15">
        <f t="shared" ca="1" si="9"/>
        <v>44.595955849382527</v>
      </c>
      <c r="AK1253" s="17">
        <f t="shared" ca="1" si="10"/>
        <v>-6.988783554785956E-3</v>
      </c>
      <c r="AL1253" s="17">
        <f t="shared" ca="1" si="11"/>
        <v>-2.3483579503656045E-2</v>
      </c>
      <c r="AM1253" s="26">
        <f t="shared" ca="1" si="12"/>
        <v>0</v>
      </c>
      <c r="AN1253" s="26">
        <f t="shared" ca="1" si="13"/>
        <v>1</v>
      </c>
      <c r="AO1253" s="25">
        <f t="shared" si="20"/>
        <v>0</v>
      </c>
      <c r="AP1253" s="26">
        <f t="shared" si="21"/>
        <v>0</v>
      </c>
      <c r="AQ1253" s="25">
        <f t="shared" si="22"/>
        <v>1</v>
      </c>
      <c r="AR1253" s="26">
        <f t="shared" si="23"/>
        <v>0</v>
      </c>
      <c r="BD1253" s="30"/>
      <c r="BE1253" s="30"/>
      <c r="BF1253" s="30"/>
    </row>
    <row r="1254" spans="1:58" x14ac:dyDescent="0.2">
      <c r="A1254" s="41">
        <v>39890</v>
      </c>
      <c r="B1254" s="13">
        <v>40.950000000000003</v>
      </c>
      <c r="C1254" s="14">
        <v>39.15</v>
      </c>
      <c r="D1254" s="31">
        <f t="shared" si="14"/>
        <v>49590.415939019702</v>
      </c>
      <c r="E1254" s="31">
        <f t="shared" si="15"/>
        <v>0</v>
      </c>
      <c r="F1254" s="16">
        <f t="shared" si="0"/>
        <v>49590.415939019702</v>
      </c>
      <c r="G1254" s="16">
        <f t="shared" si="1"/>
        <v>40.950000000000003</v>
      </c>
      <c r="H1254" s="17">
        <f t="shared" si="2"/>
        <v>-4.5977011494253039E-2</v>
      </c>
      <c r="I1254" s="16">
        <v>40.06</v>
      </c>
      <c r="J1254" s="32">
        <f t="shared" si="16"/>
        <v>0.99152542372881369</v>
      </c>
      <c r="K1254" s="72">
        <f t="shared" ca="1" si="83"/>
        <v>26535.632956957448</v>
      </c>
      <c r="L1254" s="16">
        <v>26736.640625</v>
      </c>
      <c r="M1254" s="21">
        <f t="shared" ca="1" si="84"/>
        <v>-7.5180599859879299E-3</v>
      </c>
      <c r="N1254" s="18"/>
      <c r="O1254" s="21"/>
      <c r="P1254" s="21"/>
      <c r="Q1254" s="33">
        <f t="shared" si="17"/>
        <v>1.0084745762711862</v>
      </c>
      <c r="R1254" s="5">
        <f t="shared" ca="1" si="4"/>
        <v>2.032194541878642</v>
      </c>
      <c r="S1254" s="20"/>
      <c r="T1254" s="20"/>
      <c r="U1254" s="5">
        <f t="shared" ca="1" si="5"/>
        <v>3.8224096087468595</v>
      </c>
      <c r="V1254" s="23"/>
      <c r="W1254" s="20"/>
      <c r="X1254" s="32">
        <f t="shared" si="18"/>
        <v>0.98305084745762739</v>
      </c>
      <c r="Y1254" s="18">
        <f t="shared" ca="1" si="6"/>
        <v>1573515474.7831764</v>
      </c>
      <c r="Z1254" s="20"/>
      <c r="AA1254" s="20"/>
      <c r="AB1254" s="18"/>
      <c r="AC1254" s="20"/>
      <c r="AD1254" s="20"/>
      <c r="AE1254" s="24">
        <v>19</v>
      </c>
      <c r="AF1254" s="36"/>
      <c r="AH1254" s="25" t="str">
        <f t="shared" ca="1" si="7"/>
        <v>-</v>
      </c>
      <c r="AI1254" s="15">
        <f t="shared" ca="1" si="8"/>
        <v>44.160816629004486</v>
      </c>
      <c r="AJ1254" s="15">
        <f t="shared" ca="1" si="9"/>
        <v>44.408606441754728</v>
      </c>
      <c r="AK1254" s="17">
        <f t="shared" ca="1" si="10"/>
        <v>-8.4416829063922259E-3</v>
      </c>
      <c r="AL1254" s="17">
        <f t="shared" ca="1" si="11"/>
        <v>-2.5502928599040027E-2</v>
      </c>
      <c r="AM1254" s="26">
        <f t="shared" ca="1" si="12"/>
        <v>0</v>
      </c>
      <c r="AN1254" s="26">
        <f t="shared" ca="1" si="13"/>
        <v>1</v>
      </c>
      <c r="AO1254" s="25">
        <f t="shared" si="20"/>
        <v>0</v>
      </c>
      <c r="AP1254" s="26">
        <f t="shared" si="21"/>
        <v>0</v>
      </c>
      <c r="AQ1254" s="25">
        <f t="shared" si="22"/>
        <v>1</v>
      </c>
      <c r="AR1254" s="26">
        <f t="shared" si="23"/>
        <v>0</v>
      </c>
      <c r="BD1254" s="30"/>
      <c r="BE1254" s="30"/>
      <c r="BF1254" s="30"/>
    </row>
    <row r="1255" spans="1:58" x14ac:dyDescent="0.2">
      <c r="A1255" s="40">
        <v>39891</v>
      </c>
      <c r="B1255" s="13">
        <v>43.7</v>
      </c>
      <c r="C1255" s="14">
        <v>41.55</v>
      </c>
      <c r="D1255" s="31">
        <f t="shared" si="14"/>
        <v>46980.394047492351</v>
      </c>
      <c r="E1255" s="31">
        <f t="shared" si="15"/>
        <v>2730.0228980343577</v>
      </c>
      <c r="F1255" s="73">
        <f t="shared" si="0"/>
        <v>49710.416945526711</v>
      </c>
      <c r="G1255" s="16">
        <f t="shared" si="1"/>
        <v>43.581925165962581</v>
      </c>
      <c r="H1255" s="17">
        <f t="shared" si="2"/>
        <v>-5.1744885679903874E-2</v>
      </c>
      <c r="I1255" s="16">
        <v>43.68</v>
      </c>
      <c r="J1255" s="32">
        <f t="shared" si="16"/>
        <v>1.0668470468833444</v>
      </c>
      <c r="K1255" s="72">
        <f t="shared" ca="1" si="83"/>
        <v>28308.307537284403</v>
      </c>
      <c r="L1255" s="16">
        <v>27991.039062</v>
      </c>
      <c r="M1255" s="21">
        <f t="shared" ca="1" si="84"/>
        <v>1.1334644440374486E-2</v>
      </c>
      <c r="N1255" s="18"/>
      <c r="O1255" s="21"/>
      <c r="P1255" s="21"/>
      <c r="Q1255" s="33">
        <f t="shared" si="17"/>
        <v>0.93315295311665558</v>
      </c>
      <c r="R1255" s="5">
        <f t="shared" ca="1" si="4"/>
        <v>1.8962693386839382</v>
      </c>
      <c r="S1255" s="20"/>
      <c r="T1255" s="20"/>
      <c r="U1255" s="5">
        <f t="shared" ca="1" si="5"/>
        <v>3.5667707003024764</v>
      </c>
      <c r="V1255" s="23"/>
      <c r="W1255" s="20"/>
      <c r="X1255" s="32">
        <f t="shared" si="18"/>
        <v>1.1336940937666888</v>
      </c>
      <c r="Y1255" s="18">
        <f t="shared" ca="1" si="6"/>
        <v>1783767797.143621</v>
      </c>
      <c r="Z1255" s="20"/>
      <c r="AA1255" s="20"/>
      <c r="AB1255" s="18"/>
      <c r="AC1255" s="20"/>
      <c r="AD1255" s="20"/>
      <c r="AE1255" s="24">
        <f t="shared" ref="AE1255:AE1272" si="86">AE1254-1</f>
        <v>18</v>
      </c>
      <c r="AF1255" s="36"/>
      <c r="AH1255" s="25" t="str">
        <f t="shared" ca="1" si="7"/>
        <v>-</v>
      </c>
      <c r="AI1255" s="15">
        <f t="shared" ca="1" si="8"/>
        <v>44.100432113097952</v>
      </c>
      <c r="AJ1255" s="15">
        <f t="shared" ca="1" si="9"/>
        <v>44.134838578391303</v>
      </c>
      <c r="AK1255" s="17">
        <f t="shared" ca="1" si="10"/>
        <v>-1.2859099750478775E-2</v>
      </c>
      <c r="AL1255" s="17">
        <f t="shared" ca="1" si="11"/>
        <v>-2.8447966612993557E-2</v>
      </c>
      <c r="AM1255" s="26">
        <f t="shared" ca="1" si="12"/>
        <v>0</v>
      </c>
      <c r="AN1255" s="26">
        <f t="shared" ca="1" si="13"/>
        <v>1</v>
      </c>
      <c r="AO1255" s="25">
        <f t="shared" si="20"/>
        <v>0</v>
      </c>
      <c r="AP1255" s="26">
        <f t="shared" si="21"/>
        <v>0</v>
      </c>
      <c r="AQ1255" s="25">
        <f t="shared" si="22"/>
        <v>1</v>
      </c>
      <c r="AR1255" s="26">
        <f t="shared" si="23"/>
        <v>0</v>
      </c>
      <c r="BD1255" s="30"/>
      <c r="BE1255" s="30"/>
      <c r="BF1255" s="30"/>
    </row>
    <row r="1256" spans="1:58" x14ac:dyDescent="0.2">
      <c r="A1256" s="40">
        <v>39892</v>
      </c>
      <c r="B1256" s="13">
        <v>47.05</v>
      </c>
      <c r="C1256" s="14">
        <v>44.45</v>
      </c>
      <c r="D1256" s="31">
        <f t="shared" si="14"/>
        <v>44370.372155965</v>
      </c>
      <c r="E1256" s="31">
        <f t="shared" si="15"/>
        <v>5475.1000739608398</v>
      </c>
      <c r="F1256" s="16">
        <f t="shared" si="0"/>
        <v>49845.472229925843</v>
      </c>
      <c r="G1256" s="16">
        <f t="shared" si="1"/>
        <v>46.764412171146972</v>
      </c>
      <c r="H1256" s="17">
        <f t="shared" si="2"/>
        <v>-5.8492688413948057E-2</v>
      </c>
      <c r="I1256" s="16">
        <v>45.89</v>
      </c>
      <c r="J1256" s="32">
        <f t="shared" si="16"/>
        <v>1.0759383265260045</v>
      </c>
      <c r="K1256" s="72">
        <f t="shared" ca="1" si="83"/>
        <v>30456.751327104026</v>
      </c>
      <c r="L1256" s="16">
        <v>29685.759765999999</v>
      </c>
      <c r="M1256" s="21">
        <f t="shared" ca="1" si="84"/>
        <v>2.5971764481738713E-2</v>
      </c>
      <c r="N1256" s="18"/>
      <c r="O1256" s="21"/>
      <c r="P1256" s="21"/>
      <c r="Q1256" s="33">
        <f t="shared" si="17"/>
        <v>0.92406167347399548</v>
      </c>
      <c r="R1256" s="5">
        <f t="shared" ca="1" si="4"/>
        <v>1.752196821205674</v>
      </c>
      <c r="S1256" s="20"/>
      <c r="T1256" s="20"/>
      <c r="U1256" s="5">
        <f t="shared" ca="1" si="5"/>
        <v>3.2958032651035496</v>
      </c>
      <c r="V1256" s="23"/>
      <c r="W1256" s="20"/>
      <c r="X1256" s="32">
        <f t="shared" si="18"/>
        <v>1.151876653052009</v>
      </c>
      <c r="Y1256" s="18">
        <f t="shared" ca="1" si="6"/>
        <v>2054545255.042249</v>
      </c>
      <c r="Z1256" s="20"/>
      <c r="AA1256" s="20"/>
      <c r="AB1256" s="18"/>
      <c r="AC1256" s="20"/>
      <c r="AD1256" s="20"/>
      <c r="AE1256" s="24">
        <f t="shared" si="86"/>
        <v>17</v>
      </c>
      <c r="AF1256" s="36"/>
      <c r="AH1256" s="25">
        <f t="shared" ca="1" si="7"/>
        <v>1</v>
      </c>
      <c r="AI1256" s="15">
        <f t="shared" ca="1" si="8"/>
        <v>44.209251703545455</v>
      </c>
      <c r="AJ1256" s="15">
        <f t="shared" ca="1" si="9"/>
        <v>44.028360826468052</v>
      </c>
      <c r="AK1256" s="17">
        <f t="shared" ca="1" si="10"/>
        <v>-2.260788115280345E-2</v>
      </c>
      <c r="AL1256" s="17">
        <f t="shared" ca="1" si="11"/>
        <v>-3.1746616781722449E-2</v>
      </c>
      <c r="AM1256" s="26">
        <f t="shared" ca="1" si="12"/>
        <v>1</v>
      </c>
      <c r="AN1256" s="26">
        <f t="shared" ca="1" si="13"/>
        <v>1</v>
      </c>
      <c r="AO1256" s="25">
        <f t="shared" si="20"/>
        <v>0</v>
      </c>
      <c r="AP1256" s="26">
        <f t="shared" si="21"/>
        <v>0</v>
      </c>
      <c r="AQ1256" s="25">
        <f t="shared" si="22"/>
        <v>1</v>
      </c>
      <c r="AR1256" s="26">
        <f t="shared" si="23"/>
        <v>0</v>
      </c>
      <c r="BD1256" s="30"/>
      <c r="BE1256" s="30"/>
      <c r="BF1256" s="30"/>
    </row>
    <row r="1257" spans="1:58" x14ac:dyDescent="0.2">
      <c r="A1257" s="40">
        <v>39895</v>
      </c>
      <c r="B1257" s="13">
        <v>43.35</v>
      </c>
      <c r="C1257" s="14">
        <v>41.75</v>
      </c>
      <c r="D1257" s="31">
        <f t="shared" si="14"/>
        <v>41760.350264437649</v>
      </c>
      <c r="E1257" s="31">
        <f t="shared" si="15"/>
        <v>8237.7891627428871</v>
      </c>
      <c r="F1257" s="16">
        <f t="shared" si="0"/>
        <v>49998.139427180533</v>
      </c>
      <c r="G1257" s="16">
        <f t="shared" si="1"/>
        <v>43.08638093714297</v>
      </c>
      <c r="H1257" s="17">
        <f t="shared" si="2"/>
        <v>-3.8323353293413298E-2</v>
      </c>
      <c r="I1257" s="16">
        <v>43.23</v>
      </c>
      <c r="J1257" s="32">
        <f t="shared" si="16"/>
        <v>0.92417170060136433</v>
      </c>
      <c r="K1257" s="72">
        <f t="shared" ca="1" si="83"/>
        <v>28146.120161060502</v>
      </c>
      <c r="L1257" s="16">
        <v>27806.720702999999</v>
      </c>
      <c r="M1257" s="21">
        <f t="shared" ca="1" si="84"/>
        <v>1.2205662857033197E-2</v>
      </c>
      <c r="N1257" s="18"/>
      <c r="O1257" s="21"/>
      <c r="P1257" s="21"/>
      <c r="Q1257" s="33">
        <f t="shared" si="17"/>
        <v>1.0758282993986357</v>
      </c>
      <c r="R1257" s="5">
        <f t="shared" ca="1" si="4"/>
        <v>1.8849843971271383</v>
      </c>
      <c r="S1257" s="20"/>
      <c r="T1257" s="20"/>
      <c r="U1257" s="5">
        <f t="shared" ca="1" si="5"/>
        <v>3.5455970326421924</v>
      </c>
      <c r="V1257" s="23"/>
      <c r="W1257" s="20"/>
      <c r="X1257" s="32">
        <f t="shared" si="18"/>
        <v>0.84834340120272855</v>
      </c>
      <c r="Y1257" s="18">
        <f t="shared" ca="1" si="6"/>
        <v>1742845199.9403868</v>
      </c>
      <c r="Z1257" s="20"/>
      <c r="AA1257" s="20"/>
      <c r="AB1257" s="18"/>
      <c r="AC1257" s="20"/>
      <c r="AD1257" s="20"/>
      <c r="AE1257" s="24">
        <f t="shared" si="86"/>
        <v>16</v>
      </c>
      <c r="AF1257" s="36"/>
      <c r="AH1257" s="25">
        <f t="shared" ca="1" si="7"/>
        <v>1</v>
      </c>
      <c r="AI1257" s="15">
        <f t="shared" ca="1" si="8"/>
        <v>44.046805014144198</v>
      </c>
      <c r="AJ1257" s="15">
        <f t="shared" ca="1" si="9"/>
        <v>43.850940160111399</v>
      </c>
      <c r="AK1257" s="17">
        <f t="shared" ca="1" si="10"/>
        <v>-2.6991901573500527E-2</v>
      </c>
      <c r="AL1257" s="17">
        <f t="shared" ca="1" si="11"/>
        <v>-3.3358796749804513E-2</v>
      </c>
      <c r="AM1257" s="26">
        <f t="shared" ca="1" si="12"/>
        <v>1</v>
      </c>
      <c r="AN1257" s="26">
        <f t="shared" ca="1" si="13"/>
        <v>1</v>
      </c>
      <c r="AO1257" s="25">
        <f t="shared" si="20"/>
        <v>0</v>
      </c>
      <c r="AP1257" s="26">
        <f t="shared" si="21"/>
        <v>0</v>
      </c>
      <c r="AQ1257" s="25">
        <f t="shared" si="22"/>
        <v>1</v>
      </c>
      <c r="AR1257" s="26">
        <f t="shared" si="23"/>
        <v>0</v>
      </c>
      <c r="BD1257" s="30"/>
      <c r="BE1257" s="30"/>
      <c r="BF1257" s="30"/>
    </row>
    <row r="1258" spans="1:58" x14ac:dyDescent="0.2">
      <c r="A1258" s="40">
        <v>39896</v>
      </c>
      <c r="B1258" s="13">
        <v>44</v>
      </c>
      <c r="C1258" s="14">
        <v>42.25</v>
      </c>
      <c r="D1258" s="31">
        <f t="shared" si="14"/>
        <v>39150.328372910299</v>
      </c>
      <c r="E1258" s="31">
        <f t="shared" si="15"/>
        <v>10947.835845322785</v>
      </c>
      <c r="F1258" s="16">
        <f t="shared" si="0"/>
        <v>50098.164218233083</v>
      </c>
      <c r="G1258" s="16">
        <f t="shared" si="1"/>
        <v>43.617576551391039</v>
      </c>
      <c r="H1258" s="17">
        <f t="shared" si="2"/>
        <v>-4.1420118343195256E-2</v>
      </c>
      <c r="I1258" s="16">
        <v>42.93</v>
      </c>
      <c r="J1258" s="32">
        <f t="shared" si="16"/>
        <v>1.0143538544543442</v>
      </c>
      <c r="K1258" s="72">
        <f t="shared" ca="1" si="83"/>
        <v>28548.961541899309</v>
      </c>
      <c r="L1258" s="16">
        <v>28262.400390999999</v>
      </c>
      <c r="M1258" s="21">
        <f t="shared" ca="1" si="84"/>
        <v>1.0139306885998385E-2</v>
      </c>
      <c r="N1258" s="18"/>
      <c r="O1258" s="21"/>
      <c r="P1258" s="21"/>
      <c r="Q1258" s="33">
        <f t="shared" si="17"/>
        <v>0.98564614554565588</v>
      </c>
      <c r="R1258" s="5">
        <f t="shared" ca="1" si="4"/>
        <v>1.8578502066215896</v>
      </c>
      <c r="S1258" s="20"/>
      <c r="T1258" s="20"/>
      <c r="U1258" s="5">
        <f t="shared" ca="1" si="5"/>
        <v>3.4945844061744258</v>
      </c>
      <c r="V1258" s="23"/>
      <c r="W1258" s="20"/>
      <c r="X1258" s="32">
        <f t="shared" si="18"/>
        <v>1.0287077089086882</v>
      </c>
      <c r="Y1258" s="18">
        <f t="shared" ca="1" si="6"/>
        <v>1792760297.6810677</v>
      </c>
      <c r="Z1258" s="20"/>
      <c r="AA1258" s="20"/>
      <c r="AB1258" s="18"/>
      <c r="AC1258" s="20"/>
      <c r="AD1258" s="20"/>
      <c r="AE1258" s="24">
        <f t="shared" si="86"/>
        <v>15</v>
      </c>
      <c r="AH1258" s="25" t="str">
        <f t="shared" ca="1" si="7"/>
        <v>-</v>
      </c>
      <c r="AI1258" s="15">
        <f t="shared" ca="1" si="8"/>
        <v>43.80402189714939</v>
      </c>
      <c r="AJ1258" s="15">
        <f t="shared" ca="1" si="9"/>
        <v>43.699462675495781</v>
      </c>
      <c r="AK1258" s="17">
        <f t="shared" ca="1" si="10"/>
        <v>-3.4281952233174616E-2</v>
      </c>
      <c r="AL1258" s="17">
        <f t="shared" ca="1" si="11"/>
        <v>-3.3504557403583206E-2</v>
      </c>
      <c r="AM1258" s="26">
        <f t="shared" ca="1" si="12"/>
        <v>1</v>
      </c>
      <c r="AN1258" s="26">
        <f t="shared" ca="1" si="13"/>
        <v>0</v>
      </c>
      <c r="AO1258" s="25">
        <f t="shared" si="20"/>
        <v>0</v>
      </c>
      <c r="AP1258" s="26">
        <f t="shared" si="21"/>
        <v>0</v>
      </c>
      <c r="AQ1258" s="25">
        <f t="shared" si="22"/>
        <v>1</v>
      </c>
      <c r="AR1258" s="26">
        <f t="shared" si="23"/>
        <v>0</v>
      </c>
      <c r="BD1258" s="30"/>
      <c r="BE1258" s="30"/>
      <c r="BF1258" s="30"/>
    </row>
    <row r="1259" spans="1:58" x14ac:dyDescent="0.2">
      <c r="A1259" s="40">
        <v>39897</v>
      </c>
      <c r="B1259" s="13">
        <v>42.75</v>
      </c>
      <c r="C1259" s="14">
        <v>41.45</v>
      </c>
      <c r="D1259" s="31">
        <f t="shared" si="14"/>
        <v>36540.306481382948</v>
      </c>
      <c r="E1259" s="31">
        <f t="shared" si="15"/>
        <v>13665.965152475532</v>
      </c>
      <c r="F1259" s="16">
        <f t="shared" si="0"/>
        <v>50206.27163385848</v>
      </c>
      <c r="G1259" s="16">
        <f t="shared" si="1"/>
        <v>42.396144712202904</v>
      </c>
      <c r="H1259" s="17">
        <f t="shared" si="2"/>
        <v>-3.1363088057901001E-2</v>
      </c>
      <c r="I1259" s="16">
        <v>42.25</v>
      </c>
      <c r="J1259" s="32">
        <f t="shared" si="16"/>
        <v>0.9740942805390147</v>
      </c>
      <c r="K1259" s="72">
        <f t="shared" ca="1" si="83"/>
        <v>27808.246420587278</v>
      </c>
      <c r="L1259" s="16">
        <v>27811.839843999998</v>
      </c>
      <c r="M1259" s="21">
        <f t="shared" ca="1" si="84"/>
        <v>-1.2920480748040432E-4</v>
      </c>
      <c r="N1259" s="18"/>
      <c r="O1259" s="21"/>
      <c r="P1259" s="21"/>
      <c r="Q1259" s="33">
        <f t="shared" si="17"/>
        <v>1.0259057194609853</v>
      </c>
      <c r="R1259" s="5">
        <f t="shared" ca="1" si="4"/>
        <v>1.905899752290118</v>
      </c>
      <c r="S1259" s="20"/>
      <c r="T1259" s="20"/>
      <c r="U1259" s="5">
        <f t="shared" ca="1" si="5"/>
        <v>3.5849913914977631</v>
      </c>
      <c r="V1259" s="23"/>
      <c r="W1259" s="20"/>
      <c r="X1259" s="32">
        <f t="shared" si="18"/>
        <v>0.94818856107802951</v>
      </c>
      <c r="Y1259" s="18">
        <f t="shared" ca="1" si="6"/>
        <v>1699762932.9344053</v>
      </c>
      <c r="Z1259" s="20"/>
      <c r="AA1259" s="20"/>
      <c r="AB1259" s="18"/>
      <c r="AC1259" s="20"/>
      <c r="AD1259" s="20"/>
      <c r="AE1259" s="24">
        <f t="shared" si="86"/>
        <v>14</v>
      </c>
      <c r="AH1259" s="25" t="str">
        <f t="shared" ca="1" si="7"/>
        <v>-</v>
      </c>
      <c r="AI1259" s="15">
        <f t="shared" ca="1" si="8"/>
        <v>43.709747774239666</v>
      </c>
      <c r="AJ1259" s="15">
        <f t="shared" ca="1" si="9"/>
        <v>43.581582527128369</v>
      </c>
      <c r="AK1259" s="17">
        <f t="shared" ca="1" si="10"/>
        <v>-4.455352421376909E-2</v>
      </c>
      <c r="AL1259" s="17">
        <f t="shared" ca="1" si="11"/>
        <v>-3.2633035196846023E-2</v>
      </c>
      <c r="AM1259" s="26">
        <f t="shared" ca="1" si="12"/>
        <v>1</v>
      </c>
      <c r="AN1259" s="26">
        <f t="shared" ca="1" si="13"/>
        <v>0</v>
      </c>
      <c r="AO1259" s="25">
        <f t="shared" si="20"/>
        <v>0</v>
      </c>
      <c r="AP1259" s="26">
        <f t="shared" si="21"/>
        <v>0</v>
      </c>
      <c r="AQ1259" s="25">
        <f t="shared" si="22"/>
        <v>1</v>
      </c>
      <c r="AR1259" s="26">
        <f t="shared" si="23"/>
        <v>0</v>
      </c>
      <c r="BD1259" s="30"/>
      <c r="BE1259" s="30"/>
      <c r="BF1259" s="30"/>
    </row>
    <row r="1260" spans="1:58" x14ac:dyDescent="0.2">
      <c r="A1260" s="40">
        <v>39898</v>
      </c>
      <c r="B1260" s="13">
        <v>41.45</v>
      </c>
      <c r="C1260" s="14">
        <v>40.450000000000003</v>
      </c>
      <c r="D1260" s="31">
        <f t="shared" si="14"/>
        <v>33930.284589855597</v>
      </c>
      <c r="E1260" s="31">
        <f t="shared" si="15"/>
        <v>16357.845390419907</v>
      </c>
      <c r="F1260" s="16">
        <f t="shared" si="0"/>
        <v>50288.129980275502</v>
      </c>
      <c r="G1260" s="16">
        <f t="shared" si="1"/>
        <v>41.124717564625378</v>
      </c>
      <c r="H1260" s="17">
        <f t="shared" si="2"/>
        <v>-2.4721878862793645E-2</v>
      </c>
      <c r="I1260" s="16">
        <v>40.36</v>
      </c>
      <c r="J1260" s="32">
        <f t="shared" si="16"/>
        <v>0.97159232887087088</v>
      </c>
      <c r="K1260" s="72">
        <f t="shared" ca="1" si="83"/>
        <v>27017.177420501168</v>
      </c>
      <c r="L1260" s="16">
        <v>26716.160156000002</v>
      </c>
      <c r="M1260" s="21">
        <f t="shared" ca="1" si="84"/>
        <v>1.1267235364044738E-2</v>
      </c>
      <c r="N1260" s="18"/>
      <c r="O1260" s="21"/>
      <c r="P1260" s="21"/>
      <c r="Q1260" s="33">
        <f t="shared" si="17"/>
        <v>1.0284076711291292</v>
      </c>
      <c r="R1260" s="5">
        <f t="shared" ca="1" si="4"/>
        <v>1.95996027288951</v>
      </c>
      <c r="S1260" s="20"/>
      <c r="T1260" s="20"/>
      <c r="U1260" s="5">
        <f t="shared" ca="1" si="5"/>
        <v>3.6867064276348813</v>
      </c>
      <c r="V1260" s="23"/>
      <c r="W1260" s="20"/>
      <c r="X1260" s="32">
        <f t="shared" si="18"/>
        <v>0.94318465774174165</v>
      </c>
      <c r="Y1260" s="18">
        <f t="shared" ca="1" si="6"/>
        <v>1603084809.1689117</v>
      </c>
      <c r="Z1260" s="20"/>
      <c r="AA1260" s="20"/>
      <c r="AB1260" s="18"/>
      <c r="AC1260" s="20"/>
      <c r="AD1260" s="20"/>
      <c r="AE1260" s="24">
        <f t="shared" si="86"/>
        <v>13</v>
      </c>
      <c r="AH1260" s="25" t="str">
        <f t="shared" ca="1" si="7"/>
        <v>-</v>
      </c>
      <c r="AI1260" s="15">
        <f t="shared" ca="1" si="8"/>
        <v>43.601466779231338</v>
      </c>
      <c r="AJ1260" s="15">
        <f t="shared" ca="1" si="9"/>
        <v>43.492048159658587</v>
      </c>
      <c r="AK1260" s="17">
        <f t="shared" ca="1" si="10"/>
        <v>-4.1011002108525853E-2</v>
      </c>
      <c r="AL1260" s="17">
        <f t="shared" ca="1" si="11"/>
        <v>-3.1482931180549185E-2</v>
      </c>
      <c r="AM1260" s="26">
        <f t="shared" ca="1" si="12"/>
        <v>1</v>
      </c>
      <c r="AN1260" s="26">
        <f t="shared" ca="1" si="13"/>
        <v>0</v>
      </c>
      <c r="AO1260" s="25">
        <f t="shared" si="20"/>
        <v>0</v>
      </c>
      <c r="AP1260" s="26">
        <f t="shared" si="21"/>
        <v>0</v>
      </c>
      <c r="AQ1260" s="25">
        <f t="shared" si="22"/>
        <v>1</v>
      </c>
      <c r="AR1260" s="26">
        <f t="shared" si="23"/>
        <v>0</v>
      </c>
      <c r="BD1260" s="30"/>
      <c r="BE1260" s="30"/>
      <c r="BF1260" s="30"/>
    </row>
    <row r="1261" spans="1:58" x14ac:dyDescent="0.2">
      <c r="A1261" s="40">
        <v>39899</v>
      </c>
      <c r="B1261" s="13">
        <v>42.95</v>
      </c>
      <c r="C1261" s="14">
        <v>41.6</v>
      </c>
      <c r="D1261" s="31">
        <f t="shared" si="14"/>
        <v>31320.262698328243</v>
      </c>
      <c r="E1261" s="31">
        <f t="shared" si="15"/>
        <v>19032.391926978838</v>
      </c>
      <c r="F1261" s="16">
        <f t="shared" si="0"/>
        <v>50352.654625307085</v>
      </c>
      <c r="G1261" s="16">
        <f t="shared" si="1"/>
        <v>42.439724438708971</v>
      </c>
      <c r="H1261" s="17">
        <f t="shared" si="2"/>
        <v>-3.2451923076923128E-2</v>
      </c>
      <c r="I1261" s="16">
        <v>41.04</v>
      </c>
      <c r="J1261" s="32">
        <f t="shared" si="16"/>
        <v>1.033300198021438</v>
      </c>
      <c r="K1261" s="72">
        <f t="shared" ca="1" si="83"/>
        <v>27915.716664353931</v>
      </c>
      <c r="L1261" s="16">
        <v>27471.359375</v>
      </c>
      <c r="M1261" s="21">
        <f t="shared" ca="1" si="84"/>
        <v>1.6175293085725986E-2</v>
      </c>
      <c r="N1261" s="18"/>
      <c r="O1261" s="21"/>
      <c r="P1261" s="21"/>
      <c r="Q1261" s="33">
        <f t="shared" si="17"/>
        <v>0.96669980197856187</v>
      </c>
      <c r="R1261" s="5">
        <f t="shared" ca="1" si="4"/>
        <v>1.8946142772610264</v>
      </c>
      <c r="S1261" s="20"/>
      <c r="T1261" s="20"/>
      <c r="U1261" s="5">
        <f t="shared" ca="1" si="5"/>
        <v>3.563816360573159</v>
      </c>
      <c r="V1261" s="23"/>
      <c r="W1261" s="20"/>
      <c r="X1261" s="32">
        <f t="shared" si="18"/>
        <v>1.0666003960428763</v>
      </c>
      <c r="Y1261" s="18">
        <f t="shared" ca="1" si="6"/>
        <v>1709738361.7108529</v>
      </c>
      <c r="Z1261" s="20"/>
      <c r="AA1261" s="20"/>
      <c r="AB1261" s="18"/>
      <c r="AC1261" s="20"/>
      <c r="AD1261" s="20"/>
      <c r="AE1261" s="24">
        <f t="shared" si="86"/>
        <v>12</v>
      </c>
      <c r="AH1261" s="25" t="str">
        <f t="shared" ca="1" si="7"/>
        <v>-</v>
      </c>
      <c r="AI1261" s="15">
        <f t="shared" ca="1" si="8"/>
        <v>43.530818014804289</v>
      </c>
      <c r="AJ1261" s="15">
        <f t="shared" ca="1" si="9"/>
        <v>43.505645395718325</v>
      </c>
      <c r="AK1261" s="17">
        <f t="shared" ca="1" si="10"/>
        <v>-3.7795508341362395E-2</v>
      </c>
      <c r="AL1261" s="17">
        <f t="shared" ca="1" si="11"/>
        <v>-2.9433561074769139E-2</v>
      </c>
      <c r="AM1261" s="26">
        <f t="shared" ca="1" si="12"/>
        <v>1</v>
      </c>
      <c r="AN1261" s="26">
        <f t="shared" ca="1" si="13"/>
        <v>0</v>
      </c>
      <c r="AO1261" s="25">
        <f t="shared" si="20"/>
        <v>0</v>
      </c>
      <c r="AP1261" s="26">
        <f t="shared" si="21"/>
        <v>0</v>
      </c>
      <c r="AQ1261" s="25">
        <f t="shared" si="22"/>
        <v>1</v>
      </c>
      <c r="AR1261" s="26">
        <f t="shared" si="23"/>
        <v>0</v>
      </c>
      <c r="BD1261" s="30"/>
      <c r="BE1261" s="30"/>
      <c r="BF1261" s="30"/>
    </row>
    <row r="1262" spans="1:58" x14ac:dyDescent="0.2">
      <c r="A1262" s="40">
        <v>39902</v>
      </c>
      <c r="B1262" s="13">
        <v>46.35</v>
      </c>
      <c r="C1262" s="14">
        <v>44.05</v>
      </c>
      <c r="D1262" s="31">
        <f t="shared" si="14"/>
        <v>28710.240806800888</v>
      </c>
      <c r="E1262" s="31">
        <f t="shared" si="15"/>
        <v>21727.114048159125</v>
      </c>
      <c r="F1262" s="16">
        <f t="shared" si="0"/>
        <v>50437.354854960009</v>
      </c>
      <c r="G1262" s="16">
        <f t="shared" si="1"/>
        <v>45.35921920956266</v>
      </c>
      <c r="H1262" s="17">
        <f t="shared" si="2"/>
        <v>-5.2213393870601754E-2</v>
      </c>
      <c r="I1262" s="16">
        <v>45.54</v>
      </c>
      <c r="J1262" s="32">
        <f t="shared" si="16"/>
        <v>1.0705894154867885</v>
      </c>
      <c r="K1262" s="72">
        <f t="shared" ca="1" si="83"/>
        <v>29885.052383210848</v>
      </c>
      <c r="L1262" s="16">
        <v>29514.240234000001</v>
      </c>
      <c r="M1262" s="21">
        <f t="shared" ca="1" si="84"/>
        <v>1.2563838549490326E-2</v>
      </c>
      <c r="N1262" s="18"/>
      <c r="O1262" s="21"/>
      <c r="P1262" s="21"/>
      <c r="Q1262" s="33">
        <f t="shared" si="17"/>
        <v>0.92941058451321135</v>
      </c>
      <c r="R1262" s="5">
        <f t="shared" ca="1" si="4"/>
        <v>1.7608012071378787</v>
      </c>
      <c r="S1262" s="20"/>
      <c r="T1262" s="20"/>
      <c r="U1262" s="5">
        <f t="shared" ca="1" si="5"/>
        <v>3.3121352505103334</v>
      </c>
      <c r="V1262" s="23"/>
      <c r="W1262" s="20"/>
      <c r="X1262" s="32">
        <f t="shared" si="18"/>
        <v>1.1411788309735773</v>
      </c>
      <c r="Y1262" s="18">
        <f t="shared" ca="1" si="6"/>
        <v>1950988815.75634</v>
      </c>
      <c r="Z1262" s="20"/>
      <c r="AA1262" s="20"/>
      <c r="AB1262" s="18"/>
      <c r="AC1262" s="20"/>
      <c r="AD1262" s="20"/>
      <c r="AE1262" s="24">
        <f t="shared" si="86"/>
        <v>11</v>
      </c>
      <c r="AH1262" s="25" t="str">
        <f t="shared" ca="1" si="7"/>
        <v>-</v>
      </c>
      <c r="AI1262" s="15">
        <f t="shared" ca="1" si="8"/>
        <v>43.583446262463838</v>
      </c>
      <c r="AJ1262" s="15">
        <f t="shared" ca="1" si="9"/>
        <v>43.573881465091162</v>
      </c>
      <c r="AK1262" s="17">
        <f t="shared" ca="1" si="10"/>
        <v>-3.674895925080468E-2</v>
      </c>
      <c r="AL1262" s="17">
        <f t="shared" ca="1" si="11"/>
        <v>-2.9157826844003386E-2</v>
      </c>
      <c r="AM1262" s="26">
        <f t="shared" ca="1" si="12"/>
        <v>1</v>
      </c>
      <c r="AN1262" s="26">
        <f t="shared" ca="1" si="13"/>
        <v>0</v>
      </c>
      <c r="AO1262" s="25">
        <f t="shared" si="20"/>
        <v>0</v>
      </c>
      <c r="AP1262" s="26">
        <f t="shared" si="21"/>
        <v>0</v>
      </c>
      <c r="AQ1262" s="25">
        <f t="shared" si="22"/>
        <v>1</v>
      </c>
      <c r="AR1262" s="26">
        <f t="shared" si="23"/>
        <v>0</v>
      </c>
      <c r="BD1262" s="30"/>
      <c r="BE1262" s="30"/>
      <c r="BF1262" s="30"/>
    </row>
    <row r="1263" spans="1:58" x14ac:dyDescent="0.2">
      <c r="A1263" s="40">
        <v>39903</v>
      </c>
      <c r="B1263" s="13">
        <v>45.05</v>
      </c>
      <c r="C1263" s="14">
        <v>43.95</v>
      </c>
      <c r="D1263" s="31">
        <f t="shared" si="14"/>
        <v>26100.218915273534</v>
      </c>
      <c r="E1263" s="31">
        <f t="shared" si="15"/>
        <v>24473.41404071969</v>
      </c>
      <c r="F1263" s="16">
        <f t="shared" si="0"/>
        <v>50573.63295599322</v>
      </c>
      <c r="G1263" s="16">
        <f t="shared" si="1"/>
        <v>44.517691880703602</v>
      </c>
      <c r="H1263" s="17">
        <f t="shared" si="2"/>
        <v>-2.5028441410693825E-2</v>
      </c>
      <c r="I1263" s="16">
        <v>44.14</v>
      </c>
      <c r="J1263" s="32">
        <f t="shared" si="16"/>
        <v>0.98409929131276064</v>
      </c>
      <c r="K1263" s="72">
        <f t="shared" ca="1" si="83"/>
        <v>29408.659890147064</v>
      </c>
      <c r="L1263" s="16">
        <v>28981.759765999999</v>
      </c>
      <c r="M1263" s="21">
        <f t="shared" ca="1" si="84"/>
        <v>1.4729958691048281E-2</v>
      </c>
      <c r="N1263" s="18"/>
      <c r="O1263" s="21"/>
      <c r="P1263" s="21"/>
      <c r="Q1263" s="33">
        <f t="shared" si="17"/>
        <v>1.0159007086872394</v>
      </c>
      <c r="R1263" s="5">
        <f t="shared" ca="1" si="4"/>
        <v>1.7887246751669357</v>
      </c>
      <c r="S1263" s="20"/>
      <c r="T1263" s="20"/>
      <c r="U1263" s="5">
        <f t="shared" ca="1" si="5"/>
        <v>3.3646853528566036</v>
      </c>
      <c r="V1263" s="23"/>
      <c r="W1263" s="20"/>
      <c r="X1263" s="32">
        <f t="shared" si="18"/>
        <v>0.96819858262552116</v>
      </c>
      <c r="Y1263" s="18">
        <f t="shared" ca="1" si="6"/>
        <v>1888820288.7766414</v>
      </c>
      <c r="Z1263" s="20"/>
      <c r="AA1263" s="20"/>
      <c r="AB1263" s="18"/>
      <c r="AC1263" s="20"/>
      <c r="AD1263" s="20"/>
      <c r="AE1263" s="24">
        <f t="shared" si="86"/>
        <v>10</v>
      </c>
      <c r="AH1263" s="25" t="str">
        <f t="shared" ca="1" si="7"/>
        <v>-</v>
      </c>
      <c r="AI1263" s="15">
        <f t="shared" ca="1" si="8"/>
        <v>43.45958196614064</v>
      </c>
      <c r="AJ1263" s="15">
        <f t="shared" ca="1" si="9"/>
        <v>43.588479806289001</v>
      </c>
      <c r="AK1263" s="17">
        <f t="shared" ca="1" si="10"/>
        <v>-3.4533140603684766E-2</v>
      </c>
      <c r="AL1263" s="17">
        <f t="shared" ca="1" si="11"/>
        <v>-2.7729342739521413E-2</v>
      </c>
      <c r="AM1263" s="26">
        <f t="shared" ca="1" si="12"/>
        <v>0</v>
      </c>
      <c r="AN1263" s="26">
        <f t="shared" ca="1" si="13"/>
        <v>0</v>
      </c>
      <c r="AO1263" s="25">
        <f t="shared" si="20"/>
        <v>0</v>
      </c>
      <c r="AP1263" s="26">
        <f t="shared" si="21"/>
        <v>0</v>
      </c>
      <c r="AQ1263" s="25">
        <f t="shared" si="22"/>
        <v>1</v>
      </c>
      <c r="AR1263" s="26">
        <f t="shared" si="23"/>
        <v>0</v>
      </c>
      <c r="BD1263" s="30"/>
      <c r="BE1263" s="30"/>
      <c r="BF1263" s="30"/>
    </row>
    <row r="1264" spans="1:58" x14ac:dyDescent="0.2">
      <c r="A1264" s="40">
        <v>39904</v>
      </c>
      <c r="B1264" s="13">
        <v>43.65</v>
      </c>
      <c r="C1264" s="14">
        <v>43.25</v>
      </c>
      <c r="D1264" s="31">
        <f t="shared" si="14"/>
        <v>23490.197023746179</v>
      </c>
      <c r="E1264" s="31">
        <f t="shared" si="15"/>
        <v>27148.760712239764</v>
      </c>
      <c r="F1264" s="16">
        <f t="shared" si="0"/>
        <v>50638.95773598594</v>
      </c>
      <c r="G1264" s="16">
        <f t="shared" si="1"/>
        <v>43.435550398933685</v>
      </c>
      <c r="H1264" s="17">
        <f t="shared" si="2"/>
        <v>-9.2485549132947931E-3</v>
      </c>
      <c r="I1264" s="16">
        <v>42.28</v>
      </c>
      <c r="J1264" s="32">
        <f t="shared" si="16"/>
        <v>0.97695215648245604</v>
      </c>
      <c r="K1264" s="72">
        <f t="shared" ca="1" si="83"/>
        <v>28729.682399603123</v>
      </c>
      <c r="L1264" s="16">
        <v>28459.519531000002</v>
      </c>
      <c r="M1264" s="21">
        <f t="shared" ca="1" si="84"/>
        <v>9.4928822782423435E-3</v>
      </c>
      <c r="N1264" s="18"/>
      <c r="O1264" s="21"/>
      <c r="P1264" s="21"/>
      <c r="Q1264" s="33">
        <f t="shared" si="17"/>
        <v>1.0230478435175441</v>
      </c>
      <c r="R1264" s="5">
        <f t="shared" ca="1" si="4"/>
        <v>1.8298746882275316</v>
      </c>
      <c r="S1264" s="20"/>
      <c r="T1264" s="20"/>
      <c r="U1264" s="5">
        <f t="shared" ca="1" si="5"/>
        <v>3.4421162479791789</v>
      </c>
      <c r="V1264" s="23"/>
      <c r="W1264" s="20"/>
      <c r="X1264" s="32">
        <f t="shared" si="18"/>
        <v>0.95390431296491196</v>
      </c>
      <c r="Y1264" s="18">
        <f t="shared" ca="1" si="6"/>
        <v>1801635240.8213265</v>
      </c>
      <c r="Z1264" s="20"/>
      <c r="AA1264" s="20"/>
      <c r="AB1264" s="18"/>
      <c r="AC1264" s="20"/>
      <c r="AD1264" s="20"/>
      <c r="AE1264" s="24">
        <f t="shared" si="86"/>
        <v>9</v>
      </c>
      <c r="AH1264" s="25" t="str">
        <f t="shared" ca="1" si="7"/>
        <v>-</v>
      </c>
      <c r="AI1264" s="15">
        <f t="shared" ca="1" si="8"/>
        <v>43.266471957021288</v>
      </c>
      <c r="AJ1264" s="15">
        <f t="shared" ca="1" si="9"/>
        <v>43.574115995588656</v>
      </c>
      <c r="AK1264" s="17">
        <f t="shared" ca="1" si="10"/>
        <v>-2.9171213365368025E-2</v>
      </c>
      <c r="AL1264" s="17">
        <f t="shared" ca="1" si="11"/>
        <v>-2.5978651460063874E-2</v>
      </c>
      <c r="AM1264" s="26">
        <f t="shared" ca="1" si="12"/>
        <v>0</v>
      </c>
      <c r="AN1264" s="26">
        <f t="shared" ca="1" si="13"/>
        <v>0</v>
      </c>
      <c r="AO1264" s="25">
        <f t="shared" si="20"/>
        <v>0</v>
      </c>
      <c r="AP1264" s="26">
        <f t="shared" si="21"/>
        <v>0</v>
      </c>
      <c r="AQ1264" s="25">
        <f t="shared" si="22"/>
        <v>1</v>
      </c>
      <c r="AR1264" s="26">
        <f t="shared" si="23"/>
        <v>0</v>
      </c>
      <c r="BD1264" s="30"/>
      <c r="BE1264" s="30"/>
      <c r="BF1264" s="30"/>
    </row>
    <row r="1265" spans="1:58" x14ac:dyDescent="0.2">
      <c r="A1265" s="40">
        <v>39905</v>
      </c>
      <c r="B1265" s="13">
        <v>42.95</v>
      </c>
      <c r="C1265" s="14">
        <v>42.5</v>
      </c>
      <c r="D1265" s="31">
        <f t="shared" si="14"/>
        <v>20880.175132218825</v>
      </c>
      <c r="E1265" s="31">
        <f t="shared" si="15"/>
        <v>29782.921534555808</v>
      </c>
      <c r="F1265" s="16">
        <f t="shared" si="0"/>
        <v>50663.096666774632</v>
      </c>
      <c r="G1265" s="16">
        <f t="shared" si="1"/>
        <v>42.685461991620826</v>
      </c>
      <c r="H1265" s="17">
        <f t="shared" si="2"/>
        <v>-1.0588235294117787E-2</v>
      </c>
      <c r="I1265" s="16">
        <v>42.04</v>
      </c>
      <c r="J1265" s="32">
        <f t="shared" si="16"/>
        <v>0.98319945764415129</v>
      </c>
      <c r="K1265" s="72">
        <f t="shared" ca="1" si="83"/>
        <v>28245.856579656716</v>
      </c>
      <c r="L1265" s="16">
        <v>27993.599609000001</v>
      </c>
      <c r="M1265" s="21">
        <f t="shared" ca="1" si="84"/>
        <v>9.0112373606863489E-3</v>
      </c>
      <c r="N1265" s="18"/>
      <c r="O1265" s="21"/>
      <c r="P1265" s="21"/>
      <c r="Q1265" s="33">
        <f t="shared" si="17"/>
        <v>1.0168005423558488</v>
      </c>
      <c r="R1265" s="5">
        <f t="shared" ca="1" si="4"/>
        <v>1.8605400645519059</v>
      </c>
      <c r="S1265" s="20"/>
      <c r="T1265" s="20"/>
      <c r="U1265" s="5">
        <f t="shared" ca="1" si="5"/>
        <v>3.4998258456405478</v>
      </c>
      <c r="V1265" s="23"/>
      <c r="W1265" s="20"/>
      <c r="X1265" s="32">
        <f t="shared" si="18"/>
        <v>0.96639891528830257</v>
      </c>
      <c r="Y1265" s="18">
        <f t="shared" ca="1" si="6"/>
        <v>1740983755.3433862</v>
      </c>
      <c r="Z1265" s="20"/>
      <c r="AA1265" s="20"/>
      <c r="AB1265" s="18"/>
      <c r="AC1265" s="20"/>
      <c r="AD1265" s="20"/>
      <c r="AE1265" s="24">
        <f t="shared" si="86"/>
        <v>8</v>
      </c>
      <c r="AH1265" s="25" t="str">
        <f t="shared" ca="1" si="7"/>
        <v>-</v>
      </c>
      <c r="AI1265" s="15">
        <f t="shared" ca="1" si="8"/>
        <v>43.212844608201159</v>
      </c>
      <c r="AJ1265" s="15">
        <f t="shared" ca="1" si="9"/>
        <v>43.588965742319296</v>
      </c>
      <c r="AK1265" s="17">
        <f t="shared" ca="1" si="10"/>
        <v>-2.5708737904737489E-2</v>
      </c>
      <c r="AL1265" s="17">
        <f t="shared" ca="1" si="11"/>
        <v>-2.50628921274847E-2</v>
      </c>
      <c r="AM1265" s="26">
        <f t="shared" ca="1" si="12"/>
        <v>0</v>
      </c>
      <c r="AN1265" s="26">
        <f t="shared" ca="1" si="13"/>
        <v>0</v>
      </c>
      <c r="AO1265" s="25">
        <f t="shared" si="20"/>
        <v>0</v>
      </c>
      <c r="AP1265" s="26">
        <f t="shared" si="21"/>
        <v>0</v>
      </c>
      <c r="AQ1265" s="25">
        <f t="shared" si="22"/>
        <v>1</v>
      </c>
      <c r="AR1265" s="26">
        <f t="shared" si="23"/>
        <v>0</v>
      </c>
      <c r="BD1265" s="30"/>
      <c r="BE1265" s="30"/>
      <c r="BF1265" s="30"/>
    </row>
    <row r="1266" spans="1:58" x14ac:dyDescent="0.2">
      <c r="A1266" s="40">
        <v>39906</v>
      </c>
      <c r="B1266" s="13">
        <v>41.7</v>
      </c>
      <c r="C1266" s="14">
        <v>41.8</v>
      </c>
      <c r="D1266" s="31">
        <f t="shared" si="14"/>
        <v>18270.15324069147</v>
      </c>
      <c r="E1266" s="31">
        <f t="shared" si="15"/>
        <v>32420.578951993451</v>
      </c>
      <c r="F1266" s="16">
        <f t="shared" si="0"/>
        <v>50690.732192684925</v>
      </c>
      <c r="G1266" s="16">
        <f t="shared" si="1"/>
        <v>41.763957606350516</v>
      </c>
      <c r="H1266" s="17">
        <f t="shared" si="2"/>
        <v>2.3923444976075015E-3</v>
      </c>
      <c r="I1266" s="16">
        <v>39.700000000000003</v>
      </c>
      <c r="J1266" s="32">
        <f t="shared" si="16"/>
        <v>0.97894545149158574</v>
      </c>
      <c r="K1266" s="72">
        <f t="shared" ca="1" si="83"/>
        <v>27650.025540044731</v>
      </c>
      <c r="L1266" s="16">
        <v>27499.519531000002</v>
      </c>
      <c r="M1266" s="21">
        <f t="shared" ca="1" si="84"/>
        <v>5.4730414062349447E-3</v>
      </c>
      <c r="N1266" s="18"/>
      <c r="O1266" s="21"/>
      <c r="P1266" s="21"/>
      <c r="Q1266" s="33">
        <f t="shared" si="17"/>
        <v>1.0210545485084142</v>
      </c>
      <c r="R1266" s="5">
        <f t="shared" ca="1" si="4"/>
        <v>1.8996337560521548</v>
      </c>
      <c r="S1266" s="20"/>
      <c r="T1266" s="20"/>
      <c r="U1266" s="5">
        <f t="shared" ca="1" si="5"/>
        <v>3.5733907579091522</v>
      </c>
      <c r="V1266" s="23"/>
      <c r="W1266" s="20"/>
      <c r="X1266" s="32">
        <f t="shared" si="18"/>
        <v>0.95789090298317148</v>
      </c>
      <c r="Y1266" s="18">
        <f t="shared" ca="1" si="6"/>
        <v>1667562746.7378027</v>
      </c>
      <c r="Z1266" s="20"/>
      <c r="AA1266" s="20"/>
      <c r="AB1266" s="18"/>
      <c r="AC1266" s="20"/>
      <c r="AD1266" s="20"/>
      <c r="AE1266" s="24">
        <f t="shared" si="86"/>
        <v>7</v>
      </c>
      <c r="AH1266" s="25" t="str">
        <f t="shared" ca="1" si="7"/>
        <v>-</v>
      </c>
      <c r="AI1266" s="15">
        <f t="shared" ca="1" si="8"/>
        <v>43.023822633648969</v>
      </c>
      <c r="AJ1266" s="15">
        <f t="shared" ca="1" si="9"/>
        <v>43.575452267636081</v>
      </c>
      <c r="AK1266" s="17">
        <f t="shared" ca="1" si="10"/>
        <v>-2.1189700678003964E-2</v>
      </c>
      <c r="AL1266" s="17">
        <f t="shared" ca="1" si="11"/>
        <v>-2.4913370596384231E-2</v>
      </c>
      <c r="AM1266" s="26">
        <f t="shared" ca="1" si="12"/>
        <v>0</v>
      </c>
      <c r="AN1266" s="26">
        <f t="shared" ca="1" si="13"/>
        <v>1</v>
      </c>
      <c r="AO1266" s="25">
        <f t="shared" si="20"/>
        <v>0</v>
      </c>
      <c r="AP1266" s="26">
        <f t="shared" si="21"/>
        <v>0</v>
      </c>
      <c r="AQ1266" s="25">
        <f t="shared" si="22"/>
        <v>1</v>
      </c>
      <c r="AR1266" s="26">
        <f t="shared" si="23"/>
        <v>0</v>
      </c>
      <c r="BD1266" s="30"/>
      <c r="BE1266" s="30"/>
      <c r="BF1266" s="30"/>
    </row>
    <row r="1267" spans="1:58" x14ac:dyDescent="0.2">
      <c r="A1267" s="40">
        <v>39909</v>
      </c>
      <c r="B1267" s="13">
        <v>41.95</v>
      </c>
      <c r="C1267" s="14">
        <v>42.15</v>
      </c>
      <c r="D1267" s="31">
        <f t="shared" si="14"/>
        <v>15660.131349164118</v>
      </c>
      <c r="E1267" s="31">
        <f t="shared" si="15"/>
        <v>35024.356772009975</v>
      </c>
      <c r="F1267" s="16">
        <f t="shared" si="0"/>
        <v>50684.488121174094</v>
      </c>
      <c r="G1267" s="16">
        <f t="shared" si="1"/>
        <v>42.088205427618313</v>
      </c>
      <c r="H1267" s="17">
        <f t="shared" si="2"/>
        <v>4.7449584816131596E-3</v>
      </c>
      <c r="I1267" s="16">
        <v>40.93</v>
      </c>
      <c r="J1267" s="32">
        <f t="shared" si="16"/>
        <v>1.0076396832365675</v>
      </c>
      <c r="K1267" s="72">
        <f t="shared" ca="1" si="83"/>
        <v>27860.127128789798</v>
      </c>
      <c r="L1267" s="16">
        <v>27653.119140999999</v>
      </c>
      <c r="M1267" s="21">
        <f t="shared" ca="1" si="84"/>
        <v>7.4858820350170779E-3</v>
      </c>
      <c r="N1267" s="18"/>
      <c r="O1267" s="21"/>
      <c r="P1267" s="21"/>
      <c r="Q1267" s="33">
        <f t="shared" si="17"/>
        <v>0.99236031676343239</v>
      </c>
      <c r="R1267" s="5">
        <f t="shared" ca="1" si="4"/>
        <v>1.8850426242224025</v>
      </c>
      <c r="S1267" s="20"/>
      <c r="T1267" s="20"/>
      <c r="U1267" s="5">
        <f t="shared" ca="1" si="5"/>
        <v>3.5459697824699292</v>
      </c>
      <c r="V1267" s="23"/>
      <c r="W1267" s="20"/>
      <c r="X1267" s="32">
        <f t="shared" si="18"/>
        <v>1.0152793664731352</v>
      </c>
      <c r="Y1267" s="18">
        <f t="shared" ca="1" si="6"/>
        <v>1692930624.6657186</v>
      </c>
      <c r="Z1267" s="20"/>
      <c r="AA1267" s="20"/>
      <c r="AB1267" s="18"/>
      <c r="AC1267" s="20"/>
      <c r="AD1267" s="20"/>
      <c r="AE1267" s="24">
        <f t="shared" si="86"/>
        <v>6</v>
      </c>
      <c r="AH1267" s="25" t="str">
        <f t="shared" ca="1" si="7"/>
        <v>-</v>
      </c>
      <c r="AI1267" s="15">
        <f t="shared" ca="1" si="8"/>
        <v>42.878960135591527</v>
      </c>
      <c r="AJ1267" s="15">
        <f t="shared" ca="1" si="9"/>
        <v>43.586875720311369</v>
      </c>
      <c r="AK1267" s="17">
        <f t="shared" ca="1" si="10"/>
        <v>-1.4990220418247916E-2</v>
      </c>
      <c r="AL1267" s="17">
        <f t="shared" ca="1" si="11"/>
        <v>-2.3865608768206481E-2</v>
      </c>
      <c r="AM1267" s="26">
        <f t="shared" ca="1" si="12"/>
        <v>0</v>
      </c>
      <c r="AN1267" s="26">
        <f t="shared" ca="1" si="13"/>
        <v>1</v>
      </c>
      <c r="AO1267" s="25">
        <f t="shared" si="20"/>
        <v>0</v>
      </c>
      <c r="AP1267" s="26">
        <f t="shared" si="21"/>
        <v>0</v>
      </c>
      <c r="AQ1267" s="25">
        <f t="shared" si="22"/>
        <v>1</v>
      </c>
      <c r="AR1267" s="26">
        <f t="shared" si="23"/>
        <v>0</v>
      </c>
      <c r="BD1267" s="30"/>
      <c r="BE1267" s="30"/>
      <c r="BF1267" s="30"/>
    </row>
    <row r="1268" spans="1:58" x14ac:dyDescent="0.2">
      <c r="A1268" s="40">
        <v>39910</v>
      </c>
      <c r="B1268" s="13">
        <v>41.65</v>
      </c>
      <c r="C1268" s="14">
        <v>42.45</v>
      </c>
      <c r="D1268" s="31">
        <f t="shared" si="14"/>
        <v>13050.109457636765</v>
      </c>
      <c r="E1268" s="31">
        <f t="shared" si="15"/>
        <v>37621.994218025931</v>
      </c>
      <c r="F1268" s="16">
        <f t="shared" si="0"/>
        <v>50672.1036756627</v>
      </c>
      <c r="G1268" s="16">
        <f t="shared" si="1"/>
        <v>42.243967749337315</v>
      </c>
      <c r="H1268" s="17">
        <f t="shared" si="2"/>
        <v>1.8845700824499545E-2</v>
      </c>
      <c r="I1268" s="16">
        <v>40.39</v>
      </c>
      <c r="J1268" s="32">
        <f t="shared" si="16"/>
        <v>1.0034556062535338</v>
      </c>
      <c r="K1268" s="72">
        <f t="shared" ca="1" si="83"/>
        <v>27955.261031879691</v>
      </c>
      <c r="L1268" s="16">
        <v>27650.560547000001</v>
      </c>
      <c r="M1268" s="21">
        <f t="shared" ca="1" si="84"/>
        <v>1.1019685635731124E-2</v>
      </c>
      <c r="N1268" s="18"/>
      <c r="O1268" s="21"/>
      <c r="P1268" s="21"/>
      <c r="Q1268" s="33">
        <f t="shared" si="17"/>
        <v>0.99654439374646631</v>
      </c>
      <c r="R1268" s="5">
        <f t="shared" ca="1" si="4"/>
        <v>1.8784504021086834</v>
      </c>
      <c r="S1268" s="20"/>
      <c r="T1268" s="20"/>
      <c r="U1268" s="5">
        <f t="shared" ca="1" si="5"/>
        <v>3.5335953288057529</v>
      </c>
      <c r="V1268" s="23"/>
      <c r="W1268" s="20"/>
      <c r="X1268" s="32">
        <f t="shared" si="18"/>
        <v>1.0069112125070674</v>
      </c>
      <c r="Y1268" s="18">
        <f t="shared" ca="1" si="6"/>
        <v>1704518640.8822541</v>
      </c>
      <c r="Z1268" s="20"/>
      <c r="AA1268" s="20"/>
      <c r="AB1268" s="18"/>
      <c r="AC1268" s="20"/>
      <c r="AD1268" s="20"/>
      <c r="AE1268" s="24">
        <f t="shared" si="86"/>
        <v>5</v>
      </c>
      <c r="AH1268" s="25" t="str">
        <f t="shared" ca="1" si="7"/>
        <v>-</v>
      </c>
      <c r="AI1268" s="15">
        <f t="shared" ca="1" si="8"/>
        <v>42.717451580942019</v>
      </c>
      <c r="AJ1268" s="15">
        <f t="shared" ca="1" si="9"/>
        <v>43.617515990478125</v>
      </c>
      <c r="AK1268" s="17">
        <f t="shared" ca="1" si="10"/>
        <v>-3.1470379690643666E-3</v>
      </c>
      <c r="AL1268" s="17">
        <f t="shared" ca="1" si="11"/>
        <v>-2.2832764067603338E-2</v>
      </c>
      <c r="AM1268" s="26">
        <f t="shared" ca="1" si="12"/>
        <v>0</v>
      </c>
      <c r="AN1268" s="26">
        <f t="shared" ca="1" si="13"/>
        <v>1</v>
      </c>
      <c r="AO1268" s="25">
        <f t="shared" si="20"/>
        <v>0</v>
      </c>
      <c r="AP1268" s="26">
        <f t="shared" si="21"/>
        <v>0</v>
      </c>
      <c r="AQ1268" s="25">
        <f t="shared" si="22"/>
        <v>1</v>
      </c>
      <c r="AR1268" s="26">
        <f t="shared" si="23"/>
        <v>0</v>
      </c>
      <c r="BD1268" s="30"/>
      <c r="BE1268" s="30"/>
      <c r="BF1268" s="30"/>
    </row>
    <row r="1269" spans="1:58" x14ac:dyDescent="0.2">
      <c r="A1269" s="40">
        <v>39911</v>
      </c>
      <c r="B1269" s="13">
        <v>40.6</v>
      </c>
      <c r="C1269" s="14">
        <v>41.55</v>
      </c>
      <c r="D1269" s="31">
        <f t="shared" si="14"/>
        <v>10440.087566109412</v>
      </c>
      <c r="E1269" s="31">
        <f t="shared" si="15"/>
        <v>40182.828417840166</v>
      </c>
      <c r="F1269" s="16">
        <f t="shared" si="0"/>
        <v>50622.915983949577</v>
      </c>
      <c r="G1269" s="16">
        <f t="shared" si="1"/>
        <v>41.354079180445702</v>
      </c>
      <c r="H1269" s="17">
        <f t="shared" si="2"/>
        <v>2.2864019253910794E-2</v>
      </c>
      <c r="I1269" s="16">
        <v>38.85</v>
      </c>
      <c r="J1269" s="32">
        <f t="shared" si="16"/>
        <v>0.97798428385958491</v>
      </c>
      <c r="K1269" s="72">
        <f t="shared" ca="1" si="83"/>
        <v>27338.691351265232</v>
      </c>
      <c r="L1269" s="16">
        <v>27079.679688</v>
      </c>
      <c r="M1269" s="21">
        <f t="shared" ca="1" si="84"/>
        <v>9.5647978945633243E-3</v>
      </c>
      <c r="N1269" s="18"/>
      <c r="O1269" s="21"/>
      <c r="P1269" s="21"/>
      <c r="Q1269" s="33">
        <f t="shared" si="17"/>
        <v>1.0220157161404151</v>
      </c>
      <c r="R1269" s="5">
        <f t="shared" ca="1" si="4"/>
        <v>1.9197258563593058</v>
      </c>
      <c r="S1269" s="20"/>
      <c r="T1269" s="20"/>
      <c r="U1269" s="5">
        <f t="shared" ca="1" si="5"/>
        <v>3.6112663230196227</v>
      </c>
      <c r="V1269" s="23"/>
      <c r="W1269" s="20"/>
      <c r="X1269" s="32">
        <f t="shared" si="18"/>
        <v>0.95596856771916972</v>
      </c>
      <c r="Y1269" s="18">
        <f t="shared" ca="1" si="6"/>
        <v>1629359003.5011325</v>
      </c>
      <c r="Z1269" s="20"/>
      <c r="AA1269" s="20"/>
      <c r="AB1269" s="18"/>
      <c r="AC1269" s="20"/>
      <c r="AD1269" s="20"/>
      <c r="AE1269" s="24">
        <f t="shared" si="86"/>
        <v>4</v>
      </c>
      <c r="AH1269" s="25" t="str">
        <f t="shared" ca="1" si="7"/>
        <v>-</v>
      </c>
      <c r="AI1269" s="15">
        <f t="shared" ca="1" si="8"/>
        <v>42.684144656959425</v>
      </c>
      <c r="AJ1269" s="15">
        <f t="shared" ca="1" si="9"/>
        <v>43.623547165865745</v>
      </c>
      <c r="AK1269" s="17">
        <f t="shared" ca="1" si="10"/>
        <v>4.8350388083697364E-3</v>
      </c>
      <c r="AL1269" s="17">
        <f t="shared" ca="1" si="11"/>
        <v>-2.3295409353338029E-2</v>
      </c>
      <c r="AM1269" s="26">
        <f t="shared" ca="1" si="12"/>
        <v>0</v>
      </c>
      <c r="AN1269" s="26">
        <f t="shared" ca="1" si="13"/>
        <v>1</v>
      </c>
      <c r="AO1269" s="25">
        <f t="shared" si="20"/>
        <v>0</v>
      </c>
      <c r="AP1269" s="26">
        <f t="shared" si="21"/>
        <v>0</v>
      </c>
      <c r="AQ1269" s="25">
        <f t="shared" si="22"/>
        <v>1</v>
      </c>
      <c r="AR1269" s="26">
        <f t="shared" si="23"/>
        <v>0</v>
      </c>
      <c r="BD1269" s="30"/>
      <c r="BE1269" s="30"/>
      <c r="BF1269" s="30"/>
    </row>
    <row r="1270" spans="1:58" x14ac:dyDescent="0.2">
      <c r="A1270" s="40">
        <v>39912</v>
      </c>
      <c r="B1270" s="13">
        <v>38.299999999999997</v>
      </c>
      <c r="C1270" s="14">
        <v>39.9</v>
      </c>
      <c r="D1270" s="31">
        <f t="shared" si="14"/>
        <v>7830.0656745820597</v>
      </c>
      <c r="E1270" s="31">
        <f t="shared" si="15"/>
        <v>42733.17471858651</v>
      </c>
      <c r="F1270" s="16">
        <f t="shared" si="0"/>
        <v>50563.240393168569</v>
      </c>
      <c r="G1270" s="16">
        <f t="shared" si="1"/>
        <v>39.652228991221378</v>
      </c>
      <c r="H1270" s="17">
        <f t="shared" si="2"/>
        <v>4.0100250626566414E-2</v>
      </c>
      <c r="I1270" s="16">
        <v>36.53</v>
      </c>
      <c r="J1270" s="32">
        <f t="shared" si="16"/>
        <v>0.95771654725088329</v>
      </c>
      <c r="K1270" s="72">
        <f t="shared" ca="1" si="83"/>
        <v>26181.649670379928</v>
      </c>
      <c r="L1270" s="16">
        <v>26076.160156000002</v>
      </c>
      <c r="M1270" s="21">
        <f t="shared" ca="1" si="84"/>
        <v>4.045438966045512E-3</v>
      </c>
      <c r="N1270" s="18"/>
      <c r="O1270" s="21"/>
      <c r="P1270" s="21"/>
      <c r="Q1270" s="33">
        <f t="shared" si="17"/>
        <v>1.0422834527491167</v>
      </c>
      <c r="R1270" s="5">
        <f t="shared" ca="1" si="4"/>
        <v>2.0008151390982798</v>
      </c>
      <c r="S1270" s="20"/>
      <c r="T1270" s="20"/>
      <c r="U1270" s="5">
        <f t="shared" ca="1" si="5"/>
        <v>3.7638342710446469</v>
      </c>
      <c r="V1270" s="23"/>
      <c r="W1270" s="20"/>
      <c r="X1270" s="32">
        <f t="shared" si="18"/>
        <v>0.91543309450176646</v>
      </c>
      <c r="Y1270" s="18">
        <f t="shared" ca="1" si="6"/>
        <v>1491470989.7947066</v>
      </c>
      <c r="Z1270" s="20"/>
      <c r="AA1270" s="20"/>
      <c r="AB1270" s="18"/>
      <c r="AC1270" s="20"/>
      <c r="AD1270" s="20"/>
      <c r="AE1270" s="24">
        <f t="shared" si="86"/>
        <v>3</v>
      </c>
      <c r="AH1270" s="25" t="str">
        <f t="shared" ca="1" si="7"/>
        <v>-</v>
      </c>
      <c r="AI1270" s="15">
        <f t="shared" ca="1" si="8"/>
        <v>42.579224247347966</v>
      </c>
      <c r="AJ1270" s="15">
        <f t="shared" ca="1" si="9"/>
        <v>43.52772468527791</v>
      </c>
      <c r="AK1270" s="17">
        <f t="shared" ca="1" si="10"/>
        <v>1.3059839731679937E-2</v>
      </c>
      <c r="AL1270" s="17">
        <f t="shared" ca="1" si="11"/>
        <v>-1.7915580470786813E-2</v>
      </c>
      <c r="AM1270" s="26">
        <f t="shared" ca="1" si="12"/>
        <v>0</v>
      </c>
      <c r="AN1270" s="26">
        <f t="shared" ca="1" si="13"/>
        <v>1</v>
      </c>
      <c r="AO1270" s="25">
        <f t="shared" si="20"/>
        <v>0</v>
      </c>
      <c r="AP1270" s="26">
        <f t="shared" si="21"/>
        <v>0</v>
      </c>
      <c r="AQ1270" s="25">
        <f t="shared" si="22"/>
        <v>1</v>
      </c>
      <c r="AR1270" s="26">
        <f t="shared" si="23"/>
        <v>0</v>
      </c>
      <c r="BD1270" s="30"/>
      <c r="BE1270" s="30"/>
      <c r="BF1270" s="30"/>
    </row>
    <row r="1271" spans="1:58" x14ac:dyDescent="0.2">
      <c r="A1271" s="40">
        <v>39916</v>
      </c>
      <c r="B1271" s="13">
        <v>37.049999999999997</v>
      </c>
      <c r="C1271" s="14">
        <v>39.700000000000003</v>
      </c>
      <c r="D1271" s="31">
        <f t="shared" si="14"/>
        <v>5220.0437830547071</v>
      </c>
      <c r="E1271" s="31">
        <f t="shared" si="15"/>
        <v>45238.534078122793</v>
      </c>
      <c r="F1271" s="16">
        <f t="shared" si="0"/>
        <v>50458.577861177502</v>
      </c>
      <c r="G1271" s="16">
        <f t="shared" si="1"/>
        <v>39.425852043171872</v>
      </c>
      <c r="H1271" s="17">
        <f t="shared" si="2"/>
        <v>6.6750629722922006E-2</v>
      </c>
      <c r="I1271" s="16">
        <v>37.81</v>
      </c>
      <c r="J1271" s="32">
        <f t="shared" si="16"/>
        <v>0.99223282429441972</v>
      </c>
      <c r="K1271" s="72">
        <f t="shared" ca="1" si="83"/>
        <v>25977.233114209896</v>
      </c>
      <c r="L1271" s="16">
        <v>25694.720702999999</v>
      </c>
      <c r="M1271" s="21">
        <f t="shared" ca="1" si="84"/>
        <v>1.0994959411133496E-2</v>
      </c>
      <c r="N1271" s="18"/>
      <c r="O1271" s="21"/>
      <c r="P1271" s="21"/>
      <c r="Q1271" s="33">
        <f t="shared" si="17"/>
        <v>1.0077671757055802</v>
      </c>
      <c r="R1271" s="5">
        <f t="shared" ca="1" si="4"/>
        <v>2.0162718231064365</v>
      </c>
      <c r="S1271" s="20"/>
      <c r="T1271" s="20"/>
      <c r="U1271" s="5">
        <f t="shared" ca="1" si="5"/>
        <v>3.792938775806237</v>
      </c>
      <c r="V1271" s="23"/>
      <c r="W1271" s="20"/>
      <c r="X1271" s="32">
        <f t="shared" si="18"/>
        <v>0.98446564858883945</v>
      </c>
      <c r="Y1271" s="18">
        <f t="shared" ca="1" si="6"/>
        <v>1468205321.7722468</v>
      </c>
      <c r="Z1271" s="20"/>
      <c r="AA1271" s="20"/>
      <c r="AB1271" s="18"/>
      <c r="AC1271" s="20"/>
      <c r="AD1271" s="20"/>
      <c r="AE1271" s="24">
        <f t="shared" si="86"/>
        <v>2</v>
      </c>
      <c r="AH1271" s="25" t="str">
        <f t="shared" ca="1" si="7"/>
        <v>-</v>
      </c>
      <c r="AI1271" s="15">
        <f t="shared" ca="1" si="8"/>
        <v>42.499502916070433</v>
      </c>
      <c r="AJ1271" s="15">
        <f t="shared" ca="1" si="9"/>
        <v>43.448289388017578</v>
      </c>
      <c r="AK1271" s="17">
        <f t="shared" ca="1" si="10"/>
        <v>2.5949650567853238E-2</v>
      </c>
      <c r="AL1271" s="17">
        <f t="shared" ca="1" si="11"/>
        <v>-1.0509610758110195E-2</v>
      </c>
      <c r="AM1271" s="26">
        <f t="shared" ca="1" si="12"/>
        <v>0</v>
      </c>
      <c r="AN1271" s="26">
        <f t="shared" ca="1" si="13"/>
        <v>1</v>
      </c>
      <c r="AO1271" s="25">
        <f t="shared" si="20"/>
        <v>0</v>
      </c>
      <c r="AP1271" s="26">
        <f t="shared" si="21"/>
        <v>0</v>
      </c>
      <c r="AQ1271" s="25">
        <f t="shared" si="22"/>
        <v>1</v>
      </c>
      <c r="AR1271" s="26">
        <f t="shared" si="23"/>
        <v>0</v>
      </c>
      <c r="BD1271" s="30"/>
      <c r="BE1271" s="30"/>
      <c r="BF1271" s="30"/>
    </row>
    <row r="1272" spans="1:58" x14ac:dyDescent="0.2">
      <c r="A1272" s="40">
        <v>39917</v>
      </c>
      <c r="B1272" s="13">
        <v>37.85</v>
      </c>
      <c r="C1272" s="14">
        <v>39.6</v>
      </c>
      <c r="D1272" s="31">
        <f t="shared" si="14"/>
        <v>2610.0218915273535</v>
      </c>
      <c r="E1272" s="31">
        <f t="shared" si="15"/>
        <v>47674.335364800085</v>
      </c>
      <c r="F1272" s="16">
        <f t="shared" si="0"/>
        <v>50284.357256327436</v>
      </c>
      <c r="G1272" s="16">
        <f t="shared" si="1"/>
        <v>39.509165820955225</v>
      </c>
      <c r="H1272" s="17">
        <f t="shared" si="2"/>
        <v>4.4191919191919227E-2</v>
      </c>
      <c r="I1272" s="16">
        <v>37.67</v>
      </c>
      <c r="J1272" s="32">
        <f t="shared" si="16"/>
        <v>0.99865313503419428</v>
      </c>
      <c r="K1272" s="72">
        <f t="shared" ca="1" si="83"/>
        <v>25941.187675661768</v>
      </c>
      <c r="L1272" s="16">
        <v>25712.640625</v>
      </c>
      <c r="M1272" s="21">
        <f t="shared" ca="1" si="84"/>
        <v>8.8885095076370654E-3</v>
      </c>
      <c r="N1272" s="18"/>
      <c r="O1272" s="21"/>
      <c r="P1272" s="21"/>
      <c r="Q1272" s="33">
        <f t="shared" si="17"/>
        <v>1.0013468649658057</v>
      </c>
      <c r="R1272" s="5">
        <f t="shared" ca="1" si="4"/>
        <v>2.0189033606239559</v>
      </c>
      <c r="S1272" s="20"/>
      <c r="T1272" s="20"/>
      <c r="U1272" s="5">
        <f t="shared" ca="1" si="5"/>
        <v>3.7979173243639162</v>
      </c>
      <c r="V1272" s="23"/>
      <c r="W1272" s="20"/>
      <c r="X1272" s="32">
        <f t="shared" si="18"/>
        <v>0.99730627006838868</v>
      </c>
      <c r="Y1272" s="18">
        <f t="shared" ca="1" si="6"/>
        <v>1464154006.2511044</v>
      </c>
      <c r="Z1272" s="20"/>
      <c r="AA1272" s="20"/>
      <c r="AB1272" s="18"/>
      <c r="AC1272" s="20"/>
      <c r="AD1272" s="20"/>
      <c r="AE1272" s="24">
        <f t="shared" si="86"/>
        <v>1</v>
      </c>
      <c r="AH1272" s="25" t="str">
        <f t="shared" ca="1" si="7"/>
        <v>-</v>
      </c>
      <c r="AI1272" s="15">
        <f t="shared" ca="1" si="8"/>
        <v>42.396466676394745</v>
      </c>
      <c r="AJ1272" s="15">
        <f t="shared" ca="1" si="9"/>
        <v>43.39380824415808</v>
      </c>
      <c r="AK1272" s="17">
        <f t="shared" ca="1" si="10"/>
        <v>3.2916246350238522E-2</v>
      </c>
      <c r="AL1272" s="17">
        <f t="shared" ca="1" si="11"/>
        <v>-4.09182278274349E-3</v>
      </c>
      <c r="AM1272" s="26">
        <f t="shared" ca="1" si="12"/>
        <v>0</v>
      </c>
      <c r="AN1272" s="26">
        <f t="shared" ca="1" si="13"/>
        <v>1</v>
      </c>
      <c r="AO1272" s="25">
        <f t="shared" si="20"/>
        <v>0</v>
      </c>
      <c r="AP1272" s="26">
        <f t="shared" si="21"/>
        <v>0</v>
      </c>
      <c r="AQ1272" s="25">
        <f t="shared" si="22"/>
        <v>1</v>
      </c>
      <c r="AR1272" s="26">
        <f t="shared" si="23"/>
        <v>0</v>
      </c>
      <c r="BD1272" s="30"/>
      <c r="BE1272" s="30"/>
      <c r="BF1272" s="30"/>
    </row>
    <row r="1273" spans="1:58" x14ac:dyDescent="0.2">
      <c r="A1273" s="41">
        <v>39918</v>
      </c>
      <c r="B1273" s="13">
        <v>38.799999999999997</v>
      </c>
      <c r="C1273" s="14">
        <v>38.799999999999997</v>
      </c>
      <c r="D1273" s="31">
        <f t="shared" si="14"/>
        <v>50169.015379807919</v>
      </c>
      <c r="E1273" s="31">
        <f t="shared" si="15"/>
        <v>0</v>
      </c>
      <c r="F1273" s="16">
        <f t="shared" si="0"/>
        <v>50169.015379807919</v>
      </c>
      <c r="G1273" s="16">
        <f t="shared" si="1"/>
        <v>38.799999999999997</v>
      </c>
      <c r="H1273" s="17">
        <f t="shared" si="2"/>
        <v>0</v>
      </c>
      <c r="I1273" s="16">
        <v>36.17</v>
      </c>
      <c r="J1273" s="32">
        <f t="shared" si="16"/>
        <v>0.97979797979797956</v>
      </c>
      <c r="K1273" s="72">
        <f t="shared" ca="1" si="83"/>
        <v>25416.087072987768</v>
      </c>
      <c r="L1273" s="16">
        <v>25088</v>
      </c>
      <c r="M1273" s="21">
        <f t="shared" ca="1" si="84"/>
        <v>1.3077450294474166E-2</v>
      </c>
      <c r="N1273" s="18"/>
      <c r="O1273" s="21"/>
      <c r="P1273" s="21"/>
      <c r="Q1273" s="33">
        <f t="shared" si="17"/>
        <v>1.0202020202020206</v>
      </c>
      <c r="R1273" s="5">
        <f t="shared" ca="1" si="4"/>
        <v>2.0596034831544334</v>
      </c>
      <c r="S1273" s="20"/>
      <c r="T1273" s="20"/>
      <c r="U1273" s="5">
        <f t="shared" ca="1" si="5"/>
        <v>3.8745102767967272</v>
      </c>
      <c r="V1273" s="23"/>
      <c r="W1273" s="20"/>
      <c r="X1273" s="32">
        <f t="shared" si="18"/>
        <v>0.95959595959595911</v>
      </c>
      <c r="Y1273" s="18">
        <f t="shared" ca="1" si="6"/>
        <v>1404903801.4227462</v>
      </c>
      <c r="Z1273" s="20"/>
      <c r="AA1273" s="20"/>
      <c r="AB1273" s="18"/>
      <c r="AC1273" s="20"/>
      <c r="AD1273" s="20"/>
      <c r="AE1273" s="24">
        <v>25</v>
      </c>
      <c r="AH1273" s="25" t="str">
        <f t="shared" ca="1" si="7"/>
        <v>-</v>
      </c>
      <c r="AI1273" s="15">
        <f t="shared" ca="1" si="8"/>
        <v>42.192167528866108</v>
      </c>
      <c r="AJ1273" s="15">
        <f t="shared" ca="1" si="9"/>
        <v>43.304169191999314</v>
      </c>
      <c r="AK1273" s="17">
        <f t="shared" ca="1" si="10"/>
        <v>3.2125419936636333E-2</v>
      </c>
      <c r="AL1273" s="17">
        <f t="shared" ca="1" si="11"/>
        <v>-1.6966132019051589E-3</v>
      </c>
      <c r="AM1273" s="26">
        <f t="shared" ca="1" si="12"/>
        <v>0</v>
      </c>
      <c r="AN1273" s="26">
        <f t="shared" ca="1" si="13"/>
        <v>1</v>
      </c>
      <c r="AO1273" s="25">
        <f t="shared" si="20"/>
        <v>0</v>
      </c>
      <c r="AP1273" s="26">
        <f t="shared" si="21"/>
        <v>0</v>
      </c>
      <c r="AQ1273" s="25">
        <f t="shared" si="22"/>
        <v>1</v>
      </c>
      <c r="AR1273" s="26">
        <f t="shared" si="23"/>
        <v>0</v>
      </c>
      <c r="BD1273" s="30"/>
      <c r="BE1273" s="30"/>
      <c r="BF1273" s="30"/>
    </row>
    <row r="1274" spans="1:58" x14ac:dyDescent="0.2">
      <c r="A1274" s="40">
        <v>39919</v>
      </c>
      <c r="B1274" s="13">
        <v>37.35</v>
      </c>
      <c r="C1274" s="14">
        <v>37.5</v>
      </c>
      <c r="D1274" s="31">
        <f t="shared" si="14"/>
        <v>48162.254764615602</v>
      </c>
      <c r="E1274" s="31">
        <f t="shared" si="15"/>
        <v>2006.7606151923164</v>
      </c>
      <c r="F1274" s="73">
        <f t="shared" si="0"/>
        <v>50169.015379807919</v>
      </c>
      <c r="G1274" s="16">
        <f t="shared" si="1"/>
        <v>37.356000000000002</v>
      </c>
      <c r="H1274" s="17">
        <f t="shared" si="2"/>
        <v>4.0000000000000036E-3</v>
      </c>
      <c r="I1274" s="16">
        <v>35.79</v>
      </c>
      <c r="J1274" s="32">
        <f t="shared" si="16"/>
        <v>0.9627835051546394</v>
      </c>
      <c r="K1274" s="72">
        <f t="shared" ca="1" si="83"/>
        <v>24469.191798857599</v>
      </c>
      <c r="L1274" s="16">
        <v>24296.960938</v>
      </c>
      <c r="M1274" s="21">
        <f t="shared" ca="1" si="84"/>
        <v>7.08857627491316E-3</v>
      </c>
      <c r="N1274" s="18"/>
      <c r="O1274" s="21"/>
      <c r="P1274" s="21"/>
      <c r="Q1274" s="33">
        <f t="shared" si="17"/>
        <v>1.0372164948453606</v>
      </c>
      <c r="R1274" s="5">
        <f t="shared" ca="1" si="4"/>
        <v>2.1361657120073287</v>
      </c>
      <c r="S1274" s="20"/>
      <c r="T1274" s="20"/>
      <c r="U1274" s="5">
        <f t="shared" ca="1" si="5"/>
        <v>4.0185683864011796</v>
      </c>
      <c r="V1274" s="23"/>
      <c r="W1274" s="20"/>
      <c r="X1274" s="32">
        <f t="shared" si="18"/>
        <v>0.92556701030927868</v>
      </c>
      <c r="Y1274" s="18">
        <f t="shared" ca="1" si="6"/>
        <v>1300247032.2958283</v>
      </c>
      <c r="Z1274" s="20"/>
      <c r="AA1274" s="20"/>
      <c r="AB1274" s="18"/>
      <c r="AC1274" s="20"/>
      <c r="AD1274" s="20"/>
      <c r="AE1274" s="24">
        <f t="shared" ref="AE1274:AE1297" si="87">AE1273-1</f>
        <v>24</v>
      </c>
      <c r="AH1274" s="25" t="str">
        <f t="shared" ca="1" si="7"/>
        <v>-</v>
      </c>
      <c r="AI1274" s="15">
        <f t="shared" ca="1" si="8"/>
        <v>42.007250563861987</v>
      </c>
      <c r="AJ1274" s="15">
        <f t="shared" ca="1" si="9"/>
        <v>43.136083196346249</v>
      </c>
      <c r="AK1274" s="17">
        <f t="shared" ca="1" si="10"/>
        <v>2.9651136465886407E-2</v>
      </c>
      <c r="AL1274" s="17">
        <f t="shared" ca="1" si="11"/>
        <v>1.1421441945445449E-3</v>
      </c>
      <c r="AM1274" s="26">
        <f t="shared" ca="1" si="12"/>
        <v>0</v>
      </c>
      <c r="AN1274" s="26">
        <f t="shared" ca="1" si="13"/>
        <v>1</v>
      </c>
      <c r="AO1274" s="25">
        <f t="shared" si="20"/>
        <v>0</v>
      </c>
      <c r="AP1274" s="26">
        <f t="shared" si="21"/>
        <v>0</v>
      </c>
      <c r="AQ1274" s="25">
        <f t="shared" si="22"/>
        <v>1</v>
      </c>
      <c r="AR1274" s="26">
        <f t="shared" si="23"/>
        <v>0</v>
      </c>
      <c r="BD1274" s="30"/>
      <c r="BE1274" s="30"/>
      <c r="BF1274" s="30"/>
    </row>
    <row r="1275" spans="1:58" x14ac:dyDescent="0.2">
      <c r="A1275" s="40">
        <v>39920</v>
      </c>
      <c r="B1275" s="13">
        <v>36.6</v>
      </c>
      <c r="C1275" s="14">
        <v>36.65</v>
      </c>
      <c r="D1275" s="31">
        <f t="shared" si="14"/>
        <v>46155.494149423284</v>
      </c>
      <c r="E1275" s="31">
        <f t="shared" si="15"/>
        <v>4005.494187923864</v>
      </c>
      <c r="F1275" s="16">
        <f t="shared" si="0"/>
        <v>50160.988337347146</v>
      </c>
      <c r="G1275" s="16">
        <f t="shared" si="1"/>
        <v>36.603992638822213</v>
      </c>
      <c r="H1275" s="17">
        <f t="shared" si="2"/>
        <v>1.3642564802182067E-3</v>
      </c>
      <c r="I1275" s="16">
        <v>33.94</v>
      </c>
      <c r="J1275" s="32">
        <f t="shared" si="16"/>
        <v>0.97971238890673518</v>
      </c>
      <c r="K1275" s="72">
        <f t="shared" ca="1" si="83"/>
        <v>23971.793030064644</v>
      </c>
      <c r="L1275" s="16">
        <v>23738.880859000001</v>
      </c>
      <c r="M1275" s="21">
        <f t="shared" ca="1" si="84"/>
        <v>9.8114217114131722E-3</v>
      </c>
      <c r="N1275" s="18"/>
      <c r="O1275" s="21"/>
      <c r="P1275" s="21"/>
      <c r="Q1275" s="33">
        <f t="shared" si="17"/>
        <v>1.0202876110932648</v>
      </c>
      <c r="R1275" s="5">
        <f t="shared" ca="1" si="4"/>
        <v>2.1794126159576965</v>
      </c>
      <c r="S1275" s="20"/>
      <c r="T1275" s="20"/>
      <c r="U1275" s="5">
        <f t="shared" ca="1" si="5"/>
        <v>4.0999551704287134</v>
      </c>
      <c r="V1275" s="23"/>
      <c r="W1275" s="20"/>
      <c r="X1275" s="32">
        <f t="shared" si="18"/>
        <v>0.95942477781347035</v>
      </c>
      <c r="Y1275" s="18">
        <f t="shared" ca="1" si="6"/>
        <v>1247407118.892859</v>
      </c>
      <c r="Z1275" s="20"/>
      <c r="AA1275" s="20"/>
      <c r="AB1275" s="18"/>
      <c r="AC1275" s="20"/>
      <c r="AD1275" s="20"/>
      <c r="AE1275" s="24">
        <f t="shared" si="87"/>
        <v>23</v>
      </c>
      <c r="AH1275" s="25" t="str">
        <f t="shared" ca="1" si="7"/>
        <v>-</v>
      </c>
      <c r="AI1275" s="15">
        <f t="shared" ca="1" si="8"/>
        <v>41.800297832377332</v>
      </c>
      <c r="AJ1275" s="15">
        <f t="shared" ca="1" si="9"/>
        <v>42.934961065585817</v>
      </c>
      <c r="AK1275" s="17">
        <f t="shared" ca="1" si="10"/>
        <v>2.6067842670270975E-2</v>
      </c>
      <c r="AL1275" s="17">
        <f t="shared" ca="1" si="11"/>
        <v>3.1876032281769953E-3</v>
      </c>
      <c r="AM1275" s="26">
        <f t="shared" ca="1" si="12"/>
        <v>0</v>
      </c>
      <c r="AN1275" s="26">
        <f t="shared" ca="1" si="13"/>
        <v>1</v>
      </c>
      <c r="AO1275" s="25">
        <f t="shared" si="20"/>
        <v>0</v>
      </c>
      <c r="AP1275" s="26">
        <f t="shared" si="21"/>
        <v>0</v>
      </c>
      <c r="AQ1275" s="25">
        <f t="shared" si="22"/>
        <v>1</v>
      </c>
      <c r="AR1275" s="26">
        <f t="shared" si="23"/>
        <v>0</v>
      </c>
      <c r="BD1275" s="30"/>
      <c r="BE1275" s="30"/>
      <c r="BF1275" s="30"/>
    </row>
    <row r="1276" spans="1:58" x14ac:dyDescent="0.2">
      <c r="A1276" s="40">
        <v>39923</v>
      </c>
      <c r="B1276" s="13">
        <v>39.5</v>
      </c>
      <c r="C1276" s="14">
        <v>38.950000000000003</v>
      </c>
      <c r="D1276" s="31">
        <f t="shared" si="14"/>
        <v>44148.733534230967</v>
      </c>
      <c r="E1276" s="31">
        <f t="shared" si="15"/>
        <v>6009.5170669426579</v>
      </c>
      <c r="F1276" s="16">
        <f t="shared" si="0"/>
        <v>50158.250601173626</v>
      </c>
      <c r="G1276" s="16">
        <f t="shared" si="1"/>
        <v>39.43410387429379</v>
      </c>
      <c r="H1276" s="17">
        <f t="shared" si="2"/>
        <v>-1.4120667522464547E-2</v>
      </c>
      <c r="I1276" s="16">
        <v>39.18</v>
      </c>
      <c r="J1276" s="32">
        <f t="shared" si="16"/>
        <v>1.0772582103198867</v>
      </c>
      <c r="K1276" s="72">
        <f t="shared" ca="1" si="83"/>
        <v>25822.758072702589</v>
      </c>
      <c r="L1276" s="16">
        <v>25495.039062</v>
      </c>
      <c r="M1276" s="21">
        <f t="shared" ca="1" si="84"/>
        <v>1.2854226655845749E-2</v>
      </c>
      <c r="N1276" s="18"/>
      <c r="O1276" s="21"/>
      <c r="P1276" s="21"/>
      <c r="Q1276" s="33">
        <f t="shared" si="17"/>
        <v>0.92274178968011322</v>
      </c>
      <c r="R1276" s="5">
        <f t="shared" ca="1" si="4"/>
        <v>2.0109513206229872</v>
      </c>
      <c r="S1276" s="20"/>
      <c r="T1276" s="20"/>
      <c r="U1276" s="5">
        <f t="shared" ca="1" si="5"/>
        <v>3.7830704520792322</v>
      </c>
      <c r="V1276" s="23"/>
      <c r="W1276" s="20"/>
      <c r="X1276" s="32">
        <f t="shared" si="18"/>
        <v>1.1545164206397736</v>
      </c>
      <c r="Y1276" s="18">
        <f t="shared" ca="1" si="6"/>
        <v>1440057221.0738566</v>
      </c>
      <c r="Z1276" s="20"/>
      <c r="AA1276" s="20"/>
      <c r="AB1276" s="18"/>
      <c r="AC1276" s="20"/>
      <c r="AD1276" s="20"/>
      <c r="AE1276" s="24">
        <f t="shared" si="87"/>
        <v>22</v>
      </c>
      <c r="AH1276" s="25" t="str">
        <f t="shared" ca="1" si="7"/>
        <v>-</v>
      </c>
      <c r="AI1276" s="15">
        <f t="shared" ca="1" si="8"/>
        <v>41.602782532774057</v>
      </c>
      <c r="AJ1276" s="15">
        <f t="shared" ca="1" si="9"/>
        <v>42.811909921745439</v>
      </c>
      <c r="AK1276" s="17">
        <f t="shared" ca="1" si="10"/>
        <v>1.7031022978765815E-2</v>
      </c>
      <c r="AL1276" s="17">
        <f t="shared" ca="1" si="11"/>
        <v>3.8501789369475639E-3</v>
      </c>
      <c r="AM1276" s="26">
        <f t="shared" ca="1" si="12"/>
        <v>0</v>
      </c>
      <c r="AN1276" s="26">
        <f t="shared" ca="1" si="13"/>
        <v>1</v>
      </c>
      <c r="AO1276" s="25">
        <f t="shared" si="20"/>
        <v>0</v>
      </c>
      <c r="AP1276" s="26">
        <f t="shared" si="21"/>
        <v>0</v>
      </c>
      <c r="AQ1276" s="25">
        <f t="shared" si="22"/>
        <v>1</v>
      </c>
      <c r="AR1276" s="26">
        <f t="shared" si="23"/>
        <v>0</v>
      </c>
      <c r="BD1276" s="30"/>
      <c r="BE1276" s="30"/>
      <c r="BF1276" s="30"/>
    </row>
    <row r="1277" spans="1:58" x14ac:dyDescent="0.2">
      <c r="A1277" s="40">
        <v>39924</v>
      </c>
      <c r="B1277" s="13">
        <v>37.9</v>
      </c>
      <c r="C1277" s="14">
        <v>37.65</v>
      </c>
      <c r="D1277" s="31">
        <f t="shared" si="14"/>
        <v>42141.97291903865</v>
      </c>
      <c r="E1277" s="31">
        <f t="shared" si="15"/>
        <v>8044.6144815792813</v>
      </c>
      <c r="F1277" s="16">
        <f t="shared" si="0"/>
        <v>50186.587400617929</v>
      </c>
      <c r="G1277" s="16">
        <f t="shared" si="1"/>
        <v>37.859926471900941</v>
      </c>
      <c r="H1277" s="17">
        <f t="shared" si="2"/>
        <v>-6.6401062416998613E-3</v>
      </c>
      <c r="I1277" s="16">
        <v>37.14</v>
      </c>
      <c r="J1277" s="32">
        <f t="shared" si="16"/>
        <v>0.96062320775543941</v>
      </c>
      <c r="K1277" s="72">
        <f t="shared" ca="1" si="83"/>
        <v>24804.929404395683</v>
      </c>
      <c r="L1277" s="16">
        <v>24593.919922000001</v>
      </c>
      <c r="M1277" s="21">
        <f t="shared" ca="1" si="84"/>
        <v>8.5797417843476061E-3</v>
      </c>
      <c r="N1277" s="18"/>
      <c r="O1277" s="21"/>
      <c r="P1277" s="21"/>
      <c r="Q1277" s="33">
        <f t="shared" si="17"/>
        <v>1.0393767922445605</v>
      </c>
      <c r="R1277" s="5">
        <f t="shared" ca="1" si="4"/>
        <v>2.0900490606667526</v>
      </c>
      <c r="S1277" s="20"/>
      <c r="T1277" s="20"/>
      <c r="U1277" s="5">
        <f t="shared" ca="1" si="5"/>
        <v>3.931901016373593</v>
      </c>
      <c r="V1277" s="23"/>
      <c r="W1277" s="20"/>
      <c r="X1277" s="32">
        <f t="shared" si="18"/>
        <v>0.92124641551087894</v>
      </c>
      <c r="Y1277" s="18">
        <f t="shared" ca="1" si="6"/>
        <v>1326560242.2169998</v>
      </c>
      <c r="Z1277" s="20"/>
      <c r="AA1277" s="20"/>
      <c r="AB1277" s="18"/>
      <c r="AC1277" s="20"/>
      <c r="AD1277" s="20"/>
      <c r="AE1277" s="24">
        <f t="shared" si="87"/>
        <v>21</v>
      </c>
      <c r="AH1277" s="25" t="str">
        <f t="shared" ca="1" si="7"/>
        <v>-</v>
      </c>
      <c r="AI1277" s="15">
        <f t="shared" ca="1" si="8"/>
        <v>41.178759404238541</v>
      </c>
      <c r="AJ1277" s="15">
        <f t="shared" ca="1" si="9"/>
        <v>42.601231020704752</v>
      </c>
      <c r="AK1277" s="17">
        <f t="shared" ca="1" si="10"/>
        <v>4.7992336513288381E-3</v>
      </c>
      <c r="AL1277" s="17">
        <f t="shared" ca="1" si="11"/>
        <v>5.4634174891490181E-3</v>
      </c>
      <c r="AM1277" s="26">
        <f t="shared" ca="1" si="12"/>
        <v>0</v>
      </c>
      <c r="AN1277" s="26">
        <f t="shared" ca="1" si="13"/>
        <v>0</v>
      </c>
      <c r="AO1277" s="25">
        <f t="shared" si="20"/>
        <v>0</v>
      </c>
      <c r="AP1277" s="26">
        <f t="shared" si="21"/>
        <v>0</v>
      </c>
      <c r="AQ1277" s="25">
        <f t="shared" si="22"/>
        <v>1</v>
      </c>
      <c r="AR1277" s="26">
        <f t="shared" si="23"/>
        <v>0</v>
      </c>
      <c r="BD1277" s="30"/>
      <c r="BE1277" s="30"/>
      <c r="BF1277" s="30"/>
    </row>
    <row r="1278" spans="1:58" x14ac:dyDescent="0.2">
      <c r="A1278" s="40">
        <v>39925</v>
      </c>
      <c r="B1278" s="13">
        <v>38.450000000000003</v>
      </c>
      <c r="C1278" s="14">
        <v>38.049999999999997</v>
      </c>
      <c r="D1278" s="31">
        <f t="shared" si="14"/>
        <v>40135.212303846332</v>
      </c>
      <c r="E1278" s="31">
        <f t="shared" si="15"/>
        <v>10064.700200458134</v>
      </c>
      <c r="F1278" s="16">
        <f t="shared" si="0"/>
        <v>50199.912504304462</v>
      </c>
      <c r="G1278" s="16">
        <f t="shared" si="1"/>
        <v>38.369803045875074</v>
      </c>
      <c r="H1278" s="17">
        <f t="shared" si="2"/>
        <v>-1.0512483574244502E-2</v>
      </c>
      <c r="I1278" s="16">
        <v>38.1</v>
      </c>
      <c r="J1278" s="32">
        <f t="shared" si="16"/>
        <v>1.0137365345606371</v>
      </c>
      <c r="K1278" s="72">
        <f t="shared" ca="1" si="83"/>
        <v>25144.638036131939</v>
      </c>
      <c r="L1278" s="16">
        <v>24645.119140999999</v>
      </c>
      <c r="M1278" s="21">
        <f t="shared" ca="1" si="84"/>
        <v>2.0268471508459146E-2</v>
      </c>
      <c r="N1278" s="18"/>
      <c r="O1278" s="21"/>
      <c r="P1278" s="21"/>
      <c r="Q1278" s="33">
        <f t="shared" si="17"/>
        <v>0.98626346543936283</v>
      </c>
      <c r="R1278" s="5">
        <f t="shared" ca="1" si="4"/>
        <v>2.0612531568386028</v>
      </c>
      <c r="S1278" s="20"/>
      <c r="T1278" s="20"/>
      <c r="U1278" s="5">
        <f t="shared" ca="1" si="5"/>
        <v>3.8777575609175954</v>
      </c>
      <c r="V1278" s="23"/>
      <c r="W1278" s="20"/>
      <c r="X1278" s="32">
        <f t="shared" si="18"/>
        <v>1.0274730691212743</v>
      </c>
      <c r="Y1278" s="18">
        <f t="shared" ca="1" si="6"/>
        <v>1362915219.82477</v>
      </c>
      <c r="Z1278" s="20"/>
      <c r="AA1278" s="20"/>
      <c r="AB1278" s="18"/>
      <c r="AC1278" s="20"/>
      <c r="AD1278" s="20"/>
      <c r="AE1278" s="24">
        <f t="shared" si="87"/>
        <v>20</v>
      </c>
      <c r="AH1278" s="25" t="str">
        <f t="shared" ca="1" si="7"/>
        <v>-</v>
      </c>
      <c r="AI1278" s="15">
        <f t="shared" ca="1" si="8"/>
        <v>40.954160457035307</v>
      </c>
      <c r="AJ1278" s="15">
        <f t="shared" ca="1" si="9"/>
        <v>42.348884216743613</v>
      </c>
      <c r="AK1278" s="17">
        <f t="shared" ca="1" si="10"/>
        <v>-4.3181668096984498E-3</v>
      </c>
      <c r="AL1278" s="17">
        <f t="shared" ca="1" si="11"/>
        <v>8.0697243826713463E-3</v>
      </c>
      <c r="AM1278" s="26">
        <f t="shared" ca="1" si="12"/>
        <v>0</v>
      </c>
      <c r="AN1278" s="26">
        <f t="shared" ca="1" si="13"/>
        <v>0</v>
      </c>
      <c r="AO1278" s="25">
        <f t="shared" si="20"/>
        <v>0</v>
      </c>
      <c r="AP1278" s="26">
        <f t="shared" si="21"/>
        <v>0</v>
      </c>
      <c r="AQ1278" s="25">
        <f t="shared" si="22"/>
        <v>1</v>
      </c>
      <c r="AR1278" s="26">
        <f t="shared" si="23"/>
        <v>0</v>
      </c>
      <c r="BD1278" s="30"/>
      <c r="BE1278" s="30"/>
      <c r="BF1278" s="30"/>
    </row>
    <row r="1279" spans="1:58" x14ac:dyDescent="0.2">
      <c r="A1279" s="40">
        <v>39926</v>
      </c>
      <c r="B1279" s="13">
        <v>37.799999999999997</v>
      </c>
      <c r="C1279" s="14">
        <v>37.4</v>
      </c>
      <c r="D1279" s="31">
        <f t="shared" si="14"/>
        <v>38128.451688654015</v>
      </c>
      <c r="E1279" s="31">
        <f t="shared" si="15"/>
        <v>12092.5568536551</v>
      </c>
      <c r="F1279" s="16">
        <f t="shared" si="0"/>
        <v>50221.008542309115</v>
      </c>
      <c r="G1279" s="16">
        <f t="shared" si="1"/>
        <v>37.703685272720335</v>
      </c>
      <c r="H1279" s="17">
        <f t="shared" si="2"/>
        <v>-1.0695187165775444E-2</v>
      </c>
      <c r="I1279" s="16">
        <v>37.15</v>
      </c>
      <c r="J1279" s="32">
        <f t="shared" si="16"/>
        <v>0.98305247604296497</v>
      </c>
      <c r="K1279" s="72">
        <f t="shared" ca="1" si="83"/>
        <v>24717.490956962702</v>
      </c>
      <c r="L1279" s="16">
        <v>24532.480468999998</v>
      </c>
      <c r="M1279" s="21">
        <f t="shared" ca="1" si="84"/>
        <v>7.5414505351991748E-3</v>
      </c>
      <c r="N1279" s="18"/>
      <c r="O1279" s="21"/>
      <c r="P1279" s="21"/>
      <c r="Q1279" s="33">
        <f t="shared" si="17"/>
        <v>1.0169475239570349</v>
      </c>
      <c r="R1279" s="5">
        <f t="shared" ca="1" si="4"/>
        <v>2.0960989697315537</v>
      </c>
      <c r="S1279" s="20"/>
      <c r="T1279" s="20"/>
      <c r="U1279" s="5">
        <f t="shared" ca="1" si="5"/>
        <v>3.943340943472851</v>
      </c>
      <c r="V1279" s="23"/>
      <c r="W1279" s="20"/>
      <c r="X1279" s="32">
        <f t="shared" si="18"/>
        <v>0.96610495208593006</v>
      </c>
      <c r="Y1279" s="18">
        <f t="shared" ca="1" si="6"/>
        <v>1316632485.7378776</v>
      </c>
      <c r="Z1279" s="20"/>
      <c r="AA1279" s="20"/>
      <c r="AB1279" s="18"/>
      <c r="AC1279" s="20"/>
      <c r="AD1279" s="20"/>
      <c r="AE1279" s="24">
        <f t="shared" si="87"/>
        <v>19</v>
      </c>
      <c r="AH1279" s="25" t="str">
        <f t="shared" ca="1" si="7"/>
        <v>-</v>
      </c>
      <c r="AI1279" s="15">
        <f t="shared" ca="1" si="8"/>
        <v>40.672546586622417</v>
      </c>
      <c r="AJ1279" s="15">
        <f t="shared" ca="1" si="9"/>
        <v>42.186147240631733</v>
      </c>
      <c r="AK1279" s="17">
        <f t="shared" ca="1" si="10"/>
        <v>-6.1006980039943577E-3</v>
      </c>
      <c r="AL1279" s="17">
        <f t="shared" ca="1" si="11"/>
        <v>8.9655527729787451E-3</v>
      </c>
      <c r="AM1279" s="26">
        <f t="shared" ca="1" si="12"/>
        <v>0</v>
      </c>
      <c r="AN1279" s="26">
        <f t="shared" ca="1" si="13"/>
        <v>0</v>
      </c>
      <c r="AO1279" s="25">
        <f t="shared" si="20"/>
        <v>0</v>
      </c>
      <c r="AP1279" s="26">
        <f t="shared" si="21"/>
        <v>0</v>
      </c>
      <c r="AQ1279" s="25">
        <f t="shared" si="22"/>
        <v>1</v>
      </c>
      <c r="AR1279" s="26">
        <f t="shared" si="23"/>
        <v>0</v>
      </c>
      <c r="BD1279" s="30"/>
      <c r="BE1279" s="30"/>
      <c r="BF1279" s="30"/>
    </row>
    <row r="1280" spans="1:58" x14ac:dyDescent="0.2">
      <c r="A1280" s="40">
        <v>39927</v>
      </c>
      <c r="B1280" s="13">
        <v>37.799999999999997</v>
      </c>
      <c r="C1280" s="14">
        <v>37.65</v>
      </c>
      <c r="D1280" s="31">
        <f t="shared" si="14"/>
        <v>36121.691073461698</v>
      </c>
      <c r="E1280" s="31">
        <f t="shared" si="15"/>
        <v>14120.780149223805</v>
      </c>
      <c r="F1280" s="16">
        <f t="shared" si="0"/>
        <v>50242.471222685504</v>
      </c>
      <c r="G1280" s="16">
        <f t="shared" si="1"/>
        <v>37.757842101098177</v>
      </c>
      <c r="H1280" s="17">
        <f t="shared" si="2"/>
        <v>-3.9840637450199168E-3</v>
      </c>
      <c r="I1280" s="16">
        <v>36.82</v>
      </c>
      <c r="J1280" s="32">
        <f t="shared" si="16"/>
        <v>1.001864358677834</v>
      </c>
      <c r="K1280" s="72">
        <f t="shared" ca="1" si="83"/>
        <v>24762.563664462796</v>
      </c>
      <c r="L1280" s="16">
        <v>24476.160156000002</v>
      </c>
      <c r="M1280" s="21">
        <f t="shared" ca="1" si="84"/>
        <v>1.1701325152204727E-2</v>
      </c>
      <c r="N1280" s="18"/>
      <c r="O1280" s="21"/>
      <c r="P1280" s="21"/>
      <c r="Q1280" s="33">
        <f t="shared" si="17"/>
        <v>0.99813564132216614</v>
      </c>
      <c r="R1280" s="5">
        <f t="shared" ca="1" si="4"/>
        <v>2.0921039314986229</v>
      </c>
      <c r="S1280" s="20"/>
      <c r="T1280" s="20"/>
      <c r="U1280" s="5">
        <f t="shared" ca="1" si="5"/>
        <v>3.9358543912713948</v>
      </c>
      <c r="V1280" s="23"/>
      <c r="W1280" s="20"/>
      <c r="X1280" s="32">
        <f t="shared" si="18"/>
        <v>1.0037287173556677</v>
      </c>
      <c r="Y1280" s="18">
        <f t="shared" ca="1" si="6"/>
        <v>1321454861.3338468</v>
      </c>
      <c r="Z1280" s="20"/>
      <c r="AA1280" s="20"/>
      <c r="AB1280" s="18"/>
      <c r="AC1280" s="20"/>
      <c r="AD1280" s="20"/>
      <c r="AE1280" s="24">
        <f t="shared" si="87"/>
        <v>18</v>
      </c>
      <c r="AH1280" s="25" t="str">
        <f t="shared" ca="1" si="7"/>
        <v>-</v>
      </c>
      <c r="AI1280" s="15">
        <f t="shared" ca="1" si="8"/>
        <v>40.451675033712661</v>
      </c>
      <c r="AJ1280" s="15">
        <f t="shared" ca="1" si="9"/>
        <v>42.048567329443877</v>
      </c>
      <c r="AK1280" s="17">
        <f t="shared" ca="1" si="10"/>
        <v>-7.4313752948310108E-3</v>
      </c>
      <c r="AL1280" s="17">
        <f t="shared" ca="1" si="11"/>
        <v>9.2945834709959249E-3</v>
      </c>
      <c r="AM1280" s="26">
        <f t="shared" ca="1" si="12"/>
        <v>0</v>
      </c>
      <c r="AN1280" s="26">
        <f t="shared" ca="1" si="13"/>
        <v>0</v>
      </c>
      <c r="AO1280" s="25">
        <f t="shared" si="20"/>
        <v>0</v>
      </c>
      <c r="AP1280" s="26">
        <f t="shared" si="21"/>
        <v>0</v>
      </c>
      <c r="AQ1280" s="25">
        <f t="shared" si="22"/>
        <v>1</v>
      </c>
      <c r="AR1280" s="26">
        <f t="shared" si="23"/>
        <v>0</v>
      </c>
      <c r="BD1280" s="30"/>
      <c r="BE1280" s="30"/>
      <c r="BF1280" s="30"/>
    </row>
    <row r="1281" spans="1:58" x14ac:dyDescent="0.2">
      <c r="A1281" s="40">
        <v>39930</v>
      </c>
      <c r="B1281" s="13">
        <v>38.75</v>
      </c>
      <c r="C1281" s="14">
        <v>38.450000000000003</v>
      </c>
      <c r="D1281" s="31">
        <f t="shared" si="14"/>
        <v>34114.93045826938</v>
      </c>
      <c r="E1281" s="31">
        <f t="shared" si="15"/>
        <v>16135.535826628042</v>
      </c>
      <c r="F1281" s="16">
        <f t="shared" si="0"/>
        <v>50250.466284897426</v>
      </c>
      <c r="G1281" s="16">
        <f t="shared" si="1"/>
        <v>38.653669336707367</v>
      </c>
      <c r="H1281" s="17">
        <f t="shared" si="2"/>
        <v>-7.8023407022105307E-3</v>
      </c>
      <c r="I1281" s="16">
        <v>38.32</v>
      </c>
      <c r="J1281" s="32">
        <f t="shared" si="16"/>
        <v>1.023888499096169</v>
      </c>
      <c r="K1281" s="72">
        <f t="shared" ca="1" si="83"/>
        <v>25353.070508158085</v>
      </c>
      <c r="L1281" s="16">
        <v>25169.919922000001</v>
      </c>
      <c r="M1281" s="21">
        <f t="shared" ca="1" si="84"/>
        <v>7.2765661045270163E-3</v>
      </c>
      <c r="N1281" s="18"/>
      <c r="O1281" s="21"/>
      <c r="P1281" s="21"/>
      <c r="Q1281" s="33">
        <f t="shared" si="17"/>
        <v>0.97611150090383103</v>
      </c>
      <c r="R1281" s="5">
        <f t="shared" ca="1" si="4"/>
        <v>2.0420416363090728</v>
      </c>
      <c r="S1281" s="20"/>
      <c r="T1281" s="20"/>
      <c r="U1281" s="5">
        <f t="shared" ca="1" si="5"/>
        <v>3.8417012103943242</v>
      </c>
      <c r="V1281" s="23"/>
      <c r="W1281" s="20"/>
      <c r="X1281" s="32">
        <f t="shared" si="18"/>
        <v>1.0477769981923379</v>
      </c>
      <c r="Y1281" s="18">
        <f t="shared" ca="1" si="6"/>
        <v>1384498883.6528924</v>
      </c>
      <c r="Z1281" s="20"/>
      <c r="AA1281" s="20"/>
      <c r="AB1281" s="18"/>
      <c r="AC1281" s="20"/>
      <c r="AD1281" s="20"/>
      <c r="AE1281" s="24">
        <f t="shared" si="87"/>
        <v>17</v>
      </c>
      <c r="AH1281" s="25" t="str">
        <f t="shared" ca="1" si="7"/>
        <v>-</v>
      </c>
      <c r="AI1281" s="15">
        <f t="shared" ca="1" si="8"/>
        <v>40.334006070478473</v>
      </c>
      <c r="AJ1281" s="15">
        <f t="shared" ca="1" si="9"/>
        <v>41.920038569566579</v>
      </c>
      <c r="AK1281" s="17">
        <f t="shared" ca="1" si="10"/>
        <v>-8.959141491902467E-3</v>
      </c>
      <c r="AL1281" s="17">
        <f t="shared" ca="1" si="11"/>
        <v>9.4687018829901284E-3</v>
      </c>
      <c r="AM1281" s="26">
        <f t="shared" ca="1" si="12"/>
        <v>0</v>
      </c>
      <c r="AN1281" s="26">
        <f t="shared" ca="1" si="13"/>
        <v>0</v>
      </c>
      <c r="AO1281" s="25">
        <f t="shared" si="20"/>
        <v>0</v>
      </c>
      <c r="AP1281" s="26">
        <f t="shared" si="21"/>
        <v>0</v>
      </c>
      <c r="AQ1281" s="25">
        <f t="shared" si="22"/>
        <v>1</v>
      </c>
      <c r="AR1281" s="26">
        <f t="shared" si="23"/>
        <v>0</v>
      </c>
      <c r="BD1281" s="30"/>
      <c r="BE1281" s="30"/>
      <c r="BF1281" s="30"/>
    </row>
    <row r="1282" spans="1:58" x14ac:dyDescent="0.2">
      <c r="A1282" s="40">
        <v>39931</v>
      </c>
      <c r="B1282" s="13">
        <v>38.200000000000003</v>
      </c>
      <c r="C1282" s="14">
        <v>38.15</v>
      </c>
      <c r="D1282" s="31">
        <f t="shared" si="14"/>
        <v>32108.169843077063</v>
      </c>
      <c r="E1282" s="31">
        <f t="shared" si="15"/>
        <v>18157.953871847865</v>
      </c>
      <c r="F1282" s="16">
        <f t="shared" si="0"/>
        <v>50266.123714924928</v>
      </c>
      <c r="G1282" s="16">
        <f t="shared" si="1"/>
        <v>38.18193817970247</v>
      </c>
      <c r="H1282" s="17">
        <f t="shared" si="2"/>
        <v>-1.3106159895150959E-3</v>
      </c>
      <c r="I1282" s="16">
        <v>37.950000000000003</v>
      </c>
      <c r="J1282" s="32">
        <f t="shared" si="16"/>
        <v>0.9881037391673656</v>
      </c>
      <c r="K1282" s="72">
        <f t="shared" ca="1" si="83"/>
        <v>25050.442470504506</v>
      </c>
      <c r="L1282" s="16">
        <v>24860.160156000002</v>
      </c>
      <c r="M1282" s="21">
        <f t="shared" ca="1" si="84"/>
        <v>7.6541065427762085E-3</v>
      </c>
      <c r="N1282" s="18"/>
      <c r="O1282" s="21"/>
      <c r="P1282" s="21"/>
      <c r="Q1282" s="33">
        <f t="shared" si="17"/>
        <v>1.0118962608326343</v>
      </c>
      <c r="R1282" s="5">
        <f t="shared" ca="1" si="4"/>
        <v>2.0662482154765884</v>
      </c>
      <c r="S1282" s="20"/>
      <c r="T1282" s="20"/>
      <c r="U1282" s="5">
        <f t="shared" ca="1" si="5"/>
        <v>3.8872700031049146</v>
      </c>
      <c r="V1282" s="23"/>
      <c r="W1282" s="20"/>
      <c r="X1282" s="32">
        <f t="shared" si="18"/>
        <v>0.9762074783347312</v>
      </c>
      <c r="Y1282" s="18">
        <f t="shared" ca="1" si="6"/>
        <v>1351469213.6949179</v>
      </c>
      <c r="Z1282" s="20"/>
      <c r="AA1282" s="20"/>
      <c r="AB1282" s="18"/>
      <c r="AC1282" s="20"/>
      <c r="AD1282" s="20"/>
      <c r="AE1282" s="24">
        <f t="shared" si="87"/>
        <v>16</v>
      </c>
      <c r="AH1282" s="25" t="str">
        <f t="shared" ca="1" si="7"/>
        <v>-</v>
      </c>
      <c r="AI1282" s="15">
        <f t="shared" ca="1" si="8"/>
        <v>40.131254343859119</v>
      </c>
      <c r="AJ1282" s="15">
        <f t="shared" ca="1" si="9"/>
        <v>41.771938866419994</v>
      </c>
      <c r="AK1282" s="17">
        <f t="shared" ca="1" si="10"/>
        <v>-6.8241329030775582E-3</v>
      </c>
      <c r="AL1282" s="17">
        <f t="shared" ca="1" si="11"/>
        <v>9.2372668525449661E-3</v>
      </c>
      <c r="AM1282" s="26">
        <f t="shared" ca="1" si="12"/>
        <v>0</v>
      </c>
      <c r="AN1282" s="26">
        <f t="shared" ca="1" si="13"/>
        <v>0</v>
      </c>
      <c r="AO1282" s="25">
        <f t="shared" si="20"/>
        <v>0</v>
      </c>
      <c r="AP1282" s="26">
        <f t="shared" si="21"/>
        <v>0</v>
      </c>
      <c r="AQ1282" s="25">
        <f t="shared" si="22"/>
        <v>1</v>
      </c>
      <c r="AR1282" s="26">
        <f t="shared" si="23"/>
        <v>0</v>
      </c>
      <c r="BD1282" s="30"/>
      <c r="BE1282" s="30"/>
      <c r="BF1282" s="30"/>
    </row>
    <row r="1283" spans="1:58" x14ac:dyDescent="0.2">
      <c r="A1283" s="40">
        <v>39932</v>
      </c>
      <c r="B1283" s="13">
        <v>36.450000000000003</v>
      </c>
      <c r="C1283" s="14">
        <v>36.700000000000003</v>
      </c>
      <c r="D1283" s="31">
        <f t="shared" si="14"/>
        <v>30101.409227884746</v>
      </c>
      <c r="E1283" s="31">
        <f t="shared" si="15"/>
        <v>20167.344579589582</v>
      </c>
      <c r="F1283" s="16">
        <f t="shared" si="0"/>
        <v>50268.753807474328</v>
      </c>
      <c r="G1283" s="16">
        <f t="shared" si="1"/>
        <v>36.550297615576618</v>
      </c>
      <c r="H1283" s="17">
        <f t="shared" si="2"/>
        <v>6.8119891008174838E-3</v>
      </c>
      <c r="I1283" s="16">
        <v>36.08</v>
      </c>
      <c r="J1283" s="32">
        <f t="shared" si="16"/>
        <v>0.95731677836704077</v>
      </c>
      <c r="K1283" s="72">
        <f t="shared" ca="1" si="83"/>
        <v>23980.231216699056</v>
      </c>
      <c r="L1283" s="16">
        <v>23813.119140999999</v>
      </c>
      <c r="M1283" s="21">
        <f t="shared" ca="1" si="84"/>
        <v>7.0176474870666224E-3</v>
      </c>
      <c r="N1283" s="18"/>
      <c r="O1283" s="21"/>
      <c r="P1283" s="21"/>
      <c r="Q1283" s="33">
        <f t="shared" si="17"/>
        <v>1.0426832216329593</v>
      </c>
      <c r="R1283" s="5">
        <f t="shared" ca="1" si="4"/>
        <v>2.1543525947718938</v>
      </c>
      <c r="S1283" s="20"/>
      <c r="T1283" s="20"/>
      <c r="U1283" s="5">
        <f t="shared" ca="1" si="5"/>
        <v>4.053052447437155</v>
      </c>
      <c r="V1283" s="23"/>
      <c r="W1283" s="20"/>
      <c r="X1283" s="32">
        <f t="shared" si="18"/>
        <v>0.91463355673408142</v>
      </c>
      <c r="Y1283" s="18">
        <f t="shared" ca="1" si="6"/>
        <v>1236017742.1880691</v>
      </c>
      <c r="Z1283" s="20"/>
      <c r="AA1283" s="20"/>
      <c r="AB1283" s="18"/>
      <c r="AC1283" s="20"/>
      <c r="AD1283" s="20"/>
      <c r="AE1283" s="24">
        <f t="shared" si="87"/>
        <v>15</v>
      </c>
      <c r="AH1283" s="25" t="str">
        <f t="shared" ca="1" si="7"/>
        <v>-</v>
      </c>
      <c r="AI1283" s="15">
        <f t="shared" ca="1" si="8"/>
        <v>39.711781887002637</v>
      </c>
      <c r="AJ1283" s="15">
        <f t="shared" ca="1" si="9"/>
        <v>41.514169488665999</v>
      </c>
      <c r="AK1283" s="17">
        <f t="shared" ca="1" si="10"/>
        <v>-4.5821170126580007E-3</v>
      </c>
      <c r="AL1283" s="17">
        <f t="shared" ca="1" si="11"/>
        <v>9.3664562662452364E-3</v>
      </c>
      <c r="AM1283" s="26">
        <f t="shared" ca="1" si="12"/>
        <v>0</v>
      </c>
      <c r="AN1283" s="26">
        <f t="shared" ca="1" si="13"/>
        <v>0</v>
      </c>
      <c r="AO1283" s="25">
        <f t="shared" si="20"/>
        <v>0</v>
      </c>
      <c r="AP1283" s="26">
        <f t="shared" si="21"/>
        <v>0</v>
      </c>
      <c r="AQ1283" s="25">
        <f t="shared" si="22"/>
        <v>1</v>
      </c>
      <c r="AR1283" s="26">
        <f t="shared" si="23"/>
        <v>0</v>
      </c>
      <c r="BD1283" s="30"/>
      <c r="BE1283" s="30"/>
      <c r="BF1283" s="30"/>
    </row>
    <row r="1284" spans="1:58" x14ac:dyDescent="0.2">
      <c r="A1284" s="40">
        <v>39933</v>
      </c>
      <c r="B1284" s="13">
        <v>36.950000000000003</v>
      </c>
      <c r="C1284" s="14">
        <v>37</v>
      </c>
      <c r="D1284" s="31">
        <f t="shared" si="14"/>
        <v>28094.648612692428</v>
      </c>
      <c r="E1284" s="31">
        <f t="shared" si="15"/>
        <v>22160.43516334326</v>
      </c>
      <c r="F1284" s="16">
        <f t="shared" si="0"/>
        <v>50255.083776035688</v>
      </c>
      <c r="G1284" s="16">
        <f t="shared" si="1"/>
        <v>36.972047953657885</v>
      </c>
      <c r="H1284" s="17">
        <f t="shared" si="2"/>
        <v>1.3513513513512265E-3</v>
      </c>
      <c r="I1284" s="16">
        <v>36.5</v>
      </c>
      <c r="J1284" s="32">
        <f t="shared" si="16"/>
        <v>1.0112638261668523</v>
      </c>
      <c r="K1284" s="72">
        <f t="shared" ca="1" si="83"/>
        <v>24249.351734780095</v>
      </c>
      <c r="L1284" s="16">
        <v>24002.560547000001</v>
      </c>
      <c r="M1284" s="21">
        <f t="shared" ca="1" si="84"/>
        <v>1.0281869190449346E-2</v>
      </c>
      <c r="N1284" s="18"/>
      <c r="O1284" s="21"/>
      <c r="P1284" s="21"/>
      <c r="Q1284" s="33">
        <f t="shared" si="17"/>
        <v>0.9887361738331476</v>
      </c>
      <c r="R1284" s="5">
        <f t="shared" ca="1" si="4"/>
        <v>2.1299976050467957</v>
      </c>
      <c r="S1284" s="20"/>
      <c r="T1284" s="20"/>
      <c r="U1284" s="5">
        <f t="shared" ca="1" si="5"/>
        <v>4.0072623741633171</v>
      </c>
      <c r="V1284" s="23"/>
      <c r="W1284" s="20"/>
      <c r="X1284" s="32">
        <f t="shared" si="18"/>
        <v>1.0225276523337048</v>
      </c>
      <c r="Y1284" s="18">
        <f t="shared" ca="1" si="6"/>
        <v>1263779141.4272175</v>
      </c>
      <c r="Z1284" s="20"/>
      <c r="AA1284" s="20"/>
      <c r="AB1284" s="18"/>
      <c r="AC1284" s="20"/>
      <c r="AD1284" s="20"/>
      <c r="AE1284" s="24">
        <f t="shared" si="87"/>
        <v>14</v>
      </c>
      <c r="AH1284" s="25" t="str">
        <f t="shared" ca="1" si="7"/>
        <v>-</v>
      </c>
      <c r="AI1284" s="15">
        <f t="shared" ca="1" si="8"/>
        <v>39.352465509524272</v>
      </c>
      <c r="AJ1284" s="15">
        <f t="shared" ca="1" si="9"/>
        <v>41.257613082890821</v>
      </c>
      <c r="AK1284" s="17">
        <f t="shared" ca="1" si="10"/>
        <v>-2.6048111917253793E-3</v>
      </c>
      <c r="AL1284" s="17">
        <f t="shared" ca="1" si="11"/>
        <v>8.2730594241734665E-3</v>
      </c>
      <c r="AM1284" s="26">
        <f t="shared" ca="1" si="12"/>
        <v>0</v>
      </c>
      <c r="AN1284" s="26">
        <f t="shared" ca="1" si="13"/>
        <v>0</v>
      </c>
      <c r="AO1284" s="25">
        <f t="shared" si="20"/>
        <v>0</v>
      </c>
      <c r="AP1284" s="26">
        <f t="shared" si="21"/>
        <v>0</v>
      </c>
      <c r="AQ1284" s="25">
        <f t="shared" si="22"/>
        <v>1</v>
      </c>
      <c r="AR1284" s="26">
        <f t="shared" si="23"/>
        <v>0</v>
      </c>
      <c r="BD1284" s="30"/>
      <c r="BE1284" s="30"/>
      <c r="BF1284" s="30"/>
    </row>
    <row r="1285" spans="1:58" x14ac:dyDescent="0.2">
      <c r="A1285" s="40">
        <v>39934</v>
      </c>
      <c r="B1285" s="13">
        <v>36.35</v>
      </c>
      <c r="C1285" s="14">
        <v>36.549999999999997</v>
      </c>
      <c r="D1285" s="31">
        <f t="shared" si="14"/>
        <v>26087.887997500111</v>
      </c>
      <c r="E1285" s="31">
        <f t="shared" si="15"/>
        <v>24164.483939866397</v>
      </c>
      <c r="F1285" s="16">
        <f t="shared" si="0"/>
        <v>50252.371937366508</v>
      </c>
      <c r="G1285" s="16">
        <f t="shared" si="1"/>
        <v>36.446172510901512</v>
      </c>
      <c r="H1285" s="17">
        <f t="shared" si="2"/>
        <v>5.4719562243500386E-3</v>
      </c>
      <c r="I1285" s="16">
        <v>35.299999999999997</v>
      </c>
      <c r="J1285" s="32">
        <f t="shared" si="16"/>
        <v>0.98572321087525216</v>
      </c>
      <c r="K1285" s="72">
        <f t="shared" ca="1" si="83"/>
        <v>23902.174370168552</v>
      </c>
      <c r="L1285" s="16">
        <v>23695.359375</v>
      </c>
      <c r="M1285" s="21">
        <f t="shared" ca="1" si="84"/>
        <v>8.7280801230115064E-3</v>
      </c>
      <c r="N1285" s="18"/>
      <c r="O1285" s="21"/>
      <c r="P1285" s="21"/>
      <c r="Q1285" s="33">
        <f t="shared" si="17"/>
        <v>1.0142767891247477</v>
      </c>
      <c r="R1285" s="5">
        <f t="shared" ca="1" si="4"/>
        <v>2.1603171319705514</v>
      </c>
      <c r="S1285" s="20"/>
      <c r="T1285" s="20"/>
      <c r="U1285" s="5">
        <f t="shared" ca="1" si="5"/>
        <v>4.0643340650450508</v>
      </c>
      <c r="V1285" s="23"/>
      <c r="W1285" s="20"/>
      <c r="X1285" s="32">
        <f t="shared" si="18"/>
        <v>0.97144642175050444</v>
      </c>
      <c r="Y1285" s="18">
        <f t="shared" ca="1" si="6"/>
        <v>1227612926.4557061</v>
      </c>
      <c r="Z1285" s="20"/>
      <c r="AA1285" s="20"/>
      <c r="AB1285" s="18"/>
      <c r="AC1285" s="20"/>
      <c r="AD1285" s="20"/>
      <c r="AE1285" s="24">
        <f t="shared" si="87"/>
        <v>13</v>
      </c>
      <c r="AH1285" s="25" t="str">
        <f t="shared" ca="1" si="7"/>
        <v>-</v>
      </c>
      <c r="AI1285" s="15">
        <f t="shared" ca="1" si="8"/>
        <v>39.019637991046544</v>
      </c>
      <c r="AJ1285" s="15">
        <f t="shared" ca="1" si="9"/>
        <v>41.077967624209315</v>
      </c>
      <c r="AK1285" s="17">
        <f t="shared" ca="1" si="10"/>
        <v>8.9712706628867586E-5</v>
      </c>
      <c r="AL1285" s="17">
        <f t="shared" ca="1" si="11"/>
        <v>7.1860554848259192E-3</v>
      </c>
      <c r="AM1285" s="26">
        <f t="shared" ca="1" si="12"/>
        <v>0</v>
      </c>
      <c r="AN1285" s="26">
        <f t="shared" ca="1" si="13"/>
        <v>0</v>
      </c>
      <c r="AO1285" s="25">
        <f t="shared" si="20"/>
        <v>0</v>
      </c>
      <c r="AP1285" s="26">
        <f t="shared" si="21"/>
        <v>0</v>
      </c>
      <c r="AQ1285" s="25">
        <f t="shared" si="22"/>
        <v>1</v>
      </c>
      <c r="AR1285" s="26">
        <f t="shared" si="23"/>
        <v>0</v>
      </c>
      <c r="BD1285" s="30"/>
      <c r="BE1285" s="30"/>
      <c r="BF1285" s="30"/>
    </row>
    <row r="1286" spans="1:58" x14ac:dyDescent="0.2">
      <c r="A1286" s="40">
        <v>39937</v>
      </c>
      <c r="B1286" s="13">
        <v>34.799999999999997</v>
      </c>
      <c r="C1286" s="14">
        <v>34.75</v>
      </c>
      <c r="D1286" s="31">
        <f t="shared" si="14"/>
        <v>24081.127382307794</v>
      </c>
      <c r="E1286" s="31">
        <f t="shared" si="15"/>
        <v>26160.263648819629</v>
      </c>
      <c r="F1286" s="16">
        <f t="shared" si="0"/>
        <v>50241.391031127423</v>
      </c>
      <c r="G1286" s="16">
        <f t="shared" si="1"/>
        <v>34.773965426601535</v>
      </c>
      <c r="H1286" s="17">
        <f t="shared" si="2"/>
        <v>-1.4388489208632116E-3</v>
      </c>
      <c r="I1286" s="16">
        <v>34.53</v>
      </c>
      <c r="J1286" s="32">
        <f t="shared" si="16"/>
        <v>0.9539099552028748</v>
      </c>
      <c r="K1286" s="72">
        <f t="shared" ca="1" si="83"/>
        <v>22799.592551100573</v>
      </c>
      <c r="L1286" s="16">
        <v>22433.279297000001</v>
      </c>
      <c r="M1286" s="21">
        <f t="shared" ca="1" si="84"/>
        <v>1.6329010540583763E-2</v>
      </c>
      <c r="N1286" s="18"/>
      <c r="O1286" s="21"/>
      <c r="P1286" s="21"/>
      <c r="Q1286" s="33">
        <f t="shared" si="17"/>
        <v>1.0460900447971251</v>
      </c>
      <c r="R1286" s="5">
        <f t="shared" ca="1" si="4"/>
        <v>2.2597921014703166</v>
      </c>
      <c r="S1286" s="20"/>
      <c r="T1286" s="20"/>
      <c r="U1286" s="5">
        <f t="shared" ca="1" si="5"/>
        <v>4.2515138467713953</v>
      </c>
      <c r="V1286" s="23"/>
      <c r="W1286" s="20"/>
      <c r="X1286" s="32">
        <f t="shared" si="18"/>
        <v>0.90781991040574961</v>
      </c>
      <c r="Y1286" s="18">
        <f t="shared" ca="1" si="6"/>
        <v>1114378111.3693678</v>
      </c>
      <c r="Z1286" s="20"/>
      <c r="AA1286" s="20"/>
      <c r="AB1286" s="18"/>
      <c r="AC1286" s="20"/>
      <c r="AD1286" s="20"/>
      <c r="AE1286" s="24">
        <f t="shared" si="87"/>
        <v>12</v>
      </c>
      <c r="AH1286" s="25" t="str">
        <f t="shared" ca="1" si="7"/>
        <v>-</v>
      </c>
      <c r="AI1286" s="15">
        <f t="shared" ca="1" si="8"/>
        <v>38.642900059378967</v>
      </c>
      <c r="AJ1286" s="15">
        <f t="shared" ca="1" si="9"/>
        <v>40.810663876761879</v>
      </c>
      <c r="AK1286" s="17">
        <f t="shared" ca="1" si="10"/>
        <v>5.1391517732165182E-4</v>
      </c>
      <c r="AL1286" s="17">
        <f t="shared" ca="1" si="11"/>
        <v>4.5898617631115676E-3</v>
      </c>
      <c r="AM1286" s="26">
        <f t="shared" ca="1" si="12"/>
        <v>0</v>
      </c>
      <c r="AN1286" s="26">
        <f t="shared" ca="1" si="13"/>
        <v>0</v>
      </c>
      <c r="AO1286" s="25">
        <f t="shared" si="20"/>
        <v>0</v>
      </c>
      <c r="AP1286" s="26">
        <f t="shared" si="21"/>
        <v>0</v>
      </c>
      <c r="AQ1286" s="25">
        <f t="shared" si="22"/>
        <v>1</v>
      </c>
      <c r="AR1286" s="26">
        <f t="shared" si="23"/>
        <v>0</v>
      </c>
      <c r="BD1286" s="30"/>
      <c r="BE1286" s="30"/>
      <c r="BF1286" s="30"/>
    </row>
    <row r="1287" spans="1:58" x14ac:dyDescent="0.2">
      <c r="A1287" s="40">
        <v>39938</v>
      </c>
      <c r="B1287" s="13">
        <v>34.6</v>
      </c>
      <c r="C1287" s="14">
        <v>34.799999999999997</v>
      </c>
      <c r="D1287" s="31">
        <f t="shared" si="14"/>
        <v>22074.366767115476</v>
      </c>
      <c r="E1287" s="31">
        <f t="shared" si="15"/>
        <v>28169.911689357545</v>
      </c>
      <c r="F1287" s="16">
        <f t="shared" si="0"/>
        <v>50244.278456473025</v>
      </c>
      <c r="G1287" s="16">
        <f t="shared" si="1"/>
        <v>34.712131819004071</v>
      </c>
      <c r="H1287" s="17">
        <f t="shared" si="2"/>
        <v>5.7471264367814356E-3</v>
      </c>
      <c r="I1287" s="16">
        <v>33.36</v>
      </c>
      <c r="J1287" s="32">
        <f t="shared" si="16"/>
        <v>0.99827921077438475</v>
      </c>
      <c r="K1287" s="72">
        <f t="shared" ca="1" si="83"/>
        <v>22759.431363649899</v>
      </c>
      <c r="L1287" s="16">
        <v>22625.279297000001</v>
      </c>
      <c r="M1287" s="21">
        <f t="shared" ca="1" si="84"/>
        <v>5.9292999166505799E-3</v>
      </c>
      <c r="N1287" s="18"/>
      <c r="O1287" s="21"/>
      <c r="P1287" s="21"/>
      <c r="Q1287" s="33">
        <f t="shared" si="17"/>
        <v>1.0017207892256152</v>
      </c>
      <c r="R1287" s="5">
        <f t="shared" ca="1" si="4"/>
        <v>2.2635864254087723</v>
      </c>
      <c r="S1287" s="20"/>
      <c r="T1287" s="20"/>
      <c r="U1287" s="5">
        <f t="shared" ca="1" si="5"/>
        <v>4.2586840031075957</v>
      </c>
      <c r="V1287" s="23"/>
      <c r="W1287" s="20"/>
      <c r="X1287" s="32">
        <f t="shared" si="18"/>
        <v>0.9965584215487695</v>
      </c>
      <c r="Y1287" s="18">
        <f t="shared" ca="1" si="6"/>
        <v>1110469803.3710763</v>
      </c>
      <c r="Z1287" s="20"/>
      <c r="AA1287" s="20"/>
      <c r="AB1287" s="18"/>
      <c r="AC1287" s="20"/>
      <c r="AD1287" s="20"/>
      <c r="AE1287" s="24">
        <f t="shared" si="87"/>
        <v>11</v>
      </c>
      <c r="AH1287" s="25" t="str">
        <f t="shared" ca="1" si="7"/>
        <v>-</v>
      </c>
      <c r="AI1287" s="15">
        <f t="shared" ca="1" si="8"/>
        <v>38.307098831410087</v>
      </c>
      <c r="AJ1287" s="15">
        <f t="shared" ca="1" si="9"/>
        <v>40.55656177754674</v>
      </c>
      <c r="AK1287" s="17">
        <f t="shared" ca="1" si="10"/>
        <v>2.7721597004869794E-3</v>
      </c>
      <c r="AL1287" s="17">
        <f t="shared" ca="1" si="11"/>
        <v>7.7714280772778199E-4</v>
      </c>
      <c r="AM1287" s="26">
        <f t="shared" ca="1" si="12"/>
        <v>0</v>
      </c>
      <c r="AN1287" s="26">
        <f t="shared" ca="1" si="13"/>
        <v>1</v>
      </c>
      <c r="AO1287" s="25">
        <f t="shared" si="20"/>
        <v>0</v>
      </c>
      <c r="AP1287" s="26">
        <f t="shared" si="21"/>
        <v>0</v>
      </c>
      <c r="AQ1287" s="25">
        <f t="shared" si="22"/>
        <v>1</v>
      </c>
      <c r="AR1287" s="26">
        <f t="shared" si="23"/>
        <v>0</v>
      </c>
      <c r="BD1287" s="30"/>
      <c r="BE1287" s="30"/>
      <c r="BF1287" s="30"/>
    </row>
    <row r="1288" spans="1:58" x14ac:dyDescent="0.2">
      <c r="A1288" s="40">
        <v>39939</v>
      </c>
      <c r="B1288" s="13">
        <v>33.049999999999997</v>
      </c>
      <c r="C1288" s="14">
        <v>33.799999999999997</v>
      </c>
      <c r="D1288" s="31">
        <f t="shared" si="14"/>
        <v>20067.606151923159</v>
      </c>
      <c r="E1288" s="31">
        <f t="shared" si="15"/>
        <v>30165.139197565997</v>
      </c>
      <c r="F1288" s="16">
        <f t="shared" si="0"/>
        <v>50232.745349489152</v>
      </c>
      <c r="G1288" s="16">
        <f t="shared" si="1"/>
        <v>33.500380608122676</v>
      </c>
      <c r="H1288" s="17">
        <f t="shared" si="2"/>
        <v>2.2189349112425982E-2</v>
      </c>
      <c r="I1288" s="16">
        <v>32.450000000000003</v>
      </c>
      <c r="J1288" s="32">
        <f t="shared" si="16"/>
        <v>0.96486989280446611</v>
      </c>
      <c r="K1288" s="72">
        <f t="shared" ca="1" si="83"/>
        <v>21958.994839418763</v>
      </c>
      <c r="L1288" s="16">
        <v>21847.039062</v>
      </c>
      <c r="M1288" s="21">
        <f t="shared" ca="1" si="84"/>
        <v>5.1245286421213671E-3</v>
      </c>
      <c r="N1288" s="18"/>
      <c r="O1288" s="21"/>
      <c r="P1288" s="21"/>
      <c r="Q1288" s="33">
        <f t="shared" si="17"/>
        <v>1.0351301071955339</v>
      </c>
      <c r="R1288" s="5">
        <f t="shared" ca="1" si="4"/>
        <v>2.3430088484463276</v>
      </c>
      <c r="S1288" s="20"/>
      <c r="T1288" s="20"/>
      <c r="U1288" s="5">
        <f t="shared" ca="1" si="5"/>
        <v>4.4081411088608347</v>
      </c>
      <c r="V1288" s="23"/>
      <c r="W1288" s="20"/>
      <c r="X1288" s="32">
        <f t="shared" si="18"/>
        <v>0.92973978560893233</v>
      </c>
      <c r="Y1288" s="18">
        <f t="shared" ca="1" si="6"/>
        <v>1032380008.2798305</v>
      </c>
      <c r="Z1288" s="20"/>
      <c r="AA1288" s="20"/>
      <c r="AB1288" s="18"/>
      <c r="AC1288" s="20"/>
      <c r="AD1288" s="20"/>
      <c r="AE1288" s="24">
        <f t="shared" si="87"/>
        <v>10</v>
      </c>
      <c r="AH1288" s="25" t="str">
        <f t="shared" ca="1" si="7"/>
        <v>-</v>
      </c>
      <c r="AI1288" s="15">
        <f t="shared" ca="1" si="8"/>
        <v>37.898154792386485</v>
      </c>
      <c r="AJ1288" s="15">
        <f t="shared" ca="1" si="9"/>
        <v>40.260579660745407</v>
      </c>
      <c r="AK1288" s="17">
        <f t="shared" ca="1" si="10"/>
        <v>6.6888205508104925E-3</v>
      </c>
      <c r="AL1288" s="17">
        <f t="shared" ca="1" si="11"/>
        <v>-5.9801782224054578E-4</v>
      </c>
      <c r="AM1288" s="26">
        <f t="shared" ca="1" si="12"/>
        <v>0</v>
      </c>
      <c r="AN1288" s="26">
        <f t="shared" ca="1" si="13"/>
        <v>1</v>
      </c>
      <c r="AO1288" s="25">
        <f t="shared" si="20"/>
        <v>0</v>
      </c>
      <c r="AP1288" s="26">
        <f t="shared" si="21"/>
        <v>0</v>
      </c>
      <c r="AQ1288" s="25">
        <f t="shared" si="22"/>
        <v>1</v>
      </c>
      <c r="AR1288" s="26">
        <f t="shared" si="23"/>
        <v>0</v>
      </c>
      <c r="BD1288" s="30"/>
      <c r="BE1288" s="30"/>
      <c r="BF1288" s="30"/>
    </row>
    <row r="1289" spans="1:58" x14ac:dyDescent="0.2">
      <c r="A1289" s="40">
        <v>39940</v>
      </c>
      <c r="B1289" s="13">
        <v>33.700000000000003</v>
      </c>
      <c r="C1289" s="14">
        <v>34.15</v>
      </c>
      <c r="D1289" s="31">
        <f t="shared" si="14"/>
        <v>18060.845536730842</v>
      </c>
      <c r="E1289" s="31">
        <f t="shared" si="15"/>
        <v>32127.371100882745</v>
      </c>
      <c r="F1289" s="16">
        <f t="shared" si="0"/>
        <v>50188.216637613586</v>
      </c>
      <c r="G1289" s="16">
        <f t="shared" si="1"/>
        <v>33.988061978766595</v>
      </c>
      <c r="H1289" s="17">
        <f t="shared" si="2"/>
        <v>1.3177159590043841E-2</v>
      </c>
      <c r="I1289" s="16">
        <v>33.44</v>
      </c>
      <c r="J1289" s="32">
        <f t="shared" si="16"/>
        <v>1.0136581351018492</v>
      </c>
      <c r="K1289" s="72">
        <f t="shared" ca="1" si="83"/>
        <v>22258.006306324292</v>
      </c>
      <c r="L1289" s="16">
        <v>22161.919922000001</v>
      </c>
      <c r="M1289" s="21">
        <f t="shared" ca="1" si="84"/>
        <v>4.3356525365343939E-3</v>
      </c>
      <c r="N1289" s="18"/>
      <c r="O1289" s="21"/>
      <c r="P1289" s="21"/>
      <c r="Q1289" s="33">
        <f t="shared" si="17"/>
        <v>0.98634186489815079</v>
      </c>
      <c r="R1289" s="5">
        <f t="shared" ca="1" si="4"/>
        <v>2.3109114435073899</v>
      </c>
      <c r="S1289" s="20"/>
      <c r="T1289" s="20"/>
      <c r="U1289" s="5">
        <f t="shared" ca="1" si="5"/>
        <v>4.3477852686392486</v>
      </c>
      <c r="V1289" s="23"/>
      <c r="W1289" s="20"/>
      <c r="X1289" s="32">
        <f t="shared" si="18"/>
        <v>1.0273162702036984</v>
      </c>
      <c r="Y1289" s="18">
        <f t="shared" ca="1" si="6"/>
        <v>1060510979.3981993</v>
      </c>
      <c r="Z1289" s="20"/>
      <c r="AA1289" s="20"/>
      <c r="AB1289" s="18"/>
      <c r="AC1289" s="20"/>
      <c r="AD1289" s="20"/>
      <c r="AE1289" s="24">
        <f t="shared" si="87"/>
        <v>9</v>
      </c>
      <c r="AH1289" s="25" t="str">
        <f t="shared" ca="1" si="7"/>
        <v>-</v>
      </c>
      <c r="AI1289" s="15">
        <f t="shared" ca="1" si="8"/>
        <v>37.505016422359311</v>
      </c>
      <c r="AJ1289" s="15">
        <f t="shared" ca="1" si="9"/>
        <v>40.063861060615807</v>
      </c>
      <c r="AK1289" s="17">
        <f t="shared" ca="1" si="10"/>
        <v>7.7496822990148857E-3</v>
      </c>
      <c r="AL1289" s="17">
        <f t="shared" ca="1" si="11"/>
        <v>2.2555465213719428E-4</v>
      </c>
      <c r="AM1289" s="26">
        <f t="shared" ca="1" si="12"/>
        <v>0</v>
      </c>
      <c r="AN1289" s="26">
        <f t="shared" ca="1" si="13"/>
        <v>1</v>
      </c>
      <c r="AO1289" s="25">
        <f t="shared" si="20"/>
        <v>0</v>
      </c>
      <c r="AP1289" s="26">
        <f t="shared" si="21"/>
        <v>0</v>
      </c>
      <c r="AQ1289" s="25">
        <f t="shared" si="22"/>
        <v>1</v>
      </c>
      <c r="AR1289" s="26">
        <f t="shared" si="23"/>
        <v>0</v>
      </c>
      <c r="BD1289" s="30"/>
      <c r="BE1289" s="30"/>
      <c r="BF1289" s="30"/>
    </row>
    <row r="1290" spans="1:58" x14ac:dyDescent="0.2">
      <c r="A1290" s="40">
        <v>39941</v>
      </c>
      <c r="B1290" s="13">
        <v>32.200000000000003</v>
      </c>
      <c r="C1290" s="14">
        <v>32.799999999999997</v>
      </c>
      <c r="D1290" s="31">
        <f t="shared" si="14"/>
        <v>16054.084921538526</v>
      </c>
      <c r="E1290" s="31">
        <f t="shared" si="15"/>
        <v>34107.68831118966</v>
      </c>
      <c r="F1290" s="16">
        <f t="shared" si="0"/>
        <v>50161.773232728185</v>
      </c>
      <c r="G1290" s="16">
        <f t="shared" si="1"/>
        <v>32.607972279842805</v>
      </c>
      <c r="H1290" s="17">
        <f t="shared" si="2"/>
        <v>1.8292682926829062E-2</v>
      </c>
      <c r="I1290" s="16">
        <v>32.049999999999997</v>
      </c>
      <c r="J1290" s="32">
        <f t="shared" si="16"/>
        <v>0.95888937879391978</v>
      </c>
      <c r="K1290" s="72">
        <f t="shared" ca="1" si="83"/>
        <v>21342.095730311627</v>
      </c>
      <c r="L1290" s="16">
        <v>21158.400390999999</v>
      </c>
      <c r="M1290" s="21">
        <f t="shared" ca="1" si="84"/>
        <v>8.6819105375170284E-3</v>
      </c>
      <c r="N1290" s="18"/>
      <c r="O1290" s="21"/>
      <c r="P1290" s="21"/>
      <c r="Q1290" s="33">
        <f t="shared" si="17"/>
        <v>1.0411106212060801</v>
      </c>
      <c r="R1290" s="5">
        <f t="shared" ca="1" si="4"/>
        <v>2.4058142212705782</v>
      </c>
      <c r="S1290" s="20"/>
      <c r="T1290" s="20"/>
      <c r="U1290" s="5">
        <f t="shared" ca="1" si="5"/>
        <v>4.5263704543443639</v>
      </c>
      <c r="V1290" s="23"/>
      <c r="W1290" s="20"/>
      <c r="X1290" s="32">
        <f t="shared" si="18"/>
        <v>0.91777875758783956</v>
      </c>
      <c r="Y1290" s="18">
        <f t="shared" ca="1" si="6"/>
        <v>973250392.20999229</v>
      </c>
      <c r="Z1290" s="20"/>
      <c r="AA1290" s="20"/>
      <c r="AB1290" s="18"/>
      <c r="AC1290" s="20"/>
      <c r="AD1290" s="20"/>
      <c r="AE1290" s="24">
        <f t="shared" si="87"/>
        <v>8</v>
      </c>
      <c r="AH1290" s="25" t="str">
        <f t="shared" ca="1" si="7"/>
        <v>-</v>
      </c>
      <c r="AI1290" s="15">
        <f t="shared" ca="1" si="8"/>
        <v>37.088535141378216</v>
      </c>
      <c r="AJ1290" s="15">
        <f t="shared" ca="1" si="9"/>
        <v>39.838310199317789</v>
      </c>
      <c r="AK1290" s="17">
        <f t="shared" ca="1" si="10"/>
        <v>1.0573237561594525E-2</v>
      </c>
      <c r="AL1290" s="17">
        <f t="shared" ca="1" si="11"/>
        <v>1.1188473350640105E-3</v>
      </c>
      <c r="AM1290" s="26">
        <f t="shared" ca="1" si="12"/>
        <v>0</v>
      </c>
      <c r="AN1290" s="26">
        <f t="shared" ca="1" si="13"/>
        <v>1</v>
      </c>
      <c r="AO1290" s="25">
        <f t="shared" si="20"/>
        <v>0</v>
      </c>
      <c r="AP1290" s="26">
        <f t="shared" si="21"/>
        <v>0</v>
      </c>
      <c r="AQ1290" s="25">
        <f t="shared" si="22"/>
        <v>1</v>
      </c>
      <c r="AR1290" s="26">
        <f t="shared" si="23"/>
        <v>0</v>
      </c>
      <c r="BD1290" s="30"/>
      <c r="BE1290" s="30"/>
      <c r="BF1290" s="30"/>
    </row>
    <row r="1291" spans="1:58" x14ac:dyDescent="0.2">
      <c r="A1291" s="40">
        <v>39944</v>
      </c>
      <c r="B1291" s="13">
        <v>32.450000000000003</v>
      </c>
      <c r="C1291" s="14">
        <v>33</v>
      </c>
      <c r="D1291" s="31">
        <f t="shared" si="14"/>
        <v>14047.324306346211</v>
      </c>
      <c r="E1291" s="31">
        <f t="shared" si="15"/>
        <v>36077.739890738216</v>
      </c>
      <c r="F1291" s="16">
        <f t="shared" si="0"/>
        <v>50125.06419708443</v>
      </c>
      <c r="G1291" s="16">
        <f t="shared" si="1"/>
        <v>32.845864968110305</v>
      </c>
      <c r="H1291" s="17">
        <f t="shared" si="2"/>
        <v>1.6666666666666607E-2</v>
      </c>
      <c r="I1291" s="16">
        <v>32.869999999999997</v>
      </c>
      <c r="J1291" s="32">
        <f t="shared" si="16"/>
        <v>1.0065583856866218</v>
      </c>
      <c r="K1291" s="72">
        <f t="shared" ca="1" si="83"/>
        <v>21481.189644709626</v>
      </c>
      <c r="L1291" s="16">
        <v>21347.839843999998</v>
      </c>
      <c r="M1291" s="21">
        <f t="shared" ca="1" si="84"/>
        <v>6.2465243174056745E-3</v>
      </c>
      <c r="N1291" s="18"/>
      <c r="O1291" s="21"/>
      <c r="P1291" s="21"/>
      <c r="Q1291" s="33">
        <f t="shared" si="17"/>
        <v>0.99344161431337819</v>
      </c>
      <c r="R1291" s="5">
        <f t="shared" ca="1" si="4"/>
        <v>2.3899363979622792</v>
      </c>
      <c r="S1291" s="20"/>
      <c r="T1291" s="20"/>
      <c r="U1291" s="5">
        <f t="shared" ca="1" si="5"/>
        <v>4.4965308251925649</v>
      </c>
      <c r="V1291" s="23"/>
      <c r="W1291" s="20"/>
      <c r="X1291" s="32">
        <f t="shared" si="18"/>
        <v>1.0131167713732436</v>
      </c>
      <c r="Y1291" s="18">
        <f t="shared" ca="1" si="6"/>
        <v>985951402.27493775</v>
      </c>
      <c r="Z1291" s="20"/>
      <c r="AA1291" s="20"/>
      <c r="AB1291" s="18"/>
      <c r="AC1291" s="20"/>
      <c r="AD1291" s="20"/>
      <c r="AE1291" s="24">
        <f t="shared" si="87"/>
        <v>7</v>
      </c>
      <c r="AH1291" s="25" t="str">
        <f t="shared" ca="1" si="7"/>
        <v>-</v>
      </c>
      <c r="AI1291" s="15">
        <f t="shared" ca="1" si="8"/>
        <v>36.764422568849113</v>
      </c>
      <c r="AJ1291" s="15">
        <f t="shared" ca="1" si="9"/>
        <v>39.636989832686325</v>
      </c>
      <c r="AK1291" s="17">
        <f t="shared" ca="1" si="10"/>
        <v>1.2439022635313953E-2</v>
      </c>
      <c r="AL1291" s="17">
        <f t="shared" ca="1" si="11"/>
        <v>2.0752479717170355E-3</v>
      </c>
      <c r="AM1291" s="26">
        <f t="shared" ca="1" si="12"/>
        <v>0</v>
      </c>
      <c r="AN1291" s="26">
        <f t="shared" ca="1" si="13"/>
        <v>1</v>
      </c>
      <c r="AO1291" s="25">
        <f t="shared" si="20"/>
        <v>0</v>
      </c>
      <c r="AP1291" s="26">
        <f t="shared" si="21"/>
        <v>0</v>
      </c>
      <c r="AQ1291" s="25">
        <f t="shared" si="22"/>
        <v>1</v>
      </c>
      <c r="AR1291" s="26">
        <f t="shared" si="23"/>
        <v>0</v>
      </c>
      <c r="BD1291" s="30"/>
      <c r="BE1291" s="30"/>
      <c r="BF1291" s="30"/>
    </row>
    <row r="1292" spans="1:58" x14ac:dyDescent="0.2">
      <c r="A1292" s="40">
        <v>39945</v>
      </c>
      <c r="B1292" s="13">
        <v>31.95</v>
      </c>
      <c r="C1292" s="14">
        <v>32.85</v>
      </c>
      <c r="D1292" s="31">
        <f t="shared" si="14"/>
        <v>12040.563691153895</v>
      </c>
      <c r="E1292" s="31">
        <f t="shared" si="15"/>
        <v>38051.054495677323</v>
      </c>
      <c r="F1292" s="16">
        <f t="shared" si="0"/>
        <v>50091.61818683122</v>
      </c>
      <c r="G1292" s="16">
        <f t="shared" si="1"/>
        <v>32.63366625566735</v>
      </c>
      <c r="H1292" s="17">
        <f t="shared" si="2"/>
        <v>2.7397260273972712E-2</v>
      </c>
      <c r="I1292" s="16">
        <v>31.8</v>
      </c>
      <c r="J1292" s="32">
        <f t="shared" si="16"/>
        <v>0.99287662035077684</v>
      </c>
      <c r="K1292" s="72">
        <f t="shared" ca="1" si="83"/>
        <v>21327.301468759564</v>
      </c>
      <c r="L1292" s="16">
        <v>21237.759765999999</v>
      </c>
      <c r="M1292" s="21">
        <f t="shared" ca="1" si="84"/>
        <v>4.2161557408194363E-3</v>
      </c>
      <c r="N1292" s="18"/>
      <c r="O1292" s="21"/>
      <c r="P1292" s="21"/>
      <c r="Q1292" s="33">
        <f t="shared" si="17"/>
        <v>1.0071233796492232</v>
      </c>
      <c r="R1292" s="5">
        <f t="shared" ca="1" si="4"/>
        <v>2.4068605514402672</v>
      </c>
      <c r="S1292" s="20"/>
      <c r="T1292" s="20"/>
      <c r="U1292" s="5">
        <f t="shared" ca="1" si="5"/>
        <v>4.5284062841056576</v>
      </c>
      <c r="V1292" s="23"/>
      <c r="W1292" s="20"/>
      <c r="X1292" s="32">
        <f t="shared" si="18"/>
        <v>0.98575324070155368</v>
      </c>
      <c r="Y1292" s="18">
        <f t="shared" ca="1" si="6"/>
        <v>971840825.87048948</v>
      </c>
      <c r="Z1292" s="20"/>
      <c r="AA1292" s="20"/>
      <c r="AB1292" s="18"/>
      <c r="AC1292" s="20"/>
      <c r="AD1292" s="20"/>
      <c r="AE1292" s="24">
        <f t="shared" si="87"/>
        <v>6</v>
      </c>
      <c r="AH1292" s="25" t="str">
        <f t="shared" ca="1" si="7"/>
        <v>-</v>
      </c>
      <c r="AI1292" s="15">
        <f t="shared" ca="1" si="8"/>
        <v>36.440985150396514</v>
      </c>
      <c r="AJ1292" s="15">
        <f t="shared" ca="1" si="9"/>
        <v>39.416520061991747</v>
      </c>
      <c r="AK1292" s="17">
        <f t="shared" ca="1" si="10"/>
        <v>1.7245040834453274E-2</v>
      </c>
      <c r="AL1292" s="17">
        <f t="shared" ca="1" si="11"/>
        <v>4.6701184589943642E-3</v>
      </c>
      <c r="AM1292" s="26">
        <f t="shared" ca="1" si="12"/>
        <v>0</v>
      </c>
      <c r="AN1292" s="26">
        <f t="shared" ca="1" si="13"/>
        <v>1</v>
      </c>
      <c r="AO1292" s="25">
        <f t="shared" si="20"/>
        <v>0</v>
      </c>
      <c r="AP1292" s="26">
        <f t="shared" si="21"/>
        <v>0</v>
      </c>
      <c r="AQ1292" s="25">
        <f t="shared" si="22"/>
        <v>1</v>
      </c>
      <c r="AR1292" s="26">
        <f t="shared" si="23"/>
        <v>0</v>
      </c>
      <c r="BD1292" s="30"/>
      <c r="BE1292" s="30"/>
      <c r="BF1292" s="30"/>
    </row>
    <row r="1293" spans="1:58" x14ac:dyDescent="0.2">
      <c r="A1293" s="40">
        <v>39946</v>
      </c>
      <c r="B1293" s="13">
        <v>33.4</v>
      </c>
      <c r="C1293" s="14">
        <v>33.85</v>
      </c>
      <c r="D1293" s="31">
        <f t="shared" si="14"/>
        <v>10033.803075961579</v>
      </c>
      <c r="E1293" s="31">
        <f t="shared" si="15"/>
        <v>40002.83536798766</v>
      </c>
      <c r="F1293" s="16">
        <f t="shared" si="0"/>
        <v>50036.638443949239</v>
      </c>
      <c r="G1293" s="16">
        <f t="shared" si="1"/>
        <v>33.759761895990664</v>
      </c>
      <c r="H1293" s="17">
        <f t="shared" si="2"/>
        <v>1.3293943870014813E-2</v>
      </c>
      <c r="I1293" s="16">
        <v>33.65</v>
      </c>
      <c r="J1293" s="32">
        <f t="shared" si="16"/>
        <v>1.0333717170458707</v>
      </c>
      <c r="K1293" s="72">
        <f t="shared" ca="1" si="83"/>
        <v>22038.131651629476</v>
      </c>
      <c r="L1293" s="16">
        <v>21895.679688</v>
      </c>
      <c r="M1293" s="21">
        <f t="shared" ca="1" si="84"/>
        <v>6.5059393295539775E-3</v>
      </c>
      <c r="N1293" s="18"/>
      <c r="O1293" s="21"/>
      <c r="P1293" s="21"/>
      <c r="Q1293" s="33">
        <f t="shared" si="17"/>
        <v>0.96662828295412928</v>
      </c>
      <c r="R1293" s="5">
        <f t="shared" ca="1" si="4"/>
        <v>2.3264425615737983</v>
      </c>
      <c r="S1293" s="20"/>
      <c r="T1293" s="20"/>
      <c r="U1293" s="5">
        <f t="shared" ca="1" si="5"/>
        <v>4.377135732654736</v>
      </c>
      <c r="V1293" s="23"/>
      <c r="W1293" s="20"/>
      <c r="X1293" s="32">
        <f t="shared" si="18"/>
        <v>1.0667434340917414</v>
      </c>
      <c r="Y1293" s="18">
        <f t="shared" ca="1" si="6"/>
        <v>1036636591.1905706</v>
      </c>
      <c r="Z1293" s="20"/>
      <c r="AA1293" s="20"/>
      <c r="AB1293" s="18"/>
      <c r="AC1293" s="20"/>
      <c r="AD1293" s="20"/>
      <c r="AE1293" s="24">
        <f t="shared" si="87"/>
        <v>5</v>
      </c>
      <c r="AH1293" s="25" t="str">
        <f t="shared" ca="1" si="7"/>
        <v>-</v>
      </c>
      <c r="AI1293" s="15">
        <f t="shared" ca="1" si="8"/>
        <v>36.167204011112489</v>
      </c>
      <c r="AJ1293" s="15">
        <f t="shared" ca="1" si="9"/>
        <v>39.18894639852563</v>
      </c>
      <c r="AK1293" s="17">
        <f t="shared" ca="1" si="10"/>
        <v>1.850284373999217E-2</v>
      </c>
      <c r="AL1293" s="17">
        <f t="shared" ca="1" si="11"/>
        <v>5.9159965909765314E-3</v>
      </c>
      <c r="AM1293" s="26">
        <f t="shared" ca="1" si="12"/>
        <v>0</v>
      </c>
      <c r="AN1293" s="26">
        <f t="shared" ca="1" si="13"/>
        <v>1</v>
      </c>
      <c r="AO1293" s="25">
        <f t="shared" si="20"/>
        <v>0</v>
      </c>
      <c r="AP1293" s="26">
        <f t="shared" si="21"/>
        <v>0</v>
      </c>
      <c r="AQ1293" s="25">
        <f t="shared" si="22"/>
        <v>1</v>
      </c>
      <c r="AR1293" s="26">
        <f t="shared" si="23"/>
        <v>0</v>
      </c>
      <c r="BD1293" s="30"/>
      <c r="BE1293" s="30"/>
      <c r="BF1293" s="30"/>
    </row>
    <row r="1294" spans="1:58" x14ac:dyDescent="0.2">
      <c r="A1294" s="40">
        <v>39947</v>
      </c>
      <c r="B1294" s="13">
        <v>31.6</v>
      </c>
      <c r="C1294" s="14">
        <v>32.5</v>
      </c>
      <c r="D1294" s="31">
        <f t="shared" si="14"/>
        <v>8027.0424607692639</v>
      </c>
      <c r="E1294" s="31">
        <f t="shared" si="15"/>
        <v>41982.918220201056</v>
      </c>
      <c r="F1294" s="16">
        <f t="shared" si="0"/>
        <v>50009.960680970318</v>
      </c>
      <c r="G1294" s="16">
        <f t="shared" si="1"/>
        <v>32.355542013704458</v>
      </c>
      <c r="H1294" s="17">
        <f t="shared" si="2"/>
        <v>2.7692307692307683E-2</v>
      </c>
      <c r="I1294" s="16">
        <v>31.37</v>
      </c>
      <c r="J1294" s="32">
        <f t="shared" si="16"/>
        <v>0.95789452794681873</v>
      </c>
      <c r="K1294" s="72">
        <f t="shared" ca="1" si="83"/>
        <v>21109.345094480537</v>
      </c>
      <c r="L1294" s="16">
        <v>20971.519531000002</v>
      </c>
      <c r="M1294" s="21">
        <f t="shared" ca="1" si="84"/>
        <v>6.572035148755072E-3</v>
      </c>
      <c r="N1294" s="18"/>
      <c r="O1294" s="21"/>
      <c r="P1294" s="21"/>
      <c r="Q1294" s="33">
        <f t="shared" si="17"/>
        <v>1.0421054720531813</v>
      </c>
      <c r="R1294" s="5">
        <f t="shared" ca="1" si="4"/>
        <v>2.4242975265795677</v>
      </c>
      <c r="S1294" s="20"/>
      <c r="T1294" s="20"/>
      <c r="U1294" s="5">
        <f t="shared" ca="1" si="5"/>
        <v>4.5612809361433317</v>
      </c>
      <c r="V1294" s="23"/>
      <c r="W1294" s="20"/>
      <c r="X1294" s="32">
        <f t="shared" si="18"/>
        <v>0.91578905589363735</v>
      </c>
      <c r="Y1294" s="18">
        <f t="shared" ca="1" si="6"/>
        <v>949277966.08509779</v>
      </c>
      <c r="Z1294" s="20"/>
      <c r="AA1294" s="20"/>
      <c r="AB1294" s="18"/>
      <c r="AC1294" s="20"/>
      <c r="AD1294" s="20"/>
      <c r="AE1294" s="24">
        <f t="shared" si="87"/>
        <v>4</v>
      </c>
      <c r="AH1294" s="25" t="str">
        <f t="shared" ca="1" si="7"/>
        <v>-</v>
      </c>
      <c r="AI1294" s="15">
        <f t="shared" ca="1" si="8"/>
        <v>35.860325059384138</v>
      </c>
      <c r="AJ1294" s="15">
        <f t="shared" ca="1" si="9"/>
        <v>38.972270441174857</v>
      </c>
      <c r="AK1294" s="17">
        <f t="shared" ca="1" si="10"/>
        <v>1.9420003503305788E-2</v>
      </c>
      <c r="AL1294" s="17">
        <f t="shared" ca="1" si="11"/>
        <v>8.3037960451360429E-3</v>
      </c>
      <c r="AM1294" s="26">
        <f t="shared" ca="1" si="12"/>
        <v>0</v>
      </c>
      <c r="AN1294" s="26">
        <f t="shared" ca="1" si="13"/>
        <v>1</v>
      </c>
      <c r="AO1294" s="25">
        <f t="shared" si="20"/>
        <v>0</v>
      </c>
      <c r="AP1294" s="26">
        <f t="shared" si="21"/>
        <v>0</v>
      </c>
      <c r="AQ1294" s="25">
        <f t="shared" si="22"/>
        <v>1</v>
      </c>
      <c r="AR1294" s="26">
        <f t="shared" si="23"/>
        <v>0</v>
      </c>
      <c r="BD1294" s="30"/>
      <c r="BE1294" s="30"/>
      <c r="BF1294" s="30"/>
    </row>
    <row r="1295" spans="1:58" x14ac:dyDescent="0.2">
      <c r="A1295" s="40">
        <v>39948</v>
      </c>
      <c r="B1295" s="13">
        <v>33.15</v>
      </c>
      <c r="C1295" s="14">
        <v>33.200000000000003</v>
      </c>
      <c r="D1295" s="31">
        <f t="shared" si="14"/>
        <v>6020.2818455769484</v>
      </c>
      <c r="E1295" s="31">
        <f t="shared" si="15"/>
        <v>43934.107002972662</v>
      </c>
      <c r="F1295" s="16">
        <f t="shared" si="0"/>
        <v>49954.388848549614</v>
      </c>
      <c r="G1295" s="16">
        <f t="shared" si="1"/>
        <v>33.193974221300323</v>
      </c>
      <c r="H1295" s="17">
        <f t="shared" si="2"/>
        <v>1.5060240963856719E-3</v>
      </c>
      <c r="I1295" s="16">
        <v>33.119999999999997</v>
      </c>
      <c r="J1295" s="32">
        <f t="shared" si="16"/>
        <v>1.0247730838792442</v>
      </c>
      <c r="K1295" s="72">
        <f t="shared" ca="1" si="83"/>
        <v>21631.406766079115</v>
      </c>
      <c r="L1295" s="16">
        <v>21358.080077999999</v>
      </c>
      <c r="M1295" s="21">
        <f t="shared" ca="1" si="84"/>
        <v>1.2797343538413723E-2</v>
      </c>
      <c r="N1295" s="18"/>
      <c r="O1295" s="21"/>
      <c r="P1295" s="21"/>
      <c r="Q1295" s="33">
        <f t="shared" si="17"/>
        <v>0.97522691612075585</v>
      </c>
      <c r="R1295" s="5">
        <f t="shared" ca="1" si="4"/>
        <v>2.3641417094680852</v>
      </c>
      <c r="S1295" s="20"/>
      <c r="T1295" s="20"/>
      <c r="U1295" s="5">
        <f t="shared" ca="1" si="5"/>
        <v>4.4481316519871728</v>
      </c>
      <c r="V1295" s="23"/>
      <c r="W1295" s="20"/>
      <c r="X1295" s="32">
        <f t="shared" si="18"/>
        <v>1.0495461677584883</v>
      </c>
      <c r="Y1295" s="18">
        <f t="shared" ca="1" si="6"/>
        <v>996245481.09345615</v>
      </c>
      <c r="Z1295" s="20"/>
      <c r="AA1295" s="20"/>
      <c r="AB1295" s="18"/>
      <c r="AC1295" s="20"/>
      <c r="AD1295" s="20"/>
      <c r="AE1295" s="24">
        <f t="shared" si="87"/>
        <v>3</v>
      </c>
      <c r="AH1295" s="25" t="str">
        <f t="shared" ca="1" si="7"/>
        <v>-</v>
      </c>
      <c r="AI1295" s="15">
        <f t="shared" ca="1" si="8"/>
        <v>35.662133355636534</v>
      </c>
      <c r="AJ1295" s="15">
        <f t="shared" ca="1" si="9"/>
        <v>38.783099080718763</v>
      </c>
      <c r="AK1295" s="17">
        <f t="shared" ca="1" si="10"/>
        <v>1.7474814254362758E-2</v>
      </c>
      <c r="AL1295" s="17">
        <f t="shared" ca="1" si="11"/>
        <v>9.0663717490211126E-3</v>
      </c>
      <c r="AM1295" s="26">
        <f t="shared" ca="1" si="12"/>
        <v>0</v>
      </c>
      <c r="AN1295" s="26">
        <f t="shared" ca="1" si="13"/>
        <v>1</v>
      </c>
      <c r="AO1295" s="25">
        <f t="shared" si="20"/>
        <v>0</v>
      </c>
      <c r="AP1295" s="26">
        <f t="shared" si="21"/>
        <v>0</v>
      </c>
      <c r="AQ1295" s="25">
        <f t="shared" si="22"/>
        <v>1</v>
      </c>
      <c r="AR1295" s="26">
        <f t="shared" si="23"/>
        <v>0</v>
      </c>
      <c r="BD1295" s="30"/>
      <c r="BE1295" s="30"/>
      <c r="BF1295" s="30"/>
    </row>
    <row r="1296" spans="1:58" x14ac:dyDescent="0.2">
      <c r="A1296" s="40">
        <v>39951</v>
      </c>
      <c r="B1296" s="13">
        <v>29.85</v>
      </c>
      <c r="C1296" s="14">
        <v>30.85</v>
      </c>
      <c r="D1296" s="31">
        <f t="shared" si="14"/>
        <v>4013.521230384632</v>
      </c>
      <c r="E1296" s="31">
        <f t="shared" si="15"/>
        <v>45937.845388322821</v>
      </c>
      <c r="F1296" s="16">
        <f t="shared" si="0"/>
        <v>49951.366618707456</v>
      </c>
      <c r="G1296" s="16">
        <f t="shared" si="1"/>
        <v>30.769651422932615</v>
      </c>
      <c r="H1296" s="17">
        <f t="shared" si="2"/>
        <v>3.2414910858995172E-2</v>
      </c>
      <c r="I1296" s="16">
        <v>30.24</v>
      </c>
      <c r="J1296" s="32">
        <f t="shared" si="16"/>
        <v>0.9269088919716767</v>
      </c>
      <c r="K1296" s="72">
        <f t="shared" ca="1" si="83"/>
        <v>20049.525865015967</v>
      </c>
      <c r="L1296" s="16">
        <v>19937.279297000001</v>
      </c>
      <c r="M1296" s="21">
        <f t="shared" ca="1" si="84"/>
        <v>5.6299842292351146E-3</v>
      </c>
      <c r="N1296" s="18"/>
      <c r="O1296" s="21"/>
      <c r="P1296" s="21"/>
      <c r="Q1296" s="33">
        <f t="shared" si="17"/>
        <v>1.0730911080283234</v>
      </c>
      <c r="R1296" s="5">
        <f t="shared" ca="1" si="4"/>
        <v>2.5368337609883498</v>
      </c>
      <c r="S1296" s="20"/>
      <c r="T1296" s="20"/>
      <c r="U1296" s="5">
        <f t="shared" ca="1" si="5"/>
        <v>4.7730871087867319</v>
      </c>
      <c r="V1296" s="23"/>
      <c r="W1296" s="20"/>
      <c r="X1296" s="32">
        <f t="shared" si="18"/>
        <v>0.85381778394335339</v>
      </c>
      <c r="Y1296" s="18">
        <f t="shared" ca="1" si="6"/>
        <v>850556127.48550594</v>
      </c>
      <c r="Z1296" s="20"/>
      <c r="AA1296" s="20"/>
      <c r="AB1296" s="18"/>
      <c r="AC1296" s="20"/>
      <c r="AD1296" s="20"/>
      <c r="AE1296" s="24">
        <f t="shared" si="87"/>
        <v>2</v>
      </c>
      <c r="AH1296" s="25" t="str">
        <f t="shared" ca="1" si="7"/>
        <v>-</v>
      </c>
      <c r="AI1296" s="15">
        <f t="shared" ca="1" si="8"/>
        <v>35.38430758345131</v>
      </c>
      <c r="AJ1296" s="15">
        <f t="shared" ca="1" si="9"/>
        <v>38.470604599181442</v>
      </c>
      <c r="AK1296" s="17">
        <f t="shared" ca="1" si="10"/>
        <v>1.9828518909723775E-2</v>
      </c>
      <c r="AL1296" s="17">
        <f t="shared" ca="1" si="11"/>
        <v>1.1341307661772056E-2</v>
      </c>
      <c r="AM1296" s="26">
        <f t="shared" ca="1" si="12"/>
        <v>0</v>
      </c>
      <c r="AN1296" s="26">
        <f t="shared" ca="1" si="13"/>
        <v>1</v>
      </c>
      <c r="AO1296" s="25">
        <f t="shared" si="20"/>
        <v>0</v>
      </c>
      <c r="AP1296" s="26">
        <f t="shared" si="21"/>
        <v>0</v>
      </c>
      <c r="AQ1296" s="25">
        <f t="shared" si="22"/>
        <v>1</v>
      </c>
      <c r="AR1296" s="26">
        <f t="shared" si="23"/>
        <v>0</v>
      </c>
      <c r="BD1296" s="30"/>
      <c r="BE1296" s="30"/>
      <c r="BF1296" s="30"/>
    </row>
    <row r="1297" spans="1:58" x14ac:dyDescent="0.2">
      <c r="A1297" s="40">
        <v>39952</v>
      </c>
      <c r="B1297" s="13">
        <v>28.5</v>
      </c>
      <c r="C1297" s="14">
        <v>30.4</v>
      </c>
      <c r="D1297" s="31">
        <f t="shared" si="14"/>
        <v>2006.760615192316</v>
      </c>
      <c r="E1297" s="31">
        <f t="shared" si="15"/>
        <v>47879.557037058337</v>
      </c>
      <c r="F1297" s="16">
        <f t="shared" si="0"/>
        <v>49886.317652250655</v>
      </c>
      <c r="G1297" s="16">
        <f t="shared" si="1"/>
        <v>30.323569320240384</v>
      </c>
      <c r="H1297" s="17">
        <f t="shared" si="2"/>
        <v>6.25E-2</v>
      </c>
      <c r="I1297" s="16">
        <v>28.8</v>
      </c>
      <c r="J1297" s="32">
        <f t="shared" si="16"/>
        <v>0.98421916315156244</v>
      </c>
      <c r="K1297" s="72">
        <f t="shared" ca="1" si="83"/>
        <v>19732.323088381389</v>
      </c>
      <c r="L1297" s="16">
        <v>19550.720702999999</v>
      </c>
      <c r="M1297" s="21">
        <f t="shared" ca="1" si="84"/>
        <v>9.288782144666571E-3</v>
      </c>
      <c r="N1297" s="18"/>
      <c r="O1297" s="21"/>
      <c r="P1297" s="21"/>
      <c r="Q1297" s="33">
        <f t="shared" si="17"/>
        <v>1.0157808368484376</v>
      </c>
      <c r="R1297" s="5">
        <f t="shared" ca="1" si="4"/>
        <v>2.5767597717869912</v>
      </c>
      <c r="S1297" s="20"/>
      <c r="T1297" s="20"/>
      <c r="U1297" s="5">
        <f t="shared" ca="1" si="5"/>
        <v>4.8482444302822749</v>
      </c>
      <c r="V1297" s="23"/>
      <c r="W1297" s="20"/>
      <c r="X1297" s="32">
        <f t="shared" si="18"/>
        <v>0.96843832630312499</v>
      </c>
      <c r="Y1297" s="18">
        <f t="shared" ca="1" si="6"/>
        <v>823656941.5197823</v>
      </c>
      <c r="Z1297" s="20"/>
      <c r="AA1297" s="20"/>
      <c r="AB1297" s="18"/>
      <c r="AC1297" s="20"/>
      <c r="AD1297" s="20"/>
      <c r="AE1297" s="24">
        <f t="shared" si="87"/>
        <v>1</v>
      </c>
      <c r="AH1297" s="25" t="str">
        <f t="shared" ca="1" si="7"/>
        <v>-</v>
      </c>
      <c r="AI1297" s="15">
        <f t="shared" ca="1" si="8"/>
        <v>34.950472604686865</v>
      </c>
      <c r="AJ1297" s="15">
        <f t="shared" ca="1" si="9"/>
        <v>38.069608432086177</v>
      </c>
      <c r="AK1297" s="17">
        <f t="shared" ca="1" si="10"/>
        <v>2.7467407798612675E-2</v>
      </c>
      <c r="AL1297" s="17">
        <f t="shared" ca="1" si="11"/>
        <v>1.5735203955660214E-2</v>
      </c>
      <c r="AM1297" s="26">
        <f t="shared" ca="1" si="12"/>
        <v>0</v>
      </c>
      <c r="AN1297" s="26">
        <f t="shared" ca="1" si="13"/>
        <v>1</v>
      </c>
      <c r="AO1297" s="25">
        <f t="shared" si="20"/>
        <v>0</v>
      </c>
      <c r="AP1297" s="26">
        <f t="shared" si="21"/>
        <v>0</v>
      </c>
      <c r="AQ1297" s="25">
        <f t="shared" si="22"/>
        <v>1</v>
      </c>
      <c r="AR1297" s="26">
        <f t="shared" si="23"/>
        <v>0</v>
      </c>
      <c r="BD1297" s="30"/>
      <c r="BE1297" s="30"/>
      <c r="BF1297" s="30"/>
    </row>
    <row r="1298" spans="1:58" x14ac:dyDescent="0.2">
      <c r="A1298" s="41">
        <v>39953</v>
      </c>
      <c r="B1298" s="13">
        <v>30.5</v>
      </c>
      <c r="C1298" s="14">
        <v>31.4</v>
      </c>
      <c r="D1298" s="31">
        <f t="shared" si="14"/>
        <v>49760.895113801133</v>
      </c>
      <c r="E1298" s="31">
        <f t="shared" si="15"/>
        <v>0</v>
      </c>
      <c r="F1298" s="16">
        <f t="shared" si="0"/>
        <v>49760.895113801133</v>
      </c>
      <c r="G1298" s="16">
        <f t="shared" si="1"/>
        <v>30.5</v>
      </c>
      <c r="H1298" s="17">
        <f t="shared" si="2"/>
        <v>2.8662420382165599E-2</v>
      </c>
      <c r="I1298" s="16">
        <v>29.03</v>
      </c>
      <c r="J1298" s="32">
        <f t="shared" si="16"/>
        <v>1.0032894736842106</v>
      </c>
      <c r="K1298" s="72">
        <f t="shared" ca="1" si="83"/>
        <v>19796.424952427631</v>
      </c>
      <c r="L1298" s="16">
        <v>19809.279297000001</v>
      </c>
      <c r="M1298" s="21">
        <f t="shared" ca="1" si="84"/>
        <v>-6.4890521152461095E-4</v>
      </c>
      <c r="N1298" s="18"/>
      <c r="O1298" s="21"/>
      <c r="P1298" s="21"/>
      <c r="Q1298" s="33">
        <f t="shared" si="17"/>
        <v>0.99671052631578938</v>
      </c>
      <c r="R1298" s="5">
        <f t="shared" ca="1" si="4"/>
        <v>2.56817659701071</v>
      </c>
      <c r="S1298" s="20"/>
      <c r="T1298" s="20"/>
      <c r="U1298" s="5">
        <f t="shared" ca="1" si="5"/>
        <v>4.832130822057886</v>
      </c>
      <c r="V1298" s="23"/>
      <c r="W1298" s="20"/>
      <c r="X1298" s="32">
        <f t="shared" si="18"/>
        <v>1.0065789473684212</v>
      </c>
      <c r="Y1298" s="18">
        <f t="shared" ca="1" si="6"/>
        <v>829021173.11841989</v>
      </c>
      <c r="Z1298" s="20"/>
      <c r="AA1298" s="20"/>
      <c r="AB1298" s="18"/>
      <c r="AC1298" s="20"/>
      <c r="AD1298" s="20"/>
      <c r="AE1298" s="24">
        <v>19</v>
      </c>
      <c r="AH1298" s="25" t="str">
        <f t="shared" ca="1" si="7"/>
        <v>-</v>
      </c>
      <c r="AI1298" s="15">
        <f t="shared" ca="1" si="8"/>
        <v>34.599999915548722</v>
      </c>
      <c r="AJ1298" s="15">
        <f t="shared" ca="1" si="9"/>
        <v>37.762623531180246</v>
      </c>
      <c r="AK1298" s="17">
        <f t="shared" ca="1" si="10"/>
        <v>2.7678267816644824E-2</v>
      </c>
      <c r="AL1298" s="17">
        <f t="shared" ca="1" si="11"/>
        <v>1.7608518728890257E-2</v>
      </c>
      <c r="AM1298" s="26">
        <f t="shared" ca="1" si="12"/>
        <v>0</v>
      </c>
      <c r="AN1298" s="26">
        <f t="shared" ca="1" si="13"/>
        <v>1</v>
      </c>
      <c r="AO1298" s="25">
        <f t="shared" si="20"/>
        <v>0</v>
      </c>
      <c r="AP1298" s="26">
        <f t="shared" si="21"/>
        <v>0</v>
      </c>
      <c r="AQ1298" s="25">
        <f t="shared" si="22"/>
        <v>1</v>
      </c>
      <c r="AR1298" s="26">
        <f t="shared" si="23"/>
        <v>0</v>
      </c>
      <c r="BD1298" s="30"/>
      <c r="BE1298" s="30"/>
      <c r="BF1298" s="30"/>
    </row>
    <row r="1299" spans="1:58" x14ac:dyDescent="0.2">
      <c r="A1299" s="40">
        <v>39954</v>
      </c>
      <c r="B1299" s="13">
        <v>32.200000000000003</v>
      </c>
      <c r="C1299" s="14">
        <v>32.85</v>
      </c>
      <c r="D1299" s="31">
        <f t="shared" si="14"/>
        <v>47141.900634127393</v>
      </c>
      <c r="E1299" s="31">
        <f t="shared" si="15"/>
        <v>2543.9277589187641</v>
      </c>
      <c r="F1299" s="73">
        <f t="shared" si="0"/>
        <v>49685.828393046155</v>
      </c>
      <c r="G1299" s="16">
        <f t="shared" si="1"/>
        <v>32.233280174584522</v>
      </c>
      <c r="H1299" s="17">
        <f t="shared" si="2"/>
        <v>1.9786910197869045E-2</v>
      </c>
      <c r="I1299" s="16">
        <v>31.35</v>
      </c>
      <c r="J1299" s="32">
        <f t="shared" si="16"/>
        <v>1.0552345806565071</v>
      </c>
      <c r="K1299" s="72">
        <f t="shared" ca="1" si="83"/>
        <v>20889.020544942665</v>
      </c>
      <c r="L1299" s="16">
        <v>20915.199218999998</v>
      </c>
      <c r="M1299" s="21">
        <f t="shared" ca="1" si="84"/>
        <v>-1.2516578868420202E-3</v>
      </c>
      <c r="N1299" s="18"/>
      <c r="O1299" s="21"/>
      <c r="P1299" s="21"/>
      <c r="Q1299" s="33">
        <f t="shared" si="17"/>
        <v>0.9447654193434929</v>
      </c>
      <c r="R1299" s="5">
        <f t="shared" ca="1" si="4"/>
        <v>2.4262233621379417</v>
      </c>
      <c r="S1299" s="20"/>
      <c r="T1299" s="20"/>
      <c r="U1299" s="5">
        <f t="shared" ca="1" si="5"/>
        <v>4.5650738097933381</v>
      </c>
      <c r="V1299" s="23"/>
      <c r="W1299" s="20"/>
      <c r="X1299" s="32">
        <f t="shared" si="18"/>
        <v>1.1104691613130142</v>
      </c>
      <c r="Y1299" s="18">
        <f t="shared" ca="1" si="6"/>
        <v>920541859.09504902</v>
      </c>
      <c r="Z1299" s="20"/>
      <c r="AA1299" s="20"/>
      <c r="AB1299" s="18"/>
      <c r="AC1299" s="20"/>
      <c r="AD1299" s="20"/>
      <c r="AE1299" s="24">
        <f t="shared" ref="AE1299:AE1316" si="88">AE1298-1</f>
        <v>18</v>
      </c>
      <c r="AH1299" s="25" t="str">
        <f t="shared" ca="1" si="7"/>
        <v>-</v>
      </c>
      <c r="AI1299" s="15">
        <f t="shared" ca="1" si="8"/>
        <v>34.307784540725365</v>
      </c>
      <c r="AJ1299" s="15">
        <f t="shared" ca="1" si="9"/>
        <v>37.484957765892275</v>
      </c>
      <c r="AK1299" s="17">
        <f t="shared" ca="1" si="10"/>
        <v>2.8760428871287196E-2</v>
      </c>
      <c r="AL1299" s="17">
        <f t="shared" ca="1" si="11"/>
        <v>1.841945129745598E-2</v>
      </c>
      <c r="AM1299" s="26">
        <f t="shared" ca="1" si="12"/>
        <v>0</v>
      </c>
      <c r="AN1299" s="26">
        <f t="shared" ca="1" si="13"/>
        <v>1</v>
      </c>
      <c r="AO1299" s="25">
        <f t="shared" si="20"/>
        <v>0</v>
      </c>
      <c r="AP1299" s="26">
        <f t="shared" si="21"/>
        <v>0</v>
      </c>
      <c r="AQ1299" s="25">
        <f t="shared" si="22"/>
        <v>1</v>
      </c>
      <c r="AR1299" s="26">
        <f t="shared" si="23"/>
        <v>0</v>
      </c>
      <c r="BD1299" s="30"/>
      <c r="BE1299" s="30"/>
      <c r="BF1299" s="30"/>
    </row>
    <row r="1300" spans="1:58" x14ac:dyDescent="0.2">
      <c r="A1300" s="40">
        <v>39955</v>
      </c>
      <c r="B1300" s="13">
        <v>32.75</v>
      </c>
      <c r="C1300" s="14">
        <v>33.049999999999997</v>
      </c>
      <c r="D1300" s="31">
        <f t="shared" si="14"/>
        <v>44522.906154453645</v>
      </c>
      <c r="E1300" s="31">
        <f t="shared" si="15"/>
        <v>5111.1004300144887</v>
      </c>
      <c r="F1300" s="16">
        <f t="shared" si="0"/>
        <v>49634.006584468138</v>
      </c>
      <c r="G1300" s="16">
        <f t="shared" si="1"/>
        <v>32.780892733319739</v>
      </c>
      <c r="H1300" s="17">
        <f t="shared" si="2"/>
        <v>9.0771558245081874E-3</v>
      </c>
      <c r="I1300" s="16">
        <v>32.630000000000003</v>
      </c>
      <c r="J1300" s="32">
        <f t="shared" si="16"/>
        <v>1.0159283331265228</v>
      </c>
      <c r="K1300" s="72">
        <f t="shared" ca="1" si="83"/>
        <v>21220.882654734141</v>
      </c>
      <c r="L1300" s="16">
        <v>21455.359375</v>
      </c>
      <c r="M1300" s="21">
        <f t="shared" ca="1" si="84"/>
        <v>-1.0928585076000788E-2</v>
      </c>
      <c r="N1300" s="18"/>
      <c r="O1300" s="21"/>
      <c r="P1300" s="21"/>
      <c r="Q1300" s="33">
        <f t="shared" si="17"/>
        <v>0.98407166687347714</v>
      </c>
      <c r="R1300" s="5">
        <f t="shared" ca="1" si="4"/>
        <v>2.3874782048409675</v>
      </c>
      <c r="S1300" s="20"/>
      <c r="T1300" s="20"/>
      <c r="U1300" s="5">
        <f t="shared" ca="1" si="5"/>
        <v>4.4922059955195932</v>
      </c>
      <c r="V1300" s="23"/>
      <c r="W1300" s="20"/>
      <c r="X1300" s="32">
        <f t="shared" si="18"/>
        <v>1.0318566662530457</v>
      </c>
      <c r="Y1300" s="18">
        <f t="shared" ca="1" si="6"/>
        <v>949804740.13515413</v>
      </c>
      <c r="Z1300" s="20"/>
      <c r="AA1300" s="20"/>
      <c r="AB1300" s="18"/>
      <c r="AC1300" s="20"/>
      <c r="AD1300" s="20"/>
      <c r="AE1300" s="24">
        <f t="shared" si="88"/>
        <v>17</v>
      </c>
      <c r="AH1300" s="25" t="str">
        <f t="shared" ca="1" si="7"/>
        <v>-</v>
      </c>
      <c r="AI1300" s="15">
        <f t="shared" ca="1" si="8"/>
        <v>34.073365848372951</v>
      </c>
      <c r="AJ1300" s="15">
        <f t="shared" ca="1" si="9"/>
        <v>37.250439424943906</v>
      </c>
      <c r="AK1300" s="17">
        <f t="shared" ca="1" si="10"/>
        <v>2.5657903559987278E-2</v>
      </c>
      <c r="AL1300" s="17">
        <f t="shared" ca="1" si="11"/>
        <v>1.890231407702829E-2</v>
      </c>
      <c r="AM1300" s="26">
        <f t="shared" ca="1" si="12"/>
        <v>0</v>
      </c>
      <c r="AN1300" s="26">
        <f t="shared" ca="1" si="13"/>
        <v>1</v>
      </c>
      <c r="AO1300" s="25">
        <f t="shared" si="20"/>
        <v>0</v>
      </c>
      <c r="AP1300" s="26">
        <f t="shared" si="21"/>
        <v>0</v>
      </c>
      <c r="AQ1300" s="25">
        <f t="shared" si="22"/>
        <v>1</v>
      </c>
      <c r="AR1300" s="26">
        <f t="shared" si="23"/>
        <v>0</v>
      </c>
      <c r="BD1300" s="30"/>
      <c r="BE1300" s="30"/>
      <c r="BF1300" s="30"/>
    </row>
    <row r="1301" spans="1:58" x14ac:dyDescent="0.2">
      <c r="A1301" s="40">
        <v>39959</v>
      </c>
      <c r="B1301" s="13">
        <v>31.15</v>
      </c>
      <c r="C1301" s="14">
        <v>32</v>
      </c>
      <c r="D1301" s="31">
        <f t="shared" si="14"/>
        <v>41903.911674779898</v>
      </c>
      <c r="E1301" s="31">
        <f t="shared" si="15"/>
        <v>7706.3218886927061</v>
      </c>
      <c r="F1301" s="16">
        <f t="shared" si="0"/>
        <v>49610.233563472604</v>
      </c>
      <c r="G1301" s="16">
        <f t="shared" si="1"/>
        <v>31.282036741915515</v>
      </c>
      <c r="H1301" s="17">
        <f t="shared" si="2"/>
        <v>2.6562500000000044E-2</v>
      </c>
      <c r="I1301" s="16">
        <v>30.62</v>
      </c>
      <c r="J1301" s="32">
        <f t="shared" si="16"/>
        <v>0.95381946892187075</v>
      </c>
      <c r="K1301" s="72">
        <f t="shared" ca="1" si="83"/>
        <v>20240.065843222994</v>
      </c>
      <c r="L1301" s="16">
        <v>20124.160156000002</v>
      </c>
      <c r="M1301" s="21">
        <f t="shared" ca="1" si="84"/>
        <v>5.7595291592049342E-3</v>
      </c>
      <c r="N1301" s="18"/>
      <c r="O1301" s="21"/>
      <c r="P1301" s="21"/>
      <c r="Q1301" s="33">
        <f t="shared" si="17"/>
        <v>1.0461805310781294</v>
      </c>
      <c r="R1301" s="5">
        <f t="shared" ca="1" si="4"/>
        <v>2.4976291639972379</v>
      </c>
      <c r="S1301" s="20"/>
      <c r="T1301" s="20"/>
      <c r="U1301" s="5">
        <f t="shared" ca="1" si="5"/>
        <v>4.6994975592613759</v>
      </c>
      <c r="V1301" s="23"/>
      <c r="W1301" s="20"/>
      <c r="X1301" s="32">
        <f t="shared" si="18"/>
        <v>0.90763893784374139</v>
      </c>
      <c r="Y1301" s="18">
        <f t="shared" ca="1" si="6"/>
        <v>862023029.32756126</v>
      </c>
      <c r="Z1301" s="20"/>
      <c r="AA1301" s="20"/>
      <c r="AB1301" s="18"/>
      <c r="AC1301" s="20"/>
      <c r="AD1301" s="20"/>
      <c r="AE1301" s="24">
        <f t="shared" si="88"/>
        <v>16</v>
      </c>
      <c r="AH1301" s="25" t="str">
        <f t="shared" ca="1" si="7"/>
        <v>-</v>
      </c>
      <c r="AI1301" s="15">
        <f t="shared" ca="1" si="8"/>
        <v>33.764994164602342</v>
      </c>
      <c r="AJ1301" s="15">
        <f t="shared" ca="1" si="9"/>
        <v>37.010374039024157</v>
      </c>
      <c r="AK1301" s="17">
        <f t="shared" ca="1" si="10"/>
        <v>2.9833982877256342E-2</v>
      </c>
      <c r="AL1301" s="17">
        <f t="shared" ca="1" si="11"/>
        <v>2.0220473063006415E-2</v>
      </c>
      <c r="AM1301" s="26">
        <f t="shared" ca="1" si="12"/>
        <v>0</v>
      </c>
      <c r="AN1301" s="26">
        <f t="shared" ca="1" si="13"/>
        <v>1</v>
      </c>
      <c r="AO1301" s="25">
        <f t="shared" si="20"/>
        <v>0</v>
      </c>
      <c r="AP1301" s="26">
        <f t="shared" si="21"/>
        <v>0</v>
      </c>
      <c r="AQ1301" s="25">
        <f t="shared" si="22"/>
        <v>1</v>
      </c>
      <c r="AR1301" s="26">
        <f t="shared" si="23"/>
        <v>0</v>
      </c>
      <c r="BD1301" s="30"/>
      <c r="BE1301" s="30"/>
      <c r="BF1301" s="30"/>
    </row>
    <row r="1302" spans="1:58" x14ac:dyDescent="0.2">
      <c r="A1302" s="40">
        <v>39960</v>
      </c>
      <c r="B1302" s="13">
        <v>32.1</v>
      </c>
      <c r="C1302" s="14">
        <v>32.9</v>
      </c>
      <c r="D1302" s="31">
        <f t="shared" si="14"/>
        <v>39284.917195106158</v>
      </c>
      <c r="E1302" s="31">
        <f t="shared" si="15"/>
        <v>10255.749327500116</v>
      </c>
      <c r="F1302" s="16">
        <f t="shared" si="0"/>
        <v>49540.666522606276</v>
      </c>
      <c r="G1302" s="16">
        <f t="shared" si="1"/>
        <v>32.265613425048613</v>
      </c>
      <c r="H1302" s="17">
        <f t="shared" si="2"/>
        <v>2.4316109422492294E-2</v>
      </c>
      <c r="I1302" s="16">
        <v>32.36</v>
      </c>
      <c r="J1302" s="32">
        <f t="shared" si="16"/>
        <v>1.0299958575261128</v>
      </c>
      <c r="K1302" s="72">
        <f t="shared" ca="1" si="83"/>
        <v>20846.334076657859</v>
      </c>
      <c r="L1302" s="16">
        <v>20695.039062</v>
      </c>
      <c r="M1302" s="21">
        <f t="shared" ca="1" si="84"/>
        <v>7.3106899776606326E-3</v>
      </c>
      <c r="N1302" s="18"/>
      <c r="O1302" s="21"/>
      <c r="P1302" s="21"/>
      <c r="Q1302" s="33">
        <f t="shared" si="17"/>
        <v>0.97000414247388722</v>
      </c>
      <c r="R1302" s="5">
        <f t="shared" ca="1" si="4"/>
        <v>2.4226097085022156</v>
      </c>
      <c r="S1302" s="20"/>
      <c r="T1302" s="20"/>
      <c r="U1302" s="5">
        <f t="shared" ca="1" si="5"/>
        <v>4.5583760367076733</v>
      </c>
      <c r="V1302" s="23"/>
      <c r="W1302" s="20"/>
      <c r="X1302" s="32">
        <f t="shared" si="18"/>
        <v>1.0599917150522256</v>
      </c>
      <c r="Y1302" s="18">
        <f t="shared" ca="1" si="6"/>
        <v>913677133.36176527</v>
      </c>
      <c r="Z1302" s="20"/>
      <c r="AA1302" s="20"/>
      <c r="AB1302" s="18"/>
      <c r="AC1302" s="20"/>
      <c r="AD1302" s="20"/>
      <c r="AE1302" s="24">
        <f t="shared" si="88"/>
        <v>15</v>
      </c>
      <c r="AH1302" s="25" t="str">
        <f t="shared" ca="1" si="7"/>
        <v>-</v>
      </c>
      <c r="AI1302" s="15">
        <f t="shared" ca="1" si="8"/>
        <v>33.460801025951938</v>
      </c>
      <c r="AJ1302" s="15">
        <f t="shared" ca="1" si="9"/>
        <v>36.762224989910479</v>
      </c>
      <c r="AK1302" s="17">
        <f t="shared" ca="1" si="10"/>
        <v>2.8484182637839195E-2</v>
      </c>
      <c r="AL1302" s="17">
        <f t="shared" ca="1" si="11"/>
        <v>2.1830157959466134E-2</v>
      </c>
      <c r="AM1302" s="26">
        <f t="shared" ca="1" si="12"/>
        <v>0</v>
      </c>
      <c r="AN1302" s="26">
        <f t="shared" ca="1" si="13"/>
        <v>1</v>
      </c>
      <c r="AO1302" s="25">
        <f t="shared" si="20"/>
        <v>0</v>
      </c>
      <c r="AP1302" s="26">
        <f t="shared" si="21"/>
        <v>0</v>
      </c>
      <c r="AQ1302" s="25">
        <f t="shared" si="22"/>
        <v>1</v>
      </c>
      <c r="AR1302" s="26">
        <f t="shared" si="23"/>
        <v>0</v>
      </c>
      <c r="BD1302" s="30"/>
      <c r="BE1302" s="30"/>
      <c r="BF1302" s="30"/>
    </row>
    <row r="1303" spans="1:58" x14ac:dyDescent="0.2">
      <c r="A1303" s="40">
        <v>39961</v>
      </c>
      <c r="B1303" s="13">
        <v>31.55</v>
      </c>
      <c r="C1303" s="14">
        <v>32.4</v>
      </c>
      <c r="D1303" s="31">
        <f t="shared" si="14"/>
        <v>36665.922715432411</v>
      </c>
      <c r="E1303" s="31">
        <f t="shared" si="15"/>
        <v>12811.06005082921</v>
      </c>
      <c r="F1303" s="16">
        <f t="shared" si="0"/>
        <v>49476.982766261623</v>
      </c>
      <c r="G1303" s="16">
        <f t="shared" si="1"/>
        <v>31.770090240640751</v>
      </c>
      <c r="H1303" s="17">
        <f t="shared" si="2"/>
        <v>2.6234567901234462E-2</v>
      </c>
      <c r="I1303" s="16">
        <v>31.67</v>
      </c>
      <c r="J1303" s="32">
        <f t="shared" si="16"/>
        <v>0.98337663275607901</v>
      </c>
      <c r="K1303" s="72">
        <f t="shared" ca="1" si="83"/>
        <v>20498.96207393238</v>
      </c>
      <c r="L1303" s="16">
        <v>20398.080077999999</v>
      </c>
      <c r="M1303" s="21">
        <f t="shared" ca="1" si="84"/>
        <v>4.9456613341363198E-3</v>
      </c>
      <c r="N1303" s="18"/>
      <c r="O1303" s="21"/>
      <c r="P1303" s="21"/>
      <c r="Q1303" s="33">
        <f t="shared" si="17"/>
        <v>1.0166233672439209</v>
      </c>
      <c r="R1303" s="5">
        <f t="shared" ca="1" si="4"/>
        <v>2.4627790389654485</v>
      </c>
      <c r="S1303" s="20"/>
      <c r="T1303" s="20"/>
      <c r="U1303" s="5">
        <f t="shared" ca="1" si="5"/>
        <v>4.6339929434137712</v>
      </c>
      <c r="V1303" s="23"/>
      <c r="W1303" s="20"/>
      <c r="X1303" s="32">
        <f t="shared" si="18"/>
        <v>0.96675326551215812</v>
      </c>
      <c r="Y1303" s="18">
        <f t="shared" ca="1" si="6"/>
        <v>883242219.54037559</v>
      </c>
      <c r="Z1303" s="20"/>
      <c r="AA1303" s="20"/>
      <c r="AB1303" s="18"/>
      <c r="AC1303" s="20"/>
      <c r="AD1303" s="20"/>
      <c r="AE1303" s="24">
        <f t="shared" si="88"/>
        <v>14</v>
      </c>
      <c r="AH1303" s="25" t="str">
        <f t="shared" ca="1" si="7"/>
        <v>-</v>
      </c>
      <c r="AI1303" s="15">
        <f t="shared" ca="1" si="8"/>
        <v>33.155474933615658</v>
      </c>
      <c r="AJ1303" s="15">
        <f t="shared" ca="1" si="9"/>
        <v>36.43078281993678</v>
      </c>
      <c r="AK1303" s="17">
        <f t="shared" ca="1" si="10"/>
        <v>2.2439943954711605E-2</v>
      </c>
      <c r="AL1303" s="17">
        <f t="shared" ca="1" si="11"/>
        <v>2.3110623050994449E-2</v>
      </c>
      <c r="AM1303" s="26">
        <f t="shared" ca="1" si="12"/>
        <v>0</v>
      </c>
      <c r="AN1303" s="26">
        <f t="shared" ca="1" si="13"/>
        <v>0</v>
      </c>
      <c r="AO1303" s="25">
        <f t="shared" si="20"/>
        <v>0</v>
      </c>
      <c r="AP1303" s="26">
        <f t="shared" si="21"/>
        <v>0</v>
      </c>
      <c r="AQ1303" s="25">
        <f t="shared" si="22"/>
        <v>1</v>
      </c>
      <c r="AR1303" s="26">
        <f t="shared" si="23"/>
        <v>0</v>
      </c>
      <c r="BD1303" s="30"/>
      <c r="BE1303" s="30"/>
      <c r="BF1303" s="30"/>
    </row>
    <row r="1304" spans="1:58" x14ac:dyDescent="0.2">
      <c r="A1304" s="40">
        <v>39962</v>
      </c>
      <c r="B1304" s="13">
        <v>30.35</v>
      </c>
      <c r="C1304" s="14">
        <v>31.5</v>
      </c>
      <c r="D1304" s="31">
        <f t="shared" si="14"/>
        <v>34046.928235758664</v>
      </c>
      <c r="E1304" s="31">
        <f t="shared" si="15"/>
        <v>15361.346341992994</v>
      </c>
      <c r="F1304" s="16">
        <f t="shared" si="0"/>
        <v>49408.274577751654</v>
      </c>
      <c r="G1304" s="16">
        <f t="shared" si="1"/>
        <v>30.707542303273364</v>
      </c>
      <c r="H1304" s="17">
        <f t="shared" si="2"/>
        <v>3.6507936507936489E-2</v>
      </c>
      <c r="I1304" s="16">
        <v>28.92</v>
      </c>
      <c r="J1304" s="32">
        <f t="shared" si="16"/>
        <v>0.96521284062307644</v>
      </c>
      <c r="K1304" s="72">
        <f t="shared" ca="1" si="83"/>
        <v>19785.054783281568</v>
      </c>
      <c r="L1304" s="16">
        <v>19950.080077999999</v>
      </c>
      <c r="M1304" s="21">
        <f t="shared" ca="1" si="84"/>
        <v>-8.2719113945017627E-3</v>
      </c>
      <c r="N1304" s="18"/>
      <c r="O1304" s="21"/>
      <c r="P1304" s="21"/>
      <c r="Q1304" s="33">
        <f t="shared" si="17"/>
        <v>1.0347871593769236</v>
      </c>
      <c r="R1304" s="5">
        <f t="shared" ca="1" si="4"/>
        <v>2.548345960740273</v>
      </c>
      <c r="S1304" s="20"/>
      <c r="T1304" s="20"/>
      <c r="U1304" s="5">
        <f t="shared" ca="1" si="5"/>
        <v>4.7950322288613876</v>
      </c>
      <c r="V1304" s="23"/>
      <c r="W1304" s="20"/>
      <c r="X1304" s="32">
        <f t="shared" si="18"/>
        <v>0.93042568124615288</v>
      </c>
      <c r="Y1304" s="18">
        <f t="shared" ca="1" si="6"/>
        <v>821737159.16727102</v>
      </c>
      <c r="Z1304" s="20"/>
      <c r="AA1304" s="20"/>
      <c r="AB1304" s="18"/>
      <c r="AC1304" s="20"/>
      <c r="AD1304" s="20"/>
      <c r="AE1304" s="24">
        <f t="shared" si="88"/>
        <v>13</v>
      </c>
      <c r="AH1304" s="25" t="str">
        <f t="shared" ca="1" si="7"/>
        <v>-</v>
      </c>
      <c r="AI1304" s="15">
        <f t="shared" ca="1" si="8"/>
        <v>32.877248490172654</v>
      </c>
      <c r="AJ1304" s="15">
        <f t="shared" ca="1" si="9"/>
        <v>36.093949903414085</v>
      </c>
      <c r="AK1304" s="17">
        <f t="shared" ca="1" si="10"/>
        <v>2.374752997567342E-2</v>
      </c>
      <c r="AL1304" s="17">
        <f t="shared" ca="1" si="11"/>
        <v>2.4005534763213855E-2</v>
      </c>
      <c r="AM1304" s="26">
        <f t="shared" ca="1" si="12"/>
        <v>0</v>
      </c>
      <c r="AN1304" s="26">
        <f t="shared" ca="1" si="13"/>
        <v>0</v>
      </c>
      <c r="AO1304" s="25">
        <f t="shared" si="20"/>
        <v>0</v>
      </c>
      <c r="AP1304" s="26">
        <f t="shared" si="21"/>
        <v>0</v>
      </c>
      <c r="AQ1304" s="25">
        <f t="shared" si="22"/>
        <v>1</v>
      </c>
      <c r="AR1304" s="26">
        <f t="shared" si="23"/>
        <v>0</v>
      </c>
      <c r="BD1304" s="30"/>
      <c r="BE1304" s="30"/>
      <c r="BF1304" s="30"/>
    </row>
    <row r="1305" spans="1:58" x14ac:dyDescent="0.2">
      <c r="A1305" s="40">
        <v>39965</v>
      </c>
      <c r="B1305" s="13">
        <v>29.6</v>
      </c>
      <c r="C1305" s="14">
        <v>30.75</v>
      </c>
      <c r="D1305" s="31">
        <f t="shared" si="14"/>
        <v>31427.93375608492</v>
      </c>
      <c r="E1305" s="31">
        <f t="shared" si="15"/>
        <v>17884.72673748817</v>
      </c>
      <c r="F1305" s="16">
        <f t="shared" si="0"/>
        <v>49312.660493573087</v>
      </c>
      <c r="G1305" s="16">
        <f t="shared" si="1"/>
        <v>30.017082257218551</v>
      </c>
      <c r="H1305" s="17">
        <f t="shared" si="2"/>
        <v>3.7398373983739797E-2</v>
      </c>
      <c r="I1305" s="16">
        <v>30.04</v>
      </c>
      <c r="J1305" s="32">
        <f t="shared" si="16"/>
        <v>0.97562329785678537</v>
      </c>
      <c r="K1305" s="72">
        <f t="shared" ca="1" si="83"/>
        <v>19301.97346107936</v>
      </c>
      <c r="L1305" s="16">
        <v>19046.400390999999</v>
      </c>
      <c r="M1305" s="21">
        <f t="shared" ca="1" si="84"/>
        <v>1.3418444684179121E-2</v>
      </c>
      <c r="N1305" s="18"/>
      <c r="O1305" s="21"/>
      <c r="P1305" s="21"/>
      <c r="Q1305" s="33">
        <f t="shared" si="17"/>
        <v>1.0243767021432146</v>
      </c>
      <c r="R1305" s="5">
        <f t="shared" ca="1" si="4"/>
        <v>2.6103574825932254</v>
      </c>
      <c r="S1305" s="20"/>
      <c r="T1305" s="20"/>
      <c r="U1305" s="5">
        <f t="shared" ca="1" si="5"/>
        <v>4.9117511395857063</v>
      </c>
      <c r="V1305" s="23"/>
      <c r="W1305" s="20"/>
      <c r="X1305" s="32">
        <f t="shared" si="18"/>
        <v>0.95124659571357073</v>
      </c>
      <c r="Y1305" s="18">
        <f t="shared" ca="1" si="6"/>
        <v>781623230.77220321</v>
      </c>
      <c r="Z1305" s="20"/>
      <c r="AA1305" s="20"/>
      <c r="AB1305" s="18"/>
      <c r="AC1305" s="20"/>
      <c r="AD1305" s="20"/>
      <c r="AE1305" s="24">
        <f t="shared" si="88"/>
        <v>12</v>
      </c>
      <c r="AH1305" s="25" t="str">
        <f t="shared" ca="1" si="7"/>
        <v>-</v>
      </c>
      <c r="AI1305" s="15">
        <f t="shared" ca="1" si="8"/>
        <v>32.546059647485066</v>
      </c>
      <c r="AJ1305" s="15">
        <f t="shared" ca="1" si="9"/>
        <v>35.766670192640547</v>
      </c>
      <c r="AK1305" s="17">
        <f t="shared" ca="1" si="10"/>
        <v>2.6682773939985211E-2</v>
      </c>
      <c r="AL1305" s="17">
        <f t="shared" ca="1" si="11"/>
        <v>2.5519360662819852E-2</v>
      </c>
      <c r="AM1305" s="26">
        <f t="shared" ca="1" si="12"/>
        <v>0</v>
      </c>
      <c r="AN1305" s="26">
        <f t="shared" ca="1" si="13"/>
        <v>1</v>
      </c>
      <c r="AO1305" s="25">
        <f t="shared" si="20"/>
        <v>0</v>
      </c>
      <c r="AP1305" s="26">
        <f t="shared" si="21"/>
        <v>0</v>
      </c>
      <c r="AQ1305" s="25">
        <f t="shared" si="22"/>
        <v>1</v>
      </c>
      <c r="AR1305" s="26">
        <f t="shared" si="23"/>
        <v>0</v>
      </c>
      <c r="BD1305" s="30"/>
      <c r="BE1305" s="30"/>
      <c r="BF1305" s="30"/>
    </row>
    <row r="1306" spans="1:58" x14ac:dyDescent="0.2">
      <c r="A1306" s="40">
        <v>39966</v>
      </c>
      <c r="B1306" s="13">
        <v>29.6</v>
      </c>
      <c r="C1306" s="14">
        <v>31</v>
      </c>
      <c r="D1306" s="31">
        <f t="shared" si="14"/>
        <v>28808.939276411176</v>
      </c>
      <c r="E1306" s="31">
        <f t="shared" si="15"/>
        <v>20405.775082149725</v>
      </c>
      <c r="F1306" s="16">
        <f t="shared" si="0"/>
        <v>49214.714358560901</v>
      </c>
      <c r="G1306" s="16">
        <f t="shared" si="1"/>
        <v>30.180478531417915</v>
      </c>
      <c r="H1306" s="17">
        <f t="shared" si="2"/>
        <v>4.5161290322580649E-2</v>
      </c>
      <c r="I1306" s="16">
        <v>29.63</v>
      </c>
      <c r="J1306" s="32">
        <f t="shared" si="16"/>
        <v>1.0034464040720059</v>
      </c>
      <c r="K1306" s="72">
        <f t="shared" ca="1" si="83"/>
        <v>19367.706246247213</v>
      </c>
      <c r="L1306" s="16">
        <v>19304.960938</v>
      </c>
      <c r="M1306" s="21">
        <f t="shared" ca="1" si="84"/>
        <v>3.2502167939487889E-3</v>
      </c>
      <c r="N1306" s="18"/>
      <c r="O1306" s="21"/>
      <c r="P1306" s="21"/>
      <c r="Q1306" s="33">
        <f t="shared" si="17"/>
        <v>0.99655359592799397</v>
      </c>
      <c r="R1306" s="5">
        <f t="shared" ca="1" si="4"/>
        <v>2.60125276665224</v>
      </c>
      <c r="S1306" s="20"/>
      <c r="T1306" s="20"/>
      <c r="U1306" s="5">
        <f t="shared" ca="1" si="5"/>
        <v>4.8946556840621733</v>
      </c>
      <c r="V1306" s="23"/>
      <c r="W1306" s="20"/>
      <c r="X1306" s="32">
        <f t="shared" si="18"/>
        <v>1.0068928081440121</v>
      </c>
      <c r="Y1306" s="18">
        <f t="shared" ca="1" si="6"/>
        <v>786959014.09810042</v>
      </c>
      <c r="Z1306" s="20"/>
      <c r="AA1306" s="20"/>
      <c r="AB1306" s="18"/>
      <c r="AC1306" s="20"/>
      <c r="AD1306" s="20"/>
      <c r="AE1306" s="24">
        <f t="shared" si="88"/>
        <v>11</v>
      </c>
      <c r="AH1306" s="25" t="str">
        <f t="shared" ca="1" si="7"/>
        <v>-</v>
      </c>
      <c r="AI1306" s="15">
        <f t="shared" ca="1" si="8"/>
        <v>32.247693267509661</v>
      </c>
      <c r="AJ1306" s="15">
        <f t="shared" ca="1" si="9"/>
        <v>35.461670596050233</v>
      </c>
      <c r="AK1306" s="17">
        <f t="shared" ca="1" si="10"/>
        <v>3.2696796356330625E-2</v>
      </c>
      <c r="AL1306" s="17">
        <f t="shared" ca="1" si="11"/>
        <v>2.7198648625054327E-2</v>
      </c>
      <c r="AM1306" s="26">
        <f t="shared" ca="1" si="12"/>
        <v>0</v>
      </c>
      <c r="AN1306" s="26">
        <f t="shared" ca="1" si="13"/>
        <v>1</v>
      </c>
      <c r="AO1306" s="25">
        <f t="shared" si="20"/>
        <v>0</v>
      </c>
      <c r="AP1306" s="26">
        <f t="shared" si="21"/>
        <v>0</v>
      </c>
      <c r="AQ1306" s="25">
        <f t="shared" si="22"/>
        <v>1</v>
      </c>
      <c r="AR1306" s="26">
        <f t="shared" si="23"/>
        <v>0</v>
      </c>
      <c r="BD1306" s="30"/>
      <c r="BE1306" s="30"/>
      <c r="BF1306" s="30"/>
    </row>
    <row r="1307" spans="1:58" x14ac:dyDescent="0.2">
      <c r="A1307" s="40">
        <v>39967</v>
      </c>
      <c r="B1307" s="13">
        <v>31.15</v>
      </c>
      <c r="C1307" s="14">
        <v>32.65</v>
      </c>
      <c r="D1307" s="31">
        <f t="shared" si="14"/>
        <v>26189.944796737433</v>
      </c>
      <c r="E1307" s="31">
        <f t="shared" si="15"/>
        <v>22906.492391773685</v>
      </c>
      <c r="F1307" s="16">
        <f t="shared" si="0"/>
        <v>49096.437188511118</v>
      </c>
      <c r="G1307" s="16">
        <f t="shared" si="1"/>
        <v>31.84984179209853</v>
      </c>
      <c r="H1307" s="17">
        <f t="shared" si="2"/>
        <v>4.5941807044410421E-2</v>
      </c>
      <c r="I1307" s="16">
        <v>31.02</v>
      </c>
      <c r="J1307" s="32">
        <f t="shared" si="16"/>
        <v>1.0527764625104581</v>
      </c>
      <c r="K1307" s="72">
        <f t="shared" ca="1" si="83"/>
        <v>20389.03401491552</v>
      </c>
      <c r="L1307" s="16">
        <v>20236.800781000002</v>
      </c>
      <c r="M1307" s="21">
        <f t="shared" ca="1" si="84"/>
        <v>7.5225938903567945E-3</v>
      </c>
      <c r="N1307" s="18"/>
      <c r="O1307" s="21"/>
      <c r="P1307" s="21"/>
      <c r="Q1307" s="33">
        <f t="shared" si="17"/>
        <v>0.94722353748954191</v>
      </c>
      <c r="R1307" s="5">
        <f t="shared" ca="1" si="4"/>
        <v>2.4638652018729017</v>
      </c>
      <c r="S1307" s="20"/>
      <c r="T1307" s="20"/>
      <c r="U1307" s="5">
        <f t="shared" ca="1" si="5"/>
        <v>4.6361743449788984</v>
      </c>
      <c r="V1307" s="23"/>
      <c r="W1307" s="20"/>
      <c r="X1307" s="32">
        <f t="shared" si="18"/>
        <v>1.1055529250209162</v>
      </c>
      <c r="Y1307" s="18">
        <f t="shared" ca="1" si="6"/>
        <v>869967580.84985554</v>
      </c>
      <c r="Z1307" s="20"/>
      <c r="AA1307" s="20"/>
      <c r="AB1307" s="18"/>
      <c r="AC1307" s="20"/>
      <c r="AD1307" s="20"/>
      <c r="AE1307" s="24">
        <f t="shared" si="88"/>
        <v>10</v>
      </c>
      <c r="AH1307" s="25" t="str">
        <f t="shared" ca="1" si="7"/>
        <v>-</v>
      </c>
      <c r="AI1307" s="15">
        <f t="shared" ca="1" si="8"/>
        <v>32.108449284914272</v>
      </c>
      <c r="AJ1307" s="15">
        <f t="shared" ca="1" si="9"/>
        <v>35.219862893263588</v>
      </c>
      <c r="AK1307" s="17">
        <f t="shared" ca="1" si="10"/>
        <v>3.5926680863732352E-2</v>
      </c>
      <c r="AL1307" s="17">
        <f t="shared" ca="1" si="11"/>
        <v>2.9028344898663315E-2</v>
      </c>
      <c r="AM1307" s="26">
        <f t="shared" ca="1" si="12"/>
        <v>0</v>
      </c>
      <c r="AN1307" s="26">
        <f t="shared" ca="1" si="13"/>
        <v>1</v>
      </c>
      <c r="AO1307" s="25">
        <f t="shared" si="20"/>
        <v>0</v>
      </c>
      <c r="AP1307" s="26">
        <f t="shared" si="21"/>
        <v>0</v>
      </c>
      <c r="AQ1307" s="25">
        <f t="shared" si="22"/>
        <v>1</v>
      </c>
      <c r="AR1307" s="26">
        <f t="shared" si="23"/>
        <v>0</v>
      </c>
      <c r="BD1307" s="30"/>
      <c r="BE1307" s="30"/>
      <c r="BF1307" s="30"/>
    </row>
    <row r="1308" spans="1:58" x14ac:dyDescent="0.2">
      <c r="A1308" s="40">
        <v>39968</v>
      </c>
      <c r="B1308" s="13">
        <v>30.8</v>
      </c>
      <c r="C1308" s="14">
        <v>32.25</v>
      </c>
      <c r="D1308" s="31">
        <f t="shared" si="14"/>
        <v>23570.950317063689</v>
      </c>
      <c r="E1308" s="31">
        <f t="shared" si="15"/>
        <v>25405.16553241188</v>
      </c>
      <c r="F1308" s="16">
        <f t="shared" si="0"/>
        <v>48976.115849475565</v>
      </c>
      <c r="G1308" s="16">
        <f t="shared" si="1"/>
        <v>31.55215213340345</v>
      </c>
      <c r="H1308" s="17">
        <f t="shared" si="2"/>
        <v>4.4961240310077533E-2</v>
      </c>
      <c r="I1308" s="16">
        <v>30.18</v>
      </c>
      <c r="J1308" s="32">
        <f t="shared" si="16"/>
        <v>0.9882255312128575</v>
      </c>
      <c r="K1308" s="72">
        <f t="shared" ca="1" si="83"/>
        <v>20148.142537419815</v>
      </c>
      <c r="L1308" s="16">
        <v>19847.679688</v>
      </c>
      <c r="M1308" s="21">
        <f t="shared" ca="1" si="84"/>
        <v>1.5138437043674999E-2</v>
      </c>
      <c r="N1308" s="18"/>
      <c r="O1308" s="21"/>
      <c r="P1308" s="21"/>
      <c r="Q1308" s="33">
        <f t="shared" si="17"/>
        <v>1.0117744687871424</v>
      </c>
      <c r="R1308" s="5">
        <f t="shared" ca="1" si="4"/>
        <v>2.492772055856503</v>
      </c>
      <c r="S1308" s="20"/>
      <c r="T1308" s="20"/>
      <c r="U1308" s="5">
        <f t="shared" ca="1" si="5"/>
        <v>4.6906022447973053</v>
      </c>
      <c r="V1308" s="23"/>
      <c r="W1308" s="20"/>
      <c r="X1308" s="32">
        <f t="shared" si="18"/>
        <v>0.97645106242571511</v>
      </c>
      <c r="Y1308" s="18">
        <f t="shared" ca="1" si="6"/>
        <v>849424861.60853028</v>
      </c>
      <c r="Z1308" s="20"/>
      <c r="AA1308" s="20"/>
      <c r="AB1308" s="18"/>
      <c r="AC1308" s="20"/>
      <c r="AD1308" s="20"/>
      <c r="AE1308" s="24">
        <f t="shared" si="88"/>
        <v>9</v>
      </c>
      <c r="AH1308" s="25" t="str">
        <f t="shared" ca="1" si="7"/>
        <v>-</v>
      </c>
      <c r="AI1308" s="15">
        <f t="shared" ca="1" si="8"/>
        <v>31.957974061790434</v>
      </c>
      <c r="AJ1308" s="15">
        <f t="shared" ca="1" si="9"/>
        <v>34.962885983648597</v>
      </c>
      <c r="AK1308" s="17">
        <f t="shared" ca="1" si="10"/>
        <v>3.9367536011663228E-2</v>
      </c>
      <c r="AL1308" s="17">
        <f t="shared" ca="1" si="11"/>
        <v>3.0126093650919866E-2</v>
      </c>
      <c r="AM1308" s="26">
        <f t="shared" ca="1" si="12"/>
        <v>0</v>
      </c>
      <c r="AN1308" s="26">
        <f t="shared" ca="1" si="13"/>
        <v>1</v>
      </c>
      <c r="AO1308" s="25">
        <f t="shared" si="20"/>
        <v>0</v>
      </c>
      <c r="AP1308" s="26">
        <f t="shared" si="21"/>
        <v>0</v>
      </c>
      <c r="AQ1308" s="25">
        <f t="shared" si="22"/>
        <v>1</v>
      </c>
      <c r="AR1308" s="26">
        <f t="shared" si="23"/>
        <v>0</v>
      </c>
      <c r="BD1308" s="30"/>
      <c r="BE1308" s="30"/>
      <c r="BF1308" s="30"/>
    </row>
    <row r="1309" spans="1:58" x14ac:dyDescent="0.2">
      <c r="A1309" s="40">
        <v>39969</v>
      </c>
      <c r="B1309" s="13">
        <v>30.55</v>
      </c>
      <c r="C1309" s="14">
        <v>32.200000000000003</v>
      </c>
      <c r="D1309" s="31">
        <f t="shared" si="14"/>
        <v>20951.955837389945</v>
      </c>
      <c r="E1309" s="31">
        <f t="shared" si="15"/>
        <v>27906.406771914244</v>
      </c>
      <c r="F1309" s="16">
        <f t="shared" si="0"/>
        <v>48858.362609304189</v>
      </c>
      <c r="G1309" s="16">
        <f t="shared" si="1"/>
        <v>31.492429682751791</v>
      </c>
      <c r="H1309" s="17">
        <f t="shared" si="2"/>
        <v>5.1242236024844789E-2</v>
      </c>
      <c r="I1309" s="16">
        <v>29.62</v>
      </c>
      <c r="J1309" s="32">
        <f t="shared" si="16"/>
        <v>0.99570743459421518</v>
      </c>
      <c r="K1309" s="72">
        <f t="shared" ca="1" si="83"/>
        <v>20060.837444284585</v>
      </c>
      <c r="L1309" s="16">
        <v>19801.599609000001</v>
      </c>
      <c r="M1309" s="21">
        <f t="shared" ca="1" si="84"/>
        <v>1.3091762302211108E-2</v>
      </c>
      <c r="N1309" s="18"/>
      <c r="O1309" s="21"/>
      <c r="P1309" s="21"/>
      <c r="Q1309" s="33">
        <f t="shared" si="17"/>
        <v>1.0042925654057848</v>
      </c>
      <c r="R1309" s="5">
        <f t="shared" ca="1" si="4"/>
        <v>2.5033681515786008</v>
      </c>
      <c r="S1309" s="20"/>
      <c r="T1309" s="20"/>
      <c r="U1309" s="5">
        <f t="shared" ca="1" si="5"/>
        <v>4.7105756876044405</v>
      </c>
      <c r="V1309" s="23"/>
      <c r="W1309" s="20"/>
      <c r="X1309" s="32">
        <f t="shared" si="18"/>
        <v>0.99141486918843047</v>
      </c>
      <c r="Y1309" s="18">
        <f t="shared" ca="1" si="6"/>
        <v>842077014.68541431</v>
      </c>
      <c r="Z1309" s="20"/>
      <c r="AA1309" s="20"/>
      <c r="AB1309" s="18"/>
      <c r="AC1309" s="20"/>
      <c r="AD1309" s="20"/>
      <c r="AE1309" s="24">
        <f t="shared" si="88"/>
        <v>8</v>
      </c>
      <c r="AH1309" s="25" t="str">
        <f t="shared" ca="1" si="7"/>
        <v>-</v>
      </c>
      <c r="AI1309" s="15">
        <f t="shared" ca="1" si="8"/>
        <v>31.862357351058488</v>
      </c>
      <c r="AJ1309" s="15">
        <f t="shared" ca="1" si="9"/>
        <v>34.700653347878223</v>
      </c>
      <c r="AK1309" s="17">
        <f t="shared" ca="1" si="10"/>
        <v>4.3535480698931615E-2</v>
      </c>
      <c r="AL1309" s="17">
        <f t="shared" ca="1" si="11"/>
        <v>3.249786191059674E-2</v>
      </c>
      <c r="AM1309" s="26">
        <f t="shared" ca="1" si="12"/>
        <v>0</v>
      </c>
      <c r="AN1309" s="26">
        <f t="shared" ca="1" si="13"/>
        <v>1</v>
      </c>
      <c r="AO1309" s="25">
        <f t="shared" si="20"/>
        <v>0</v>
      </c>
      <c r="AP1309" s="26">
        <f t="shared" si="21"/>
        <v>0</v>
      </c>
      <c r="AQ1309" s="25">
        <f t="shared" si="22"/>
        <v>1</v>
      </c>
      <c r="AR1309" s="26">
        <f t="shared" si="23"/>
        <v>0</v>
      </c>
      <c r="BD1309" s="30"/>
      <c r="BE1309" s="30"/>
      <c r="BF1309" s="30"/>
    </row>
    <row r="1310" spans="1:58" x14ac:dyDescent="0.2">
      <c r="A1310" s="40">
        <v>39972</v>
      </c>
      <c r="B1310" s="13">
        <v>30.25</v>
      </c>
      <c r="C1310" s="14">
        <v>32</v>
      </c>
      <c r="D1310" s="31">
        <f t="shared" si="14"/>
        <v>18332.961357716202</v>
      </c>
      <c r="E1310" s="31">
        <f t="shared" si="15"/>
        <v>30391.198118312779</v>
      </c>
      <c r="F1310" s="16">
        <f t="shared" si="0"/>
        <v>48724.159476028981</v>
      </c>
      <c r="G1310" s="16">
        <f t="shared" si="1"/>
        <v>31.341544672683636</v>
      </c>
      <c r="H1310" s="17">
        <f t="shared" si="2"/>
        <v>5.46875E-2</v>
      </c>
      <c r="I1310" s="16">
        <v>29.77</v>
      </c>
      <c r="J1310" s="32">
        <f t="shared" si="16"/>
        <v>0.9924752292887602</v>
      </c>
      <c r="K1310" s="72">
        <f t="shared" ca="1" si="83"/>
        <v>19909.072556155246</v>
      </c>
      <c r="L1310" s="16">
        <v>19901.439452999999</v>
      </c>
      <c r="M1310" s="21">
        <f t="shared" ca="1" si="84"/>
        <v>3.835452793891545E-4</v>
      </c>
      <c r="N1310" s="18"/>
      <c r="O1310" s="21"/>
      <c r="P1310" s="21"/>
      <c r="Q1310" s="33">
        <f t="shared" si="17"/>
        <v>1.0075247707112398</v>
      </c>
      <c r="R1310" s="5">
        <f t="shared" ca="1" si="4"/>
        <v>2.5221003511643629</v>
      </c>
      <c r="S1310" s="20"/>
      <c r="T1310" s="20"/>
      <c r="U1310" s="5">
        <f t="shared" ca="1" si="5"/>
        <v>4.7458592074624786</v>
      </c>
      <c r="V1310" s="23"/>
      <c r="W1310" s="20"/>
      <c r="X1310" s="32">
        <f t="shared" si="18"/>
        <v>0.9849504585775205</v>
      </c>
      <c r="Y1310" s="18">
        <f t="shared" ca="1" si="6"/>
        <v>829349556.08939874</v>
      </c>
      <c r="Z1310" s="20"/>
      <c r="AA1310" s="20"/>
      <c r="AB1310" s="18"/>
      <c r="AC1310" s="20"/>
      <c r="AD1310" s="20"/>
      <c r="AE1310" s="24">
        <f t="shared" si="88"/>
        <v>7</v>
      </c>
      <c r="AH1310" s="25" t="str">
        <f t="shared" ca="1" si="7"/>
        <v>-</v>
      </c>
      <c r="AI1310" s="15">
        <f t="shared" ca="1" si="8"/>
        <v>31.736332717435488</v>
      </c>
      <c r="AJ1310" s="15">
        <f t="shared" ca="1" si="9"/>
        <v>34.456445189152312</v>
      </c>
      <c r="AK1310" s="17">
        <f t="shared" ca="1" si="10"/>
        <v>4.6565407947608863E-2</v>
      </c>
      <c r="AL1310" s="17">
        <f t="shared" ca="1" si="11"/>
        <v>3.418506142982751E-2</v>
      </c>
      <c r="AM1310" s="26">
        <f t="shared" ca="1" si="12"/>
        <v>0</v>
      </c>
      <c r="AN1310" s="26">
        <f t="shared" ca="1" si="13"/>
        <v>1</v>
      </c>
      <c r="AO1310" s="25">
        <f t="shared" si="20"/>
        <v>0</v>
      </c>
      <c r="AP1310" s="26">
        <f t="shared" si="21"/>
        <v>0</v>
      </c>
      <c r="AQ1310" s="25">
        <f t="shared" si="22"/>
        <v>1</v>
      </c>
      <c r="AR1310" s="26">
        <f t="shared" si="23"/>
        <v>0</v>
      </c>
      <c r="BD1310" s="30"/>
      <c r="BE1310" s="30"/>
      <c r="BF1310" s="30"/>
    </row>
    <row r="1311" spans="1:58" x14ac:dyDescent="0.2">
      <c r="A1311" s="40">
        <v>39973</v>
      </c>
      <c r="B1311" s="13">
        <v>29.1</v>
      </c>
      <c r="C1311" s="14">
        <v>30.95</v>
      </c>
      <c r="D1311" s="31">
        <f t="shared" si="14"/>
        <v>15713.966878042458</v>
      </c>
      <c r="E1311" s="31">
        <f t="shared" si="15"/>
        <v>32866.966337379366</v>
      </c>
      <c r="F1311" s="16">
        <f t="shared" si="0"/>
        <v>48580.933215421828</v>
      </c>
      <c r="G1311" s="16">
        <f t="shared" si="1"/>
        <v>30.35159982939253</v>
      </c>
      <c r="H1311" s="17">
        <f t="shared" si="2"/>
        <v>5.9773828756058078E-2</v>
      </c>
      <c r="I1311" s="16">
        <v>28.27</v>
      </c>
      <c r="J1311" s="32">
        <f t="shared" si="16"/>
        <v>0.96556760762437954</v>
      </c>
      <c r="K1311" s="72">
        <f t="shared" ca="1" si="83"/>
        <v>19222.771852226575</v>
      </c>
      <c r="L1311" s="16">
        <v>19010.560547000001</v>
      </c>
      <c r="M1311" s="21">
        <f t="shared" ca="1" si="84"/>
        <v>1.1162811570017722E-2</v>
      </c>
      <c r="N1311" s="18"/>
      <c r="O1311" s="21"/>
      <c r="P1311" s="21"/>
      <c r="Q1311" s="33">
        <f t="shared" si="17"/>
        <v>1.0344323923756205</v>
      </c>
      <c r="R1311" s="5">
        <f t="shared" ca="1" si="4"/>
        <v>2.6088336149614331</v>
      </c>
      <c r="S1311" s="20"/>
      <c r="T1311" s="20"/>
      <c r="U1311" s="5">
        <f t="shared" ca="1" si="5"/>
        <v>4.9091024228505971</v>
      </c>
      <c r="V1311" s="23"/>
      <c r="W1311" s="20"/>
      <c r="X1311" s="32">
        <f t="shared" si="18"/>
        <v>0.93113521524875908</v>
      </c>
      <c r="Y1311" s="18">
        <f t="shared" ca="1" si="6"/>
        <v>772185754.11951864</v>
      </c>
      <c r="Z1311" s="20"/>
      <c r="AA1311" s="20"/>
      <c r="AB1311" s="18"/>
      <c r="AC1311" s="20"/>
      <c r="AD1311" s="20"/>
      <c r="AE1311" s="24">
        <f t="shared" si="88"/>
        <v>6</v>
      </c>
      <c r="AH1311" s="25" t="str">
        <f t="shared" ca="1" si="7"/>
        <v>-</v>
      </c>
      <c r="AI1311" s="15">
        <f t="shared" ca="1" si="8"/>
        <v>31.628886410271189</v>
      </c>
      <c r="AJ1311" s="15">
        <f t="shared" ca="1" si="9"/>
        <v>34.229600575449176</v>
      </c>
      <c r="AK1311" s="17">
        <f t="shared" ca="1" si="10"/>
        <v>5.0294650409661912E-2</v>
      </c>
      <c r="AL1311" s="17">
        <f t="shared" ca="1" si="11"/>
        <v>3.7826799221057035E-2</v>
      </c>
      <c r="AM1311" s="26">
        <f t="shared" ca="1" si="12"/>
        <v>0</v>
      </c>
      <c r="AN1311" s="26">
        <f t="shared" ca="1" si="13"/>
        <v>1</v>
      </c>
      <c r="AO1311" s="25">
        <f t="shared" si="20"/>
        <v>0</v>
      </c>
      <c r="AP1311" s="26">
        <f t="shared" si="21"/>
        <v>0</v>
      </c>
      <c r="AQ1311" s="25">
        <f t="shared" si="22"/>
        <v>1</v>
      </c>
      <c r="AR1311" s="26">
        <f t="shared" si="23"/>
        <v>0</v>
      </c>
      <c r="BD1311" s="30"/>
      <c r="BE1311" s="30"/>
      <c r="BF1311" s="30"/>
    </row>
    <row r="1312" spans="1:58" x14ac:dyDescent="0.2">
      <c r="A1312" s="40">
        <v>39974</v>
      </c>
      <c r="B1312" s="13">
        <v>29.1</v>
      </c>
      <c r="C1312" s="14">
        <v>31.2</v>
      </c>
      <c r="D1312" s="31">
        <f t="shared" si="14"/>
        <v>13094.972398368714</v>
      </c>
      <c r="E1312" s="31">
        <f t="shared" si="15"/>
        <v>35329.41348951203</v>
      </c>
      <c r="F1312" s="16">
        <f t="shared" si="0"/>
        <v>48424.385887880744</v>
      </c>
      <c r="G1312" s="16">
        <f t="shared" si="1"/>
        <v>30.632115833120839</v>
      </c>
      <c r="H1312" s="17">
        <f t="shared" si="2"/>
        <v>6.7307692307692291E-2</v>
      </c>
      <c r="I1312" s="16">
        <v>28.46</v>
      </c>
      <c r="J1312" s="32">
        <f t="shared" si="16"/>
        <v>1.0059900299740876</v>
      </c>
      <c r="K1312" s="72">
        <f t="shared" ca="1" si="83"/>
        <v>19337.128463686044</v>
      </c>
      <c r="L1312" s="16">
        <v>19200</v>
      </c>
      <c r="M1312" s="21">
        <f t="shared" ca="1" si="84"/>
        <v>7.1421074836481085E-3</v>
      </c>
      <c r="N1312" s="18"/>
      <c r="O1312" s="21"/>
      <c r="P1312" s="21"/>
      <c r="Q1312" s="33">
        <f t="shared" si="17"/>
        <v>0.99400997002591229</v>
      </c>
      <c r="R1312" s="5">
        <f t="shared" ca="1" si="4"/>
        <v>2.5930985938330888</v>
      </c>
      <c r="S1312" s="20"/>
      <c r="T1312" s="20"/>
      <c r="U1312" s="5">
        <f t="shared" ca="1" si="5"/>
        <v>4.8795296936590358</v>
      </c>
      <c r="V1312" s="23"/>
      <c r="W1312" s="20"/>
      <c r="X1312" s="32">
        <f t="shared" si="18"/>
        <v>1.0119800599481754</v>
      </c>
      <c r="Y1312" s="18">
        <f t="shared" ca="1" si="6"/>
        <v>781385156.95740759</v>
      </c>
      <c r="Z1312" s="20"/>
      <c r="AA1312" s="20"/>
      <c r="AB1312" s="18"/>
      <c r="AC1312" s="20"/>
      <c r="AD1312" s="20"/>
      <c r="AE1312" s="24">
        <f t="shared" si="88"/>
        <v>5</v>
      </c>
      <c r="AH1312" s="25" t="str">
        <f t="shared" ca="1" si="7"/>
        <v>-</v>
      </c>
      <c r="AI1312" s="15">
        <f t="shared" ca="1" si="8"/>
        <v>31.523469784795495</v>
      </c>
      <c r="AJ1312" s="15">
        <f t="shared" ca="1" si="9"/>
        <v>34.01511920447232</v>
      </c>
      <c r="AK1312" s="17">
        <f t="shared" ca="1" si="10"/>
        <v>5.3985717407180521E-2</v>
      </c>
      <c r="AL1312" s="17">
        <f t="shared" ca="1" si="11"/>
        <v>4.0007598061600605E-2</v>
      </c>
      <c r="AM1312" s="26">
        <f t="shared" ca="1" si="12"/>
        <v>0</v>
      </c>
      <c r="AN1312" s="26">
        <f t="shared" ca="1" si="13"/>
        <v>1</v>
      </c>
      <c r="AO1312" s="25">
        <f t="shared" si="20"/>
        <v>0</v>
      </c>
      <c r="AP1312" s="26">
        <f t="shared" si="21"/>
        <v>0</v>
      </c>
      <c r="AQ1312" s="25">
        <f t="shared" si="22"/>
        <v>1</v>
      </c>
      <c r="AR1312" s="26">
        <f t="shared" si="23"/>
        <v>0</v>
      </c>
      <c r="BD1312" s="30"/>
      <c r="BE1312" s="30"/>
      <c r="BF1312" s="30"/>
    </row>
    <row r="1313" spans="1:58" x14ac:dyDescent="0.2">
      <c r="A1313" s="40">
        <v>39975</v>
      </c>
      <c r="B1313" s="13">
        <v>28.1</v>
      </c>
      <c r="C1313" s="14">
        <v>30.6</v>
      </c>
      <c r="D1313" s="31">
        <f t="shared" si="14"/>
        <v>10475.977918694971</v>
      </c>
      <c r="E1313" s="31">
        <f t="shared" si="15"/>
        <v>37772.129494592351</v>
      </c>
      <c r="F1313" s="16">
        <f t="shared" si="0"/>
        <v>48248.107413287318</v>
      </c>
      <c r="G1313" s="16">
        <f t="shared" si="1"/>
        <v>30.057181924828736</v>
      </c>
      <c r="H1313" s="17">
        <f t="shared" si="2"/>
        <v>8.1699346405228801E-2</v>
      </c>
      <c r="I1313" s="16">
        <v>28.11</v>
      </c>
      <c r="J1313" s="32">
        <f t="shared" si="16"/>
        <v>0.97765905025801236</v>
      </c>
      <c r="K1313" s="72">
        <f t="shared" ca="1" si="83"/>
        <v>18904.347924718764</v>
      </c>
      <c r="L1313" s="16">
        <v>18767.359375</v>
      </c>
      <c r="M1313" s="21">
        <f t="shared" ca="1" si="84"/>
        <v>7.2992980515546963E-3</v>
      </c>
      <c r="N1313" s="18"/>
      <c r="O1313" s="21"/>
      <c r="P1313" s="21"/>
      <c r="Q1313" s="33">
        <f t="shared" si="17"/>
        <v>1.0223409497419875</v>
      </c>
      <c r="R1313" s="5">
        <f t="shared" ca="1" si="4"/>
        <v>2.6509204407341698</v>
      </c>
      <c r="S1313" s="20"/>
      <c r="T1313" s="20"/>
      <c r="U1313" s="5">
        <f t="shared" ca="1" si="5"/>
        <v>4.9883722363775984</v>
      </c>
      <c r="V1313" s="23"/>
      <c r="W1313" s="20"/>
      <c r="X1313" s="32">
        <f t="shared" si="18"/>
        <v>0.95531810051602484</v>
      </c>
      <c r="Y1313" s="18">
        <f t="shared" ca="1" si="6"/>
        <v>746422256.29774952</v>
      </c>
      <c r="Z1313" s="20"/>
      <c r="AA1313" s="20"/>
      <c r="AB1313" s="18"/>
      <c r="AC1313" s="20"/>
      <c r="AD1313" s="20"/>
      <c r="AE1313" s="24">
        <f t="shared" si="88"/>
        <v>4</v>
      </c>
      <c r="AH1313" s="25" t="str">
        <f t="shared" ca="1" si="7"/>
        <v>-</v>
      </c>
      <c r="AI1313" s="15">
        <f t="shared" ca="1" si="8"/>
        <v>31.400780054755565</v>
      </c>
      <c r="AJ1313" s="15">
        <f t="shared" ca="1" si="9"/>
        <v>33.784583011883868</v>
      </c>
      <c r="AK1313" s="17">
        <f t="shared" ca="1" si="10"/>
        <v>5.9945307300650251E-2</v>
      </c>
      <c r="AL1313" s="17">
        <f t="shared" ca="1" si="11"/>
        <v>4.1207557211927405E-2</v>
      </c>
      <c r="AM1313" s="26">
        <f t="shared" ca="1" si="12"/>
        <v>0</v>
      </c>
      <c r="AN1313" s="26">
        <f t="shared" ca="1" si="13"/>
        <v>1</v>
      </c>
      <c r="AO1313" s="25">
        <f t="shared" si="20"/>
        <v>0</v>
      </c>
      <c r="AP1313" s="26">
        <f t="shared" si="21"/>
        <v>0</v>
      </c>
      <c r="AQ1313" s="25">
        <f t="shared" si="22"/>
        <v>1</v>
      </c>
      <c r="AR1313" s="26">
        <f t="shared" si="23"/>
        <v>0</v>
      </c>
      <c r="BD1313" s="30"/>
      <c r="BE1313" s="30"/>
      <c r="BF1313" s="30"/>
    </row>
    <row r="1314" spans="1:58" x14ac:dyDescent="0.2">
      <c r="A1314" s="40">
        <v>39976</v>
      </c>
      <c r="B1314" s="13">
        <v>28.35</v>
      </c>
      <c r="C1314" s="14">
        <v>29.95</v>
      </c>
      <c r="D1314" s="31">
        <f t="shared" si="14"/>
        <v>7856.9834390212282</v>
      </c>
      <c r="E1314" s="31">
        <f t="shared" si="15"/>
        <v>40177.153837037848</v>
      </c>
      <c r="F1314" s="16">
        <f t="shared" si="0"/>
        <v>48034.137276059075</v>
      </c>
      <c r="G1314" s="16">
        <f t="shared" si="1"/>
        <v>29.688286680779015</v>
      </c>
      <c r="H1314" s="17">
        <f t="shared" si="2"/>
        <v>5.3422370617696058E-2</v>
      </c>
      <c r="I1314" s="16">
        <v>28.15</v>
      </c>
      <c r="J1314" s="32">
        <f t="shared" si="16"/>
        <v>0.98334652567801195</v>
      </c>
      <c r="K1314" s="72">
        <f t="shared" ca="1" si="83"/>
        <v>18588.766994301528</v>
      </c>
      <c r="L1314" s="16">
        <v>18406.400390999999</v>
      </c>
      <c r="M1314" s="21">
        <f t="shared" ca="1" si="84"/>
        <v>9.9077820447010852E-3</v>
      </c>
      <c r="N1314" s="18"/>
      <c r="O1314" s="21"/>
      <c r="P1314" s="21"/>
      <c r="Q1314" s="33">
        <f t="shared" si="17"/>
        <v>1.0166534743219882</v>
      </c>
      <c r="R1314" s="5">
        <f t="shared" ca="1" si="4"/>
        <v>2.6949552032570923</v>
      </c>
      <c r="S1314" s="20"/>
      <c r="T1314" s="20"/>
      <c r="U1314" s="5">
        <f t="shared" ca="1" si="5"/>
        <v>5.0712723421744101</v>
      </c>
      <c r="V1314" s="23"/>
      <c r="W1314" s="20"/>
      <c r="X1314" s="32">
        <f t="shared" si="18"/>
        <v>0.96669305135602379</v>
      </c>
      <c r="Y1314" s="18">
        <f t="shared" ca="1" si="6"/>
        <v>721513720.33891237</v>
      </c>
      <c r="Z1314" s="20"/>
      <c r="AA1314" s="20"/>
      <c r="AB1314" s="18"/>
      <c r="AC1314" s="20"/>
      <c r="AD1314" s="20"/>
      <c r="AE1314" s="24">
        <f t="shared" si="88"/>
        <v>3</v>
      </c>
      <c r="AH1314" s="25" t="str">
        <f t="shared" ca="1" si="7"/>
        <v>-</v>
      </c>
      <c r="AI1314" s="15">
        <f t="shared" ca="1" si="8"/>
        <v>31.206900282602625</v>
      </c>
      <c r="AJ1314" s="15">
        <f t="shared" ca="1" si="9"/>
        <v>33.562346101658974</v>
      </c>
      <c r="AK1314" s="17">
        <f t="shared" ca="1" si="10"/>
        <v>6.1355495685253336E-2</v>
      </c>
      <c r="AL1314" s="17">
        <f t="shared" ca="1" si="11"/>
        <v>4.2755054101648059E-2</v>
      </c>
      <c r="AM1314" s="26">
        <f t="shared" ca="1" si="12"/>
        <v>0</v>
      </c>
      <c r="AN1314" s="26">
        <f t="shared" ca="1" si="13"/>
        <v>1</v>
      </c>
      <c r="AO1314" s="25">
        <f t="shared" si="20"/>
        <v>0</v>
      </c>
      <c r="AP1314" s="26">
        <f t="shared" si="21"/>
        <v>0</v>
      </c>
      <c r="AQ1314" s="25">
        <f t="shared" si="22"/>
        <v>1</v>
      </c>
      <c r="AR1314" s="26">
        <f t="shared" si="23"/>
        <v>0</v>
      </c>
      <c r="BD1314" s="30"/>
      <c r="BE1314" s="30"/>
      <c r="BF1314" s="30"/>
    </row>
    <row r="1315" spans="1:58" x14ac:dyDescent="0.2">
      <c r="A1315" s="40">
        <v>39979</v>
      </c>
      <c r="B1315" s="13">
        <v>30.2</v>
      </c>
      <c r="C1315" s="14">
        <v>31.35</v>
      </c>
      <c r="D1315" s="31">
        <f t="shared" si="14"/>
        <v>5237.9889593474854</v>
      </c>
      <c r="E1315" s="31">
        <f t="shared" si="15"/>
        <v>42656.235422972757</v>
      </c>
      <c r="F1315" s="16">
        <f t="shared" si="0"/>
        <v>47894.224382320244</v>
      </c>
      <c r="G1315" s="16">
        <f t="shared" si="1"/>
        <v>31.224229358948065</v>
      </c>
      <c r="H1315" s="17">
        <f t="shared" si="2"/>
        <v>3.6682615629984094E-2</v>
      </c>
      <c r="I1315" s="16">
        <v>30.81</v>
      </c>
      <c r="J1315" s="32">
        <f t="shared" si="16"/>
        <v>1.04867217062159</v>
      </c>
      <c r="K1315" s="72">
        <f t="shared" ca="1" si="83"/>
        <v>19492.727921236023</v>
      </c>
      <c r="L1315" s="16">
        <v>19223.039062</v>
      </c>
      <c r="M1315" s="21">
        <f t="shared" ca="1" si="84"/>
        <v>1.4029460085171565E-2</v>
      </c>
      <c r="N1315" s="18"/>
      <c r="O1315" s="21"/>
      <c r="P1315" s="21"/>
      <c r="Q1315" s="33">
        <f t="shared" si="17"/>
        <v>0.95132782937840998</v>
      </c>
      <c r="R1315" s="5">
        <f t="shared" ca="1" si="4"/>
        <v>2.5636790798386215</v>
      </c>
      <c r="S1315" s="20"/>
      <c r="T1315" s="20"/>
      <c r="U1315" s="5">
        <f t="shared" ca="1" si="5"/>
        <v>4.8242773425876706</v>
      </c>
      <c r="V1315" s="23"/>
      <c r="W1315" s="20"/>
      <c r="X1315" s="32">
        <f t="shared" si="18"/>
        <v>1.09734434124318</v>
      </c>
      <c r="Y1315" s="18">
        <f t="shared" ca="1" si="6"/>
        <v>791696890.66349244</v>
      </c>
      <c r="Z1315" s="20"/>
      <c r="AA1315" s="20"/>
      <c r="AB1315" s="18"/>
      <c r="AC1315" s="20"/>
      <c r="AD1315" s="20"/>
      <c r="AE1315" s="24">
        <f t="shared" si="88"/>
        <v>2</v>
      </c>
      <c r="AH1315" s="25" t="str">
        <f t="shared" ca="1" si="7"/>
        <v>-</v>
      </c>
      <c r="AI1315" s="15">
        <f t="shared" ca="1" si="8"/>
        <v>31.153028251423752</v>
      </c>
      <c r="AJ1315" s="15">
        <f t="shared" ca="1" si="9"/>
        <v>33.412790720169902</v>
      </c>
      <c r="AK1315" s="17">
        <f t="shared" ca="1" si="10"/>
        <v>5.8928892286109889E-2</v>
      </c>
      <c r="AL1315" s="17">
        <f t="shared" ca="1" si="11"/>
        <v>4.3811035691155249E-2</v>
      </c>
      <c r="AM1315" s="26">
        <f t="shared" ca="1" si="12"/>
        <v>0</v>
      </c>
      <c r="AN1315" s="26">
        <f t="shared" ca="1" si="13"/>
        <v>1</v>
      </c>
      <c r="AO1315" s="25">
        <f t="shared" si="20"/>
        <v>0</v>
      </c>
      <c r="AP1315" s="26">
        <f t="shared" si="21"/>
        <v>0</v>
      </c>
      <c r="AQ1315" s="25">
        <f t="shared" si="22"/>
        <v>1</v>
      </c>
      <c r="AR1315" s="26">
        <f t="shared" si="23"/>
        <v>0</v>
      </c>
      <c r="BD1315" s="30"/>
      <c r="BE1315" s="30"/>
      <c r="BF1315" s="30"/>
    </row>
    <row r="1316" spans="1:58" x14ac:dyDescent="0.2">
      <c r="A1316" s="40">
        <v>39980</v>
      </c>
      <c r="B1316" s="13">
        <v>31.85</v>
      </c>
      <c r="C1316" s="14">
        <v>32.4</v>
      </c>
      <c r="D1316" s="31">
        <f t="shared" si="14"/>
        <v>2618.9944796737427</v>
      </c>
      <c r="E1316" s="31">
        <f t="shared" si="15"/>
        <v>45179.158334811575</v>
      </c>
      <c r="F1316" s="16">
        <f t="shared" si="0"/>
        <v>47798.152814485315</v>
      </c>
      <c r="G1316" s="16">
        <f t="shared" si="1"/>
        <v>32.369863961701384</v>
      </c>
      <c r="H1316" s="17">
        <f t="shared" si="2"/>
        <v>1.6975308641975273E-2</v>
      </c>
      <c r="I1316" s="16">
        <v>32.68</v>
      </c>
      <c r="J1316" s="32">
        <f t="shared" si="16"/>
        <v>1.0346110551878538</v>
      </c>
      <c r="K1316" s="72">
        <f t="shared" ca="1" si="83"/>
        <v>20166.569618926827</v>
      </c>
      <c r="L1316" s="16">
        <v>19916.800781000002</v>
      </c>
      <c r="M1316" s="21">
        <f t="shared" ca="1" si="84"/>
        <v>1.2540610345668429E-2</v>
      </c>
      <c r="N1316" s="18"/>
      <c r="O1316" s="21"/>
      <c r="P1316" s="21"/>
      <c r="Q1316" s="33">
        <f t="shared" si="17"/>
        <v>0.96538894481214621</v>
      </c>
      <c r="R1316" s="5">
        <f t="shared" ca="1" si="4"/>
        <v>2.4748443386670367</v>
      </c>
      <c r="S1316" s="20"/>
      <c r="T1316" s="20"/>
      <c r="U1316" s="5">
        <f t="shared" ca="1" si="5"/>
        <v>4.6571445684208239</v>
      </c>
      <c r="V1316" s="23"/>
      <c r="W1316" s="20"/>
      <c r="X1316" s="32">
        <f t="shared" si="18"/>
        <v>1.0692221103757076</v>
      </c>
      <c r="Y1316" s="18">
        <f t="shared" ca="1" si="6"/>
        <v>846444109.41040826</v>
      </c>
      <c r="Z1316" s="20"/>
      <c r="AA1316" s="20"/>
      <c r="AB1316" s="18"/>
      <c r="AC1316" s="20"/>
      <c r="AD1316" s="20"/>
      <c r="AE1316" s="24">
        <f t="shared" si="88"/>
        <v>1</v>
      </c>
      <c r="AH1316" s="25" t="str">
        <f t="shared" ca="1" si="7"/>
        <v>-</v>
      </c>
      <c r="AI1316" s="15">
        <f t="shared" ca="1" si="8"/>
        <v>31.113784905728565</v>
      </c>
      <c r="AJ1316" s="15">
        <f t="shared" ca="1" si="9"/>
        <v>33.309519289020614</v>
      </c>
      <c r="AK1316" s="17">
        <f t="shared" ca="1" si="10"/>
        <v>5.2643527059772433E-2</v>
      </c>
      <c r="AL1316" s="17">
        <f t="shared" ca="1" si="11"/>
        <v>4.4304670242246942E-2</v>
      </c>
      <c r="AM1316" s="26">
        <f t="shared" ca="1" si="12"/>
        <v>0</v>
      </c>
      <c r="AN1316" s="26">
        <f t="shared" ca="1" si="13"/>
        <v>1</v>
      </c>
      <c r="AO1316" s="25">
        <f t="shared" si="20"/>
        <v>0</v>
      </c>
      <c r="AP1316" s="26">
        <f t="shared" si="21"/>
        <v>0</v>
      </c>
      <c r="AQ1316" s="25">
        <f t="shared" si="22"/>
        <v>1</v>
      </c>
      <c r="AR1316" s="26">
        <f t="shared" si="23"/>
        <v>0</v>
      </c>
      <c r="BD1316" s="30"/>
      <c r="BE1316" s="30"/>
      <c r="BF1316" s="30"/>
    </row>
    <row r="1317" spans="1:58" x14ac:dyDescent="0.2">
      <c r="A1317" s="41">
        <v>39981</v>
      </c>
      <c r="B1317" s="13">
        <v>32.65</v>
      </c>
      <c r="C1317" s="14">
        <v>32.1</v>
      </c>
      <c r="D1317" s="31">
        <f t="shared" si="14"/>
        <v>47753.694574861227</v>
      </c>
      <c r="E1317" s="31">
        <f t="shared" si="15"/>
        <v>0</v>
      </c>
      <c r="F1317" s="16">
        <f t="shared" si="0"/>
        <v>47753.694574861227</v>
      </c>
      <c r="G1317" s="16">
        <f t="shared" si="1"/>
        <v>32.65</v>
      </c>
      <c r="H1317" s="17">
        <f t="shared" si="2"/>
        <v>-1.713395638629267E-2</v>
      </c>
      <c r="I1317" s="16">
        <v>31.54</v>
      </c>
      <c r="J1317" s="32">
        <f t="shared" si="16"/>
        <v>1.0077160493827162</v>
      </c>
      <c r="K1317" s="72">
        <f t="shared" ca="1" si="83"/>
        <v>20321.347371597447</v>
      </c>
      <c r="L1317" s="16">
        <v>20211.199218999998</v>
      </c>
      <c r="M1317" s="21">
        <f t="shared" ca="1" si="84"/>
        <v>5.4498573490830452E-3</v>
      </c>
      <c r="N1317" s="18"/>
      <c r="O1317" s="21"/>
      <c r="P1317" s="21"/>
      <c r="Q1317" s="33">
        <f t="shared" si="17"/>
        <v>0.99228395061728381</v>
      </c>
      <c r="R1317" s="5">
        <f t="shared" ca="1" si="4"/>
        <v>2.4556460142902647</v>
      </c>
      <c r="S1317" s="20"/>
      <c r="T1317" s="20"/>
      <c r="U1317" s="5">
        <f t="shared" ca="1" si="5"/>
        <v>4.6210516018280634</v>
      </c>
      <c r="V1317" s="23"/>
      <c r="W1317" s="20"/>
      <c r="X1317" s="32">
        <f t="shared" si="18"/>
        <v>1.0154320987654324</v>
      </c>
      <c r="Y1317" s="18">
        <f t="shared" ca="1" si="6"/>
        <v>859449951.6920259</v>
      </c>
      <c r="Z1317" s="20"/>
      <c r="AA1317" s="20"/>
      <c r="AB1317" s="18"/>
      <c r="AC1317" s="20"/>
      <c r="AD1317" s="20"/>
      <c r="AE1317" s="24">
        <v>24</v>
      </c>
      <c r="AH1317" s="25" t="str">
        <f t="shared" ca="1" si="7"/>
        <v>-</v>
      </c>
      <c r="AI1317" s="15">
        <f t="shared" ca="1" si="8"/>
        <v>31.203325314160345</v>
      </c>
      <c r="AJ1317" s="15">
        <f t="shared" ca="1" si="9"/>
        <v>33.144053340867117</v>
      </c>
      <c r="AK1317" s="17">
        <f t="shared" ca="1" si="10"/>
        <v>3.9825562869380639E-2</v>
      </c>
      <c r="AL1317" s="17">
        <f t="shared" ca="1" si="11"/>
        <v>4.1573641718103647E-2</v>
      </c>
      <c r="AM1317" s="26">
        <f t="shared" ca="1" si="12"/>
        <v>0</v>
      </c>
      <c r="AN1317" s="26">
        <f t="shared" ca="1" si="13"/>
        <v>0</v>
      </c>
      <c r="AO1317" s="25">
        <f t="shared" si="20"/>
        <v>0</v>
      </c>
      <c r="AP1317" s="26">
        <f t="shared" si="21"/>
        <v>0</v>
      </c>
      <c r="AQ1317" s="25">
        <f t="shared" si="22"/>
        <v>1</v>
      </c>
      <c r="AR1317" s="26">
        <f t="shared" si="23"/>
        <v>0</v>
      </c>
      <c r="BD1317" s="30"/>
      <c r="BE1317" s="30"/>
      <c r="BF1317" s="30"/>
    </row>
    <row r="1318" spans="1:58" x14ac:dyDescent="0.2">
      <c r="A1318" s="40">
        <v>39982</v>
      </c>
      <c r="B1318" s="13">
        <v>32.4</v>
      </c>
      <c r="C1318" s="14">
        <v>31.85</v>
      </c>
      <c r="D1318" s="31">
        <f t="shared" si="14"/>
        <v>45763.957300908674</v>
      </c>
      <c r="E1318" s="31">
        <f t="shared" si="15"/>
        <v>2023.8293456246349</v>
      </c>
      <c r="F1318" s="73">
        <f t="shared" si="0"/>
        <v>47787.786646533306</v>
      </c>
      <c r="G1318" s="16">
        <f t="shared" si="1"/>
        <v>32.376707309164019</v>
      </c>
      <c r="H1318" s="17">
        <f t="shared" si="2"/>
        <v>-1.7268445839874413E-2</v>
      </c>
      <c r="I1318" s="16">
        <v>30.03</v>
      </c>
      <c r="J1318" s="32">
        <f t="shared" si="16"/>
        <v>0.99233756573622178</v>
      </c>
      <c r="K1318" s="72">
        <f t="shared" ca="1" si="83"/>
        <v>20164.814270623217</v>
      </c>
      <c r="L1318" s="16">
        <v>20016.640625</v>
      </c>
      <c r="M1318" s="21">
        <f t="shared" ca="1" si="84"/>
        <v>7.4025231505707497E-3</v>
      </c>
      <c r="N1318" s="18"/>
      <c r="O1318" s="21"/>
      <c r="P1318" s="21"/>
      <c r="Q1318" s="33">
        <f t="shared" si="17"/>
        <v>1.0076624342637783</v>
      </c>
      <c r="R1318" s="5">
        <f t="shared" ca="1" si="4"/>
        <v>2.4743591576073753</v>
      </c>
      <c r="S1318" s="20"/>
      <c r="T1318" s="20"/>
      <c r="U1318" s="5">
        <f t="shared" ca="1" si="5"/>
        <v>4.6563006900270967</v>
      </c>
      <c r="V1318" s="23"/>
      <c r="W1318" s="20"/>
      <c r="X1318" s="32">
        <f t="shared" si="18"/>
        <v>0.98467513147244357</v>
      </c>
      <c r="Y1318" s="18">
        <f t="shared" ca="1" si="6"/>
        <v>846223297.9068867</v>
      </c>
      <c r="Z1318" s="20"/>
      <c r="AA1318" s="20"/>
      <c r="AB1318" s="18"/>
      <c r="AC1318" s="20"/>
      <c r="AD1318" s="20"/>
      <c r="AE1318" s="24">
        <f t="shared" ref="AE1318:AE1340" si="89">AE1317-1</f>
        <v>23</v>
      </c>
      <c r="AH1318" s="25" t="str">
        <f t="shared" ca="1" si="7"/>
        <v>-</v>
      </c>
      <c r="AI1318" s="15">
        <f t="shared" ca="1" si="8"/>
        <v>31.301093789823373</v>
      </c>
      <c r="AJ1318" s="15">
        <f t="shared" ca="1" si="9"/>
        <v>33.01031628811743</v>
      </c>
      <c r="AK1318" s="17">
        <f t="shared" ca="1" si="10"/>
        <v>2.5729539844786192E-2</v>
      </c>
      <c r="AL1318" s="17">
        <f t="shared" ca="1" si="11"/>
        <v>3.8974607014205728E-2</v>
      </c>
      <c r="AM1318" s="26">
        <f t="shared" ca="1" si="12"/>
        <v>0</v>
      </c>
      <c r="AN1318" s="26">
        <f t="shared" ca="1" si="13"/>
        <v>0</v>
      </c>
      <c r="AO1318" s="25">
        <f t="shared" si="20"/>
        <v>0</v>
      </c>
      <c r="AP1318" s="26">
        <f t="shared" si="21"/>
        <v>0</v>
      </c>
      <c r="AQ1318" s="25">
        <f t="shared" si="22"/>
        <v>1</v>
      </c>
      <c r="AR1318" s="26">
        <f t="shared" si="23"/>
        <v>0</v>
      </c>
      <c r="BD1318" s="30"/>
      <c r="BE1318" s="30"/>
      <c r="BF1318" s="30"/>
    </row>
    <row r="1319" spans="1:58" x14ac:dyDescent="0.2">
      <c r="A1319" s="40">
        <v>39983</v>
      </c>
      <c r="B1319" s="13">
        <v>31.35</v>
      </c>
      <c r="C1319" s="14">
        <v>31.55</v>
      </c>
      <c r="D1319" s="31">
        <f t="shared" si="14"/>
        <v>43774.220026956122</v>
      </c>
      <c r="E1319" s="31">
        <f t="shared" si="15"/>
        <v>4047.9262899280147</v>
      </c>
      <c r="F1319" s="16">
        <f t="shared" si="0"/>
        <v>47822.146316884136</v>
      </c>
      <c r="G1319" s="16">
        <f t="shared" si="1"/>
        <v>31.366929086633231</v>
      </c>
      <c r="H1319" s="17">
        <f t="shared" si="2"/>
        <v>6.3391442155308342E-3</v>
      </c>
      <c r="I1319" s="16">
        <v>27.99</v>
      </c>
      <c r="J1319" s="32">
        <f t="shared" si="16"/>
        <v>0.96950816443915511</v>
      </c>
      <c r="K1319" s="72">
        <f t="shared" ca="1" si="83"/>
        <v>19549.155057396201</v>
      </c>
      <c r="L1319" s="16">
        <v>19461.119140999999</v>
      </c>
      <c r="M1319" s="21">
        <f t="shared" ca="1" si="84"/>
        <v>4.5236821047321537E-3</v>
      </c>
      <c r="N1319" s="18"/>
      <c r="O1319" s="21"/>
      <c r="P1319" s="21"/>
      <c r="Q1319" s="33">
        <f t="shared" si="17"/>
        <v>1.030491835560845</v>
      </c>
      <c r="R1319" s="5">
        <f t="shared" ca="1" si="4"/>
        <v>2.5497006885572668</v>
      </c>
      <c r="S1319" s="20"/>
      <c r="T1319" s="20"/>
      <c r="U1319" s="5">
        <f t="shared" ca="1" si="5"/>
        <v>4.7981155737995307</v>
      </c>
      <c r="V1319" s="23"/>
      <c r="W1319" s="20"/>
      <c r="X1319" s="32">
        <f t="shared" si="18"/>
        <v>0.9390163288783101</v>
      </c>
      <c r="Y1319" s="18">
        <f t="shared" ca="1" si="6"/>
        <v>794565198.34736288</v>
      </c>
      <c r="Z1319" s="20"/>
      <c r="AA1319" s="20"/>
      <c r="AB1319" s="18"/>
      <c r="AC1319" s="20"/>
      <c r="AD1319" s="20"/>
      <c r="AE1319" s="24">
        <f t="shared" si="89"/>
        <v>22</v>
      </c>
      <c r="AH1319" s="25" t="str">
        <f t="shared" ca="1" si="7"/>
        <v>-</v>
      </c>
      <c r="AI1319" s="15">
        <f t="shared" ca="1" si="8"/>
        <v>31.342376127282105</v>
      </c>
      <c r="AJ1319" s="15">
        <f t="shared" ca="1" si="9"/>
        <v>32.839514484233476</v>
      </c>
      <c r="AK1319" s="17">
        <f t="shared" ca="1" si="10"/>
        <v>1.3169506146503196E-2</v>
      </c>
      <c r="AL1319" s="17">
        <f t="shared" ca="1" si="11"/>
        <v>3.7731143033849252E-2</v>
      </c>
      <c r="AM1319" s="26">
        <f t="shared" ca="1" si="12"/>
        <v>0</v>
      </c>
      <c r="AN1319" s="26">
        <f t="shared" ca="1" si="13"/>
        <v>0</v>
      </c>
      <c r="AO1319" s="25">
        <f t="shared" si="20"/>
        <v>0</v>
      </c>
      <c r="AP1319" s="26">
        <f t="shared" si="21"/>
        <v>0</v>
      </c>
      <c r="AQ1319" s="25">
        <f t="shared" si="22"/>
        <v>1</v>
      </c>
      <c r="AR1319" s="26">
        <f t="shared" si="23"/>
        <v>0</v>
      </c>
      <c r="BD1319" s="30"/>
      <c r="BE1319" s="30"/>
      <c r="BF1319" s="30"/>
    </row>
    <row r="1320" spans="1:58" x14ac:dyDescent="0.2">
      <c r="A1320" s="40">
        <v>39986</v>
      </c>
      <c r="B1320" s="13">
        <v>32.75</v>
      </c>
      <c r="C1320" s="14">
        <v>32.549999999999997</v>
      </c>
      <c r="D1320" s="31">
        <f t="shared" si="14"/>
        <v>41784.482753003569</v>
      </c>
      <c r="E1320" s="31">
        <f t="shared" si="15"/>
        <v>6025.0503323499634</v>
      </c>
      <c r="F1320" s="16">
        <f t="shared" si="0"/>
        <v>47809.533085353534</v>
      </c>
      <c r="G1320" s="16">
        <f t="shared" si="1"/>
        <v>32.724795611069474</v>
      </c>
      <c r="H1320" s="17">
        <f t="shared" si="2"/>
        <v>-6.1443932411675561E-3</v>
      </c>
      <c r="I1320" s="16">
        <v>31.17</v>
      </c>
      <c r="J1320" s="32">
        <f t="shared" si="16"/>
        <v>1.0430145794560977</v>
      </c>
      <c r="K1320" s="72">
        <f t="shared" ca="1" si="83"/>
        <v>20389.222479278189</v>
      </c>
      <c r="L1320" s="16">
        <v>20239.359375</v>
      </c>
      <c r="M1320" s="21">
        <f t="shared" ca="1" si="84"/>
        <v>7.4045379352916888E-3</v>
      </c>
      <c r="N1320" s="18"/>
      <c r="O1320" s="21"/>
      <c r="P1320" s="21"/>
      <c r="Q1320" s="33">
        <f t="shared" si="17"/>
        <v>0.95698542054390245</v>
      </c>
      <c r="R1320" s="5">
        <f t="shared" ca="1" si="4"/>
        <v>2.4399247374099744</v>
      </c>
      <c r="S1320" s="20"/>
      <c r="T1320" s="20"/>
      <c r="U1320" s="5">
        <f t="shared" ca="1" si="5"/>
        <v>4.5915694504591986</v>
      </c>
      <c r="V1320" s="23"/>
      <c r="W1320" s="20"/>
      <c r="X1320" s="32">
        <f t="shared" si="18"/>
        <v>1.0860291589121951</v>
      </c>
      <c r="Y1320" s="18">
        <f t="shared" ca="1" si="6"/>
        <v>862864182.53185844</v>
      </c>
      <c r="Z1320" s="20"/>
      <c r="AA1320" s="20"/>
      <c r="AB1320" s="18"/>
      <c r="AC1320" s="20"/>
      <c r="AD1320" s="20"/>
      <c r="AE1320" s="24">
        <f t="shared" si="89"/>
        <v>21</v>
      </c>
      <c r="AH1320" s="25" t="str">
        <f t="shared" ca="1" si="7"/>
        <v>-</v>
      </c>
      <c r="AI1320" s="15">
        <f t="shared" ca="1" si="8"/>
        <v>31.365781624257579</v>
      </c>
      <c r="AJ1320" s="15">
        <f t="shared" ca="1" si="9"/>
        <v>32.718078151022489</v>
      </c>
      <c r="AK1320" s="17">
        <f t="shared" ca="1" si="10"/>
        <v>3.2417121700259268E-3</v>
      </c>
      <c r="AL1320" s="17">
        <f t="shared" ca="1" si="11"/>
        <v>3.5065372424530249E-2</v>
      </c>
      <c r="AM1320" s="26">
        <f t="shared" ca="1" si="12"/>
        <v>0</v>
      </c>
      <c r="AN1320" s="26">
        <f t="shared" ca="1" si="13"/>
        <v>0</v>
      </c>
      <c r="AO1320" s="25">
        <f t="shared" si="20"/>
        <v>0</v>
      </c>
      <c r="AP1320" s="26">
        <f t="shared" si="21"/>
        <v>0</v>
      </c>
      <c r="AQ1320" s="25">
        <f t="shared" si="22"/>
        <v>1</v>
      </c>
      <c r="AR1320" s="26">
        <f t="shared" si="23"/>
        <v>0</v>
      </c>
      <c r="BD1320" s="30"/>
      <c r="BE1320" s="30"/>
      <c r="BF1320" s="30"/>
    </row>
    <row r="1321" spans="1:58" x14ac:dyDescent="0.2">
      <c r="A1321" s="40">
        <v>39987</v>
      </c>
      <c r="B1321" s="13">
        <v>32.049999999999997</v>
      </c>
      <c r="C1321" s="14">
        <v>32.15</v>
      </c>
      <c r="D1321" s="31">
        <f t="shared" si="14"/>
        <v>39794.745479051016</v>
      </c>
      <c r="E1321" s="31">
        <f t="shared" si="15"/>
        <v>8027.0133345602871</v>
      </c>
      <c r="F1321" s="16">
        <f t="shared" si="0"/>
        <v>47821.758813611305</v>
      </c>
      <c r="G1321" s="16">
        <f t="shared" si="1"/>
        <v>32.066785274179992</v>
      </c>
      <c r="H1321" s="17">
        <f t="shared" si="2"/>
        <v>3.1104199066874783E-3</v>
      </c>
      <c r="I1321" s="16">
        <v>30.58</v>
      </c>
      <c r="J1321" s="32">
        <f t="shared" si="16"/>
        <v>0.98014318223752706</v>
      </c>
      <c r="K1321" s="72">
        <f t="shared" ca="1" si="83"/>
        <v>19983.542681981417</v>
      </c>
      <c r="L1321" s="16">
        <v>19763.199218999998</v>
      </c>
      <c r="M1321" s="21">
        <f t="shared" ca="1" si="84"/>
        <v>1.11491798741564E-2</v>
      </c>
      <c r="N1321" s="18"/>
      <c r="O1321" s="21"/>
      <c r="P1321" s="21"/>
      <c r="Q1321" s="33">
        <f t="shared" si="17"/>
        <v>1.0198568177624729</v>
      </c>
      <c r="R1321" s="5">
        <f t="shared" ca="1" si="4"/>
        <v>2.4882702158918417</v>
      </c>
      <c r="S1321" s="20"/>
      <c r="T1321" s="20"/>
      <c r="U1321" s="5">
        <f t="shared" ca="1" si="5"/>
        <v>4.6825830925309591</v>
      </c>
      <c r="V1321" s="23"/>
      <c r="W1321" s="20"/>
      <c r="X1321" s="32">
        <f t="shared" si="18"/>
        <v>0.96028636447505411</v>
      </c>
      <c r="Y1321" s="18">
        <f t="shared" ca="1" si="6"/>
        <v>828542176.33635426</v>
      </c>
      <c r="Z1321" s="20"/>
      <c r="AA1321" s="20"/>
      <c r="AB1321" s="18"/>
      <c r="AC1321" s="20"/>
      <c r="AD1321" s="20"/>
      <c r="AE1321" s="24">
        <f t="shared" si="89"/>
        <v>20</v>
      </c>
      <c r="AH1321" s="25" t="str">
        <f t="shared" ca="1" si="7"/>
        <v>-</v>
      </c>
      <c r="AI1321" s="15">
        <f t="shared" ca="1" si="8"/>
        <v>31.331776507155684</v>
      </c>
      <c r="AJ1321" s="15">
        <f t="shared" ca="1" si="9"/>
        <v>32.579271886951304</v>
      </c>
      <c r="AK1321" s="17">
        <f t="shared" ca="1" si="10"/>
        <v>-2.3536537838568425E-3</v>
      </c>
      <c r="AL1321" s="17">
        <f t="shared" ca="1" si="11"/>
        <v>3.2922375294714479E-2</v>
      </c>
      <c r="AM1321" s="26">
        <f t="shared" ca="1" si="12"/>
        <v>0</v>
      </c>
      <c r="AN1321" s="26">
        <f t="shared" ca="1" si="13"/>
        <v>0</v>
      </c>
      <c r="AO1321" s="25">
        <f t="shared" si="20"/>
        <v>0</v>
      </c>
      <c r="AP1321" s="26">
        <f t="shared" si="21"/>
        <v>0</v>
      </c>
      <c r="AQ1321" s="25">
        <f t="shared" si="22"/>
        <v>1</v>
      </c>
      <c r="AR1321" s="26">
        <f t="shared" si="23"/>
        <v>0</v>
      </c>
      <c r="BD1321" s="30"/>
      <c r="BE1321" s="30"/>
      <c r="BF1321" s="30"/>
    </row>
    <row r="1322" spans="1:58" x14ac:dyDescent="0.2">
      <c r="A1322" s="40">
        <v>39988</v>
      </c>
      <c r="B1322" s="13">
        <v>30.6</v>
      </c>
      <c r="C1322" s="14">
        <v>31.35</v>
      </c>
      <c r="D1322" s="31">
        <f t="shared" si="14"/>
        <v>37805.008205098464</v>
      </c>
      <c r="E1322" s="31">
        <f t="shared" si="15"/>
        <v>10010.561690086859</v>
      </c>
      <c r="F1322" s="16">
        <f t="shared" si="0"/>
        <v>47815.569895185326</v>
      </c>
      <c r="G1322" s="16">
        <f t="shared" si="1"/>
        <v>30.757018336998243</v>
      </c>
      <c r="H1322" s="17">
        <f t="shared" si="2"/>
        <v>2.3923444976076569E-2</v>
      </c>
      <c r="I1322" s="16">
        <v>29.05</v>
      </c>
      <c r="J1322" s="32">
        <f t="shared" si="16"/>
        <v>0.95903089793349305</v>
      </c>
      <c r="K1322" s="72">
        <f t="shared" ca="1" si="83"/>
        <v>19164.053570276777</v>
      </c>
      <c r="L1322" s="16">
        <v>19051.519531000002</v>
      </c>
      <c r="M1322" s="21">
        <f t="shared" ca="1" si="84"/>
        <v>5.9068274892017962E-3</v>
      </c>
      <c r="N1322" s="18"/>
      <c r="O1322" s="21"/>
      <c r="P1322" s="21"/>
      <c r="Q1322" s="33">
        <f t="shared" si="17"/>
        <v>1.0409691020665071</v>
      </c>
      <c r="R1322" s="5">
        <f t="shared" ca="1" si="4"/>
        <v>2.5901045074933418</v>
      </c>
      <c r="S1322" s="20"/>
      <c r="T1322" s="20"/>
      <c r="U1322" s="5">
        <f t="shared" ca="1" si="5"/>
        <v>4.8742574391550377</v>
      </c>
      <c r="V1322" s="23"/>
      <c r="W1322" s="20"/>
      <c r="X1322" s="32">
        <f t="shared" si="18"/>
        <v>0.918061795866986</v>
      </c>
      <c r="Y1322" s="18">
        <f t="shared" ca="1" si="6"/>
        <v>760602857.40950775</v>
      </c>
      <c r="Z1322" s="20"/>
      <c r="AA1322" s="20"/>
      <c r="AB1322" s="18"/>
      <c r="AC1322" s="20"/>
      <c r="AD1322" s="20"/>
      <c r="AE1322" s="24">
        <f t="shared" si="89"/>
        <v>19</v>
      </c>
      <c r="AH1322" s="25" t="str">
        <f t="shared" ca="1" si="7"/>
        <v>-</v>
      </c>
      <c r="AI1322" s="15">
        <f t="shared" ca="1" si="8"/>
        <v>31.306775630731057</v>
      </c>
      <c r="AJ1322" s="15">
        <f t="shared" ca="1" si="9"/>
        <v>32.386670643055957</v>
      </c>
      <c r="AK1322" s="17">
        <f t="shared" ca="1" si="10"/>
        <v>-1.1956310615066263E-3</v>
      </c>
      <c r="AL1322" s="17">
        <f t="shared" ca="1" si="11"/>
        <v>3.1595009960557974E-2</v>
      </c>
      <c r="AM1322" s="26">
        <f t="shared" ca="1" si="12"/>
        <v>0</v>
      </c>
      <c r="AN1322" s="26">
        <f t="shared" ca="1" si="13"/>
        <v>0</v>
      </c>
      <c r="AO1322" s="25">
        <f t="shared" si="20"/>
        <v>0</v>
      </c>
      <c r="AP1322" s="26">
        <f t="shared" si="21"/>
        <v>0</v>
      </c>
      <c r="AQ1322" s="25">
        <f t="shared" si="22"/>
        <v>1</v>
      </c>
      <c r="AR1322" s="26">
        <f t="shared" si="23"/>
        <v>0</v>
      </c>
      <c r="BD1322" s="30"/>
      <c r="BE1322" s="30"/>
      <c r="BF1322" s="30"/>
    </row>
    <row r="1323" spans="1:58" x14ac:dyDescent="0.2">
      <c r="A1323" s="40">
        <v>39989</v>
      </c>
      <c r="B1323" s="13">
        <v>29.1</v>
      </c>
      <c r="C1323" s="14">
        <v>30.25</v>
      </c>
      <c r="D1323" s="31">
        <f t="shared" si="14"/>
        <v>35815.270931145911</v>
      </c>
      <c r="E1323" s="31">
        <f t="shared" si="15"/>
        <v>11952.697593849158</v>
      </c>
      <c r="F1323" s="16">
        <f t="shared" si="0"/>
        <v>47767.968524995071</v>
      </c>
      <c r="G1323" s="16">
        <f t="shared" si="1"/>
        <v>29.387757730909868</v>
      </c>
      <c r="H1323" s="17">
        <f t="shared" si="2"/>
        <v>3.8016528925619797E-2</v>
      </c>
      <c r="I1323" s="16">
        <v>26.36</v>
      </c>
      <c r="J1323" s="32">
        <f t="shared" si="16"/>
        <v>0.95453015958908938</v>
      </c>
      <c r="K1323" s="72">
        <f t="shared" ca="1" si="83"/>
        <v>18291.921357426338</v>
      </c>
      <c r="L1323" s="16">
        <v>18152.960938</v>
      </c>
      <c r="M1323" s="21">
        <f t="shared" ca="1" si="84"/>
        <v>7.6549726461124313E-3</v>
      </c>
      <c r="N1323" s="18"/>
      <c r="O1323" s="21"/>
      <c r="P1323" s="21"/>
      <c r="Q1323" s="33">
        <f t="shared" si="17"/>
        <v>1.0454698404109106</v>
      </c>
      <c r="R1323" s="5">
        <f t="shared" ca="1" si="4"/>
        <v>2.7077633395378258</v>
      </c>
      <c r="S1323" s="20"/>
      <c r="T1323" s="20"/>
      <c r="U1323" s="5">
        <f t="shared" ca="1" si="5"/>
        <v>5.0957146870619718</v>
      </c>
      <c r="V1323" s="23"/>
      <c r="W1323" s="20"/>
      <c r="X1323" s="32">
        <f t="shared" si="18"/>
        <v>0.90906031917817864</v>
      </c>
      <c r="Y1323" s="18">
        <f t="shared" ca="1" si="6"/>
        <v>691388370.89694571</v>
      </c>
      <c r="Z1323" s="20"/>
      <c r="AA1323" s="20"/>
      <c r="AB1323" s="18"/>
      <c r="AC1323" s="20"/>
      <c r="AD1323" s="20"/>
      <c r="AE1323" s="24">
        <f t="shared" si="89"/>
        <v>18</v>
      </c>
      <c r="AH1323" s="25" t="str">
        <f t="shared" ca="1" si="7"/>
        <v>-</v>
      </c>
      <c r="AI1323" s="15">
        <f t="shared" ca="1" si="8"/>
        <v>31.169734883391119</v>
      </c>
      <c r="AJ1323" s="15">
        <f t="shared" ca="1" si="9"/>
        <v>32.172178436987842</v>
      </c>
      <c r="AK1323" s="17">
        <f t="shared" ca="1" si="10"/>
        <v>7.9961164904787854E-3</v>
      </c>
      <c r="AL1323" s="17">
        <f t="shared" ca="1" si="11"/>
        <v>3.109968007813356E-2</v>
      </c>
      <c r="AM1323" s="26">
        <f t="shared" ca="1" si="12"/>
        <v>0</v>
      </c>
      <c r="AN1323" s="26">
        <f t="shared" ca="1" si="13"/>
        <v>0</v>
      </c>
      <c r="AO1323" s="25">
        <f t="shared" si="20"/>
        <v>0</v>
      </c>
      <c r="AP1323" s="26">
        <f t="shared" si="21"/>
        <v>0</v>
      </c>
      <c r="AQ1323" s="25">
        <f t="shared" si="22"/>
        <v>1</v>
      </c>
      <c r="AR1323" s="26">
        <f t="shared" si="23"/>
        <v>0</v>
      </c>
      <c r="BD1323" s="30"/>
      <c r="BE1323" s="30"/>
      <c r="BF1323" s="30"/>
    </row>
    <row r="1324" spans="1:58" x14ac:dyDescent="0.2">
      <c r="A1324" s="40">
        <v>39990</v>
      </c>
      <c r="B1324" s="13">
        <v>28.55</v>
      </c>
      <c r="C1324" s="14">
        <v>29.85</v>
      </c>
      <c r="D1324" s="31">
        <f t="shared" si="14"/>
        <v>33825.533657193359</v>
      </c>
      <c r="E1324" s="31">
        <f t="shared" si="15"/>
        <v>13866.791963172107</v>
      </c>
      <c r="F1324" s="16">
        <f t="shared" si="0"/>
        <v>47692.325620365467</v>
      </c>
      <c r="G1324" s="16">
        <f t="shared" si="1"/>
        <v>28.927981767876421</v>
      </c>
      <c r="H1324" s="17">
        <f t="shared" si="2"/>
        <v>4.3551088777219471E-2</v>
      </c>
      <c r="I1324" s="16">
        <v>25.93</v>
      </c>
      <c r="J1324" s="32">
        <f t="shared" si="16"/>
        <v>0.98279607325989016</v>
      </c>
      <c r="K1324" s="72">
        <f t="shared" ca="1" si="83"/>
        <v>17976.495586874404</v>
      </c>
      <c r="L1324" s="16">
        <v>17868.800781000002</v>
      </c>
      <c r="M1324" s="21">
        <f t="shared" ca="1" si="84"/>
        <v>6.0269744564455854E-3</v>
      </c>
      <c r="N1324" s="18"/>
      <c r="O1324" s="21"/>
      <c r="P1324" s="21"/>
      <c r="Q1324" s="33">
        <f t="shared" si="17"/>
        <v>1.0172039267401098</v>
      </c>
      <c r="R1324" s="5">
        <f t="shared" ca="1" si="4"/>
        <v>2.7542327591664182</v>
      </c>
      <c r="S1324" s="20"/>
      <c r="T1324" s="20"/>
      <c r="U1324" s="5">
        <f t="shared" ca="1" si="5"/>
        <v>5.1832035339324181</v>
      </c>
      <c r="V1324" s="23"/>
      <c r="W1324" s="20"/>
      <c r="X1324" s="32">
        <f t="shared" si="18"/>
        <v>0.96559214651978043</v>
      </c>
      <c r="Y1324" s="18">
        <f t="shared" ca="1" si="6"/>
        <v>667555244.34151256</v>
      </c>
      <c r="Z1324" s="20"/>
      <c r="AA1324" s="20"/>
      <c r="AB1324" s="18"/>
      <c r="AC1324" s="20"/>
      <c r="AD1324" s="20"/>
      <c r="AE1324" s="24">
        <f t="shared" si="89"/>
        <v>17</v>
      </c>
      <c r="AH1324" s="25" t="str">
        <f t="shared" ca="1" si="7"/>
        <v>-</v>
      </c>
      <c r="AI1324" s="15">
        <f t="shared" ca="1" si="8"/>
        <v>31.034396384688048</v>
      </c>
      <c r="AJ1324" s="15">
        <f t="shared" ca="1" si="9"/>
        <v>31.986268294361015</v>
      </c>
      <c r="AK1324" s="17">
        <f t="shared" ca="1" si="10"/>
        <v>1.8132705593327764E-2</v>
      </c>
      <c r="AL1324" s="17">
        <f t="shared" ca="1" si="11"/>
        <v>3.1011545607329931E-2</v>
      </c>
      <c r="AM1324" s="26">
        <f t="shared" ca="1" si="12"/>
        <v>0</v>
      </c>
      <c r="AN1324" s="26">
        <f t="shared" ca="1" si="13"/>
        <v>0</v>
      </c>
      <c r="AO1324" s="25">
        <f t="shared" si="20"/>
        <v>0</v>
      </c>
      <c r="AP1324" s="26">
        <f t="shared" si="21"/>
        <v>0</v>
      </c>
      <c r="AQ1324" s="25">
        <f t="shared" si="22"/>
        <v>1</v>
      </c>
      <c r="AR1324" s="26">
        <f t="shared" si="23"/>
        <v>0</v>
      </c>
      <c r="BD1324" s="30"/>
      <c r="BE1324" s="30"/>
      <c r="BF1324" s="30"/>
    </row>
    <row r="1325" spans="1:58" x14ac:dyDescent="0.2">
      <c r="A1325" s="40">
        <v>39993</v>
      </c>
      <c r="B1325" s="13">
        <v>27.45</v>
      </c>
      <c r="C1325" s="14">
        <v>28.95</v>
      </c>
      <c r="D1325" s="31">
        <f t="shared" si="14"/>
        <v>31835.79638324081</v>
      </c>
      <c r="E1325" s="31">
        <f t="shared" si="15"/>
        <v>15769.874012463408</v>
      </c>
      <c r="F1325" s="16">
        <f t="shared" si="0"/>
        <v>47605.670395704219</v>
      </c>
      <c r="G1325" s="16">
        <f t="shared" si="1"/>
        <v>27.946890618745066</v>
      </c>
      <c r="H1325" s="17">
        <f t="shared" si="2"/>
        <v>5.1813471502590636E-2</v>
      </c>
      <c r="I1325" s="16">
        <v>25.35</v>
      </c>
      <c r="J1325" s="32">
        <f t="shared" si="16"/>
        <v>0.96432970528900663</v>
      </c>
      <c r="K1325" s="72">
        <f t="shared" ca="1" si="83"/>
        <v>17334.561967251138</v>
      </c>
      <c r="L1325" s="16">
        <v>17141.759765999999</v>
      </c>
      <c r="M1325" s="21">
        <f t="shared" ca="1" si="84"/>
        <v>1.1247515067476019E-2</v>
      </c>
      <c r="N1325" s="18"/>
      <c r="O1325" s="21"/>
      <c r="P1325" s="21"/>
      <c r="Q1325" s="33">
        <f t="shared" si="17"/>
        <v>1.0356702947109933</v>
      </c>
      <c r="R1325" s="5">
        <f t="shared" ca="1" si="4"/>
        <v>2.8523582229461213</v>
      </c>
      <c r="S1325" s="20"/>
      <c r="T1325" s="20"/>
      <c r="U1325" s="5">
        <f t="shared" ca="1" si="5"/>
        <v>5.3679061526499012</v>
      </c>
      <c r="V1325" s="23"/>
      <c r="W1325" s="20"/>
      <c r="X1325" s="32">
        <f t="shared" si="18"/>
        <v>0.92865941057801327</v>
      </c>
      <c r="Y1325" s="18">
        <f t="shared" ca="1" si="6"/>
        <v>619890660.10871136</v>
      </c>
      <c r="Z1325" s="20"/>
      <c r="AA1325" s="20"/>
      <c r="AB1325" s="18"/>
      <c r="AC1325" s="20"/>
      <c r="AD1325" s="20"/>
      <c r="AE1325" s="24">
        <f t="shared" si="89"/>
        <v>16</v>
      </c>
      <c r="AH1325" s="25" t="str">
        <f t="shared" ca="1" si="7"/>
        <v>-</v>
      </c>
      <c r="AI1325" s="15">
        <f t="shared" ca="1" si="8"/>
        <v>30.902936780662891</v>
      </c>
      <c r="AJ1325" s="15">
        <f t="shared" ca="1" si="9"/>
        <v>31.766142505704597</v>
      </c>
      <c r="AK1325" s="17">
        <f t="shared" ca="1" si="10"/>
        <v>2.5711760141171065E-2</v>
      </c>
      <c r="AL1325" s="17">
        <f t="shared" ca="1" si="11"/>
        <v>3.1047247824689046E-2</v>
      </c>
      <c r="AM1325" s="26">
        <f t="shared" ca="1" si="12"/>
        <v>0</v>
      </c>
      <c r="AN1325" s="26">
        <f t="shared" ca="1" si="13"/>
        <v>0</v>
      </c>
      <c r="AO1325" s="25">
        <f t="shared" si="20"/>
        <v>0</v>
      </c>
      <c r="AP1325" s="26">
        <f t="shared" si="21"/>
        <v>0</v>
      </c>
      <c r="AQ1325" s="25">
        <f t="shared" si="22"/>
        <v>1</v>
      </c>
      <c r="AR1325" s="26">
        <f t="shared" si="23"/>
        <v>0</v>
      </c>
      <c r="BD1325" s="30"/>
      <c r="BE1325" s="30"/>
      <c r="BF1325" s="30"/>
    </row>
    <row r="1326" spans="1:58" x14ac:dyDescent="0.2">
      <c r="A1326" s="40">
        <v>39994</v>
      </c>
      <c r="B1326" s="13">
        <v>28.05</v>
      </c>
      <c r="C1326" s="14">
        <v>29.25</v>
      </c>
      <c r="D1326" s="31">
        <f t="shared" si="14"/>
        <v>29846.059109288261</v>
      </c>
      <c r="E1326" s="31">
        <f t="shared" si="15"/>
        <v>17656.516090874375</v>
      </c>
      <c r="F1326" s="16">
        <f t="shared" si="0"/>
        <v>47502.575200162639</v>
      </c>
      <c r="G1326" s="16">
        <f t="shared" si="1"/>
        <v>28.496035172193711</v>
      </c>
      <c r="H1326" s="17">
        <f t="shared" si="2"/>
        <v>4.1025641025640991E-2</v>
      </c>
      <c r="I1326" s="16">
        <v>26.35</v>
      </c>
      <c r="J1326" s="32">
        <f t="shared" si="16"/>
        <v>1.0174414153400171</v>
      </c>
      <c r="K1326" s="72">
        <f t="shared" ca="1" si="83"/>
        <v>17636.182241135139</v>
      </c>
      <c r="L1326" s="16">
        <v>17436.160156000002</v>
      </c>
      <c r="M1326" s="21">
        <f t="shared" ca="1" si="84"/>
        <v>1.1471682030077406E-2</v>
      </c>
      <c r="N1326" s="18"/>
      <c r="O1326" s="21"/>
      <c r="P1326" s="21"/>
      <c r="Q1326" s="33">
        <f t="shared" si="17"/>
        <v>0.98255858465998303</v>
      </c>
      <c r="R1326" s="5">
        <f t="shared" ca="1" si="4"/>
        <v>2.8024923054738506</v>
      </c>
      <c r="S1326" s="20"/>
      <c r="T1326" s="20"/>
      <c r="U1326" s="5">
        <f t="shared" ca="1" si="5"/>
        <v>5.2741017045962293</v>
      </c>
      <c r="V1326" s="23"/>
      <c r="W1326" s="20"/>
      <c r="X1326" s="32">
        <f t="shared" si="18"/>
        <v>1.0348828306800339</v>
      </c>
      <c r="Y1326" s="18">
        <f t="shared" ca="1" si="6"/>
        <v>641471980.98791969</v>
      </c>
      <c r="Z1326" s="20"/>
      <c r="AA1326" s="20"/>
      <c r="AB1326" s="18"/>
      <c r="AC1326" s="20"/>
      <c r="AD1326" s="20"/>
      <c r="AE1326" s="24">
        <f t="shared" si="89"/>
        <v>15</v>
      </c>
      <c r="AH1326" s="25" t="str">
        <f t="shared" ca="1" si="7"/>
        <v>-</v>
      </c>
      <c r="AI1326" s="15">
        <f t="shared" ca="1" si="8"/>
        <v>30.830505967090289</v>
      </c>
      <c r="AJ1326" s="15">
        <f t="shared" ca="1" si="9"/>
        <v>31.572236716955629</v>
      </c>
      <c r="AK1326" s="17">
        <f t="shared" ca="1" si="10"/>
        <v>3.357343251897249E-2</v>
      </c>
      <c r="AL1326" s="17">
        <f t="shared" ca="1" si="11"/>
        <v>3.0193381638791608E-2</v>
      </c>
      <c r="AM1326" s="26">
        <f t="shared" ca="1" si="12"/>
        <v>0</v>
      </c>
      <c r="AN1326" s="26">
        <f t="shared" ca="1" si="13"/>
        <v>1</v>
      </c>
      <c r="AO1326" s="25">
        <f t="shared" si="20"/>
        <v>0</v>
      </c>
      <c r="AP1326" s="26">
        <f t="shared" si="21"/>
        <v>0</v>
      </c>
      <c r="AQ1326" s="25">
        <f t="shared" si="22"/>
        <v>1</v>
      </c>
      <c r="AR1326" s="26">
        <f t="shared" si="23"/>
        <v>0</v>
      </c>
      <c r="BD1326" s="30"/>
      <c r="BE1326" s="30"/>
      <c r="BF1326" s="30"/>
    </row>
    <row r="1327" spans="1:58" x14ac:dyDescent="0.2">
      <c r="A1327" s="40">
        <v>39995</v>
      </c>
      <c r="B1327" s="13">
        <v>27.65</v>
      </c>
      <c r="C1327" s="14">
        <v>29.2</v>
      </c>
      <c r="D1327" s="31">
        <f t="shared" si="14"/>
        <v>27856.321835335712</v>
      </c>
      <c r="E1327" s="31">
        <f t="shared" si="15"/>
        <v>19564.623117690411</v>
      </c>
      <c r="F1327" s="16">
        <f t="shared" si="0"/>
        <v>47420.944953026119</v>
      </c>
      <c r="G1327" s="16">
        <f t="shared" si="1"/>
        <v>28.289488855872854</v>
      </c>
      <c r="H1327" s="17">
        <f t="shared" si="2"/>
        <v>5.3082191780821963E-2</v>
      </c>
      <c r="I1327" s="16">
        <v>26.22</v>
      </c>
      <c r="J1327" s="32">
        <f t="shared" si="16"/>
        <v>0.99104576979066528</v>
      </c>
      <c r="K1327" s="72">
        <f t="shared" ca="1" si="83"/>
        <v>17477.551251541387</v>
      </c>
      <c r="L1327" s="16">
        <v>17367.039062</v>
      </c>
      <c r="M1327" s="21">
        <f t="shared" ca="1" si="84"/>
        <v>6.3633293589575252E-3</v>
      </c>
      <c r="N1327" s="18"/>
      <c r="O1327" s="21"/>
      <c r="P1327" s="21"/>
      <c r="Q1327" s="33">
        <f t="shared" si="17"/>
        <v>1.0089542302093348</v>
      </c>
      <c r="R1327" s="5">
        <f t="shared" ca="1" si="4"/>
        <v>2.8274686732036214</v>
      </c>
      <c r="S1327" s="20"/>
      <c r="T1327" s="20"/>
      <c r="U1327" s="5">
        <f t="shared" ca="1" si="5"/>
        <v>5.3211450474631885</v>
      </c>
      <c r="V1327" s="23"/>
      <c r="W1327" s="20"/>
      <c r="X1327" s="32">
        <f t="shared" si="18"/>
        <v>0.98209153958133044</v>
      </c>
      <c r="Y1327" s="18">
        <f t="shared" ca="1" si="6"/>
        <v>629942744.17431545</v>
      </c>
      <c r="Z1327" s="20"/>
      <c r="AA1327" s="20"/>
      <c r="AB1327" s="18"/>
      <c r="AC1327" s="20"/>
      <c r="AD1327" s="20"/>
      <c r="AE1327" s="24">
        <f t="shared" si="89"/>
        <v>14</v>
      </c>
      <c r="AH1327" s="25" t="str">
        <f t="shared" ca="1" si="7"/>
        <v>-</v>
      </c>
      <c r="AI1327" s="15">
        <f t="shared" ca="1" si="8"/>
        <v>30.740458839683377</v>
      </c>
      <c r="AJ1327" s="15">
        <f t="shared" ca="1" si="9"/>
        <v>31.4140787518159</v>
      </c>
      <c r="AK1327" s="17">
        <f t="shared" ca="1" si="10"/>
        <v>4.1902061164661573E-2</v>
      </c>
      <c r="AL1327" s="17">
        <f t="shared" ca="1" si="11"/>
        <v>2.9775154327839351E-2</v>
      </c>
      <c r="AM1327" s="26">
        <f t="shared" ca="1" si="12"/>
        <v>0</v>
      </c>
      <c r="AN1327" s="26">
        <f t="shared" ca="1" si="13"/>
        <v>1</v>
      </c>
      <c r="AO1327" s="25">
        <f t="shared" si="20"/>
        <v>0</v>
      </c>
      <c r="AP1327" s="26">
        <f t="shared" si="21"/>
        <v>0</v>
      </c>
      <c r="AQ1327" s="25">
        <f t="shared" si="22"/>
        <v>1</v>
      </c>
      <c r="AR1327" s="26">
        <f t="shared" si="23"/>
        <v>0</v>
      </c>
      <c r="BD1327" s="30"/>
      <c r="BE1327" s="30"/>
      <c r="BF1327" s="30"/>
    </row>
    <row r="1328" spans="1:58" x14ac:dyDescent="0.2">
      <c r="A1328" s="40">
        <v>39996</v>
      </c>
      <c r="B1328" s="13">
        <v>29.3</v>
      </c>
      <c r="C1328" s="14">
        <v>30.65</v>
      </c>
      <c r="D1328" s="31">
        <f t="shared" si="14"/>
        <v>25866.584561383163</v>
      </c>
      <c r="E1328" s="31">
        <f t="shared" si="15"/>
        <v>21448.740776073562</v>
      </c>
      <c r="F1328" s="16">
        <f t="shared" si="0"/>
        <v>47315.325337456728</v>
      </c>
      <c r="G1328" s="16">
        <f t="shared" si="1"/>
        <v>29.911975080826014</v>
      </c>
      <c r="H1328" s="17">
        <f t="shared" si="2"/>
        <v>4.4045676998368588E-2</v>
      </c>
      <c r="I1328" s="16">
        <v>27.95</v>
      </c>
      <c r="J1328" s="32">
        <f t="shared" si="16"/>
        <v>1.0549979519364636</v>
      </c>
      <c r="K1328" s="72">
        <f t="shared" ca="1" si="83"/>
        <v>18438.029063095688</v>
      </c>
      <c r="L1328" s="16">
        <v>18324.480468999998</v>
      </c>
      <c r="M1328" s="21">
        <f t="shared" ca="1" si="84"/>
        <v>6.1965518906679368E-3</v>
      </c>
      <c r="N1328" s="18"/>
      <c r="O1328" s="21"/>
      <c r="P1328" s="21"/>
      <c r="Q1328" s="33">
        <f t="shared" si="17"/>
        <v>0.94500204806353649</v>
      </c>
      <c r="R1328" s="5">
        <f t="shared" ca="1" si="4"/>
        <v>2.6718523765199071</v>
      </c>
      <c r="S1328" s="20"/>
      <c r="T1328" s="20"/>
      <c r="U1328" s="5">
        <f t="shared" ca="1" si="5"/>
        <v>5.0283208152601153</v>
      </c>
      <c r="V1328" s="23"/>
      <c r="W1328" s="20"/>
      <c r="X1328" s="32">
        <f t="shared" si="18"/>
        <v>1.109995903872927</v>
      </c>
      <c r="Y1328" s="18">
        <f t="shared" ca="1" si="6"/>
        <v>699187846.93867016</v>
      </c>
      <c r="Z1328" s="20"/>
      <c r="AA1328" s="20"/>
      <c r="AB1328" s="18"/>
      <c r="AC1328" s="20"/>
      <c r="AD1328" s="20"/>
      <c r="AE1328" s="24">
        <f t="shared" si="89"/>
        <v>13</v>
      </c>
      <c r="AH1328" s="25" t="str">
        <f t="shared" ca="1" si="7"/>
        <v>-</v>
      </c>
      <c r="AI1328" s="15">
        <f t="shared" ca="1" si="8"/>
        <v>30.648179472479921</v>
      </c>
      <c r="AJ1328" s="15">
        <f t="shared" ca="1" si="9"/>
        <v>31.297001758201802</v>
      </c>
      <c r="AK1328" s="17">
        <f t="shared" ca="1" si="10"/>
        <v>4.5255766501710239E-2</v>
      </c>
      <c r="AL1328" s="17">
        <f t="shared" ca="1" si="11"/>
        <v>2.832127837100662E-2</v>
      </c>
      <c r="AM1328" s="26">
        <f t="shared" ca="1" si="12"/>
        <v>0</v>
      </c>
      <c r="AN1328" s="26">
        <f t="shared" ca="1" si="13"/>
        <v>1</v>
      </c>
      <c r="AO1328" s="25">
        <f t="shared" si="20"/>
        <v>0</v>
      </c>
      <c r="AP1328" s="26">
        <f t="shared" si="21"/>
        <v>0</v>
      </c>
      <c r="AQ1328" s="25">
        <f t="shared" si="22"/>
        <v>1</v>
      </c>
      <c r="AR1328" s="26">
        <f t="shared" si="23"/>
        <v>0</v>
      </c>
      <c r="BD1328" s="30"/>
      <c r="BE1328" s="30"/>
      <c r="BF1328" s="30"/>
    </row>
    <row r="1329" spans="1:58" x14ac:dyDescent="0.2">
      <c r="A1329" s="40">
        <v>40000</v>
      </c>
      <c r="B1329" s="13">
        <v>29</v>
      </c>
      <c r="C1329" s="14">
        <v>30.4</v>
      </c>
      <c r="D1329" s="31">
        <f t="shared" si="14"/>
        <v>23876.84728743061</v>
      </c>
      <c r="E1329" s="31">
        <f t="shared" si="15"/>
        <v>23350.838724745983</v>
      </c>
      <c r="F1329" s="16">
        <f t="shared" si="0"/>
        <v>47227.686012176593</v>
      </c>
      <c r="G1329" s="16">
        <f t="shared" si="1"/>
        <v>29.692203598673363</v>
      </c>
      <c r="H1329" s="17">
        <f t="shared" si="2"/>
        <v>4.6052631578947345E-2</v>
      </c>
      <c r="I1329" s="16">
        <v>29</v>
      </c>
      <c r="J1329" s="32">
        <f t="shared" si="16"/>
        <v>0.990814095007295</v>
      </c>
      <c r="K1329" s="72">
        <f t="shared" ca="1" si="83"/>
        <v>18267.914303244939</v>
      </c>
      <c r="L1329" s="16">
        <v>18091.519531000002</v>
      </c>
      <c r="M1329" s="21">
        <f t="shared" ca="1" si="84"/>
        <v>9.7501357994105066E-3</v>
      </c>
      <c r="N1329" s="18"/>
      <c r="O1329" s="21"/>
      <c r="P1329" s="21"/>
      <c r="Q1329" s="33">
        <f t="shared" si="17"/>
        <v>1.009185904992705</v>
      </c>
      <c r="R1329" s="5">
        <f t="shared" ca="1" si="4"/>
        <v>2.6962834303041774</v>
      </c>
      <c r="S1329" s="20"/>
      <c r="T1329" s="20"/>
      <c r="U1329" s="5">
        <f t="shared" ca="1" si="5"/>
        <v>5.0743367644762971</v>
      </c>
      <c r="V1329" s="23"/>
      <c r="W1329" s="20"/>
      <c r="X1329" s="32">
        <f t="shared" si="18"/>
        <v>0.98162819001459001</v>
      </c>
      <c r="Y1329" s="18">
        <f t="shared" ca="1" si="6"/>
        <v>686297330.32239664</v>
      </c>
      <c r="Z1329" s="20"/>
      <c r="AA1329" s="20"/>
      <c r="AB1329" s="18"/>
      <c r="AC1329" s="20"/>
      <c r="AD1329" s="20"/>
      <c r="AE1329" s="24">
        <f t="shared" si="89"/>
        <v>12</v>
      </c>
      <c r="AH1329" s="25" t="str">
        <f t="shared" ca="1" si="7"/>
        <v>-</v>
      </c>
      <c r="AI1329" s="15">
        <f t="shared" ca="1" si="8"/>
        <v>30.559610494635628</v>
      </c>
      <c r="AJ1329" s="15">
        <f t="shared" ca="1" si="9"/>
        <v>31.204119392117676</v>
      </c>
      <c r="AK1329" s="17">
        <f t="shared" ca="1" si="10"/>
        <v>4.6595116943931501E-2</v>
      </c>
      <c r="AL1329" s="17">
        <f t="shared" ca="1" si="11"/>
        <v>2.6093358694364029E-2</v>
      </c>
      <c r="AM1329" s="26">
        <f t="shared" ca="1" si="12"/>
        <v>0</v>
      </c>
      <c r="AN1329" s="26">
        <f t="shared" ca="1" si="13"/>
        <v>1</v>
      </c>
      <c r="AO1329" s="25">
        <f t="shared" si="20"/>
        <v>0</v>
      </c>
      <c r="AP1329" s="26">
        <f t="shared" si="21"/>
        <v>0</v>
      </c>
      <c r="AQ1329" s="25">
        <f t="shared" si="22"/>
        <v>1</v>
      </c>
      <c r="AR1329" s="26">
        <f t="shared" si="23"/>
        <v>0</v>
      </c>
      <c r="BD1329" s="30"/>
      <c r="BE1329" s="30"/>
      <c r="BF1329" s="30"/>
    </row>
    <row r="1330" spans="1:58" x14ac:dyDescent="0.2">
      <c r="A1330" s="40">
        <v>40001</v>
      </c>
      <c r="B1330" s="13">
        <v>30.25</v>
      </c>
      <c r="C1330" s="14">
        <v>31.45</v>
      </c>
      <c r="D1330" s="31">
        <f t="shared" si="14"/>
        <v>21887.110013478057</v>
      </c>
      <c r="E1330" s="31">
        <f t="shared" si="15"/>
        <v>25248.9433610823</v>
      </c>
      <c r="F1330" s="16">
        <f t="shared" si="0"/>
        <v>47136.053374560361</v>
      </c>
      <c r="G1330" s="16">
        <f t="shared" si="1"/>
        <v>30.892793145886312</v>
      </c>
      <c r="H1330" s="17">
        <f t="shared" si="2"/>
        <v>3.8155802861685184E-2</v>
      </c>
      <c r="I1330" s="16">
        <v>30.85</v>
      </c>
      <c r="J1330" s="32">
        <f t="shared" si="16"/>
        <v>1.0384158210845209</v>
      </c>
      <c r="K1330" s="72">
        <f t="shared" ca="1" si="83"/>
        <v>18968.917874405259</v>
      </c>
      <c r="L1330" s="16">
        <v>18647.039062</v>
      </c>
      <c r="M1330" s="21">
        <f t="shared" ca="1" si="84"/>
        <v>1.7261658075313518E-2</v>
      </c>
      <c r="N1330" s="18"/>
      <c r="O1330" s="21"/>
      <c r="P1330" s="21"/>
      <c r="Q1330" s="33">
        <f t="shared" si="17"/>
        <v>0.96158417891547909</v>
      </c>
      <c r="R1330" s="5">
        <f t="shared" ca="1" si="4"/>
        <v>2.5925954798350768</v>
      </c>
      <c r="S1330" s="20"/>
      <c r="T1330" s="20"/>
      <c r="U1330" s="5">
        <f t="shared" ca="1" si="5"/>
        <v>4.8792349027693893</v>
      </c>
      <c r="V1330" s="23"/>
      <c r="W1330" s="20"/>
      <c r="X1330" s="32">
        <f t="shared" si="18"/>
        <v>1.0768316421690418</v>
      </c>
      <c r="Y1330" s="18">
        <f t="shared" ca="1" si="6"/>
        <v>738978043.56826448</v>
      </c>
      <c r="Z1330" s="20"/>
      <c r="AA1330" s="20"/>
      <c r="AB1330" s="18"/>
      <c r="AC1330" s="20"/>
      <c r="AD1330" s="20"/>
      <c r="AE1330" s="24">
        <f t="shared" si="89"/>
        <v>11</v>
      </c>
      <c r="AH1330" s="25" t="str">
        <f t="shared" ca="1" si="7"/>
        <v>-</v>
      </c>
      <c r="AI1330" s="15">
        <f t="shared" ca="1" si="8"/>
        <v>30.531056373832513</v>
      </c>
      <c r="AJ1330" s="15">
        <f t="shared" ca="1" si="9"/>
        <v>31.128625030340107</v>
      </c>
      <c r="AK1330" s="17">
        <f t="shared" ca="1" si="10"/>
        <v>4.5695902624675787E-2</v>
      </c>
      <c r="AL1330" s="17">
        <f t="shared" ca="1" si="11"/>
        <v>2.5139198209613349E-2</v>
      </c>
      <c r="AM1330" s="26">
        <f t="shared" ca="1" si="12"/>
        <v>0</v>
      </c>
      <c r="AN1330" s="26">
        <f t="shared" ca="1" si="13"/>
        <v>1</v>
      </c>
      <c r="AO1330" s="25">
        <f t="shared" si="20"/>
        <v>0</v>
      </c>
      <c r="AP1330" s="26">
        <f t="shared" si="21"/>
        <v>0</v>
      </c>
      <c r="AQ1330" s="25">
        <f t="shared" si="22"/>
        <v>1</v>
      </c>
      <c r="AR1330" s="26">
        <f t="shared" si="23"/>
        <v>0</v>
      </c>
      <c r="BD1330" s="30"/>
      <c r="BE1330" s="30"/>
      <c r="BF1330" s="30"/>
    </row>
    <row r="1331" spans="1:58" x14ac:dyDescent="0.2">
      <c r="A1331" s="40">
        <v>40002</v>
      </c>
      <c r="B1331" s="13">
        <v>30.8</v>
      </c>
      <c r="C1331" s="14">
        <v>31.8</v>
      </c>
      <c r="D1331" s="31">
        <f t="shared" si="14"/>
        <v>19897.372739525508</v>
      </c>
      <c r="E1331" s="31">
        <f t="shared" si="15"/>
        <v>27162.76061186337</v>
      </c>
      <c r="F1331" s="16">
        <f t="shared" si="0"/>
        <v>47060.133351388882</v>
      </c>
      <c r="G1331" s="16">
        <f t="shared" si="1"/>
        <v>31.377192597586671</v>
      </c>
      <c r="H1331" s="17">
        <f t="shared" si="2"/>
        <v>3.1446540880503138E-2</v>
      </c>
      <c r="I1331" s="16">
        <v>31.3</v>
      </c>
      <c r="J1331" s="32">
        <f t="shared" si="16"/>
        <v>1.0140441024177307</v>
      </c>
      <c r="K1331" s="72">
        <f t="shared" ca="1" si="83"/>
        <v>19234.535114362316</v>
      </c>
      <c r="L1331" s="16">
        <v>19046.400390999999</v>
      </c>
      <c r="M1331" s="21">
        <f t="shared" ca="1" si="84"/>
        <v>9.8777049468736257E-3</v>
      </c>
      <c r="N1331" s="18"/>
      <c r="O1331" s="21"/>
      <c r="P1331" s="21"/>
      <c r="Q1331" s="33">
        <f t="shared" si="17"/>
        <v>0.98595589758226942</v>
      </c>
      <c r="R1331" s="5">
        <f t="shared" ca="1" si="4"/>
        <v>2.5560783160915403</v>
      </c>
      <c r="S1331" s="20"/>
      <c r="T1331" s="20"/>
      <c r="U1331" s="5">
        <f t="shared" ca="1" si="5"/>
        <v>4.8105457313186104</v>
      </c>
      <c r="V1331" s="23"/>
      <c r="W1331" s="20"/>
      <c r="X1331" s="32">
        <f t="shared" si="18"/>
        <v>1.0280882048354612</v>
      </c>
      <c r="Y1331" s="18">
        <f t="shared" ca="1" si="6"/>
        <v>759684609.71226418</v>
      </c>
      <c r="Z1331" s="20"/>
      <c r="AA1331" s="20"/>
      <c r="AB1331" s="18"/>
      <c r="AC1331" s="20"/>
      <c r="AD1331" s="20"/>
      <c r="AE1331" s="24">
        <f t="shared" si="89"/>
        <v>10</v>
      </c>
      <c r="AH1331" s="25" t="str">
        <f t="shared" ca="1" si="7"/>
        <v>-</v>
      </c>
      <c r="AI1331" s="15">
        <f t="shared" ca="1" si="8"/>
        <v>30.532753894065991</v>
      </c>
      <c r="AJ1331" s="15">
        <f t="shared" ca="1" si="9"/>
        <v>31.098606013699708</v>
      </c>
      <c r="AK1331" s="17">
        <f t="shared" ca="1" si="10"/>
        <v>4.2301414187661202E-2</v>
      </c>
      <c r="AL1331" s="17">
        <f t="shared" ca="1" si="11"/>
        <v>2.4811943537770789E-2</v>
      </c>
      <c r="AM1331" s="26">
        <f t="shared" ca="1" si="12"/>
        <v>0</v>
      </c>
      <c r="AN1331" s="26">
        <f t="shared" ca="1" si="13"/>
        <v>1</v>
      </c>
      <c r="AO1331" s="25">
        <f t="shared" si="20"/>
        <v>0</v>
      </c>
      <c r="AP1331" s="26">
        <f t="shared" si="21"/>
        <v>0</v>
      </c>
      <c r="AQ1331" s="25">
        <f t="shared" si="22"/>
        <v>1</v>
      </c>
      <c r="AR1331" s="26">
        <f t="shared" si="23"/>
        <v>0</v>
      </c>
      <c r="BD1331" s="30"/>
      <c r="BE1331" s="30"/>
      <c r="BF1331" s="30"/>
    </row>
    <row r="1332" spans="1:58" x14ac:dyDescent="0.2">
      <c r="A1332" s="40">
        <v>40003</v>
      </c>
      <c r="B1332" s="13">
        <v>29.75</v>
      </c>
      <c r="C1332" s="14">
        <v>31.75</v>
      </c>
      <c r="D1332" s="31">
        <f t="shared" si="14"/>
        <v>17907.635465572959</v>
      </c>
      <c r="E1332" s="31">
        <f t="shared" si="15"/>
        <v>29089.927531289111</v>
      </c>
      <c r="F1332" s="16">
        <f t="shared" si="0"/>
        <v>46997.562996862071</v>
      </c>
      <c r="G1332" s="16">
        <f t="shared" si="1"/>
        <v>30.987933444899319</v>
      </c>
      <c r="H1332" s="17">
        <f t="shared" si="2"/>
        <v>6.2992125984251968E-2</v>
      </c>
      <c r="I1332" s="16">
        <v>29.78</v>
      </c>
      <c r="J1332" s="32">
        <f t="shared" si="16"/>
        <v>0.98628111225432635</v>
      </c>
      <c r="K1332" s="72">
        <f t="shared" ca="1" si="83"/>
        <v>18969.885290546437</v>
      </c>
      <c r="L1332" s="16">
        <v>18734.080077999999</v>
      </c>
      <c r="M1332" s="21">
        <f t="shared" ca="1" si="84"/>
        <v>1.2586965122635059E-2</v>
      </c>
      <c r="N1332" s="18"/>
      <c r="O1332" s="21"/>
      <c r="P1332" s="21"/>
      <c r="Q1332" s="33">
        <f t="shared" si="17"/>
        <v>1.0137188877456735</v>
      </c>
      <c r="R1332" s="5">
        <f t="shared" ca="1" si="4"/>
        <v>2.5910369238918691</v>
      </c>
      <c r="S1332" s="20"/>
      <c r="T1332" s="20"/>
      <c r="U1332" s="5">
        <f t="shared" ca="1" si="5"/>
        <v>4.8763741177053888</v>
      </c>
      <c r="V1332" s="23"/>
      <c r="W1332" s="20"/>
      <c r="X1332" s="32">
        <f t="shared" si="18"/>
        <v>0.97256222450865271</v>
      </c>
      <c r="Y1332" s="18">
        <f t="shared" ca="1" si="6"/>
        <v>738791928.53733492</v>
      </c>
      <c r="Z1332" s="20"/>
      <c r="AA1332" s="20"/>
      <c r="AB1332" s="18"/>
      <c r="AC1332" s="20"/>
      <c r="AD1332" s="20"/>
      <c r="AE1332" s="24">
        <f t="shared" si="89"/>
        <v>9</v>
      </c>
      <c r="AH1332" s="25" t="str">
        <f t="shared" ca="1" si="7"/>
        <v>-</v>
      </c>
      <c r="AI1332" s="15">
        <f t="shared" ca="1" si="8"/>
        <v>30.563055494804409</v>
      </c>
      <c r="AJ1332" s="15">
        <f t="shared" ca="1" si="9"/>
        <v>31.05329061069456</v>
      </c>
      <c r="AK1332" s="17">
        <f t="shared" ca="1" si="10"/>
        <v>4.5962495014096362E-2</v>
      </c>
      <c r="AL1332" s="17">
        <f t="shared" ca="1" si="11"/>
        <v>2.7687994621663083E-2</v>
      </c>
      <c r="AM1332" s="26">
        <f t="shared" ca="1" si="12"/>
        <v>0</v>
      </c>
      <c r="AN1332" s="26">
        <f t="shared" ca="1" si="13"/>
        <v>1</v>
      </c>
      <c r="AO1332" s="25">
        <f t="shared" si="20"/>
        <v>0</v>
      </c>
      <c r="AP1332" s="26">
        <f t="shared" si="21"/>
        <v>0</v>
      </c>
      <c r="AQ1332" s="25">
        <f t="shared" si="22"/>
        <v>1</v>
      </c>
      <c r="AR1332" s="26">
        <f t="shared" si="23"/>
        <v>0</v>
      </c>
      <c r="BD1332" s="30"/>
      <c r="BE1332" s="30"/>
      <c r="BF1332" s="30"/>
    </row>
    <row r="1333" spans="1:58" x14ac:dyDescent="0.2">
      <c r="A1333" s="40">
        <v>40004</v>
      </c>
      <c r="B1333" s="13">
        <v>29.8</v>
      </c>
      <c r="C1333" s="14">
        <v>31.95</v>
      </c>
      <c r="D1333" s="31">
        <f t="shared" si="14"/>
        <v>15917.898191620408</v>
      </c>
      <c r="E1333" s="31">
        <f t="shared" si="15"/>
        <v>30954.327024205282</v>
      </c>
      <c r="F1333" s="16">
        <f t="shared" si="0"/>
        <v>46872.225215825689</v>
      </c>
      <c r="G1333" s="16">
        <f t="shared" si="1"/>
        <v>31.219855848439028</v>
      </c>
      <c r="H1333" s="17">
        <f t="shared" si="2"/>
        <v>6.7292644757433462E-2</v>
      </c>
      <c r="I1333" s="16">
        <v>29.02</v>
      </c>
      <c r="J1333" s="32">
        <f t="shared" si="16"/>
        <v>1.0047974216590323</v>
      </c>
      <c r="K1333" s="72">
        <f t="shared" ca="1" si="83"/>
        <v>19060.114754742513</v>
      </c>
      <c r="L1333" s="16">
        <v>18726.400390999999</v>
      </c>
      <c r="M1333" s="21">
        <f t="shared" ca="1" si="84"/>
        <v>1.7820529133986639E-2</v>
      </c>
      <c r="N1333" s="18"/>
      <c r="O1333" s="21"/>
      <c r="P1333" s="21"/>
      <c r="Q1333" s="33">
        <f t="shared" si="17"/>
        <v>0.99520257834096781</v>
      </c>
      <c r="R1333" s="5">
        <f t="shared" ca="1" si="4"/>
        <v>2.5784992058731588</v>
      </c>
      <c r="S1333" s="20"/>
      <c r="T1333" s="20"/>
      <c r="U1333" s="5">
        <f t="shared" ca="1" si="5"/>
        <v>4.8528139510190851</v>
      </c>
      <c r="V1333" s="23"/>
      <c r="W1333" s="20"/>
      <c r="X1333" s="32">
        <f t="shared" si="18"/>
        <v>1.0095948433180644</v>
      </c>
      <c r="Y1333" s="18">
        <f t="shared" ca="1" si="6"/>
        <v>745831432.60459995</v>
      </c>
      <c r="Z1333" s="20"/>
      <c r="AA1333" s="20"/>
      <c r="AB1333" s="18"/>
      <c r="AC1333" s="20"/>
      <c r="AD1333" s="20"/>
      <c r="AE1333" s="24">
        <f t="shared" si="89"/>
        <v>8</v>
      </c>
      <c r="AH1333" s="25" t="str">
        <f t="shared" ca="1" si="7"/>
        <v>-</v>
      </c>
      <c r="AI1333" s="15">
        <f t="shared" ca="1" si="8"/>
        <v>30.591043114581474</v>
      </c>
      <c r="AJ1333" s="15">
        <f t="shared" ca="1" si="9"/>
        <v>31.01880743003046</v>
      </c>
      <c r="AK1333" s="17">
        <f t="shared" ca="1" si="10"/>
        <v>4.8330903843531614E-2</v>
      </c>
      <c r="AL1333" s="17">
        <f t="shared" ca="1" si="11"/>
        <v>3.2964657193145966E-2</v>
      </c>
      <c r="AM1333" s="26">
        <f t="shared" ca="1" si="12"/>
        <v>0</v>
      </c>
      <c r="AN1333" s="26">
        <f t="shared" ca="1" si="13"/>
        <v>1</v>
      </c>
      <c r="AO1333" s="25">
        <f t="shared" si="20"/>
        <v>0</v>
      </c>
      <c r="AP1333" s="26">
        <f t="shared" si="21"/>
        <v>0</v>
      </c>
      <c r="AQ1333" s="25">
        <f t="shared" si="22"/>
        <v>1</v>
      </c>
      <c r="AR1333" s="26">
        <f t="shared" si="23"/>
        <v>0</v>
      </c>
      <c r="BD1333" s="30"/>
      <c r="BE1333" s="30"/>
      <c r="BF1333" s="30"/>
    </row>
    <row r="1334" spans="1:58" x14ac:dyDescent="0.2">
      <c r="A1334" s="40">
        <v>40007</v>
      </c>
      <c r="B1334" s="13">
        <v>27.55</v>
      </c>
      <c r="C1334" s="14">
        <v>30.8</v>
      </c>
      <c r="D1334" s="31">
        <f t="shared" si="14"/>
        <v>13928.160917667858</v>
      </c>
      <c r="E1334" s="31">
        <f t="shared" si="15"/>
        <v>32810.169614621118</v>
      </c>
      <c r="F1334" s="16">
        <f t="shared" si="0"/>
        <v>46738.330532288979</v>
      </c>
      <c r="G1334" s="16">
        <f t="shared" si="1"/>
        <v>29.831490374883025</v>
      </c>
      <c r="H1334" s="17">
        <f t="shared" si="2"/>
        <v>0.10551948051948057</v>
      </c>
      <c r="I1334" s="16">
        <v>26.31</v>
      </c>
      <c r="J1334" s="32">
        <f t="shared" si="16"/>
        <v>0.95279985313394389</v>
      </c>
      <c r="K1334" s="72">
        <f t="shared" ca="1" si="83"/>
        <v>18159.734172877321</v>
      </c>
      <c r="L1334" s="16">
        <v>18099.199218999998</v>
      </c>
      <c r="M1334" s="21">
        <f t="shared" ca="1" si="84"/>
        <v>3.3446205627580897E-3</v>
      </c>
      <c r="N1334" s="18"/>
      <c r="O1334" s="21"/>
      <c r="P1334" s="21"/>
      <c r="Q1334" s="33">
        <f t="shared" si="17"/>
        <v>1.0472001468660561</v>
      </c>
      <c r="R1334" s="5">
        <f t="shared" ca="1" si="4"/>
        <v>2.7000922601059565</v>
      </c>
      <c r="S1334" s="20"/>
      <c r="T1334" s="20"/>
      <c r="U1334" s="5">
        <f t="shared" ca="1" si="5"/>
        <v>5.0816935022854635</v>
      </c>
      <c r="V1334" s="23"/>
      <c r="W1334" s="20"/>
      <c r="X1334" s="32">
        <f t="shared" si="18"/>
        <v>0.90559970626788777</v>
      </c>
      <c r="Y1334" s="18">
        <f t="shared" ca="1" si="6"/>
        <v>675380274.47677958</v>
      </c>
      <c r="Z1334" s="20"/>
      <c r="AA1334" s="20"/>
      <c r="AB1334" s="18"/>
      <c r="AC1334" s="20"/>
      <c r="AD1334" s="20"/>
      <c r="AE1334" s="24">
        <f t="shared" si="89"/>
        <v>7</v>
      </c>
      <c r="AH1334" s="25" t="str">
        <f t="shared" ca="1" si="7"/>
        <v>-</v>
      </c>
      <c r="AI1334" s="15">
        <f t="shared" ca="1" si="8"/>
        <v>30.580295897917388</v>
      </c>
      <c r="AJ1334" s="15">
        <f t="shared" ca="1" si="9"/>
        <v>30.922995929515636</v>
      </c>
      <c r="AK1334" s="17">
        <f t="shared" ca="1" si="10"/>
        <v>5.8576537763716942E-2</v>
      </c>
      <c r="AL1334" s="17">
        <f t="shared" ca="1" si="11"/>
        <v>4.0638902590605652E-2</v>
      </c>
      <c r="AM1334" s="26">
        <f t="shared" ca="1" si="12"/>
        <v>0</v>
      </c>
      <c r="AN1334" s="26">
        <f t="shared" ca="1" si="13"/>
        <v>1</v>
      </c>
      <c r="AO1334" s="25">
        <f t="shared" si="20"/>
        <v>0</v>
      </c>
      <c r="AP1334" s="26">
        <f t="shared" si="21"/>
        <v>0</v>
      </c>
      <c r="AQ1334" s="25">
        <f t="shared" si="22"/>
        <v>1</v>
      </c>
      <c r="AR1334" s="26">
        <f t="shared" si="23"/>
        <v>0</v>
      </c>
      <c r="BD1334" s="30"/>
      <c r="BE1334" s="30"/>
      <c r="BF1334" s="30"/>
    </row>
    <row r="1335" spans="1:58" x14ac:dyDescent="0.2">
      <c r="A1335" s="40">
        <v>40008</v>
      </c>
      <c r="B1335" s="13">
        <v>27</v>
      </c>
      <c r="C1335" s="14">
        <v>30.25</v>
      </c>
      <c r="D1335" s="31">
        <f t="shared" si="14"/>
        <v>11938.423643715307</v>
      </c>
      <c r="E1335" s="31">
        <f t="shared" si="15"/>
        <v>34589.950845055952</v>
      </c>
      <c r="F1335" s="16">
        <f t="shared" si="0"/>
        <v>46528.37448877126</v>
      </c>
      <c r="G1335" s="16">
        <f t="shared" si="1"/>
        <v>29.416102893806482</v>
      </c>
      <c r="H1335" s="17">
        <f t="shared" si="2"/>
        <v>0.1074380165289256</v>
      </c>
      <c r="I1335" s="16">
        <v>25.02</v>
      </c>
      <c r="J1335" s="32">
        <f t="shared" si="16"/>
        <v>0.9816459283361243</v>
      </c>
      <c r="K1335" s="72">
        <f t="shared" ca="1" si="83"/>
        <v>17825.702362676704</v>
      </c>
      <c r="L1335" s="16">
        <v>17699.839843999998</v>
      </c>
      <c r="M1335" s="21">
        <f t="shared" ca="1" si="84"/>
        <v>7.110941103762103E-3</v>
      </c>
      <c r="N1335" s="18"/>
      <c r="O1335" s="21"/>
      <c r="P1335" s="21"/>
      <c r="Q1335" s="33">
        <f t="shared" si="17"/>
        <v>1.0183540716638757</v>
      </c>
      <c r="R1335" s="5">
        <f t="shared" ca="1" si="4"/>
        <v>2.749535400146597</v>
      </c>
      <c r="S1335" s="20"/>
      <c r="T1335" s="20"/>
      <c r="U1335" s="5">
        <f t="shared" ca="1" si="5"/>
        <v>5.1747861018902928</v>
      </c>
      <c r="V1335" s="23"/>
      <c r="W1335" s="20"/>
      <c r="X1335" s="32">
        <f t="shared" si="18"/>
        <v>0.96329185667224848</v>
      </c>
      <c r="Y1335" s="18">
        <f t="shared" ca="1" si="6"/>
        <v>650545501.30697608</v>
      </c>
      <c r="Z1335" s="20"/>
      <c r="AA1335" s="20"/>
      <c r="AB1335" s="18"/>
      <c r="AC1335" s="20"/>
      <c r="AD1335" s="20"/>
      <c r="AE1335" s="24">
        <f t="shared" si="89"/>
        <v>6</v>
      </c>
      <c r="AH1335" s="25" t="str">
        <f t="shared" ca="1" si="7"/>
        <v>-</v>
      </c>
      <c r="AI1335" s="15">
        <f t="shared" ca="1" si="8"/>
        <v>30.567334765204411</v>
      </c>
      <c r="AJ1335" s="15">
        <f t="shared" ca="1" si="9"/>
        <v>30.851302292444952</v>
      </c>
      <c r="AK1335" s="17">
        <f t="shared" ca="1" si="10"/>
        <v>6.8807435255379981E-2</v>
      </c>
      <c r="AL1335" s="17">
        <f t="shared" ca="1" si="11"/>
        <v>4.6957582110192825E-2</v>
      </c>
      <c r="AM1335" s="26">
        <f t="shared" ca="1" si="12"/>
        <v>0</v>
      </c>
      <c r="AN1335" s="26">
        <f t="shared" ca="1" si="13"/>
        <v>1</v>
      </c>
      <c r="AO1335" s="25">
        <f t="shared" si="20"/>
        <v>0</v>
      </c>
      <c r="AP1335" s="26">
        <f t="shared" si="21"/>
        <v>0</v>
      </c>
      <c r="AQ1335" s="25">
        <f t="shared" si="22"/>
        <v>1</v>
      </c>
      <c r="AR1335" s="26">
        <f t="shared" si="23"/>
        <v>0</v>
      </c>
      <c r="BD1335" s="30"/>
      <c r="BE1335" s="30"/>
      <c r="BF1335" s="30"/>
    </row>
    <row r="1336" spans="1:58" x14ac:dyDescent="0.2">
      <c r="A1336" s="40">
        <v>40009</v>
      </c>
      <c r="B1336" s="13">
        <v>26.45</v>
      </c>
      <c r="C1336" s="14">
        <v>29.25</v>
      </c>
      <c r="D1336" s="31">
        <f t="shared" si="14"/>
        <v>9948.6863697627559</v>
      </c>
      <c r="E1336" s="31">
        <f t="shared" si="15"/>
        <v>36365.914692881372</v>
      </c>
      <c r="F1336" s="16">
        <f t="shared" si="0"/>
        <v>46314.601062644128</v>
      </c>
      <c r="G1336" s="16">
        <f t="shared" si="1"/>
        <v>28.648541254891565</v>
      </c>
      <c r="H1336" s="17">
        <f t="shared" si="2"/>
        <v>9.5726495726495719E-2</v>
      </c>
      <c r="I1336" s="16">
        <v>25.89</v>
      </c>
      <c r="J1336" s="32">
        <f t="shared" si="16"/>
        <v>0.96943216333029114</v>
      </c>
      <c r="K1336" s="72">
        <f t="shared" ca="1" si="83"/>
        <v>17280.104700367137</v>
      </c>
      <c r="L1336" s="16">
        <v>17262.080077999999</v>
      </c>
      <c r="M1336" s="21">
        <f t="shared" ca="1" si="84"/>
        <v>1.0441744150005538E-3</v>
      </c>
      <c r="N1336" s="18"/>
      <c r="O1336" s="21"/>
      <c r="P1336" s="21"/>
      <c r="Q1336" s="33">
        <f t="shared" si="17"/>
        <v>1.0305678366697089</v>
      </c>
      <c r="R1336" s="5">
        <f t="shared" ca="1" si="4"/>
        <v>2.8334647058452891</v>
      </c>
      <c r="S1336" s="20"/>
      <c r="T1336" s="20"/>
      <c r="U1336" s="5">
        <f t="shared" ca="1" si="5"/>
        <v>5.3327855417791019</v>
      </c>
      <c r="V1336" s="23"/>
      <c r="W1336" s="20"/>
      <c r="X1336" s="32">
        <f t="shared" si="18"/>
        <v>0.93886432666058217</v>
      </c>
      <c r="Y1336" s="18">
        <f t="shared" ca="1" si="6"/>
        <v>610733767.10035992</v>
      </c>
      <c r="Z1336" s="20"/>
      <c r="AA1336" s="20"/>
      <c r="AB1336" s="18"/>
      <c r="AC1336" s="20"/>
      <c r="AD1336" s="20"/>
      <c r="AE1336" s="24">
        <f t="shared" si="89"/>
        <v>5</v>
      </c>
      <c r="AH1336" s="25" t="str">
        <f t="shared" ca="1" si="7"/>
        <v>-</v>
      </c>
      <c r="AI1336" s="15">
        <f t="shared" ca="1" si="8"/>
        <v>30.444682950725525</v>
      </c>
      <c r="AJ1336" s="15">
        <f t="shared" ca="1" si="9"/>
        <v>30.74043807375206</v>
      </c>
      <c r="AK1336" s="17">
        <f t="shared" ca="1" si="10"/>
        <v>7.8402550732848408E-2</v>
      </c>
      <c r="AL1336" s="17">
        <f t="shared" ca="1" si="11"/>
        <v>5.332451267067178E-2</v>
      </c>
      <c r="AM1336" s="26">
        <f t="shared" ca="1" si="12"/>
        <v>0</v>
      </c>
      <c r="AN1336" s="26">
        <f t="shared" ca="1" si="13"/>
        <v>1</v>
      </c>
      <c r="AO1336" s="25">
        <f t="shared" si="20"/>
        <v>0</v>
      </c>
      <c r="AP1336" s="26">
        <f t="shared" si="21"/>
        <v>0</v>
      </c>
      <c r="AQ1336" s="25">
        <f t="shared" si="22"/>
        <v>1</v>
      </c>
      <c r="AR1336" s="26">
        <f t="shared" si="23"/>
        <v>0</v>
      </c>
      <c r="BD1336" s="30"/>
      <c r="BE1336" s="30"/>
      <c r="BF1336" s="30"/>
    </row>
    <row r="1337" spans="1:58" x14ac:dyDescent="0.2">
      <c r="A1337" s="40">
        <v>40010</v>
      </c>
      <c r="B1337" s="13">
        <v>25.9</v>
      </c>
      <c r="C1337" s="14">
        <v>28.95</v>
      </c>
      <c r="D1337" s="31">
        <f t="shared" si="14"/>
        <v>7958.9490958102051</v>
      </c>
      <c r="E1337" s="31">
        <f t="shared" si="15"/>
        <v>38165.181390182057</v>
      </c>
      <c r="F1337" s="16">
        <f t="shared" si="0"/>
        <v>46124.13048599226</v>
      </c>
      <c r="G1337" s="16">
        <f t="shared" si="1"/>
        <v>28.423707265883458</v>
      </c>
      <c r="H1337" s="17">
        <f t="shared" si="2"/>
        <v>0.10535405872193437</v>
      </c>
      <c r="I1337" s="16">
        <v>25.42</v>
      </c>
      <c r="J1337" s="32">
        <f t="shared" si="16"/>
        <v>0.98807172852650782</v>
      </c>
      <c r="K1337" s="72">
        <f t="shared" ca="1" si="83"/>
        <v>17073.286848339529</v>
      </c>
      <c r="L1337" s="16">
        <v>16975.359375</v>
      </c>
      <c r="M1337" s="21">
        <f t="shared" ca="1" si="84"/>
        <v>5.7688011886068633E-3</v>
      </c>
      <c r="N1337" s="18"/>
      <c r="O1337" s="21"/>
      <c r="P1337" s="21"/>
      <c r="Q1337" s="33">
        <f t="shared" si="17"/>
        <v>1.0119282714734923</v>
      </c>
      <c r="R1337" s="5">
        <f t="shared" ca="1" si="4"/>
        <v>2.8671435956598939</v>
      </c>
      <c r="S1337" s="20"/>
      <c r="T1337" s="20"/>
      <c r="U1337" s="5">
        <f t="shared" ca="1" si="5"/>
        <v>5.3962117074602967</v>
      </c>
      <c r="V1337" s="23"/>
      <c r="W1337" s="20"/>
      <c r="X1337" s="32">
        <f t="shared" si="18"/>
        <v>0.97614345705301564</v>
      </c>
      <c r="Y1337" s="18">
        <f t="shared" ca="1" si="6"/>
        <v>596124535.35262167</v>
      </c>
      <c r="Z1337" s="20"/>
      <c r="AA1337" s="20"/>
      <c r="AB1337" s="18"/>
      <c r="AC1337" s="20"/>
      <c r="AD1337" s="20"/>
      <c r="AE1337" s="24">
        <f t="shared" si="89"/>
        <v>4</v>
      </c>
      <c r="AH1337" s="25" t="str">
        <f t="shared" ca="1" si="7"/>
        <v>-</v>
      </c>
      <c r="AI1337" s="15">
        <f t="shared" ca="1" si="8"/>
        <v>30.25677072711515</v>
      </c>
      <c r="AJ1337" s="15">
        <f t="shared" ca="1" si="9"/>
        <v>30.683219923580126</v>
      </c>
      <c r="AK1337" s="17">
        <f t="shared" ca="1" si="10"/>
        <v>9.0720470373086948E-2</v>
      </c>
      <c r="AL1337" s="17">
        <f t="shared" ca="1" si="11"/>
        <v>5.971474009662471E-2</v>
      </c>
      <c r="AM1337" s="26">
        <f t="shared" ca="1" si="12"/>
        <v>0</v>
      </c>
      <c r="AN1337" s="26">
        <f t="shared" ca="1" si="13"/>
        <v>1</v>
      </c>
      <c r="AO1337" s="25">
        <f t="shared" si="20"/>
        <v>0</v>
      </c>
      <c r="AP1337" s="26">
        <f t="shared" si="21"/>
        <v>0</v>
      </c>
      <c r="AQ1337" s="25">
        <f t="shared" si="22"/>
        <v>1</v>
      </c>
      <c r="AR1337" s="26">
        <f t="shared" si="23"/>
        <v>0</v>
      </c>
      <c r="BD1337" s="30"/>
      <c r="BE1337" s="30"/>
      <c r="BF1337" s="30"/>
    </row>
    <row r="1338" spans="1:58" x14ac:dyDescent="0.2">
      <c r="A1338" s="40">
        <v>40011</v>
      </c>
      <c r="B1338" s="13">
        <v>25.6</v>
      </c>
      <c r="C1338" s="14">
        <v>29</v>
      </c>
      <c r="D1338" s="31">
        <f t="shared" si="14"/>
        <v>5969.2118218576543</v>
      </c>
      <c r="E1338" s="31">
        <f t="shared" si="15"/>
        <v>39945.291766533388</v>
      </c>
      <c r="F1338" s="16">
        <f t="shared" si="0"/>
        <v>45914.503588391046</v>
      </c>
      <c r="G1338" s="16">
        <f t="shared" si="1"/>
        <v>28.557975833164672</v>
      </c>
      <c r="H1338" s="17">
        <f t="shared" si="2"/>
        <v>0.11724137931034473</v>
      </c>
      <c r="I1338" s="16">
        <v>24.34</v>
      </c>
      <c r="J1338" s="32">
        <f t="shared" si="16"/>
        <v>1.0001575118865376</v>
      </c>
      <c r="K1338" s="72">
        <f t="shared" ca="1" si="83"/>
        <v>17075.279940631459</v>
      </c>
      <c r="L1338" s="16">
        <v>16980.480468999998</v>
      </c>
      <c r="M1338" s="21">
        <f t="shared" ca="1" si="84"/>
        <v>5.5828497788698601E-3</v>
      </c>
      <c r="N1338" s="18"/>
      <c r="O1338" s="21"/>
      <c r="P1338" s="21"/>
      <c r="Q1338" s="33">
        <f t="shared" si="17"/>
        <v>0.99984248811346244</v>
      </c>
      <c r="R1338" s="5">
        <f t="shared" ca="1" si="4"/>
        <v>2.8665725638453159</v>
      </c>
      <c r="S1338" s="20"/>
      <c r="T1338" s="20"/>
      <c r="U1338" s="5">
        <f t="shared" ca="1" si="5"/>
        <v>5.3951770274269704</v>
      </c>
      <c r="V1338" s="23"/>
      <c r="W1338" s="20"/>
      <c r="X1338" s="32">
        <f t="shared" si="18"/>
        <v>1.0003150237730751</v>
      </c>
      <c r="Y1338" s="18">
        <f t="shared" ca="1" si="6"/>
        <v>596273083.57216942</v>
      </c>
      <c r="Z1338" s="20"/>
      <c r="AA1338" s="20"/>
      <c r="AB1338" s="18"/>
      <c r="AC1338" s="20"/>
      <c r="AD1338" s="20"/>
      <c r="AE1338" s="24">
        <f t="shared" si="89"/>
        <v>3</v>
      </c>
      <c r="AH1338" s="25" t="str">
        <f t="shared" ca="1" si="7"/>
        <v>-</v>
      </c>
      <c r="AI1338" s="15">
        <f t="shared" ca="1" si="8"/>
        <v>30.061912433456321</v>
      </c>
      <c r="AJ1338" s="15">
        <f t="shared" ca="1" si="9"/>
        <v>30.640156667797793</v>
      </c>
      <c r="AK1338" s="17">
        <f t="shared" ca="1" si="10"/>
        <v>9.9762012594102403E-2</v>
      </c>
      <c r="AL1338" s="17">
        <f t="shared" ca="1" si="11"/>
        <v>6.5547110992516477E-2</v>
      </c>
      <c r="AM1338" s="26">
        <f t="shared" ca="1" si="12"/>
        <v>0</v>
      </c>
      <c r="AN1338" s="26">
        <f t="shared" ca="1" si="13"/>
        <v>1</v>
      </c>
      <c r="AO1338" s="25">
        <f t="shared" si="20"/>
        <v>0</v>
      </c>
      <c r="AP1338" s="26">
        <f t="shared" si="21"/>
        <v>0</v>
      </c>
      <c r="AQ1338" s="25">
        <f t="shared" si="22"/>
        <v>1</v>
      </c>
      <c r="AR1338" s="26">
        <f t="shared" si="23"/>
        <v>0</v>
      </c>
      <c r="BD1338" s="30"/>
      <c r="BE1338" s="30"/>
      <c r="BF1338" s="30"/>
    </row>
    <row r="1339" spans="1:58" x14ac:dyDescent="0.2">
      <c r="A1339" s="40">
        <v>40014</v>
      </c>
      <c r="B1339" s="13">
        <v>24.55</v>
      </c>
      <c r="C1339" s="14">
        <v>28.4</v>
      </c>
      <c r="D1339" s="31">
        <f t="shared" si="14"/>
        <v>3979.4745479051026</v>
      </c>
      <c r="E1339" s="31">
        <f t="shared" si="15"/>
        <v>41701.749498022538</v>
      </c>
      <c r="F1339" s="16">
        <f t="shared" si="0"/>
        <v>45681.224045927644</v>
      </c>
      <c r="G1339" s="16">
        <f t="shared" si="1"/>
        <v>28.064611066594207</v>
      </c>
      <c r="H1339" s="17">
        <f t="shared" si="2"/>
        <v>0.13556338028169013</v>
      </c>
      <c r="I1339" s="16">
        <v>24.4</v>
      </c>
      <c r="J1339" s="32">
        <f t="shared" si="16"/>
        <v>0.97773113565355063</v>
      </c>
      <c r="K1339" s="72">
        <f t="shared" ca="1" si="83"/>
        <v>16694.352224919752</v>
      </c>
      <c r="L1339" s="16">
        <v>16650.240234000001</v>
      </c>
      <c r="M1339" s="21">
        <f t="shared" ca="1" si="84"/>
        <v>2.6493305982260942E-3</v>
      </c>
      <c r="N1339" s="18"/>
      <c r="O1339" s="21"/>
      <c r="P1339" s="21"/>
      <c r="Q1339" s="33">
        <f t="shared" si="17"/>
        <v>1.0222688643464493</v>
      </c>
      <c r="R1339" s="5">
        <f t="shared" ca="1" si="4"/>
        <v>2.9302858024706886</v>
      </c>
      <c r="S1339" s="20"/>
      <c r="T1339" s="20"/>
      <c r="U1339" s="5">
        <f t="shared" ca="1" si="5"/>
        <v>5.5151326733545734</v>
      </c>
      <c r="V1339" s="23"/>
      <c r="W1339" s="20"/>
      <c r="X1339" s="32">
        <f t="shared" si="18"/>
        <v>0.95546227130710137</v>
      </c>
      <c r="Y1339" s="18">
        <f t="shared" ca="1" si="6"/>
        <v>569678939.9273814</v>
      </c>
      <c r="Z1339" s="20"/>
      <c r="AA1339" s="20"/>
      <c r="AB1339" s="18"/>
      <c r="AC1339" s="20"/>
      <c r="AD1339" s="20"/>
      <c r="AE1339" s="24">
        <f t="shared" si="89"/>
        <v>2</v>
      </c>
      <c r="AH1339" s="25" t="str">
        <f t="shared" ca="1" si="7"/>
        <v>-</v>
      </c>
      <c r="AI1339" s="15">
        <f t="shared" ca="1" si="8"/>
        <v>29.856574517143468</v>
      </c>
      <c r="AJ1339" s="15">
        <f t="shared" ca="1" si="9"/>
        <v>30.580756937714728</v>
      </c>
      <c r="AK1339" s="17">
        <f t="shared" ca="1" si="10"/>
        <v>0.11114046851481185</v>
      </c>
      <c r="AL1339" s="17">
        <f t="shared" ca="1" si="11"/>
        <v>7.1643789202270852E-2</v>
      </c>
      <c r="AM1339" s="26">
        <f t="shared" ca="1" si="12"/>
        <v>0</v>
      </c>
      <c r="AN1339" s="26">
        <f t="shared" ca="1" si="13"/>
        <v>1</v>
      </c>
      <c r="AO1339" s="25">
        <f t="shared" si="20"/>
        <v>0</v>
      </c>
      <c r="AP1339" s="26">
        <f t="shared" si="21"/>
        <v>0</v>
      </c>
      <c r="AQ1339" s="25">
        <f t="shared" si="22"/>
        <v>1</v>
      </c>
      <c r="AR1339" s="26">
        <f t="shared" si="23"/>
        <v>0</v>
      </c>
      <c r="BD1339" s="30"/>
      <c r="BE1339" s="30"/>
      <c r="BF1339" s="30"/>
    </row>
    <row r="1340" spans="1:58" x14ac:dyDescent="0.2">
      <c r="A1340" s="40">
        <v>40015</v>
      </c>
      <c r="B1340" s="13">
        <v>24.05</v>
      </c>
      <c r="C1340" s="14">
        <v>27.85</v>
      </c>
      <c r="D1340" s="31">
        <f t="shared" si="14"/>
        <v>1989.7372739525513</v>
      </c>
      <c r="E1340" s="31">
        <f t="shared" si="15"/>
        <v>43421.751261245605</v>
      </c>
      <c r="F1340" s="16">
        <f t="shared" si="0"/>
        <v>45411.488535198157</v>
      </c>
      <c r="G1340" s="16">
        <f t="shared" si="1"/>
        <v>27.683500246635624</v>
      </c>
      <c r="H1340" s="17">
        <f t="shared" si="2"/>
        <v>0.13644524236983846</v>
      </c>
      <c r="I1340" s="16">
        <v>23.87</v>
      </c>
      <c r="J1340" s="32">
        <f t="shared" si="16"/>
        <v>0.9805956852784391</v>
      </c>
      <c r="K1340" s="72">
        <f t="shared" ca="1" si="83"/>
        <v>16369.742371471497</v>
      </c>
      <c r="L1340" s="16">
        <v>16409.599609000001</v>
      </c>
      <c r="M1340" s="21">
        <f t="shared" ca="1" si="84"/>
        <v>-2.4288976256705143E-3</v>
      </c>
      <c r="N1340" s="18"/>
      <c r="O1340" s="21"/>
      <c r="P1340" s="21"/>
      <c r="Q1340" s="33">
        <f t="shared" si="17"/>
        <v>1.0194043147215608</v>
      </c>
      <c r="R1340" s="5">
        <f t="shared" ca="1" si="4"/>
        <v>2.9870215498327175</v>
      </c>
      <c r="S1340" s="20"/>
      <c r="T1340" s="20"/>
      <c r="U1340" s="5">
        <f t="shared" ca="1" si="5"/>
        <v>5.621957566736536</v>
      </c>
      <c r="V1340" s="23"/>
      <c r="W1340" s="20"/>
      <c r="X1340" s="32">
        <f t="shared" si="18"/>
        <v>0.9611913705568782</v>
      </c>
      <c r="Y1340" s="18">
        <f t="shared" ca="1" si="6"/>
        <v>547534443.71894622</v>
      </c>
      <c r="Z1340" s="20"/>
      <c r="AA1340" s="20"/>
      <c r="AB1340" s="18"/>
      <c r="AC1340" s="20"/>
      <c r="AD1340" s="20"/>
      <c r="AE1340" s="24">
        <f t="shared" si="89"/>
        <v>1</v>
      </c>
      <c r="AH1340" s="25" t="str">
        <f t="shared" ca="1" si="7"/>
        <v>-</v>
      </c>
      <c r="AI1340" s="15">
        <f t="shared" ca="1" si="8"/>
        <v>29.681173143810252</v>
      </c>
      <c r="AJ1340" s="15">
        <f t="shared" ca="1" si="9"/>
        <v>30.469786695569638</v>
      </c>
      <c r="AK1340" s="17">
        <f t="shared" ca="1" si="10"/>
        <v>0.11629476215653817</v>
      </c>
      <c r="AL1340" s="17">
        <f t="shared" ca="1" si="11"/>
        <v>7.744967380180956E-2</v>
      </c>
      <c r="AM1340" s="26">
        <f t="shared" ca="1" si="12"/>
        <v>0</v>
      </c>
      <c r="AN1340" s="26">
        <f t="shared" ca="1" si="13"/>
        <v>1</v>
      </c>
      <c r="AO1340" s="25">
        <f t="shared" si="20"/>
        <v>0</v>
      </c>
      <c r="AP1340" s="26">
        <f t="shared" si="21"/>
        <v>0</v>
      </c>
      <c r="AQ1340" s="25">
        <f t="shared" si="22"/>
        <v>1</v>
      </c>
      <c r="AR1340" s="26">
        <f t="shared" si="23"/>
        <v>0</v>
      </c>
      <c r="BD1340" s="30"/>
      <c r="BE1340" s="30"/>
      <c r="BF1340" s="30"/>
    </row>
    <row r="1341" spans="1:58" x14ac:dyDescent="0.2">
      <c r="A1341" s="41">
        <v>40016</v>
      </c>
      <c r="B1341" s="13">
        <v>27.2</v>
      </c>
      <c r="C1341" s="14">
        <v>29.2</v>
      </c>
      <c r="D1341" s="31">
        <f t="shared" si="14"/>
        <v>45139.998350601396</v>
      </c>
      <c r="E1341" s="31">
        <f t="shared" si="15"/>
        <v>0</v>
      </c>
      <c r="F1341" s="16">
        <f t="shared" si="0"/>
        <v>45139.998350601396</v>
      </c>
      <c r="G1341" s="16">
        <f t="shared" si="1"/>
        <v>27.200000000000003</v>
      </c>
      <c r="H1341" s="17">
        <f t="shared" si="2"/>
        <v>6.8493150684931559E-2</v>
      </c>
      <c r="I1341" s="16">
        <v>23.47</v>
      </c>
      <c r="J1341" s="32">
        <f t="shared" si="16"/>
        <v>0.97666068222621172</v>
      </c>
      <c r="K1341" s="72">
        <f t="shared" ca="1" si="83"/>
        <v>15987.031966557801</v>
      </c>
      <c r="L1341" s="16">
        <v>15713.280273</v>
      </c>
      <c r="M1341" s="21">
        <f t="shared" ca="1" si="84"/>
        <v>1.7421677001980662E-2</v>
      </c>
      <c r="N1341" s="18"/>
      <c r="O1341" s="21"/>
      <c r="P1341" s="21"/>
      <c r="Q1341" s="33">
        <f t="shared" si="17"/>
        <v>1.0233393177737882</v>
      </c>
      <c r="R1341" s="5">
        <f t="shared" ca="1" si="4"/>
        <v>3.0566092553551232</v>
      </c>
      <c r="S1341" s="20"/>
      <c r="T1341" s="20"/>
      <c r="U1341" s="5">
        <f t="shared" ca="1" si="5"/>
        <v>5.7529732586218323</v>
      </c>
      <c r="V1341" s="23"/>
      <c r="W1341" s="20"/>
      <c r="X1341" s="32">
        <f t="shared" si="18"/>
        <v>0.95332136445242355</v>
      </c>
      <c r="Y1341" s="18">
        <f t="shared" ca="1" si="6"/>
        <v>521941930.0778861</v>
      </c>
      <c r="Z1341" s="20"/>
      <c r="AA1341" s="20"/>
      <c r="AB1341" s="18"/>
      <c r="AC1341" s="20"/>
      <c r="AD1341" s="20"/>
      <c r="AE1341" s="24">
        <v>20</v>
      </c>
      <c r="AH1341" s="25" t="str">
        <f t="shared" ca="1" si="7"/>
        <v>-</v>
      </c>
      <c r="AI1341" s="15">
        <f t="shared" ca="1" si="8"/>
        <v>29.418087638521229</v>
      </c>
      <c r="AJ1341" s="15">
        <f t="shared" ca="1" si="9"/>
        <v>30.333667360610622</v>
      </c>
      <c r="AK1341" s="17">
        <f t="shared" ca="1" si="10"/>
        <v>0.10980395118253916</v>
      </c>
      <c r="AL1341" s="17">
        <f t="shared" ca="1" si="11"/>
        <v>7.8492153750705854E-2</v>
      </c>
      <c r="AM1341" s="26">
        <f t="shared" ca="1" si="12"/>
        <v>0</v>
      </c>
      <c r="AN1341" s="26">
        <f t="shared" ca="1" si="13"/>
        <v>1</v>
      </c>
      <c r="AO1341" s="25">
        <f t="shared" si="20"/>
        <v>0</v>
      </c>
      <c r="AP1341" s="26">
        <f t="shared" si="21"/>
        <v>0</v>
      </c>
      <c r="AQ1341" s="25">
        <f t="shared" si="22"/>
        <v>1</v>
      </c>
      <c r="AR1341" s="26">
        <f t="shared" si="23"/>
        <v>0</v>
      </c>
      <c r="BD1341" s="30"/>
      <c r="BE1341" s="30"/>
      <c r="BF1341" s="30"/>
    </row>
    <row r="1342" spans="1:58" x14ac:dyDescent="0.2">
      <c r="A1342" s="40">
        <v>40017</v>
      </c>
      <c r="B1342" s="13">
        <v>26.25</v>
      </c>
      <c r="C1342" s="14">
        <v>28.45</v>
      </c>
      <c r="D1342" s="31">
        <f t="shared" si="14"/>
        <v>42882.998433071327</v>
      </c>
      <c r="E1342" s="31">
        <f t="shared" si="15"/>
        <v>2102.4108820828051</v>
      </c>
      <c r="F1342" s="73">
        <f t="shared" si="0"/>
        <v>44985.409315154131</v>
      </c>
      <c r="G1342" s="16">
        <f t="shared" si="1"/>
        <v>26.352817869415812</v>
      </c>
      <c r="H1342" s="17">
        <f t="shared" si="2"/>
        <v>7.7328646748681895E-2</v>
      </c>
      <c r="I1342" s="16">
        <v>23.43</v>
      </c>
      <c r="J1342" s="32">
        <f t="shared" si="16"/>
        <v>0.96553560636583413</v>
      </c>
      <c r="K1342" s="72">
        <f t="shared" ca="1" si="83"/>
        <v>15435.419307049138</v>
      </c>
      <c r="L1342" s="16">
        <v>15262.719727</v>
      </c>
      <c r="M1342" s="21">
        <f t="shared" ca="1" si="84"/>
        <v>1.1315124901601269E-2</v>
      </c>
      <c r="N1342" s="18"/>
      <c r="O1342" s="21"/>
      <c r="P1342" s="21"/>
      <c r="Q1342" s="33">
        <f t="shared" si="17"/>
        <v>1.0344643936341658</v>
      </c>
      <c r="R1342" s="5">
        <f t="shared" ca="1" si="4"/>
        <v>3.1618217170958447</v>
      </c>
      <c r="S1342" s="20"/>
      <c r="T1342" s="20"/>
      <c r="U1342" s="5">
        <f t="shared" ca="1" si="5"/>
        <v>5.9510422500883733</v>
      </c>
      <c r="V1342" s="23"/>
      <c r="W1342" s="20"/>
      <c r="X1342" s="32">
        <f t="shared" si="18"/>
        <v>0.93107121273166826</v>
      </c>
      <c r="Y1342" s="18">
        <f t="shared" ca="1" si="6"/>
        <v>485933122.92844975</v>
      </c>
      <c r="Z1342" s="20"/>
      <c r="AA1342" s="20"/>
      <c r="AB1342" s="18"/>
      <c r="AC1342" s="20"/>
      <c r="AD1342" s="20"/>
      <c r="AE1342" s="24">
        <f t="shared" ref="AE1342:AE1360" si="90">AE1341-1</f>
        <v>19</v>
      </c>
      <c r="AH1342" s="25" t="str">
        <f t="shared" ca="1" si="7"/>
        <v>-</v>
      </c>
      <c r="AI1342" s="15">
        <f t="shared" ca="1" si="8"/>
        <v>29.145993952580085</v>
      </c>
      <c r="AJ1342" s="15">
        <f t="shared" ca="1" si="9"/>
        <v>30.213442510061846</v>
      </c>
      <c r="AK1342" s="17">
        <f t="shared" ca="1" si="10"/>
        <v>0.10673764301957019</v>
      </c>
      <c r="AL1342" s="17">
        <f t="shared" ca="1" si="11"/>
        <v>8.0761091608395924E-2</v>
      </c>
      <c r="AM1342" s="26">
        <f t="shared" ca="1" si="12"/>
        <v>0</v>
      </c>
      <c r="AN1342" s="26">
        <f t="shared" ca="1" si="13"/>
        <v>1</v>
      </c>
      <c r="AO1342" s="25">
        <f t="shared" si="20"/>
        <v>0</v>
      </c>
      <c r="AP1342" s="26">
        <f t="shared" si="21"/>
        <v>0</v>
      </c>
      <c r="AQ1342" s="25">
        <f t="shared" si="22"/>
        <v>1</v>
      </c>
      <c r="AR1342" s="26">
        <f t="shared" si="23"/>
        <v>0</v>
      </c>
      <c r="BD1342" s="30"/>
      <c r="BE1342" s="30"/>
      <c r="BF1342" s="30"/>
    </row>
    <row r="1343" spans="1:58" x14ac:dyDescent="0.2">
      <c r="A1343" s="40">
        <v>40018</v>
      </c>
      <c r="B1343" s="13">
        <v>26</v>
      </c>
      <c r="C1343" s="14">
        <v>28.55</v>
      </c>
      <c r="D1343" s="31">
        <f t="shared" si="14"/>
        <v>40625.998515541258</v>
      </c>
      <c r="E1343" s="31">
        <f t="shared" si="15"/>
        <v>4184.8800502783888</v>
      </c>
      <c r="F1343" s="16">
        <f t="shared" si="0"/>
        <v>44810.878565819643</v>
      </c>
      <c r="G1343" s="16">
        <f t="shared" si="1"/>
        <v>26.238144050501827</v>
      </c>
      <c r="H1343" s="17">
        <f t="shared" si="2"/>
        <v>8.9316987740805653E-2</v>
      </c>
      <c r="I1343" s="16">
        <v>23.09</v>
      </c>
      <c r="J1343" s="32">
        <f t="shared" si="16"/>
        <v>0.99178568124273769</v>
      </c>
      <c r="K1343" s="72">
        <f t="shared" ca="1" si="83"/>
        <v>15308.003750626516</v>
      </c>
      <c r="L1343" s="16">
        <v>15198.719727</v>
      </c>
      <c r="M1343" s="21">
        <f t="shared" ca="1" si="84"/>
        <v>7.1903440282787253E-3</v>
      </c>
      <c r="N1343" s="18"/>
      <c r="O1343" s="21"/>
      <c r="P1343" s="21"/>
      <c r="Q1343" s="33">
        <f t="shared" si="17"/>
        <v>1.0082143187572623</v>
      </c>
      <c r="R1343" s="5">
        <f t="shared" ca="1" si="4"/>
        <v>3.1876611292312629</v>
      </c>
      <c r="S1343" s="20"/>
      <c r="T1343" s="20"/>
      <c r="U1343" s="5">
        <f t="shared" ca="1" si="5"/>
        <v>5.999720598001713</v>
      </c>
      <c r="V1343" s="23"/>
      <c r="W1343" s="20"/>
      <c r="X1343" s="32">
        <f t="shared" si="18"/>
        <v>0.98357136248547528</v>
      </c>
      <c r="Y1343" s="18">
        <f t="shared" ca="1" si="6"/>
        <v>477918448.4164142</v>
      </c>
      <c r="Z1343" s="20"/>
      <c r="AA1343" s="20"/>
      <c r="AB1343" s="18"/>
      <c r="AC1343" s="20"/>
      <c r="AD1343" s="20"/>
      <c r="AE1343" s="24">
        <f t="shared" si="90"/>
        <v>18</v>
      </c>
      <c r="AH1343" s="25" t="str">
        <f t="shared" ca="1" si="7"/>
        <v>-</v>
      </c>
      <c r="AI1343" s="15">
        <f t="shared" ca="1" si="8"/>
        <v>28.930809462746918</v>
      </c>
      <c r="AJ1343" s="15">
        <f t="shared" ca="1" si="9"/>
        <v>30.066431061902172</v>
      </c>
      <c r="AK1343" s="17">
        <f t="shared" ca="1" si="10"/>
        <v>0.10406479785604873</v>
      </c>
      <c r="AL1343" s="17">
        <f t="shared" ca="1" si="11"/>
        <v>8.3025766355894898E-2</v>
      </c>
      <c r="AM1343" s="26">
        <f t="shared" ca="1" si="12"/>
        <v>0</v>
      </c>
      <c r="AN1343" s="26">
        <f t="shared" ca="1" si="13"/>
        <v>1</v>
      </c>
      <c r="AO1343" s="25">
        <f t="shared" si="20"/>
        <v>0</v>
      </c>
      <c r="AP1343" s="26">
        <f t="shared" si="21"/>
        <v>0</v>
      </c>
      <c r="AQ1343" s="25">
        <f t="shared" si="22"/>
        <v>1</v>
      </c>
      <c r="AR1343" s="26">
        <f t="shared" si="23"/>
        <v>0</v>
      </c>
      <c r="BD1343" s="30"/>
      <c r="BE1343" s="30"/>
      <c r="BF1343" s="30"/>
    </row>
    <row r="1344" spans="1:58" x14ac:dyDescent="0.2">
      <c r="A1344" s="40">
        <v>40021</v>
      </c>
      <c r="B1344" s="13">
        <v>26.35</v>
      </c>
      <c r="C1344" s="14">
        <v>28.95</v>
      </c>
      <c r="D1344" s="31">
        <f t="shared" si="14"/>
        <v>38368.998598011189</v>
      </c>
      <c r="E1344" s="31">
        <f t="shared" si="15"/>
        <v>6240.2915338434268</v>
      </c>
      <c r="F1344" s="16">
        <f t="shared" si="0"/>
        <v>44609.290131854614</v>
      </c>
      <c r="G1344" s="16">
        <f t="shared" si="1"/>
        <v>26.713708051395493</v>
      </c>
      <c r="H1344" s="17">
        <f t="shared" si="2"/>
        <v>8.9810017271157117E-2</v>
      </c>
      <c r="I1344" s="16">
        <v>24.28</v>
      </c>
      <c r="J1344" s="32">
        <f t="shared" si="16"/>
        <v>1.0135447229928025</v>
      </c>
      <c r="K1344" s="72">
        <f t="shared" ca="1" si="83"/>
        <v>15514.713891417201</v>
      </c>
      <c r="L1344" s="16">
        <v>15360</v>
      </c>
      <c r="M1344" s="21">
        <f t="shared" ca="1" si="84"/>
        <v>1.0072518972474024E-2</v>
      </c>
      <c r="N1344" s="18"/>
      <c r="O1344" s="21"/>
      <c r="P1344" s="21"/>
      <c r="Q1344" s="33">
        <f t="shared" si="17"/>
        <v>0.98645527700719737</v>
      </c>
      <c r="R1344" s="5">
        <f t="shared" ca="1" si="4"/>
        <v>3.1443541471255361</v>
      </c>
      <c r="S1344" s="20"/>
      <c r="T1344" s="20"/>
      <c r="U1344" s="5">
        <f t="shared" ca="1" si="5"/>
        <v>5.9182534235602535</v>
      </c>
      <c r="V1344" s="23"/>
      <c r="W1344" s="20"/>
      <c r="X1344" s="32">
        <f t="shared" si="18"/>
        <v>1.0270894459856053</v>
      </c>
      <c r="Y1344" s="18">
        <f t="shared" ca="1" si="6"/>
        <v>490832689.04863453</v>
      </c>
      <c r="Z1344" s="20"/>
      <c r="AA1344" s="20"/>
      <c r="AB1344" s="18"/>
      <c r="AC1344" s="20"/>
      <c r="AD1344" s="20"/>
      <c r="AE1344" s="24">
        <f t="shared" si="90"/>
        <v>17</v>
      </c>
      <c r="AH1344" s="25" t="str">
        <f t="shared" ca="1" si="7"/>
        <v>-</v>
      </c>
      <c r="AI1344" s="15">
        <f t="shared" ca="1" si="8"/>
        <v>28.80347376372243</v>
      </c>
      <c r="AJ1344" s="15">
        <f t="shared" ca="1" si="9"/>
        <v>29.94310466704253</v>
      </c>
      <c r="AK1344" s="17">
        <f t="shared" ca="1" si="10"/>
        <v>9.9492904182850797E-2</v>
      </c>
      <c r="AL1344" s="17">
        <f t="shared" ca="1" si="11"/>
        <v>8.5886037622944181E-2</v>
      </c>
      <c r="AM1344" s="26">
        <f t="shared" ca="1" si="12"/>
        <v>0</v>
      </c>
      <c r="AN1344" s="26">
        <f t="shared" ca="1" si="13"/>
        <v>1</v>
      </c>
      <c r="AO1344" s="25">
        <f t="shared" si="20"/>
        <v>0</v>
      </c>
      <c r="AP1344" s="26">
        <f t="shared" si="21"/>
        <v>0</v>
      </c>
      <c r="AQ1344" s="25">
        <f t="shared" si="22"/>
        <v>1</v>
      </c>
      <c r="AR1344" s="26">
        <f t="shared" si="23"/>
        <v>0</v>
      </c>
      <c r="BD1344" s="30"/>
      <c r="BE1344" s="30"/>
      <c r="BF1344" s="30"/>
    </row>
    <row r="1345" spans="1:58" x14ac:dyDescent="0.2">
      <c r="A1345" s="40">
        <v>40022</v>
      </c>
      <c r="B1345" s="13">
        <v>27.3</v>
      </c>
      <c r="C1345" s="14">
        <v>29.85</v>
      </c>
      <c r="D1345" s="31">
        <f t="shared" si="14"/>
        <v>36111.99868048112</v>
      </c>
      <c r="E1345" s="31">
        <f t="shared" si="15"/>
        <v>8294.590249799121</v>
      </c>
      <c r="F1345" s="16">
        <f t="shared" si="0"/>
        <v>44406.588930280239</v>
      </c>
      <c r="G1345" s="16">
        <f t="shared" si="1"/>
        <v>27.776307810316077</v>
      </c>
      <c r="H1345" s="17">
        <f t="shared" si="2"/>
        <v>8.5427135678391997E-2</v>
      </c>
      <c r="I1345" s="16">
        <v>25.01</v>
      </c>
      <c r="J1345" s="32">
        <f t="shared" si="16"/>
        <v>1.0350526530957402</v>
      </c>
      <c r="K1345" s="72">
        <f t="shared" ca="1" si="83"/>
        <v>16057.89110059915</v>
      </c>
      <c r="L1345" s="16">
        <v>16012.799805000001</v>
      </c>
      <c r="M1345" s="21">
        <f t="shared" ca="1" si="84"/>
        <v>2.8159532466689586E-3</v>
      </c>
      <c r="N1345" s="18"/>
      <c r="O1345" s="21"/>
      <c r="P1345" s="21"/>
      <c r="Q1345" s="33">
        <f t="shared" si="17"/>
        <v>0.96494734690425987</v>
      </c>
      <c r="R1345" s="5">
        <f t="shared" ca="1" si="4"/>
        <v>3.0340097938729631</v>
      </c>
      <c r="S1345" s="20"/>
      <c r="T1345" s="20"/>
      <c r="U1345" s="5">
        <f t="shared" ca="1" si="5"/>
        <v>5.7106074275582408</v>
      </c>
      <c r="V1345" s="23"/>
      <c r="W1345" s="20"/>
      <c r="X1345" s="32">
        <f t="shared" si="18"/>
        <v>1.0701053061914803</v>
      </c>
      <c r="Y1345" s="18">
        <f t="shared" ca="1" si="6"/>
        <v>525208097.13939303</v>
      </c>
      <c r="Z1345" s="20"/>
      <c r="AA1345" s="20"/>
      <c r="AB1345" s="18"/>
      <c r="AC1345" s="20"/>
      <c r="AD1345" s="20"/>
      <c r="AE1345" s="24">
        <f t="shared" si="90"/>
        <v>16</v>
      </c>
      <c r="AH1345" s="25" t="str">
        <f t="shared" ca="1" si="7"/>
        <v>-</v>
      </c>
      <c r="AI1345" s="15">
        <f t="shared" ca="1" si="8"/>
        <v>28.748632146695741</v>
      </c>
      <c r="AJ1345" s="15">
        <f t="shared" ca="1" si="9"/>
        <v>29.871611142824054</v>
      </c>
      <c r="AK1345" s="17">
        <f t="shared" ca="1" si="10"/>
        <v>9.1136863415634442E-2</v>
      </c>
      <c r="AL1345" s="17">
        <f t="shared" ca="1" si="11"/>
        <v>8.8346944129159471E-2</v>
      </c>
      <c r="AM1345" s="26">
        <f t="shared" ca="1" si="12"/>
        <v>0</v>
      </c>
      <c r="AN1345" s="26">
        <f t="shared" ca="1" si="13"/>
        <v>1</v>
      </c>
      <c r="AO1345" s="25">
        <f t="shared" si="20"/>
        <v>0</v>
      </c>
      <c r="AP1345" s="26">
        <f t="shared" si="21"/>
        <v>0</v>
      </c>
      <c r="AQ1345" s="25">
        <f t="shared" si="22"/>
        <v>1</v>
      </c>
      <c r="AR1345" s="26">
        <f t="shared" si="23"/>
        <v>0</v>
      </c>
      <c r="BD1345" s="30"/>
      <c r="BE1345" s="30"/>
      <c r="BF1345" s="30"/>
    </row>
    <row r="1346" spans="1:58" x14ac:dyDescent="0.2">
      <c r="A1346" s="40">
        <v>40023</v>
      </c>
      <c r="B1346" s="13">
        <v>27.65</v>
      </c>
      <c r="C1346" s="14">
        <v>30.05</v>
      </c>
      <c r="D1346" s="31">
        <f t="shared" si="14"/>
        <v>33854.998762951051</v>
      </c>
      <c r="E1346" s="31">
        <f t="shared" si="15"/>
        <v>10358.78112914823</v>
      </c>
      <c r="F1346" s="16">
        <f t="shared" si="0"/>
        <v>44213.779892099279</v>
      </c>
      <c r="G1346" s="16">
        <f t="shared" si="1"/>
        <v>28.212292452050637</v>
      </c>
      <c r="H1346" s="17">
        <f t="shared" si="2"/>
        <v>7.9866888519134815E-2</v>
      </c>
      <c r="I1346" s="16">
        <v>25.61</v>
      </c>
      <c r="J1346" s="32">
        <f t="shared" si="16"/>
        <v>1.0112862244684666</v>
      </c>
      <c r="K1346" s="72">
        <f t="shared" ca="1" si="83"/>
        <v>16238.462027502152</v>
      </c>
      <c r="L1346" s="16">
        <v>16184.320312</v>
      </c>
      <c r="M1346" s="21">
        <f t="shared" ca="1" si="84"/>
        <v>3.34531907787366E-3</v>
      </c>
      <c r="N1346" s="18"/>
      <c r="O1346" s="21"/>
      <c r="P1346" s="21"/>
      <c r="Q1346" s="33">
        <f t="shared" si="17"/>
        <v>0.98871377553153339</v>
      </c>
      <c r="R1346" s="5">
        <f t="shared" ca="1" si="4"/>
        <v>2.9996423119402995</v>
      </c>
      <c r="S1346" s="20"/>
      <c r="T1346" s="20"/>
      <c r="U1346" s="5">
        <f t="shared" ca="1" si="5"/>
        <v>5.6459629316743456</v>
      </c>
      <c r="V1346" s="23"/>
      <c r="W1346" s="20"/>
      <c r="X1346" s="32">
        <f t="shared" si="18"/>
        <v>1.0225724489369332</v>
      </c>
      <c r="Y1346" s="18">
        <f t="shared" ca="1" si="6"/>
        <v>537027984.27458417</v>
      </c>
      <c r="Z1346" s="20"/>
      <c r="AA1346" s="20"/>
      <c r="AB1346" s="18"/>
      <c r="AC1346" s="20"/>
      <c r="AD1346" s="20"/>
      <c r="AE1346" s="24">
        <f t="shared" si="90"/>
        <v>15</v>
      </c>
      <c r="AH1346" s="25" t="str">
        <f t="shared" ca="1" si="7"/>
        <v>-</v>
      </c>
      <c r="AI1346" s="15">
        <f t="shared" ca="1" si="8"/>
        <v>28.761270329234101</v>
      </c>
      <c r="AJ1346" s="15">
        <f t="shared" ca="1" si="9"/>
        <v>29.827591879283379</v>
      </c>
      <c r="AK1346" s="17">
        <f t="shared" ca="1" si="10"/>
        <v>8.1707137773850511E-2</v>
      </c>
      <c r="AL1346" s="17">
        <f t="shared" ca="1" si="11"/>
        <v>9.095388698275006E-2</v>
      </c>
      <c r="AM1346" s="26">
        <f t="shared" ca="1" si="12"/>
        <v>0</v>
      </c>
      <c r="AN1346" s="26">
        <f t="shared" ca="1" si="13"/>
        <v>0</v>
      </c>
      <c r="AO1346" s="25">
        <f t="shared" si="20"/>
        <v>0</v>
      </c>
      <c r="AP1346" s="26">
        <f t="shared" si="21"/>
        <v>0</v>
      </c>
      <c r="AQ1346" s="25">
        <f t="shared" si="22"/>
        <v>1</v>
      </c>
      <c r="AR1346" s="26">
        <f t="shared" si="23"/>
        <v>0</v>
      </c>
      <c r="BD1346" s="30"/>
      <c r="BE1346" s="30"/>
      <c r="BF1346" s="30"/>
    </row>
    <row r="1347" spans="1:58" x14ac:dyDescent="0.2">
      <c r="A1347" s="40">
        <v>40024</v>
      </c>
      <c r="B1347" s="13">
        <v>27.05</v>
      </c>
      <c r="C1347" s="14">
        <v>29.3</v>
      </c>
      <c r="D1347" s="31">
        <f t="shared" si="14"/>
        <v>31597.998845420982</v>
      </c>
      <c r="E1347" s="31">
        <f t="shared" si="15"/>
        <v>12435.521485877231</v>
      </c>
      <c r="F1347" s="16">
        <f t="shared" si="0"/>
        <v>44033.520331298212</v>
      </c>
      <c r="G1347" s="16">
        <f t="shared" si="1"/>
        <v>27.685423266927312</v>
      </c>
      <c r="H1347" s="17">
        <f t="shared" si="2"/>
        <v>7.6791808873720169E-2</v>
      </c>
      <c r="I1347" s="16">
        <v>25.4</v>
      </c>
      <c r="J1347" s="32">
        <f t="shared" si="16"/>
        <v>0.97732397519769876</v>
      </c>
      <c r="K1347" s="72">
        <f t="shared" ca="1" si="83"/>
        <v>15869.591262001808</v>
      </c>
      <c r="L1347" s="16">
        <v>15769.599609000001</v>
      </c>
      <c r="M1347" s="21">
        <f t="shared" ca="1" si="84"/>
        <v>6.3407857828387815E-3</v>
      </c>
      <c r="N1347" s="18"/>
      <c r="O1347" s="21"/>
      <c r="P1347" s="21"/>
      <c r="Q1347" s="33">
        <f t="shared" si="17"/>
        <v>1.0226760248023012</v>
      </c>
      <c r="R1347" s="5">
        <f t="shared" ca="1" si="4"/>
        <v>3.0675344806281193</v>
      </c>
      <c r="S1347" s="20"/>
      <c r="T1347" s="20"/>
      <c r="U1347" s="5">
        <f t="shared" ca="1" si="5"/>
        <v>5.7737932520644453</v>
      </c>
      <c r="V1347" s="23"/>
      <c r="W1347" s="20"/>
      <c r="X1347" s="32">
        <f t="shared" si="18"/>
        <v>0.95464795039539752</v>
      </c>
      <c r="Y1347" s="18">
        <f t="shared" ca="1" si="6"/>
        <v>512638923.89999741</v>
      </c>
      <c r="Z1347" s="20"/>
      <c r="AA1347" s="20"/>
      <c r="AB1347" s="18"/>
      <c r="AC1347" s="20"/>
      <c r="AD1347" s="20"/>
      <c r="AE1347" s="24">
        <f t="shared" si="90"/>
        <v>14</v>
      </c>
      <c r="AH1347" s="25" t="str">
        <f t="shared" ca="1" si="7"/>
        <v>-</v>
      </c>
      <c r="AI1347" s="15">
        <f t="shared" ca="1" si="8"/>
        <v>28.722669762316656</v>
      </c>
      <c r="AJ1347" s="15">
        <f t="shared" ca="1" si="9"/>
        <v>29.766736872832386</v>
      </c>
      <c r="AK1347" s="17">
        <f t="shared" ca="1" si="10"/>
        <v>8.3090247471981946E-2</v>
      </c>
      <c r="AL1347" s="17">
        <f t="shared" ca="1" si="11"/>
        <v>9.3787966232326131E-2</v>
      </c>
      <c r="AM1347" s="26">
        <f t="shared" ca="1" si="12"/>
        <v>0</v>
      </c>
      <c r="AN1347" s="26">
        <f t="shared" ca="1" si="13"/>
        <v>0</v>
      </c>
      <c r="AO1347" s="25">
        <f t="shared" si="20"/>
        <v>0</v>
      </c>
      <c r="AP1347" s="26">
        <f t="shared" si="21"/>
        <v>0</v>
      </c>
      <c r="AQ1347" s="25">
        <f t="shared" si="22"/>
        <v>1</v>
      </c>
      <c r="AR1347" s="26">
        <f t="shared" si="23"/>
        <v>0</v>
      </c>
      <c r="BD1347" s="30"/>
      <c r="BE1347" s="30"/>
      <c r="BF1347" s="30"/>
    </row>
    <row r="1348" spans="1:58" x14ac:dyDescent="0.2">
      <c r="A1348" s="40">
        <v>40025</v>
      </c>
      <c r="B1348" s="13">
        <v>27.25</v>
      </c>
      <c r="C1348" s="14">
        <v>29.7</v>
      </c>
      <c r="D1348" s="31">
        <f t="shared" si="14"/>
        <v>29340.998927890912</v>
      </c>
      <c r="E1348" s="31">
        <f t="shared" si="15"/>
        <v>14519.20229711233</v>
      </c>
      <c r="F1348" s="16">
        <f t="shared" si="0"/>
        <v>43860.201225003242</v>
      </c>
      <c r="G1348" s="16">
        <f t="shared" si="1"/>
        <v>28.061032431097164</v>
      </c>
      <c r="H1348" s="17">
        <f t="shared" si="2"/>
        <v>8.2491582491582505E-2</v>
      </c>
      <c r="I1348" s="16">
        <v>25.92</v>
      </c>
      <c r="J1348" s="32">
        <f t="shared" si="16"/>
        <v>1.0095775642532536</v>
      </c>
      <c r="K1348" s="72">
        <f t="shared" ca="1" si="83"/>
        <v>16020.930124139324</v>
      </c>
      <c r="L1348" s="16">
        <v>15864.320312</v>
      </c>
      <c r="M1348" s="21">
        <f t="shared" ca="1" si="84"/>
        <v>9.871826151975913E-3</v>
      </c>
      <c r="N1348" s="18"/>
      <c r="O1348" s="21"/>
      <c r="P1348" s="21"/>
      <c r="Q1348" s="33">
        <f t="shared" si="17"/>
        <v>0.99042243574674638</v>
      </c>
      <c r="R1348" s="5">
        <f t="shared" ca="1" si="4"/>
        <v>3.0380284065005116</v>
      </c>
      <c r="S1348" s="20"/>
      <c r="T1348" s="20"/>
      <c r="U1348" s="5">
        <f t="shared" ca="1" si="5"/>
        <v>5.7182986010748431</v>
      </c>
      <c r="V1348" s="23"/>
      <c r="W1348" s="20"/>
      <c r="X1348" s="32">
        <f t="shared" si="18"/>
        <v>1.0191551285065072</v>
      </c>
      <c r="Y1348" s="18">
        <f t="shared" ca="1" si="6"/>
        <v>522424203.72975361</v>
      </c>
      <c r="Z1348" s="20"/>
      <c r="AA1348" s="20"/>
      <c r="AB1348" s="18"/>
      <c r="AC1348" s="20"/>
      <c r="AD1348" s="20"/>
      <c r="AE1348" s="24">
        <f t="shared" si="90"/>
        <v>13</v>
      </c>
      <c r="AH1348" s="25" t="str">
        <f t="shared" ca="1" si="7"/>
        <v>-</v>
      </c>
      <c r="AI1348" s="15">
        <f t="shared" ca="1" si="8"/>
        <v>28.711790884946378</v>
      </c>
      <c r="AJ1348" s="15">
        <f t="shared" ca="1" si="9"/>
        <v>29.674326888417713</v>
      </c>
      <c r="AK1348" s="17">
        <f t="shared" ca="1" si="10"/>
        <v>8.3950736762465381E-2</v>
      </c>
      <c r="AL1348" s="17">
        <f t="shared" ca="1" si="11"/>
        <v>9.5006682264034303E-2</v>
      </c>
      <c r="AM1348" s="26">
        <f t="shared" ca="1" si="12"/>
        <v>0</v>
      </c>
      <c r="AN1348" s="26">
        <f t="shared" ca="1" si="13"/>
        <v>0</v>
      </c>
      <c r="AO1348" s="25">
        <f t="shared" si="20"/>
        <v>0</v>
      </c>
      <c r="AP1348" s="26">
        <f t="shared" si="21"/>
        <v>0</v>
      </c>
      <c r="AQ1348" s="25">
        <f t="shared" si="22"/>
        <v>1</v>
      </c>
      <c r="AR1348" s="26">
        <f t="shared" si="23"/>
        <v>0</v>
      </c>
      <c r="BD1348" s="30"/>
      <c r="BE1348" s="30"/>
      <c r="BF1348" s="30"/>
    </row>
    <row r="1349" spans="1:58" x14ac:dyDescent="0.2">
      <c r="A1349" s="40">
        <v>40028</v>
      </c>
      <c r="B1349" s="13">
        <v>26.45</v>
      </c>
      <c r="C1349" s="14">
        <v>29.1</v>
      </c>
      <c r="D1349" s="31">
        <f t="shared" si="14"/>
        <v>27083.999010360843</v>
      </c>
      <c r="E1349" s="31">
        <f t="shared" si="15"/>
        <v>16590.018719761974</v>
      </c>
      <c r="F1349" s="16">
        <f t="shared" si="0"/>
        <v>43674.017730122818</v>
      </c>
      <c r="G1349" s="16">
        <f t="shared" si="1"/>
        <v>27.456629384982062</v>
      </c>
      <c r="H1349" s="17">
        <f t="shared" si="2"/>
        <v>9.1065292096220052E-2</v>
      </c>
      <c r="I1349" s="16">
        <v>25.56</v>
      </c>
      <c r="J1349" s="32">
        <f t="shared" si="16"/>
        <v>0.97430762661778447</v>
      </c>
      <c r="K1349" s="72">
        <f t="shared" ca="1" si="83"/>
        <v>15608.678044988783</v>
      </c>
      <c r="L1349" s="16">
        <v>15582.719727</v>
      </c>
      <c r="M1349" s="21">
        <f t="shared" ca="1" si="84"/>
        <v>1.6658400101880473E-3</v>
      </c>
      <c r="N1349" s="18"/>
      <c r="O1349" s="21"/>
      <c r="P1349" s="21"/>
      <c r="Q1349" s="33">
        <f t="shared" si="17"/>
        <v>1.0256923733822154</v>
      </c>
      <c r="R1349" s="5">
        <f t="shared" ca="1" si="4"/>
        <v>3.1159527547646779</v>
      </c>
      <c r="S1349" s="20"/>
      <c r="T1349" s="20"/>
      <c r="U1349" s="5">
        <f t="shared" ca="1" si="5"/>
        <v>5.8650144656585397</v>
      </c>
      <c r="V1349" s="23"/>
      <c r="W1349" s="20"/>
      <c r="X1349" s="32">
        <f t="shared" si="18"/>
        <v>0.94861525323556906</v>
      </c>
      <c r="Y1349" s="18">
        <f t="shared" ca="1" si="6"/>
        <v>495546952.674945</v>
      </c>
      <c r="Z1349" s="20"/>
      <c r="AA1349" s="20"/>
      <c r="AB1349" s="18"/>
      <c r="AC1349" s="20"/>
      <c r="AD1349" s="20"/>
      <c r="AE1349" s="24">
        <f t="shared" si="90"/>
        <v>12</v>
      </c>
      <c r="AH1349" s="25" t="str">
        <f t="shared" ca="1" si="7"/>
        <v>-</v>
      </c>
      <c r="AI1349" s="15">
        <f t="shared" ca="1" si="8"/>
        <v>28.594869661334762</v>
      </c>
      <c r="AJ1349" s="15">
        <f t="shared" ca="1" si="9"/>
        <v>29.574436089675732</v>
      </c>
      <c r="AK1349" s="17">
        <f t="shared" ca="1" si="10"/>
        <v>8.4242120821701114E-2</v>
      </c>
      <c r="AL1349" s="17">
        <f t="shared" ca="1" si="11"/>
        <v>9.6492472722708444E-2</v>
      </c>
      <c r="AM1349" s="26">
        <f t="shared" ca="1" si="12"/>
        <v>0</v>
      </c>
      <c r="AN1349" s="26">
        <f t="shared" ca="1" si="13"/>
        <v>0</v>
      </c>
      <c r="AO1349" s="25">
        <f t="shared" si="20"/>
        <v>0</v>
      </c>
      <c r="AP1349" s="26">
        <f t="shared" si="21"/>
        <v>0</v>
      </c>
      <c r="AQ1349" s="25">
        <f t="shared" si="22"/>
        <v>1</v>
      </c>
      <c r="AR1349" s="26">
        <f t="shared" si="23"/>
        <v>0</v>
      </c>
      <c r="BD1349" s="30"/>
      <c r="BE1349" s="30"/>
      <c r="BF1349" s="30"/>
    </row>
    <row r="1350" spans="1:58" x14ac:dyDescent="0.2">
      <c r="A1350" s="40">
        <v>40029</v>
      </c>
      <c r="B1350" s="13">
        <v>26.3</v>
      </c>
      <c r="C1350" s="14">
        <v>28.85</v>
      </c>
      <c r="D1350" s="31">
        <f t="shared" si="14"/>
        <v>24826.999092830774</v>
      </c>
      <c r="E1350" s="31">
        <f t="shared" si="15"/>
        <v>18641.484280541023</v>
      </c>
      <c r="F1350" s="16">
        <f t="shared" si="0"/>
        <v>43468.483373371797</v>
      </c>
      <c r="G1350" s="16">
        <f t="shared" si="1"/>
        <v>27.393568977483572</v>
      </c>
      <c r="H1350" s="17">
        <f t="shared" si="2"/>
        <v>8.8388214904679407E-2</v>
      </c>
      <c r="I1350" s="16">
        <v>24.89</v>
      </c>
      <c r="J1350" s="32">
        <f t="shared" si="16"/>
        <v>0.99300797928966</v>
      </c>
      <c r="K1350" s="72">
        <f t="shared" ca="1" si="83"/>
        <v>15498.909959573761</v>
      </c>
      <c r="L1350" s="16">
        <v>15411.200194999999</v>
      </c>
      <c r="M1350" s="21">
        <f t="shared" ca="1" si="84"/>
        <v>5.6913000586558977E-3</v>
      </c>
      <c r="N1350" s="18"/>
      <c r="O1350" s="21"/>
      <c r="P1350" s="21"/>
      <c r="Q1350" s="33">
        <f t="shared" si="17"/>
        <v>1.00699202071034</v>
      </c>
      <c r="R1350" s="5">
        <f t="shared" ca="1" si="4"/>
        <v>3.1376088468551133</v>
      </c>
      <c r="S1350" s="20"/>
      <c r="T1350" s="20"/>
      <c r="U1350" s="5">
        <f t="shared" ca="1" si="5"/>
        <v>5.9058205730201525</v>
      </c>
      <c r="V1350" s="23"/>
      <c r="W1350" s="20"/>
      <c r="X1350" s="32">
        <f t="shared" si="18"/>
        <v>0.98601595857932001</v>
      </c>
      <c r="Y1350" s="18">
        <f t="shared" ca="1" si="6"/>
        <v>488585046.13531762</v>
      </c>
      <c r="Z1350" s="20"/>
      <c r="AA1350" s="20"/>
      <c r="AB1350" s="18"/>
      <c r="AC1350" s="20"/>
      <c r="AD1350" s="20"/>
      <c r="AE1350" s="24">
        <f t="shared" si="90"/>
        <v>11</v>
      </c>
      <c r="AH1350" s="25" t="str">
        <f t="shared" ca="1" si="7"/>
        <v>-</v>
      </c>
      <c r="AI1350" s="15">
        <f t="shared" ca="1" si="8"/>
        <v>28.485410869849538</v>
      </c>
      <c r="AJ1350" s="15">
        <f t="shared" ca="1" si="9"/>
        <v>29.474463877352115</v>
      </c>
      <c r="AK1350" s="17">
        <f t="shared" ca="1" si="10"/>
        <v>8.4005153760621495E-2</v>
      </c>
      <c r="AL1350" s="17">
        <f t="shared" ca="1" si="11"/>
        <v>9.5421768621783393E-2</v>
      </c>
      <c r="AM1350" s="26">
        <f t="shared" ca="1" si="12"/>
        <v>0</v>
      </c>
      <c r="AN1350" s="26">
        <f t="shared" ca="1" si="13"/>
        <v>0</v>
      </c>
      <c r="AO1350" s="25">
        <f t="shared" si="20"/>
        <v>0</v>
      </c>
      <c r="AP1350" s="26">
        <f t="shared" si="21"/>
        <v>0</v>
      </c>
      <c r="AQ1350" s="25">
        <f t="shared" si="22"/>
        <v>1</v>
      </c>
      <c r="AR1350" s="26">
        <f t="shared" si="23"/>
        <v>0</v>
      </c>
      <c r="BD1350" s="30"/>
      <c r="BE1350" s="30"/>
      <c r="BF1350" s="30"/>
    </row>
    <row r="1351" spans="1:58" x14ac:dyDescent="0.2">
      <c r="A1351" s="40">
        <v>40030</v>
      </c>
      <c r="B1351" s="13">
        <v>26.05</v>
      </c>
      <c r="C1351" s="14">
        <v>28.85</v>
      </c>
      <c r="D1351" s="31">
        <f t="shared" si="14"/>
        <v>22569.999175300705</v>
      </c>
      <c r="E1351" s="31">
        <f t="shared" si="15"/>
        <v>20698.9920043206</v>
      </c>
      <c r="F1351" s="16">
        <f t="shared" si="0"/>
        <v>43268.991179621305</v>
      </c>
      <c r="G1351" s="16">
        <f t="shared" si="1"/>
        <v>27.389462188325627</v>
      </c>
      <c r="H1351" s="17">
        <f t="shared" si="2"/>
        <v>9.705372616984409E-2</v>
      </c>
      <c r="I1351" s="16">
        <v>24.9</v>
      </c>
      <c r="J1351" s="32">
        <f t="shared" si="16"/>
        <v>0.99526141750257191</v>
      </c>
      <c r="K1351" s="72">
        <f t="shared" ca="1" si="83"/>
        <v>15424.838230725756</v>
      </c>
      <c r="L1351" s="16">
        <v>15347.200194999999</v>
      </c>
      <c r="M1351" s="21">
        <f t="shared" ca="1" si="84"/>
        <v>5.0587751993390034E-3</v>
      </c>
      <c r="N1351" s="18"/>
      <c r="O1351" s="21"/>
      <c r="P1351" s="21"/>
      <c r="Q1351" s="33">
        <f t="shared" si="17"/>
        <v>1.004738582497428</v>
      </c>
      <c r="R1351" s="5">
        <f t="shared" ca="1" si="4"/>
        <v>3.152345337188895</v>
      </c>
      <c r="S1351" s="20"/>
      <c r="T1351" s="20"/>
      <c r="U1351" s="5">
        <f t="shared" ca="1" si="5"/>
        <v>5.9336026446078778</v>
      </c>
      <c r="V1351" s="23"/>
      <c r="W1351" s="20"/>
      <c r="X1351" s="32">
        <f t="shared" si="18"/>
        <v>0.99052283500514393</v>
      </c>
      <c r="Y1351" s="18">
        <f t="shared" ca="1" si="6"/>
        <v>483922794.46911484</v>
      </c>
      <c r="Z1351" s="20"/>
      <c r="AA1351" s="20"/>
      <c r="AB1351" s="18"/>
      <c r="AC1351" s="20"/>
      <c r="AD1351" s="20"/>
      <c r="AE1351" s="24">
        <f t="shared" si="90"/>
        <v>10</v>
      </c>
      <c r="AH1351" s="25" t="str">
        <f t="shared" ca="1" si="7"/>
        <v>-</v>
      </c>
      <c r="AI1351" s="15">
        <f t="shared" ca="1" si="8"/>
        <v>28.318585586156175</v>
      </c>
      <c r="AJ1351" s="15">
        <f t="shared" ca="1" si="9"/>
        <v>29.378071621636064</v>
      </c>
      <c r="AK1351" s="17">
        <f t="shared" ca="1" si="10"/>
        <v>8.5942918842530178E-2</v>
      </c>
      <c r="AL1351" s="17">
        <f t="shared" ca="1" si="11"/>
        <v>9.4772750474340806E-2</v>
      </c>
      <c r="AM1351" s="26">
        <f t="shared" ca="1" si="12"/>
        <v>0</v>
      </c>
      <c r="AN1351" s="26">
        <f t="shared" ca="1" si="13"/>
        <v>0</v>
      </c>
      <c r="AO1351" s="25">
        <f t="shared" si="20"/>
        <v>0</v>
      </c>
      <c r="AP1351" s="26">
        <f t="shared" si="21"/>
        <v>0</v>
      </c>
      <c r="AQ1351" s="25">
        <f t="shared" si="22"/>
        <v>1</v>
      </c>
      <c r="AR1351" s="26">
        <f t="shared" si="23"/>
        <v>0</v>
      </c>
      <c r="BD1351" s="30"/>
      <c r="BE1351" s="30"/>
      <c r="BF1351" s="30"/>
    </row>
    <row r="1352" spans="1:58" x14ac:dyDescent="0.2">
      <c r="A1352" s="40">
        <v>40031</v>
      </c>
      <c r="B1352" s="13">
        <v>26.6</v>
      </c>
      <c r="C1352" s="14">
        <v>28.95</v>
      </c>
      <c r="D1352" s="31">
        <f t="shared" si="14"/>
        <v>20312.999257770636</v>
      </c>
      <c r="E1352" s="31">
        <f t="shared" si="15"/>
        <v>22736.941669889347</v>
      </c>
      <c r="F1352" s="16">
        <f t="shared" si="0"/>
        <v>43049.940927659984</v>
      </c>
      <c r="G1352" s="16">
        <f t="shared" si="1"/>
        <v>27.841158797732742</v>
      </c>
      <c r="H1352" s="17">
        <f t="shared" si="2"/>
        <v>8.1174438687391937E-2</v>
      </c>
      <c r="I1352" s="16">
        <v>25.67</v>
      </c>
      <c r="J1352" s="32">
        <f t="shared" si="16"/>
        <v>1.0113456083085779</v>
      </c>
      <c r="K1352" s="72">
        <f t="shared" ca="1" si="83"/>
        <v>15599.206429198521</v>
      </c>
      <c r="L1352" s="16">
        <v>15549.440430000001</v>
      </c>
      <c r="M1352" s="21">
        <f t="shared" ca="1" si="84"/>
        <v>3.2005009712442844E-3</v>
      </c>
      <c r="N1352" s="18"/>
      <c r="O1352" s="21"/>
      <c r="P1352" s="21"/>
      <c r="Q1352" s="33">
        <f t="shared" si="17"/>
        <v>0.98865439169142211</v>
      </c>
      <c r="R1352" s="5">
        <f t="shared" ca="1" si="4"/>
        <v>3.116450229113366</v>
      </c>
      <c r="S1352" s="20"/>
      <c r="T1352" s="20"/>
      <c r="U1352" s="5">
        <f t="shared" ca="1" si="5"/>
        <v>5.866081478426401</v>
      </c>
      <c r="V1352" s="23"/>
      <c r="W1352" s="20"/>
      <c r="X1352" s="32">
        <f t="shared" si="18"/>
        <v>1.0226912166171558</v>
      </c>
      <c r="Y1352" s="18">
        <f t="shared" ca="1" si="6"/>
        <v>494871020.27000231</v>
      </c>
      <c r="Z1352" s="20"/>
      <c r="AA1352" s="20"/>
      <c r="AB1352" s="18"/>
      <c r="AC1352" s="20"/>
      <c r="AD1352" s="20"/>
      <c r="AE1352" s="24">
        <f t="shared" si="90"/>
        <v>9</v>
      </c>
      <c r="AH1352" s="25" t="str">
        <f t="shared" ca="1" si="7"/>
        <v>-</v>
      </c>
      <c r="AI1352" s="15">
        <f t="shared" ca="1" si="8"/>
        <v>28.150203024258367</v>
      </c>
      <c r="AJ1352" s="15">
        <f t="shared" ca="1" si="9"/>
        <v>29.316841352571196</v>
      </c>
      <c r="AK1352" s="17">
        <f t="shared" ca="1" si="10"/>
        <v>8.6160843870573031E-2</v>
      </c>
      <c r="AL1352" s="17">
        <f t="shared" ca="1" si="11"/>
        <v>9.3863246909396819E-2</v>
      </c>
      <c r="AM1352" s="26">
        <f t="shared" ca="1" si="12"/>
        <v>0</v>
      </c>
      <c r="AN1352" s="26">
        <f t="shared" ca="1" si="13"/>
        <v>0</v>
      </c>
      <c r="AO1352" s="25">
        <f t="shared" si="20"/>
        <v>0</v>
      </c>
      <c r="AP1352" s="26">
        <f t="shared" si="21"/>
        <v>0</v>
      </c>
      <c r="AQ1352" s="25">
        <f t="shared" si="22"/>
        <v>1</v>
      </c>
      <c r="AR1352" s="26">
        <f t="shared" si="23"/>
        <v>0</v>
      </c>
      <c r="BD1352" s="30"/>
      <c r="BE1352" s="30"/>
      <c r="BF1352" s="30"/>
    </row>
    <row r="1353" spans="1:58" x14ac:dyDescent="0.2">
      <c r="A1353" s="40">
        <v>40032</v>
      </c>
      <c r="B1353" s="13">
        <v>25.65</v>
      </c>
      <c r="C1353" s="14">
        <v>28.05</v>
      </c>
      <c r="D1353" s="31">
        <f t="shared" si="14"/>
        <v>18055.999340240567</v>
      </c>
      <c r="E1353" s="31">
        <f t="shared" si="15"/>
        <v>24810.730885996425</v>
      </c>
      <c r="F1353" s="16">
        <f t="shared" si="0"/>
        <v>42866.730226236992</v>
      </c>
      <c r="G1353" s="16">
        <f t="shared" si="1"/>
        <v>27.03909018280909</v>
      </c>
      <c r="H1353" s="17">
        <f t="shared" si="2"/>
        <v>8.5561497326203328E-2</v>
      </c>
      <c r="I1353" s="16">
        <v>24.76</v>
      </c>
      <c r="J1353" s="32">
        <f t="shared" si="16"/>
        <v>0.96705809537122767</v>
      </c>
      <c r="K1353" s="72">
        <f t="shared" ca="1" si="83"/>
        <v>15084.723859685675</v>
      </c>
      <c r="L1353" s="16">
        <v>14917.120117</v>
      </c>
      <c r="M1353" s="21">
        <f t="shared" ca="1" si="84"/>
        <v>1.1235663544377335E-2</v>
      </c>
      <c r="N1353" s="18"/>
      <c r="O1353" s="21"/>
      <c r="P1353" s="21"/>
      <c r="Q1353" s="33">
        <f t="shared" si="17"/>
        <v>1.0329419046287722</v>
      </c>
      <c r="R1353" s="5">
        <f t="shared" ca="1" si="4"/>
        <v>3.2189779313675522</v>
      </c>
      <c r="S1353" s="20"/>
      <c r="T1353" s="20"/>
      <c r="U1353" s="5">
        <f t="shared" ca="1" si="5"/>
        <v>6.0591139315403844</v>
      </c>
      <c r="V1353" s="23"/>
      <c r="W1353" s="20"/>
      <c r="X1353" s="32">
        <f t="shared" si="18"/>
        <v>0.93411619074245533</v>
      </c>
      <c r="Y1353" s="18">
        <f t="shared" ca="1" si="6"/>
        <v>462236609.12315989</v>
      </c>
      <c r="Z1353" s="20"/>
      <c r="AA1353" s="20"/>
      <c r="AB1353" s="18"/>
      <c r="AC1353" s="20"/>
      <c r="AD1353" s="20"/>
      <c r="AE1353" s="24">
        <f t="shared" si="90"/>
        <v>8</v>
      </c>
      <c r="AH1353" s="25" t="str">
        <f t="shared" ca="1" si="7"/>
        <v>-</v>
      </c>
      <c r="AI1353" s="15">
        <f t="shared" ca="1" si="8"/>
        <v>27.962162868920739</v>
      </c>
      <c r="AJ1353" s="15">
        <f t="shared" ca="1" si="9"/>
        <v>29.229206580612377</v>
      </c>
      <c r="AK1353" s="17">
        <f t="shared" ca="1" si="10"/>
        <v>8.7622458612653553E-2</v>
      </c>
      <c r="AL1353" s="17">
        <f t="shared" ca="1" si="11"/>
        <v>9.2626211822163615E-2</v>
      </c>
      <c r="AM1353" s="26">
        <f t="shared" ca="1" si="12"/>
        <v>0</v>
      </c>
      <c r="AN1353" s="26">
        <f t="shared" ca="1" si="13"/>
        <v>0</v>
      </c>
      <c r="AO1353" s="25">
        <f t="shared" si="20"/>
        <v>0</v>
      </c>
      <c r="AP1353" s="26">
        <f t="shared" si="21"/>
        <v>0</v>
      </c>
      <c r="AQ1353" s="25">
        <f t="shared" si="22"/>
        <v>1</v>
      </c>
      <c r="AR1353" s="26">
        <f t="shared" si="23"/>
        <v>0</v>
      </c>
      <c r="BD1353" s="30"/>
      <c r="BE1353" s="30"/>
      <c r="BF1353" s="30"/>
    </row>
    <row r="1354" spans="1:58" x14ac:dyDescent="0.2">
      <c r="A1354" s="40">
        <v>40035</v>
      </c>
      <c r="B1354" s="13">
        <v>25.6</v>
      </c>
      <c r="C1354" s="14">
        <v>28.1</v>
      </c>
      <c r="D1354" s="31">
        <f t="shared" si="14"/>
        <v>15798.999422710496</v>
      </c>
      <c r="E1354" s="31">
        <f t="shared" si="15"/>
        <v>26874.618511117507</v>
      </c>
      <c r="F1354" s="16">
        <f t="shared" si="0"/>
        <v>42673.617933828005</v>
      </c>
      <c r="G1354" s="16">
        <f t="shared" si="1"/>
        <v>27.174428172037739</v>
      </c>
      <c r="H1354" s="17">
        <f t="shared" si="2"/>
        <v>8.8967971530249157E-2</v>
      </c>
      <c r="I1354" s="16">
        <v>24.99</v>
      </c>
      <c r="J1354" s="32">
        <f t="shared" si="16"/>
        <v>1.0004777773786804</v>
      </c>
      <c r="K1354" s="72">
        <f t="shared" ca="1" si="83"/>
        <v>15091.315731723445</v>
      </c>
      <c r="L1354" s="16">
        <v>14937.599609000001</v>
      </c>
      <c r="M1354" s="21">
        <f t="shared" ca="1" si="84"/>
        <v>1.0290550473104773E-2</v>
      </c>
      <c r="N1354" s="18"/>
      <c r="O1354" s="21"/>
      <c r="P1354" s="21"/>
      <c r="Q1354" s="33">
        <f t="shared" si="17"/>
        <v>0.99952222262131962</v>
      </c>
      <c r="R1354" s="5">
        <f t="shared" ca="1" si="4"/>
        <v>3.2173059422116634</v>
      </c>
      <c r="S1354" s="20"/>
      <c r="T1354" s="20"/>
      <c r="U1354" s="5">
        <f t="shared" ca="1" si="5"/>
        <v>6.0560116866864337</v>
      </c>
      <c r="V1354" s="23"/>
      <c r="W1354" s="20"/>
      <c r="X1354" s="32">
        <f t="shared" si="18"/>
        <v>1.0009555547573608</v>
      </c>
      <c r="Y1354" s="18">
        <f t="shared" ca="1" si="6"/>
        <v>462647851.20683676</v>
      </c>
      <c r="Z1354" s="20"/>
      <c r="AA1354" s="20"/>
      <c r="AB1354" s="18"/>
      <c r="AC1354" s="20"/>
      <c r="AD1354" s="20"/>
      <c r="AE1354" s="24">
        <f t="shared" si="90"/>
        <v>7</v>
      </c>
      <c r="AH1354" s="25" t="str">
        <f t="shared" ca="1" si="7"/>
        <v>-</v>
      </c>
      <c r="AI1354" s="15">
        <f t="shared" ca="1" si="8"/>
        <v>27.769523455758776</v>
      </c>
      <c r="AJ1354" s="15">
        <f t="shared" ca="1" si="9"/>
        <v>29.15889551347113</v>
      </c>
      <c r="AK1354" s="17">
        <f t="shared" ca="1" si="10"/>
        <v>8.8701856785764657E-2</v>
      </c>
      <c r="AL1354" s="17">
        <f t="shared" ca="1" si="11"/>
        <v>9.0859123835907663E-2</v>
      </c>
      <c r="AM1354" s="26">
        <f t="shared" ca="1" si="12"/>
        <v>0</v>
      </c>
      <c r="AN1354" s="26">
        <f t="shared" ca="1" si="13"/>
        <v>0</v>
      </c>
      <c r="AO1354" s="25">
        <f t="shared" si="20"/>
        <v>0</v>
      </c>
      <c r="AP1354" s="26">
        <f t="shared" si="21"/>
        <v>0</v>
      </c>
      <c r="AQ1354" s="25">
        <f t="shared" si="22"/>
        <v>1</v>
      </c>
      <c r="AR1354" s="26">
        <f t="shared" si="23"/>
        <v>0</v>
      </c>
      <c r="BD1354" s="30"/>
      <c r="BE1354" s="30"/>
      <c r="BF1354" s="30"/>
    </row>
    <row r="1355" spans="1:58" x14ac:dyDescent="0.2">
      <c r="A1355" s="40">
        <v>40036</v>
      </c>
      <c r="B1355" s="13">
        <v>26.2</v>
      </c>
      <c r="C1355" s="14">
        <v>28.6</v>
      </c>
      <c r="D1355" s="31">
        <f t="shared" si="14"/>
        <v>13541.999505180425</v>
      </c>
      <c r="E1355" s="31">
        <f t="shared" si="15"/>
        <v>28930.817724240987</v>
      </c>
      <c r="F1355" s="16">
        <f t="shared" si="0"/>
        <v>42472.817229421416</v>
      </c>
      <c r="G1355" s="16">
        <f t="shared" si="1"/>
        <v>27.834785895249741</v>
      </c>
      <c r="H1355" s="17">
        <f t="shared" si="2"/>
        <v>8.3916083916083961E-2</v>
      </c>
      <c r="I1355" s="16">
        <v>25.99</v>
      </c>
      <c r="J1355" s="32">
        <f t="shared" si="16"/>
        <v>1.0194808567064961</v>
      </c>
      <c r="K1355" s="72">
        <f t="shared" ca="1" si="83"/>
        <v>15384.680262847914</v>
      </c>
      <c r="L1355" s="16">
        <v>15360</v>
      </c>
      <c r="M1355" s="21">
        <f t="shared" ca="1" si="84"/>
        <v>1.6067879458277663E-3</v>
      </c>
      <c r="N1355" s="18"/>
      <c r="O1355" s="21"/>
      <c r="P1355" s="21"/>
      <c r="Q1355" s="33">
        <f t="shared" si="17"/>
        <v>0.98051914329350387</v>
      </c>
      <c r="R1355" s="5">
        <f t="shared" ca="1" si="4"/>
        <v>3.1544986484309265</v>
      </c>
      <c r="S1355" s="20"/>
      <c r="T1355" s="20"/>
      <c r="U1355" s="5">
        <f t="shared" ca="1" si="5"/>
        <v>5.9378320995905094</v>
      </c>
      <c r="V1355" s="23"/>
      <c r="W1355" s="20"/>
      <c r="X1355" s="32">
        <f t="shared" si="18"/>
        <v>1.0389617134129923</v>
      </c>
      <c r="Y1355" s="18">
        <f t="shared" ca="1" si="6"/>
        <v>480641769.57546526</v>
      </c>
      <c r="Z1355" s="20"/>
      <c r="AA1355" s="20"/>
      <c r="AB1355" s="18"/>
      <c r="AC1355" s="20"/>
      <c r="AD1355" s="20"/>
      <c r="AE1355" s="24">
        <f t="shared" si="90"/>
        <v>6</v>
      </c>
      <c r="AH1355" s="25" t="str">
        <f t="shared" ca="1" si="7"/>
        <v>-</v>
      </c>
      <c r="AI1355" s="15">
        <f t="shared" ca="1" si="8"/>
        <v>27.674442290061954</v>
      </c>
      <c r="AJ1355" s="15">
        <f t="shared" ca="1" si="9"/>
        <v>29.113688177238707</v>
      </c>
      <c r="AK1355" s="17">
        <f t="shared" ca="1" si="10"/>
        <v>8.7510322089075318E-2</v>
      </c>
      <c r="AL1355" s="17">
        <f t="shared" ca="1" si="11"/>
        <v>8.7631167813057256E-2</v>
      </c>
      <c r="AM1355" s="26">
        <f t="shared" ca="1" si="12"/>
        <v>0</v>
      </c>
      <c r="AN1355" s="26">
        <f t="shared" ca="1" si="13"/>
        <v>0</v>
      </c>
      <c r="AO1355" s="25">
        <f t="shared" si="20"/>
        <v>0</v>
      </c>
      <c r="AP1355" s="26">
        <f t="shared" si="21"/>
        <v>0</v>
      </c>
      <c r="AQ1355" s="25">
        <f t="shared" si="22"/>
        <v>1</v>
      </c>
      <c r="AR1355" s="26">
        <f t="shared" si="23"/>
        <v>0</v>
      </c>
      <c r="BD1355" s="30"/>
      <c r="BE1355" s="30"/>
      <c r="BF1355" s="30"/>
    </row>
    <row r="1356" spans="1:58" x14ac:dyDescent="0.2">
      <c r="A1356" s="40">
        <v>40037</v>
      </c>
      <c r="B1356" s="13">
        <v>25.55</v>
      </c>
      <c r="C1356" s="14">
        <v>28.35</v>
      </c>
      <c r="D1356" s="31">
        <f t="shared" si="14"/>
        <v>11284.999587650354</v>
      </c>
      <c r="E1356" s="31">
        <f t="shared" si="15"/>
        <v>30998.419047293009</v>
      </c>
      <c r="F1356" s="16">
        <f t="shared" si="0"/>
        <v>42283.418634943366</v>
      </c>
      <c r="G1356" s="16">
        <f t="shared" si="1"/>
        <v>27.602709457619209</v>
      </c>
      <c r="H1356" s="17">
        <f t="shared" si="2"/>
        <v>9.8765432098765427E-2</v>
      </c>
      <c r="I1356" s="16">
        <v>25.45</v>
      </c>
      <c r="J1356" s="32">
        <f t="shared" si="16"/>
        <v>0.98724024981928105</v>
      </c>
      <c r="K1356" s="72">
        <f t="shared" ca="1" si="83"/>
        <v>15187.756386445168</v>
      </c>
      <c r="L1356" s="16">
        <v>15004.160156</v>
      </c>
      <c r="M1356" s="21">
        <f t="shared" ca="1" si="84"/>
        <v>1.2236355019960888E-2</v>
      </c>
      <c r="N1356" s="18"/>
      <c r="O1356" s="21"/>
      <c r="P1356" s="21"/>
      <c r="Q1356" s="33">
        <f t="shared" si="17"/>
        <v>1.0127597501807191</v>
      </c>
      <c r="R1356" s="5">
        <f t="shared" ca="1" si="4"/>
        <v>3.1946161740777881</v>
      </c>
      <c r="S1356" s="20"/>
      <c r="T1356" s="20"/>
      <c r="U1356" s="5">
        <f t="shared" ca="1" si="5"/>
        <v>6.013391475685073</v>
      </c>
      <c r="V1356" s="23"/>
      <c r="W1356" s="20"/>
      <c r="X1356" s="32">
        <f t="shared" si="18"/>
        <v>0.97448049963856209</v>
      </c>
      <c r="Y1356" s="18">
        <f t="shared" ca="1" si="6"/>
        <v>468345206.47040343</v>
      </c>
      <c r="Z1356" s="20"/>
      <c r="AA1356" s="20"/>
      <c r="AB1356" s="18"/>
      <c r="AC1356" s="20"/>
      <c r="AD1356" s="20"/>
      <c r="AE1356" s="24">
        <f t="shared" si="90"/>
        <v>5</v>
      </c>
      <c r="AH1356" s="25" t="str">
        <f t="shared" ca="1" si="7"/>
        <v>-</v>
      </c>
      <c r="AI1356" s="15">
        <f t="shared" ca="1" si="8"/>
        <v>27.588090221672083</v>
      </c>
      <c r="AJ1356" s="15">
        <f t="shared" ca="1" si="9"/>
        <v>29.025358423547758</v>
      </c>
      <c r="AK1356" s="17">
        <f t="shared" ca="1" si="10"/>
        <v>8.9239858288089655E-2</v>
      </c>
      <c r="AL1356" s="17">
        <f t="shared" ca="1" si="11"/>
        <v>8.5276179671115185E-2</v>
      </c>
      <c r="AM1356" s="26">
        <f t="shared" ca="1" si="12"/>
        <v>0</v>
      </c>
      <c r="AN1356" s="26">
        <f t="shared" ca="1" si="13"/>
        <v>1</v>
      </c>
      <c r="AO1356" s="25">
        <f t="shared" si="20"/>
        <v>0</v>
      </c>
      <c r="AP1356" s="26">
        <f t="shared" si="21"/>
        <v>0</v>
      </c>
      <c r="AQ1356" s="25">
        <f t="shared" si="22"/>
        <v>1</v>
      </c>
      <c r="AR1356" s="26">
        <f t="shared" si="23"/>
        <v>0</v>
      </c>
      <c r="BD1356" s="30"/>
      <c r="BE1356" s="30"/>
      <c r="BF1356" s="30"/>
    </row>
    <row r="1357" spans="1:58" x14ac:dyDescent="0.2">
      <c r="A1357" s="40">
        <v>40038</v>
      </c>
      <c r="B1357" s="13">
        <v>25.05</v>
      </c>
      <c r="C1357" s="14">
        <v>27.8</v>
      </c>
      <c r="D1357" s="31">
        <f t="shared" si="14"/>
        <v>9027.9996701202836</v>
      </c>
      <c r="E1357" s="31">
        <f t="shared" si="15"/>
        <v>33032.505392721345</v>
      </c>
      <c r="F1357" s="16">
        <f t="shared" si="0"/>
        <v>42060.505062841628</v>
      </c>
      <c r="G1357" s="16">
        <f t="shared" si="1"/>
        <v>27.209731313122909</v>
      </c>
      <c r="H1357" s="17">
        <f t="shared" si="2"/>
        <v>9.8920863309352569E-2</v>
      </c>
      <c r="I1357" s="16">
        <v>24.71</v>
      </c>
      <c r="J1357" s="32">
        <f t="shared" si="16"/>
        <v>0.980566223702662</v>
      </c>
      <c r="K1357" s="72">
        <f t="shared" ca="1" si="83"/>
        <v>14891.993784874168</v>
      </c>
      <c r="L1357" s="16">
        <v>14658.559569999999</v>
      </c>
      <c r="M1357" s="21">
        <f t="shared" ca="1" si="84"/>
        <v>1.592477171849218E-2</v>
      </c>
      <c r="N1357" s="18"/>
      <c r="O1357" s="21"/>
      <c r="P1357" s="21"/>
      <c r="Q1357" s="33">
        <f t="shared" si="17"/>
        <v>1.019433776297338</v>
      </c>
      <c r="R1357" s="5">
        <f t="shared" ca="1" si="4"/>
        <v>3.2565639603373278</v>
      </c>
      <c r="S1357" s="20"/>
      <c r="T1357" s="20"/>
      <c r="U1357" s="5">
        <f t="shared" ca="1" si="5"/>
        <v>6.1300445084967325</v>
      </c>
      <c r="V1357" s="23"/>
      <c r="W1357" s="20"/>
      <c r="X1357" s="32">
        <f t="shared" si="18"/>
        <v>0.96113244740532411</v>
      </c>
      <c r="Y1357" s="18">
        <f t="shared" ca="1" si="6"/>
        <v>450112149.2863338</v>
      </c>
      <c r="Z1357" s="20"/>
      <c r="AA1357" s="20"/>
      <c r="AB1357" s="18"/>
      <c r="AC1357" s="20"/>
      <c r="AD1357" s="20"/>
      <c r="AE1357" s="24">
        <f t="shared" si="90"/>
        <v>4</v>
      </c>
      <c r="AH1357" s="25" t="str">
        <f t="shared" ca="1" si="7"/>
        <v>-</v>
      </c>
      <c r="AI1357" s="15">
        <f t="shared" ca="1" si="8"/>
        <v>27.519575462540235</v>
      </c>
      <c r="AJ1357" s="15">
        <f t="shared" ca="1" si="9"/>
        <v>28.899501529679995</v>
      </c>
      <c r="AK1357" s="17">
        <f t="shared" ca="1" si="10"/>
        <v>8.9551047811341059E-2</v>
      </c>
      <c r="AL1357" s="17">
        <f t="shared" ca="1" si="11"/>
        <v>8.7177911710141498E-2</v>
      </c>
      <c r="AM1357" s="26">
        <f t="shared" ca="1" si="12"/>
        <v>0</v>
      </c>
      <c r="AN1357" s="26">
        <f t="shared" ca="1" si="13"/>
        <v>1</v>
      </c>
      <c r="AO1357" s="25">
        <f t="shared" si="20"/>
        <v>0</v>
      </c>
      <c r="AP1357" s="26">
        <f t="shared" si="21"/>
        <v>0</v>
      </c>
      <c r="AQ1357" s="25">
        <f t="shared" si="22"/>
        <v>1</v>
      </c>
      <c r="AR1357" s="26">
        <f t="shared" si="23"/>
        <v>0</v>
      </c>
      <c r="BD1357" s="30"/>
      <c r="BE1357" s="30"/>
      <c r="BF1357" s="30"/>
    </row>
    <row r="1358" spans="1:58" x14ac:dyDescent="0.2">
      <c r="A1358" s="40">
        <v>40039</v>
      </c>
      <c r="B1358" s="13">
        <v>25.2</v>
      </c>
      <c r="C1358" s="14">
        <v>28.3</v>
      </c>
      <c r="D1358" s="31">
        <f t="shared" si="14"/>
        <v>6770.9997525902127</v>
      </c>
      <c r="E1358" s="31">
        <f t="shared" si="15"/>
        <v>35066.240929920205</v>
      </c>
      <c r="F1358" s="16">
        <f t="shared" si="0"/>
        <v>41837.240682510419</v>
      </c>
      <c r="G1358" s="16">
        <f t="shared" si="1"/>
        <v>27.79829150081104</v>
      </c>
      <c r="H1358" s="17">
        <f t="shared" si="2"/>
        <v>0.10954063604240283</v>
      </c>
      <c r="I1358" s="16">
        <v>24.27</v>
      </c>
      <c r="J1358" s="32">
        <f t="shared" si="16"/>
        <v>1.0162075134039681</v>
      </c>
      <c r="K1358" s="72">
        <f t="shared" ca="1" si="83"/>
        <v>15132.739017155105</v>
      </c>
      <c r="L1358" s="16">
        <v>15070.719727</v>
      </c>
      <c r="M1358" s="21">
        <f t="shared" ca="1" si="84"/>
        <v>4.1152175396105689E-3</v>
      </c>
      <c r="N1358" s="18"/>
      <c r="O1358" s="21"/>
      <c r="P1358" s="21"/>
      <c r="Q1358" s="33">
        <f t="shared" si="17"/>
        <v>0.98379248659603202</v>
      </c>
      <c r="R1358" s="5">
        <f t="shared" ca="1" si="4"/>
        <v>3.2036496909066403</v>
      </c>
      <c r="S1358" s="20"/>
      <c r="T1358" s="20"/>
      <c r="U1358" s="5">
        <f t="shared" ca="1" si="5"/>
        <v>6.0304852666137094</v>
      </c>
      <c r="V1358" s="23"/>
      <c r="W1358" s="20"/>
      <c r="X1358" s="32">
        <f t="shared" si="18"/>
        <v>1.032415026807936</v>
      </c>
      <c r="Y1358" s="18">
        <f t="shared" ca="1" si="6"/>
        <v>464671963.14292115</v>
      </c>
      <c r="Z1358" s="20"/>
      <c r="AA1358" s="20"/>
      <c r="AB1358" s="18"/>
      <c r="AC1358" s="20"/>
      <c r="AD1358" s="20"/>
      <c r="AE1358" s="24">
        <f t="shared" si="90"/>
        <v>3</v>
      </c>
      <c r="AH1358" s="25" t="str">
        <f t="shared" ca="1" si="7"/>
        <v>-</v>
      </c>
      <c r="AI1358" s="15">
        <f t="shared" ca="1" si="8"/>
        <v>27.48979375944155</v>
      </c>
      <c r="AJ1358" s="15">
        <f t="shared" ca="1" si="9"/>
        <v>28.781167176041237</v>
      </c>
      <c r="AK1358" s="17">
        <f t="shared" ca="1" si="10"/>
        <v>9.427874737050955E-2</v>
      </c>
      <c r="AL1358" s="17">
        <f t="shared" ca="1" si="11"/>
        <v>8.9191161040999056E-2</v>
      </c>
      <c r="AM1358" s="26">
        <f t="shared" ca="1" si="12"/>
        <v>0</v>
      </c>
      <c r="AN1358" s="26">
        <f t="shared" ca="1" si="13"/>
        <v>1</v>
      </c>
      <c r="AO1358" s="25">
        <f t="shared" si="20"/>
        <v>0</v>
      </c>
      <c r="AP1358" s="26">
        <f t="shared" si="21"/>
        <v>0</v>
      </c>
      <c r="AQ1358" s="25">
        <f t="shared" si="22"/>
        <v>1</v>
      </c>
      <c r="AR1358" s="26">
        <f t="shared" si="23"/>
        <v>0</v>
      </c>
      <c r="BD1358" s="30"/>
      <c r="BE1358" s="30"/>
      <c r="BF1358" s="30"/>
    </row>
    <row r="1359" spans="1:58" x14ac:dyDescent="0.2">
      <c r="A1359" s="40">
        <v>40042</v>
      </c>
      <c r="B1359" s="13">
        <v>27.6</v>
      </c>
      <c r="C1359" s="14">
        <v>29.9</v>
      </c>
      <c r="D1359" s="31">
        <f t="shared" si="14"/>
        <v>4513.9998350601418</v>
      </c>
      <c r="E1359" s="31">
        <f t="shared" si="15"/>
        <v>37076.007640936383</v>
      </c>
      <c r="F1359" s="16">
        <f t="shared" si="0"/>
        <v>41590.007475996521</v>
      </c>
      <c r="G1359" s="16">
        <f t="shared" si="1"/>
        <v>29.65036793088748</v>
      </c>
      <c r="H1359" s="17">
        <f t="shared" si="2"/>
        <v>7.6923076923076872E-2</v>
      </c>
      <c r="I1359" s="16">
        <v>27.89</v>
      </c>
      <c r="J1359" s="32">
        <f t="shared" si="16"/>
        <v>1.0603224263762734</v>
      </c>
      <c r="K1359" s="72">
        <f t="shared" ca="1" si="83"/>
        <v>16044.928406139867</v>
      </c>
      <c r="L1359" s="16">
        <v>15889.919921999999</v>
      </c>
      <c r="M1359" s="21">
        <f t="shared" ca="1" si="84"/>
        <v>9.7551457087744226E-3</v>
      </c>
      <c r="N1359" s="18"/>
      <c r="O1359" s="21"/>
      <c r="P1359" s="21"/>
      <c r="Q1359" s="33">
        <f t="shared" si="17"/>
        <v>0.93967757362372673</v>
      </c>
      <c r="R1359" s="5">
        <f t="shared" ca="1" si="4"/>
        <v>3.0102723590798348</v>
      </c>
      <c r="S1359" s="20"/>
      <c r="T1359" s="20"/>
      <c r="U1359" s="5">
        <f t="shared" ca="1" si="5"/>
        <v>5.6665177607724493</v>
      </c>
      <c r="V1359" s="23"/>
      <c r="W1359" s="20"/>
      <c r="X1359" s="32">
        <f t="shared" si="18"/>
        <v>1.1206448527525465</v>
      </c>
      <c r="Y1359" s="18">
        <f t="shared" ca="1" si="6"/>
        <v>520697972.69569451</v>
      </c>
      <c r="Z1359" s="20"/>
      <c r="AA1359" s="20"/>
      <c r="AB1359" s="18"/>
      <c r="AC1359" s="20"/>
      <c r="AD1359" s="20"/>
      <c r="AE1359" s="24">
        <f t="shared" si="90"/>
        <v>2</v>
      </c>
      <c r="AH1359" s="25" t="str">
        <f t="shared" ca="1" si="7"/>
        <v>-</v>
      </c>
      <c r="AI1359" s="15">
        <f t="shared" ca="1" si="8"/>
        <v>27.541812430761681</v>
      </c>
      <c r="AJ1359" s="15">
        <f t="shared" ca="1" si="9"/>
        <v>28.714671093644249</v>
      </c>
      <c r="AK1359" s="17">
        <f t="shared" ca="1" si="10"/>
        <v>9.2839010636655131E-2</v>
      </c>
      <c r="AL1359" s="17">
        <f t="shared" ca="1" si="11"/>
        <v>8.8416541614891001E-2</v>
      </c>
      <c r="AM1359" s="26">
        <f t="shared" ca="1" si="12"/>
        <v>0</v>
      </c>
      <c r="AN1359" s="26">
        <f t="shared" ca="1" si="13"/>
        <v>1</v>
      </c>
      <c r="AO1359" s="25">
        <f t="shared" si="20"/>
        <v>0</v>
      </c>
      <c r="AP1359" s="26">
        <f t="shared" si="21"/>
        <v>0</v>
      </c>
      <c r="AQ1359" s="25">
        <f t="shared" si="22"/>
        <v>1</v>
      </c>
      <c r="AR1359" s="26">
        <f t="shared" si="23"/>
        <v>0</v>
      </c>
      <c r="BD1359" s="30"/>
      <c r="BE1359" s="30"/>
      <c r="BF1359" s="30"/>
    </row>
    <row r="1360" spans="1:58" x14ac:dyDescent="0.2">
      <c r="A1360" s="40">
        <v>40043</v>
      </c>
      <c r="B1360" s="13">
        <v>26.35</v>
      </c>
      <c r="C1360" s="14">
        <v>29.25</v>
      </c>
      <c r="D1360" s="31">
        <f t="shared" si="14"/>
        <v>2256.9999175300709</v>
      </c>
      <c r="E1360" s="31">
        <f t="shared" si="15"/>
        <v>39159.392180194911</v>
      </c>
      <c r="F1360" s="16">
        <f t="shared" si="0"/>
        <v>41416.39209772498</v>
      </c>
      <c r="G1360" s="16">
        <f t="shared" si="1"/>
        <v>29.091963545607904</v>
      </c>
      <c r="H1360" s="17">
        <f t="shared" si="2"/>
        <v>9.9145299145299126E-2</v>
      </c>
      <c r="I1360" s="16">
        <v>26.18</v>
      </c>
      <c r="J1360" s="32">
        <f t="shared" si="16"/>
        <v>0.97707120147055349</v>
      </c>
      <c r="K1360" s="72">
        <f t="shared" ca="1" si="83"/>
        <v>15676.398353891469</v>
      </c>
      <c r="L1360" s="16">
        <v>15577.599609000001</v>
      </c>
      <c r="M1360" s="21">
        <f t="shared" ca="1" si="84"/>
        <v>6.342360015107012E-3</v>
      </c>
      <c r="N1360" s="18"/>
      <c r="O1360" s="21"/>
      <c r="P1360" s="21"/>
      <c r="Q1360" s="33">
        <f t="shared" si="17"/>
        <v>1.0229287985294464</v>
      </c>
      <c r="R1360" s="5">
        <f t="shared" ca="1" si="4"/>
        <v>3.0791660081698411</v>
      </c>
      <c r="S1360" s="20"/>
      <c r="T1360" s="20"/>
      <c r="U1360" s="5">
        <f t="shared" ca="1" si="5"/>
        <v>5.7962457610936164</v>
      </c>
      <c r="V1360" s="23"/>
      <c r="W1360" s="20"/>
      <c r="X1360" s="32">
        <f t="shared" si="18"/>
        <v>0.95414240294110697</v>
      </c>
      <c r="Y1360" s="18">
        <f t="shared" ca="1" si="6"/>
        <v>496787317.59421659</v>
      </c>
      <c r="Z1360" s="20"/>
      <c r="AA1360" s="20"/>
      <c r="AB1360" s="18"/>
      <c r="AC1360" s="20"/>
      <c r="AD1360" s="20"/>
      <c r="AE1360" s="24">
        <f t="shared" si="90"/>
        <v>1</v>
      </c>
      <c r="AH1360" s="25" t="str">
        <f t="shared" ca="1" si="7"/>
        <v>-</v>
      </c>
      <c r="AI1360" s="15">
        <f t="shared" ca="1" si="8"/>
        <v>27.590733977381383</v>
      </c>
      <c r="AJ1360" s="15">
        <f t="shared" ca="1" si="9"/>
        <v>28.659184129229001</v>
      </c>
      <c r="AK1360" s="17">
        <f t="shared" ca="1" si="10"/>
        <v>9.453523190583013E-2</v>
      </c>
      <c r="AL1360" s="17">
        <f t="shared" ca="1" si="11"/>
        <v>8.8999996732024883E-2</v>
      </c>
      <c r="AM1360" s="26">
        <f t="shared" ca="1" si="12"/>
        <v>0</v>
      </c>
      <c r="AN1360" s="26">
        <f t="shared" ca="1" si="13"/>
        <v>1</v>
      </c>
      <c r="AO1360" s="25">
        <f t="shared" si="20"/>
        <v>0</v>
      </c>
      <c r="AP1360" s="26">
        <f t="shared" si="21"/>
        <v>0</v>
      </c>
      <c r="AQ1360" s="25">
        <f t="shared" si="22"/>
        <v>1</v>
      </c>
      <c r="AR1360" s="26">
        <f t="shared" si="23"/>
        <v>0</v>
      </c>
      <c r="BD1360" s="30"/>
      <c r="BE1360" s="30"/>
      <c r="BF1360" s="30"/>
    </row>
    <row r="1361" spans="1:58" x14ac:dyDescent="0.2">
      <c r="A1361" s="41">
        <v>40044</v>
      </c>
      <c r="B1361" s="13">
        <v>28.35</v>
      </c>
      <c r="C1361" s="14">
        <v>30.55</v>
      </c>
      <c r="D1361" s="31">
        <f t="shared" si="14"/>
        <v>41192.621165730547</v>
      </c>
      <c r="E1361" s="31">
        <f t="shared" si="15"/>
        <v>0</v>
      </c>
      <c r="F1361" s="16">
        <f t="shared" si="0"/>
        <v>41192.621165730547</v>
      </c>
      <c r="G1361" s="16">
        <f t="shared" si="1"/>
        <v>28.349999999999998</v>
      </c>
      <c r="H1361" s="17">
        <f t="shared" si="2"/>
        <v>7.2013093289688968E-2</v>
      </c>
      <c r="I1361" s="16">
        <v>26.26</v>
      </c>
      <c r="J1361" s="32">
        <f t="shared" si="16"/>
        <v>0.96923076923076923</v>
      </c>
      <c r="K1361" s="72">
        <f t="shared" ca="1" si="83"/>
        <v>15193.428204433543</v>
      </c>
      <c r="L1361" s="16">
        <v>15075.839844</v>
      </c>
      <c r="M1361" s="21">
        <f t="shared" ca="1" si="84"/>
        <v>7.7997883799715379E-3</v>
      </c>
      <c r="N1361" s="18"/>
      <c r="O1361" s="21"/>
      <c r="P1361" s="21"/>
      <c r="Q1361" s="33">
        <f t="shared" si="17"/>
        <v>1.0307692307692307</v>
      </c>
      <c r="R1361" s="5">
        <f t="shared" ca="1" si="4"/>
        <v>3.1737773567533454</v>
      </c>
      <c r="S1361" s="20"/>
      <c r="T1361" s="20"/>
      <c r="U1361" s="5">
        <f t="shared" ca="1" si="5"/>
        <v>5.9743872417731811</v>
      </c>
      <c r="V1361" s="23"/>
      <c r="W1361" s="20"/>
      <c r="X1361" s="32">
        <f t="shared" si="18"/>
        <v>0.93846153846153846</v>
      </c>
      <c r="Y1361" s="18">
        <f t="shared" ca="1" si="6"/>
        <v>466185107.2372393</v>
      </c>
      <c r="Z1361" s="20"/>
      <c r="AA1361" s="20"/>
      <c r="AB1361" s="18"/>
      <c r="AC1361" s="20"/>
      <c r="AD1361" s="20"/>
      <c r="AE1361" s="24">
        <v>19</v>
      </c>
      <c r="AH1361" s="25" t="str">
        <f t="shared" ca="1" si="7"/>
        <v>-</v>
      </c>
      <c r="AI1361" s="15">
        <f t="shared" ca="1" si="8"/>
        <v>27.622472060874927</v>
      </c>
      <c r="AJ1361" s="15">
        <f t="shared" ca="1" si="9"/>
        <v>28.552481797251691</v>
      </c>
      <c r="AK1361" s="17">
        <f t="shared" ca="1" si="10"/>
        <v>9.2551400134764303E-2</v>
      </c>
      <c r="AL1361" s="17">
        <f t="shared" ca="1" si="11"/>
        <v>8.816161908273093E-2</v>
      </c>
      <c r="AM1361" s="26">
        <f t="shared" ca="1" si="12"/>
        <v>0</v>
      </c>
      <c r="AN1361" s="26">
        <f t="shared" ca="1" si="13"/>
        <v>1</v>
      </c>
      <c r="AO1361" s="25">
        <f t="shared" si="20"/>
        <v>0</v>
      </c>
      <c r="AP1361" s="26">
        <f t="shared" si="21"/>
        <v>0</v>
      </c>
      <c r="AQ1361" s="25">
        <f t="shared" si="22"/>
        <v>1</v>
      </c>
      <c r="AR1361" s="26">
        <f t="shared" si="23"/>
        <v>0</v>
      </c>
      <c r="BD1361" s="30"/>
      <c r="BE1361" s="30"/>
      <c r="BF1361" s="30"/>
    </row>
    <row r="1362" spans="1:58" x14ac:dyDescent="0.2">
      <c r="A1362" s="40">
        <v>40045</v>
      </c>
      <c r="B1362" s="13">
        <v>27.8</v>
      </c>
      <c r="C1362" s="14">
        <v>30.1</v>
      </c>
      <c r="D1362" s="31">
        <f t="shared" si="14"/>
        <v>39024.588472797361</v>
      </c>
      <c r="E1362" s="31">
        <f t="shared" si="15"/>
        <v>2011.9059523618937</v>
      </c>
      <c r="F1362" s="73">
        <f t="shared" si="0"/>
        <v>41036.494425159253</v>
      </c>
      <c r="G1362" s="16">
        <f t="shared" si="1"/>
        <v>27.912762645914395</v>
      </c>
      <c r="H1362" s="17">
        <f t="shared" si="2"/>
        <v>7.6411960132890422E-2</v>
      </c>
      <c r="I1362" s="16">
        <v>25.09</v>
      </c>
      <c r="J1362" s="32">
        <f t="shared" si="16"/>
        <v>0.9808454578891308</v>
      </c>
      <c r="K1362" s="72">
        <f t="shared" ca="1" si="83"/>
        <v>14901.79750289066</v>
      </c>
      <c r="L1362" s="16">
        <v>14794.240234000001</v>
      </c>
      <c r="M1362" s="21">
        <f t="shared" ca="1" si="84"/>
        <v>7.2702124062763501E-3</v>
      </c>
      <c r="N1362" s="18"/>
      <c r="O1362" s="21"/>
      <c r="P1362" s="21"/>
      <c r="Q1362" s="33">
        <f t="shared" si="17"/>
        <v>1.0191545421108692</v>
      </c>
      <c r="R1362" s="5">
        <f t="shared" ca="1" si="4"/>
        <v>3.2344348608680398</v>
      </c>
      <c r="S1362" s="20"/>
      <c r="T1362" s="20"/>
      <c r="U1362" s="5">
        <f t="shared" ca="1" si="5"/>
        <v>6.0886154402579056</v>
      </c>
      <c r="V1362" s="23"/>
      <c r="W1362" s="20"/>
      <c r="X1362" s="32">
        <f t="shared" si="18"/>
        <v>0.96169091577826171</v>
      </c>
      <c r="Y1362" s="18">
        <f t="shared" ca="1" si="6"/>
        <v>448296476.96499431</v>
      </c>
      <c r="Z1362" s="20"/>
      <c r="AA1362" s="20"/>
      <c r="AB1362" s="18"/>
      <c r="AC1362" s="20"/>
      <c r="AD1362" s="20"/>
      <c r="AE1362" s="24">
        <f t="shared" ref="AE1362:AE1379" si="91">AE1361-1</f>
        <v>18</v>
      </c>
      <c r="AH1362" s="25" t="str">
        <f t="shared" ca="1" si="7"/>
        <v>-</v>
      </c>
      <c r="AI1362" s="15">
        <f t="shared" ca="1" si="8"/>
        <v>27.656413139251804</v>
      </c>
      <c r="AJ1362" s="15">
        <f t="shared" ca="1" si="9"/>
        <v>28.451164172172046</v>
      </c>
      <c r="AK1362" s="17">
        <f t="shared" ca="1" si="10"/>
        <v>8.8825821473785135E-2</v>
      </c>
      <c r="AL1362" s="17">
        <f t="shared" ca="1" si="11"/>
        <v>8.7945686058590655E-2</v>
      </c>
      <c r="AM1362" s="26">
        <f t="shared" ca="1" si="12"/>
        <v>0</v>
      </c>
      <c r="AN1362" s="26">
        <f t="shared" ca="1" si="13"/>
        <v>1</v>
      </c>
      <c r="AO1362" s="25">
        <f t="shared" si="20"/>
        <v>0</v>
      </c>
      <c r="AP1362" s="26">
        <f t="shared" si="21"/>
        <v>0</v>
      </c>
      <c r="AQ1362" s="25">
        <f t="shared" si="22"/>
        <v>1</v>
      </c>
      <c r="AR1362" s="26">
        <f t="shared" si="23"/>
        <v>0</v>
      </c>
      <c r="BD1362" s="30"/>
      <c r="BE1362" s="30"/>
      <c r="BF1362" s="30"/>
    </row>
    <row r="1363" spans="1:58" x14ac:dyDescent="0.2">
      <c r="A1363" s="40">
        <v>40046</v>
      </c>
      <c r="B1363" s="13">
        <v>27.35</v>
      </c>
      <c r="C1363" s="14">
        <v>30</v>
      </c>
      <c r="D1363" s="31">
        <f t="shared" si="14"/>
        <v>36856.555779864175</v>
      </c>
      <c r="E1363" s="31">
        <f t="shared" si="15"/>
        <v>4014.2750175958672</v>
      </c>
      <c r="F1363" s="16">
        <f t="shared" si="0"/>
        <v>40870.830797460039</v>
      </c>
      <c r="G1363" s="16">
        <f t="shared" si="1"/>
        <v>27.610279240452588</v>
      </c>
      <c r="H1363" s="17">
        <f t="shared" si="2"/>
        <v>8.8333333333333264E-2</v>
      </c>
      <c r="I1363" s="16">
        <v>25.01</v>
      </c>
      <c r="J1363" s="32">
        <f t="shared" si="16"/>
        <v>0.985170022873328</v>
      </c>
      <c r="K1363" s="72">
        <f t="shared" ca="1" si="83"/>
        <v>14680.205679806815</v>
      </c>
      <c r="L1363" s="16">
        <v>14525.440430000001</v>
      </c>
      <c r="M1363" s="21">
        <f t="shared" ca="1" si="84"/>
        <v>1.0654771574923914E-2</v>
      </c>
      <c r="N1363" s="18"/>
      <c r="O1363" s="21"/>
      <c r="P1363" s="21"/>
      <c r="Q1363" s="33">
        <f t="shared" si="17"/>
        <v>1.014829977126672</v>
      </c>
      <c r="R1363" s="5">
        <f t="shared" ca="1" si="4"/>
        <v>3.2822647153448217</v>
      </c>
      <c r="S1363" s="20"/>
      <c r="T1363" s="20"/>
      <c r="U1363" s="5">
        <f t="shared" ca="1" si="5"/>
        <v>6.1786979303269023</v>
      </c>
      <c r="V1363" s="23"/>
      <c r="W1363" s="20"/>
      <c r="X1363" s="32">
        <f t="shared" si="18"/>
        <v>0.970340045746656</v>
      </c>
      <c r="Y1363" s="18">
        <f t="shared" ca="1" si="6"/>
        <v>434971395.25315815</v>
      </c>
      <c r="Z1363" s="20"/>
      <c r="AA1363" s="20"/>
      <c r="AB1363" s="18"/>
      <c r="AC1363" s="20"/>
      <c r="AD1363" s="20"/>
      <c r="AE1363" s="24">
        <f t="shared" si="91"/>
        <v>17</v>
      </c>
      <c r="AH1363" s="25" t="str">
        <f t="shared" ca="1" si="7"/>
        <v>-</v>
      </c>
      <c r="AI1363" s="15">
        <f t="shared" ca="1" si="8"/>
        <v>27.716292252158311</v>
      </c>
      <c r="AJ1363" s="15">
        <f t="shared" ca="1" si="9"/>
        <v>28.374414438109959</v>
      </c>
      <c r="AK1363" s="17">
        <f t="shared" ca="1" si="10"/>
        <v>8.706123314444858E-2</v>
      </c>
      <c r="AL1363" s="17">
        <f t="shared" ca="1" si="11"/>
        <v>8.8667031337316488E-2</v>
      </c>
      <c r="AM1363" s="26">
        <f t="shared" ca="1" si="12"/>
        <v>0</v>
      </c>
      <c r="AN1363" s="26">
        <f t="shared" ca="1" si="13"/>
        <v>0</v>
      </c>
      <c r="AO1363" s="25">
        <f t="shared" si="20"/>
        <v>0</v>
      </c>
      <c r="AP1363" s="26">
        <f t="shared" si="21"/>
        <v>0</v>
      </c>
      <c r="AQ1363" s="25">
        <f t="shared" si="22"/>
        <v>1</v>
      </c>
      <c r="AR1363" s="26">
        <f t="shared" si="23"/>
        <v>0</v>
      </c>
      <c r="BD1363" s="30"/>
      <c r="BE1363" s="30"/>
      <c r="BF1363" s="30"/>
    </row>
    <row r="1364" spans="1:58" x14ac:dyDescent="0.2">
      <c r="A1364" s="40">
        <v>40049</v>
      </c>
      <c r="B1364" s="13">
        <v>27.4</v>
      </c>
      <c r="C1364" s="14">
        <v>29.9</v>
      </c>
      <c r="D1364" s="31">
        <f t="shared" si="14"/>
        <v>34688.523086930989</v>
      </c>
      <c r="E1364" s="31">
        <f t="shared" si="15"/>
        <v>5990.7981559866221</v>
      </c>
      <c r="F1364" s="16">
        <f t="shared" si="0"/>
        <v>40679.321242917613</v>
      </c>
      <c r="G1364" s="16">
        <f t="shared" si="1"/>
        <v>27.768172204755608</v>
      </c>
      <c r="H1364" s="17">
        <f t="shared" si="2"/>
        <v>8.361204013377932E-2</v>
      </c>
      <c r="I1364" s="16">
        <v>25.14</v>
      </c>
      <c r="J1364" s="32">
        <f t="shared" si="16"/>
        <v>1.0010061068339711</v>
      </c>
      <c r="K1364" s="72">
        <f t="shared" ca="1" si="83"/>
        <v>14694.376450358219</v>
      </c>
      <c r="L1364" s="16">
        <v>14581.759765999999</v>
      </c>
      <c r="M1364" s="21">
        <f t="shared" ca="1" si="84"/>
        <v>7.7231202656901305E-3</v>
      </c>
      <c r="N1364" s="18"/>
      <c r="O1364" s="21"/>
      <c r="P1364" s="21"/>
      <c r="Q1364" s="33">
        <f t="shared" si="17"/>
        <v>0.99899389316602905</v>
      </c>
      <c r="R1364" s="5">
        <f t="shared" ca="1" si="4"/>
        <v>3.2788258091224884</v>
      </c>
      <c r="S1364" s="20"/>
      <c r="T1364" s="20"/>
      <c r="U1364" s="5">
        <f t="shared" ca="1" si="5"/>
        <v>6.1722701825352937</v>
      </c>
      <c r="V1364" s="23"/>
      <c r="W1364" s="20"/>
      <c r="X1364" s="32">
        <f t="shared" si="18"/>
        <v>1.0020122136679419</v>
      </c>
      <c r="Y1364" s="18">
        <f t="shared" ca="1" si="6"/>
        <v>435817966.20757985</v>
      </c>
      <c r="Z1364" s="20"/>
      <c r="AA1364" s="20"/>
      <c r="AB1364" s="18"/>
      <c r="AC1364" s="20"/>
      <c r="AD1364" s="20"/>
      <c r="AE1364" s="24">
        <f t="shared" si="91"/>
        <v>16</v>
      </c>
      <c r="AH1364" s="25" t="str">
        <f t="shared" ca="1" si="7"/>
        <v>-</v>
      </c>
      <c r="AI1364" s="15">
        <f t="shared" ca="1" si="8"/>
        <v>27.789150735694204</v>
      </c>
      <c r="AJ1364" s="15">
        <f t="shared" ca="1" si="9"/>
        <v>28.334912352106191</v>
      </c>
      <c r="AK1364" s="17">
        <f t="shared" ca="1" si="10"/>
        <v>8.2739800493011328E-2</v>
      </c>
      <c r="AL1364" s="17">
        <f t="shared" ca="1" si="11"/>
        <v>8.8737059939953816E-2</v>
      </c>
      <c r="AM1364" s="26">
        <f t="shared" ca="1" si="12"/>
        <v>0</v>
      </c>
      <c r="AN1364" s="26">
        <f t="shared" ca="1" si="13"/>
        <v>0</v>
      </c>
      <c r="AO1364" s="25">
        <f t="shared" si="20"/>
        <v>0</v>
      </c>
      <c r="AP1364" s="26">
        <f t="shared" si="21"/>
        <v>0</v>
      </c>
      <c r="AQ1364" s="25">
        <f t="shared" si="22"/>
        <v>1</v>
      </c>
      <c r="AR1364" s="26">
        <f t="shared" si="23"/>
        <v>0</v>
      </c>
      <c r="BD1364" s="30"/>
      <c r="BE1364" s="30"/>
      <c r="BF1364" s="30"/>
    </row>
    <row r="1365" spans="1:58" x14ac:dyDescent="0.2">
      <c r="A1365" s="40">
        <v>40050</v>
      </c>
      <c r="B1365" s="13">
        <v>27.75</v>
      </c>
      <c r="C1365" s="14">
        <v>30.05</v>
      </c>
      <c r="D1365" s="31">
        <f t="shared" si="14"/>
        <v>32520.490393997803</v>
      </c>
      <c r="E1365" s="31">
        <f t="shared" si="15"/>
        <v>7977.5572123869333</v>
      </c>
      <c r="F1365" s="16">
        <f t="shared" si="0"/>
        <v>40498.047606384738</v>
      </c>
      <c r="G1365" s="16">
        <f t="shared" si="1"/>
        <v>28.203068300151763</v>
      </c>
      <c r="H1365" s="17">
        <f t="shared" si="2"/>
        <v>7.6539101497504203E-2</v>
      </c>
      <c r="I1365" s="16">
        <v>24.92</v>
      </c>
      <c r="J1365" s="32">
        <f t="shared" si="16"/>
        <v>1.0111357225133986</v>
      </c>
      <c r="K1365" s="72">
        <f t="shared" ca="1" si="83"/>
        <v>14857.403217764071</v>
      </c>
      <c r="L1365" s="16">
        <v>14914.559569999999</v>
      </c>
      <c r="M1365" s="21">
        <f t="shared" ca="1" si="84"/>
        <v>-3.8322521002159471E-3</v>
      </c>
      <c r="N1365" s="18"/>
      <c r="O1365" s="21"/>
      <c r="P1365" s="21"/>
      <c r="Q1365" s="33">
        <f t="shared" si="17"/>
        <v>0.98886427748660155</v>
      </c>
      <c r="R1365" s="5">
        <f t="shared" ca="1" si="4"/>
        <v>3.2421786442173013</v>
      </c>
      <c r="S1365" s="20"/>
      <c r="T1365" s="20"/>
      <c r="U1365" s="5">
        <f t="shared" ca="1" si="5"/>
        <v>6.1033285372539003</v>
      </c>
      <c r="V1365" s="23"/>
      <c r="W1365" s="20"/>
      <c r="X1365" s="32">
        <f t="shared" si="18"/>
        <v>1.0222714450267969</v>
      </c>
      <c r="Y1365" s="18">
        <f t="shared" ca="1" si="6"/>
        <v>445494940.73749208</v>
      </c>
      <c r="Z1365" s="20"/>
      <c r="AA1365" s="20"/>
      <c r="AB1365" s="18"/>
      <c r="AC1365" s="20"/>
      <c r="AD1365" s="20"/>
      <c r="AE1365" s="24">
        <f t="shared" si="91"/>
        <v>15</v>
      </c>
      <c r="AH1365" s="25" t="str">
        <f t="shared" ca="1" si="7"/>
        <v>-</v>
      </c>
      <c r="AI1365" s="15">
        <f t="shared" ca="1" si="8"/>
        <v>27.86007265230165</v>
      </c>
      <c r="AJ1365" s="15">
        <f t="shared" ca="1" si="9"/>
        <v>28.317231535820223</v>
      </c>
      <c r="AK1365" s="17">
        <f t="shared" ca="1" si="10"/>
        <v>8.2675804588749222E-2</v>
      </c>
      <c r="AL1365" s="17">
        <f t="shared" ca="1" si="11"/>
        <v>8.7829173027534069E-2</v>
      </c>
      <c r="AM1365" s="26">
        <f t="shared" ca="1" si="12"/>
        <v>0</v>
      </c>
      <c r="AN1365" s="26">
        <f t="shared" ca="1" si="13"/>
        <v>0</v>
      </c>
      <c r="AO1365" s="25">
        <f t="shared" si="20"/>
        <v>0</v>
      </c>
      <c r="AP1365" s="26">
        <f t="shared" si="21"/>
        <v>0</v>
      </c>
      <c r="AQ1365" s="25">
        <f t="shared" si="22"/>
        <v>1</v>
      </c>
      <c r="AR1365" s="26">
        <f t="shared" si="23"/>
        <v>0</v>
      </c>
      <c r="BD1365" s="30"/>
      <c r="BE1365" s="30"/>
      <c r="BF1365" s="30"/>
    </row>
    <row r="1366" spans="1:58" x14ac:dyDescent="0.2">
      <c r="A1366" s="40">
        <v>40051</v>
      </c>
      <c r="B1366" s="13">
        <v>28.3</v>
      </c>
      <c r="C1366" s="14">
        <v>30.4</v>
      </c>
      <c r="D1366" s="31">
        <f t="shared" si="14"/>
        <v>30352.457701064617</v>
      </c>
      <c r="E1366" s="31">
        <f t="shared" si="15"/>
        <v>9979.6506309857996</v>
      </c>
      <c r="F1366" s="16">
        <f t="shared" si="0"/>
        <v>40332.108332050419</v>
      </c>
      <c r="G1366" s="16">
        <f t="shared" si="1"/>
        <v>28.819617426208687</v>
      </c>
      <c r="H1366" s="17">
        <f t="shared" si="2"/>
        <v>6.9078947368421018E-2</v>
      </c>
      <c r="I1366" s="16">
        <v>24.95</v>
      </c>
      <c r="J1366" s="32">
        <f t="shared" si="16"/>
        <v>1.0176740271137739</v>
      </c>
      <c r="K1366" s="72">
        <f t="shared" ca="1" si="83"/>
        <v>15119.376953242663</v>
      </c>
      <c r="L1366" s="16">
        <v>15091.200194999999</v>
      </c>
      <c r="M1366" s="21">
        <f t="shared" ca="1" si="84"/>
        <v>1.8670985659576104E-3</v>
      </c>
      <c r="N1366" s="18"/>
      <c r="O1366" s="21"/>
      <c r="P1366" s="21"/>
      <c r="Q1366" s="33">
        <f t="shared" si="17"/>
        <v>0.98232597288622603</v>
      </c>
      <c r="R1366" s="5">
        <f t="shared" ca="1" si="4"/>
        <v>3.1847436131942088</v>
      </c>
      <c r="S1366" s="20"/>
      <c r="T1366" s="20"/>
      <c r="U1366" s="5">
        <f t="shared" ca="1" si="5"/>
        <v>5.995252886094673</v>
      </c>
      <c r="V1366" s="23"/>
      <c r="W1366" s="20"/>
      <c r="X1366" s="32">
        <f t="shared" si="18"/>
        <v>1.0353480542275479</v>
      </c>
      <c r="Y1366" s="18">
        <f t="shared" ca="1" si="6"/>
        <v>461211964.26001614</v>
      </c>
      <c r="Z1366" s="20"/>
      <c r="AA1366" s="20"/>
      <c r="AB1366" s="18"/>
      <c r="AC1366" s="20"/>
      <c r="AD1366" s="20"/>
      <c r="AE1366" s="24">
        <f t="shared" si="91"/>
        <v>14</v>
      </c>
      <c r="AH1366" s="25" t="str">
        <f t="shared" ca="1" si="7"/>
        <v>-</v>
      </c>
      <c r="AI1366" s="15">
        <f t="shared" ca="1" si="8"/>
        <v>27.909754062582248</v>
      </c>
      <c r="AJ1366" s="15">
        <f t="shared" ca="1" si="9"/>
        <v>28.338517555514457</v>
      </c>
      <c r="AK1366" s="17">
        <f t="shared" ca="1" si="10"/>
        <v>7.7664745959269532E-2</v>
      </c>
      <c r="AL1366" s="17">
        <f t="shared" ca="1" si="11"/>
        <v>8.6622343806517912E-2</v>
      </c>
      <c r="AM1366" s="26">
        <f t="shared" ca="1" si="12"/>
        <v>0</v>
      </c>
      <c r="AN1366" s="26">
        <f t="shared" ca="1" si="13"/>
        <v>0</v>
      </c>
      <c r="AO1366" s="25">
        <f t="shared" si="20"/>
        <v>0</v>
      </c>
      <c r="AP1366" s="26">
        <f t="shared" si="21"/>
        <v>0</v>
      </c>
      <c r="AQ1366" s="25">
        <f t="shared" si="22"/>
        <v>1</v>
      </c>
      <c r="AR1366" s="26">
        <f t="shared" si="23"/>
        <v>0</v>
      </c>
      <c r="BD1366" s="30"/>
      <c r="BE1366" s="30"/>
      <c r="BF1366" s="30"/>
    </row>
    <row r="1367" spans="1:58" x14ac:dyDescent="0.2">
      <c r="A1367" s="40">
        <v>40052</v>
      </c>
      <c r="B1367" s="13">
        <v>27.8</v>
      </c>
      <c r="C1367" s="14">
        <v>30.25</v>
      </c>
      <c r="D1367" s="31">
        <f t="shared" si="14"/>
        <v>28184.425008131431</v>
      </c>
      <c r="E1367" s="31">
        <f t="shared" si="15"/>
        <v>11997.917907630839</v>
      </c>
      <c r="F1367" s="16">
        <f t="shared" si="0"/>
        <v>40182.342915762274</v>
      </c>
      <c r="G1367" s="16">
        <f t="shared" si="1"/>
        <v>28.531537703894433</v>
      </c>
      <c r="H1367" s="17">
        <f t="shared" si="2"/>
        <v>8.0991735537190079E-2</v>
      </c>
      <c r="I1367" s="16">
        <v>24.68</v>
      </c>
      <c r="J1367" s="32">
        <f t="shared" si="16"/>
        <v>0.98632785384318844</v>
      </c>
      <c r="K1367" s="72">
        <f t="shared" ca="1" si="83"/>
        <v>14912.054662364522</v>
      </c>
      <c r="L1367" s="16">
        <v>14722.559569999999</v>
      </c>
      <c r="M1367" s="21">
        <f t="shared" ca="1" si="84"/>
        <v>1.287106983426E-2</v>
      </c>
      <c r="N1367" s="18"/>
      <c r="O1367" s="21"/>
      <c r="P1367" s="21"/>
      <c r="Q1367" s="33">
        <f t="shared" si="17"/>
        <v>1.0136721461568114</v>
      </c>
      <c r="R1367" s="5">
        <f t="shared" ca="1" si="4"/>
        <v>3.2281514072013318</v>
      </c>
      <c r="S1367" s="20"/>
      <c r="T1367" s="20"/>
      <c r="U1367" s="5">
        <f t="shared" ca="1" si="5"/>
        <v>6.0770128035108408</v>
      </c>
      <c r="V1367" s="23"/>
      <c r="W1367" s="20"/>
      <c r="X1367" s="32">
        <f t="shared" si="18"/>
        <v>0.97265570768637699</v>
      </c>
      <c r="Y1367" s="18">
        <f t="shared" ca="1" si="6"/>
        <v>448570925.69105798</v>
      </c>
      <c r="Z1367" s="20"/>
      <c r="AA1367" s="20"/>
      <c r="AB1367" s="18"/>
      <c r="AC1367" s="20"/>
      <c r="AD1367" s="20"/>
      <c r="AE1367" s="24">
        <f t="shared" si="91"/>
        <v>13</v>
      </c>
      <c r="AH1367" s="25" t="str">
        <f t="shared" ca="1" si="7"/>
        <v>-</v>
      </c>
      <c r="AI1367" s="15">
        <f t="shared" ca="1" si="8"/>
        <v>27.924956217431951</v>
      </c>
      <c r="AJ1367" s="15">
        <f t="shared" ca="1" si="9"/>
        <v>28.339383470921792</v>
      </c>
      <c r="AK1367" s="17">
        <f t="shared" ca="1" si="10"/>
        <v>7.9161186333853051E-2</v>
      </c>
      <c r="AL1367" s="17">
        <f t="shared" ca="1" si="11"/>
        <v>8.5618469391977037E-2</v>
      </c>
      <c r="AM1367" s="26">
        <f t="shared" ca="1" si="12"/>
        <v>0</v>
      </c>
      <c r="AN1367" s="26">
        <f t="shared" ca="1" si="13"/>
        <v>0</v>
      </c>
      <c r="AO1367" s="25">
        <f t="shared" si="20"/>
        <v>0</v>
      </c>
      <c r="AP1367" s="26">
        <f t="shared" si="21"/>
        <v>0</v>
      </c>
      <c r="AQ1367" s="25">
        <f t="shared" si="22"/>
        <v>1</v>
      </c>
      <c r="AR1367" s="26">
        <f t="shared" si="23"/>
        <v>0</v>
      </c>
      <c r="BD1367" s="30"/>
      <c r="BE1367" s="30"/>
      <c r="BF1367" s="30"/>
    </row>
    <row r="1368" spans="1:58" x14ac:dyDescent="0.2">
      <c r="A1368" s="40">
        <v>40053</v>
      </c>
      <c r="B1368" s="13">
        <v>28.1</v>
      </c>
      <c r="C1368" s="14">
        <v>30.5</v>
      </c>
      <c r="D1368" s="31">
        <f t="shared" si="14"/>
        <v>26016.392315198245</v>
      </c>
      <c r="E1368" s="31">
        <f t="shared" si="15"/>
        <v>13990.357870062</v>
      </c>
      <c r="F1368" s="16">
        <f t="shared" si="0"/>
        <v>40006.750185260244</v>
      </c>
      <c r="G1368" s="16">
        <f t="shared" si="1"/>
        <v>28.939279839843618</v>
      </c>
      <c r="H1368" s="17">
        <f t="shared" si="2"/>
        <v>7.8688524590163844E-2</v>
      </c>
      <c r="I1368" s="16">
        <v>24.76</v>
      </c>
      <c r="J1368" s="32">
        <f t="shared" si="16"/>
        <v>1.0098585798134716</v>
      </c>
      <c r="K1368" s="72">
        <f t="shared" ca="1" si="83"/>
        <v>15058.452415476442</v>
      </c>
      <c r="L1368" s="16">
        <v>14978.559569999999</v>
      </c>
      <c r="M1368" s="21">
        <f t="shared" ca="1" si="84"/>
        <v>5.3338136489744416E-3</v>
      </c>
      <c r="N1368" s="18"/>
      <c r="O1368" s="21"/>
      <c r="P1368" s="21"/>
      <c r="Q1368" s="33">
        <f t="shared" si="17"/>
        <v>0.9901414201865284</v>
      </c>
      <c r="R1368" s="5">
        <f t="shared" ca="1" si="4"/>
        <v>3.1961932641486985</v>
      </c>
      <c r="S1368" s="20"/>
      <c r="T1368" s="20"/>
      <c r="U1368" s="5">
        <f t="shared" ca="1" si="5"/>
        <v>6.0168960896625876</v>
      </c>
      <c r="V1368" s="23"/>
      <c r="W1368" s="20"/>
      <c r="X1368" s="32">
        <f t="shared" si="18"/>
        <v>1.0197171596269432</v>
      </c>
      <c r="Y1368" s="18">
        <f t="shared" ca="1" si="6"/>
        <v>457385366.29311615</v>
      </c>
      <c r="Z1368" s="20"/>
      <c r="AA1368" s="20"/>
      <c r="AB1368" s="18"/>
      <c r="AC1368" s="20"/>
      <c r="AD1368" s="20"/>
      <c r="AE1368" s="24">
        <f t="shared" si="91"/>
        <v>12</v>
      </c>
      <c r="AH1368" s="25" t="str">
        <f t="shared" ca="1" si="7"/>
        <v>-</v>
      </c>
      <c r="AI1368" s="15">
        <f t="shared" ca="1" si="8"/>
        <v>27.984663673285109</v>
      </c>
      <c r="AJ1368" s="15">
        <f t="shared" ca="1" si="9"/>
        <v>28.355232031506443</v>
      </c>
      <c r="AK1368" s="17">
        <f t="shared" ca="1" si="10"/>
        <v>7.9540613743398617E-2</v>
      </c>
      <c r="AL1368" s="17">
        <f t="shared" ca="1" si="11"/>
        <v>8.5463099760900274E-2</v>
      </c>
      <c r="AM1368" s="26">
        <f t="shared" ca="1" si="12"/>
        <v>0</v>
      </c>
      <c r="AN1368" s="26">
        <f t="shared" ca="1" si="13"/>
        <v>0</v>
      </c>
      <c r="AO1368" s="25">
        <f t="shared" si="20"/>
        <v>0</v>
      </c>
      <c r="AP1368" s="26">
        <f t="shared" si="21"/>
        <v>0</v>
      </c>
      <c r="AQ1368" s="25">
        <f t="shared" si="22"/>
        <v>1</v>
      </c>
      <c r="AR1368" s="26">
        <f t="shared" si="23"/>
        <v>0</v>
      </c>
      <c r="BD1368" s="30"/>
      <c r="BE1368" s="30"/>
      <c r="BF1368" s="30"/>
    </row>
    <row r="1369" spans="1:58" x14ac:dyDescent="0.2">
      <c r="A1369" s="40">
        <v>40056</v>
      </c>
      <c r="B1369" s="13">
        <v>28.5</v>
      </c>
      <c r="C1369" s="14">
        <v>30.95</v>
      </c>
      <c r="D1369" s="31">
        <f t="shared" si="14"/>
        <v>23848.359622265059</v>
      </c>
      <c r="E1369" s="31">
        <f t="shared" si="15"/>
        <v>15987.791269125035</v>
      </c>
      <c r="F1369" s="16">
        <f t="shared" si="0"/>
        <v>39836.150891390091</v>
      </c>
      <c r="G1369" s="16">
        <f t="shared" si="1"/>
        <v>29.483279953832646</v>
      </c>
      <c r="H1369" s="17">
        <f t="shared" si="2"/>
        <v>7.9159935379644608E-2</v>
      </c>
      <c r="I1369" s="16">
        <v>26.01</v>
      </c>
      <c r="J1369" s="32">
        <f t="shared" si="16"/>
        <v>1.0144535615385013</v>
      </c>
      <c r="K1369" s="72">
        <f t="shared" ca="1" si="83"/>
        <v>15275.477908123088</v>
      </c>
      <c r="L1369" s="16">
        <v>15147.519531</v>
      </c>
      <c r="M1369" s="21">
        <f t="shared" ca="1" si="84"/>
        <v>8.4474805832873371E-3</v>
      </c>
      <c r="N1369" s="18"/>
      <c r="O1369" s="21"/>
      <c r="P1369" s="21"/>
      <c r="Q1369" s="33">
        <f t="shared" si="17"/>
        <v>0.9855464384614987</v>
      </c>
      <c r="R1369" s="5">
        <f t="shared" ca="1" si="4"/>
        <v>3.1498656633889333</v>
      </c>
      <c r="S1369" s="20"/>
      <c r="T1369" s="20"/>
      <c r="U1369" s="5">
        <f t="shared" ca="1" si="5"/>
        <v>5.9297274980192078</v>
      </c>
      <c r="V1369" s="23"/>
      <c r="W1369" s="20"/>
      <c r="X1369" s="32">
        <f t="shared" si="18"/>
        <v>1.0289071230770026</v>
      </c>
      <c r="Y1369" s="18">
        <f t="shared" ca="1" si="6"/>
        <v>470576089.24647105</v>
      </c>
      <c r="Z1369" s="20"/>
      <c r="AA1369" s="20"/>
      <c r="AB1369" s="18"/>
      <c r="AC1369" s="20"/>
      <c r="AD1369" s="20"/>
      <c r="AE1369" s="24">
        <f t="shared" si="91"/>
        <v>11</v>
      </c>
      <c r="AH1369" s="25" t="str">
        <f t="shared" ca="1" si="7"/>
        <v>-</v>
      </c>
      <c r="AI1369" s="15">
        <f t="shared" ca="1" si="8"/>
        <v>28.052389745796322</v>
      </c>
      <c r="AJ1369" s="15">
        <f t="shared" ca="1" si="9"/>
        <v>28.34477605279929</v>
      </c>
      <c r="AK1369" s="17">
        <f t="shared" ca="1" si="10"/>
        <v>7.8011714084450512E-2</v>
      </c>
      <c r="AL1369" s="17">
        <f t="shared" ca="1" si="11"/>
        <v>8.5063002139240354E-2</v>
      </c>
      <c r="AM1369" s="26">
        <f t="shared" ca="1" si="12"/>
        <v>0</v>
      </c>
      <c r="AN1369" s="26">
        <f t="shared" ca="1" si="13"/>
        <v>0</v>
      </c>
      <c r="AO1369" s="25">
        <f t="shared" si="20"/>
        <v>0</v>
      </c>
      <c r="AP1369" s="26">
        <f t="shared" si="21"/>
        <v>0</v>
      </c>
      <c r="AQ1369" s="25">
        <f t="shared" si="22"/>
        <v>1</v>
      </c>
      <c r="AR1369" s="26">
        <f t="shared" si="23"/>
        <v>0</v>
      </c>
      <c r="BD1369" s="30"/>
      <c r="BE1369" s="30"/>
      <c r="BF1369" s="30"/>
    </row>
    <row r="1370" spans="1:58" x14ac:dyDescent="0.2">
      <c r="A1370" s="40">
        <v>40057</v>
      </c>
      <c r="B1370" s="13">
        <v>30.05</v>
      </c>
      <c r="C1370" s="14">
        <v>32.25</v>
      </c>
      <c r="D1370" s="31">
        <f t="shared" si="14"/>
        <v>21680.326929331874</v>
      </c>
      <c r="E1370" s="31">
        <f t="shared" si="15"/>
        <v>17984.202634184676</v>
      </c>
      <c r="F1370" s="16">
        <f t="shared" si="0"/>
        <v>39664.529563516553</v>
      </c>
      <c r="G1370" s="16">
        <f t="shared" si="1"/>
        <v>31.047496913000028</v>
      </c>
      <c r="H1370" s="17">
        <f t="shared" si="2"/>
        <v>6.8217054263565835E-2</v>
      </c>
      <c r="I1370" s="16">
        <v>29.15</v>
      </c>
      <c r="J1370" s="32">
        <f t="shared" si="16"/>
        <v>1.0485176256201534</v>
      </c>
      <c r="K1370" s="72">
        <f t="shared" ca="1" si="83"/>
        <v>16015.954861430911</v>
      </c>
      <c r="L1370" s="16">
        <v>15964.160156</v>
      </c>
      <c r="M1370" s="21">
        <f t="shared" ca="1" si="84"/>
        <v>3.2444365957732479E-3</v>
      </c>
      <c r="N1370" s="18"/>
      <c r="O1370" s="21"/>
      <c r="P1370" s="21"/>
      <c r="Q1370" s="33">
        <f t="shared" si="17"/>
        <v>0.95148237437984651</v>
      </c>
      <c r="R1370" s="5">
        <f t="shared" ca="1" si="4"/>
        <v>2.996916807565023</v>
      </c>
      <c r="S1370" s="20"/>
      <c r="T1370" s="20"/>
      <c r="U1370" s="5">
        <f t="shared" ca="1" si="5"/>
        <v>5.6418380418578273</v>
      </c>
      <c r="V1370" s="23"/>
      <c r="W1370" s="20"/>
      <c r="X1370" s="32">
        <f t="shared" si="18"/>
        <v>1.097035251240307</v>
      </c>
      <c r="Y1370" s="18">
        <f t="shared" ca="1" si="6"/>
        <v>516204583.01884514</v>
      </c>
      <c r="Z1370" s="20"/>
      <c r="AA1370" s="20"/>
      <c r="AB1370" s="18"/>
      <c r="AC1370" s="20"/>
      <c r="AD1370" s="20"/>
      <c r="AE1370" s="24">
        <f t="shared" si="91"/>
        <v>10</v>
      </c>
      <c r="AH1370" s="25" t="str">
        <f t="shared" ca="1" si="7"/>
        <v>-</v>
      </c>
      <c r="AI1370" s="15">
        <f t="shared" ca="1" si="8"/>
        <v>28.223383437606707</v>
      </c>
      <c r="AJ1370" s="15">
        <f t="shared" ca="1" si="9"/>
        <v>28.377831987295068</v>
      </c>
      <c r="AK1370" s="17">
        <f t="shared" ca="1" si="10"/>
        <v>7.5445883106081593E-2</v>
      </c>
      <c r="AL1370" s="17">
        <f t="shared" ca="1" si="11"/>
        <v>8.3766069810072646E-2</v>
      </c>
      <c r="AM1370" s="26">
        <f t="shared" ca="1" si="12"/>
        <v>0</v>
      </c>
      <c r="AN1370" s="26">
        <f t="shared" ca="1" si="13"/>
        <v>0</v>
      </c>
      <c r="AO1370" s="25">
        <f t="shared" si="20"/>
        <v>0</v>
      </c>
      <c r="AP1370" s="26">
        <f t="shared" si="21"/>
        <v>0</v>
      </c>
      <c r="AQ1370" s="25">
        <f t="shared" si="22"/>
        <v>1</v>
      </c>
      <c r="AR1370" s="26">
        <f t="shared" si="23"/>
        <v>0</v>
      </c>
      <c r="BD1370" s="30"/>
      <c r="BE1370" s="30"/>
      <c r="BF1370" s="30"/>
    </row>
    <row r="1371" spans="1:58" x14ac:dyDescent="0.2">
      <c r="A1371" s="40">
        <v>40058</v>
      </c>
      <c r="B1371" s="13">
        <v>30.5</v>
      </c>
      <c r="C1371" s="14">
        <v>32.65</v>
      </c>
      <c r="D1371" s="31">
        <f t="shared" si="14"/>
        <v>19512.294236398688</v>
      </c>
      <c r="E1371" s="31">
        <f t="shared" si="15"/>
        <v>20004.338523258855</v>
      </c>
      <c r="F1371" s="16">
        <f t="shared" si="0"/>
        <v>39516.632759657543</v>
      </c>
      <c r="G1371" s="16">
        <f t="shared" si="1"/>
        <v>31.588385442317204</v>
      </c>
      <c r="H1371" s="17">
        <f t="shared" si="2"/>
        <v>6.5849923430321589E-2</v>
      </c>
      <c r="I1371" s="16">
        <v>28.9</v>
      </c>
      <c r="J1371" s="32">
        <f t="shared" si="16"/>
        <v>1.0136276743513599</v>
      </c>
      <c r="K1371" s="72">
        <f t="shared" ca="1" si="83"/>
        <v>16233.553242289516</v>
      </c>
      <c r="L1371" s="16">
        <v>16048.639648</v>
      </c>
      <c r="M1371" s="21">
        <f t="shared" ca="1" si="84"/>
        <v>1.1522072795282659E-2</v>
      </c>
      <c r="N1371" s="18"/>
      <c r="O1371" s="21"/>
      <c r="P1371" s="21"/>
      <c r="Q1371" s="33">
        <f t="shared" si="17"/>
        <v>0.98637232564864019</v>
      </c>
      <c r="R1371" s="5">
        <f t="shared" ca="1" si="4"/>
        <v>2.9559526550233928</v>
      </c>
      <c r="S1371" s="20"/>
      <c r="T1371" s="20"/>
      <c r="U1371" s="5">
        <f t="shared" ca="1" si="5"/>
        <v>5.5647623917059432</v>
      </c>
      <c r="V1371" s="23"/>
      <c r="W1371" s="20"/>
      <c r="X1371" s="32">
        <f t="shared" si="18"/>
        <v>1.0272553487027196</v>
      </c>
      <c r="Y1371" s="18">
        <f t="shared" ca="1" si="6"/>
        <v>530239019.9446134</v>
      </c>
      <c r="Z1371" s="20"/>
      <c r="AA1371" s="20"/>
      <c r="AB1371" s="18"/>
      <c r="AC1371" s="20"/>
      <c r="AD1371" s="20"/>
      <c r="AE1371" s="24">
        <f t="shared" si="91"/>
        <v>9</v>
      </c>
      <c r="AH1371" s="25" t="str">
        <f t="shared" ca="1" si="7"/>
        <v>-</v>
      </c>
      <c r="AI1371" s="15">
        <f t="shared" ca="1" si="8"/>
        <v>28.423136602598781</v>
      </c>
      <c r="AJ1371" s="15">
        <f t="shared" ca="1" si="9"/>
        <v>28.394797653061676</v>
      </c>
      <c r="AK1371" s="17">
        <f t="shared" ca="1" si="10"/>
        <v>7.3664353428217824E-2</v>
      </c>
      <c r="AL1371" s="17">
        <f t="shared" ca="1" si="11"/>
        <v>8.2636934779712498E-2</v>
      </c>
      <c r="AM1371" s="26">
        <f t="shared" ca="1" si="12"/>
        <v>1</v>
      </c>
      <c r="AN1371" s="26">
        <f t="shared" ca="1" si="13"/>
        <v>0</v>
      </c>
      <c r="AO1371" s="25">
        <f t="shared" si="20"/>
        <v>0</v>
      </c>
      <c r="AP1371" s="26">
        <f t="shared" si="21"/>
        <v>0</v>
      </c>
      <c r="AQ1371" s="25">
        <f t="shared" si="22"/>
        <v>1</v>
      </c>
      <c r="AR1371" s="26">
        <f t="shared" si="23"/>
        <v>0</v>
      </c>
      <c r="BD1371" s="30"/>
      <c r="BE1371" s="30"/>
      <c r="BF1371" s="30"/>
    </row>
    <row r="1372" spans="1:58" x14ac:dyDescent="0.2">
      <c r="A1372" s="40">
        <v>40059</v>
      </c>
      <c r="B1372" s="13">
        <v>28.95</v>
      </c>
      <c r="C1372" s="14">
        <v>31.25</v>
      </c>
      <c r="D1372" s="31">
        <f t="shared" si="14"/>
        <v>17344.261543465502</v>
      </c>
      <c r="E1372" s="31">
        <f t="shared" si="15"/>
        <v>22029.606429367959</v>
      </c>
      <c r="F1372" s="16">
        <f t="shared" si="0"/>
        <v>39373.867972833461</v>
      </c>
      <c r="G1372" s="16">
        <f t="shared" si="1"/>
        <v>30.236845753191062</v>
      </c>
      <c r="H1372" s="17">
        <f t="shared" si="2"/>
        <v>7.3599999999999999E-2</v>
      </c>
      <c r="I1372" s="16">
        <v>27.1</v>
      </c>
      <c r="J1372" s="32">
        <f t="shared" si="16"/>
        <v>0.95375582976813988</v>
      </c>
      <c r="K1372" s="72">
        <f t="shared" ca="1" si="83"/>
        <v>15482.214838076083</v>
      </c>
      <c r="L1372" s="16">
        <v>15285.759765999999</v>
      </c>
      <c r="M1372" s="21">
        <f t="shared" ca="1" si="84"/>
        <v>1.2852162737311695E-2</v>
      </c>
      <c r="N1372" s="18"/>
      <c r="O1372" s="21"/>
      <c r="P1372" s="21"/>
      <c r="Q1372" s="33">
        <f t="shared" si="17"/>
        <v>1.0462441702318601</v>
      </c>
      <c r="R1372" s="5">
        <f t="shared" ca="1" si="4"/>
        <v>3.0925193971417198</v>
      </c>
      <c r="S1372" s="20"/>
      <c r="T1372" s="20"/>
      <c r="U1372" s="5">
        <f t="shared" ca="1" si="5"/>
        <v>5.8219008889242421</v>
      </c>
      <c r="V1372" s="23"/>
      <c r="W1372" s="20"/>
      <c r="X1372" s="32">
        <f t="shared" si="18"/>
        <v>0.90751165953627977</v>
      </c>
      <c r="Y1372" s="18">
        <f t="shared" ca="1" si="6"/>
        <v>481166423.78818917</v>
      </c>
      <c r="Z1372" s="20"/>
      <c r="AA1372" s="20"/>
      <c r="AB1372" s="18"/>
      <c r="AC1372" s="20"/>
      <c r="AD1372" s="20"/>
      <c r="AE1372" s="24">
        <f t="shared" si="91"/>
        <v>8</v>
      </c>
      <c r="AH1372" s="25" t="str">
        <f t="shared" ca="1" si="7"/>
        <v>-</v>
      </c>
      <c r="AI1372" s="15">
        <f t="shared" ca="1" si="8"/>
        <v>28.558726296163805</v>
      </c>
      <c r="AJ1372" s="15">
        <f t="shared" ca="1" si="9"/>
        <v>28.366984315393488</v>
      </c>
      <c r="AK1372" s="17">
        <f t="shared" ca="1" si="10"/>
        <v>7.4417862200147664E-2</v>
      </c>
      <c r="AL1372" s="17">
        <f t="shared" ca="1" si="11"/>
        <v>8.1064095273539666E-2</v>
      </c>
      <c r="AM1372" s="26">
        <f t="shared" ca="1" si="12"/>
        <v>1</v>
      </c>
      <c r="AN1372" s="26">
        <f t="shared" ca="1" si="13"/>
        <v>0</v>
      </c>
      <c r="AO1372" s="25">
        <f t="shared" si="20"/>
        <v>0</v>
      </c>
      <c r="AP1372" s="26">
        <f t="shared" si="21"/>
        <v>0</v>
      </c>
      <c r="AQ1372" s="25">
        <f t="shared" si="22"/>
        <v>1</v>
      </c>
      <c r="AR1372" s="26">
        <f t="shared" si="23"/>
        <v>0</v>
      </c>
      <c r="BD1372" s="30"/>
      <c r="BE1372" s="30"/>
      <c r="BF1372" s="30"/>
    </row>
    <row r="1373" spans="1:58" x14ac:dyDescent="0.2">
      <c r="A1373" s="40">
        <v>40060</v>
      </c>
      <c r="B1373" s="13">
        <v>27.6</v>
      </c>
      <c r="C1373" s="14">
        <v>30.45</v>
      </c>
      <c r="D1373" s="31">
        <f t="shared" si="14"/>
        <v>15176.228850532314</v>
      </c>
      <c r="E1373" s="31">
        <f t="shared" si="15"/>
        <v>24038.071916101264</v>
      </c>
      <c r="F1373" s="16">
        <f t="shared" si="0"/>
        <v>39214.300766633576</v>
      </c>
      <c r="G1373" s="16">
        <f t="shared" si="1"/>
        <v>29.347028599810727</v>
      </c>
      <c r="H1373" s="17">
        <f t="shared" si="2"/>
        <v>9.3596059113300378E-2</v>
      </c>
      <c r="I1373" s="16">
        <v>25.26</v>
      </c>
      <c r="J1373" s="32">
        <f t="shared" si="16"/>
        <v>0.9666384044075641</v>
      </c>
      <c r="K1373" s="72">
        <f t="shared" ca="1" si="83"/>
        <v>14965.093326031303</v>
      </c>
      <c r="L1373" s="16">
        <v>14850.559569999999</v>
      </c>
      <c r="M1373" s="21">
        <f t="shared" ca="1" si="84"/>
        <v>7.712420228438821E-3</v>
      </c>
      <c r="N1373" s="18"/>
      <c r="O1373" s="21"/>
      <c r="P1373" s="21"/>
      <c r="Q1373" s="33">
        <f t="shared" si="17"/>
        <v>1.033361595592436</v>
      </c>
      <c r="R1373" s="5">
        <f t="shared" ca="1" si="4"/>
        <v>3.1955576503560952</v>
      </c>
      <c r="S1373" s="20"/>
      <c r="T1373" s="20"/>
      <c r="U1373" s="5">
        <f t="shared" ca="1" si="5"/>
        <v>6.015922827183628</v>
      </c>
      <c r="V1373" s="23"/>
      <c r="W1373" s="20"/>
      <c r="X1373" s="32">
        <f t="shared" si="18"/>
        <v>0.9332768088151282</v>
      </c>
      <c r="Y1373" s="18">
        <f t="shared" ca="1" si="6"/>
        <v>449031910.36149591</v>
      </c>
      <c r="Z1373" s="20"/>
      <c r="AA1373" s="20"/>
      <c r="AB1373" s="18"/>
      <c r="AC1373" s="20"/>
      <c r="AD1373" s="20"/>
      <c r="AE1373" s="24">
        <f t="shared" si="91"/>
        <v>7</v>
      </c>
      <c r="AH1373" s="25" t="str">
        <f t="shared" ca="1" si="7"/>
        <v>-</v>
      </c>
      <c r="AI1373" s="15">
        <f t="shared" ca="1" si="8"/>
        <v>28.630434381977043</v>
      </c>
      <c r="AJ1373" s="15">
        <f t="shared" ca="1" si="9"/>
        <v>28.326962246001088</v>
      </c>
      <c r="AK1373" s="17">
        <f t="shared" ca="1" si="10"/>
        <v>7.6518582796166038E-2</v>
      </c>
      <c r="AL1373" s="17">
        <f t="shared" ca="1" si="11"/>
        <v>8.0731295011286397E-2</v>
      </c>
      <c r="AM1373" s="26">
        <f t="shared" ca="1" si="12"/>
        <v>1</v>
      </c>
      <c r="AN1373" s="26">
        <f t="shared" ca="1" si="13"/>
        <v>0</v>
      </c>
      <c r="AO1373" s="25">
        <f t="shared" si="20"/>
        <v>0</v>
      </c>
      <c r="AP1373" s="26">
        <f t="shared" si="21"/>
        <v>0</v>
      </c>
      <c r="AQ1373" s="25">
        <f t="shared" si="22"/>
        <v>1</v>
      </c>
      <c r="AR1373" s="26">
        <f t="shared" si="23"/>
        <v>0</v>
      </c>
      <c r="BD1373" s="30"/>
      <c r="BE1373" s="30"/>
      <c r="BF1373" s="30"/>
    </row>
    <row r="1374" spans="1:58" x14ac:dyDescent="0.2">
      <c r="A1374" s="40">
        <v>40064</v>
      </c>
      <c r="B1374" s="13">
        <v>26.7</v>
      </c>
      <c r="C1374" s="14">
        <v>29.45</v>
      </c>
      <c r="D1374" s="31">
        <f t="shared" si="14"/>
        <v>13008.196157599126</v>
      </c>
      <c r="E1374" s="31">
        <f t="shared" si="15"/>
        <v>26003.18529294711</v>
      </c>
      <c r="F1374" s="16">
        <f t="shared" si="0"/>
        <v>39011.381450546236</v>
      </c>
      <c r="G1374" s="16">
        <f t="shared" si="1"/>
        <v>28.533023002434671</v>
      </c>
      <c r="H1374" s="17">
        <f t="shared" si="2"/>
        <v>9.3378607809847192E-2</v>
      </c>
      <c r="I1374" s="16">
        <v>25.62</v>
      </c>
      <c r="J1374" s="32">
        <f t="shared" si="16"/>
        <v>0.96723166370451608</v>
      </c>
      <c r="K1374" s="72">
        <f t="shared" ca="1" si="83"/>
        <v>14474.122010221725</v>
      </c>
      <c r="L1374" s="16">
        <v>14353.919921999999</v>
      </c>
      <c r="M1374" s="21">
        <f t="shared" ca="1" si="84"/>
        <v>8.3741646097310399E-3</v>
      </c>
      <c r="N1374" s="18"/>
      <c r="O1374" s="21"/>
      <c r="P1374" s="21"/>
      <c r="Q1374" s="33">
        <f t="shared" si="17"/>
        <v>1.0327683362954838</v>
      </c>
      <c r="R1374" s="5">
        <f t="shared" ca="1" si="4"/>
        <v>3.3001332731553394</v>
      </c>
      <c r="S1374" s="20"/>
      <c r="T1374" s="20"/>
      <c r="U1374" s="5">
        <f t="shared" ca="1" si="5"/>
        <v>6.2128419028956126</v>
      </c>
      <c r="V1374" s="23"/>
      <c r="W1374" s="20"/>
      <c r="X1374" s="32">
        <f t="shared" si="18"/>
        <v>0.93446332740903226</v>
      </c>
      <c r="Y1374" s="18">
        <f t="shared" ca="1" si="6"/>
        <v>419576237.62631506</v>
      </c>
      <c r="Z1374" s="20"/>
      <c r="AA1374" s="20"/>
      <c r="AB1374" s="18"/>
      <c r="AC1374" s="20"/>
      <c r="AD1374" s="20"/>
      <c r="AE1374" s="24">
        <f t="shared" si="91"/>
        <v>6</v>
      </c>
      <c r="AH1374" s="25" t="str">
        <f t="shared" ca="1" si="7"/>
        <v>-</v>
      </c>
      <c r="AI1374" s="15">
        <f t="shared" ca="1" si="8"/>
        <v>28.701574040054453</v>
      </c>
      <c r="AJ1374" s="15">
        <f t="shared" ca="1" si="9"/>
        <v>28.261429737561951</v>
      </c>
      <c r="AK1374" s="17">
        <f t="shared" ca="1" si="10"/>
        <v>7.89669299994466E-2</v>
      </c>
      <c r="AL1374" s="17">
        <f t="shared" ca="1" si="11"/>
        <v>7.9721168246751656E-2</v>
      </c>
      <c r="AM1374" s="26">
        <f t="shared" ca="1" si="12"/>
        <v>1</v>
      </c>
      <c r="AN1374" s="26">
        <f t="shared" ca="1" si="13"/>
        <v>0</v>
      </c>
      <c r="AO1374" s="25">
        <f t="shared" si="20"/>
        <v>0</v>
      </c>
      <c r="AP1374" s="26">
        <f t="shared" si="21"/>
        <v>0</v>
      </c>
      <c r="AQ1374" s="25">
        <f t="shared" si="22"/>
        <v>1</v>
      </c>
      <c r="AR1374" s="26">
        <f t="shared" si="23"/>
        <v>0</v>
      </c>
      <c r="BD1374" s="30"/>
      <c r="BE1374" s="30"/>
      <c r="BF1374" s="30"/>
    </row>
    <row r="1375" spans="1:58" x14ac:dyDescent="0.2">
      <c r="A1375" s="40">
        <v>40065</v>
      </c>
      <c r="B1375" s="13">
        <v>25.95</v>
      </c>
      <c r="C1375" s="14">
        <v>28.6</v>
      </c>
      <c r="D1375" s="31">
        <f t="shared" si="14"/>
        <v>10840.163464665939</v>
      </c>
      <c r="E1375" s="31">
        <f t="shared" si="15"/>
        <v>27968.770111327962</v>
      </c>
      <c r="F1375" s="16">
        <f t="shared" si="0"/>
        <v>38808.933575993899</v>
      </c>
      <c r="G1375" s="16">
        <f t="shared" si="1"/>
        <v>27.859798439833089</v>
      </c>
      <c r="H1375" s="17">
        <f t="shared" si="2"/>
        <v>9.2657342657342712E-2</v>
      </c>
      <c r="I1375" s="16">
        <v>24.32</v>
      </c>
      <c r="J1375" s="32">
        <f t="shared" si="16"/>
        <v>0.97133841093538575</v>
      </c>
      <c r="K1375" s="72">
        <f t="shared" ca="1" si="83"/>
        <v>14058.697504799922</v>
      </c>
      <c r="L1375" s="16">
        <v>13890.559569999999</v>
      </c>
      <c r="M1375" s="21">
        <f t="shared" ca="1" si="84"/>
        <v>1.2104475269884519E-2</v>
      </c>
      <c r="N1375" s="18"/>
      <c r="O1375" s="21"/>
      <c r="P1375" s="21"/>
      <c r="Q1375" s="33">
        <f t="shared" si="17"/>
        <v>1.0286615890646142</v>
      </c>
      <c r="R1375" s="5">
        <f t="shared" ca="1" si="4"/>
        <v>3.394578917304516</v>
      </c>
      <c r="S1375" s="20"/>
      <c r="T1375" s="20"/>
      <c r="U1375" s="5">
        <f t="shared" ca="1" si="5"/>
        <v>6.3906930288041535</v>
      </c>
      <c r="V1375" s="23"/>
      <c r="W1375" s="20"/>
      <c r="X1375" s="32">
        <f t="shared" si="18"/>
        <v>0.94267682187077162</v>
      </c>
      <c r="Y1375" s="18">
        <f t="shared" ca="1" si="6"/>
        <v>395498763.49337763</v>
      </c>
      <c r="Z1375" s="20"/>
      <c r="AA1375" s="20"/>
      <c r="AB1375" s="18"/>
      <c r="AC1375" s="20"/>
      <c r="AD1375" s="20"/>
      <c r="AE1375" s="24">
        <f t="shared" si="91"/>
        <v>5</v>
      </c>
      <c r="AH1375" s="25">
        <f t="shared" ca="1" si="7"/>
        <v>1</v>
      </c>
      <c r="AI1375" s="15">
        <f t="shared" ca="1" si="8"/>
        <v>28.734210719473282</v>
      </c>
      <c r="AJ1375" s="15">
        <f t="shared" ca="1" si="9"/>
        <v>28.213339690365618</v>
      </c>
      <c r="AK1375" s="17">
        <f t="shared" ca="1" si="10"/>
        <v>8.1216497879062946E-2</v>
      </c>
      <c r="AL1375" s="17">
        <f t="shared" ca="1" si="11"/>
        <v>8.0704559855143285E-2</v>
      </c>
      <c r="AM1375" s="26">
        <f t="shared" ca="1" si="12"/>
        <v>1</v>
      </c>
      <c r="AN1375" s="26">
        <f t="shared" ca="1" si="13"/>
        <v>1</v>
      </c>
      <c r="AO1375" s="25">
        <f t="shared" si="20"/>
        <v>0</v>
      </c>
      <c r="AP1375" s="26">
        <f t="shared" si="21"/>
        <v>0</v>
      </c>
      <c r="AQ1375" s="25">
        <f t="shared" si="22"/>
        <v>1</v>
      </c>
      <c r="AR1375" s="26">
        <f t="shared" si="23"/>
        <v>0</v>
      </c>
      <c r="BD1375" s="30"/>
      <c r="BE1375" s="30"/>
      <c r="BF1375" s="30"/>
    </row>
    <row r="1376" spans="1:58" x14ac:dyDescent="0.2">
      <c r="A1376" s="40">
        <v>40066</v>
      </c>
      <c r="B1376" s="13">
        <v>24.45</v>
      </c>
      <c r="C1376" s="14">
        <v>27.35</v>
      </c>
      <c r="D1376" s="31">
        <f t="shared" si="14"/>
        <v>8672.1307717327509</v>
      </c>
      <c r="E1376" s="31">
        <f t="shared" si="15"/>
        <v>29935.918656139718</v>
      </c>
      <c r="F1376" s="16">
        <f t="shared" si="0"/>
        <v>38608.049427872465</v>
      </c>
      <c r="G1376" s="16">
        <f t="shared" si="1"/>
        <v>26.698602697864636</v>
      </c>
      <c r="H1376" s="17">
        <f t="shared" si="2"/>
        <v>0.10603290676416821</v>
      </c>
      <c r="I1376" s="16">
        <v>23.55</v>
      </c>
      <c r="J1376" s="32">
        <f t="shared" si="16"/>
        <v>0.95335953423568542</v>
      </c>
      <c r="K1376" s="72">
        <f t="shared" ca="1" si="83"/>
        <v>13402.446891955968</v>
      </c>
      <c r="L1376" s="16">
        <v>13340.160156</v>
      </c>
      <c r="M1376" s="21">
        <f t="shared" ca="1" si="84"/>
        <v>4.6691145554165672E-3</v>
      </c>
      <c r="N1376" s="18"/>
      <c r="O1376" s="21"/>
      <c r="P1376" s="21"/>
      <c r="Q1376" s="33">
        <f t="shared" si="17"/>
        <v>1.0466404657643147</v>
      </c>
      <c r="R1376" s="5">
        <f t="shared" ca="1" si="4"/>
        <v>3.5527556497877022</v>
      </c>
      <c r="S1376" s="20"/>
      <c r="T1376" s="20"/>
      <c r="U1376" s="5">
        <f t="shared" ca="1" si="5"/>
        <v>6.6885289356982405</v>
      </c>
      <c r="V1376" s="23"/>
      <c r="W1376" s="20"/>
      <c r="X1376" s="32">
        <f t="shared" si="18"/>
        <v>0.90671906847137085</v>
      </c>
      <c r="Y1376" s="18">
        <f t="shared" ca="1" si="6"/>
        <v>358582669.41520739</v>
      </c>
      <c r="Z1376" s="20"/>
      <c r="AA1376" s="20"/>
      <c r="AB1376" s="18"/>
      <c r="AC1376" s="20"/>
      <c r="AD1376" s="20"/>
      <c r="AE1376" s="24">
        <f t="shared" si="91"/>
        <v>4</v>
      </c>
      <c r="AH1376" s="25">
        <f t="shared" ca="1" si="7"/>
        <v>1</v>
      </c>
      <c r="AI1376" s="15">
        <f t="shared" ca="1" si="8"/>
        <v>28.680106757693039</v>
      </c>
      <c r="AJ1376" s="15">
        <f t="shared" ca="1" si="9"/>
        <v>28.147059197781662</v>
      </c>
      <c r="AK1376" s="17">
        <f t="shared" ca="1" si="10"/>
        <v>8.7519139962496675E-2</v>
      </c>
      <c r="AL1376" s="17">
        <f t="shared" ca="1" si="11"/>
        <v>8.1135035331322602E-2</v>
      </c>
      <c r="AM1376" s="26">
        <f t="shared" ca="1" si="12"/>
        <v>1</v>
      </c>
      <c r="AN1376" s="26">
        <f t="shared" ca="1" si="13"/>
        <v>1</v>
      </c>
      <c r="AO1376" s="25">
        <f t="shared" si="20"/>
        <v>0</v>
      </c>
      <c r="AP1376" s="26">
        <f t="shared" si="21"/>
        <v>0</v>
      </c>
      <c r="AQ1376" s="25">
        <f t="shared" si="22"/>
        <v>1</v>
      </c>
      <c r="AR1376" s="26">
        <f t="shared" si="23"/>
        <v>0</v>
      </c>
      <c r="BD1376" s="30"/>
      <c r="BE1376" s="30"/>
      <c r="BF1376" s="30"/>
    </row>
    <row r="1377" spans="1:58" x14ac:dyDescent="0.2">
      <c r="A1377" s="40">
        <v>40067</v>
      </c>
      <c r="B1377" s="13">
        <v>24.75</v>
      </c>
      <c r="C1377" s="14">
        <v>27.7</v>
      </c>
      <c r="D1377" s="31">
        <f t="shared" si="14"/>
        <v>6504.0980787995632</v>
      </c>
      <c r="E1377" s="31">
        <f t="shared" si="15"/>
        <v>31874.068540681452</v>
      </c>
      <c r="F1377" s="16">
        <f t="shared" si="0"/>
        <v>38378.166619481017</v>
      </c>
      <c r="G1377" s="16">
        <f t="shared" si="1"/>
        <v>27.200051956032752</v>
      </c>
      <c r="H1377" s="17">
        <f t="shared" si="2"/>
        <v>0.10649819494584833</v>
      </c>
      <c r="I1377" s="16">
        <v>24.15</v>
      </c>
      <c r="J1377" s="32">
        <f t="shared" si="16"/>
        <v>1.0127157502525834</v>
      </c>
      <c r="K1377" s="72">
        <f t="shared" ca="1" si="83"/>
        <v>13572.315720733006</v>
      </c>
      <c r="L1377" s="16">
        <v>13514.240234000001</v>
      </c>
      <c r="M1377" s="21">
        <f t="shared" ca="1" si="84"/>
        <v>4.2973549180289911E-3</v>
      </c>
      <c r="N1377" s="18"/>
      <c r="O1377" s="21"/>
      <c r="P1377" s="21"/>
      <c r="Q1377" s="33">
        <f t="shared" si="17"/>
        <v>0.98728424974741646</v>
      </c>
      <c r="R1377" s="5">
        <f t="shared" ca="1" si="4"/>
        <v>3.5074335750796082</v>
      </c>
      <c r="S1377" s="20"/>
      <c r="T1377" s="20"/>
      <c r="U1377" s="5">
        <f t="shared" ca="1" si="5"/>
        <v>6.6032531992203687</v>
      </c>
      <c r="V1377" s="23"/>
      <c r="W1377" s="20"/>
      <c r="X1377" s="32">
        <f t="shared" si="18"/>
        <v>1.0254315005051671</v>
      </c>
      <c r="Y1377" s="18">
        <f t="shared" ca="1" si="6"/>
        <v>367677765.13638365</v>
      </c>
      <c r="Z1377" s="20"/>
      <c r="AA1377" s="20"/>
      <c r="AB1377" s="18"/>
      <c r="AC1377" s="20"/>
      <c r="AD1377" s="20"/>
      <c r="AE1377" s="24">
        <f t="shared" si="91"/>
        <v>3</v>
      </c>
      <c r="AH1377" s="25">
        <f t="shared" ca="1" si="7"/>
        <v>1</v>
      </c>
      <c r="AI1377" s="15">
        <f t="shared" ca="1" si="8"/>
        <v>28.660932590950821</v>
      </c>
      <c r="AJ1377" s="15">
        <f t="shared" ca="1" si="9"/>
        <v>28.11173019049242</v>
      </c>
      <c r="AK1377" s="17">
        <f t="shared" ca="1" si="10"/>
        <v>9.4293851881751142E-2</v>
      </c>
      <c r="AL1377" s="17">
        <f t="shared" ca="1" si="11"/>
        <v>8.3290354184832563E-2</v>
      </c>
      <c r="AM1377" s="26">
        <f t="shared" ca="1" si="12"/>
        <v>1</v>
      </c>
      <c r="AN1377" s="26">
        <f t="shared" ca="1" si="13"/>
        <v>1</v>
      </c>
      <c r="AO1377" s="25">
        <f t="shared" si="20"/>
        <v>0</v>
      </c>
      <c r="AP1377" s="26">
        <f t="shared" si="21"/>
        <v>0</v>
      </c>
      <c r="AQ1377" s="25">
        <f t="shared" si="22"/>
        <v>1</v>
      </c>
      <c r="AR1377" s="26">
        <f t="shared" si="23"/>
        <v>0</v>
      </c>
      <c r="BD1377" s="30"/>
      <c r="BE1377" s="30"/>
      <c r="BF1377" s="30"/>
    </row>
    <row r="1378" spans="1:58" x14ac:dyDescent="0.2">
      <c r="A1378" s="40">
        <v>40070</v>
      </c>
      <c r="B1378" s="13">
        <v>23.85</v>
      </c>
      <c r="C1378" s="14">
        <v>27.05</v>
      </c>
      <c r="D1378" s="31">
        <f t="shared" si="14"/>
        <v>4336.0653858663754</v>
      </c>
      <c r="E1378" s="31">
        <f t="shared" si="15"/>
        <v>33811.20966523367</v>
      </c>
      <c r="F1378" s="16">
        <f t="shared" si="0"/>
        <v>38147.275051100049</v>
      </c>
      <c r="G1378" s="16">
        <f t="shared" si="1"/>
        <v>26.686267355500867</v>
      </c>
      <c r="H1378" s="17">
        <f t="shared" si="2"/>
        <v>0.1182994454713493</v>
      </c>
      <c r="I1378" s="16">
        <v>23.86</v>
      </c>
      <c r="J1378" s="32">
        <f t="shared" si="16"/>
        <v>0.97520831544643127</v>
      </c>
      <c r="K1378" s="72">
        <f t="shared" ca="1" si="83"/>
        <v>13235.295552245681</v>
      </c>
      <c r="L1378" s="16">
        <v>13130.240234000001</v>
      </c>
      <c r="M1378" s="21">
        <f t="shared" ca="1" si="84"/>
        <v>8.0010202687416116E-3</v>
      </c>
      <c r="N1378" s="18"/>
      <c r="O1378" s="21"/>
      <c r="P1378" s="21"/>
      <c r="Q1378" s="33">
        <f t="shared" si="17"/>
        <v>1.0247916845535687</v>
      </c>
      <c r="R1378" s="5">
        <f t="shared" ca="1" si="4"/>
        <v>3.594239024357138</v>
      </c>
      <c r="S1378" s="20"/>
      <c r="T1378" s="20"/>
      <c r="U1378" s="5">
        <f t="shared" ca="1" si="5"/>
        <v>6.7667272997901486</v>
      </c>
      <c r="V1378" s="23"/>
      <c r="W1378" s="20"/>
      <c r="X1378" s="32">
        <f t="shared" si="18"/>
        <v>0.95041663089286244</v>
      </c>
      <c r="Y1378" s="18">
        <f t="shared" ca="1" si="6"/>
        <v>349424064.5901736</v>
      </c>
      <c r="Z1378" s="20"/>
      <c r="AA1378" s="20"/>
      <c r="AB1378" s="18"/>
      <c r="AC1378" s="20"/>
      <c r="AD1378" s="20"/>
      <c r="AE1378" s="24">
        <f t="shared" si="91"/>
        <v>2</v>
      </c>
      <c r="AH1378" s="25">
        <f t="shared" ca="1" si="7"/>
        <v>1</v>
      </c>
      <c r="AI1378" s="15">
        <f t="shared" ca="1" si="8"/>
        <v>28.636005735825961</v>
      </c>
      <c r="AJ1378" s="15">
        <f t="shared" ca="1" si="9"/>
        <v>28.069353607312355</v>
      </c>
      <c r="AK1378" s="17">
        <f t="shared" ca="1" si="10"/>
        <v>0.10174375946030935</v>
      </c>
      <c r="AL1378" s="17">
        <f t="shared" ca="1" si="11"/>
        <v>8.5908322018486249E-2</v>
      </c>
      <c r="AM1378" s="26">
        <f t="shared" ca="1" si="12"/>
        <v>1</v>
      </c>
      <c r="AN1378" s="26">
        <f t="shared" ca="1" si="13"/>
        <v>1</v>
      </c>
      <c r="AO1378" s="25">
        <f t="shared" si="20"/>
        <v>0</v>
      </c>
      <c r="AP1378" s="26">
        <f t="shared" si="21"/>
        <v>0</v>
      </c>
      <c r="AQ1378" s="25">
        <f t="shared" si="22"/>
        <v>1</v>
      </c>
      <c r="AR1378" s="26">
        <f t="shared" si="23"/>
        <v>0</v>
      </c>
      <c r="BD1378" s="30"/>
      <c r="BE1378" s="30"/>
      <c r="BF1378" s="30"/>
    </row>
    <row r="1379" spans="1:58" x14ac:dyDescent="0.2">
      <c r="A1379" s="40">
        <v>40071</v>
      </c>
      <c r="B1379" s="13">
        <v>23.5</v>
      </c>
      <c r="C1379" s="14">
        <v>27.15</v>
      </c>
      <c r="D1379" s="31">
        <f t="shared" si="14"/>
        <v>2168.0326929331877</v>
      </c>
      <c r="E1379" s="31">
        <f t="shared" si="15"/>
        <v>35722.765292829106</v>
      </c>
      <c r="F1379" s="16">
        <f t="shared" si="0"/>
        <v>37890.797985762292</v>
      </c>
      <c r="G1379" s="16">
        <f t="shared" si="1"/>
        <v>26.941154587660581</v>
      </c>
      <c r="H1379" s="17">
        <f t="shared" si="2"/>
        <v>0.13443830570902393</v>
      </c>
      <c r="I1379" s="16">
        <v>23.42</v>
      </c>
      <c r="J1379" s="32">
        <f t="shared" si="16"/>
        <v>1.002763695407179</v>
      </c>
      <c r="K1379" s="72">
        <f t="shared" ca="1" si="83"/>
        <v>13271.332810071921</v>
      </c>
      <c r="L1379" s="16">
        <v>13056</v>
      </c>
      <c r="M1379" s="21">
        <f t="shared" ca="1" si="84"/>
        <v>1.6493015477322372E-2</v>
      </c>
      <c r="N1379" s="18"/>
      <c r="O1379" s="21"/>
      <c r="P1379" s="21"/>
      <c r="Q1379" s="33">
        <f t="shared" si="17"/>
        <v>0.99723630459282098</v>
      </c>
      <c r="R1379" s="5">
        <f t="shared" ca="1" si="4"/>
        <v>3.5841563250142707</v>
      </c>
      <c r="S1379" s="20"/>
      <c r="T1379" s="20"/>
      <c r="U1379" s="5">
        <f t="shared" ca="1" si="5"/>
        <v>6.7477951050315337</v>
      </c>
      <c r="V1379" s="23"/>
      <c r="W1379" s="20"/>
      <c r="X1379" s="32">
        <f t="shared" si="18"/>
        <v>1.005527390814358</v>
      </c>
      <c r="Y1379" s="18">
        <f t="shared" ca="1" si="6"/>
        <v>351332344.15202278</v>
      </c>
      <c r="Z1379" s="20"/>
      <c r="AA1379" s="20"/>
      <c r="AB1379" s="18"/>
      <c r="AC1379" s="20"/>
      <c r="AD1379" s="20"/>
      <c r="AE1379" s="24">
        <f t="shared" si="91"/>
        <v>1</v>
      </c>
      <c r="AH1379" s="25">
        <f t="shared" ca="1" si="7"/>
        <v>1</v>
      </c>
      <c r="AI1379" s="15">
        <f t="shared" ca="1" si="8"/>
        <v>28.595189692342604</v>
      </c>
      <c r="AJ1379" s="15">
        <f t="shared" ca="1" si="9"/>
        <v>28.029918942787862</v>
      </c>
      <c r="AK1379" s="17">
        <f t="shared" ca="1" si="10"/>
        <v>0.10855080055959661</v>
      </c>
      <c r="AL1379" s="17">
        <f t="shared" ca="1" si="11"/>
        <v>8.8789882791966909E-2</v>
      </c>
      <c r="AM1379" s="26">
        <f t="shared" ca="1" si="12"/>
        <v>1</v>
      </c>
      <c r="AN1379" s="26">
        <f t="shared" ca="1" si="13"/>
        <v>1</v>
      </c>
      <c r="AO1379" s="25">
        <f t="shared" si="20"/>
        <v>0</v>
      </c>
      <c r="AP1379" s="26">
        <f t="shared" si="21"/>
        <v>0</v>
      </c>
      <c r="AQ1379" s="25">
        <f t="shared" si="22"/>
        <v>1</v>
      </c>
      <c r="AR1379" s="26">
        <f t="shared" si="23"/>
        <v>0</v>
      </c>
      <c r="BD1379" s="30"/>
      <c r="BE1379" s="30"/>
      <c r="BF1379" s="30"/>
    </row>
    <row r="1380" spans="1:58" x14ac:dyDescent="0.2">
      <c r="A1380" s="41">
        <v>40072</v>
      </c>
      <c r="B1380" s="13">
        <v>25.95</v>
      </c>
      <c r="C1380" s="14">
        <v>27.65</v>
      </c>
      <c r="D1380" s="31">
        <f t="shared" si="14"/>
        <v>37599.331343802587</v>
      </c>
      <c r="E1380" s="31">
        <f t="shared" si="15"/>
        <v>0</v>
      </c>
      <c r="F1380" s="16">
        <f t="shared" si="0"/>
        <v>37599.331343802587</v>
      </c>
      <c r="G1380" s="16">
        <f t="shared" si="1"/>
        <v>25.95</v>
      </c>
      <c r="H1380" s="17">
        <f t="shared" si="2"/>
        <v>6.1482820976491825E-2</v>
      </c>
      <c r="I1380" s="16">
        <v>23.69</v>
      </c>
      <c r="J1380" s="32">
        <f t="shared" si="16"/>
        <v>0.95580110497237591</v>
      </c>
      <c r="K1380" s="72">
        <f t="shared" ca="1" si="83"/>
        <v>12684.237432296686</v>
      </c>
      <c r="L1380" s="16">
        <v>12677.120117</v>
      </c>
      <c r="M1380" s="21">
        <f t="shared" ca="1" si="84"/>
        <v>5.6142998023198218E-4</v>
      </c>
      <c r="N1380" s="18"/>
      <c r="O1380" s="21"/>
      <c r="P1380" s="21"/>
      <c r="Q1380" s="33">
        <f t="shared" si="17"/>
        <v>1.0441988950276242</v>
      </c>
      <c r="R1380" s="5">
        <f t="shared" ca="1" si="4"/>
        <v>3.7424161635558328</v>
      </c>
      <c r="S1380" s="20"/>
      <c r="T1380" s="20"/>
      <c r="U1380" s="5">
        <f t="shared" ca="1" si="5"/>
        <v>7.0457989683075013</v>
      </c>
      <c r="V1380" s="23"/>
      <c r="W1380" s="20"/>
      <c r="X1380" s="32">
        <f t="shared" si="18"/>
        <v>0.91160220994475172</v>
      </c>
      <c r="Y1380" s="18">
        <f t="shared" ca="1" si="6"/>
        <v>320254263.03138369</v>
      </c>
      <c r="Z1380" s="20"/>
      <c r="AA1380" s="20"/>
      <c r="AB1380" s="18"/>
      <c r="AC1380" s="20"/>
      <c r="AD1380" s="20"/>
      <c r="AE1380" s="24">
        <v>25</v>
      </c>
      <c r="AH1380" s="25">
        <f t="shared" ca="1" si="7"/>
        <v>1</v>
      </c>
      <c r="AI1380" s="15">
        <f t="shared" ca="1" si="8"/>
        <v>28.418981695633679</v>
      </c>
      <c r="AJ1380" s="15">
        <f t="shared" ca="1" si="9"/>
        <v>27.978343063114835</v>
      </c>
      <c r="AK1380" s="17">
        <f t="shared" ca="1" si="10"/>
        <v>0.10323483608737072</v>
      </c>
      <c r="AL1380" s="17">
        <f t="shared" ca="1" si="11"/>
        <v>8.7406806594636455E-2</v>
      </c>
      <c r="AM1380" s="26">
        <f t="shared" ca="1" si="12"/>
        <v>1</v>
      </c>
      <c r="AN1380" s="26">
        <f t="shared" ca="1" si="13"/>
        <v>1</v>
      </c>
      <c r="AO1380" s="25">
        <f t="shared" si="20"/>
        <v>0</v>
      </c>
      <c r="AP1380" s="26">
        <f t="shared" si="21"/>
        <v>0</v>
      </c>
      <c r="AQ1380" s="25">
        <f t="shared" si="22"/>
        <v>1</v>
      </c>
      <c r="AR1380" s="26">
        <f t="shared" si="23"/>
        <v>0</v>
      </c>
      <c r="BD1380" s="30"/>
      <c r="BE1380" s="30"/>
      <c r="BF1380" s="30"/>
    </row>
    <row r="1381" spans="1:58" x14ac:dyDescent="0.2">
      <c r="A1381" s="40">
        <v>40073</v>
      </c>
      <c r="B1381" s="13">
        <v>26.1</v>
      </c>
      <c r="C1381" s="14">
        <v>27.75</v>
      </c>
      <c r="D1381" s="31">
        <f t="shared" si="14"/>
        <v>36095.358090050482</v>
      </c>
      <c r="E1381" s="31">
        <f t="shared" si="15"/>
        <v>1411.5047354382311</v>
      </c>
      <c r="F1381" s="73">
        <f t="shared" si="0"/>
        <v>37506.862825488715</v>
      </c>
      <c r="G1381" s="16">
        <f t="shared" si="1"/>
        <v>26.16209484446378</v>
      </c>
      <c r="H1381" s="17">
        <f t="shared" si="2"/>
        <v>5.9459459459459407E-2</v>
      </c>
      <c r="I1381" s="16">
        <v>23.65</v>
      </c>
      <c r="J1381" s="32">
        <f t="shared" si="16"/>
        <v>1.0056937984090981</v>
      </c>
      <c r="K1381" s="72">
        <f t="shared" ca="1" si="83"/>
        <v>12755.938867940085</v>
      </c>
      <c r="L1381" s="16">
        <v>12738.559569999999</v>
      </c>
      <c r="M1381" s="21">
        <f t="shared" ca="1" si="84"/>
        <v>1.3643063679676275E-3</v>
      </c>
      <c r="N1381" s="18"/>
      <c r="O1381" s="21"/>
      <c r="P1381" s="21"/>
      <c r="Q1381" s="33">
        <f t="shared" si="17"/>
        <v>0.99430620159090199</v>
      </c>
      <c r="R1381" s="5">
        <f t="shared" ca="1" si="4"/>
        <v>3.7209525839090061</v>
      </c>
      <c r="S1381" s="20"/>
      <c r="T1381" s="20"/>
      <c r="U1381" s="5">
        <f t="shared" ca="1" si="5"/>
        <v>7.0054417668052755</v>
      </c>
      <c r="V1381" s="23"/>
      <c r="W1381" s="20"/>
      <c r="X1381" s="32">
        <f t="shared" si="18"/>
        <v>1.011387596818196</v>
      </c>
      <c r="Y1381" s="18">
        <f t="shared" ca="1" si="6"/>
        <v>323879872.5070107</v>
      </c>
      <c r="Z1381" s="20"/>
      <c r="AA1381" s="20"/>
      <c r="AB1381" s="18"/>
      <c r="AC1381" s="20"/>
      <c r="AD1381" s="20"/>
      <c r="AE1381" s="24">
        <f t="shared" ref="AE1381:AE1404" si="92">AE1380-1</f>
        <v>24</v>
      </c>
      <c r="AH1381" s="25">
        <f t="shared" ca="1" si="7"/>
        <v>1</v>
      </c>
      <c r="AI1381" s="15">
        <f t="shared" ca="1" si="8"/>
        <v>28.279464138436339</v>
      </c>
      <c r="AJ1381" s="15">
        <f t="shared" ca="1" si="9"/>
        <v>27.941235614281378</v>
      </c>
      <c r="AK1381" s="17">
        <f t="shared" ca="1" si="10"/>
        <v>9.7701855554390163E-2</v>
      </c>
      <c r="AL1381" s="17">
        <f t="shared" ca="1" si="11"/>
        <v>8.6339328967258627E-2</v>
      </c>
      <c r="AM1381" s="26">
        <f t="shared" ca="1" si="12"/>
        <v>1</v>
      </c>
      <c r="AN1381" s="26">
        <f t="shared" ca="1" si="13"/>
        <v>1</v>
      </c>
      <c r="AO1381" s="25">
        <f t="shared" si="20"/>
        <v>0</v>
      </c>
      <c r="AP1381" s="26">
        <f t="shared" si="21"/>
        <v>0</v>
      </c>
      <c r="AQ1381" s="25">
        <f t="shared" si="22"/>
        <v>1</v>
      </c>
      <c r="AR1381" s="26">
        <f t="shared" si="23"/>
        <v>0</v>
      </c>
      <c r="BD1381" s="30"/>
      <c r="BE1381" s="30"/>
      <c r="BF1381" s="30"/>
    </row>
    <row r="1382" spans="1:58" x14ac:dyDescent="0.2">
      <c r="A1382" s="40">
        <v>40074</v>
      </c>
      <c r="B1382" s="13">
        <v>26.75</v>
      </c>
      <c r="C1382" s="14">
        <v>28.35</v>
      </c>
      <c r="D1382" s="31">
        <f t="shared" si="14"/>
        <v>34591.384836298377</v>
      </c>
      <c r="E1382" s="31">
        <f t="shared" si="15"/>
        <v>2826.0525524807499</v>
      </c>
      <c r="F1382" s="16">
        <f t="shared" si="0"/>
        <v>37417.43738877913</v>
      </c>
      <c r="G1382" s="16">
        <f t="shared" si="1"/>
        <v>26.87084430146799</v>
      </c>
      <c r="H1382" s="17">
        <f t="shared" si="2"/>
        <v>5.6437389770723101E-2</v>
      </c>
      <c r="I1382" s="16">
        <v>23.92</v>
      </c>
      <c r="J1382" s="32">
        <f t="shared" si="16"/>
        <v>1.0246418670195239</v>
      </c>
      <c r="K1382" s="72">
        <f t="shared" ca="1" si="83"/>
        <v>13069.736168555077</v>
      </c>
      <c r="L1382" s="16">
        <v>12979.200194999999</v>
      </c>
      <c r="M1382" s="21">
        <f t="shared" ca="1" si="84"/>
        <v>6.9754662995301277E-3</v>
      </c>
      <c r="N1382" s="18"/>
      <c r="O1382" s="21"/>
      <c r="P1382" s="21"/>
      <c r="Q1382" s="33">
        <f t="shared" si="17"/>
        <v>0.97535813298047624</v>
      </c>
      <c r="R1382" s="5">
        <f t="shared" ca="1" si="4"/>
        <v>3.6291101748951391</v>
      </c>
      <c r="S1382" s="20"/>
      <c r="T1382" s="20"/>
      <c r="U1382" s="5">
        <f t="shared" ca="1" si="5"/>
        <v>6.8325806780058818</v>
      </c>
      <c r="V1382" s="23"/>
      <c r="W1382" s="20"/>
      <c r="X1382" s="32">
        <f t="shared" si="18"/>
        <v>1.0492837340390475</v>
      </c>
      <c r="Y1382" s="18">
        <f t="shared" ca="1" si="6"/>
        <v>339819515.94629341</v>
      </c>
      <c r="Z1382" s="20"/>
      <c r="AA1382" s="20"/>
      <c r="AB1382" s="18"/>
      <c r="AC1382" s="20"/>
      <c r="AD1382" s="20"/>
      <c r="AE1382" s="24">
        <f t="shared" si="92"/>
        <v>23</v>
      </c>
      <c r="AH1382" s="25">
        <f t="shared" ca="1" si="7"/>
        <v>1</v>
      </c>
      <c r="AI1382" s="15">
        <f t="shared" ca="1" si="8"/>
        <v>28.209028152791959</v>
      </c>
      <c r="AJ1382" s="15">
        <f t="shared" ca="1" si="9"/>
        <v>27.933207426512311</v>
      </c>
      <c r="AK1382" s="17">
        <f t="shared" ca="1" si="10"/>
        <v>8.9435936055482654E-2</v>
      </c>
      <c r="AL1382" s="17">
        <f t="shared" ca="1" si="11"/>
        <v>8.5549231617402521E-2</v>
      </c>
      <c r="AM1382" s="26">
        <f t="shared" ca="1" si="12"/>
        <v>1</v>
      </c>
      <c r="AN1382" s="26">
        <f t="shared" ca="1" si="13"/>
        <v>1</v>
      </c>
      <c r="AO1382" s="25">
        <f t="shared" si="20"/>
        <v>0</v>
      </c>
      <c r="AP1382" s="26">
        <f t="shared" si="21"/>
        <v>0</v>
      </c>
      <c r="AQ1382" s="25">
        <f t="shared" si="22"/>
        <v>1</v>
      </c>
      <c r="AR1382" s="26">
        <f t="shared" si="23"/>
        <v>0</v>
      </c>
      <c r="BD1382" s="30"/>
      <c r="BE1382" s="30"/>
      <c r="BF1382" s="30"/>
    </row>
    <row r="1383" spans="1:58" x14ac:dyDescent="0.2">
      <c r="A1383" s="40">
        <v>40077</v>
      </c>
      <c r="B1383" s="13">
        <v>26.7</v>
      </c>
      <c r="C1383" s="14">
        <v>28.4</v>
      </c>
      <c r="D1383" s="31">
        <f t="shared" si="14"/>
        <v>33087.411582546272</v>
      </c>
      <c r="E1383" s="31">
        <f t="shared" si="15"/>
        <v>4245.1454815061034</v>
      </c>
      <c r="F1383" s="16">
        <f t="shared" si="0"/>
        <v>37332.557064052373</v>
      </c>
      <c r="G1383" s="16">
        <f t="shared" si="1"/>
        <v>26.893309751222731</v>
      </c>
      <c r="H1383" s="17">
        <f t="shared" si="2"/>
        <v>5.9859154929577496E-2</v>
      </c>
      <c r="I1383" s="16">
        <v>24.06</v>
      </c>
      <c r="J1383" s="32">
        <f t="shared" si="16"/>
        <v>0.99856568668329737</v>
      </c>
      <c r="K1383" s="72">
        <f t="shared" ca="1" si="83"/>
        <v>13050.458009208733</v>
      </c>
      <c r="L1383" s="16">
        <v>12981.759765999999</v>
      </c>
      <c r="M1383" s="21">
        <f t="shared" ca="1" si="84"/>
        <v>5.2919052922746406E-3</v>
      </c>
      <c r="N1383" s="18"/>
      <c r="O1383" s="21"/>
      <c r="P1383" s="21"/>
      <c r="Q1383" s="33">
        <f t="shared" si="17"/>
        <v>1.0014343133167025</v>
      </c>
      <c r="R1383" s="5">
        <f t="shared" ca="1" si="4"/>
        <v>3.6341640551447685</v>
      </c>
      <c r="S1383" s="20"/>
      <c r="T1383" s="20"/>
      <c r="U1383" s="5">
        <f t="shared" ca="1" si="5"/>
        <v>6.8421464875901803</v>
      </c>
      <c r="V1383" s="23"/>
      <c r="W1383" s="20"/>
      <c r="X1383" s="32">
        <f t="shared" si="18"/>
        <v>0.99713137336659485</v>
      </c>
      <c r="Y1383" s="18">
        <f t="shared" ca="1" si="6"/>
        <v>338822400.20197284</v>
      </c>
      <c r="Z1383" s="20"/>
      <c r="AA1383" s="20"/>
      <c r="AB1383" s="18"/>
      <c r="AC1383" s="20"/>
      <c r="AD1383" s="20"/>
      <c r="AE1383" s="24">
        <f t="shared" si="92"/>
        <v>22</v>
      </c>
      <c r="AH1383" s="25" t="str">
        <f t="shared" ca="1" si="7"/>
        <v>-</v>
      </c>
      <c r="AI1383" s="15">
        <f t="shared" ca="1" si="8"/>
        <v>28.160482776854263</v>
      </c>
      <c r="AJ1383" s="15">
        <f t="shared" ca="1" si="9"/>
        <v>27.946390155336864</v>
      </c>
      <c r="AK1383" s="17">
        <f t="shared" ca="1" si="10"/>
        <v>8.1662762719437509E-2</v>
      </c>
      <c r="AL1383" s="17">
        <f t="shared" ca="1" si="11"/>
        <v>8.4228445329426721E-2</v>
      </c>
      <c r="AM1383" s="26">
        <f t="shared" ca="1" si="12"/>
        <v>1</v>
      </c>
      <c r="AN1383" s="26">
        <f t="shared" ca="1" si="13"/>
        <v>0</v>
      </c>
      <c r="AO1383" s="25">
        <f t="shared" si="20"/>
        <v>0</v>
      </c>
      <c r="AP1383" s="26">
        <f t="shared" si="21"/>
        <v>0</v>
      </c>
      <c r="AQ1383" s="25">
        <f t="shared" si="22"/>
        <v>1</v>
      </c>
      <c r="AR1383" s="26">
        <f t="shared" si="23"/>
        <v>0</v>
      </c>
      <c r="BD1383" s="30"/>
      <c r="BE1383" s="30"/>
      <c r="BF1383" s="30"/>
    </row>
    <row r="1384" spans="1:58" x14ac:dyDescent="0.2">
      <c r="A1384" s="40">
        <v>40078</v>
      </c>
      <c r="B1384" s="13">
        <v>26.1</v>
      </c>
      <c r="C1384" s="14">
        <v>28.05</v>
      </c>
      <c r="D1384" s="31">
        <f t="shared" si="14"/>
        <v>31583.438328794167</v>
      </c>
      <c r="E1384" s="31">
        <f t="shared" si="15"/>
        <v>5659.0921672519189</v>
      </c>
      <c r="F1384" s="16">
        <f t="shared" si="0"/>
        <v>37242.530496046085</v>
      </c>
      <c r="G1384" s="16">
        <f t="shared" si="1"/>
        <v>26.396307194467166</v>
      </c>
      <c r="H1384" s="17">
        <f t="shared" si="2"/>
        <v>6.9518716577540052E-2</v>
      </c>
      <c r="I1384" s="16">
        <v>23.08</v>
      </c>
      <c r="J1384" s="32">
        <f t="shared" si="16"/>
        <v>0.97915256154456431</v>
      </c>
      <c r="K1384" s="72">
        <f t="shared" ca="1" si="83"/>
        <v>12777.868439716121</v>
      </c>
      <c r="L1384" s="16">
        <v>12684.799805000001</v>
      </c>
      <c r="M1384" s="21">
        <f t="shared" ca="1" si="84"/>
        <v>7.3370203824135848E-3</v>
      </c>
      <c r="N1384" s="18"/>
      <c r="O1384" s="21"/>
      <c r="P1384" s="21"/>
      <c r="Q1384" s="33">
        <f t="shared" si="17"/>
        <v>1.0208474384554358</v>
      </c>
      <c r="R1384" s="5">
        <f t="shared" ca="1" si="4"/>
        <v>3.7097725159390968</v>
      </c>
      <c r="S1384" s="20"/>
      <c r="T1384" s="20"/>
      <c r="U1384" s="5">
        <f t="shared" ca="1" si="5"/>
        <v>6.9845485881591536</v>
      </c>
      <c r="V1384" s="23"/>
      <c r="W1384" s="20"/>
      <c r="X1384" s="32">
        <f t="shared" si="18"/>
        <v>0.95830512308912863</v>
      </c>
      <c r="Y1384" s="18">
        <f t="shared" ca="1" si="6"/>
        <v>324673872.72074407</v>
      </c>
      <c r="Z1384" s="20"/>
      <c r="AA1384" s="20"/>
      <c r="AB1384" s="18"/>
      <c r="AC1384" s="20"/>
      <c r="AD1384" s="20"/>
      <c r="AE1384" s="24">
        <f t="shared" si="92"/>
        <v>21</v>
      </c>
      <c r="AH1384" s="25" t="str">
        <f t="shared" ca="1" si="7"/>
        <v>-</v>
      </c>
      <c r="AI1384" s="15">
        <f t="shared" ca="1" si="8"/>
        <v>28.102674584188289</v>
      </c>
      <c r="AJ1384" s="15">
        <f t="shared" ca="1" si="9"/>
        <v>27.950247792994549</v>
      </c>
      <c r="AK1384" s="17">
        <f t="shared" ca="1" si="10"/>
        <v>7.3532641237135973E-2</v>
      </c>
      <c r="AL1384" s="17">
        <f t="shared" ca="1" si="11"/>
        <v>8.3655332328637727E-2</v>
      </c>
      <c r="AM1384" s="26">
        <f t="shared" ca="1" si="12"/>
        <v>1</v>
      </c>
      <c r="AN1384" s="26">
        <f t="shared" ca="1" si="13"/>
        <v>0</v>
      </c>
      <c r="AO1384" s="25">
        <f t="shared" si="20"/>
        <v>0</v>
      </c>
      <c r="AP1384" s="26">
        <f t="shared" si="21"/>
        <v>0</v>
      </c>
      <c r="AQ1384" s="25">
        <f t="shared" si="22"/>
        <v>1</v>
      </c>
      <c r="AR1384" s="26">
        <f t="shared" si="23"/>
        <v>0</v>
      </c>
      <c r="BD1384" s="30"/>
      <c r="BE1384" s="30"/>
      <c r="BF1384" s="30"/>
    </row>
    <row r="1385" spans="1:58" x14ac:dyDescent="0.2">
      <c r="A1385" s="40">
        <v>40079</v>
      </c>
      <c r="B1385" s="13">
        <v>26.35</v>
      </c>
      <c r="C1385" s="14">
        <v>28.15</v>
      </c>
      <c r="D1385" s="31">
        <f t="shared" si="14"/>
        <v>30079.465075042062</v>
      </c>
      <c r="E1385" s="31">
        <f t="shared" si="15"/>
        <v>7058.5111306362287</v>
      </c>
      <c r="F1385" s="16">
        <f t="shared" si="0"/>
        <v>37137.976205678293</v>
      </c>
      <c r="G1385" s="16">
        <f t="shared" si="1"/>
        <v>26.692111265427613</v>
      </c>
      <c r="H1385" s="17">
        <f t="shared" si="2"/>
        <v>6.3943161634102963E-2</v>
      </c>
      <c r="I1385" s="16">
        <v>23.49</v>
      </c>
      <c r="J1385" s="32">
        <f t="shared" si="16"/>
        <v>1.0083674172869073</v>
      </c>
      <c r="K1385" s="72">
        <f t="shared" ca="1" si="83"/>
        <v>12884.260910073381</v>
      </c>
      <c r="L1385" s="16">
        <v>12861.440430000001</v>
      </c>
      <c r="M1385" s="21">
        <f t="shared" ca="1" si="84"/>
        <v>1.7743331470206224E-3</v>
      </c>
      <c r="N1385" s="18"/>
      <c r="O1385" s="21"/>
      <c r="P1385" s="21"/>
      <c r="Q1385" s="33">
        <f t="shared" si="17"/>
        <v>0.99163258271309274</v>
      </c>
      <c r="R1385" s="5">
        <f t="shared" ca="1" si="4"/>
        <v>3.6785780501510317</v>
      </c>
      <c r="S1385" s="20"/>
      <c r="T1385" s="20"/>
      <c r="U1385" s="5">
        <f t="shared" ca="1" si="5"/>
        <v>6.9258688373226844</v>
      </c>
      <c r="V1385" s="23"/>
      <c r="W1385" s="20"/>
      <c r="X1385" s="32">
        <f t="shared" si="18"/>
        <v>1.0167348345738145</v>
      </c>
      <c r="Y1385" s="18">
        <f t="shared" ca="1" si="6"/>
        <v>330085510.88071692</v>
      </c>
      <c r="Z1385" s="20"/>
      <c r="AA1385" s="20"/>
      <c r="AB1385" s="18"/>
      <c r="AC1385" s="20"/>
      <c r="AD1385" s="20"/>
      <c r="AE1385" s="24">
        <f t="shared" si="92"/>
        <v>20</v>
      </c>
      <c r="AH1385" s="25" t="str">
        <f t="shared" ca="1" si="7"/>
        <v>-</v>
      </c>
      <c r="AI1385" s="15">
        <f t="shared" ca="1" si="8"/>
        <v>28.05143358707743</v>
      </c>
      <c r="AJ1385" s="15">
        <f t="shared" ca="1" si="9"/>
        <v>27.949721042117289</v>
      </c>
      <c r="AK1385" s="17">
        <f t="shared" ca="1" si="10"/>
        <v>6.1783450557982476E-2</v>
      </c>
      <c r="AL1385" s="17">
        <f t="shared" ca="1" si="11"/>
        <v>8.2704283969541381E-2</v>
      </c>
      <c r="AM1385" s="26">
        <f t="shared" ca="1" si="12"/>
        <v>1</v>
      </c>
      <c r="AN1385" s="26">
        <f t="shared" ca="1" si="13"/>
        <v>0</v>
      </c>
      <c r="AO1385" s="25">
        <f t="shared" si="20"/>
        <v>0</v>
      </c>
      <c r="AP1385" s="26">
        <f t="shared" si="21"/>
        <v>0</v>
      </c>
      <c r="AQ1385" s="25">
        <f t="shared" si="22"/>
        <v>1</v>
      </c>
      <c r="AR1385" s="26">
        <f t="shared" si="23"/>
        <v>0</v>
      </c>
      <c r="BD1385" s="30"/>
      <c r="BE1385" s="30"/>
      <c r="BF1385" s="30"/>
    </row>
    <row r="1386" spans="1:58" x14ac:dyDescent="0.2">
      <c r="A1386" s="40">
        <v>40080</v>
      </c>
      <c r="B1386" s="13">
        <v>26.9</v>
      </c>
      <c r="C1386" s="14">
        <v>28.5</v>
      </c>
      <c r="D1386" s="31">
        <f t="shared" si="14"/>
        <v>28575.491821289957</v>
      </c>
      <c r="E1386" s="31">
        <f t="shared" si="15"/>
        <v>8466.3155795302937</v>
      </c>
      <c r="F1386" s="16">
        <f t="shared" si="0"/>
        <v>37041.807400820253</v>
      </c>
      <c r="G1386" s="16">
        <f t="shared" si="1"/>
        <v>27.265697731232962</v>
      </c>
      <c r="H1386" s="17">
        <f t="shared" si="2"/>
        <v>5.6140350877193046E-2</v>
      </c>
      <c r="I1386" s="16">
        <v>24.95</v>
      </c>
      <c r="J1386" s="32">
        <f t="shared" si="16"/>
        <v>1.0188438421063237</v>
      </c>
      <c r="K1386" s="72">
        <f t="shared" ca="1" si="83"/>
        <v>13126.514724799181</v>
      </c>
      <c r="L1386" s="16">
        <v>13020.160156</v>
      </c>
      <c r="M1386" s="21">
        <f t="shared" ca="1" si="84"/>
        <v>8.168453192964005E-3</v>
      </c>
      <c r="N1386" s="18"/>
      <c r="O1386" s="21"/>
      <c r="P1386" s="21"/>
      <c r="Q1386" s="33">
        <f t="shared" si="17"/>
        <v>0.98115615789367616</v>
      </c>
      <c r="R1386" s="5">
        <f t="shared" ca="1" si="4"/>
        <v>3.6091091491941061</v>
      </c>
      <c r="S1386" s="20"/>
      <c r="T1386" s="20"/>
      <c r="U1386" s="5">
        <f t="shared" ca="1" si="5"/>
        <v>6.7951262164479287</v>
      </c>
      <c r="V1386" s="23"/>
      <c r="W1386" s="20"/>
      <c r="X1386" s="32">
        <f t="shared" si="18"/>
        <v>1.0376876842126477</v>
      </c>
      <c r="Y1386" s="18">
        <f t="shared" ca="1" si="6"/>
        <v>342503126.69155914</v>
      </c>
      <c r="Z1386" s="20"/>
      <c r="AA1386" s="20"/>
      <c r="AB1386" s="18"/>
      <c r="AC1386" s="20"/>
      <c r="AD1386" s="20"/>
      <c r="AE1386" s="24">
        <f t="shared" si="92"/>
        <v>19</v>
      </c>
      <c r="AH1386" s="25" t="str">
        <f t="shared" ca="1" si="7"/>
        <v>-</v>
      </c>
      <c r="AI1386" s="15">
        <f t="shared" ca="1" si="8"/>
        <v>28.00679689331939</v>
      </c>
      <c r="AJ1386" s="15">
        <f t="shared" ca="1" si="9"/>
        <v>27.937267137749409</v>
      </c>
      <c r="AK1386" s="17">
        <f t="shared" ca="1" si="10"/>
        <v>6.0893038874766013E-2</v>
      </c>
      <c r="AL1386" s="17">
        <f t="shared" ca="1" si="11"/>
        <v>8.1949490007893117E-2</v>
      </c>
      <c r="AM1386" s="26">
        <f t="shared" ca="1" si="12"/>
        <v>1</v>
      </c>
      <c r="AN1386" s="26">
        <f t="shared" ca="1" si="13"/>
        <v>0</v>
      </c>
      <c r="AO1386" s="25">
        <f t="shared" si="20"/>
        <v>0</v>
      </c>
      <c r="AP1386" s="26">
        <f t="shared" si="21"/>
        <v>0</v>
      </c>
      <c r="AQ1386" s="25">
        <f t="shared" si="22"/>
        <v>1</v>
      </c>
      <c r="AR1386" s="26">
        <f t="shared" si="23"/>
        <v>0</v>
      </c>
      <c r="BD1386" s="30"/>
      <c r="BE1386" s="30"/>
      <c r="BF1386" s="30"/>
    </row>
    <row r="1387" spans="1:58" x14ac:dyDescent="0.2">
      <c r="A1387" s="40">
        <v>40081</v>
      </c>
      <c r="B1387" s="13">
        <v>27</v>
      </c>
      <c r="C1387" s="14">
        <v>28.55</v>
      </c>
      <c r="D1387" s="31">
        <f t="shared" si="14"/>
        <v>27071.518567537853</v>
      </c>
      <c r="E1387" s="31">
        <f t="shared" si="15"/>
        <v>9885.8552471068397</v>
      </c>
      <c r="F1387" s="16">
        <f t="shared" si="0"/>
        <v>36957.373814644692</v>
      </c>
      <c r="G1387" s="16">
        <f t="shared" si="1"/>
        <v>27.414614840055105</v>
      </c>
      <c r="H1387" s="17">
        <f t="shared" si="2"/>
        <v>5.4290718038528918E-2</v>
      </c>
      <c r="I1387" s="16">
        <v>25.61</v>
      </c>
      <c r="J1387" s="32">
        <f t="shared" si="16"/>
        <v>1.0031698390289971</v>
      </c>
      <c r="K1387" s="72">
        <f t="shared" ca="1" si="83"/>
        <v>13167.586825472741</v>
      </c>
      <c r="L1387" s="16">
        <v>13040.639648</v>
      </c>
      <c r="M1387" s="21">
        <f t="shared" ca="1" si="84"/>
        <v>9.7347354807254625E-3</v>
      </c>
      <c r="N1387" s="18"/>
      <c r="O1387" s="21"/>
      <c r="P1387" s="21"/>
      <c r="Q1387" s="33">
        <f t="shared" si="17"/>
        <v>0.99683016097100297</v>
      </c>
      <c r="R1387" s="5">
        <f t="shared" ca="1" si="4"/>
        <v>3.5975189800003098</v>
      </c>
      <c r="S1387" s="20"/>
      <c r="T1387" s="20"/>
      <c r="U1387" s="5">
        <f t="shared" ca="1" si="5"/>
        <v>6.7733548634821537</v>
      </c>
      <c r="V1387" s="23"/>
      <c r="W1387" s="20"/>
      <c r="X1387" s="32">
        <f t="shared" si="18"/>
        <v>1.0063396780579941</v>
      </c>
      <c r="Y1387" s="18">
        <f t="shared" ca="1" si="6"/>
        <v>344651802.14187527</v>
      </c>
      <c r="Z1387" s="20"/>
      <c r="AA1387" s="20"/>
      <c r="AB1387" s="18"/>
      <c r="AC1387" s="20"/>
      <c r="AD1387" s="20"/>
      <c r="AE1387" s="24">
        <f t="shared" si="92"/>
        <v>18</v>
      </c>
      <c r="AH1387" s="25" t="str">
        <f t="shared" ca="1" si="7"/>
        <v>-</v>
      </c>
      <c r="AI1387" s="15">
        <f t="shared" ca="1" si="8"/>
        <v>27.939892008264462</v>
      </c>
      <c r="AJ1387" s="15">
        <f t="shared" ca="1" si="9"/>
        <v>27.91781158623732</v>
      </c>
      <c r="AK1387" s="17">
        <f t="shared" ca="1" si="10"/>
        <v>6.0031581971277594E-2</v>
      </c>
      <c r="AL1387" s="17">
        <f t="shared" ca="1" si="11"/>
        <v>8.1227039670906082E-2</v>
      </c>
      <c r="AM1387" s="26">
        <f t="shared" ca="1" si="12"/>
        <v>1</v>
      </c>
      <c r="AN1387" s="26">
        <f t="shared" ca="1" si="13"/>
        <v>0</v>
      </c>
      <c r="AO1387" s="25">
        <f t="shared" si="20"/>
        <v>0</v>
      </c>
      <c r="AP1387" s="26">
        <f t="shared" si="21"/>
        <v>0</v>
      </c>
      <c r="AQ1387" s="25">
        <f t="shared" si="22"/>
        <v>1</v>
      </c>
      <c r="AR1387" s="26">
        <f t="shared" si="23"/>
        <v>0</v>
      </c>
      <c r="BD1387" s="30"/>
      <c r="BE1387" s="30"/>
      <c r="BF1387" s="30"/>
    </row>
    <row r="1388" spans="1:58" x14ac:dyDescent="0.2">
      <c r="A1388" s="40">
        <v>40084</v>
      </c>
      <c r="B1388" s="13">
        <v>25.85</v>
      </c>
      <c r="C1388" s="14">
        <v>27.95</v>
      </c>
      <c r="D1388" s="31">
        <f t="shared" si="14"/>
        <v>25567.545313785751</v>
      </c>
      <c r="E1388" s="31">
        <f t="shared" si="15"/>
        <v>11308.176713001998</v>
      </c>
      <c r="F1388" s="16">
        <f t="shared" si="0"/>
        <v>36875.722026787749</v>
      </c>
      <c r="G1388" s="16">
        <f t="shared" si="1"/>
        <v>26.493978471256877</v>
      </c>
      <c r="H1388" s="17">
        <f t="shared" si="2"/>
        <v>7.5134168157423908E-2</v>
      </c>
      <c r="I1388" s="16">
        <v>24.88</v>
      </c>
      <c r="J1388" s="32">
        <f t="shared" si="16"/>
        <v>0.96428288867464307</v>
      </c>
      <c r="K1388" s="72">
        <f t="shared" ca="1" si="83"/>
        <v>12696.761018332501</v>
      </c>
      <c r="L1388" s="16">
        <v>12605.440430000001</v>
      </c>
      <c r="M1388" s="21">
        <f t="shared" ca="1" si="84"/>
        <v>7.2445376930396427E-3</v>
      </c>
      <c r="N1388" s="18"/>
      <c r="O1388" s="21"/>
      <c r="P1388" s="21"/>
      <c r="Q1388" s="33">
        <f t="shared" si="17"/>
        <v>1.0357171113253569</v>
      </c>
      <c r="R1388" s="5">
        <f t="shared" ca="1" si="4"/>
        <v>3.7258567451460576</v>
      </c>
      <c r="S1388" s="20"/>
      <c r="T1388" s="20"/>
      <c r="U1388" s="5">
        <f t="shared" ca="1" si="5"/>
        <v>7.0150393620525584</v>
      </c>
      <c r="V1388" s="23"/>
      <c r="W1388" s="20"/>
      <c r="X1388" s="32">
        <f t="shared" si="18"/>
        <v>0.92856577734928603</v>
      </c>
      <c r="Y1388" s="18">
        <f t="shared" ca="1" si="6"/>
        <v>320010806.27173835</v>
      </c>
      <c r="Z1388" s="20"/>
      <c r="AA1388" s="20"/>
      <c r="AB1388" s="18"/>
      <c r="AC1388" s="20"/>
      <c r="AD1388" s="20"/>
      <c r="AE1388" s="24">
        <f t="shared" si="92"/>
        <v>17</v>
      </c>
      <c r="AH1388" s="25" t="str">
        <f t="shared" ca="1" si="7"/>
        <v>-</v>
      </c>
      <c r="AI1388" s="15">
        <f t="shared" ca="1" si="8"/>
        <v>27.842865378138868</v>
      </c>
      <c r="AJ1388" s="15">
        <f t="shared" ca="1" si="9"/>
        <v>27.888751957074629</v>
      </c>
      <c r="AK1388" s="17">
        <f t="shared" ca="1" si="10"/>
        <v>6.3147711702394402E-2</v>
      </c>
      <c r="AL1388" s="17">
        <f t="shared" ca="1" si="11"/>
        <v>8.1322925180745048E-2</v>
      </c>
      <c r="AM1388" s="26">
        <f t="shared" ca="1" si="12"/>
        <v>0</v>
      </c>
      <c r="AN1388" s="26">
        <f t="shared" ca="1" si="13"/>
        <v>0</v>
      </c>
      <c r="AO1388" s="25">
        <f t="shared" si="20"/>
        <v>0</v>
      </c>
      <c r="AP1388" s="26">
        <f t="shared" si="21"/>
        <v>0</v>
      </c>
      <c r="AQ1388" s="25">
        <f t="shared" si="22"/>
        <v>1</v>
      </c>
      <c r="AR1388" s="26">
        <f t="shared" si="23"/>
        <v>0</v>
      </c>
      <c r="BD1388" s="30"/>
      <c r="BE1388" s="30"/>
      <c r="BF1388" s="30"/>
    </row>
    <row r="1389" spans="1:58" x14ac:dyDescent="0.2">
      <c r="A1389" s="40">
        <v>40085</v>
      </c>
      <c r="B1389" s="13">
        <v>25.9</v>
      </c>
      <c r="C1389" s="14">
        <v>27.85</v>
      </c>
      <c r="D1389" s="31">
        <f t="shared" si="14"/>
        <v>24063.57206003365</v>
      </c>
      <c r="E1389" s="31">
        <f t="shared" si="15"/>
        <v>12699.150187402423</v>
      </c>
      <c r="F1389" s="16">
        <f t="shared" si="0"/>
        <v>36762.722247436075</v>
      </c>
      <c r="G1389" s="16">
        <f t="shared" si="1"/>
        <v>26.573599269900683</v>
      </c>
      <c r="H1389" s="17">
        <f t="shared" si="2"/>
        <v>7.0017953321364512E-2</v>
      </c>
      <c r="I1389" s="16">
        <v>25.19</v>
      </c>
      <c r="J1389" s="32">
        <f t="shared" si="16"/>
        <v>0.99993169143430727</v>
      </c>
      <c r="K1389" s="72">
        <f t="shared" ca="1" si="83"/>
        <v>12695.376134651104</v>
      </c>
      <c r="L1389" s="16">
        <v>12531.200194999999</v>
      </c>
      <c r="M1389" s="21">
        <f t="shared" ca="1" si="84"/>
        <v>1.310137393835677E-2</v>
      </c>
      <c r="N1389" s="18"/>
      <c r="O1389" s="21"/>
      <c r="P1389" s="21"/>
      <c r="Q1389" s="33">
        <f t="shared" si="17"/>
        <v>1.0000683085656927</v>
      </c>
      <c r="R1389" s="5">
        <f t="shared" ca="1" si="4"/>
        <v>3.725956028182114</v>
      </c>
      <c r="S1389" s="20"/>
      <c r="T1389" s="20"/>
      <c r="U1389" s="5">
        <f t="shared" ca="1" si="5"/>
        <v>7.0152783700121031</v>
      </c>
      <c r="V1389" s="23"/>
      <c r="W1389" s="20"/>
      <c r="X1389" s="32">
        <f t="shared" si="18"/>
        <v>0.99986338286861454</v>
      </c>
      <c r="Y1389" s="18">
        <f t="shared" ca="1" si="6"/>
        <v>319946029.27786607</v>
      </c>
      <c r="Z1389" s="20"/>
      <c r="AA1389" s="20"/>
      <c r="AB1389" s="18"/>
      <c r="AC1389" s="20"/>
      <c r="AD1389" s="20"/>
      <c r="AE1389" s="24">
        <f t="shared" si="92"/>
        <v>16</v>
      </c>
      <c r="AH1389" s="25" t="str">
        <f t="shared" ca="1" si="7"/>
        <v>-</v>
      </c>
      <c r="AI1389" s="15">
        <f t="shared" ca="1" si="8"/>
        <v>27.7302139224273</v>
      </c>
      <c r="AJ1389" s="15">
        <f t="shared" ca="1" si="9"/>
        <v>27.852473099484463</v>
      </c>
      <c r="AK1389" s="17">
        <f t="shared" ca="1" si="10"/>
        <v>6.4840844767692238E-2</v>
      </c>
      <c r="AL1389" s="17">
        <f t="shared" ca="1" si="11"/>
        <v>7.9849293568749063E-2</v>
      </c>
      <c r="AM1389" s="26">
        <f t="shared" ca="1" si="12"/>
        <v>0</v>
      </c>
      <c r="AN1389" s="26">
        <f t="shared" ca="1" si="13"/>
        <v>0</v>
      </c>
      <c r="AO1389" s="25">
        <f t="shared" si="20"/>
        <v>0</v>
      </c>
      <c r="AP1389" s="26">
        <f t="shared" si="21"/>
        <v>0</v>
      </c>
      <c r="AQ1389" s="25">
        <f t="shared" si="22"/>
        <v>1</v>
      </c>
      <c r="AR1389" s="26">
        <f t="shared" si="23"/>
        <v>0</v>
      </c>
      <c r="BD1389" s="30"/>
      <c r="BE1389" s="30"/>
      <c r="BF1389" s="30"/>
    </row>
    <row r="1390" spans="1:58" x14ac:dyDescent="0.2">
      <c r="A1390" s="40">
        <v>40086</v>
      </c>
      <c r="B1390" s="13">
        <v>26.3</v>
      </c>
      <c r="C1390" s="14">
        <v>27.95</v>
      </c>
      <c r="D1390" s="31">
        <f t="shared" si="14"/>
        <v>22559.598806281545</v>
      </c>
      <c r="E1390" s="31">
        <f t="shared" si="15"/>
        <v>14097.818312076732</v>
      </c>
      <c r="F1390" s="16">
        <f t="shared" si="0"/>
        <v>36657.41711835828</v>
      </c>
      <c r="G1390" s="16">
        <f t="shared" si="1"/>
        <v>26.934561898887228</v>
      </c>
      <c r="H1390" s="17">
        <f t="shared" si="2"/>
        <v>5.9033989266547349E-2</v>
      </c>
      <c r="I1390" s="16">
        <v>25.61</v>
      </c>
      <c r="J1390" s="32">
        <f t="shared" si="16"/>
        <v>1.0106801420033527</v>
      </c>
      <c r="K1390" s="72">
        <f t="shared" ca="1" si="83"/>
        <v>12830.441461840619</v>
      </c>
      <c r="L1390" s="16">
        <v>12797.440430000001</v>
      </c>
      <c r="M1390" s="21">
        <f t="shared" ca="1" si="84"/>
        <v>2.5787212701734335E-3</v>
      </c>
      <c r="N1390" s="18"/>
      <c r="O1390" s="21"/>
      <c r="P1390" s="21"/>
      <c r="Q1390" s="33">
        <f t="shared" si="17"/>
        <v>0.98931985799664734</v>
      </c>
      <c r="R1390" s="5">
        <f t="shared" ca="1" si="4"/>
        <v>3.6860087280300147</v>
      </c>
      <c r="S1390" s="20"/>
      <c r="T1390" s="20"/>
      <c r="U1390" s="5">
        <f t="shared" ca="1" si="5"/>
        <v>6.9401165947938122</v>
      </c>
      <c r="V1390" s="23"/>
      <c r="W1390" s="20"/>
      <c r="X1390" s="32">
        <f t="shared" si="18"/>
        <v>1.0213602840067053</v>
      </c>
      <c r="Y1390" s="18">
        <f t="shared" ca="1" si="6"/>
        <v>326758660.9044311</v>
      </c>
      <c r="Z1390" s="20"/>
      <c r="AA1390" s="20"/>
      <c r="AB1390" s="18"/>
      <c r="AC1390" s="20"/>
      <c r="AD1390" s="20"/>
      <c r="AE1390" s="24">
        <f t="shared" si="92"/>
        <v>15</v>
      </c>
      <c r="AH1390" s="25" t="str">
        <f t="shared" ca="1" si="7"/>
        <v>-</v>
      </c>
      <c r="AI1390" s="15">
        <f t="shared" ca="1" si="8"/>
        <v>27.608846396001315</v>
      </c>
      <c r="AJ1390" s="15">
        <f t="shared" ca="1" si="9"/>
        <v>27.83973974616509</v>
      </c>
      <c r="AK1390" s="17">
        <f t="shared" ca="1" si="10"/>
        <v>6.3093390215860121E-2</v>
      </c>
      <c r="AL1390" s="17">
        <f t="shared" ca="1" si="11"/>
        <v>7.7702754909792809E-2</v>
      </c>
      <c r="AM1390" s="26">
        <f t="shared" ca="1" si="12"/>
        <v>0</v>
      </c>
      <c r="AN1390" s="26">
        <f t="shared" ca="1" si="13"/>
        <v>0</v>
      </c>
      <c r="AO1390" s="25">
        <f t="shared" si="20"/>
        <v>0</v>
      </c>
      <c r="AP1390" s="26">
        <f t="shared" si="21"/>
        <v>0</v>
      </c>
      <c r="AQ1390" s="25">
        <f t="shared" si="22"/>
        <v>1</v>
      </c>
      <c r="AR1390" s="26">
        <f t="shared" si="23"/>
        <v>0</v>
      </c>
      <c r="BD1390" s="30"/>
      <c r="BE1390" s="30"/>
      <c r="BF1390" s="30"/>
    </row>
    <row r="1391" spans="1:58" x14ac:dyDescent="0.2">
      <c r="A1391" s="40">
        <v>40087</v>
      </c>
      <c r="B1391" s="13">
        <v>27.8</v>
      </c>
      <c r="C1391" s="14">
        <v>28.75</v>
      </c>
      <c r="D1391" s="31">
        <f t="shared" si="14"/>
        <v>21055.625552529444</v>
      </c>
      <c r="E1391" s="31">
        <f t="shared" si="15"/>
        <v>15513.006024909659</v>
      </c>
      <c r="F1391" s="16">
        <f t="shared" si="0"/>
        <v>36568.631577439104</v>
      </c>
      <c r="G1391" s="16">
        <f t="shared" si="1"/>
        <v>28.203005392544039</v>
      </c>
      <c r="H1391" s="17">
        <f t="shared" si="2"/>
        <v>3.3043478260869508E-2</v>
      </c>
      <c r="I1391" s="16">
        <v>28.27</v>
      </c>
      <c r="J1391" s="32">
        <f t="shared" si="16"/>
        <v>1.0445574291084638</v>
      </c>
      <c r="K1391" s="72">
        <f t="shared" ca="1" si="83"/>
        <v>13401.586569601448</v>
      </c>
      <c r="L1391" s="16">
        <v>13401.599609000001</v>
      </c>
      <c r="M1391" s="21">
        <f t="shared" ca="1" si="84"/>
        <v>-9.7297329671264921E-7</v>
      </c>
      <c r="N1391" s="18"/>
      <c r="O1391" s="21"/>
      <c r="P1391" s="21"/>
      <c r="Q1391" s="33">
        <f t="shared" si="17"/>
        <v>0.95544257089153617</v>
      </c>
      <c r="R1391" s="5">
        <f t="shared" ca="1" si="4"/>
        <v>3.5216229431456627</v>
      </c>
      <c r="S1391" s="20"/>
      <c r="T1391" s="20"/>
      <c r="U1391" s="5">
        <f t="shared" ca="1" si="5"/>
        <v>6.6306558304693848</v>
      </c>
      <c r="V1391" s="23"/>
      <c r="W1391" s="20"/>
      <c r="X1391" s="32">
        <f t="shared" si="18"/>
        <v>1.0891148582169277</v>
      </c>
      <c r="Y1391" s="18">
        <f t="shared" ca="1" si="6"/>
        <v>355854291.21592307</v>
      </c>
      <c r="Z1391" s="20"/>
      <c r="AA1391" s="20"/>
      <c r="AB1391" s="18"/>
      <c r="AC1391" s="20"/>
      <c r="AD1391" s="20"/>
      <c r="AE1391" s="24">
        <f t="shared" si="92"/>
        <v>14</v>
      </c>
      <c r="AH1391" s="25" t="str">
        <f t="shared" ca="1" si="7"/>
        <v>-</v>
      </c>
      <c r="AI1391" s="15">
        <f t="shared" ca="1" si="8"/>
        <v>27.473394418836744</v>
      </c>
      <c r="AJ1391" s="15">
        <f t="shared" ca="1" si="9"/>
        <v>27.859482097751936</v>
      </c>
      <c r="AK1391" s="17">
        <f t="shared" ca="1" si="10"/>
        <v>5.7943442986987871E-2</v>
      </c>
      <c r="AL1391" s="17">
        <f t="shared" ca="1" si="11"/>
        <v>7.3976888385013248E-2</v>
      </c>
      <c r="AM1391" s="26">
        <f t="shared" ca="1" si="12"/>
        <v>0</v>
      </c>
      <c r="AN1391" s="26">
        <f t="shared" ca="1" si="13"/>
        <v>0</v>
      </c>
      <c r="AO1391" s="25">
        <f t="shared" si="20"/>
        <v>0</v>
      </c>
      <c r="AP1391" s="26">
        <f t="shared" si="21"/>
        <v>0</v>
      </c>
      <c r="AQ1391" s="25">
        <f t="shared" si="22"/>
        <v>1</v>
      </c>
      <c r="AR1391" s="26">
        <f t="shared" si="23"/>
        <v>0</v>
      </c>
      <c r="BD1391" s="30"/>
      <c r="BE1391" s="30"/>
      <c r="BF1391" s="30"/>
    </row>
    <row r="1392" spans="1:58" x14ac:dyDescent="0.2">
      <c r="A1392" s="40">
        <v>40088</v>
      </c>
      <c r="B1392" s="13">
        <v>27.85</v>
      </c>
      <c r="C1392" s="14">
        <v>28.8</v>
      </c>
      <c r="D1392" s="31">
        <f t="shared" si="14"/>
        <v>19551.652298777342</v>
      </c>
      <c r="E1392" s="31">
        <f t="shared" si="15"/>
        <v>16967.282771146474</v>
      </c>
      <c r="F1392" s="16">
        <f t="shared" si="0"/>
        <v>36518.935069923813</v>
      </c>
      <c r="G1392" s="16">
        <f t="shared" si="1"/>
        <v>28.291385232119332</v>
      </c>
      <c r="H1392" s="17">
        <f t="shared" si="2"/>
        <v>3.2986111111111049E-2</v>
      </c>
      <c r="I1392" s="16">
        <v>28.68</v>
      </c>
      <c r="J1392" s="32">
        <f t="shared" si="16"/>
        <v>1.0017704513992158</v>
      </c>
      <c r="K1392" s="72">
        <f t="shared" ca="1" si="83"/>
        <v>13424.766104168177</v>
      </c>
      <c r="L1392" s="16">
        <v>13370.879883</v>
      </c>
      <c r="M1392" s="21">
        <f t="shared" ca="1" si="84"/>
        <v>4.0301178112211707E-3</v>
      </c>
      <c r="N1392" s="18"/>
      <c r="O1392" s="21"/>
      <c r="P1392" s="21"/>
      <c r="Q1392" s="33">
        <f t="shared" si="17"/>
        <v>0.99822954860078428</v>
      </c>
      <c r="R1392" s="5">
        <f t="shared" ca="1" si="4"/>
        <v>3.5152416344344877</v>
      </c>
      <c r="S1392" s="20"/>
      <c r="T1392" s="20"/>
      <c r="U1392" s="5">
        <f t="shared" ca="1" si="5"/>
        <v>6.6186899750994526</v>
      </c>
      <c r="V1392" s="23"/>
      <c r="W1392" s="20"/>
      <c r="X1392" s="32">
        <f t="shared" si="18"/>
        <v>1.0035409027984314</v>
      </c>
      <c r="Y1392" s="18">
        <f t="shared" ca="1" si="6"/>
        <v>357090833.8592658</v>
      </c>
      <c r="Z1392" s="20"/>
      <c r="AA1392" s="20"/>
      <c r="AB1392" s="18"/>
      <c r="AC1392" s="20"/>
      <c r="AD1392" s="20"/>
      <c r="AE1392" s="24">
        <f t="shared" si="92"/>
        <v>13</v>
      </c>
      <c r="AH1392" s="25" t="str">
        <f t="shared" ca="1" si="7"/>
        <v>-</v>
      </c>
      <c r="AI1392" s="15">
        <f t="shared" ca="1" si="8"/>
        <v>27.316394408827321</v>
      </c>
      <c r="AJ1392" s="15">
        <f t="shared" ca="1" si="9"/>
        <v>27.881480220771298</v>
      </c>
      <c r="AK1392" s="17">
        <f t="shared" ca="1" si="10"/>
        <v>5.4084403025974205E-2</v>
      </c>
      <c r="AL1392" s="17">
        <f t="shared" ca="1" si="11"/>
        <v>6.9411463656697175E-2</v>
      </c>
      <c r="AM1392" s="26">
        <f t="shared" ca="1" si="12"/>
        <v>0</v>
      </c>
      <c r="AN1392" s="26">
        <f t="shared" ca="1" si="13"/>
        <v>0</v>
      </c>
      <c r="AO1392" s="25">
        <f t="shared" si="20"/>
        <v>0</v>
      </c>
      <c r="AP1392" s="26">
        <f t="shared" si="21"/>
        <v>0</v>
      </c>
      <c r="AQ1392" s="25">
        <f t="shared" si="22"/>
        <v>1</v>
      </c>
      <c r="AR1392" s="26">
        <f t="shared" si="23"/>
        <v>0</v>
      </c>
      <c r="BD1392" s="30"/>
      <c r="BE1392" s="30"/>
      <c r="BF1392" s="30"/>
    </row>
    <row r="1393" spans="1:58" x14ac:dyDescent="0.2">
      <c r="A1393" s="40">
        <v>40091</v>
      </c>
      <c r="B1393" s="13">
        <v>26.8</v>
      </c>
      <c r="C1393" s="14">
        <v>27.95</v>
      </c>
      <c r="D1393" s="31">
        <f t="shared" si="14"/>
        <v>18047.679045025237</v>
      </c>
      <c r="E1393" s="31">
        <f t="shared" si="15"/>
        <v>18421.645796042172</v>
      </c>
      <c r="F1393" s="16">
        <f t="shared" si="0"/>
        <v>36469.324841067413</v>
      </c>
      <c r="G1393" s="16">
        <f t="shared" si="1"/>
        <v>27.380896212303675</v>
      </c>
      <c r="H1393" s="17">
        <f t="shared" si="2"/>
        <v>4.1144901610017826E-2</v>
      </c>
      <c r="I1393" s="16">
        <v>26.84</v>
      </c>
      <c r="J1393" s="32">
        <f t="shared" si="16"/>
        <v>0.96650268619274282</v>
      </c>
      <c r="K1393" s="72">
        <f t="shared" ca="1" si="83"/>
        <v>12974.543533481068</v>
      </c>
      <c r="L1393" s="16">
        <v>12889.599609000001</v>
      </c>
      <c r="M1393" s="21">
        <f t="shared" ca="1" si="84"/>
        <v>6.590113506842861E-3</v>
      </c>
      <c r="N1393" s="18"/>
      <c r="O1393" s="21"/>
      <c r="P1393" s="21"/>
      <c r="Q1393" s="33">
        <f t="shared" si="17"/>
        <v>1.0334973138072572</v>
      </c>
      <c r="R1393" s="5">
        <f t="shared" ca="1" si="4"/>
        <v>3.6328414408701382</v>
      </c>
      <c r="S1393" s="20"/>
      <c r="T1393" s="20"/>
      <c r="U1393" s="5">
        <f t="shared" ca="1" si="5"/>
        <v>6.8401641261880215</v>
      </c>
      <c r="V1393" s="23"/>
      <c r="W1393" s="20"/>
      <c r="X1393" s="32">
        <f t="shared" si="18"/>
        <v>0.93300537238548575</v>
      </c>
      <c r="Y1393" s="18">
        <f t="shared" ca="1" si="6"/>
        <v>333145739.61337221</v>
      </c>
      <c r="Z1393" s="20"/>
      <c r="AA1393" s="20"/>
      <c r="AB1393" s="18"/>
      <c r="AC1393" s="20"/>
      <c r="AD1393" s="20"/>
      <c r="AE1393" s="24">
        <f t="shared" si="92"/>
        <v>12</v>
      </c>
      <c r="AH1393" s="25" t="str">
        <f t="shared" ca="1" si="7"/>
        <v>-</v>
      </c>
      <c r="AI1393" s="15">
        <f t="shared" ca="1" si="8"/>
        <v>27.180396811642215</v>
      </c>
      <c r="AJ1393" s="15">
        <f t="shared" ca="1" si="9"/>
        <v>27.87025430405351</v>
      </c>
      <c r="AK1393" s="17">
        <f t="shared" ca="1" si="10"/>
        <v>5.1893433621222361E-2</v>
      </c>
      <c r="AL1393" s="17">
        <f t="shared" ca="1" si="11"/>
        <v>6.5326882823207755E-2</v>
      </c>
      <c r="AM1393" s="26">
        <f t="shared" ca="1" si="12"/>
        <v>0</v>
      </c>
      <c r="AN1393" s="26">
        <f t="shared" ca="1" si="13"/>
        <v>0</v>
      </c>
      <c r="AO1393" s="25">
        <f t="shared" si="20"/>
        <v>0</v>
      </c>
      <c r="AP1393" s="26">
        <f t="shared" si="21"/>
        <v>0</v>
      </c>
      <c r="AQ1393" s="25">
        <f t="shared" si="22"/>
        <v>1</v>
      </c>
      <c r="AR1393" s="26">
        <f t="shared" si="23"/>
        <v>0</v>
      </c>
      <c r="BD1393" s="30"/>
      <c r="BE1393" s="30"/>
      <c r="BF1393" s="30"/>
    </row>
    <row r="1394" spans="1:58" x14ac:dyDescent="0.2">
      <c r="A1394" s="40">
        <v>40092</v>
      </c>
      <c r="B1394" s="13">
        <v>26</v>
      </c>
      <c r="C1394" s="14">
        <v>27.45</v>
      </c>
      <c r="D1394" s="31">
        <f t="shared" si="14"/>
        <v>16543.705791273132</v>
      </c>
      <c r="E1394" s="31">
        <f t="shared" si="15"/>
        <v>19863.738218244547</v>
      </c>
      <c r="F1394" s="16">
        <f t="shared" si="0"/>
        <v>36407.444009517683</v>
      </c>
      <c r="G1394" s="16">
        <f t="shared" si="1"/>
        <v>26.791113498902174</v>
      </c>
      <c r="H1394" s="17">
        <f t="shared" si="2"/>
        <v>5.2823315118397107E-2</v>
      </c>
      <c r="I1394" s="16">
        <v>25.7</v>
      </c>
      <c r="J1394" s="32">
        <f t="shared" si="16"/>
        <v>0.97679982292638923</v>
      </c>
      <c r="K1394" s="72">
        <f t="shared" ca="1" si="83"/>
        <v>12673.015151557383</v>
      </c>
      <c r="L1394" s="16">
        <v>12436.480469</v>
      </c>
      <c r="M1394" s="21">
        <f t="shared" ca="1" si="84"/>
        <v>1.9019422990852231E-2</v>
      </c>
      <c r="N1394" s="18"/>
      <c r="O1394" s="21"/>
      <c r="P1394" s="21"/>
      <c r="Q1394" s="33">
        <f t="shared" si="17"/>
        <v>1.0232001770736108</v>
      </c>
      <c r="R1394" s="5">
        <f t="shared" ca="1" si="4"/>
        <v>3.7169691550814061</v>
      </c>
      <c r="S1394" s="20"/>
      <c r="T1394" s="20"/>
      <c r="U1394" s="5">
        <f t="shared" ca="1" si="5"/>
        <v>6.9986175362209799</v>
      </c>
      <c r="V1394" s="23"/>
      <c r="W1394" s="20"/>
      <c r="X1394" s="32">
        <f t="shared" si="18"/>
        <v>0.95359964585277845</v>
      </c>
      <c r="Y1394" s="18">
        <f t="shared" ca="1" si="6"/>
        <v>317666751.29345787</v>
      </c>
      <c r="Z1394" s="20"/>
      <c r="AA1394" s="20"/>
      <c r="AB1394" s="18"/>
      <c r="AC1394" s="20"/>
      <c r="AD1394" s="20"/>
      <c r="AE1394" s="24">
        <f t="shared" si="92"/>
        <v>11</v>
      </c>
      <c r="AH1394" s="25" t="str">
        <f t="shared" ca="1" si="7"/>
        <v>-</v>
      </c>
      <c r="AI1394" s="15">
        <f t="shared" ca="1" si="8"/>
        <v>27.058686568741809</v>
      </c>
      <c r="AJ1394" s="15">
        <f t="shared" ca="1" si="9"/>
        <v>27.864206092250903</v>
      </c>
      <c r="AK1394" s="17">
        <f t="shared" ca="1" si="10"/>
        <v>4.8174958114717892E-2</v>
      </c>
      <c r="AL1394" s="17">
        <f t="shared" ca="1" si="11"/>
        <v>6.123462467614825E-2</v>
      </c>
      <c r="AM1394" s="26">
        <f t="shared" ca="1" si="12"/>
        <v>0</v>
      </c>
      <c r="AN1394" s="26">
        <f t="shared" ca="1" si="13"/>
        <v>0</v>
      </c>
      <c r="AO1394" s="25">
        <f t="shared" si="20"/>
        <v>0</v>
      </c>
      <c r="AP1394" s="26">
        <f t="shared" si="21"/>
        <v>0</v>
      </c>
      <c r="AQ1394" s="25">
        <f t="shared" si="22"/>
        <v>1</v>
      </c>
      <c r="AR1394" s="26">
        <f t="shared" si="23"/>
        <v>0</v>
      </c>
      <c r="BD1394" s="30"/>
      <c r="BE1394" s="30"/>
      <c r="BF1394" s="30"/>
    </row>
    <row r="1395" spans="1:58" x14ac:dyDescent="0.2">
      <c r="A1395" s="40">
        <v>40093</v>
      </c>
      <c r="B1395" s="13">
        <v>25.4</v>
      </c>
      <c r="C1395" s="14">
        <v>27.35</v>
      </c>
      <c r="D1395" s="31">
        <f t="shared" si="14"/>
        <v>15039.732537521029</v>
      </c>
      <c r="E1395" s="31">
        <f t="shared" si="15"/>
        <v>21288.266618884063</v>
      </c>
      <c r="F1395" s="16">
        <f t="shared" si="0"/>
        <v>36327.999156405094</v>
      </c>
      <c r="G1395" s="16">
        <f t="shared" si="1"/>
        <v>26.542703173056662</v>
      </c>
      <c r="H1395" s="17">
        <f t="shared" si="2"/>
        <v>7.1297989031078757E-2</v>
      </c>
      <c r="I1395" s="16">
        <v>24.68</v>
      </c>
      <c r="J1395" s="32">
        <f t="shared" si="16"/>
        <v>0.98856601155998858</v>
      </c>
      <c r="K1395" s="72">
        <f t="shared" ca="1" si="83"/>
        <v>12527.601296789908</v>
      </c>
      <c r="L1395" s="16">
        <v>12375.040039</v>
      </c>
      <c r="M1395" s="21">
        <f t="shared" ca="1" si="84"/>
        <v>1.2328142560275418E-2</v>
      </c>
      <c r="N1395" s="18"/>
      <c r="O1395" s="21"/>
      <c r="P1395" s="21"/>
      <c r="Q1395" s="33">
        <f t="shared" si="17"/>
        <v>1.0114339884400114</v>
      </c>
      <c r="R1395" s="5">
        <f t="shared" ca="1" si="4"/>
        <v>3.7593123229010468</v>
      </c>
      <c r="S1395" s="20"/>
      <c r="T1395" s="20"/>
      <c r="U1395" s="5">
        <f t="shared" ca="1" si="5"/>
        <v>7.0783973079304641</v>
      </c>
      <c r="V1395" s="23"/>
      <c r="W1395" s="20"/>
      <c r="X1395" s="32">
        <f t="shared" si="18"/>
        <v>0.97713202311997704</v>
      </c>
      <c r="Y1395" s="18">
        <f t="shared" ca="1" si="6"/>
        <v>310381926.81876665</v>
      </c>
      <c r="Z1395" s="20"/>
      <c r="AA1395" s="20"/>
      <c r="AB1395" s="18"/>
      <c r="AC1395" s="20"/>
      <c r="AD1395" s="20"/>
      <c r="AE1395" s="24">
        <f t="shared" si="92"/>
        <v>10</v>
      </c>
      <c r="AH1395" s="25" t="str">
        <f t="shared" ca="1" si="7"/>
        <v>-</v>
      </c>
      <c r="AI1395" s="15">
        <f t="shared" ca="1" si="8"/>
        <v>26.963909434009523</v>
      </c>
      <c r="AJ1395" s="15">
        <f t="shared" ca="1" si="9"/>
        <v>27.848798165446485</v>
      </c>
      <c r="AK1395" s="17">
        <f t="shared" ca="1" si="10"/>
        <v>4.8388297399670266E-2</v>
      </c>
      <c r="AL1395" s="17">
        <f t="shared" ca="1" si="11"/>
        <v>5.7288354883776677E-2</v>
      </c>
      <c r="AM1395" s="26">
        <f t="shared" ca="1" si="12"/>
        <v>0</v>
      </c>
      <c r="AN1395" s="26">
        <f t="shared" ca="1" si="13"/>
        <v>0</v>
      </c>
      <c r="AO1395" s="25">
        <f t="shared" si="20"/>
        <v>0</v>
      </c>
      <c r="AP1395" s="26">
        <f t="shared" si="21"/>
        <v>0</v>
      </c>
      <c r="AQ1395" s="25">
        <f t="shared" si="22"/>
        <v>1</v>
      </c>
      <c r="AR1395" s="26">
        <f t="shared" si="23"/>
        <v>0</v>
      </c>
      <c r="BD1395" s="30"/>
      <c r="BE1395" s="30"/>
      <c r="BF1395" s="30"/>
    </row>
    <row r="1396" spans="1:58" x14ac:dyDescent="0.2">
      <c r="A1396" s="40">
        <v>40094</v>
      </c>
      <c r="B1396" s="13">
        <v>25.05</v>
      </c>
      <c r="C1396" s="14">
        <v>27.05</v>
      </c>
      <c r="D1396" s="31">
        <f t="shared" si="14"/>
        <v>13535.759283768926</v>
      </c>
      <c r="E1396" s="31">
        <f t="shared" si="15"/>
        <v>22685.009604087114</v>
      </c>
      <c r="F1396" s="16">
        <f t="shared" si="0"/>
        <v>36220.768887856044</v>
      </c>
      <c r="G1396" s="16">
        <f t="shared" si="1"/>
        <v>26.302596800157538</v>
      </c>
      <c r="H1396" s="17">
        <f t="shared" si="2"/>
        <v>7.3937153419593393E-2</v>
      </c>
      <c r="I1396" s="16">
        <v>24.18</v>
      </c>
      <c r="J1396" s="32">
        <f t="shared" si="16"/>
        <v>0.98802893559255534</v>
      </c>
      <c r="K1396" s="72">
        <f t="shared" ca="1" si="83"/>
        <v>12377.127963517156</v>
      </c>
      <c r="L1396" s="16">
        <v>12308.480469</v>
      </c>
      <c r="M1396" s="21">
        <f t="shared" ca="1" si="84"/>
        <v>5.5772517728772935E-3</v>
      </c>
      <c r="N1396" s="18"/>
      <c r="O1396" s="21"/>
      <c r="P1396" s="21"/>
      <c r="Q1396" s="33">
        <f t="shared" si="17"/>
        <v>1.0119710644074447</v>
      </c>
      <c r="R1396" s="5">
        <f t="shared" ca="1" si="4"/>
        <v>3.8041568100745726</v>
      </c>
      <c r="S1396" s="20"/>
      <c r="T1396" s="20"/>
      <c r="U1396" s="5">
        <f t="shared" ca="1" si="5"/>
        <v>7.1628880250341096</v>
      </c>
      <c r="V1396" s="23"/>
      <c r="W1396" s="20"/>
      <c r="X1396" s="32">
        <f t="shared" si="18"/>
        <v>0.97605787118511067</v>
      </c>
      <c r="Y1396" s="18">
        <f t="shared" ca="1" si="6"/>
        <v>302930784.60976422</v>
      </c>
      <c r="Z1396" s="20"/>
      <c r="AA1396" s="20"/>
      <c r="AB1396" s="18"/>
      <c r="AC1396" s="20"/>
      <c r="AD1396" s="20"/>
      <c r="AE1396" s="24">
        <f t="shared" si="92"/>
        <v>9</v>
      </c>
      <c r="AH1396" s="25" t="str">
        <f t="shared" ca="1" si="7"/>
        <v>-</v>
      </c>
      <c r="AI1396" s="15">
        <f t="shared" ca="1" si="8"/>
        <v>26.889756974977352</v>
      </c>
      <c r="AJ1396" s="15">
        <f t="shared" ca="1" si="9"/>
        <v>27.811427699712528</v>
      </c>
      <c r="AK1396" s="17">
        <f t="shared" ca="1" si="10"/>
        <v>5.0872158091844609E-2</v>
      </c>
      <c r="AL1396" s="17">
        <f t="shared" ca="1" si="11"/>
        <v>5.8066750661470524E-2</v>
      </c>
      <c r="AM1396" s="26">
        <f t="shared" ca="1" si="12"/>
        <v>0</v>
      </c>
      <c r="AN1396" s="26">
        <f t="shared" ca="1" si="13"/>
        <v>0</v>
      </c>
      <c r="AO1396" s="25">
        <f t="shared" si="20"/>
        <v>0</v>
      </c>
      <c r="AP1396" s="26">
        <f t="shared" si="21"/>
        <v>0</v>
      </c>
      <c r="AQ1396" s="25">
        <f t="shared" si="22"/>
        <v>1</v>
      </c>
      <c r="AR1396" s="26">
        <f t="shared" si="23"/>
        <v>0</v>
      </c>
      <c r="BD1396" s="30"/>
      <c r="BE1396" s="30"/>
      <c r="BF1396" s="30"/>
    </row>
    <row r="1397" spans="1:58" x14ac:dyDescent="0.2">
      <c r="A1397" s="40">
        <v>40095</v>
      </c>
      <c r="B1397" s="13">
        <v>24.55</v>
      </c>
      <c r="C1397" s="14">
        <v>26.5</v>
      </c>
      <c r="D1397" s="31">
        <f t="shared" si="14"/>
        <v>12031.786030016823</v>
      </c>
      <c r="E1397" s="31">
        <f t="shared" si="15"/>
        <v>24077.783356637581</v>
      </c>
      <c r="F1397" s="16">
        <f t="shared" si="0"/>
        <v>36109.569386654402</v>
      </c>
      <c r="G1397" s="16">
        <f t="shared" si="1"/>
        <v>25.850255814260581</v>
      </c>
      <c r="H1397" s="17">
        <f t="shared" si="2"/>
        <v>7.3584905660377342E-2</v>
      </c>
      <c r="I1397" s="16">
        <v>23.12</v>
      </c>
      <c r="J1397" s="32">
        <f t="shared" si="16"/>
        <v>0.97978517035366852</v>
      </c>
      <c r="K1397" s="72">
        <f t="shared" ca="1" si="83"/>
        <v>12126.432039732874</v>
      </c>
      <c r="L1397" s="16">
        <v>12113.919921999999</v>
      </c>
      <c r="M1397" s="21">
        <f t="shared" ca="1" si="84"/>
        <v>1.0328710948593544E-3</v>
      </c>
      <c r="N1397" s="18"/>
      <c r="O1397" s="21"/>
      <c r="P1397" s="21"/>
      <c r="Q1397" s="33">
        <f t="shared" si="17"/>
        <v>1.0202148296463316</v>
      </c>
      <c r="R1397" s="5">
        <f t="shared" ca="1" si="4"/>
        <v>3.8808955121999551</v>
      </c>
      <c r="S1397" s="20"/>
      <c r="T1397" s="20"/>
      <c r="U1397" s="5">
        <f t="shared" ca="1" si="5"/>
        <v>7.3074344044874904</v>
      </c>
      <c r="V1397" s="23"/>
      <c r="W1397" s="20"/>
      <c r="X1397" s="32">
        <f t="shared" si="18"/>
        <v>0.95957034070733704</v>
      </c>
      <c r="Y1397" s="18">
        <f t="shared" ca="1" si="6"/>
        <v>290664265.41459495</v>
      </c>
      <c r="Z1397" s="20"/>
      <c r="AA1397" s="20"/>
      <c r="AB1397" s="18"/>
      <c r="AC1397" s="20"/>
      <c r="AD1397" s="20"/>
      <c r="AE1397" s="24">
        <f t="shared" si="92"/>
        <v>8</v>
      </c>
      <c r="AH1397" s="25" t="str">
        <f t="shared" ca="1" si="7"/>
        <v>-</v>
      </c>
      <c r="AI1397" s="15">
        <f t="shared" ca="1" si="8"/>
        <v>26.849359504329538</v>
      </c>
      <c r="AJ1397" s="15">
        <f t="shared" ca="1" si="9"/>
        <v>27.768684927923289</v>
      </c>
      <c r="AK1397" s="17">
        <f t="shared" ca="1" si="10"/>
        <v>5.7629062658429243E-2</v>
      </c>
      <c r="AL1397" s="17">
        <f t="shared" ca="1" si="11"/>
        <v>5.8949591049027895E-2</v>
      </c>
      <c r="AM1397" s="26">
        <f t="shared" ca="1" si="12"/>
        <v>0</v>
      </c>
      <c r="AN1397" s="26">
        <f t="shared" ca="1" si="13"/>
        <v>0</v>
      </c>
      <c r="AO1397" s="25">
        <f t="shared" si="20"/>
        <v>0</v>
      </c>
      <c r="AP1397" s="26">
        <f t="shared" si="21"/>
        <v>0</v>
      </c>
      <c r="AQ1397" s="25">
        <f t="shared" si="22"/>
        <v>1</v>
      </c>
      <c r="AR1397" s="26">
        <f t="shared" si="23"/>
        <v>0</v>
      </c>
      <c r="BD1397" s="30"/>
      <c r="BE1397" s="30"/>
      <c r="BF1397" s="30"/>
    </row>
    <row r="1398" spans="1:58" x14ac:dyDescent="0.2">
      <c r="A1398" s="40">
        <v>40098</v>
      </c>
      <c r="B1398" s="13">
        <v>24.05</v>
      </c>
      <c r="C1398" s="14">
        <v>25.75</v>
      </c>
      <c r="D1398" s="31">
        <f t="shared" si="14"/>
        <v>10527.81277626472</v>
      </c>
      <c r="E1398" s="31">
        <f t="shared" si="15"/>
        <v>25471.086880396604</v>
      </c>
      <c r="F1398" s="16">
        <f t="shared" si="0"/>
        <v>35998.89965666132</v>
      </c>
      <c r="G1398" s="16">
        <f t="shared" si="1"/>
        <v>25.252838089765387</v>
      </c>
      <c r="H1398" s="17">
        <f t="shared" si="2"/>
        <v>6.6019417475728148E-2</v>
      </c>
      <c r="I1398" s="16">
        <v>23.01</v>
      </c>
      <c r="J1398" s="32">
        <f t="shared" si="16"/>
        <v>0.97389529094040828</v>
      </c>
      <c r="K1398" s="72">
        <f t="shared" ca="1" si="83"/>
        <v>11809.393594462887</v>
      </c>
      <c r="L1398" s="16">
        <v>11699.200194999999</v>
      </c>
      <c r="M1398" s="21">
        <f t="shared" ca="1" si="84"/>
        <v>9.4188831395484209E-3</v>
      </c>
      <c r="N1398" s="18"/>
      <c r="O1398" s="21"/>
      <c r="P1398" s="21"/>
      <c r="Q1398" s="33">
        <f t="shared" si="17"/>
        <v>1.0261047090595918</v>
      </c>
      <c r="R1398" s="5">
        <f t="shared" ca="1" si="4"/>
        <v>3.9820392670070666</v>
      </c>
      <c r="S1398" s="20"/>
      <c r="T1398" s="20"/>
      <c r="U1398" s="5">
        <f t="shared" ca="1" si="5"/>
        <v>7.4979361497071704</v>
      </c>
      <c r="V1398" s="23"/>
      <c r="W1398" s="20"/>
      <c r="X1398" s="32">
        <f t="shared" si="18"/>
        <v>0.94779058188081655</v>
      </c>
      <c r="Y1398" s="18">
        <f t="shared" ca="1" si="6"/>
        <v>275470722.46555173</v>
      </c>
      <c r="Z1398" s="20"/>
      <c r="AA1398" s="20"/>
      <c r="AB1398" s="18"/>
      <c r="AC1398" s="20"/>
      <c r="AD1398" s="20"/>
      <c r="AE1398" s="24">
        <f t="shared" si="92"/>
        <v>7</v>
      </c>
      <c r="AH1398" s="25" t="str">
        <f t="shared" ca="1" si="7"/>
        <v>-</v>
      </c>
      <c r="AI1398" s="15">
        <f t="shared" ca="1" si="8"/>
        <v>26.756635034507287</v>
      </c>
      <c r="AJ1398" s="15">
        <f t="shared" ca="1" si="9"/>
        <v>27.720955824914572</v>
      </c>
      <c r="AK1398" s="17">
        <f t="shared" ca="1" si="10"/>
        <v>6.3134613719198762E-2</v>
      </c>
      <c r="AL1398" s="17">
        <f t="shared" ca="1" si="11"/>
        <v>5.9548467780590711E-2</v>
      </c>
      <c r="AM1398" s="26">
        <f t="shared" ca="1" si="12"/>
        <v>0</v>
      </c>
      <c r="AN1398" s="26">
        <f t="shared" ca="1" si="13"/>
        <v>1</v>
      </c>
      <c r="AO1398" s="25">
        <f t="shared" si="20"/>
        <v>0</v>
      </c>
      <c r="AP1398" s="26">
        <f t="shared" si="21"/>
        <v>0</v>
      </c>
      <c r="AQ1398" s="25">
        <f t="shared" si="22"/>
        <v>1</v>
      </c>
      <c r="AR1398" s="26">
        <f t="shared" si="23"/>
        <v>0</v>
      </c>
      <c r="BD1398" s="30"/>
      <c r="BE1398" s="30"/>
      <c r="BF1398" s="30"/>
    </row>
    <row r="1399" spans="1:58" x14ac:dyDescent="0.2">
      <c r="A1399" s="40">
        <v>40099</v>
      </c>
      <c r="B1399" s="13">
        <v>23.55</v>
      </c>
      <c r="C1399" s="14">
        <v>25.6</v>
      </c>
      <c r="D1399" s="31">
        <f t="shared" si="14"/>
        <v>9023.8395225126169</v>
      </c>
      <c r="E1399" s="31">
        <f t="shared" si="15"/>
        <v>26875.768696036917</v>
      </c>
      <c r="F1399" s="16">
        <f t="shared" si="0"/>
        <v>35899.608218549532</v>
      </c>
      <c r="G1399" s="16">
        <f t="shared" si="1"/>
        <v>25.0847054901398</v>
      </c>
      <c r="H1399" s="17">
        <f t="shared" si="2"/>
        <v>8.0078125E-2</v>
      </c>
      <c r="I1399" s="16">
        <v>22.99</v>
      </c>
      <c r="J1399" s="32">
        <f t="shared" si="16"/>
        <v>0.99060221560314854</v>
      </c>
      <c r="K1399" s="72">
        <f t="shared" ca="1" si="83"/>
        <v>11697.934538810334</v>
      </c>
      <c r="L1399" s="16">
        <v>11704.320312</v>
      </c>
      <c r="M1399" s="21">
        <f t="shared" ca="1" si="84"/>
        <v>-5.4559111673651856E-4</v>
      </c>
      <c r="N1399" s="18"/>
      <c r="O1399" s="21"/>
      <c r="P1399" s="21"/>
      <c r="Q1399" s="33">
        <f t="shared" si="17"/>
        <v>1.0093977843968516</v>
      </c>
      <c r="R1399" s="5">
        <f t="shared" ca="1" si="4"/>
        <v>4.0192941680138174</v>
      </c>
      <c r="S1399" s="20"/>
      <c r="T1399" s="20"/>
      <c r="U1399" s="5">
        <f t="shared" ca="1" si="5"/>
        <v>7.5681410296051874</v>
      </c>
      <c r="V1399" s="23"/>
      <c r="W1399" s="20"/>
      <c r="X1399" s="32">
        <f t="shared" si="18"/>
        <v>0.98120443120629708</v>
      </c>
      <c r="Y1399" s="18">
        <f t="shared" ca="1" si="6"/>
        <v>270275304.71630049</v>
      </c>
      <c r="Z1399" s="20"/>
      <c r="AA1399" s="20"/>
      <c r="AB1399" s="18"/>
      <c r="AC1399" s="20"/>
      <c r="AD1399" s="20"/>
      <c r="AE1399" s="24">
        <f t="shared" si="92"/>
        <v>6</v>
      </c>
      <c r="AH1399" s="25" t="str">
        <f t="shared" ca="1" si="7"/>
        <v>-</v>
      </c>
      <c r="AI1399" s="15">
        <f t="shared" ca="1" si="8"/>
        <v>26.680370183775807</v>
      </c>
      <c r="AJ1399" s="15">
        <f t="shared" ca="1" si="9"/>
        <v>27.654770800264053</v>
      </c>
      <c r="AK1399" s="17">
        <f t="shared" ca="1" si="10"/>
        <v>6.9623484284195791E-2</v>
      </c>
      <c r="AL1399" s="17">
        <f t="shared" ca="1" si="11"/>
        <v>6.0812153409992117E-2</v>
      </c>
      <c r="AM1399" s="26">
        <f t="shared" ca="1" si="12"/>
        <v>0</v>
      </c>
      <c r="AN1399" s="26">
        <f t="shared" ca="1" si="13"/>
        <v>1</v>
      </c>
      <c r="AO1399" s="25">
        <f t="shared" si="20"/>
        <v>0</v>
      </c>
      <c r="AP1399" s="26">
        <f t="shared" si="21"/>
        <v>0</v>
      </c>
      <c r="AQ1399" s="25">
        <f t="shared" si="22"/>
        <v>1</v>
      </c>
      <c r="AR1399" s="26">
        <f t="shared" si="23"/>
        <v>0</v>
      </c>
      <c r="BD1399" s="30"/>
      <c r="BE1399" s="30"/>
      <c r="BF1399" s="30"/>
    </row>
    <row r="1400" spans="1:58" x14ac:dyDescent="0.2">
      <c r="A1400" s="40">
        <v>40100</v>
      </c>
      <c r="B1400" s="13">
        <v>23.25</v>
      </c>
      <c r="C1400" s="14">
        <v>25.4</v>
      </c>
      <c r="D1400" s="31">
        <f t="shared" si="14"/>
        <v>7519.8662687605138</v>
      </c>
      <c r="E1400" s="31">
        <f t="shared" si="15"/>
        <v>28259.306591578403</v>
      </c>
      <c r="F1400" s="16">
        <f t="shared" si="0"/>
        <v>35779.17286033892</v>
      </c>
      <c r="G1400" s="16">
        <f t="shared" si="1"/>
        <v>24.948125035172151</v>
      </c>
      <c r="H1400" s="17">
        <f t="shared" si="2"/>
        <v>8.4645669291338543E-2</v>
      </c>
      <c r="I1400" s="16">
        <v>22.86</v>
      </c>
      <c r="J1400" s="32">
        <f t="shared" si="16"/>
        <v>0.99121871392954275</v>
      </c>
      <c r="K1400" s="72">
        <f t="shared" ca="1" si="83"/>
        <v>11594.738915647622</v>
      </c>
      <c r="L1400" s="16">
        <v>11394.559569999999</v>
      </c>
      <c r="M1400" s="21">
        <f t="shared" ca="1" si="84"/>
        <v>1.7567975700847782E-2</v>
      </c>
      <c r="N1400" s="18"/>
      <c r="O1400" s="21"/>
      <c r="P1400" s="21"/>
      <c r="Q1400" s="33">
        <f t="shared" si="17"/>
        <v>1.0087812860704573</v>
      </c>
      <c r="R1400" s="5">
        <f t="shared" ca="1" si="4"/>
        <v>4.0544198310702022</v>
      </c>
      <c r="S1400" s="20"/>
      <c r="T1400" s="20"/>
      <c r="U1400" s="5">
        <f t="shared" ca="1" si="5"/>
        <v>7.6343376672012626</v>
      </c>
      <c r="V1400" s="23"/>
      <c r="W1400" s="20"/>
      <c r="X1400" s="32">
        <f t="shared" si="18"/>
        <v>0.9824374278590855</v>
      </c>
      <c r="Y1400" s="18">
        <f t="shared" ca="1" si="6"/>
        <v>265511099.91268077</v>
      </c>
      <c r="Z1400" s="20"/>
      <c r="AA1400" s="20"/>
      <c r="AB1400" s="18"/>
      <c r="AC1400" s="20"/>
      <c r="AD1400" s="20"/>
      <c r="AE1400" s="24">
        <f t="shared" si="92"/>
        <v>5</v>
      </c>
      <c r="AH1400" s="25" t="str">
        <f t="shared" ca="1" si="7"/>
        <v>-</v>
      </c>
      <c r="AI1400" s="15">
        <f t="shared" ca="1" si="8"/>
        <v>26.585464014609688</v>
      </c>
      <c r="AJ1400" s="15">
        <f t="shared" ca="1" si="9"/>
        <v>27.540081949149048</v>
      </c>
      <c r="AK1400" s="17">
        <f t="shared" ca="1" si="10"/>
        <v>7.4927209979686035E-2</v>
      </c>
      <c r="AL1400" s="17">
        <f t="shared" ca="1" si="11"/>
        <v>6.1757587954604523E-2</v>
      </c>
      <c r="AM1400" s="26">
        <f t="shared" ca="1" si="12"/>
        <v>0</v>
      </c>
      <c r="AN1400" s="26">
        <f t="shared" ca="1" si="13"/>
        <v>1</v>
      </c>
      <c r="AO1400" s="25">
        <f t="shared" si="20"/>
        <v>0</v>
      </c>
      <c r="AP1400" s="26">
        <f t="shared" si="21"/>
        <v>0</v>
      </c>
      <c r="AQ1400" s="25">
        <f t="shared" si="22"/>
        <v>1</v>
      </c>
      <c r="AR1400" s="26">
        <f t="shared" si="23"/>
        <v>0</v>
      </c>
      <c r="BD1400" s="30"/>
      <c r="BE1400" s="30"/>
      <c r="BF1400" s="30"/>
    </row>
    <row r="1401" spans="1:58" x14ac:dyDescent="0.2">
      <c r="A1401" s="40">
        <v>40101</v>
      </c>
      <c r="B1401" s="13">
        <v>22.35</v>
      </c>
      <c r="C1401" s="14">
        <v>24.9</v>
      </c>
      <c r="D1401" s="31">
        <f t="shared" si="14"/>
        <v>6015.8930150084107</v>
      </c>
      <c r="E1401" s="31">
        <f t="shared" si="15"/>
        <v>29635.975022670387</v>
      </c>
      <c r="F1401" s="16">
        <f t="shared" si="0"/>
        <v>35651.868037678796</v>
      </c>
      <c r="G1401" s="16">
        <f t="shared" si="1"/>
        <v>24.469713228713328</v>
      </c>
      <c r="H1401" s="17">
        <f t="shared" si="2"/>
        <v>0.10240963855421681</v>
      </c>
      <c r="I1401" s="16">
        <v>21.72</v>
      </c>
      <c r="J1401" s="32">
        <f t="shared" si="16"/>
        <v>0.9773338969310621</v>
      </c>
      <c r="K1401" s="72">
        <f t="shared" ca="1" si="83"/>
        <v>11331.469388192872</v>
      </c>
      <c r="L1401" s="16">
        <v>11187.200194999999</v>
      </c>
      <c r="M1401" s="21">
        <f t="shared" ca="1" si="84"/>
        <v>1.2895915928755129E-2</v>
      </c>
      <c r="N1401" s="18"/>
      <c r="O1401" s="21"/>
      <c r="P1401" s="21"/>
      <c r="Q1401" s="33">
        <f t="shared" si="17"/>
        <v>1.0226661030689379</v>
      </c>
      <c r="R1401" s="5">
        <f t="shared" ca="1" si="4"/>
        <v>4.1461449987026837</v>
      </c>
      <c r="S1401" s="20"/>
      <c r="T1401" s="20"/>
      <c r="U1401" s="5">
        <f t="shared" ca="1" si="5"/>
        <v>7.8071110626480982</v>
      </c>
      <c r="V1401" s="23"/>
      <c r="W1401" s="20"/>
      <c r="X1401" s="32">
        <f t="shared" si="18"/>
        <v>0.95466779386212419</v>
      </c>
      <c r="Y1401" s="18">
        <f t="shared" ca="1" si="6"/>
        <v>253458214.02326757</v>
      </c>
      <c r="Z1401" s="20"/>
      <c r="AA1401" s="20"/>
      <c r="AB1401" s="18"/>
      <c r="AC1401" s="20"/>
      <c r="AD1401" s="20"/>
      <c r="AE1401" s="24">
        <f t="shared" si="92"/>
        <v>4</v>
      </c>
      <c r="AH1401" s="25" t="str">
        <f t="shared" ca="1" si="7"/>
        <v>-</v>
      </c>
      <c r="AI1401" s="15">
        <f t="shared" ca="1" si="8"/>
        <v>26.514974168357941</v>
      </c>
      <c r="AJ1401" s="15">
        <f t="shared" ca="1" si="9"/>
        <v>27.427344136541855</v>
      </c>
      <c r="AK1401" s="17">
        <f t="shared" ca="1" si="10"/>
        <v>8.0112484900209044E-2</v>
      </c>
      <c r="AL1401" s="17">
        <f t="shared" ca="1" si="11"/>
        <v>6.4161742762111645E-2</v>
      </c>
      <c r="AM1401" s="26">
        <f t="shared" ca="1" si="12"/>
        <v>0</v>
      </c>
      <c r="AN1401" s="26">
        <f t="shared" ca="1" si="13"/>
        <v>1</v>
      </c>
      <c r="AO1401" s="25">
        <f t="shared" si="20"/>
        <v>0</v>
      </c>
      <c r="AP1401" s="26">
        <f t="shared" si="21"/>
        <v>0</v>
      </c>
      <c r="AQ1401" s="25">
        <f t="shared" si="22"/>
        <v>1</v>
      </c>
      <c r="AR1401" s="26">
        <f t="shared" si="23"/>
        <v>0</v>
      </c>
      <c r="BD1401" s="30"/>
      <c r="BE1401" s="30"/>
      <c r="BF1401" s="30"/>
    </row>
    <row r="1402" spans="1:58" x14ac:dyDescent="0.2">
      <c r="A1402" s="40">
        <v>40102</v>
      </c>
      <c r="B1402" s="13">
        <v>22.35</v>
      </c>
      <c r="C1402" s="14">
        <v>25.3</v>
      </c>
      <c r="D1402" s="31">
        <f t="shared" si="14"/>
        <v>4511.9197612563075</v>
      </c>
      <c r="E1402" s="31">
        <f t="shared" si="15"/>
        <v>30985.926919110527</v>
      </c>
      <c r="F1402" s="16">
        <f t="shared" si="0"/>
        <v>35497.846680366834</v>
      </c>
      <c r="G1402" s="16">
        <f t="shared" si="1"/>
        <v>24.925043078935047</v>
      </c>
      <c r="H1402" s="17">
        <f t="shared" si="2"/>
        <v>0.11660079051383399</v>
      </c>
      <c r="I1402" s="16">
        <v>21.43</v>
      </c>
      <c r="J1402" s="32">
        <f t="shared" si="16"/>
        <v>1.0142073576562014</v>
      </c>
      <c r="K1402" s="72">
        <f t="shared" ca="1" si="83"/>
        <v>11491.991102010545</v>
      </c>
      <c r="L1402" s="16">
        <v>11420.160156</v>
      </c>
      <c r="M1402" s="21">
        <f t="shared" ca="1" si="84"/>
        <v>6.2898370101058263E-3</v>
      </c>
      <c r="N1402" s="18"/>
      <c r="O1402" s="21"/>
      <c r="P1402" s="21"/>
      <c r="Q1402" s="33">
        <f t="shared" si="17"/>
        <v>0.98579264234379871</v>
      </c>
      <c r="R1402" s="5">
        <f t="shared" ca="1" si="4"/>
        <v>4.0870689648007454</v>
      </c>
      <c r="S1402" s="20"/>
      <c r="T1402" s="20"/>
      <c r="U1402" s="5">
        <f t="shared" ca="1" si="5"/>
        <v>7.6959291610292455</v>
      </c>
      <c r="V1402" s="23"/>
      <c r="W1402" s="20"/>
      <c r="X1402" s="32">
        <f t="shared" si="18"/>
        <v>1.0284147153124026</v>
      </c>
      <c r="Y1402" s="18">
        <f t="shared" ca="1" si="6"/>
        <v>260643002.15753391</v>
      </c>
      <c r="Z1402" s="20"/>
      <c r="AA1402" s="20"/>
      <c r="AB1402" s="18"/>
      <c r="AC1402" s="20"/>
      <c r="AD1402" s="20"/>
      <c r="AE1402" s="24">
        <f t="shared" si="92"/>
        <v>3</v>
      </c>
      <c r="AH1402" s="25" t="str">
        <f t="shared" ca="1" si="7"/>
        <v>-</v>
      </c>
      <c r="AI1402" s="15">
        <f t="shared" ca="1" si="8"/>
        <v>26.456066941428006</v>
      </c>
      <c r="AJ1402" s="15">
        <f t="shared" ca="1" si="9"/>
        <v>27.343808601881737</v>
      </c>
      <c r="AK1402" s="17">
        <f t="shared" ca="1" si="10"/>
        <v>8.7223091082582471E-2</v>
      </c>
      <c r="AL1402" s="17">
        <f t="shared" ca="1" si="11"/>
        <v>6.7940520239401697E-2</v>
      </c>
      <c r="AM1402" s="26">
        <f t="shared" ca="1" si="12"/>
        <v>0</v>
      </c>
      <c r="AN1402" s="26">
        <f t="shared" ca="1" si="13"/>
        <v>1</v>
      </c>
      <c r="AO1402" s="25">
        <f t="shared" si="20"/>
        <v>0</v>
      </c>
      <c r="AP1402" s="26">
        <f t="shared" si="21"/>
        <v>0</v>
      </c>
      <c r="AQ1402" s="25">
        <f t="shared" si="22"/>
        <v>1</v>
      </c>
      <c r="AR1402" s="26">
        <f t="shared" si="23"/>
        <v>0</v>
      </c>
      <c r="BD1402" s="30"/>
      <c r="BE1402" s="30"/>
      <c r="BF1402" s="30"/>
    </row>
    <row r="1403" spans="1:58" x14ac:dyDescent="0.2">
      <c r="A1403" s="40">
        <v>40105</v>
      </c>
      <c r="B1403" s="13">
        <v>21.4</v>
      </c>
      <c r="C1403" s="14">
        <v>24.65</v>
      </c>
      <c r="D1403" s="31">
        <f t="shared" si="14"/>
        <v>3007.9465075042053</v>
      </c>
      <c r="E1403" s="31">
        <f t="shared" si="15"/>
        <v>32314.535702563469</v>
      </c>
      <c r="F1403" s="16">
        <f t="shared" si="0"/>
        <v>35322.482210067676</v>
      </c>
      <c r="G1403" s="16">
        <f t="shared" si="1"/>
        <v>24.373240680220306</v>
      </c>
      <c r="H1403" s="17">
        <f t="shared" si="2"/>
        <v>0.13184584178498981</v>
      </c>
      <c r="I1403" s="16">
        <v>21.49</v>
      </c>
      <c r="J1403" s="32">
        <f t="shared" si="16"/>
        <v>0.97303075013543339</v>
      </c>
      <c r="K1403" s="72">
        <f t="shared" ca="1" si="83"/>
        <v>11181.604852329714</v>
      </c>
      <c r="L1403" s="16">
        <v>11112.959961</v>
      </c>
      <c r="M1403" s="21">
        <f t="shared" ca="1" si="84"/>
        <v>6.1770123864944224E-3</v>
      </c>
      <c r="N1403" s="18"/>
      <c r="O1403" s="21"/>
      <c r="P1403" s="21"/>
      <c r="Q1403" s="33">
        <f t="shared" si="17"/>
        <v>1.0269692498645666</v>
      </c>
      <c r="R1403" s="5">
        <f t="shared" ca="1" si="4"/>
        <v>4.1971192951722545</v>
      </c>
      <c r="S1403" s="20"/>
      <c r="T1403" s="20"/>
      <c r="U1403" s="5">
        <f t="shared" ca="1" si="5"/>
        <v>7.903212018361522</v>
      </c>
      <c r="V1403" s="23"/>
      <c r="W1403" s="20"/>
      <c r="X1403" s="32">
        <f t="shared" si="18"/>
        <v>0.94606150027086677</v>
      </c>
      <c r="Y1403" s="18">
        <f t="shared" ca="1" si="6"/>
        <v>246568081.17103654</v>
      </c>
      <c r="Z1403" s="20"/>
      <c r="AA1403" s="20"/>
      <c r="AB1403" s="18"/>
      <c r="AC1403" s="20"/>
      <c r="AD1403" s="20"/>
      <c r="AE1403" s="24">
        <f t="shared" si="92"/>
        <v>2</v>
      </c>
      <c r="AH1403" s="25" t="str">
        <f t="shared" ca="1" si="7"/>
        <v>-</v>
      </c>
      <c r="AI1403" s="15">
        <f t="shared" ca="1" si="8"/>
        <v>26.337133435654305</v>
      </c>
      <c r="AJ1403" s="15">
        <f t="shared" ca="1" si="9"/>
        <v>27.257478797840417</v>
      </c>
      <c r="AK1403" s="17">
        <f t="shared" ca="1" si="10"/>
        <v>9.6933247103351217E-2</v>
      </c>
      <c r="AL1403" s="17">
        <f t="shared" ca="1" si="11"/>
        <v>7.2787715473555503E-2</v>
      </c>
      <c r="AM1403" s="26">
        <f t="shared" ca="1" si="12"/>
        <v>0</v>
      </c>
      <c r="AN1403" s="26">
        <f t="shared" ca="1" si="13"/>
        <v>1</v>
      </c>
      <c r="AO1403" s="25">
        <f t="shared" si="20"/>
        <v>0</v>
      </c>
      <c r="AP1403" s="26">
        <f t="shared" si="21"/>
        <v>0</v>
      </c>
      <c r="AQ1403" s="25">
        <f t="shared" si="22"/>
        <v>1</v>
      </c>
      <c r="AR1403" s="26">
        <f t="shared" si="23"/>
        <v>0</v>
      </c>
      <c r="BD1403" s="30"/>
      <c r="BE1403" s="30"/>
      <c r="BF1403" s="30"/>
    </row>
    <row r="1404" spans="1:58" x14ac:dyDescent="0.2">
      <c r="A1404" s="40">
        <v>40106</v>
      </c>
      <c r="B1404" s="13">
        <v>21.1</v>
      </c>
      <c r="C1404" s="14">
        <v>24.55</v>
      </c>
      <c r="D1404" s="31">
        <f t="shared" si="14"/>
        <v>1503.9732537521027</v>
      </c>
      <c r="E1404" s="31">
        <f t="shared" si="15"/>
        <v>33620.216336652513</v>
      </c>
      <c r="F1404" s="16">
        <f t="shared" si="0"/>
        <v>35124.189590404618</v>
      </c>
      <c r="G1404" s="16">
        <f t="shared" si="1"/>
        <v>24.402275375291154</v>
      </c>
      <c r="H1404" s="17">
        <f t="shared" si="2"/>
        <v>0.14052953156822812</v>
      </c>
      <c r="I1404" s="16">
        <v>20.9</v>
      </c>
      <c r="J1404" s="32">
        <f t="shared" si="16"/>
        <v>0.99557078622151129</v>
      </c>
      <c r="K1404" s="72">
        <f t="shared" ca="1" si="83"/>
        <v>11131.625301492037</v>
      </c>
      <c r="L1404" s="16">
        <v>11059.200194999999</v>
      </c>
      <c r="M1404" s="21">
        <f t="shared" ca="1" si="84"/>
        <v>6.5488557232901449E-3</v>
      </c>
      <c r="N1404" s="18"/>
      <c r="O1404" s="21"/>
      <c r="P1404" s="21"/>
      <c r="Q1404" s="33">
        <f t="shared" si="17"/>
        <v>1.0044292137784887</v>
      </c>
      <c r="R1404" s="5">
        <f t="shared" ca="1" si="4"/>
        <v>4.2155336128822594</v>
      </c>
      <c r="S1404" s="20"/>
      <c r="T1404" s="20"/>
      <c r="U1404" s="5">
        <f t="shared" ca="1" si="5"/>
        <v>7.9379452656275591</v>
      </c>
      <c r="V1404" s="23"/>
      <c r="W1404" s="20"/>
      <c r="X1404" s="32">
        <f t="shared" si="18"/>
        <v>0.99114157244302259</v>
      </c>
      <c r="Y1404" s="18">
        <f t="shared" ca="1" si="6"/>
        <v>244367792.01834413</v>
      </c>
      <c r="Z1404" s="20"/>
      <c r="AA1404" s="20"/>
      <c r="AB1404" s="18"/>
      <c r="AC1404" s="20"/>
      <c r="AD1404" s="20"/>
      <c r="AE1404" s="24">
        <f t="shared" si="92"/>
        <v>1</v>
      </c>
      <c r="AH1404" s="25" t="str">
        <f t="shared" ca="1" si="7"/>
        <v>-</v>
      </c>
      <c r="AI1404" s="15">
        <f t="shared" ca="1" si="8"/>
        <v>26.218512751086138</v>
      </c>
      <c r="AJ1404" s="15">
        <f t="shared" ca="1" si="9"/>
        <v>27.179234801129159</v>
      </c>
      <c r="AK1404" s="17">
        <f t="shared" ca="1" si="10"/>
        <v>0.10935159945210121</v>
      </c>
      <c r="AL1404" s="17">
        <f t="shared" ca="1" si="11"/>
        <v>7.6874925686730766E-2</v>
      </c>
      <c r="AM1404" s="26">
        <f t="shared" ca="1" si="12"/>
        <v>0</v>
      </c>
      <c r="AN1404" s="26">
        <f t="shared" ca="1" si="13"/>
        <v>1</v>
      </c>
      <c r="AO1404" s="25">
        <f t="shared" si="20"/>
        <v>0</v>
      </c>
      <c r="AP1404" s="26">
        <f t="shared" si="21"/>
        <v>0</v>
      </c>
      <c r="AQ1404" s="25">
        <f t="shared" si="22"/>
        <v>1</v>
      </c>
      <c r="AR1404" s="26">
        <f t="shared" si="23"/>
        <v>0</v>
      </c>
      <c r="BD1404" s="30"/>
      <c r="BE1404" s="30"/>
      <c r="BF1404" s="30"/>
    </row>
    <row r="1405" spans="1:58" x14ac:dyDescent="0.2">
      <c r="A1405" s="41">
        <v>40107</v>
      </c>
      <c r="B1405" s="13">
        <v>24.55</v>
      </c>
      <c r="C1405" s="14">
        <v>25.65</v>
      </c>
      <c r="D1405" s="31">
        <f t="shared" si="14"/>
        <v>34912.836933563689</v>
      </c>
      <c r="E1405" s="31">
        <f t="shared" si="15"/>
        <v>0</v>
      </c>
      <c r="F1405" s="16">
        <f t="shared" si="0"/>
        <v>34912.836933563689</v>
      </c>
      <c r="G1405" s="16">
        <f t="shared" si="1"/>
        <v>24.55</v>
      </c>
      <c r="H1405" s="17">
        <f t="shared" si="2"/>
        <v>4.2884990253411193E-2</v>
      </c>
      <c r="I1405" s="16">
        <v>22.22</v>
      </c>
      <c r="J1405" s="32">
        <f t="shared" si="16"/>
        <v>1</v>
      </c>
      <c r="K1405" s="72">
        <f t="shared" ca="1" si="83"/>
        <v>11131.171487433759</v>
      </c>
      <c r="L1405" s="16">
        <v>11266.559569999999</v>
      </c>
      <c r="M1405" s="21">
        <f t="shared" ca="1" si="84"/>
        <v>-1.2016807946122631E-2</v>
      </c>
      <c r="N1405" s="18"/>
      <c r="O1405" s="21"/>
      <c r="P1405" s="21"/>
      <c r="Q1405" s="33">
        <f t="shared" si="17"/>
        <v>1</v>
      </c>
      <c r="R1405" s="5">
        <f t="shared" ca="1" si="4"/>
        <v>4.2153579992962626</v>
      </c>
      <c r="S1405" s="20"/>
      <c r="T1405" s="20"/>
      <c r="U1405" s="5">
        <f t="shared" ca="1" si="5"/>
        <v>7.9376735066316577</v>
      </c>
      <c r="V1405" s="23"/>
      <c r="W1405" s="20"/>
      <c r="X1405" s="32">
        <f t="shared" si="18"/>
        <v>1</v>
      </c>
      <c r="Y1405" s="18">
        <f t="shared" ca="1" si="6"/>
        <v>244351709.40908477</v>
      </c>
      <c r="Z1405" s="20"/>
      <c r="AA1405" s="20"/>
      <c r="AB1405" s="18"/>
      <c r="AC1405" s="20"/>
      <c r="AD1405" s="20"/>
      <c r="AE1405" s="24">
        <v>20</v>
      </c>
      <c r="AH1405" s="25" t="str">
        <f t="shared" ca="1" si="7"/>
        <v>-</v>
      </c>
      <c r="AI1405" s="15">
        <f t="shared" ca="1" si="8"/>
        <v>26.130593360873409</v>
      </c>
      <c r="AJ1405" s="15">
        <f t="shared" ca="1" si="9"/>
        <v>27.100742796135119</v>
      </c>
      <c r="AK1405" s="17">
        <f t="shared" ca="1" si="10"/>
        <v>0.10315274366100308</v>
      </c>
      <c r="AL1405" s="17">
        <f t="shared" ca="1" si="11"/>
        <v>7.5179115494983684E-2</v>
      </c>
      <c r="AM1405" s="26">
        <f t="shared" ca="1" si="12"/>
        <v>0</v>
      </c>
      <c r="AN1405" s="26">
        <f t="shared" ca="1" si="13"/>
        <v>1</v>
      </c>
      <c r="AO1405" s="25">
        <f t="shared" si="20"/>
        <v>0</v>
      </c>
      <c r="AP1405" s="26">
        <f t="shared" si="21"/>
        <v>0</v>
      </c>
      <c r="AQ1405" s="25">
        <f t="shared" si="22"/>
        <v>1</v>
      </c>
      <c r="AR1405" s="26">
        <f t="shared" si="23"/>
        <v>0</v>
      </c>
      <c r="BD1405" s="30"/>
      <c r="BE1405" s="30"/>
      <c r="BF1405" s="30"/>
    </row>
    <row r="1406" spans="1:58" x14ac:dyDescent="0.2">
      <c r="A1406" s="40">
        <v>40108</v>
      </c>
      <c r="B1406" s="13">
        <v>23.65</v>
      </c>
      <c r="C1406" s="14">
        <v>25.1</v>
      </c>
      <c r="D1406" s="31">
        <f t="shared" si="14"/>
        <v>33167.195086885506</v>
      </c>
      <c r="E1406" s="31">
        <f t="shared" si="15"/>
        <v>1670.7800130974435</v>
      </c>
      <c r="F1406" s="73">
        <f t="shared" si="0"/>
        <v>34837.975099982948</v>
      </c>
      <c r="G1406" s="16">
        <f t="shared" si="1"/>
        <v>23.719539949208826</v>
      </c>
      <c r="H1406" s="17">
        <f t="shared" si="2"/>
        <v>5.7768924302788904E-2</v>
      </c>
      <c r="I1406" s="16">
        <v>20.69</v>
      </c>
      <c r="J1406" s="32">
        <f t="shared" si="16"/>
        <v>0.96410099133327765</v>
      </c>
      <c r="K1406" s="72">
        <f t="shared" ca="1" si="83"/>
        <v>10731.135960989055</v>
      </c>
      <c r="L1406" s="16">
        <v>10772.480469</v>
      </c>
      <c r="M1406" s="21">
        <f t="shared" ca="1" si="84"/>
        <v>-3.8379747477771909E-3</v>
      </c>
      <c r="N1406" s="18"/>
      <c r="O1406" s="21"/>
      <c r="P1406" s="21"/>
      <c r="Q1406" s="33">
        <f t="shared" si="17"/>
        <v>1.0358990086667224</v>
      </c>
      <c r="R1406" s="5">
        <f t="shared" ca="1" si="4"/>
        <v>4.3665032622851561</v>
      </c>
      <c r="S1406" s="20"/>
      <c r="T1406" s="20"/>
      <c r="U1406" s="5">
        <f t="shared" ca="1" si="5"/>
        <v>8.2223466114031734</v>
      </c>
      <c r="V1406" s="23"/>
      <c r="W1406" s="20"/>
      <c r="X1406" s="32">
        <f t="shared" si="18"/>
        <v>0.9282019826665554</v>
      </c>
      <c r="Y1406" s="18">
        <f t="shared" ca="1" si="6"/>
        <v>226792814.21412596</v>
      </c>
      <c r="Z1406" s="20"/>
      <c r="AA1406" s="20"/>
      <c r="AB1406" s="18"/>
      <c r="AC1406" s="20"/>
      <c r="AD1406" s="20"/>
      <c r="AE1406" s="24">
        <f t="shared" ref="AE1406:AE1424" si="93">AE1405-1</f>
        <v>19</v>
      </c>
      <c r="AH1406" s="25" t="str">
        <f t="shared" ca="1" si="7"/>
        <v>-</v>
      </c>
      <c r="AI1406" s="15">
        <f t="shared" ca="1" si="8"/>
        <v>25.989042345815374</v>
      </c>
      <c r="AJ1406" s="15">
        <f t="shared" ca="1" si="9"/>
        <v>26.991388446112119</v>
      </c>
      <c r="AK1406" s="17">
        <f t="shared" ca="1" si="10"/>
        <v>9.8673286162911475E-2</v>
      </c>
      <c r="AL1406" s="17">
        <f t="shared" ca="1" si="11"/>
        <v>7.5100048934748781E-2</v>
      </c>
      <c r="AM1406" s="26">
        <f t="shared" ca="1" si="12"/>
        <v>0</v>
      </c>
      <c r="AN1406" s="26">
        <f t="shared" ca="1" si="13"/>
        <v>1</v>
      </c>
      <c r="AO1406" s="25">
        <f t="shared" si="20"/>
        <v>0</v>
      </c>
      <c r="AP1406" s="26">
        <f t="shared" si="21"/>
        <v>0</v>
      </c>
      <c r="AQ1406" s="25">
        <f t="shared" si="22"/>
        <v>1</v>
      </c>
      <c r="AR1406" s="26">
        <f t="shared" si="23"/>
        <v>0</v>
      </c>
      <c r="BD1406" s="30"/>
      <c r="BE1406" s="30"/>
      <c r="BF1406" s="30"/>
    </row>
    <row r="1407" spans="1:58" x14ac:dyDescent="0.2">
      <c r="A1407" s="40">
        <v>40109</v>
      </c>
      <c r="B1407" s="13">
        <v>24.05</v>
      </c>
      <c r="C1407" s="14">
        <v>25.45</v>
      </c>
      <c r="D1407" s="31">
        <f t="shared" si="14"/>
        <v>31421.553240207322</v>
      </c>
      <c r="E1407" s="31">
        <f t="shared" si="15"/>
        <v>3315.5780080750956</v>
      </c>
      <c r="F1407" s="16">
        <f t="shared" si="0"/>
        <v>34737.131248282414</v>
      </c>
      <c r="G1407" s="16">
        <f t="shared" si="1"/>
        <v>24.183626728647454</v>
      </c>
      <c r="H1407" s="17">
        <f t="shared" si="2"/>
        <v>5.5009823182711193E-2</v>
      </c>
      <c r="I1407" s="16">
        <v>22.27</v>
      </c>
      <c r="J1407" s="32">
        <f t="shared" si="16"/>
        <v>1.0166143007344177</v>
      </c>
      <c r="K1407" s="72">
        <f t="shared" ca="1" si="83"/>
        <v>10908.981525617401</v>
      </c>
      <c r="L1407" s="16">
        <v>10833.919921999999</v>
      </c>
      <c r="M1407" s="21">
        <f t="shared" ca="1" si="84"/>
        <v>6.9283882618494299E-3</v>
      </c>
      <c r="N1407" s="18"/>
      <c r="O1407" s="21"/>
      <c r="P1407" s="21"/>
      <c r="Q1407" s="33">
        <f t="shared" si="17"/>
        <v>0.98338569926558228</v>
      </c>
      <c r="R1407" s="5">
        <f t="shared" ca="1" si="4"/>
        <v>4.2937779833322418</v>
      </c>
      <c r="S1407" s="20"/>
      <c r="T1407" s="20"/>
      <c r="U1407" s="5">
        <f t="shared" ca="1" si="5"/>
        <v>8.0854612533120278</v>
      </c>
      <c r="V1407" s="23"/>
      <c r="W1407" s="20"/>
      <c r="X1407" s="32">
        <f t="shared" si="18"/>
        <v>1.0332286014688354</v>
      </c>
      <c r="Y1407" s="18">
        <f t="shared" ca="1" si="6"/>
        <v>234313400.34040543</v>
      </c>
      <c r="Z1407" s="20"/>
      <c r="AA1407" s="20"/>
      <c r="AB1407" s="18"/>
      <c r="AC1407" s="20"/>
      <c r="AD1407" s="20"/>
      <c r="AE1407" s="24">
        <f t="shared" si="93"/>
        <v>18</v>
      </c>
      <c r="AH1407" s="25" t="str">
        <f t="shared" ca="1" si="7"/>
        <v>-</v>
      </c>
      <c r="AI1407" s="15">
        <f t="shared" ca="1" si="8"/>
        <v>25.84227705997797</v>
      </c>
      <c r="AJ1407" s="15">
        <f t="shared" ca="1" si="9"/>
        <v>26.87831550226916</v>
      </c>
      <c r="AK1407" s="17">
        <f t="shared" ca="1" si="10"/>
        <v>9.0773316934327206E-2</v>
      </c>
      <c r="AL1407" s="17">
        <f t="shared" ca="1" si="11"/>
        <v>7.6472945492363872E-2</v>
      </c>
      <c r="AM1407" s="26">
        <f t="shared" ca="1" si="12"/>
        <v>0</v>
      </c>
      <c r="AN1407" s="26">
        <f t="shared" ca="1" si="13"/>
        <v>1</v>
      </c>
      <c r="AO1407" s="25">
        <f t="shared" si="20"/>
        <v>0</v>
      </c>
      <c r="AP1407" s="26">
        <f t="shared" si="21"/>
        <v>0</v>
      </c>
      <c r="AQ1407" s="25">
        <f t="shared" si="22"/>
        <v>1</v>
      </c>
      <c r="AR1407" s="26">
        <f t="shared" si="23"/>
        <v>0</v>
      </c>
      <c r="BD1407" s="30"/>
      <c r="BE1407" s="30"/>
      <c r="BF1407" s="30"/>
    </row>
    <row r="1408" spans="1:58" x14ac:dyDescent="0.2">
      <c r="A1408" s="40">
        <v>40112</v>
      </c>
      <c r="B1408" s="13">
        <v>24.55</v>
      </c>
      <c r="C1408" s="14">
        <v>25.95</v>
      </c>
      <c r="D1408" s="31">
        <f t="shared" si="14"/>
        <v>29675.911393529139</v>
      </c>
      <c r="E1408" s="31">
        <f t="shared" si="15"/>
        <v>4965.1924054271713</v>
      </c>
      <c r="F1408" s="16">
        <f t="shared" si="0"/>
        <v>34641.103798956312</v>
      </c>
      <c r="G1408" s="16">
        <f t="shared" si="1"/>
        <v>24.750665354312627</v>
      </c>
      <c r="H1408" s="17">
        <f t="shared" si="2"/>
        <v>5.3949903660886256E-2</v>
      </c>
      <c r="I1408" s="16">
        <v>24.31</v>
      </c>
      <c r="J1408" s="32">
        <f t="shared" si="16"/>
        <v>1.0206179909992072</v>
      </c>
      <c r="K1408" s="72">
        <f t="shared" ca="1" si="83"/>
        <v>11133.448901615422</v>
      </c>
      <c r="L1408" s="16">
        <v>11187.200194999999</v>
      </c>
      <c r="M1408" s="21">
        <f t="shared" ca="1" si="84"/>
        <v>-4.8047136412737957E-3</v>
      </c>
      <c r="N1408" s="18"/>
      <c r="O1408" s="21"/>
      <c r="P1408" s="21"/>
      <c r="Q1408" s="33">
        <f t="shared" si="17"/>
        <v>0.97938200900079275</v>
      </c>
      <c r="R1408" s="5">
        <f t="shared" ca="1" si="4"/>
        <v>4.2050737223806047</v>
      </c>
      <c r="S1408" s="20"/>
      <c r="T1408" s="20"/>
      <c r="U1408" s="5">
        <f t="shared" ca="1" si="5"/>
        <v>7.918484183948169</v>
      </c>
      <c r="V1408" s="23"/>
      <c r="W1408" s="20"/>
      <c r="X1408" s="32">
        <f t="shared" si="18"/>
        <v>1.0412359819984145</v>
      </c>
      <c r="Y1408" s="18">
        <f t="shared" ca="1" si="6"/>
        <v>243959486.70467311</v>
      </c>
      <c r="Z1408" s="20"/>
      <c r="AA1408" s="20"/>
      <c r="AB1408" s="18"/>
      <c r="AC1408" s="20"/>
      <c r="AD1408" s="20"/>
      <c r="AE1408" s="24">
        <f t="shared" si="93"/>
        <v>17</v>
      </c>
      <c r="AH1408" s="25" t="str">
        <f t="shared" ca="1" si="7"/>
        <v>-</v>
      </c>
      <c r="AI1408" s="15">
        <f t="shared" ca="1" si="8"/>
        <v>25.715422322561661</v>
      </c>
      <c r="AJ1408" s="15">
        <f t="shared" ca="1" si="9"/>
        <v>26.786099103498877</v>
      </c>
      <c r="AK1408" s="17">
        <f t="shared" ca="1" si="10"/>
        <v>8.0331502458835913E-2</v>
      </c>
      <c r="AL1408" s="17">
        <f t="shared" ca="1" si="11"/>
        <v>7.7783182526724837E-2</v>
      </c>
      <c r="AM1408" s="26">
        <f t="shared" ca="1" si="12"/>
        <v>0</v>
      </c>
      <c r="AN1408" s="26">
        <f t="shared" ca="1" si="13"/>
        <v>1</v>
      </c>
      <c r="AO1408" s="25">
        <f t="shared" si="20"/>
        <v>0</v>
      </c>
      <c r="AP1408" s="26">
        <f t="shared" si="21"/>
        <v>0</v>
      </c>
      <c r="AQ1408" s="25">
        <f t="shared" si="22"/>
        <v>1</v>
      </c>
      <c r="AR1408" s="26">
        <f t="shared" si="23"/>
        <v>0</v>
      </c>
      <c r="BD1408" s="30"/>
      <c r="BE1408" s="30"/>
      <c r="BF1408" s="30"/>
    </row>
    <row r="1409" spans="1:58" x14ac:dyDescent="0.2">
      <c r="A1409" s="40">
        <v>40113</v>
      </c>
      <c r="B1409" s="13">
        <v>24.65</v>
      </c>
      <c r="C1409" s="14">
        <v>25.85</v>
      </c>
      <c r="D1409" s="31">
        <f t="shared" si="14"/>
        <v>27930.269546850956</v>
      </c>
      <c r="E1409" s="31">
        <f t="shared" si="15"/>
        <v>6616.657042650656</v>
      </c>
      <c r="F1409" s="16">
        <f t="shared" si="0"/>
        <v>34546.926589501614</v>
      </c>
      <c r="G1409" s="16">
        <f t="shared" si="1"/>
        <v>24.879831977400663</v>
      </c>
      <c r="H1409" s="17">
        <f t="shared" si="2"/>
        <v>4.6421663442940186E-2</v>
      </c>
      <c r="I1409" s="16">
        <v>24.83</v>
      </c>
      <c r="J1409" s="32">
        <f t="shared" si="16"/>
        <v>1.0024858703000206</v>
      </c>
      <c r="K1409" s="72">
        <f t="shared" ca="1" si="83"/>
        <v>11160.670194866243</v>
      </c>
      <c r="L1409" s="16">
        <v>11054.080078000001</v>
      </c>
      <c r="M1409" s="21">
        <f t="shared" ca="1" si="84"/>
        <v>9.642604008123612E-3</v>
      </c>
      <c r="N1409" s="18"/>
      <c r="O1409" s="21"/>
      <c r="P1409" s="21"/>
      <c r="Q1409" s="33">
        <f t="shared" si="17"/>
        <v>0.99751412969997955</v>
      </c>
      <c r="R1409" s="5">
        <f t="shared" ca="1" si="4"/>
        <v>4.194445712133418</v>
      </c>
      <c r="S1409" s="20"/>
      <c r="T1409" s="20"/>
      <c r="U1409" s="5">
        <f t="shared" ca="1" si="5"/>
        <v>7.8985294404581579</v>
      </c>
      <c r="V1409" s="23"/>
      <c r="W1409" s="20"/>
      <c r="X1409" s="32">
        <f t="shared" si="18"/>
        <v>1.0049717406000409</v>
      </c>
      <c r="Y1409" s="18">
        <f t="shared" ca="1" si="6"/>
        <v>245156254.42711765</v>
      </c>
      <c r="Z1409" s="20"/>
      <c r="AA1409" s="20"/>
      <c r="AB1409" s="18"/>
      <c r="AC1409" s="20"/>
      <c r="AD1409" s="20"/>
      <c r="AE1409" s="24">
        <f t="shared" si="93"/>
        <v>16</v>
      </c>
      <c r="AH1409" s="25" t="str">
        <f t="shared" ca="1" si="7"/>
        <v>-</v>
      </c>
      <c r="AI1409" s="15">
        <f t="shared" ca="1" si="8"/>
        <v>25.6385582038066</v>
      </c>
      <c r="AJ1409" s="15">
        <f t="shared" ca="1" si="9"/>
        <v>26.687088180024659</v>
      </c>
      <c r="AK1409" s="17">
        <f t="shared" ca="1" si="10"/>
        <v>6.6094139401827637E-2</v>
      </c>
      <c r="AL1409" s="17">
        <f t="shared" ca="1" si="11"/>
        <v>7.8112980141282484E-2</v>
      </c>
      <c r="AM1409" s="26">
        <f t="shared" ca="1" si="12"/>
        <v>0</v>
      </c>
      <c r="AN1409" s="26">
        <f t="shared" ca="1" si="13"/>
        <v>0</v>
      </c>
      <c r="AO1409" s="25">
        <f t="shared" si="20"/>
        <v>0</v>
      </c>
      <c r="AP1409" s="26">
        <f t="shared" si="21"/>
        <v>0</v>
      </c>
      <c r="AQ1409" s="25">
        <f t="shared" si="22"/>
        <v>1</v>
      </c>
      <c r="AR1409" s="26">
        <f t="shared" si="23"/>
        <v>0</v>
      </c>
      <c r="BD1409" s="30"/>
      <c r="BE1409" s="30"/>
      <c r="BF1409" s="30"/>
    </row>
    <row r="1410" spans="1:58" x14ac:dyDescent="0.2">
      <c r="A1410" s="40">
        <v>40114</v>
      </c>
      <c r="B1410" s="13">
        <v>26.65</v>
      </c>
      <c r="C1410" s="14">
        <v>26.9</v>
      </c>
      <c r="D1410" s="31">
        <f t="shared" si="14"/>
        <v>26184.627700172772</v>
      </c>
      <c r="E1410" s="31">
        <f t="shared" si="15"/>
        <v>8281.2632910304328</v>
      </c>
      <c r="F1410" s="16">
        <f t="shared" si="0"/>
        <v>34465.890991203203</v>
      </c>
      <c r="G1410" s="16">
        <f t="shared" si="1"/>
        <v>26.7100685420634</v>
      </c>
      <c r="H1410" s="17">
        <f t="shared" si="2"/>
        <v>9.2936802973977439E-3</v>
      </c>
      <c r="I1410" s="16">
        <v>27.91</v>
      </c>
      <c r="J1410" s="32">
        <f t="shared" si="16"/>
        <v>1.0710448378487505</v>
      </c>
      <c r="K1410" s="72">
        <f t="shared" ca="1" si="83"/>
        <v>11953.090875712991</v>
      </c>
      <c r="L1410" s="16">
        <v>11819.519531</v>
      </c>
      <c r="M1410" s="21">
        <f t="shared" ca="1" si="84"/>
        <v>1.1300911544049044E-2</v>
      </c>
      <c r="N1410" s="18"/>
      <c r="O1410" s="21"/>
      <c r="P1410" s="21"/>
      <c r="Q1410" s="33">
        <f t="shared" si="17"/>
        <v>0.92895516215124951</v>
      </c>
      <c r="R1410" s="5">
        <f t="shared" ca="1" si="4"/>
        <v>3.8962896755839882</v>
      </c>
      <c r="S1410" s="20"/>
      <c r="T1410" s="20"/>
      <c r="U1410" s="5">
        <f t="shared" ca="1" si="5"/>
        <v>7.3371284987438044</v>
      </c>
      <c r="V1410" s="23"/>
      <c r="W1410" s="20"/>
      <c r="X1410" s="32">
        <f t="shared" si="18"/>
        <v>1.142089675697501</v>
      </c>
      <c r="Y1410" s="18">
        <f t="shared" ca="1" si="6"/>
        <v>279972000.06750762</v>
      </c>
      <c r="Z1410" s="20"/>
      <c r="AA1410" s="20"/>
      <c r="AB1410" s="18"/>
      <c r="AC1410" s="20"/>
      <c r="AD1410" s="20"/>
      <c r="AE1410" s="24">
        <f t="shared" si="93"/>
        <v>15</v>
      </c>
      <c r="AH1410" s="25" t="str">
        <f t="shared" ca="1" si="7"/>
        <v>-</v>
      </c>
      <c r="AI1410" s="15">
        <f t="shared" ca="1" si="8"/>
        <v>25.645056740576251</v>
      </c>
      <c r="AJ1410" s="15">
        <f t="shared" ca="1" si="9"/>
        <v>26.619448877298581</v>
      </c>
      <c r="AK1410" s="17">
        <f t="shared" ca="1" si="10"/>
        <v>4.4221497523355913E-2</v>
      </c>
      <c r="AL1410" s="17">
        <f t="shared" ca="1" si="11"/>
        <v>7.5392377964970017E-2</v>
      </c>
      <c r="AM1410" s="26">
        <f t="shared" ca="1" si="12"/>
        <v>0</v>
      </c>
      <c r="AN1410" s="26">
        <f t="shared" ca="1" si="13"/>
        <v>0</v>
      </c>
      <c r="AO1410" s="25">
        <f t="shared" si="20"/>
        <v>0</v>
      </c>
      <c r="AP1410" s="26">
        <f t="shared" si="21"/>
        <v>0</v>
      </c>
      <c r="AQ1410" s="25">
        <f t="shared" si="22"/>
        <v>1</v>
      </c>
      <c r="AR1410" s="26">
        <f t="shared" si="23"/>
        <v>0</v>
      </c>
      <c r="BD1410" s="30"/>
      <c r="BE1410" s="30"/>
      <c r="BF1410" s="30"/>
    </row>
    <row r="1411" spans="1:58" x14ac:dyDescent="0.2">
      <c r="A1411" s="40">
        <v>40115</v>
      </c>
      <c r="B1411" s="13">
        <v>25.05</v>
      </c>
      <c r="C1411" s="14">
        <v>25.8</v>
      </c>
      <c r="D1411" s="31">
        <f t="shared" si="14"/>
        <v>24438.985853494589</v>
      </c>
      <c r="E1411" s="31">
        <f t="shared" si="15"/>
        <v>10010.681700471832</v>
      </c>
      <c r="F1411" s="16">
        <f t="shared" si="0"/>
        <v>34449.667553966421</v>
      </c>
      <c r="G1411" s="16">
        <f t="shared" si="1"/>
        <v>25.267941472543743</v>
      </c>
      <c r="H1411" s="17">
        <f t="shared" si="2"/>
        <v>2.9069767441860517E-2</v>
      </c>
      <c r="I1411" s="16">
        <v>24.76</v>
      </c>
      <c r="J1411" s="32">
        <f t="shared" si="16"/>
        <v>0.94556281507605944</v>
      </c>
      <c r="K1411" s="72">
        <f t="shared" ca="1" si="83"/>
        <v>11301.93748116964</v>
      </c>
      <c r="L1411" s="16">
        <v>11217.919921999999</v>
      </c>
      <c r="M1411" s="21">
        <f t="shared" ca="1" si="84"/>
        <v>7.4895844999632961E-3</v>
      </c>
      <c r="N1411" s="18"/>
      <c r="O1411" s="21"/>
      <c r="P1411" s="21"/>
      <c r="Q1411" s="33">
        <f t="shared" si="17"/>
        <v>1.0544371849239405</v>
      </c>
      <c r="R1411" s="5">
        <f t="shared" ca="1" si="4"/>
        <v>4.1082215669337998</v>
      </c>
      <c r="S1411" s="20"/>
      <c r="T1411" s="20"/>
      <c r="U1411" s="5">
        <f t="shared" ca="1" si="5"/>
        <v>7.7362762558029452</v>
      </c>
      <c r="V1411" s="23"/>
      <c r="W1411" s="20"/>
      <c r="X1411" s="32">
        <f t="shared" si="18"/>
        <v>0.89112563015211887</v>
      </c>
      <c r="Y1411" s="18">
        <f t="shared" ca="1" si="6"/>
        <v>249473805.25250077</v>
      </c>
      <c r="Z1411" s="20"/>
      <c r="AA1411" s="20"/>
      <c r="AB1411" s="18"/>
      <c r="AC1411" s="20"/>
      <c r="AD1411" s="20"/>
      <c r="AE1411" s="24">
        <f t="shared" si="93"/>
        <v>14</v>
      </c>
      <c r="AH1411" s="25" t="str">
        <f t="shared" ca="1" si="7"/>
        <v>-</v>
      </c>
      <c r="AI1411" s="15">
        <f t="shared" ca="1" si="8"/>
        <v>25.56569386313133</v>
      </c>
      <c r="AJ1411" s="15">
        <f t="shared" ca="1" si="9"/>
        <v>26.478484110458183</v>
      </c>
      <c r="AK1411" s="17">
        <f t="shared" ca="1" si="10"/>
        <v>4.1918960388097469E-2</v>
      </c>
      <c r="AL1411" s="17">
        <f t="shared" ca="1" si="11"/>
        <v>7.2753114115643877E-2</v>
      </c>
      <c r="AM1411" s="26">
        <f t="shared" ca="1" si="12"/>
        <v>0</v>
      </c>
      <c r="AN1411" s="26">
        <f t="shared" ca="1" si="13"/>
        <v>0</v>
      </c>
      <c r="AO1411" s="25">
        <f t="shared" si="20"/>
        <v>0</v>
      </c>
      <c r="AP1411" s="26">
        <f t="shared" si="21"/>
        <v>0</v>
      </c>
      <c r="AQ1411" s="25">
        <f t="shared" si="22"/>
        <v>1</v>
      </c>
      <c r="AR1411" s="26">
        <f t="shared" si="23"/>
        <v>0</v>
      </c>
      <c r="BD1411" s="30"/>
      <c r="BE1411" s="30"/>
      <c r="BF1411" s="30"/>
    </row>
    <row r="1412" spans="1:58" x14ac:dyDescent="0.2">
      <c r="A1412" s="40">
        <v>40116</v>
      </c>
      <c r="B1412" s="13">
        <v>27.85</v>
      </c>
      <c r="C1412" s="14">
        <v>27.7</v>
      </c>
      <c r="D1412" s="31">
        <f t="shared" si="14"/>
        <v>22693.344006816405</v>
      </c>
      <c r="E1412" s="31">
        <f t="shared" si="15"/>
        <v>11705.578144630303</v>
      </c>
      <c r="F1412" s="16">
        <f t="shared" si="0"/>
        <v>34398.922151446706</v>
      </c>
      <c r="G1412" s="16">
        <f t="shared" si="1"/>
        <v>27.798956635502584</v>
      </c>
      <c r="H1412" s="17">
        <f t="shared" si="2"/>
        <v>-5.4151624548737232E-3</v>
      </c>
      <c r="I1412" s="16">
        <v>30.69</v>
      </c>
      <c r="J1412" s="32">
        <f t="shared" si="16"/>
        <v>1.0985464708921</v>
      </c>
      <c r="K1412" s="72">
        <f t="shared" ca="1" si="83"/>
        <v>12415.197370827236</v>
      </c>
      <c r="L1412" s="16">
        <v>12344.320312</v>
      </c>
      <c r="M1412" s="21">
        <f t="shared" ca="1" si="84"/>
        <v>5.7416736633394321E-3</v>
      </c>
      <c r="N1412" s="18"/>
      <c r="O1412" s="21"/>
      <c r="P1412" s="21"/>
      <c r="Q1412" s="33">
        <f t="shared" si="17"/>
        <v>0.9014535291079</v>
      </c>
      <c r="R1412" s="5">
        <f t="shared" ca="1" si="4"/>
        <v>3.7032165523116016</v>
      </c>
      <c r="S1412" s="20"/>
      <c r="T1412" s="20"/>
      <c r="U1412" s="5">
        <f t="shared" ca="1" si="5"/>
        <v>6.9736547786801335</v>
      </c>
      <c r="V1412" s="23"/>
      <c r="W1412" s="20"/>
      <c r="X1412" s="32">
        <f t="shared" si="18"/>
        <v>1.1970929417842</v>
      </c>
      <c r="Y1412" s="18">
        <f t="shared" ca="1" si="6"/>
        <v>298623676.77542543</v>
      </c>
      <c r="Z1412" s="20"/>
      <c r="AA1412" s="20"/>
      <c r="AB1412" s="18"/>
      <c r="AC1412" s="20"/>
      <c r="AD1412" s="20"/>
      <c r="AE1412" s="24">
        <f t="shared" si="93"/>
        <v>13</v>
      </c>
      <c r="AH1412" s="25" t="str">
        <f t="shared" ca="1" si="7"/>
        <v>-</v>
      </c>
      <c r="AI1412" s="15">
        <f t="shared" ca="1" si="8"/>
        <v>25.546453446129355</v>
      </c>
      <c r="AJ1412" s="15">
        <f t="shared" ca="1" si="9"/>
        <v>26.386059017609046</v>
      </c>
      <c r="AK1412" s="17">
        <f t="shared" ca="1" si="10"/>
        <v>3.1388279261820362E-2</v>
      </c>
      <c r="AL1412" s="17">
        <f t="shared" ca="1" si="11"/>
        <v>6.7793594373489682E-2</v>
      </c>
      <c r="AM1412" s="26">
        <f t="shared" ca="1" si="12"/>
        <v>0</v>
      </c>
      <c r="AN1412" s="26">
        <f t="shared" ca="1" si="13"/>
        <v>0</v>
      </c>
      <c r="AO1412" s="25">
        <f t="shared" si="20"/>
        <v>0</v>
      </c>
      <c r="AP1412" s="26">
        <f t="shared" si="21"/>
        <v>0</v>
      </c>
      <c r="AQ1412" s="25">
        <f t="shared" si="22"/>
        <v>1</v>
      </c>
      <c r="AR1412" s="26">
        <f t="shared" si="23"/>
        <v>0</v>
      </c>
      <c r="BD1412" s="30"/>
      <c r="BE1412" s="30"/>
      <c r="BF1412" s="30"/>
    </row>
    <row r="1413" spans="1:58" x14ac:dyDescent="0.2">
      <c r="A1413" s="40">
        <v>40119</v>
      </c>
      <c r="B1413" s="13">
        <v>28</v>
      </c>
      <c r="C1413" s="14">
        <v>28.1</v>
      </c>
      <c r="D1413" s="31">
        <f t="shared" si="14"/>
        <v>20947.702160138222</v>
      </c>
      <c r="E1413" s="31">
        <f t="shared" si="15"/>
        <v>13460.672925496276</v>
      </c>
      <c r="F1413" s="16">
        <f t="shared" si="0"/>
        <v>34408.3750856345</v>
      </c>
      <c r="G1413" s="16">
        <f t="shared" si="1"/>
        <v>28.03912033884772</v>
      </c>
      <c r="H1413" s="17">
        <f t="shared" si="2"/>
        <v>3.558718861210064E-3</v>
      </c>
      <c r="I1413" s="16">
        <v>29.78</v>
      </c>
      <c r="J1413" s="32">
        <f t="shared" si="16"/>
        <v>1.0089164836953159</v>
      </c>
      <c r="K1413" s="72">
        <f t="shared" ca="1" si="83"/>
        <v>12525.386620025485</v>
      </c>
      <c r="L1413" s="16">
        <v>12469.759765999999</v>
      </c>
      <c r="M1413" s="21">
        <f t="shared" ca="1" si="84"/>
        <v>4.4609403123513193E-3</v>
      </c>
      <c r="N1413" s="18"/>
      <c r="O1413" s="21"/>
      <c r="P1413" s="21"/>
      <c r="Q1413" s="33">
        <f t="shared" si="17"/>
        <v>0.99108351630468405</v>
      </c>
      <c r="R1413" s="5">
        <f t="shared" ca="1" si="4"/>
        <v>3.6700439867276571</v>
      </c>
      <c r="S1413" s="20"/>
      <c r="T1413" s="20"/>
      <c r="U1413" s="5">
        <f t="shared" ca="1" si="5"/>
        <v>6.9112376822316905</v>
      </c>
      <c r="V1413" s="23"/>
      <c r="W1413" s="20"/>
      <c r="X1413" s="32">
        <f t="shared" si="18"/>
        <v>1.0178329673906319</v>
      </c>
      <c r="Y1413" s="18">
        <f t="shared" ca="1" si="6"/>
        <v>303929019.2288695</v>
      </c>
      <c r="Z1413" s="20"/>
      <c r="AA1413" s="20"/>
      <c r="AB1413" s="18"/>
      <c r="AC1413" s="20"/>
      <c r="AD1413" s="20"/>
      <c r="AE1413" s="24">
        <f t="shared" si="93"/>
        <v>12</v>
      </c>
      <c r="AH1413" s="25" t="str">
        <f t="shared" ca="1" si="7"/>
        <v>-</v>
      </c>
      <c r="AI1413" s="15">
        <f t="shared" ca="1" si="8"/>
        <v>25.534440832164034</v>
      </c>
      <c r="AJ1413" s="15">
        <f t="shared" ca="1" si="9"/>
        <v>26.332455958722619</v>
      </c>
      <c r="AK1413" s="17">
        <f t="shared" ca="1" si="10"/>
        <v>2.2813095208236839E-2</v>
      </c>
      <c r="AL1413" s="17">
        <f t="shared" ca="1" si="11"/>
        <v>6.3416957698541734E-2</v>
      </c>
      <c r="AM1413" s="26">
        <f t="shared" ca="1" si="12"/>
        <v>0</v>
      </c>
      <c r="AN1413" s="26">
        <f t="shared" ca="1" si="13"/>
        <v>0</v>
      </c>
      <c r="AO1413" s="25">
        <f t="shared" si="20"/>
        <v>0</v>
      </c>
      <c r="AP1413" s="26">
        <f t="shared" si="21"/>
        <v>0</v>
      </c>
      <c r="AQ1413" s="25">
        <f t="shared" si="22"/>
        <v>1</v>
      </c>
      <c r="AR1413" s="26">
        <f t="shared" si="23"/>
        <v>0</v>
      </c>
      <c r="BD1413" s="30"/>
      <c r="BE1413" s="30"/>
      <c r="BF1413" s="30"/>
    </row>
    <row r="1414" spans="1:58" x14ac:dyDescent="0.2">
      <c r="A1414" s="40">
        <v>40120</v>
      </c>
      <c r="B1414" s="13">
        <v>28.1</v>
      </c>
      <c r="C1414" s="14">
        <v>28.3</v>
      </c>
      <c r="D1414" s="31">
        <f t="shared" si="14"/>
        <v>19202.060313460039</v>
      </c>
      <c r="E1414" s="31">
        <f t="shared" si="15"/>
        <v>15200.10252360977</v>
      </c>
      <c r="F1414" s="16">
        <f t="shared" si="0"/>
        <v>34402.162837069809</v>
      </c>
      <c r="G1414" s="16">
        <f t="shared" si="1"/>
        <v>28.188367133168914</v>
      </c>
      <c r="H1414" s="17">
        <f t="shared" si="2"/>
        <v>7.0671378091872183E-3</v>
      </c>
      <c r="I1414" s="16">
        <v>28.81</v>
      </c>
      <c r="J1414" s="32">
        <f t="shared" si="16"/>
        <v>1.0051413002001692</v>
      </c>
      <c r="K1414" s="72">
        <f t="shared" ca="1" si="83"/>
        <v>12589.27013252038</v>
      </c>
      <c r="L1414" s="16">
        <v>12482.559569999999</v>
      </c>
      <c r="M1414" s="21">
        <f t="shared" ca="1" si="84"/>
        <v>8.5487725431604208E-3</v>
      </c>
      <c r="N1414" s="18"/>
      <c r="O1414" s="21"/>
      <c r="P1414" s="21"/>
      <c r="Q1414" s="33">
        <f t="shared" si="17"/>
        <v>0.99485869979983088</v>
      </c>
      <c r="R1414" s="5">
        <f t="shared" ca="1" si="4"/>
        <v>3.651023085687763</v>
      </c>
      <c r="S1414" s="20"/>
      <c r="T1414" s="20"/>
      <c r="U1414" s="5">
        <f t="shared" ca="1" si="5"/>
        <v>6.8754695418147476</v>
      </c>
      <c r="V1414" s="23"/>
      <c r="W1414" s="20"/>
      <c r="X1414" s="32">
        <f t="shared" si="18"/>
        <v>1.0102826004003382</v>
      </c>
      <c r="Y1414" s="18">
        <f t="shared" ca="1" si="6"/>
        <v>307033991.68569845</v>
      </c>
      <c r="Z1414" s="20"/>
      <c r="AA1414" s="20"/>
      <c r="AB1414" s="18"/>
      <c r="AC1414" s="20"/>
      <c r="AD1414" s="20"/>
      <c r="AE1414" s="24">
        <f t="shared" si="93"/>
        <v>11</v>
      </c>
      <c r="AH1414" s="25" t="str">
        <f t="shared" ca="1" si="7"/>
        <v>-</v>
      </c>
      <c r="AI1414" s="15">
        <f t="shared" ca="1" si="8"/>
        <v>25.572891828395719</v>
      </c>
      <c r="AJ1414" s="15">
        <f t="shared" ca="1" si="9"/>
        <v>26.304195922950868</v>
      </c>
      <c r="AK1414" s="17">
        <f t="shared" ca="1" si="10"/>
        <v>1.4999300899620335E-2</v>
      </c>
      <c r="AL1414" s="17">
        <f t="shared" ca="1" si="11"/>
        <v>5.9732440219382926E-2</v>
      </c>
      <c r="AM1414" s="26">
        <f t="shared" ca="1" si="12"/>
        <v>0</v>
      </c>
      <c r="AN1414" s="26">
        <f t="shared" ca="1" si="13"/>
        <v>0</v>
      </c>
      <c r="AO1414" s="25">
        <f t="shared" si="20"/>
        <v>0</v>
      </c>
      <c r="AP1414" s="26">
        <f t="shared" si="21"/>
        <v>0</v>
      </c>
      <c r="AQ1414" s="25">
        <f t="shared" si="22"/>
        <v>1</v>
      </c>
      <c r="AR1414" s="26">
        <f t="shared" si="23"/>
        <v>0</v>
      </c>
      <c r="BD1414" s="30"/>
      <c r="BE1414" s="30"/>
      <c r="BF1414" s="30"/>
    </row>
    <row r="1415" spans="1:58" x14ac:dyDescent="0.2">
      <c r="A1415" s="40">
        <v>40121</v>
      </c>
      <c r="B1415" s="13">
        <v>27.6</v>
      </c>
      <c r="C1415" s="14">
        <v>28.05</v>
      </c>
      <c r="D1415" s="31">
        <f t="shared" si="14"/>
        <v>17456.418466781852</v>
      </c>
      <c r="E1415" s="31">
        <f t="shared" si="15"/>
        <v>16933.407678791998</v>
      </c>
      <c r="F1415" s="16">
        <f t="shared" si="0"/>
        <v>34389.826145573854</v>
      </c>
      <c r="G1415" s="16">
        <f t="shared" si="1"/>
        <v>27.821578132532579</v>
      </c>
      <c r="H1415" s="17">
        <f t="shared" si="2"/>
        <v>1.6042780748663055E-2</v>
      </c>
      <c r="I1415" s="16">
        <v>27.72</v>
      </c>
      <c r="J1415" s="32">
        <f t="shared" si="16"/>
        <v>0.986633994152327</v>
      </c>
      <c r="K1415" s="72">
        <f t="shared" ca="1" si="83"/>
        <v>12420.495494953646</v>
      </c>
      <c r="L1415" s="16">
        <v>12380.160156</v>
      </c>
      <c r="M1415" s="21">
        <f t="shared" ca="1" si="84"/>
        <v>3.2580627750681893E-3</v>
      </c>
      <c r="N1415" s="18"/>
      <c r="O1415" s="21"/>
      <c r="P1415" s="21"/>
      <c r="Q1415" s="33">
        <f t="shared" si="17"/>
        <v>1.013366005847673</v>
      </c>
      <c r="R1415" s="5">
        <f t="shared" ca="1" si="4"/>
        <v>3.6996685518541859</v>
      </c>
      <c r="S1415" s="20"/>
      <c r="T1415" s="20"/>
      <c r="U1415" s="5">
        <f t="shared" ca="1" si="5"/>
        <v>6.9671285770840479</v>
      </c>
      <c r="V1415" s="23"/>
      <c r="W1415" s="20"/>
      <c r="X1415" s="32">
        <f t="shared" si="18"/>
        <v>0.973267988304654</v>
      </c>
      <c r="Y1415" s="18">
        <f t="shared" ca="1" si="6"/>
        <v>298806688.73131591</v>
      </c>
      <c r="Z1415" s="20"/>
      <c r="AA1415" s="20"/>
      <c r="AB1415" s="18"/>
      <c r="AC1415" s="20"/>
      <c r="AD1415" s="20"/>
      <c r="AE1415" s="24">
        <f t="shared" si="93"/>
        <v>10</v>
      </c>
      <c r="AH1415" s="25" t="str">
        <f t="shared" ca="1" si="7"/>
        <v>-</v>
      </c>
      <c r="AI1415" s="15">
        <f t="shared" ca="1" si="8"/>
        <v>25.621961572854314</v>
      </c>
      <c r="AJ1415" s="15">
        <f t="shared" ca="1" si="9"/>
        <v>26.28684360905082</v>
      </c>
      <c r="AK1415" s="17">
        <f t="shared" ca="1" si="10"/>
        <v>9.9361537839074785E-3</v>
      </c>
      <c r="AL1415" s="17">
        <f t="shared" ca="1" si="11"/>
        <v>5.5730231203674367E-2</v>
      </c>
      <c r="AM1415" s="26">
        <f t="shared" ca="1" si="12"/>
        <v>0</v>
      </c>
      <c r="AN1415" s="26">
        <f t="shared" ca="1" si="13"/>
        <v>0</v>
      </c>
      <c r="AO1415" s="25">
        <f t="shared" si="20"/>
        <v>0</v>
      </c>
      <c r="AP1415" s="26">
        <f t="shared" si="21"/>
        <v>0</v>
      </c>
      <c r="AQ1415" s="25">
        <f t="shared" si="22"/>
        <v>1</v>
      </c>
      <c r="AR1415" s="26">
        <f t="shared" si="23"/>
        <v>0</v>
      </c>
      <c r="BD1415" s="30"/>
      <c r="BE1415" s="30"/>
      <c r="BF1415" s="30"/>
    </row>
    <row r="1416" spans="1:58" x14ac:dyDescent="0.2">
      <c r="A1416" s="40">
        <v>40122</v>
      </c>
      <c r="B1416" s="13">
        <v>25.9</v>
      </c>
      <c r="C1416" s="14">
        <v>27.25</v>
      </c>
      <c r="D1416" s="31">
        <f t="shared" si="14"/>
        <v>15710.776620103667</v>
      </c>
      <c r="E1416" s="31">
        <f t="shared" si="15"/>
        <v>18651.044576058233</v>
      </c>
      <c r="F1416" s="16">
        <f t="shared" si="0"/>
        <v>34361.821196161902</v>
      </c>
      <c r="G1416" s="16">
        <f t="shared" si="1"/>
        <v>26.632758314349502</v>
      </c>
      <c r="H1416" s="17">
        <f t="shared" si="2"/>
        <v>4.9541284403669783E-2</v>
      </c>
      <c r="I1416" s="16">
        <v>25.43</v>
      </c>
      <c r="J1416" s="32">
        <f t="shared" si="16"/>
        <v>0.95649032254359712</v>
      </c>
      <c r="K1416" s="72">
        <f t="shared" ca="1" si="83"/>
        <v>11879.599414910348</v>
      </c>
      <c r="L1416" s="16">
        <v>11747.839844</v>
      </c>
      <c r="M1416" s="21">
        <f t="shared" ca="1" si="84"/>
        <v>1.1215642421073847E-2</v>
      </c>
      <c r="N1416" s="18"/>
      <c r="O1416" s="21"/>
      <c r="P1416" s="21"/>
      <c r="Q1416" s="33">
        <f t="shared" si="17"/>
        <v>1.043509677456403</v>
      </c>
      <c r="R1416" s="5">
        <f t="shared" ca="1" si="4"/>
        <v>3.8604791080587293</v>
      </c>
      <c r="S1416" s="20"/>
      <c r="T1416" s="20"/>
      <c r="U1416" s="5">
        <f t="shared" ca="1" si="5"/>
        <v>7.2700171935601174</v>
      </c>
      <c r="V1416" s="23"/>
      <c r="W1416" s="20"/>
      <c r="X1416" s="32">
        <f t="shared" si="18"/>
        <v>0.91298064508719423</v>
      </c>
      <c r="Y1416" s="18">
        <f t="shared" ca="1" si="6"/>
        <v>272786769.30156237</v>
      </c>
      <c r="Z1416" s="20"/>
      <c r="AA1416" s="20"/>
      <c r="AB1416" s="18"/>
      <c r="AC1416" s="20"/>
      <c r="AD1416" s="20"/>
      <c r="AE1416" s="24">
        <f t="shared" si="93"/>
        <v>9</v>
      </c>
      <c r="AH1416" s="25" t="str">
        <f t="shared" ca="1" si="7"/>
        <v>-</v>
      </c>
      <c r="AI1416" s="15">
        <f t="shared" ca="1" si="8"/>
        <v>25.626249912915871</v>
      </c>
      <c r="AJ1416" s="15">
        <f t="shared" ca="1" si="9"/>
        <v>26.256915801112193</v>
      </c>
      <c r="AK1416" s="17">
        <f t="shared" ca="1" si="10"/>
        <v>1.6644087801619484E-2</v>
      </c>
      <c r="AL1416" s="17">
        <f t="shared" ca="1" si="11"/>
        <v>5.353620714819507E-2</v>
      </c>
      <c r="AM1416" s="26">
        <f t="shared" ca="1" si="12"/>
        <v>0</v>
      </c>
      <c r="AN1416" s="26">
        <f t="shared" ca="1" si="13"/>
        <v>0</v>
      </c>
      <c r="AO1416" s="25">
        <f t="shared" si="20"/>
        <v>0</v>
      </c>
      <c r="AP1416" s="26">
        <f t="shared" si="21"/>
        <v>0</v>
      </c>
      <c r="AQ1416" s="25">
        <f t="shared" si="22"/>
        <v>1</v>
      </c>
      <c r="AR1416" s="26">
        <f t="shared" si="23"/>
        <v>0</v>
      </c>
      <c r="BD1416" s="30"/>
      <c r="BE1416" s="30"/>
      <c r="BF1416" s="30"/>
    </row>
    <row r="1417" spans="1:58" x14ac:dyDescent="0.2">
      <c r="A1417" s="40">
        <v>40123</v>
      </c>
      <c r="B1417" s="13">
        <v>25.1</v>
      </c>
      <c r="C1417" s="14">
        <v>26.4</v>
      </c>
      <c r="D1417" s="31">
        <f t="shared" si="14"/>
        <v>13965.134773425481</v>
      </c>
      <c r="E1417" s="31">
        <f t="shared" si="15"/>
        <v>20310.205083543187</v>
      </c>
      <c r="F1417" s="16">
        <f t="shared" si="0"/>
        <v>34275.339856968669</v>
      </c>
      <c r="G1417" s="16">
        <f t="shared" si="1"/>
        <v>25.870328367823259</v>
      </c>
      <c r="H1417" s="17">
        <f t="shared" si="2"/>
        <v>4.9242424242424088E-2</v>
      </c>
      <c r="I1417" s="16">
        <v>24.19</v>
      </c>
      <c r="J1417" s="32">
        <f t="shared" si="16"/>
        <v>0.96892773897161599</v>
      </c>
      <c r="K1417" s="72">
        <f t="shared" ca="1" si="83"/>
        <v>11510.004142041449</v>
      </c>
      <c r="L1417" s="16">
        <v>11425.280273</v>
      </c>
      <c r="M1417" s="21">
        <f t="shared" ca="1" si="84"/>
        <v>7.4154740205075384E-3</v>
      </c>
      <c r="N1417" s="18"/>
      <c r="O1417" s="21"/>
      <c r="P1417" s="21"/>
      <c r="Q1417" s="33">
        <f t="shared" si="17"/>
        <v>1.031072261028384</v>
      </c>
      <c r="R1417" s="5">
        <f t="shared" ca="1" si="4"/>
        <v>3.9802671029985066</v>
      </c>
      <c r="S1417" s="20"/>
      <c r="T1417" s="20"/>
      <c r="U1417" s="5">
        <f t="shared" ca="1" si="5"/>
        <v>7.4956564396472736</v>
      </c>
      <c r="V1417" s="23"/>
      <c r="W1417" s="20"/>
      <c r="X1417" s="32">
        <f t="shared" si="18"/>
        <v>0.9378554779432321</v>
      </c>
      <c r="Y1417" s="18">
        <f t="shared" ca="1" si="6"/>
        <v>255817728.62636769</v>
      </c>
      <c r="Z1417" s="20"/>
      <c r="AA1417" s="20"/>
      <c r="AB1417" s="18"/>
      <c r="AC1417" s="20"/>
      <c r="AD1417" s="20"/>
      <c r="AE1417" s="24">
        <f t="shared" si="93"/>
        <v>8</v>
      </c>
      <c r="AH1417" s="25" t="str">
        <f t="shared" ca="1" si="7"/>
        <v>-</v>
      </c>
      <c r="AI1417" s="15">
        <f t="shared" ca="1" si="8"/>
        <v>25.605665701852338</v>
      </c>
      <c r="AJ1417" s="15">
        <f t="shared" ca="1" si="9"/>
        <v>26.236713988184359</v>
      </c>
      <c r="AK1417" s="17">
        <f t="shared" ca="1" si="10"/>
        <v>2.0006197268380082E-2</v>
      </c>
      <c r="AL1417" s="17">
        <f t="shared" ca="1" si="11"/>
        <v>5.0213256253708025E-2</v>
      </c>
      <c r="AM1417" s="26">
        <f t="shared" ca="1" si="12"/>
        <v>0</v>
      </c>
      <c r="AN1417" s="26">
        <f t="shared" ca="1" si="13"/>
        <v>0</v>
      </c>
      <c r="AO1417" s="25">
        <f t="shared" si="20"/>
        <v>0</v>
      </c>
      <c r="AP1417" s="26">
        <f t="shared" si="21"/>
        <v>0</v>
      </c>
      <c r="AQ1417" s="25">
        <f t="shared" si="22"/>
        <v>1</v>
      </c>
      <c r="AR1417" s="26">
        <f t="shared" si="23"/>
        <v>0</v>
      </c>
      <c r="BD1417" s="30"/>
      <c r="BE1417" s="30"/>
      <c r="BF1417" s="30"/>
    </row>
    <row r="1418" spans="1:58" x14ac:dyDescent="0.2">
      <c r="A1418" s="40">
        <v>40126</v>
      </c>
      <c r="B1418" s="13">
        <v>23.5</v>
      </c>
      <c r="C1418" s="14">
        <v>24.9</v>
      </c>
      <c r="D1418" s="31">
        <f t="shared" si="14"/>
        <v>12219.492926747296</v>
      </c>
      <c r="E1418" s="31">
        <f t="shared" si="15"/>
        <v>21969.887293831918</v>
      </c>
      <c r="F1418" s="16">
        <f t="shared" si="0"/>
        <v>34189.380220579216</v>
      </c>
      <c r="G1418" s="16">
        <f t="shared" si="1"/>
        <v>24.399631464885427</v>
      </c>
      <c r="H1418" s="17">
        <f t="shared" si="2"/>
        <v>5.6224899598393496E-2</v>
      </c>
      <c r="I1418" s="16">
        <v>23.15</v>
      </c>
      <c r="J1418" s="32">
        <f t="shared" si="16"/>
        <v>0.94078586552614596</v>
      </c>
      <c r="K1418" s="72">
        <f t="shared" ca="1" si="83"/>
        <v>10828.007754803508</v>
      </c>
      <c r="L1418" s="16">
        <v>10741.759765999999</v>
      </c>
      <c r="M1418" s="21">
        <f t="shared" ca="1" si="84"/>
        <v>8.0292233937778266E-3</v>
      </c>
      <c r="N1418" s="18"/>
      <c r="O1418" s="21"/>
      <c r="P1418" s="21"/>
      <c r="Q1418" s="33">
        <f t="shared" si="17"/>
        <v>1.0592141344738542</v>
      </c>
      <c r="R1418" s="5">
        <f t="shared" ca="1" si="4"/>
        <v>4.2157795433296199</v>
      </c>
      <c r="S1418" s="20"/>
      <c r="T1418" s="20"/>
      <c r="U1418" s="5">
        <f t="shared" ca="1" si="5"/>
        <v>7.9392334356317829</v>
      </c>
      <c r="V1418" s="23"/>
      <c r="W1418" s="20"/>
      <c r="X1418" s="32">
        <f t="shared" si="18"/>
        <v>0.88157173105229192</v>
      </c>
      <c r="Y1418" s="18">
        <f t="shared" ca="1" si="6"/>
        <v>225506835.57151386</v>
      </c>
      <c r="Z1418" s="20"/>
      <c r="AA1418" s="20"/>
      <c r="AB1418" s="18"/>
      <c r="AC1418" s="20"/>
      <c r="AD1418" s="20"/>
      <c r="AE1418" s="24">
        <f t="shared" si="93"/>
        <v>7</v>
      </c>
      <c r="AH1418" s="25" t="str">
        <f t="shared" ca="1" si="7"/>
        <v>-</v>
      </c>
      <c r="AI1418" s="15">
        <f t="shared" ca="1" si="8"/>
        <v>25.536588351882092</v>
      </c>
      <c r="AJ1418" s="15">
        <f t="shared" ca="1" si="9"/>
        <v>26.168411049375891</v>
      </c>
      <c r="AK1418" s="17">
        <f t="shared" ca="1" si="10"/>
        <v>3.0279540943924616E-2</v>
      </c>
      <c r="AL1418" s="17">
        <f t="shared" ca="1" si="11"/>
        <v>4.6439763071492994E-2</v>
      </c>
      <c r="AM1418" s="26">
        <f t="shared" ca="1" si="12"/>
        <v>0</v>
      </c>
      <c r="AN1418" s="26">
        <f t="shared" ca="1" si="13"/>
        <v>0</v>
      </c>
      <c r="AO1418" s="25">
        <f t="shared" si="20"/>
        <v>0</v>
      </c>
      <c r="AP1418" s="26">
        <f t="shared" si="21"/>
        <v>0</v>
      </c>
      <c r="AQ1418" s="25">
        <f t="shared" si="22"/>
        <v>1</v>
      </c>
      <c r="AR1418" s="26">
        <f t="shared" si="23"/>
        <v>0</v>
      </c>
      <c r="BD1418" s="30"/>
      <c r="BE1418" s="30"/>
      <c r="BF1418" s="30"/>
    </row>
    <row r="1419" spans="1:58" x14ac:dyDescent="0.2">
      <c r="A1419" s="40">
        <v>40127</v>
      </c>
      <c r="B1419" s="13">
        <v>23.5</v>
      </c>
      <c r="C1419" s="14">
        <v>25.1</v>
      </c>
      <c r="D1419" s="31">
        <f t="shared" si="14"/>
        <v>10473.851080069111</v>
      </c>
      <c r="E1419" s="31">
        <f t="shared" si="15"/>
        <v>23617.380602945868</v>
      </c>
      <c r="F1419" s="16">
        <f t="shared" si="0"/>
        <v>34091.231683014979</v>
      </c>
      <c r="G1419" s="16">
        <f t="shared" si="1"/>
        <v>24.608431907537682</v>
      </c>
      <c r="H1419" s="17">
        <f t="shared" si="2"/>
        <v>6.374501992031878E-2</v>
      </c>
      <c r="I1419" s="16">
        <v>22.84</v>
      </c>
      <c r="J1419" s="32">
        <f t="shared" si="16"/>
        <v>1.0056622263870836</v>
      </c>
      <c r="K1419" s="72">
        <f t="shared" ca="1" si="83"/>
        <v>10888.87445034144</v>
      </c>
      <c r="L1419" s="16">
        <v>10872.320312</v>
      </c>
      <c r="M1419" s="21">
        <f t="shared" ca="1" si="84"/>
        <v>1.5225947972825134E-3</v>
      </c>
      <c r="N1419" s="18"/>
      <c r="O1419" s="21"/>
      <c r="P1419" s="21"/>
      <c r="Q1419" s="33">
        <f t="shared" si="17"/>
        <v>0.99433777361291653</v>
      </c>
      <c r="R1419" s="5">
        <f t="shared" ca="1" si="4"/>
        <v>4.1917342157480073</v>
      </c>
      <c r="S1419" s="20"/>
      <c r="T1419" s="20"/>
      <c r="U1419" s="5">
        <f t="shared" ca="1" si="5"/>
        <v>7.8940094344930412</v>
      </c>
      <c r="V1419" s="23"/>
      <c r="W1419" s="20"/>
      <c r="X1419" s="32">
        <f t="shared" si="18"/>
        <v>1.0113244527741669</v>
      </c>
      <c r="Y1419" s="18">
        <f t="shared" ca="1" si="6"/>
        <v>228045567.70079222</v>
      </c>
      <c r="Z1419" s="20"/>
      <c r="AA1419" s="20"/>
      <c r="AB1419" s="18"/>
      <c r="AC1419" s="20"/>
      <c r="AD1419" s="20"/>
      <c r="AE1419" s="24">
        <f t="shared" si="93"/>
        <v>6</v>
      </c>
      <c r="AH1419" s="25" t="str">
        <f t="shared" ca="1" si="7"/>
        <v>-</v>
      </c>
      <c r="AI1419" s="15">
        <f t="shared" ca="1" si="8"/>
        <v>25.505902343204578</v>
      </c>
      <c r="AJ1419" s="15">
        <f t="shared" ca="1" si="9"/>
        <v>26.117732136010932</v>
      </c>
      <c r="AK1419" s="17">
        <f t="shared" ca="1" si="10"/>
        <v>4.0310591120442739E-2</v>
      </c>
      <c r="AL1419" s="17">
        <f t="shared" ca="1" si="11"/>
        <v>4.2183461704951054E-2</v>
      </c>
      <c r="AM1419" s="26">
        <f t="shared" ca="1" si="12"/>
        <v>0</v>
      </c>
      <c r="AN1419" s="26">
        <f t="shared" ca="1" si="13"/>
        <v>0</v>
      </c>
      <c r="AO1419" s="25">
        <f t="shared" si="20"/>
        <v>0</v>
      </c>
      <c r="AP1419" s="26">
        <f t="shared" si="21"/>
        <v>0</v>
      </c>
      <c r="AQ1419" s="25">
        <f t="shared" si="22"/>
        <v>1</v>
      </c>
      <c r="AR1419" s="26">
        <f t="shared" si="23"/>
        <v>0</v>
      </c>
      <c r="BD1419" s="30"/>
      <c r="BE1419" s="30"/>
      <c r="BF1419" s="30"/>
    </row>
    <row r="1420" spans="1:58" x14ac:dyDescent="0.2">
      <c r="A1420" s="40">
        <v>40128</v>
      </c>
      <c r="B1420" s="13">
        <v>23.65</v>
      </c>
      <c r="C1420" s="14">
        <v>25.15</v>
      </c>
      <c r="D1420" s="31">
        <f t="shared" si="14"/>
        <v>8728.2092333909259</v>
      </c>
      <c r="E1420" s="31">
        <f t="shared" si="15"/>
        <v>25251.74647533381</v>
      </c>
      <c r="F1420" s="16">
        <f t="shared" si="0"/>
        <v>33979.955708724738</v>
      </c>
      <c r="G1420" s="16">
        <f t="shared" si="1"/>
        <v>24.764704799431954</v>
      </c>
      <c r="H1420" s="17">
        <f t="shared" si="2"/>
        <v>5.9642147117296207E-2</v>
      </c>
      <c r="I1420" s="16">
        <v>23</v>
      </c>
      <c r="J1420" s="32">
        <f t="shared" si="16"/>
        <v>1.003065587514119</v>
      </c>
      <c r="K1420" s="72">
        <f t="shared" ca="1" si="83"/>
        <v>10921.809969438493</v>
      </c>
      <c r="L1420" s="16">
        <v>10864.639648</v>
      </c>
      <c r="M1420" s="21">
        <f t="shared" ca="1" si="84"/>
        <v>5.2620540846945226E-3</v>
      </c>
      <c r="N1420" s="18"/>
      <c r="O1420" s="21"/>
      <c r="P1420" s="21"/>
      <c r="Q1420" s="33">
        <f t="shared" si="17"/>
        <v>0.99693441248588088</v>
      </c>
      <c r="R1420" s="5">
        <f t="shared" ca="1" si="4"/>
        <v>4.1787100008587252</v>
      </c>
      <c r="S1420" s="20"/>
      <c r="T1420" s="20"/>
      <c r="U1420" s="5">
        <f t="shared" ca="1" si="5"/>
        <v>7.8695402313904808</v>
      </c>
      <c r="V1420" s="23"/>
      <c r="W1420" s="20"/>
      <c r="X1420" s="32">
        <f t="shared" si="18"/>
        <v>1.0061311750282382</v>
      </c>
      <c r="Y1420" s="18">
        <f t="shared" ca="1" si="6"/>
        <v>229428654.57910913</v>
      </c>
      <c r="Z1420" s="20"/>
      <c r="AA1420" s="20"/>
      <c r="AB1420" s="18"/>
      <c r="AC1420" s="20"/>
      <c r="AD1420" s="20"/>
      <c r="AE1420" s="24">
        <f t="shared" si="93"/>
        <v>5</v>
      </c>
      <c r="AH1420" s="25" t="str">
        <f t="shared" ca="1" si="7"/>
        <v>-</v>
      </c>
      <c r="AI1420" s="15">
        <f t="shared" ca="1" si="8"/>
        <v>25.49066421507564</v>
      </c>
      <c r="AJ1420" s="15">
        <f t="shared" ca="1" si="9"/>
        <v>26.064647994834619</v>
      </c>
      <c r="AK1420" s="17">
        <f t="shared" ca="1" si="10"/>
        <v>4.9073092671794237E-2</v>
      </c>
      <c r="AL1420" s="17">
        <f t="shared" ca="1" si="11"/>
        <v>3.712800017676781E-2</v>
      </c>
      <c r="AM1420" s="26">
        <f t="shared" ca="1" si="12"/>
        <v>0</v>
      </c>
      <c r="AN1420" s="26">
        <f t="shared" ca="1" si="13"/>
        <v>1</v>
      </c>
      <c r="AO1420" s="25">
        <f t="shared" si="20"/>
        <v>0</v>
      </c>
      <c r="AP1420" s="26">
        <f t="shared" si="21"/>
        <v>0</v>
      </c>
      <c r="AQ1420" s="25">
        <f t="shared" si="22"/>
        <v>1</v>
      </c>
      <c r="AR1420" s="26">
        <f t="shared" si="23"/>
        <v>0</v>
      </c>
      <c r="BD1420" s="30"/>
      <c r="BE1420" s="30"/>
      <c r="BF1420" s="30"/>
    </row>
    <row r="1421" spans="1:58" x14ac:dyDescent="0.2">
      <c r="A1421" s="40">
        <v>40129</v>
      </c>
      <c r="B1421" s="13">
        <v>24.8</v>
      </c>
      <c r="C1421" s="14">
        <v>26.25</v>
      </c>
      <c r="D1421" s="31">
        <f t="shared" si="14"/>
        <v>6982.5673867127407</v>
      </c>
      <c r="E1421" s="31">
        <f t="shared" si="15"/>
        <v>26893.274494178306</v>
      </c>
      <c r="F1421" s="16">
        <f t="shared" si="0"/>
        <v>33875.84188089105</v>
      </c>
      <c r="G1421" s="16">
        <f t="shared" si="1"/>
        <v>25.951122624602728</v>
      </c>
      <c r="H1421" s="17">
        <f t="shared" si="2"/>
        <v>5.5238095238095197E-2</v>
      </c>
      <c r="I1421" s="16">
        <v>24.24</v>
      </c>
      <c r="J1421" s="32">
        <f t="shared" si="16"/>
        <v>1.0446968446478422</v>
      </c>
      <c r="K1421" s="72">
        <f t="shared" ca="1" si="83"/>
        <v>11409.515250877328</v>
      </c>
      <c r="L1421" s="16">
        <v>11197.440430000001</v>
      </c>
      <c r="M1421" s="21">
        <f t="shared" ca="1" si="84"/>
        <v>1.8939580183801655E-2</v>
      </c>
      <c r="N1421" s="18"/>
      <c r="O1421" s="21"/>
      <c r="P1421" s="21"/>
      <c r="Q1421" s="33">
        <f t="shared" si="17"/>
        <v>0.95530315535215771</v>
      </c>
      <c r="R1421" s="5">
        <f t="shared" ca="1" si="4"/>
        <v>3.9917685503663791</v>
      </c>
      <c r="S1421" s="20"/>
      <c r="T1421" s="20"/>
      <c r="U1421" s="5">
        <f t="shared" ca="1" si="5"/>
        <v>7.5175392391933178</v>
      </c>
      <c r="V1421" s="23"/>
      <c r="W1421" s="20"/>
      <c r="X1421" s="32">
        <f t="shared" si="18"/>
        <v>1.0893936892956846</v>
      </c>
      <c r="Y1421" s="18">
        <f t="shared" ca="1" si="6"/>
        <v>249921679.23154652</v>
      </c>
      <c r="Z1421" s="20"/>
      <c r="AA1421" s="20"/>
      <c r="AB1421" s="18"/>
      <c r="AC1421" s="20"/>
      <c r="AD1421" s="20"/>
      <c r="AE1421" s="24">
        <f t="shared" si="93"/>
        <v>4</v>
      </c>
      <c r="AH1421" s="25" t="str">
        <f t="shared" ca="1" si="7"/>
        <v>-</v>
      </c>
      <c r="AI1421" s="15">
        <f t="shared" ca="1" si="8"/>
        <v>25.538426005048521</v>
      </c>
      <c r="AJ1421" s="15">
        <f t="shared" ca="1" si="9"/>
        <v>26.064675375922494</v>
      </c>
      <c r="AK1421" s="17">
        <f t="shared" ca="1" si="10"/>
        <v>5.5605645086699594E-2</v>
      </c>
      <c r="AL1421" s="17">
        <f t="shared" ca="1" si="11"/>
        <v>3.790006923831056E-2</v>
      </c>
      <c r="AM1421" s="26">
        <f t="shared" ca="1" si="12"/>
        <v>0</v>
      </c>
      <c r="AN1421" s="26">
        <f t="shared" ca="1" si="13"/>
        <v>1</v>
      </c>
      <c r="AO1421" s="25">
        <f t="shared" si="20"/>
        <v>0</v>
      </c>
      <c r="AP1421" s="26">
        <f t="shared" si="21"/>
        <v>0</v>
      </c>
      <c r="AQ1421" s="25">
        <f t="shared" si="22"/>
        <v>1</v>
      </c>
      <c r="AR1421" s="26">
        <f t="shared" si="23"/>
        <v>0</v>
      </c>
      <c r="BD1421" s="30"/>
      <c r="BE1421" s="30"/>
      <c r="BF1421" s="30"/>
    </row>
    <row r="1422" spans="1:58" x14ac:dyDescent="0.2">
      <c r="A1422" s="40">
        <v>40130</v>
      </c>
      <c r="B1422" s="13">
        <v>24.25</v>
      </c>
      <c r="C1422" s="14">
        <v>25.85</v>
      </c>
      <c r="D1422" s="31">
        <f t="shared" si="14"/>
        <v>5236.9255400345555</v>
      </c>
      <c r="E1422" s="31">
        <f t="shared" si="15"/>
        <v>28542.490410278078</v>
      </c>
      <c r="F1422" s="16">
        <f t="shared" si="0"/>
        <v>33779.415950312636</v>
      </c>
      <c r="G1422" s="16">
        <f t="shared" si="1"/>
        <v>25.601947136197367</v>
      </c>
      <c r="H1422" s="17">
        <f t="shared" si="2"/>
        <v>6.1895551257253434E-2</v>
      </c>
      <c r="I1422" s="16">
        <v>23.36</v>
      </c>
      <c r="J1422" s="32">
        <f t="shared" si="16"/>
        <v>0.9837367274043689</v>
      </c>
      <c r="K1422" s="72">
        <f t="shared" ca="1" si="83"/>
        <v>11223.501615842233</v>
      </c>
      <c r="L1422" s="16">
        <v>11136</v>
      </c>
      <c r="M1422" s="21">
        <f t="shared" ca="1" si="84"/>
        <v>7.8575445260626025E-3</v>
      </c>
      <c r="N1422" s="18"/>
      <c r="O1422" s="21"/>
      <c r="P1422" s="21"/>
      <c r="Q1422" s="33">
        <f t="shared" si="17"/>
        <v>1.0162632725956311</v>
      </c>
      <c r="R1422" s="5">
        <f t="shared" ca="1" si="4"/>
        <v>4.0565187741625381</v>
      </c>
      <c r="S1422" s="20"/>
      <c r="T1422" s="20"/>
      <c r="U1422" s="5">
        <f t="shared" ca="1" si="5"/>
        <v>7.639537477258374</v>
      </c>
      <c r="V1422" s="23"/>
      <c r="W1422" s="20"/>
      <c r="X1422" s="32">
        <f t="shared" si="18"/>
        <v>0.9674734548087377</v>
      </c>
      <c r="Y1422" s="18">
        <f t="shared" ca="1" si="6"/>
        <v>241776677.31056246</v>
      </c>
      <c r="Z1422" s="20"/>
      <c r="AA1422" s="20"/>
      <c r="AB1422" s="18"/>
      <c r="AC1422" s="20"/>
      <c r="AD1422" s="20"/>
      <c r="AE1422" s="24">
        <f t="shared" si="93"/>
        <v>3</v>
      </c>
      <c r="AH1422" s="25" t="str">
        <f t="shared" ca="1" si="7"/>
        <v>-</v>
      </c>
      <c r="AI1422" s="15">
        <f t="shared" ca="1" si="8"/>
        <v>25.592341905404904</v>
      </c>
      <c r="AJ1422" s="15">
        <f t="shared" ca="1" si="9"/>
        <v>26.051013236696484</v>
      </c>
      <c r="AK1422" s="17">
        <f t="shared" ca="1" si="10"/>
        <v>5.7664689562296867E-2</v>
      </c>
      <c r="AL1422" s="17">
        <f t="shared" ca="1" si="11"/>
        <v>3.8157983422964593E-2</v>
      </c>
      <c r="AM1422" s="26">
        <f t="shared" ca="1" si="12"/>
        <v>0</v>
      </c>
      <c r="AN1422" s="26">
        <f t="shared" ca="1" si="13"/>
        <v>1</v>
      </c>
      <c r="AO1422" s="25">
        <f t="shared" si="20"/>
        <v>0</v>
      </c>
      <c r="AP1422" s="26">
        <f t="shared" si="21"/>
        <v>0</v>
      </c>
      <c r="AQ1422" s="25">
        <f t="shared" si="22"/>
        <v>1</v>
      </c>
      <c r="AR1422" s="26">
        <f t="shared" si="23"/>
        <v>0</v>
      </c>
      <c r="BD1422" s="30"/>
      <c r="BE1422" s="30"/>
      <c r="BF1422" s="30"/>
    </row>
    <row r="1423" spans="1:58" x14ac:dyDescent="0.2">
      <c r="A1423" s="40">
        <v>40133</v>
      </c>
      <c r="B1423" s="13">
        <v>23.4</v>
      </c>
      <c r="C1423" s="14">
        <v>25.45</v>
      </c>
      <c r="D1423" s="31">
        <f t="shared" si="14"/>
        <v>3491.2836933563703</v>
      </c>
      <c r="E1423" s="31">
        <f t="shared" si="15"/>
        <v>30180.084792558388</v>
      </c>
      <c r="F1423" s="16">
        <f t="shared" si="0"/>
        <v>33671.368485914762</v>
      </c>
      <c r="G1423" s="16">
        <f t="shared" si="1"/>
        <v>25.237441619001178</v>
      </c>
      <c r="H1423" s="17">
        <f t="shared" si="2"/>
        <v>8.0550098231827127E-2</v>
      </c>
      <c r="I1423" s="16">
        <v>22.89</v>
      </c>
      <c r="J1423" s="32">
        <f t="shared" si="16"/>
        <v>0.98260950769881072</v>
      </c>
      <c r="K1423" s="72">
        <f t="shared" ca="1" si="83"/>
        <v>11027.869794915974</v>
      </c>
      <c r="L1423" s="16">
        <v>10956.799805000001</v>
      </c>
      <c r="M1423" s="21">
        <f t="shared" ca="1" si="84"/>
        <v>6.4863820806091259E-3</v>
      </c>
      <c r="N1423" s="18"/>
      <c r="O1423" s="21"/>
      <c r="P1423" s="21"/>
      <c r="Q1423" s="33">
        <f t="shared" si="17"/>
        <v>1.0173904923011892</v>
      </c>
      <c r="R1423" s="5">
        <f t="shared" ca="1" si="4"/>
        <v>4.1268917046312632</v>
      </c>
      <c r="S1423" s="20"/>
      <c r="T1423" s="20"/>
      <c r="U1423" s="5">
        <f t="shared" ca="1" si="5"/>
        <v>7.7721267037059523</v>
      </c>
      <c r="V1423" s="23"/>
      <c r="W1423" s="20"/>
      <c r="X1423" s="32">
        <f t="shared" si="18"/>
        <v>0.96521901539762145</v>
      </c>
      <c r="Y1423" s="18">
        <f t="shared" ca="1" si="6"/>
        <v>233352087.77772489</v>
      </c>
      <c r="Z1423" s="20"/>
      <c r="AA1423" s="20"/>
      <c r="AB1423" s="18"/>
      <c r="AC1423" s="20"/>
      <c r="AD1423" s="20"/>
      <c r="AE1423" s="24">
        <f t="shared" si="93"/>
        <v>2</v>
      </c>
      <c r="AH1423" s="25" t="str">
        <f t="shared" ca="1" si="7"/>
        <v>-</v>
      </c>
      <c r="AI1423" s="15">
        <f t="shared" ca="1" si="8"/>
        <v>25.607218026360435</v>
      </c>
      <c r="AJ1423" s="15">
        <f t="shared" ca="1" si="9"/>
        <v>26.011174146880222</v>
      </c>
      <c r="AK1423" s="17">
        <f t="shared" ca="1" si="10"/>
        <v>6.2882635227197378E-2</v>
      </c>
      <c r="AL1423" s="17">
        <f t="shared" ca="1" si="11"/>
        <v>3.9754250613534339E-2</v>
      </c>
      <c r="AM1423" s="26">
        <f t="shared" ca="1" si="12"/>
        <v>0</v>
      </c>
      <c r="AN1423" s="26">
        <f t="shared" ca="1" si="13"/>
        <v>1</v>
      </c>
      <c r="AO1423" s="25">
        <f t="shared" si="20"/>
        <v>0</v>
      </c>
      <c r="AP1423" s="26">
        <f t="shared" si="21"/>
        <v>0</v>
      </c>
      <c r="AQ1423" s="25">
        <f t="shared" si="22"/>
        <v>1</v>
      </c>
      <c r="AR1423" s="26">
        <f t="shared" si="23"/>
        <v>0</v>
      </c>
      <c r="BD1423" s="30"/>
      <c r="BE1423" s="30"/>
      <c r="BF1423" s="30"/>
    </row>
    <row r="1424" spans="1:58" x14ac:dyDescent="0.2">
      <c r="A1424" s="40">
        <v>40134</v>
      </c>
      <c r="B1424" s="13">
        <v>22.55</v>
      </c>
      <c r="C1424" s="14">
        <v>25.35</v>
      </c>
      <c r="D1424" s="31">
        <f t="shared" si="14"/>
        <v>1745.6418466781852</v>
      </c>
      <c r="E1424" s="31">
        <f t="shared" si="15"/>
        <v>31785.115017009055</v>
      </c>
      <c r="F1424" s="16">
        <f t="shared" si="0"/>
        <v>33530.756863687238</v>
      </c>
      <c r="G1424" s="16">
        <f t="shared" si="1"/>
        <v>25.20422944103024</v>
      </c>
      <c r="H1424" s="17">
        <f t="shared" si="2"/>
        <v>0.11045364891518739</v>
      </c>
      <c r="I1424" s="16">
        <v>22.41</v>
      </c>
      <c r="J1424" s="32">
        <f t="shared" si="16"/>
        <v>0.99451350763685997</v>
      </c>
      <c r="K1424" s="72">
        <f t="shared" ca="1" si="83"/>
        <v>10966.918353990315</v>
      </c>
      <c r="L1424" s="16">
        <v>10803.200194999999</v>
      </c>
      <c r="M1424" s="21">
        <f t="shared" ca="1" si="84"/>
        <v>1.5154598270435525E-2</v>
      </c>
      <c r="N1424" s="18"/>
      <c r="O1424" s="21"/>
      <c r="P1424" s="21"/>
      <c r="Q1424" s="33">
        <f t="shared" si="17"/>
        <v>1.0054864923631401</v>
      </c>
      <c r="R1424" s="5">
        <f t="shared" ca="1" si="4"/>
        <v>4.1493610003289483</v>
      </c>
      <c r="S1424" s="20"/>
      <c r="T1424" s="20"/>
      <c r="U1424" s="5">
        <f t="shared" ca="1" si="5"/>
        <v>7.8145008755280614</v>
      </c>
      <c r="V1424" s="23"/>
      <c r="W1424" s="20"/>
      <c r="X1424" s="32">
        <f t="shared" si="18"/>
        <v>0.98902701527371983</v>
      </c>
      <c r="Y1424" s="18">
        <f t="shared" ca="1" si="6"/>
        <v>230776329.77046353</v>
      </c>
      <c r="Z1424" s="20"/>
      <c r="AA1424" s="20"/>
      <c r="AB1424" s="18"/>
      <c r="AC1424" s="20"/>
      <c r="AD1424" s="20"/>
      <c r="AE1424" s="24">
        <f t="shared" si="93"/>
        <v>1</v>
      </c>
      <c r="AH1424" s="25" t="str">
        <f t="shared" ca="1" si="7"/>
        <v>-</v>
      </c>
      <c r="AI1424" s="15">
        <f t="shared" ca="1" si="8"/>
        <v>25.646788919732337</v>
      </c>
      <c r="AJ1424" s="15">
        <f t="shared" ca="1" si="9"/>
        <v>25.969977066143823</v>
      </c>
      <c r="AK1424" s="17">
        <f t="shared" ca="1" si="10"/>
        <v>7.1920760113329693E-2</v>
      </c>
      <c r="AL1424" s="17">
        <f t="shared" ca="1" si="11"/>
        <v>4.328573469192816E-2</v>
      </c>
      <c r="AM1424" s="26">
        <f t="shared" ca="1" si="12"/>
        <v>0</v>
      </c>
      <c r="AN1424" s="26">
        <f t="shared" ca="1" si="13"/>
        <v>1</v>
      </c>
      <c r="AO1424" s="25">
        <f t="shared" si="20"/>
        <v>0</v>
      </c>
      <c r="AP1424" s="26">
        <f t="shared" si="21"/>
        <v>0</v>
      </c>
      <c r="AQ1424" s="25">
        <f t="shared" si="22"/>
        <v>1</v>
      </c>
      <c r="AR1424" s="26">
        <f t="shared" si="23"/>
        <v>0</v>
      </c>
      <c r="BD1424" s="30"/>
      <c r="BE1424" s="30"/>
      <c r="BF1424" s="30"/>
    </row>
    <row r="1425" spans="1:58" x14ac:dyDescent="0.2">
      <c r="A1425" s="41">
        <v>40135</v>
      </c>
      <c r="B1425" s="13">
        <v>24.4</v>
      </c>
      <c r="C1425" s="14">
        <v>26.85</v>
      </c>
      <c r="D1425" s="31">
        <f t="shared" si="14"/>
        <v>33337.94435202259</v>
      </c>
      <c r="E1425" s="31">
        <f t="shared" si="15"/>
        <v>0</v>
      </c>
      <c r="F1425" s="16">
        <f t="shared" si="0"/>
        <v>33337.94435202259</v>
      </c>
      <c r="G1425" s="16">
        <f t="shared" si="1"/>
        <v>24.4</v>
      </c>
      <c r="H1425" s="17">
        <f t="shared" si="2"/>
        <v>9.1247672253258916E-2</v>
      </c>
      <c r="I1425" s="16">
        <v>21.63</v>
      </c>
      <c r="J1425" s="32">
        <f t="shared" si="16"/>
        <v>0.96252465483234717</v>
      </c>
      <c r="K1425" s="72">
        <f t="shared" ca="1" si="83"/>
        <v>10555.498959163066</v>
      </c>
      <c r="L1425" s="16">
        <v>10580.480469</v>
      </c>
      <c r="M1425" s="21">
        <f t="shared" ca="1" si="84"/>
        <v>-2.3610940835936903E-3</v>
      </c>
      <c r="N1425" s="18"/>
      <c r="O1425" s="21"/>
      <c r="P1425" s="21"/>
      <c r="Q1425" s="33">
        <f t="shared" si="17"/>
        <v>1.0374753451676528</v>
      </c>
      <c r="R1425" s="5">
        <f t="shared" ca="1" si="4"/>
        <v>4.3046804012466673</v>
      </c>
      <c r="S1425" s="20"/>
      <c r="T1425" s="20"/>
      <c r="U1425" s="5">
        <f t="shared" ca="1" si="5"/>
        <v>8.1070744344427741</v>
      </c>
      <c r="V1425" s="23"/>
      <c r="W1425" s="20"/>
      <c r="X1425" s="32">
        <f t="shared" si="18"/>
        <v>0.92504930966469434</v>
      </c>
      <c r="Y1425" s="18">
        <f t="shared" ca="1" si="6"/>
        <v>213465434.78805467</v>
      </c>
      <c r="Z1425" s="20"/>
      <c r="AA1425" s="20"/>
      <c r="AB1425" s="18"/>
      <c r="AC1425" s="20"/>
      <c r="AD1425" s="20"/>
      <c r="AE1425" s="24">
        <v>19</v>
      </c>
      <c r="AH1425" s="25" t="str">
        <f t="shared" ca="1" si="7"/>
        <v>-</v>
      </c>
      <c r="AI1425" s="15">
        <f t="shared" ca="1" si="8"/>
        <v>25.646680568527998</v>
      </c>
      <c r="AJ1425" s="15">
        <f t="shared" ca="1" si="9"/>
        <v>25.921286646766575</v>
      </c>
      <c r="AK1425" s="17">
        <f t="shared" ca="1" si="10"/>
        <v>7.650453550215304E-2</v>
      </c>
      <c r="AL1425" s="17">
        <f t="shared" ca="1" si="11"/>
        <v>4.6087360242573081E-2</v>
      </c>
      <c r="AM1425" s="26">
        <f t="shared" ca="1" si="12"/>
        <v>0</v>
      </c>
      <c r="AN1425" s="26">
        <f t="shared" ca="1" si="13"/>
        <v>1</v>
      </c>
      <c r="AO1425" s="25">
        <f t="shared" si="20"/>
        <v>0</v>
      </c>
      <c r="AP1425" s="26">
        <f t="shared" si="21"/>
        <v>0</v>
      </c>
      <c r="AQ1425" s="25">
        <f t="shared" si="22"/>
        <v>1</v>
      </c>
      <c r="AR1425" s="26">
        <f t="shared" si="23"/>
        <v>0</v>
      </c>
      <c r="BD1425" s="30"/>
      <c r="BE1425" s="30"/>
      <c r="BF1425" s="30"/>
    </row>
    <row r="1426" spans="1:58" x14ac:dyDescent="0.2">
      <c r="A1426" s="40">
        <v>40136</v>
      </c>
      <c r="B1426" s="13">
        <v>24.7</v>
      </c>
      <c r="C1426" s="14">
        <v>27.25</v>
      </c>
      <c r="D1426" s="31">
        <f t="shared" si="14"/>
        <v>31583.315701916137</v>
      </c>
      <c r="E1426" s="31">
        <f t="shared" si="15"/>
        <v>1594.5228701153603</v>
      </c>
      <c r="F1426" s="73">
        <f t="shared" si="0"/>
        <v>33177.838572031498</v>
      </c>
      <c r="G1426" s="16">
        <f t="shared" si="1"/>
        <v>24.822552688595625</v>
      </c>
      <c r="H1426" s="17">
        <f t="shared" si="2"/>
        <v>9.3577981651376207E-2</v>
      </c>
      <c r="I1426" s="16">
        <v>22.63</v>
      </c>
      <c r="J1426" s="32">
        <f t="shared" si="16"/>
        <v>1.0124320555028012</v>
      </c>
      <c r="K1426" s="72">
        <f t="shared" ca="1" si="83"/>
        <v>10686.289831697963</v>
      </c>
      <c r="L1426" s="16">
        <v>10844.160156</v>
      </c>
      <c r="M1426" s="21">
        <f t="shared" ca="1" si="84"/>
        <v>-1.4558095973406357E-2</v>
      </c>
      <c r="N1426" s="18"/>
      <c r="O1426" s="21"/>
      <c r="P1426" s="21"/>
      <c r="Q1426" s="33">
        <f t="shared" si="17"/>
        <v>0.98756794449719876</v>
      </c>
      <c r="R1426" s="5">
        <f t="shared" ca="1" si="4"/>
        <v>4.2509872776598385</v>
      </c>
      <c r="S1426" s="20"/>
      <c r="T1426" s="20"/>
      <c r="U1426" s="5">
        <f t="shared" ca="1" si="5"/>
        <v>8.0060127364092928</v>
      </c>
      <c r="V1426" s="23"/>
      <c r="W1426" s="20"/>
      <c r="X1426" s="32">
        <f t="shared" si="18"/>
        <v>1.0248641110056025</v>
      </c>
      <c r="Y1426" s="18">
        <f t="shared" ca="1" si="6"/>
        <v>218758664.91444883</v>
      </c>
      <c r="Z1426" s="20"/>
      <c r="AA1426" s="20"/>
      <c r="AB1426" s="18"/>
      <c r="AC1426" s="20"/>
      <c r="AD1426" s="20"/>
      <c r="AE1426" s="24">
        <f t="shared" ref="AE1426:AE1443" si="94">AE1425-1</f>
        <v>18</v>
      </c>
      <c r="AH1426" s="25" t="str">
        <f t="shared" ca="1" si="7"/>
        <v>-</v>
      </c>
      <c r="AI1426" s="15">
        <f t="shared" ca="1" si="8"/>
        <v>25.659659267984932</v>
      </c>
      <c r="AJ1426" s="15">
        <f t="shared" ca="1" si="9"/>
        <v>25.875687657087742</v>
      </c>
      <c r="AK1426" s="17">
        <f t="shared" ca="1" si="10"/>
        <v>8.2160507924499707E-2</v>
      </c>
      <c r="AL1426" s="17">
        <f t="shared" ca="1" si="11"/>
        <v>5.1355129077196734E-2</v>
      </c>
      <c r="AM1426" s="26">
        <f t="shared" ca="1" si="12"/>
        <v>0</v>
      </c>
      <c r="AN1426" s="26">
        <f t="shared" ca="1" si="13"/>
        <v>1</v>
      </c>
      <c r="AO1426" s="25">
        <f t="shared" si="20"/>
        <v>0</v>
      </c>
      <c r="AP1426" s="26">
        <f t="shared" si="21"/>
        <v>0</v>
      </c>
      <c r="AQ1426" s="25">
        <f t="shared" si="22"/>
        <v>1</v>
      </c>
      <c r="AR1426" s="26">
        <f t="shared" si="23"/>
        <v>0</v>
      </c>
      <c r="BD1426" s="30"/>
      <c r="BE1426" s="30"/>
      <c r="BF1426" s="30"/>
    </row>
    <row r="1427" spans="1:58" x14ac:dyDescent="0.2">
      <c r="A1427" s="40">
        <v>40137</v>
      </c>
      <c r="B1427" s="13">
        <v>24.2</v>
      </c>
      <c r="C1427" s="14">
        <v>27</v>
      </c>
      <c r="D1427" s="31">
        <f t="shared" si="14"/>
        <v>29828.687051809684</v>
      </c>
      <c r="E1427" s="31">
        <f t="shared" si="15"/>
        <v>3184.956912597172</v>
      </c>
      <c r="F1427" s="16">
        <f t="shared" si="0"/>
        <v>33013.64396440686</v>
      </c>
      <c r="G1427" s="16">
        <f t="shared" si="1"/>
        <v>24.47012708336246</v>
      </c>
      <c r="H1427" s="17">
        <f t="shared" si="2"/>
        <v>0.10370370370370374</v>
      </c>
      <c r="I1427" s="16">
        <v>22.19</v>
      </c>
      <c r="J1427" s="32">
        <f t="shared" si="16"/>
        <v>0.98092354098952772</v>
      </c>
      <c r="K1427" s="72">
        <f t="shared" ca="1" si="83"/>
        <v>10482.005913949897</v>
      </c>
      <c r="L1427" s="16">
        <v>10557.440430000001</v>
      </c>
      <c r="M1427" s="21">
        <f t="shared" ca="1" si="84"/>
        <v>-7.1451519476016983E-3</v>
      </c>
      <c r="N1427" s="18"/>
      <c r="O1427" s="21"/>
      <c r="P1427" s="21"/>
      <c r="Q1427" s="33">
        <f t="shared" si="17"/>
        <v>1.0190764590104724</v>
      </c>
      <c r="R1427" s="5">
        <f t="shared" ca="1" si="4"/>
        <v>4.3319005934167043</v>
      </c>
      <c r="S1427" s="20"/>
      <c r="T1427" s="20"/>
      <c r="U1427" s="5">
        <f t="shared" ca="1" si="5"/>
        <v>8.1584597922438782</v>
      </c>
      <c r="V1427" s="23"/>
      <c r="W1427" s="20"/>
      <c r="X1427" s="32">
        <f t="shared" si="18"/>
        <v>0.96184708197905533</v>
      </c>
      <c r="Y1427" s="18">
        <f t="shared" ca="1" si="6"/>
        <v>210398535.60805121</v>
      </c>
      <c r="Z1427" s="20"/>
      <c r="AA1427" s="20"/>
      <c r="AB1427" s="18"/>
      <c r="AC1427" s="20"/>
      <c r="AD1427" s="20"/>
      <c r="AE1427" s="24">
        <f t="shared" si="94"/>
        <v>17</v>
      </c>
      <c r="AH1427" s="25" t="str">
        <f t="shared" ca="1" si="7"/>
        <v>-</v>
      </c>
      <c r="AI1427" s="15">
        <f t="shared" ca="1" si="8"/>
        <v>25.69540151246844</v>
      </c>
      <c r="AJ1427" s="15">
        <f t="shared" ca="1" si="9"/>
        <v>25.807503007139687</v>
      </c>
      <c r="AK1427" s="17">
        <f t="shared" ca="1" si="10"/>
        <v>9.0238109335434469E-2</v>
      </c>
      <c r="AL1427" s="17">
        <f t="shared" ca="1" si="11"/>
        <v>5.6019750093561936E-2</v>
      </c>
      <c r="AM1427" s="26">
        <f t="shared" ca="1" si="12"/>
        <v>0</v>
      </c>
      <c r="AN1427" s="26">
        <f t="shared" ca="1" si="13"/>
        <v>1</v>
      </c>
      <c r="AO1427" s="25">
        <f t="shared" si="20"/>
        <v>0</v>
      </c>
      <c r="AP1427" s="26">
        <f t="shared" si="21"/>
        <v>0</v>
      </c>
      <c r="AQ1427" s="25">
        <f t="shared" si="22"/>
        <v>1</v>
      </c>
      <c r="AR1427" s="26">
        <f t="shared" si="23"/>
        <v>0</v>
      </c>
      <c r="BD1427" s="30"/>
      <c r="BE1427" s="30"/>
      <c r="BF1427" s="30"/>
    </row>
    <row r="1428" spans="1:58" x14ac:dyDescent="0.2">
      <c r="A1428" s="40">
        <v>40140</v>
      </c>
      <c r="B1428" s="13">
        <v>22.85</v>
      </c>
      <c r="C1428" s="14">
        <v>26.4</v>
      </c>
      <c r="D1428" s="31">
        <f t="shared" si="14"/>
        <v>28074.058401703231</v>
      </c>
      <c r="E1428" s="31">
        <f t="shared" si="15"/>
        <v>4757.6240730629543</v>
      </c>
      <c r="F1428" s="16">
        <f t="shared" si="0"/>
        <v>32831.682474766189</v>
      </c>
      <c r="G1428" s="16">
        <f t="shared" si="1"/>
        <v>23.36442887437628</v>
      </c>
      <c r="H1428" s="17">
        <f t="shared" si="2"/>
        <v>0.13446969696969691</v>
      </c>
      <c r="I1428" s="16">
        <v>21.16</v>
      </c>
      <c r="J1428" s="32">
        <f t="shared" si="16"/>
        <v>0.94955171010751138</v>
      </c>
      <c r="K1428" s="72">
        <f t="shared" ca="1" si="83"/>
        <v>9952.8008686573994</v>
      </c>
      <c r="L1428" s="16">
        <v>9932.7998050000006</v>
      </c>
      <c r="M1428" s="21">
        <f t="shared" ca="1" si="84"/>
        <v>2.0136380527201055E-3</v>
      </c>
      <c r="N1428" s="18"/>
      <c r="O1428" s="21"/>
      <c r="P1428" s="21"/>
      <c r="Q1428" s="33">
        <f t="shared" si="17"/>
        <v>1.0504482898924885</v>
      </c>
      <c r="R1428" s="5">
        <f t="shared" ca="1" si="4"/>
        <v>4.5502480050944385</v>
      </c>
      <c r="S1428" s="20"/>
      <c r="T1428" s="20"/>
      <c r="U1428" s="5">
        <f t="shared" ca="1" si="5"/>
        <v>8.5697467378814842</v>
      </c>
      <c r="V1428" s="23"/>
      <c r="W1428" s="20"/>
      <c r="X1428" s="32">
        <f t="shared" si="18"/>
        <v>0.89910342021502276</v>
      </c>
      <c r="Y1428" s="18">
        <f t="shared" ca="1" si="6"/>
        <v>189157593.10080433</v>
      </c>
      <c r="Z1428" s="20"/>
      <c r="AA1428" s="20"/>
      <c r="AB1428" s="18"/>
      <c r="AC1428" s="20"/>
      <c r="AD1428" s="20"/>
      <c r="AE1428" s="24">
        <f t="shared" si="94"/>
        <v>16</v>
      </c>
      <c r="AH1428" s="25" t="str">
        <f t="shared" ca="1" si="7"/>
        <v>-</v>
      </c>
      <c r="AI1428" s="15">
        <f t="shared" ca="1" si="8"/>
        <v>25.656392090836476</v>
      </c>
      <c r="AJ1428" s="15">
        <f t="shared" ca="1" si="9"/>
        <v>25.708717983586535</v>
      </c>
      <c r="AK1428" s="17">
        <f t="shared" ca="1" si="10"/>
        <v>0.10233380028750838</v>
      </c>
      <c r="AL1428" s="17">
        <f t="shared" ca="1" si="11"/>
        <v>6.47625538075976E-2</v>
      </c>
      <c r="AM1428" s="26">
        <f t="shared" ca="1" si="12"/>
        <v>0</v>
      </c>
      <c r="AN1428" s="26">
        <f t="shared" ca="1" si="13"/>
        <v>1</v>
      </c>
      <c r="AO1428" s="25">
        <f t="shared" si="20"/>
        <v>0</v>
      </c>
      <c r="AP1428" s="26">
        <f t="shared" si="21"/>
        <v>0</v>
      </c>
      <c r="AQ1428" s="25">
        <f t="shared" si="22"/>
        <v>1</v>
      </c>
      <c r="AR1428" s="26">
        <f t="shared" si="23"/>
        <v>0</v>
      </c>
      <c r="BD1428" s="30"/>
      <c r="BE1428" s="30"/>
      <c r="BF1428" s="30"/>
    </row>
    <row r="1429" spans="1:58" x14ac:dyDescent="0.2">
      <c r="A1429" s="40">
        <v>40141</v>
      </c>
      <c r="B1429" s="13">
        <v>22.7</v>
      </c>
      <c r="C1429" s="14">
        <v>26.05</v>
      </c>
      <c r="D1429" s="31">
        <f t="shared" si="14"/>
        <v>26319.429751596777</v>
      </c>
      <c r="E1429" s="31">
        <f t="shared" si="15"/>
        <v>6276.3083402952434</v>
      </c>
      <c r="F1429" s="16">
        <f t="shared" si="0"/>
        <v>32595.738091892021</v>
      </c>
      <c r="G1429" s="16">
        <f t="shared" si="1"/>
        <v>23.345042394214691</v>
      </c>
      <c r="H1429" s="17">
        <f t="shared" si="2"/>
        <v>0.12859884836852209</v>
      </c>
      <c r="I1429" s="16">
        <v>20.47</v>
      </c>
      <c r="J1429" s="32">
        <f t="shared" si="16"/>
        <v>0.9919897348867146</v>
      </c>
      <c r="K1429" s="72">
        <f t="shared" ca="1" si="83"/>
        <v>9872.6737895425813</v>
      </c>
      <c r="L1429" s="16">
        <v>9832.9599610000005</v>
      </c>
      <c r="M1429" s="21">
        <f t="shared" ca="1" si="84"/>
        <v>4.0388477833832211E-3</v>
      </c>
      <c r="N1429" s="18"/>
      <c r="O1429" s="21"/>
      <c r="P1429" s="21"/>
      <c r="Q1429" s="33">
        <f t="shared" si="17"/>
        <v>1.0080102651132854</v>
      </c>
      <c r="R1429" s="5">
        <f t="shared" ca="1" si="4"/>
        <v>4.5865056221944798</v>
      </c>
      <c r="S1429" s="20"/>
      <c r="T1429" s="20"/>
      <c r="U1429" s="5">
        <f t="shared" ca="1" si="5"/>
        <v>8.6380969420889304</v>
      </c>
      <c r="V1429" s="23"/>
      <c r="W1429" s="20"/>
      <c r="X1429" s="32">
        <f t="shared" si="18"/>
        <v>0.98397946977342932</v>
      </c>
      <c r="Y1429" s="18">
        <f t="shared" ca="1" si="6"/>
        <v>186114938.55011991</v>
      </c>
      <c r="Z1429" s="20"/>
      <c r="AA1429" s="20"/>
      <c r="AB1429" s="18"/>
      <c r="AC1429" s="20"/>
      <c r="AD1429" s="20"/>
      <c r="AE1429" s="24">
        <f t="shared" si="94"/>
        <v>15</v>
      </c>
      <c r="AH1429" s="25" t="str">
        <f t="shared" ca="1" si="7"/>
        <v>-</v>
      </c>
      <c r="AI1429" s="15">
        <f t="shared" ca="1" si="8"/>
        <v>25.589457664165145</v>
      </c>
      <c r="AJ1429" s="15">
        <f t="shared" ca="1" si="9"/>
        <v>25.631914664634291</v>
      </c>
      <c r="AK1429" s="17">
        <f t="shared" ca="1" si="10"/>
        <v>0.11034192531029087</v>
      </c>
      <c r="AL1429" s="17">
        <f t="shared" ca="1" si="11"/>
        <v>7.2577561901804602E-2</v>
      </c>
      <c r="AM1429" s="26">
        <f t="shared" ca="1" si="12"/>
        <v>0</v>
      </c>
      <c r="AN1429" s="26">
        <f t="shared" ca="1" si="13"/>
        <v>1</v>
      </c>
      <c r="AO1429" s="25">
        <f t="shared" si="20"/>
        <v>0</v>
      </c>
      <c r="AP1429" s="26">
        <f t="shared" si="21"/>
        <v>0</v>
      </c>
      <c r="AQ1429" s="25">
        <f t="shared" si="22"/>
        <v>1</v>
      </c>
      <c r="AR1429" s="26">
        <f t="shared" si="23"/>
        <v>0</v>
      </c>
      <c r="BD1429" s="30"/>
      <c r="BE1429" s="30"/>
      <c r="BF1429" s="30"/>
    </row>
    <row r="1430" spans="1:58" x14ac:dyDescent="0.2">
      <c r="A1430" s="40">
        <v>40142</v>
      </c>
      <c r="B1430" s="13">
        <v>22.35</v>
      </c>
      <c r="C1430" s="14">
        <v>25.8</v>
      </c>
      <c r="D1430" s="31">
        <f t="shared" si="14"/>
        <v>24564.801101490324</v>
      </c>
      <c r="E1430" s="31">
        <f t="shared" si="15"/>
        <v>7805.2937666835915</v>
      </c>
      <c r="F1430" s="16">
        <f t="shared" si="0"/>
        <v>32370.094868173917</v>
      </c>
      <c r="G1430" s="16">
        <f t="shared" si="1"/>
        <v>23.181887073693261</v>
      </c>
      <c r="H1430" s="17">
        <f t="shared" si="2"/>
        <v>0.13372093023255816</v>
      </c>
      <c r="I1430" s="16">
        <v>20.48</v>
      </c>
      <c r="J1430" s="32">
        <f t="shared" si="16"/>
        <v>0.98613704021553406</v>
      </c>
      <c r="K1430" s="72">
        <f t="shared" ca="1" si="83"/>
        <v>9735.4124003958023</v>
      </c>
      <c r="L1430" s="16">
        <v>9661.4404300000006</v>
      </c>
      <c r="M1430" s="21">
        <f t="shared" ca="1" si="84"/>
        <v>7.656412201860638E-3</v>
      </c>
      <c r="N1430" s="18"/>
      <c r="O1430" s="21"/>
      <c r="P1430" s="21"/>
      <c r="Q1430" s="33">
        <f t="shared" si="17"/>
        <v>1.0138629597844659</v>
      </c>
      <c r="R1430" s="5">
        <f t="shared" ca="1" si="4"/>
        <v>4.6498944486290741</v>
      </c>
      <c r="S1430" s="20"/>
      <c r="T1430" s="20"/>
      <c r="U1430" s="5">
        <f t="shared" ca="1" si="5"/>
        <v>8.7575467039403634</v>
      </c>
      <c r="V1430" s="23"/>
      <c r="W1430" s="20"/>
      <c r="X1430" s="32">
        <f t="shared" si="18"/>
        <v>0.97227408043106811</v>
      </c>
      <c r="Y1430" s="18">
        <f t="shared" ca="1" si="6"/>
        <v>180942821.53608811</v>
      </c>
      <c r="Z1430" s="20"/>
      <c r="AA1430" s="20"/>
      <c r="AB1430" s="18"/>
      <c r="AC1430" s="20"/>
      <c r="AD1430" s="20"/>
      <c r="AE1430" s="24">
        <f t="shared" si="94"/>
        <v>14</v>
      </c>
      <c r="AH1430" s="25" t="str">
        <f t="shared" ca="1" si="7"/>
        <v>-</v>
      </c>
      <c r="AI1430" s="15">
        <f t="shared" ca="1" si="8"/>
        <v>25.508603144940977</v>
      </c>
      <c r="AJ1430" s="15">
        <f t="shared" ca="1" si="9"/>
        <v>25.549189976921912</v>
      </c>
      <c r="AK1430" s="17">
        <f t="shared" ca="1" si="10"/>
        <v>0.11421980552985267</v>
      </c>
      <c r="AL1430" s="17">
        <f t="shared" ca="1" si="11"/>
        <v>8.0493423928265279E-2</v>
      </c>
      <c r="AM1430" s="26">
        <f t="shared" ca="1" si="12"/>
        <v>0</v>
      </c>
      <c r="AN1430" s="26">
        <f t="shared" ca="1" si="13"/>
        <v>1</v>
      </c>
      <c r="AO1430" s="25">
        <f t="shared" si="20"/>
        <v>0</v>
      </c>
      <c r="AP1430" s="26">
        <f t="shared" si="21"/>
        <v>0</v>
      </c>
      <c r="AQ1430" s="25">
        <f t="shared" si="22"/>
        <v>1</v>
      </c>
      <c r="AR1430" s="26">
        <f t="shared" si="23"/>
        <v>0</v>
      </c>
      <c r="BD1430" s="30"/>
      <c r="BE1430" s="30"/>
      <c r="BF1430" s="30"/>
    </row>
    <row r="1431" spans="1:58" x14ac:dyDescent="0.2">
      <c r="A1431" s="40">
        <v>40144</v>
      </c>
      <c r="B1431" s="13">
        <v>24.05</v>
      </c>
      <c r="C1431" s="14">
        <v>27.15</v>
      </c>
      <c r="D1431" s="31">
        <f t="shared" si="14"/>
        <v>22810.172451383871</v>
      </c>
      <c r="E1431" s="31">
        <f t="shared" si="15"/>
        <v>9325.2918414851101</v>
      </c>
      <c r="F1431" s="16">
        <f t="shared" si="0"/>
        <v>32135.464292868979</v>
      </c>
      <c r="G1431" s="16">
        <f t="shared" si="1"/>
        <v>24.94957949401773</v>
      </c>
      <c r="H1431" s="17">
        <f t="shared" si="2"/>
        <v>0.11418047882136273</v>
      </c>
      <c r="I1431" s="16">
        <v>24.74</v>
      </c>
      <c r="J1431" s="32">
        <f t="shared" si="16"/>
        <v>1.0684520856977286</v>
      </c>
      <c r="K1431" s="72">
        <f t="shared" ca="1" si="83"/>
        <v>10401.397622903258</v>
      </c>
      <c r="L1431" s="16">
        <v>10270.719727</v>
      </c>
      <c r="M1431" s="21">
        <f t="shared" ca="1" si="84"/>
        <v>1.2723343580268073E-2</v>
      </c>
      <c r="N1431" s="18"/>
      <c r="O1431" s="21"/>
      <c r="P1431" s="21"/>
      <c r="Q1431" s="33">
        <f t="shared" si="17"/>
        <v>0.93154791430227124</v>
      </c>
      <c r="R1431" s="5">
        <f t="shared" ca="1" si="4"/>
        <v>4.3314190266089474</v>
      </c>
      <c r="S1431" s="20"/>
      <c r="T1431" s="20"/>
      <c r="U1431" s="5">
        <f t="shared" ca="1" si="5"/>
        <v>8.1577950712493195</v>
      </c>
      <c r="V1431" s="23"/>
      <c r="W1431" s="20"/>
      <c r="X1431" s="32">
        <f t="shared" si="18"/>
        <v>1.1369041713954575</v>
      </c>
      <c r="Y1431" s="18">
        <f t="shared" ca="1" si="6"/>
        <v>205701109.86353576</v>
      </c>
      <c r="Z1431" s="20"/>
      <c r="AA1431" s="20"/>
      <c r="AB1431" s="18"/>
      <c r="AC1431" s="20"/>
      <c r="AD1431" s="20"/>
      <c r="AE1431" s="24">
        <f t="shared" si="94"/>
        <v>13</v>
      </c>
      <c r="AH1431" s="25" t="str">
        <f t="shared" ca="1" si="7"/>
        <v>-</v>
      </c>
      <c r="AI1431" s="15">
        <f t="shared" ca="1" si="8"/>
        <v>25.424770333129281</v>
      </c>
      <c r="AJ1431" s="15">
        <f t="shared" ca="1" si="9"/>
        <v>25.500775771925102</v>
      </c>
      <c r="AK1431" s="17">
        <f t="shared" ca="1" si="10"/>
        <v>0.11804193995786998</v>
      </c>
      <c r="AL1431" s="17">
        <f t="shared" ca="1" si="11"/>
        <v>8.6627030057809015E-2</v>
      </c>
      <c r="AM1431" s="26">
        <f t="shared" ca="1" si="12"/>
        <v>0</v>
      </c>
      <c r="AN1431" s="26">
        <f t="shared" ca="1" si="13"/>
        <v>1</v>
      </c>
      <c r="AO1431" s="25">
        <f t="shared" si="20"/>
        <v>0</v>
      </c>
      <c r="AP1431" s="26">
        <f t="shared" si="21"/>
        <v>0</v>
      </c>
      <c r="AQ1431" s="25">
        <f t="shared" si="22"/>
        <v>1</v>
      </c>
      <c r="AR1431" s="26">
        <f t="shared" si="23"/>
        <v>0</v>
      </c>
      <c r="BD1431" s="30"/>
      <c r="BE1431" s="30"/>
      <c r="BF1431" s="30"/>
    </row>
    <row r="1432" spans="1:58" x14ac:dyDescent="0.2">
      <c r="A1432" s="40">
        <v>40147</v>
      </c>
      <c r="B1432" s="13">
        <v>24.1</v>
      </c>
      <c r="C1432" s="14">
        <v>27.15</v>
      </c>
      <c r="D1432" s="31">
        <f t="shared" si="14"/>
        <v>21055.543801277418</v>
      </c>
      <c r="E1432" s="31">
        <f t="shared" si="15"/>
        <v>10879.576152168725</v>
      </c>
      <c r="F1432" s="16">
        <f t="shared" si="0"/>
        <v>31935.119953446141</v>
      </c>
      <c r="G1432" s="16">
        <f t="shared" si="1"/>
        <v>25.139066310459683</v>
      </c>
      <c r="H1432" s="17">
        <f t="shared" si="2"/>
        <v>0.11233885819521172</v>
      </c>
      <c r="I1432" s="16">
        <v>24.51</v>
      </c>
      <c r="J1432" s="32">
        <f t="shared" si="16"/>
        <v>1.0013130723535675</v>
      </c>
      <c r="K1432" s="72">
        <f t="shared" ca="1" si="83"/>
        <v>10414.630809620687</v>
      </c>
      <c r="L1432" s="16">
        <v>10311.679688</v>
      </c>
      <c r="M1432" s="21">
        <f t="shared" ca="1" si="84"/>
        <v>9.9839332422722304E-3</v>
      </c>
      <c r="N1432" s="18"/>
      <c r="O1432" s="21"/>
      <c r="P1432" s="21"/>
      <c r="Q1432" s="33">
        <f t="shared" si="17"/>
        <v>0.99868692764643252</v>
      </c>
      <c r="R1432" s="5">
        <f t="shared" ca="1" si="4"/>
        <v>4.3255513557458496</v>
      </c>
      <c r="S1432" s="20"/>
      <c r="T1432" s="20"/>
      <c r="U1432" s="5">
        <f t="shared" ca="1" si="5"/>
        <v>8.1468043771481948</v>
      </c>
      <c r="V1432" s="23"/>
      <c r="W1432" s="20"/>
      <c r="X1432" s="32">
        <f t="shared" si="18"/>
        <v>1.002626144707135</v>
      </c>
      <c r="Y1432" s="18">
        <f t="shared" ca="1" si="6"/>
        <v>206227737.35826415</v>
      </c>
      <c r="Z1432" s="20"/>
      <c r="AA1432" s="20"/>
      <c r="AB1432" s="18"/>
      <c r="AC1432" s="20"/>
      <c r="AD1432" s="20"/>
      <c r="AE1432" s="24">
        <f t="shared" si="94"/>
        <v>12</v>
      </c>
      <c r="AH1432" s="25" t="str">
        <f t="shared" ca="1" si="7"/>
        <v>-</v>
      </c>
      <c r="AI1432" s="15">
        <f t="shared" ca="1" si="8"/>
        <v>25.41863342064909</v>
      </c>
      <c r="AJ1432" s="15">
        <f t="shared" ca="1" si="9"/>
        <v>25.426045550410848</v>
      </c>
      <c r="AK1432" s="17">
        <f t="shared" ca="1" si="10"/>
        <v>0.1211687527151759</v>
      </c>
      <c r="AL1432" s="17">
        <f t="shared" ca="1" si="11"/>
        <v>9.0551878419780379E-2</v>
      </c>
      <c r="AM1432" s="26">
        <f t="shared" ca="1" si="12"/>
        <v>0</v>
      </c>
      <c r="AN1432" s="26">
        <f t="shared" ca="1" si="13"/>
        <v>1</v>
      </c>
      <c r="AO1432" s="25">
        <f t="shared" si="20"/>
        <v>0</v>
      </c>
      <c r="AP1432" s="26">
        <f t="shared" si="21"/>
        <v>0</v>
      </c>
      <c r="AQ1432" s="25">
        <f t="shared" si="22"/>
        <v>1</v>
      </c>
      <c r="AR1432" s="26">
        <f t="shared" si="23"/>
        <v>0</v>
      </c>
      <c r="BD1432" s="30"/>
      <c r="BE1432" s="30"/>
      <c r="BF1432" s="30"/>
    </row>
    <row r="1433" spans="1:58" x14ac:dyDescent="0.2">
      <c r="A1433" s="40">
        <v>40148</v>
      </c>
      <c r="B1433" s="13">
        <v>23.05</v>
      </c>
      <c r="C1433" s="14">
        <v>26.3</v>
      </c>
      <c r="D1433" s="31">
        <f t="shared" si="14"/>
        <v>19300.915151170964</v>
      </c>
      <c r="E1433" s="31">
        <f t="shared" si="15"/>
        <v>12437.091823165612</v>
      </c>
      <c r="F1433" s="16">
        <f t="shared" si="0"/>
        <v>31738.006974336575</v>
      </c>
      <c r="G1433" s="16">
        <f t="shared" si="1"/>
        <v>24.323569208613904</v>
      </c>
      <c r="H1433" s="17">
        <f t="shared" si="2"/>
        <v>0.12357414448669202</v>
      </c>
      <c r="I1433" s="16">
        <v>21.92</v>
      </c>
      <c r="J1433" s="32">
        <f t="shared" si="16"/>
        <v>0.96158849605124941</v>
      </c>
      <c r="K1433" s="72">
        <f t="shared" ca="1" si="83"/>
        <v>10014.180902418386</v>
      </c>
      <c r="L1433" s="16">
        <v>9930.2402340000008</v>
      </c>
      <c r="M1433" s="21">
        <f t="shared" ca="1" si="84"/>
        <v>8.4530350163112711E-3</v>
      </c>
      <c r="N1433" s="18"/>
      <c r="O1433" s="21"/>
      <c r="P1433" s="21"/>
      <c r="Q1433" s="33">
        <f t="shared" si="17"/>
        <v>1.0384115039487507</v>
      </c>
      <c r="R1433" s="5">
        <f t="shared" ca="1" si="4"/>
        <v>4.4915151703177925</v>
      </c>
      <c r="S1433" s="20"/>
      <c r="T1433" s="20"/>
      <c r="U1433" s="5">
        <f t="shared" ca="1" si="5"/>
        <v>8.4594457629439557</v>
      </c>
      <c r="V1433" s="23"/>
      <c r="W1433" s="20"/>
      <c r="X1433" s="32">
        <f t="shared" si="18"/>
        <v>0.92317699210249882</v>
      </c>
      <c r="Y1433" s="18">
        <f t="shared" ca="1" si="6"/>
        <v>190372172.44934997</v>
      </c>
      <c r="Z1433" s="20"/>
      <c r="AA1433" s="20"/>
      <c r="AB1433" s="18"/>
      <c r="AC1433" s="20"/>
      <c r="AD1433" s="20"/>
      <c r="AE1433" s="24">
        <f t="shared" si="94"/>
        <v>11</v>
      </c>
      <c r="AH1433" s="25" t="str">
        <f t="shared" ca="1" si="7"/>
        <v>-</v>
      </c>
      <c r="AI1433" s="15">
        <f t="shared" ca="1" si="8"/>
        <v>25.253138781273439</v>
      </c>
      <c r="AJ1433" s="15">
        <f t="shared" ca="1" si="9"/>
        <v>25.329269549837541</v>
      </c>
      <c r="AK1433" s="17">
        <f t="shared" ca="1" si="10"/>
        <v>0.12448049284567393</v>
      </c>
      <c r="AL1433" s="17">
        <f t="shared" ca="1" si="11"/>
        <v>9.5197610935047139E-2</v>
      </c>
      <c r="AM1433" s="26">
        <f t="shared" ca="1" si="12"/>
        <v>0</v>
      </c>
      <c r="AN1433" s="26">
        <f t="shared" ca="1" si="13"/>
        <v>1</v>
      </c>
      <c r="AO1433" s="25">
        <f t="shared" si="20"/>
        <v>0</v>
      </c>
      <c r="AP1433" s="26">
        <f t="shared" si="21"/>
        <v>0</v>
      </c>
      <c r="AQ1433" s="25">
        <f t="shared" si="22"/>
        <v>1</v>
      </c>
      <c r="AR1433" s="26">
        <f t="shared" si="23"/>
        <v>0</v>
      </c>
      <c r="BD1433" s="30"/>
      <c r="BE1433" s="30"/>
      <c r="BF1433" s="30"/>
    </row>
    <row r="1434" spans="1:58" x14ac:dyDescent="0.2">
      <c r="A1434" s="40">
        <v>40149</v>
      </c>
      <c r="B1434" s="13">
        <v>22.65</v>
      </c>
      <c r="C1434" s="14">
        <v>26.2</v>
      </c>
      <c r="D1434" s="31">
        <f t="shared" si="14"/>
        <v>17546.286501064515</v>
      </c>
      <c r="E1434" s="31">
        <f t="shared" si="15"/>
        <v>13974.893738943319</v>
      </c>
      <c r="F1434" s="16">
        <f t="shared" si="0"/>
        <v>31521.180240007834</v>
      </c>
      <c r="G1434" s="16">
        <f t="shared" si="1"/>
        <v>24.223890076307512</v>
      </c>
      <c r="H1434" s="17">
        <f t="shared" si="2"/>
        <v>0.1354961832061069</v>
      </c>
      <c r="I1434" s="16">
        <v>21.12</v>
      </c>
      <c r="J1434" s="32">
        <f t="shared" si="16"/>
        <v>0.98909818074135369</v>
      </c>
      <c r="K1434" s="72">
        <f t="shared" ca="1" si="83"/>
        <v>9904.6043048634983</v>
      </c>
      <c r="L1434" s="16">
        <v>9879.0400389999995</v>
      </c>
      <c r="M1434" s="21">
        <f t="shared" ca="1" si="84"/>
        <v>2.5877277308905952E-3</v>
      </c>
      <c r="N1434" s="18"/>
      <c r="O1434" s="21"/>
      <c r="P1434" s="21"/>
      <c r="Q1434" s="33">
        <f t="shared" si="17"/>
        <v>1.0109018192586463</v>
      </c>
      <c r="R1434" s="5">
        <f t="shared" ca="1" si="4"/>
        <v>4.5402917064412565</v>
      </c>
      <c r="S1434" s="20"/>
      <c r="T1434" s="20"/>
      <c r="U1434" s="5">
        <f t="shared" ca="1" si="5"/>
        <v>8.5513763415821789</v>
      </c>
      <c r="V1434" s="23"/>
      <c r="W1434" s="20"/>
      <c r="X1434" s="32">
        <f t="shared" si="18"/>
        <v>0.97819636148270739</v>
      </c>
      <c r="Y1434" s="18">
        <f t="shared" ca="1" si="6"/>
        <v>186209110.60651931</v>
      </c>
      <c r="Z1434" s="20"/>
      <c r="AA1434" s="20"/>
      <c r="AB1434" s="18"/>
      <c r="AC1434" s="20"/>
      <c r="AD1434" s="20"/>
      <c r="AE1434" s="24">
        <f t="shared" si="94"/>
        <v>10</v>
      </c>
      <c r="AH1434" s="25" t="str">
        <f t="shared" ca="1" si="7"/>
        <v>-</v>
      </c>
      <c r="AI1434" s="15">
        <f t="shared" ca="1" si="8"/>
        <v>25.071461149723902</v>
      </c>
      <c r="AJ1434" s="15">
        <f t="shared" ca="1" si="9"/>
        <v>25.252269400179102</v>
      </c>
      <c r="AK1434" s="17">
        <f t="shared" ca="1" si="10"/>
        <v>0.1246515738850756</v>
      </c>
      <c r="AL1434" s="17">
        <f t="shared" ca="1" si="11"/>
        <v>0.10015206616052921</v>
      </c>
      <c r="AM1434" s="26">
        <f t="shared" ca="1" si="12"/>
        <v>0</v>
      </c>
      <c r="AN1434" s="26">
        <f t="shared" ca="1" si="13"/>
        <v>1</v>
      </c>
      <c r="AO1434" s="25">
        <f t="shared" si="20"/>
        <v>0</v>
      </c>
      <c r="AP1434" s="26">
        <f t="shared" si="21"/>
        <v>0</v>
      </c>
      <c r="AQ1434" s="25">
        <f t="shared" si="22"/>
        <v>1</v>
      </c>
      <c r="AR1434" s="26">
        <f t="shared" si="23"/>
        <v>0</v>
      </c>
      <c r="BD1434" s="30"/>
      <c r="BE1434" s="30"/>
      <c r="BF1434" s="30"/>
    </row>
    <row r="1435" spans="1:58" x14ac:dyDescent="0.2">
      <c r="A1435" s="40">
        <v>40150</v>
      </c>
      <c r="B1435" s="13">
        <v>23.25</v>
      </c>
      <c r="C1435" s="14">
        <v>26.65</v>
      </c>
      <c r="D1435" s="31">
        <f t="shared" si="14"/>
        <v>15791.657850958063</v>
      </c>
      <c r="E1435" s="31">
        <f t="shared" si="15"/>
        <v>15491.776904016264</v>
      </c>
      <c r="F1435" s="16">
        <f t="shared" si="0"/>
        <v>31283.434754974325</v>
      </c>
      <c r="G1435" s="16">
        <f t="shared" si="1"/>
        <v>24.933703911869205</v>
      </c>
      <c r="H1435" s="17">
        <f t="shared" si="2"/>
        <v>0.12757973733583483</v>
      </c>
      <c r="I1435" s="16">
        <v>22.46</v>
      </c>
      <c r="J1435" s="32">
        <f t="shared" si="16"/>
        <v>1.0215388097698186</v>
      </c>
      <c r="K1435" s="72">
        <f t="shared" ca="1" si="83"/>
        <v>10117.525204785605</v>
      </c>
      <c r="L1435" s="16">
        <v>10083.839844</v>
      </c>
      <c r="M1435" s="21">
        <f t="shared" ca="1" si="84"/>
        <v>3.3405291344098267E-3</v>
      </c>
      <c r="N1435" s="18"/>
      <c r="O1435" s="21"/>
      <c r="P1435" s="21"/>
      <c r="Q1435" s="33">
        <f t="shared" si="17"/>
        <v>0.97846119023018152</v>
      </c>
      <c r="R1435" s="5">
        <f t="shared" ca="1" si="4"/>
        <v>4.4423141584017571</v>
      </c>
      <c r="S1435" s="20"/>
      <c r="T1435" s="20"/>
      <c r="U1435" s="5">
        <f t="shared" ca="1" si="5"/>
        <v>8.3669034189196658</v>
      </c>
      <c r="V1435" s="23"/>
      <c r="W1435" s="20"/>
      <c r="X1435" s="32">
        <f t="shared" si="18"/>
        <v>1.043077619539637</v>
      </c>
      <c r="Y1435" s="18">
        <f t="shared" ca="1" si="6"/>
        <v>194217772.90722409</v>
      </c>
      <c r="Z1435" s="20"/>
      <c r="AA1435" s="20"/>
      <c r="AB1435" s="18"/>
      <c r="AC1435" s="20"/>
      <c r="AD1435" s="20"/>
      <c r="AE1435" s="24">
        <f t="shared" si="94"/>
        <v>9</v>
      </c>
      <c r="AH1435" s="25" t="str">
        <f t="shared" ca="1" si="7"/>
        <v>-</v>
      </c>
      <c r="AI1435" s="15">
        <f t="shared" ca="1" si="8"/>
        <v>24.916477186804872</v>
      </c>
      <c r="AJ1435" s="15">
        <f t="shared" ca="1" si="9"/>
        <v>25.206966727324641</v>
      </c>
      <c r="AK1435" s="17">
        <f t="shared" ca="1" si="10"/>
        <v>0.12448172204629439</v>
      </c>
      <c r="AL1435" s="17">
        <f t="shared" ca="1" si="11"/>
        <v>0.10414173599899898</v>
      </c>
      <c r="AM1435" s="26">
        <f t="shared" ca="1" si="12"/>
        <v>0</v>
      </c>
      <c r="AN1435" s="26">
        <f t="shared" ca="1" si="13"/>
        <v>1</v>
      </c>
      <c r="AO1435" s="25">
        <f t="shared" si="20"/>
        <v>0</v>
      </c>
      <c r="AP1435" s="26">
        <f t="shared" si="21"/>
        <v>0</v>
      </c>
      <c r="AQ1435" s="25">
        <f t="shared" si="22"/>
        <v>1</v>
      </c>
      <c r="AR1435" s="26">
        <f t="shared" si="23"/>
        <v>0</v>
      </c>
      <c r="BD1435" s="30"/>
      <c r="BE1435" s="30"/>
      <c r="BF1435" s="30"/>
    </row>
    <row r="1436" spans="1:58" x14ac:dyDescent="0.2">
      <c r="A1436" s="40">
        <v>40151</v>
      </c>
      <c r="B1436" s="13">
        <v>22.6</v>
      </c>
      <c r="C1436" s="14">
        <v>26.15</v>
      </c>
      <c r="D1436" s="31">
        <f t="shared" si="14"/>
        <v>14037.029200851612</v>
      </c>
      <c r="E1436" s="31">
        <f t="shared" si="15"/>
        <v>17022.550491820202</v>
      </c>
      <c r="F1436" s="16">
        <f t="shared" si="0"/>
        <v>31059.579692671814</v>
      </c>
      <c r="G1436" s="16">
        <f t="shared" si="1"/>
        <v>24.54561725702359</v>
      </c>
      <c r="H1436" s="17">
        <f t="shared" si="2"/>
        <v>0.13575525812619493</v>
      </c>
      <c r="I1436" s="16">
        <v>21.25</v>
      </c>
      <c r="J1436" s="32">
        <f t="shared" si="16"/>
        <v>0.97739092924458959</v>
      </c>
      <c r="K1436" s="72">
        <f t="shared" ca="1" si="83"/>
        <v>9888.3742159228041</v>
      </c>
      <c r="L1436" s="16">
        <v>9840.6396480000003</v>
      </c>
      <c r="M1436" s="21">
        <f t="shared" ca="1" si="84"/>
        <v>4.8507586529200142E-3</v>
      </c>
      <c r="N1436" s="18"/>
      <c r="O1436" s="21"/>
      <c r="P1436" s="21"/>
      <c r="Q1436" s="33">
        <f t="shared" si="17"/>
        <v>1.0226090707554105</v>
      </c>
      <c r="R1436" s="5">
        <f t="shared" ca="1" si="4"/>
        <v>4.5425615085051074</v>
      </c>
      <c r="S1436" s="20"/>
      <c r="T1436" s="20"/>
      <c r="U1436" s="5">
        <f t="shared" ca="1" si="5"/>
        <v>8.555778409512131</v>
      </c>
      <c r="V1436" s="23"/>
      <c r="W1436" s="20"/>
      <c r="X1436" s="32">
        <f t="shared" si="18"/>
        <v>0.95478185848917918</v>
      </c>
      <c r="Y1436" s="18">
        <f t="shared" ca="1" si="6"/>
        <v>185423402.07033685</v>
      </c>
      <c r="Z1436" s="20"/>
      <c r="AA1436" s="20"/>
      <c r="AB1436" s="18"/>
      <c r="AC1436" s="20"/>
      <c r="AD1436" s="20"/>
      <c r="AE1436" s="24">
        <f t="shared" si="94"/>
        <v>8</v>
      </c>
      <c r="AH1436" s="25" t="str">
        <f t="shared" ca="1" si="7"/>
        <v>-</v>
      </c>
      <c r="AI1436" s="15">
        <f t="shared" ca="1" si="8"/>
        <v>24.760479049875865</v>
      </c>
      <c r="AJ1436" s="15">
        <f t="shared" ca="1" si="9"/>
        <v>25.158257314738464</v>
      </c>
      <c r="AK1436" s="17">
        <f t="shared" ca="1" si="10"/>
        <v>0.12482077669523385</v>
      </c>
      <c r="AL1436" s="17">
        <f t="shared" ca="1" si="11"/>
        <v>0.10889880543705514</v>
      </c>
      <c r="AM1436" s="26">
        <f t="shared" ca="1" si="12"/>
        <v>0</v>
      </c>
      <c r="AN1436" s="26">
        <f t="shared" ca="1" si="13"/>
        <v>1</v>
      </c>
      <c r="AO1436" s="25">
        <f t="shared" si="20"/>
        <v>0</v>
      </c>
      <c r="AP1436" s="26">
        <f t="shared" si="21"/>
        <v>0</v>
      </c>
      <c r="AQ1436" s="25">
        <f t="shared" si="22"/>
        <v>1</v>
      </c>
      <c r="AR1436" s="26">
        <f t="shared" si="23"/>
        <v>0</v>
      </c>
      <c r="BD1436" s="30"/>
      <c r="BE1436" s="30"/>
      <c r="BF1436" s="30"/>
    </row>
    <row r="1437" spans="1:58" x14ac:dyDescent="0.2">
      <c r="A1437" s="40">
        <v>40154</v>
      </c>
      <c r="B1437" s="13">
        <v>22.5</v>
      </c>
      <c r="C1437" s="14">
        <v>26.05</v>
      </c>
      <c r="D1437" s="31">
        <f t="shared" si="14"/>
        <v>12282.40055074516</v>
      </c>
      <c r="E1437" s="31">
        <f t="shared" si="15"/>
        <v>18538.979076615837</v>
      </c>
      <c r="F1437" s="16">
        <f t="shared" si="0"/>
        <v>30821.379627360999</v>
      </c>
      <c r="G1437" s="16">
        <f t="shared" si="1"/>
        <v>24.635315697015781</v>
      </c>
      <c r="H1437" s="17">
        <f t="shared" si="2"/>
        <v>0.1362763915547025</v>
      </c>
      <c r="I1437" s="16">
        <v>22.1</v>
      </c>
      <c r="J1437" s="32">
        <f t="shared" si="16"/>
        <v>0.99595719734387467</v>
      </c>
      <c r="K1437" s="72">
        <f t="shared" ca="1" si="83"/>
        <v>9847.9959709470077</v>
      </c>
      <c r="L1437" s="16">
        <v>9758.7197269999997</v>
      </c>
      <c r="M1437" s="21">
        <f t="shared" ca="1" si="84"/>
        <v>9.1483561824203599E-3</v>
      </c>
      <c r="N1437" s="18"/>
      <c r="O1437" s="21"/>
      <c r="P1437" s="21"/>
      <c r="Q1437" s="33">
        <f t="shared" si="17"/>
        <v>1.0040428026561254</v>
      </c>
      <c r="R1437" s="5">
        <f t="shared" ca="1" si="4"/>
        <v>4.5607361860508835</v>
      </c>
      <c r="S1437" s="20"/>
      <c r="T1437" s="20"/>
      <c r="U1437" s="5">
        <f t="shared" ca="1" si="5"/>
        <v>8.5900736382295353</v>
      </c>
      <c r="V1437" s="23"/>
      <c r="W1437" s="20"/>
      <c r="X1437" s="32">
        <f t="shared" si="18"/>
        <v>0.99191439468774922</v>
      </c>
      <c r="Y1437" s="18">
        <f t="shared" ca="1" si="6"/>
        <v>183912037.00210181</v>
      </c>
      <c r="Z1437" s="20"/>
      <c r="AA1437" s="20"/>
      <c r="AB1437" s="18"/>
      <c r="AC1437" s="20"/>
      <c r="AD1437" s="20"/>
      <c r="AE1437" s="24">
        <f t="shared" si="94"/>
        <v>7</v>
      </c>
      <c r="AH1437" s="25" t="str">
        <f t="shared" ca="1" si="7"/>
        <v>-</v>
      </c>
      <c r="AI1437" s="15">
        <f t="shared" ca="1" si="8"/>
        <v>24.665362734764742</v>
      </c>
      <c r="AJ1437" s="15">
        <f t="shared" ca="1" si="9"/>
        <v>25.117591921978907</v>
      </c>
      <c r="AK1437" s="17">
        <f t="shared" ca="1" si="10"/>
        <v>0.12850342881745716</v>
      </c>
      <c r="AL1437" s="17">
        <f t="shared" ca="1" si="11"/>
        <v>0.11396369895684312</v>
      </c>
      <c r="AM1437" s="26">
        <f t="shared" ca="1" si="12"/>
        <v>0</v>
      </c>
      <c r="AN1437" s="26">
        <f t="shared" ca="1" si="13"/>
        <v>1</v>
      </c>
      <c r="AO1437" s="25">
        <f t="shared" si="20"/>
        <v>0</v>
      </c>
      <c r="AP1437" s="26">
        <f t="shared" si="21"/>
        <v>0</v>
      </c>
      <c r="AQ1437" s="25">
        <f t="shared" si="22"/>
        <v>1</v>
      </c>
      <c r="AR1437" s="26">
        <f t="shared" si="23"/>
        <v>0</v>
      </c>
      <c r="BD1437" s="30"/>
      <c r="BE1437" s="30"/>
      <c r="BF1437" s="30"/>
    </row>
    <row r="1438" spans="1:58" x14ac:dyDescent="0.2">
      <c r="A1438" s="40">
        <v>40155</v>
      </c>
      <c r="B1438" s="13">
        <v>23.5</v>
      </c>
      <c r="C1438" s="14">
        <v>26.55</v>
      </c>
      <c r="D1438" s="31">
        <f t="shared" si="14"/>
        <v>10527.771900638709</v>
      </c>
      <c r="E1438" s="31">
        <f t="shared" si="15"/>
        <v>20054.493265767283</v>
      </c>
      <c r="F1438" s="16">
        <f t="shared" si="0"/>
        <v>30582.265166405992</v>
      </c>
      <c r="G1438" s="16">
        <f t="shared" si="1"/>
        <v>25.500054741784794</v>
      </c>
      <c r="H1438" s="17">
        <f t="shared" si="2"/>
        <v>0.11487758945386062</v>
      </c>
      <c r="I1438" s="16">
        <v>23.69</v>
      </c>
      <c r="J1438" s="32">
        <f t="shared" si="16"/>
        <v>1.0270712098814008</v>
      </c>
      <c r="K1438" s="72">
        <f t="shared" ca="1" si="83"/>
        <v>10114.180785092878</v>
      </c>
      <c r="L1438" s="16">
        <v>10030.080078000001</v>
      </c>
      <c r="M1438" s="21">
        <f t="shared" ca="1" si="84"/>
        <v>8.3848490180396338E-3</v>
      </c>
      <c r="N1438" s="18"/>
      <c r="O1438" s="21"/>
      <c r="P1438" s="21"/>
      <c r="Q1438" s="33">
        <f t="shared" si="17"/>
        <v>0.97292879011859934</v>
      </c>
      <c r="R1438" s="5">
        <f t="shared" ca="1" si="4"/>
        <v>4.4370866886482121</v>
      </c>
      <c r="S1438" s="20"/>
      <c r="T1438" s="20"/>
      <c r="U1438" s="5">
        <f t="shared" ca="1" si="5"/>
        <v>8.3572438282128836</v>
      </c>
      <c r="V1438" s="23"/>
      <c r="W1438" s="20"/>
      <c r="X1438" s="32">
        <f t="shared" si="18"/>
        <v>1.0541424197628013</v>
      </c>
      <c r="Y1438" s="18">
        <f t="shared" ca="1" si="6"/>
        <v>193856720.55163395</v>
      </c>
      <c r="Z1438" s="20"/>
      <c r="AA1438" s="20"/>
      <c r="AB1438" s="18"/>
      <c r="AC1438" s="20"/>
      <c r="AD1438" s="20"/>
      <c r="AE1438" s="24">
        <f t="shared" si="94"/>
        <v>6</v>
      </c>
      <c r="AH1438" s="25" t="str">
        <f t="shared" ca="1" si="7"/>
        <v>-</v>
      </c>
      <c r="AI1438" s="15">
        <f t="shared" ca="1" si="8"/>
        <v>24.647730657334336</v>
      </c>
      <c r="AJ1438" s="15">
        <f t="shared" ca="1" si="9"/>
        <v>25.109050432406331</v>
      </c>
      <c r="AK1438" s="17">
        <f t="shared" ca="1" si="10"/>
        <v>0.12892655069389863</v>
      </c>
      <c r="AL1438" s="17">
        <f t="shared" ca="1" si="11"/>
        <v>0.11727507634413106</v>
      </c>
      <c r="AM1438" s="26">
        <f t="shared" ca="1" si="12"/>
        <v>0</v>
      </c>
      <c r="AN1438" s="26">
        <f t="shared" ca="1" si="13"/>
        <v>1</v>
      </c>
      <c r="AO1438" s="25">
        <f t="shared" si="20"/>
        <v>0</v>
      </c>
      <c r="AP1438" s="26">
        <f t="shared" si="21"/>
        <v>0</v>
      </c>
      <c r="AQ1438" s="25">
        <f t="shared" si="22"/>
        <v>1</v>
      </c>
      <c r="AR1438" s="26">
        <f t="shared" si="23"/>
        <v>0</v>
      </c>
      <c r="BD1438" s="30"/>
      <c r="BE1438" s="30"/>
      <c r="BF1438" s="30"/>
    </row>
    <row r="1439" spans="1:58" x14ac:dyDescent="0.2">
      <c r="A1439" s="40">
        <v>40156</v>
      </c>
      <c r="B1439" s="13">
        <v>23.05</v>
      </c>
      <c r="C1439" s="14">
        <v>26.45</v>
      </c>
      <c r="D1439" s="31">
        <f t="shared" si="14"/>
        <v>8773.1432505322573</v>
      </c>
      <c r="E1439" s="31">
        <f t="shared" si="15"/>
        <v>21607.554406162824</v>
      </c>
      <c r="F1439" s="16">
        <f t="shared" si="0"/>
        <v>30380.697656695083</v>
      </c>
      <c r="G1439" s="16">
        <f t="shared" si="1"/>
        <v>25.468169780402121</v>
      </c>
      <c r="H1439" s="17">
        <f t="shared" si="2"/>
        <v>0.12854442344045358</v>
      </c>
      <c r="I1439" s="16">
        <v>22.66</v>
      </c>
      <c r="J1439" s="32">
        <f t="shared" si="16"/>
        <v>0.99216685988041775</v>
      </c>
      <c r="K1439" s="72">
        <f t="shared" ca="1" si="83"/>
        <v>10034.545884801308</v>
      </c>
      <c r="L1439" s="16">
        <v>9971.2001949999994</v>
      </c>
      <c r="M1439" s="21">
        <f t="shared" ca="1" si="84"/>
        <v>6.352865107760306E-3</v>
      </c>
      <c r="N1439" s="18"/>
      <c r="O1439" s="21"/>
      <c r="P1439" s="21"/>
      <c r="Q1439" s="33">
        <f t="shared" si="17"/>
        <v>1.0078331401195824</v>
      </c>
      <c r="R1439" s="5">
        <f t="shared" ca="1" si="4"/>
        <v>4.4716567193047299</v>
      </c>
      <c r="S1439" s="20"/>
      <c r="T1439" s="20"/>
      <c r="U1439" s="5">
        <f t="shared" ca="1" si="5"/>
        <v>8.4224189350989196</v>
      </c>
      <c r="V1439" s="23"/>
      <c r="W1439" s="20"/>
      <c r="X1439" s="32">
        <f t="shared" si="18"/>
        <v>0.98433371976083539</v>
      </c>
      <c r="Y1439" s="18">
        <f t="shared" ca="1" si="6"/>
        <v>190807148.3990573</v>
      </c>
      <c r="Z1439" s="20"/>
      <c r="AA1439" s="20"/>
      <c r="AB1439" s="18"/>
      <c r="AC1439" s="20"/>
      <c r="AD1439" s="20"/>
      <c r="AE1439" s="24">
        <f t="shared" si="94"/>
        <v>5</v>
      </c>
      <c r="AH1439" s="25" t="str">
        <f t="shared" ca="1" si="7"/>
        <v>-</v>
      </c>
      <c r="AI1439" s="15">
        <f t="shared" ca="1" si="8"/>
        <v>24.698613434263702</v>
      </c>
      <c r="AJ1439" s="15">
        <f t="shared" ca="1" si="9"/>
        <v>25.114302424860881</v>
      </c>
      <c r="AK1439" s="17">
        <f t="shared" ca="1" si="10"/>
        <v>0.12975493051952555</v>
      </c>
      <c r="AL1439" s="17">
        <f t="shared" ca="1" si="11"/>
        <v>0.12027472166967021</v>
      </c>
      <c r="AM1439" s="26">
        <f t="shared" ca="1" si="12"/>
        <v>0</v>
      </c>
      <c r="AN1439" s="26">
        <f t="shared" ca="1" si="13"/>
        <v>1</v>
      </c>
      <c r="AO1439" s="25">
        <f t="shared" si="20"/>
        <v>0</v>
      </c>
      <c r="AP1439" s="26">
        <f t="shared" si="21"/>
        <v>0</v>
      </c>
      <c r="AQ1439" s="25">
        <f t="shared" si="22"/>
        <v>1</v>
      </c>
      <c r="AR1439" s="26">
        <f t="shared" si="23"/>
        <v>0</v>
      </c>
      <c r="BD1439" s="30"/>
      <c r="BE1439" s="30"/>
      <c r="BF1439" s="30"/>
    </row>
    <row r="1440" spans="1:58" x14ac:dyDescent="0.2">
      <c r="A1440" s="40">
        <v>40157</v>
      </c>
      <c r="B1440" s="13">
        <v>22.5</v>
      </c>
      <c r="C1440" s="14">
        <v>26.1</v>
      </c>
      <c r="D1440" s="31">
        <f t="shared" si="14"/>
        <v>7018.5146004258058</v>
      </c>
      <c r="E1440" s="31">
        <f t="shared" si="15"/>
        <v>23136.63532808924</v>
      </c>
      <c r="F1440" s="16">
        <f t="shared" si="0"/>
        <v>30155.149928515046</v>
      </c>
      <c r="G1440" s="16">
        <f t="shared" si="1"/>
        <v>25.262111525844531</v>
      </c>
      <c r="H1440" s="17">
        <f t="shared" si="2"/>
        <v>0.13793103448275867</v>
      </c>
      <c r="I1440" s="16">
        <v>22.32</v>
      </c>
      <c r="J1440" s="32">
        <f t="shared" si="16"/>
        <v>0.98454520438753323</v>
      </c>
      <c r="K1440" s="72">
        <f t="shared" ca="1" si="83"/>
        <v>9879.0612631355325</v>
      </c>
      <c r="L1440" s="16">
        <v>9802.2402340000008</v>
      </c>
      <c r="M1440" s="21">
        <f t="shared" ca="1" si="84"/>
        <v>7.8370890022742643E-3</v>
      </c>
      <c r="N1440" s="18"/>
      <c r="O1440" s="21"/>
      <c r="P1440" s="21"/>
      <c r="Q1440" s="33">
        <f t="shared" si="17"/>
        <v>1.0154547956124667</v>
      </c>
      <c r="R1440" s="5">
        <f t="shared" ca="1" si="4"/>
        <v>4.540576097642032</v>
      </c>
      <c r="S1440" s="20"/>
      <c r="T1440" s="20"/>
      <c r="U1440" s="5">
        <f t="shared" ca="1" si="5"/>
        <v>8.552292896825989</v>
      </c>
      <c r="V1440" s="23"/>
      <c r="W1440" s="20"/>
      <c r="X1440" s="32">
        <f t="shared" si="18"/>
        <v>0.96909040877506658</v>
      </c>
      <c r="Y1440" s="18">
        <f t="shared" ca="1" si="6"/>
        <v>184897207.97435507</v>
      </c>
      <c r="Z1440" s="20"/>
      <c r="AA1440" s="20"/>
      <c r="AB1440" s="18"/>
      <c r="AC1440" s="20"/>
      <c r="AD1440" s="20"/>
      <c r="AE1440" s="24">
        <f t="shared" si="94"/>
        <v>4</v>
      </c>
      <c r="AH1440" s="25" t="str">
        <f t="shared" ca="1" si="7"/>
        <v>-</v>
      </c>
      <c r="AI1440" s="15">
        <f t="shared" ca="1" si="8"/>
        <v>24.729741035135454</v>
      </c>
      <c r="AJ1440" s="15">
        <f t="shared" ca="1" si="9"/>
        <v>25.11862940134149</v>
      </c>
      <c r="AK1440" s="17">
        <f t="shared" ca="1" si="10"/>
        <v>0.13016073906563419</v>
      </c>
      <c r="AL1440" s="17">
        <f t="shared" ca="1" si="11"/>
        <v>0.12199205826764341</v>
      </c>
      <c r="AM1440" s="26">
        <f t="shared" ca="1" si="12"/>
        <v>0</v>
      </c>
      <c r="AN1440" s="26">
        <f t="shared" ca="1" si="13"/>
        <v>1</v>
      </c>
      <c r="AO1440" s="25">
        <f t="shared" si="20"/>
        <v>0</v>
      </c>
      <c r="AP1440" s="26">
        <f t="shared" si="21"/>
        <v>0</v>
      </c>
      <c r="AQ1440" s="25">
        <f t="shared" si="22"/>
        <v>1</v>
      </c>
      <c r="AR1440" s="26">
        <f t="shared" si="23"/>
        <v>0</v>
      </c>
      <c r="BD1440" s="30"/>
      <c r="BE1440" s="30"/>
      <c r="BF1440" s="30"/>
    </row>
    <row r="1441" spans="1:58" x14ac:dyDescent="0.2">
      <c r="A1441" s="40">
        <v>40158</v>
      </c>
      <c r="B1441" s="13">
        <v>22.1</v>
      </c>
      <c r="C1441" s="14">
        <v>26</v>
      </c>
      <c r="D1441" s="31">
        <f t="shared" si="14"/>
        <v>5263.8859503193544</v>
      </c>
      <c r="E1441" s="31">
        <f t="shared" si="15"/>
        <v>24649.24623335342</v>
      </c>
      <c r="F1441" s="16">
        <f t="shared" si="0"/>
        <v>29913.132183672773</v>
      </c>
      <c r="G1441" s="16">
        <f t="shared" si="1"/>
        <v>25.313707602393752</v>
      </c>
      <c r="H1441" s="17">
        <f t="shared" si="2"/>
        <v>0.14999999999999991</v>
      </c>
      <c r="I1441" s="16">
        <v>21.59</v>
      </c>
      <c r="J1441" s="32">
        <f t="shared" si="16"/>
        <v>0.99400028559319575</v>
      </c>
      <c r="K1441" s="72">
        <f t="shared" ca="1" si="83"/>
        <v>9819.3893837992782</v>
      </c>
      <c r="L1441" s="16">
        <v>9753.5996090000008</v>
      </c>
      <c r="M1441" s="21">
        <f t="shared" ca="1" si="84"/>
        <v>6.7451789530678314E-3</v>
      </c>
      <c r="N1441" s="18"/>
      <c r="O1441" s="21"/>
      <c r="P1441" s="21"/>
      <c r="Q1441" s="33">
        <f t="shared" si="17"/>
        <v>1.0059997144068042</v>
      </c>
      <c r="R1441" s="5">
        <f t="shared" ca="1" si="4"/>
        <v>4.5676279681692842</v>
      </c>
      <c r="S1441" s="20"/>
      <c r="T1441" s="20"/>
      <c r="U1441" s="5">
        <f t="shared" ca="1" si="5"/>
        <v>8.6033096636119168</v>
      </c>
      <c r="V1441" s="23"/>
      <c r="W1441" s="20"/>
      <c r="X1441" s="32">
        <f t="shared" si="18"/>
        <v>0.98800057118639162</v>
      </c>
      <c r="Y1441" s="18">
        <f t="shared" ca="1" si="6"/>
        <v>182666524.44246745</v>
      </c>
      <c r="Z1441" s="20"/>
      <c r="AA1441" s="20"/>
      <c r="AB1441" s="18"/>
      <c r="AC1441" s="20"/>
      <c r="AD1441" s="20"/>
      <c r="AE1441" s="24">
        <f t="shared" si="94"/>
        <v>3</v>
      </c>
      <c r="AH1441" s="25" t="str">
        <f t="shared" ca="1" si="7"/>
        <v>-</v>
      </c>
      <c r="AI1441" s="15">
        <f t="shared" ca="1" si="8"/>
        <v>24.755884025752689</v>
      </c>
      <c r="AJ1441" s="15">
        <f t="shared" ca="1" si="9"/>
        <v>25.1275460493225</v>
      </c>
      <c r="AK1441" s="17">
        <f t="shared" ca="1" si="10"/>
        <v>0.1338974495096617</v>
      </c>
      <c r="AL1441" s="17">
        <f t="shared" ca="1" si="11"/>
        <v>0.12566407875181473</v>
      </c>
      <c r="AM1441" s="26">
        <f t="shared" ca="1" si="12"/>
        <v>0</v>
      </c>
      <c r="AN1441" s="26">
        <f t="shared" ca="1" si="13"/>
        <v>1</v>
      </c>
      <c r="AO1441" s="25">
        <f t="shared" si="20"/>
        <v>0</v>
      </c>
      <c r="AP1441" s="26">
        <f t="shared" si="21"/>
        <v>0</v>
      </c>
      <c r="AQ1441" s="25">
        <f t="shared" si="22"/>
        <v>1</v>
      </c>
      <c r="AR1441" s="26">
        <f t="shared" si="23"/>
        <v>0</v>
      </c>
      <c r="BD1441" s="30"/>
      <c r="BE1441" s="30"/>
      <c r="BF1441" s="30"/>
    </row>
    <row r="1442" spans="1:58" x14ac:dyDescent="0.2">
      <c r="A1442" s="40">
        <v>40161</v>
      </c>
      <c r="B1442" s="13">
        <v>21.1</v>
      </c>
      <c r="C1442" s="14">
        <v>25.55</v>
      </c>
      <c r="D1442" s="31">
        <f t="shared" si="14"/>
        <v>3509.2573002129029</v>
      </c>
      <c r="E1442" s="31">
        <f t="shared" si="15"/>
        <v>26140.680585943905</v>
      </c>
      <c r="F1442" s="16">
        <f t="shared" si="0"/>
        <v>29649.937886156808</v>
      </c>
      <c r="G1442" s="16">
        <f t="shared" si="1"/>
        <v>25.023314411453171</v>
      </c>
      <c r="H1442" s="17">
        <f t="shared" si="2"/>
        <v>0.17416829745596862</v>
      </c>
      <c r="I1442" s="16">
        <v>21.15</v>
      </c>
      <c r="J1442" s="32">
        <f t="shared" si="16"/>
        <v>0.97983053902369788</v>
      </c>
      <c r="K1442" s="72">
        <f t="shared" ca="1" si="83"/>
        <v>9620.9453501569533</v>
      </c>
      <c r="L1442" s="16">
        <v>9574.4003909999992</v>
      </c>
      <c r="M1442" s="21">
        <f t="shared" ca="1" si="84"/>
        <v>4.8613967722413868E-3</v>
      </c>
      <c r="N1442" s="18"/>
      <c r="O1442" s="21"/>
      <c r="P1442" s="21"/>
      <c r="Q1442" s="33">
        <f t="shared" si="17"/>
        <v>1.0201694609763021</v>
      </c>
      <c r="R1442" s="5">
        <f t="shared" ca="1" si="4"/>
        <v>4.6595604429810384</v>
      </c>
      <c r="S1442" s="20"/>
      <c r="T1442" s="20"/>
      <c r="U1442" s="5">
        <f t="shared" ca="1" si="5"/>
        <v>8.7765333034314033</v>
      </c>
      <c r="V1442" s="23"/>
      <c r="W1442" s="20"/>
      <c r="X1442" s="32">
        <f t="shared" si="18"/>
        <v>0.95966107804739575</v>
      </c>
      <c r="Y1442" s="18">
        <f t="shared" ca="1" si="6"/>
        <v>175286416.8626124</v>
      </c>
      <c r="Z1442" s="20"/>
      <c r="AA1442" s="20"/>
      <c r="AB1442" s="18"/>
      <c r="AC1442" s="20"/>
      <c r="AD1442" s="20"/>
      <c r="AE1442" s="24">
        <f t="shared" si="94"/>
        <v>2</v>
      </c>
      <c r="AH1442" s="25" t="str">
        <f t="shared" ca="1" si="7"/>
        <v>-</v>
      </c>
      <c r="AI1442" s="15">
        <f t="shared" ca="1" si="8"/>
        <v>24.711702682269376</v>
      </c>
      <c r="AJ1442" s="15">
        <f t="shared" ca="1" si="9"/>
        <v>25.141048517194204</v>
      </c>
      <c r="AK1442" s="17">
        <f t="shared" ca="1" si="10"/>
        <v>0.14029962273129065</v>
      </c>
      <c r="AL1442" s="17">
        <f t="shared" ca="1" si="11"/>
        <v>0.13070097348960175</v>
      </c>
      <c r="AM1442" s="26">
        <f t="shared" ca="1" si="12"/>
        <v>0</v>
      </c>
      <c r="AN1442" s="26">
        <f t="shared" ca="1" si="13"/>
        <v>1</v>
      </c>
      <c r="AO1442" s="25">
        <f t="shared" si="20"/>
        <v>0</v>
      </c>
      <c r="AP1442" s="26">
        <f t="shared" si="21"/>
        <v>0</v>
      </c>
      <c r="AQ1442" s="25">
        <f t="shared" si="22"/>
        <v>1</v>
      </c>
      <c r="AR1442" s="26">
        <f t="shared" si="23"/>
        <v>0</v>
      </c>
      <c r="BD1442" s="30"/>
      <c r="BE1442" s="30"/>
      <c r="BF1442" s="30"/>
    </row>
    <row r="1443" spans="1:58" x14ac:dyDescent="0.2">
      <c r="A1443" s="40">
        <v>40162</v>
      </c>
      <c r="B1443" s="13">
        <v>21.35</v>
      </c>
      <c r="C1443" s="14">
        <v>25.25</v>
      </c>
      <c r="D1443" s="31">
        <f t="shared" si="14"/>
        <v>1754.6286501064515</v>
      </c>
      <c r="E1443" s="31">
        <f t="shared" si="15"/>
        <v>27589.708551393851</v>
      </c>
      <c r="F1443" s="16">
        <f t="shared" si="0"/>
        <v>29344.337201500304</v>
      </c>
      <c r="G1443" s="16">
        <f t="shared" si="1"/>
        <v>25.016801625525712</v>
      </c>
      <c r="H1443" s="17">
        <f t="shared" si="2"/>
        <v>0.15445544554455437</v>
      </c>
      <c r="I1443" s="16">
        <v>21.5</v>
      </c>
      <c r="J1443" s="32">
        <f t="shared" si="16"/>
        <v>0.98943545518231035</v>
      </c>
      <c r="K1443" s="72">
        <f t="shared" ca="1" si="83"/>
        <v>9518.916358849121</v>
      </c>
      <c r="L1443" s="16">
        <v>9425.9199219999991</v>
      </c>
      <c r="M1443" s="21">
        <f t="shared" ca="1" si="84"/>
        <v>9.8660329833769513E-3</v>
      </c>
      <c r="N1443" s="18"/>
      <c r="O1443" s="21"/>
      <c r="P1443" s="21"/>
      <c r="Q1443" s="33">
        <f t="shared" si="17"/>
        <v>1.0105645448176896</v>
      </c>
      <c r="R1443" s="5">
        <f t="shared" ca="1" si="4"/>
        <v>4.7085904162558494</v>
      </c>
      <c r="S1443" s="20"/>
      <c r="T1443" s="20"/>
      <c r="U1443" s="5">
        <f t="shared" ca="1" si="5"/>
        <v>8.8689497401265953</v>
      </c>
      <c r="V1443" s="23"/>
      <c r="W1443" s="20"/>
      <c r="X1443" s="32">
        <f t="shared" si="18"/>
        <v>0.97887091036462059</v>
      </c>
      <c r="Y1443" s="18">
        <f t="shared" ca="1" si="6"/>
        <v>171571482.04942042</v>
      </c>
      <c r="Z1443" s="20"/>
      <c r="AA1443" s="20"/>
      <c r="AB1443" s="18"/>
      <c r="AC1443" s="20"/>
      <c r="AD1443" s="20"/>
      <c r="AE1443" s="24">
        <f t="shared" si="94"/>
        <v>1</v>
      </c>
      <c r="AH1443" s="25" t="str">
        <f t="shared" ca="1" si="7"/>
        <v>-</v>
      </c>
      <c r="AI1443" s="15">
        <f t="shared" ca="1" si="8"/>
        <v>24.683838610332629</v>
      </c>
      <c r="AJ1443" s="15">
        <f t="shared" ca="1" si="9"/>
        <v>25.143286530525685</v>
      </c>
      <c r="AK1443" s="17">
        <f t="shared" ca="1" si="10"/>
        <v>0.14332946506293262</v>
      </c>
      <c r="AL1443" s="17">
        <f t="shared" ca="1" si="11"/>
        <v>0.1338729573546549</v>
      </c>
      <c r="AM1443" s="26">
        <f t="shared" ca="1" si="12"/>
        <v>0</v>
      </c>
      <c r="AN1443" s="26">
        <f t="shared" ca="1" si="13"/>
        <v>1</v>
      </c>
      <c r="AO1443" s="25">
        <f t="shared" si="20"/>
        <v>0</v>
      </c>
      <c r="AP1443" s="26">
        <f t="shared" si="21"/>
        <v>0</v>
      </c>
      <c r="AQ1443" s="25">
        <f t="shared" si="22"/>
        <v>1</v>
      </c>
      <c r="AR1443" s="26">
        <f t="shared" si="23"/>
        <v>0</v>
      </c>
      <c r="BD1443" s="30"/>
      <c r="BE1443" s="30"/>
      <c r="BF1443" s="30"/>
    </row>
    <row r="1444" spans="1:58" x14ac:dyDescent="0.2">
      <c r="A1444" s="41">
        <v>40163</v>
      </c>
      <c r="B1444" s="13">
        <v>24.1</v>
      </c>
      <c r="C1444" s="14">
        <v>26.5</v>
      </c>
      <c r="D1444" s="31">
        <f t="shared" si="14"/>
        <v>29073.325251582872</v>
      </c>
      <c r="E1444" s="31">
        <f t="shared" si="15"/>
        <v>0</v>
      </c>
      <c r="F1444" s="16">
        <f t="shared" si="0"/>
        <v>29073.325251582872</v>
      </c>
      <c r="G1444" s="16">
        <f t="shared" si="1"/>
        <v>24.1</v>
      </c>
      <c r="H1444" s="17">
        <f t="shared" si="2"/>
        <v>9.0566037735849036E-2</v>
      </c>
      <c r="I1444" s="16">
        <v>20.54</v>
      </c>
      <c r="J1444" s="32">
        <f t="shared" si="16"/>
        <v>0.95445544554455475</v>
      </c>
      <c r="K1444" s="72">
        <f t="shared" ca="1" si="83"/>
        <v>9085.0111615857713</v>
      </c>
      <c r="L1444" s="16">
        <v>9057.2802730000003</v>
      </c>
      <c r="M1444" s="21">
        <f t="shared" ca="1" si="84"/>
        <v>3.0617235803597205E-3</v>
      </c>
      <c r="N1444" s="18"/>
      <c r="O1444" s="21"/>
      <c r="P1444" s="21"/>
      <c r="Q1444" s="33">
        <f t="shared" si="17"/>
        <v>1.0455445544554454</v>
      </c>
      <c r="R1444" s="5">
        <f t="shared" ca="1" si="4"/>
        <v>4.9228359814613096</v>
      </c>
      <c r="S1444" s="20"/>
      <c r="T1444" s="20"/>
      <c r="U1444" s="5">
        <f t="shared" ca="1" si="5"/>
        <v>9.2725646433913536</v>
      </c>
      <c r="V1444" s="23"/>
      <c r="W1444" s="20"/>
      <c r="X1444" s="32">
        <f t="shared" si="18"/>
        <v>0.90891089108910939</v>
      </c>
      <c r="Y1444" s="18">
        <f t="shared" ca="1" si="6"/>
        <v>155932925.52567449</v>
      </c>
      <c r="Z1444" s="20"/>
      <c r="AA1444" s="20"/>
      <c r="AB1444" s="18"/>
      <c r="AC1444" s="20"/>
      <c r="AD1444" s="20"/>
      <c r="AE1444" s="24">
        <v>22</v>
      </c>
      <c r="AH1444" s="25" t="str">
        <f t="shared" ca="1" si="7"/>
        <v>-</v>
      </c>
      <c r="AI1444" s="15">
        <f t="shared" ca="1" si="8"/>
        <v>24.629674723713524</v>
      </c>
      <c r="AJ1444" s="15">
        <f t="shared" ca="1" si="9"/>
        <v>25.136622123691041</v>
      </c>
      <c r="AK1444" s="17">
        <f t="shared" ca="1" si="10"/>
        <v>0.13927753977659738</v>
      </c>
      <c r="AL1444" s="17">
        <f t="shared" ca="1" si="11"/>
        <v>0.13112897865253942</v>
      </c>
      <c r="AM1444" s="26">
        <f t="shared" ca="1" si="12"/>
        <v>0</v>
      </c>
      <c r="AN1444" s="26">
        <f t="shared" ca="1" si="13"/>
        <v>1</v>
      </c>
      <c r="AO1444" s="25">
        <f t="shared" si="20"/>
        <v>0</v>
      </c>
      <c r="AP1444" s="26">
        <f t="shared" si="21"/>
        <v>0</v>
      </c>
      <c r="AQ1444" s="25">
        <f t="shared" si="22"/>
        <v>1</v>
      </c>
      <c r="AR1444" s="26">
        <f t="shared" si="23"/>
        <v>0</v>
      </c>
      <c r="BD1444" s="30"/>
      <c r="BE1444" s="30"/>
      <c r="BF1444" s="30"/>
    </row>
    <row r="1445" spans="1:58" x14ac:dyDescent="0.2">
      <c r="A1445" s="40">
        <v>40164</v>
      </c>
      <c r="B1445" s="13">
        <v>24.45</v>
      </c>
      <c r="C1445" s="14">
        <v>26.75</v>
      </c>
      <c r="D1445" s="31">
        <f t="shared" si="14"/>
        <v>27751.810467420015</v>
      </c>
      <c r="E1445" s="31">
        <f t="shared" si="15"/>
        <v>1201.8304263518819</v>
      </c>
      <c r="F1445" s="73">
        <f t="shared" si="0"/>
        <v>28953.640893771895</v>
      </c>
      <c r="G1445" s="16">
        <f t="shared" si="1"/>
        <v>24.545470203238029</v>
      </c>
      <c r="H1445" s="17">
        <f t="shared" si="2"/>
        <v>8.5981308411214985E-2</v>
      </c>
      <c r="I1445" s="16">
        <v>22.57</v>
      </c>
      <c r="J1445" s="32">
        <f t="shared" si="16"/>
        <v>1.0142915097898264</v>
      </c>
      <c r="K1445" s="72">
        <f t="shared" ca="1" si="83"/>
        <v>9214.4740165849744</v>
      </c>
      <c r="L1445" s="16">
        <v>9177.5996090000008</v>
      </c>
      <c r="M1445" s="21">
        <f t="shared" ca="1" si="84"/>
        <v>4.0178705931791531E-3</v>
      </c>
      <c r="N1445" s="18"/>
      <c r="O1445" s="21"/>
      <c r="P1445" s="21"/>
      <c r="Q1445" s="33">
        <f t="shared" si="17"/>
        <v>0.98570849021017359</v>
      </c>
      <c r="R1445" s="5">
        <f t="shared" ca="1" si="4"/>
        <v>4.8522790748528379</v>
      </c>
      <c r="S1445" s="20"/>
      <c r="T1445" s="20"/>
      <c r="U1445" s="5">
        <f t="shared" ca="1" si="5"/>
        <v>9.1397327815885223</v>
      </c>
      <c r="V1445" s="23"/>
      <c r="W1445" s="20"/>
      <c r="X1445" s="32">
        <f t="shared" si="18"/>
        <v>1.0285830195796528</v>
      </c>
      <c r="Y1445" s="18">
        <f t="shared" ca="1" si="6"/>
        <v>160379403.62384239</v>
      </c>
      <c r="Z1445" s="20"/>
      <c r="AA1445" s="20"/>
      <c r="AB1445" s="18"/>
      <c r="AC1445" s="20"/>
      <c r="AD1445" s="20"/>
      <c r="AE1445" s="24">
        <f t="shared" ref="AE1445:AE1465" si="95">AE1444-1</f>
        <v>21</v>
      </c>
      <c r="AH1445" s="25" t="str">
        <f t="shared" ca="1" si="7"/>
        <v>-</v>
      </c>
      <c r="AI1445" s="15">
        <f t="shared" ca="1" si="8"/>
        <v>24.598305236199614</v>
      </c>
      <c r="AJ1445" s="15">
        <f t="shared" ca="1" si="9"/>
        <v>25.140114680470234</v>
      </c>
      <c r="AK1445" s="17">
        <f t="shared" ca="1" si="10"/>
        <v>0.13218368727172428</v>
      </c>
      <c r="AL1445" s="17">
        <f t="shared" ca="1" si="11"/>
        <v>0.12846538240520775</v>
      </c>
      <c r="AM1445" s="26">
        <f t="shared" ca="1" si="12"/>
        <v>0</v>
      </c>
      <c r="AN1445" s="26">
        <f t="shared" ca="1" si="13"/>
        <v>1</v>
      </c>
      <c r="AO1445" s="25">
        <f t="shared" si="20"/>
        <v>0</v>
      </c>
      <c r="AP1445" s="26">
        <f t="shared" si="21"/>
        <v>0</v>
      </c>
      <c r="AQ1445" s="25">
        <f t="shared" si="22"/>
        <v>1</v>
      </c>
      <c r="AR1445" s="26">
        <f t="shared" si="23"/>
        <v>0</v>
      </c>
      <c r="BD1445" s="30"/>
      <c r="BE1445" s="30"/>
      <c r="BF1445" s="30"/>
    </row>
    <row r="1446" spans="1:58" x14ac:dyDescent="0.2">
      <c r="A1446" s="40">
        <v>40165</v>
      </c>
      <c r="B1446" s="13">
        <v>24.1</v>
      </c>
      <c r="C1446" s="14">
        <v>26.4</v>
      </c>
      <c r="D1446" s="31">
        <f t="shared" si="14"/>
        <v>26430.295683257158</v>
      </c>
      <c r="E1446" s="31">
        <f t="shared" si="15"/>
        <v>2409.719640287653</v>
      </c>
      <c r="F1446" s="16">
        <f t="shared" si="0"/>
        <v>28840.015323544812</v>
      </c>
      <c r="G1446" s="16">
        <f t="shared" si="1"/>
        <v>24.292175874751944</v>
      </c>
      <c r="H1446" s="17">
        <f t="shared" si="2"/>
        <v>8.7121212121212044E-2</v>
      </c>
      <c r="I1446" s="16">
        <v>21.68</v>
      </c>
      <c r="J1446" s="32">
        <f t="shared" si="16"/>
        <v>0.98579670878988412</v>
      </c>
      <c r="K1446" s="72">
        <f t="shared" ca="1" si="83"/>
        <v>9083.2278386839189</v>
      </c>
      <c r="L1446" s="16">
        <v>9021.4404300000006</v>
      </c>
      <c r="M1446" s="21">
        <f t="shared" ca="1" si="84"/>
        <v>6.8489515796667875E-3</v>
      </c>
      <c r="N1446" s="18"/>
      <c r="O1446" s="21"/>
      <c r="P1446" s="21"/>
      <c r="Q1446" s="33">
        <f t="shared" si="17"/>
        <v>1.0142032912101158</v>
      </c>
      <c r="R1446" s="5">
        <f t="shared" ca="1" si="4"/>
        <v>4.9209923969741363</v>
      </c>
      <c r="S1446" s="20"/>
      <c r="T1446" s="20"/>
      <c r="U1446" s="5">
        <f t="shared" ca="1" si="5"/>
        <v>9.269229720907445</v>
      </c>
      <c r="V1446" s="23"/>
      <c r="W1446" s="20"/>
      <c r="X1446" s="32">
        <f t="shared" si="18"/>
        <v>0.97159341757976825</v>
      </c>
      <c r="Y1446" s="18">
        <f t="shared" ca="1" si="6"/>
        <v>155813317.63923824</v>
      </c>
      <c r="Z1446" s="20"/>
      <c r="AA1446" s="20"/>
      <c r="AB1446" s="18"/>
      <c r="AC1446" s="20"/>
      <c r="AD1446" s="20"/>
      <c r="AE1446" s="24">
        <f t="shared" si="95"/>
        <v>20</v>
      </c>
      <c r="AH1446" s="25" t="str">
        <f t="shared" ca="1" si="7"/>
        <v>-</v>
      </c>
      <c r="AI1446" s="15">
        <f t="shared" ca="1" si="8"/>
        <v>24.593170754044941</v>
      </c>
      <c r="AJ1446" s="15">
        <f t="shared" ca="1" si="9"/>
        <v>25.133826287171505</v>
      </c>
      <c r="AK1446" s="17">
        <f t="shared" ca="1" si="10"/>
        <v>0.12371538354479983</v>
      </c>
      <c r="AL1446" s="17">
        <f t="shared" ca="1" si="11"/>
        <v>0.12555290002324859</v>
      </c>
      <c r="AM1446" s="26">
        <f t="shared" ca="1" si="12"/>
        <v>0</v>
      </c>
      <c r="AN1446" s="26">
        <f t="shared" ca="1" si="13"/>
        <v>0</v>
      </c>
      <c r="AO1446" s="25">
        <f t="shared" si="20"/>
        <v>0</v>
      </c>
      <c r="AP1446" s="26">
        <f t="shared" si="21"/>
        <v>0</v>
      </c>
      <c r="AQ1446" s="25">
        <f t="shared" si="22"/>
        <v>1</v>
      </c>
      <c r="AR1446" s="26">
        <f t="shared" si="23"/>
        <v>0</v>
      </c>
      <c r="BD1446" s="30"/>
      <c r="BE1446" s="30"/>
      <c r="BF1446" s="30"/>
    </row>
    <row r="1447" spans="1:58" x14ac:dyDescent="0.2">
      <c r="A1447" s="40">
        <v>40168</v>
      </c>
      <c r="B1447" s="13">
        <v>23.25</v>
      </c>
      <c r="C1447" s="14">
        <v>25.65</v>
      </c>
      <c r="D1447" s="31">
        <f t="shared" si="14"/>
        <v>25108.780899094301</v>
      </c>
      <c r="E1447" s="31">
        <f t="shared" si="15"/>
        <v>3616.1024546181407</v>
      </c>
      <c r="F1447" s="16">
        <f t="shared" si="0"/>
        <v>28724.883353712441</v>
      </c>
      <c r="G1447" s="16">
        <f t="shared" si="1"/>
        <v>23.552129891502656</v>
      </c>
      <c r="H1447" s="17">
        <f t="shared" si="2"/>
        <v>9.3567251461988299E-2</v>
      </c>
      <c r="I1447" s="16">
        <v>20.49</v>
      </c>
      <c r="J1447" s="32">
        <f t="shared" si="16"/>
        <v>0.96566514927414859</v>
      </c>
      <c r="K1447" s="72">
        <f t="shared" ca="1" si="83"/>
        <v>8770.9989761024008</v>
      </c>
      <c r="L1447" s="16">
        <v>8737.2802730000003</v>
      </c>
      <c r="M1447" s="21">
        <f t="shared" ca="1" si="84"/>
        <v>3.8591760878494675E-3</v>
      </c>
      <c r="N1447" s="18"/>
      <c r="O1447" s="21"/>
      <c r="P1447" s="21"/>
      <c r="Q1447" s="33">
        <f t="shared" si="17"/>
        <v>1.0343348507258514</v>
      </c>
      <c r="R1447" s="5">
        <f t="shared" ca="1" si="4"/>
        <v>5.0897418955606675</v>
      </c>
      <c r="S1447" s="20"/>
      <c r="T1447" s="20"/>
      <c r="U1447" s="5">
        <f t="shared" ca="1" si="5"/>
        <v>9.5871591079348288</v>
      </c>
      <c r="V1447" s="23"/>
      <c r="W1447" s="20"/>
      <c r="X1447" s="32">
        <f t="shared" si="18"/>
        <v>0.93133029854829708</v>
      </c>
      <c r="Y1447" s="18">
        <f t="shared" ca="1" si="6"/>
        <v>145104113.25034553</v>
      </c>
      <c r="Z1447" s="20"/>
      <c r="AA1447" s="20"/>
      <c r="AB1447" s="18"/>
      <c r="AC1447" s="20"/>
      <c r="AD1447" s="20"/>
      <c r="AE1447" s="24">
        <f t="shared" si="95"/>
        <v>19</v>
      </c>
      <c r="AH1447" s="25" t="str">
        <f t="shared" ca="1" si="7"/>
        <v>-</v>
      </c>
      <c r="AI1447" s="15">
        <f t="shared" ca="1" si="8"/>
        <v>24.532674430373852</v>
      </c>
      <c r="AJ1447" s="15">
        <f t="shared" ca="1" si="9"/>
        <v>25.129743115032326</v>
      </c>
      <c r="AK1447" s="17">
        <f t="shared" ca="1" si="10"/>
        <v>0.11430992545513123</v>
      </c>
      <c r="AL1447" s="17">
        <f t="shared" ca="1" si="11"/>
        <v>0.12426457331328769</v>
      </c>
      <c r="AM1447" s="26">
        <f t="shared" ca="1" si="12"/>
        <v>0</v>
      </c>
      <c r="AN1447" s="26">
        <f t="shared" ca="1" si="13"/>
        <v>0</v>
      </c>
      <c r="AO1447" s="25">
        <f t="shared" si="20"/>
        <v>0</v>
      </c>
      <c r="AP1447" s="26">
        <f t="shared" si="21"/>
        <v>0</v>
      </c>
      <c r="AQ1447" s="25">
        <f t="shared" si="22"/>
        <v>1</v>
      </c>
      <c r="AR1447" s="26">
        <f t="shared" si="23"/>
        <v>0</v>
      </c>
      <c r="BD1447" s="30"/>
      <c r="BE1447" s="30"/>
      <c r="BF1447" s="30"/>
    </row>
    <row r="1448" spans="1:58" x14ac:dyDescent="0.2">
      <c r="A1448" s="40">
        <v>40169</v>
      </c>
      <c r="B1448" s="13">
        <v>22.65</v>
      </c>
      <c r="C1448" s="14">
        <v>25.1</v>
      </c>
      <c r="D1448" s="31">
        <f t="shared" si="14"/>
        <v>23787.266114931444</v>
      </c>
      <c r="E1448" s="31">
        <f t="shared" si="15"/>
        <v>4813.9667326604977</v>
      </c>
      <c r="F1448" s="16">
        <f t="shared" si="0"/>
        <v>28601.232847591942</v>
      </c>
      <c r="G1448" s="16">
        <f t="shared" si="1"/>
        <v>23.062367486320124</v>
      </c>
      <c r="H1448" s="17">
        <f t="shared" si="2"/>
        <v>9.7609561752988183E-2</v>
      </c>
      <c r="I1448" s="16">
        <v>19.54</v>
      </c>
      <c r="J1448" s="32">
        <f t="shared" si="16"/>
        <v>0.97499004219538932</v>
      </c>
      <c r="K1448" s="72">
        <f t="shared" ca="1" si="83"/>
        <v>8551.2880287146436</v>
      </c>
      <c r="L1448" s="16">
        <v>8540.1601559999999</v>
      </c>
      <c r="M1448" s="21">
        <f t="shared" ca="1" si="84"/>
        <v>1.3030051558021007E-3</v>
      </c>
      <c r="N1448" s="18"/>
      <c r="O1448" s="21"/>
      <c r="P1448" s="21"/>
      <c r="Q1448" s="33">
        <f t="shared" si="17"/>
        <v>1.0250099578046108</v>
      </c>
      <c r="R1448" s="5">
        <f t="shared" ca="1" si="4"/>
        <v>5.2168187907415096</v>
      </c>
      <c r="S1448" s="20"/>
      <c r="T1448" s="20"/>
      <c r="U1448" s="5">
        <f t="shared" ca="1" si="5"/>
        <v>9.8265971233619105</v>
      </c>
      <c r="V1448" s="23"/>
      <c r="W1448" s="20"/>
      <c r="X1448" s="32">
        <f t="shared" si="18"/>
        <v>0.94998008439077852</v>
      </c>
      <c r="Y1448" s="18">
        <f t="shared" ca="1" si="6"/>
        <v>137836945.67312866</v>
      </c>
      <c r="Z1448" s="20"/>
      <c r="AA1448" s="20"/>
      <c r="AB1448" s="18"/>
      <c r="AC1448" s="20"/>
      <c r="AD1448" s="20"/>
      <c r="AE1448" s="24">
        <f t="shared" si="95"/>
        <v>18</v>
      </c>
      <c r="AH1448" s="25" t="str">
        <f t="shared" ca="1" si="7"/>
        <v>-</v>
      </c>
      <c r="AI1448" s="15">
        <f t="shared" ca="1" si="8"/>
        <v>24.465638259086116</v>
      </c>
      <c r="AJ1448" s="15">
        <f t="shared" ca="1" si="9"/>
        <v>25.102395328634096</v>
      </c>
      <c r="AK1448" s="17">
        <f t="shared" ca="1" si="10"/>
        <v>0.10155013617130115</v>
      </c>
      <c r="AL1448" s="17">
        <f t="shared" ca="1" si="11"/>
        <v>0.1233439922856487</v>
      </c>
      <c r="AM1448" s="26">
        <f t="shared" ca="1" si="12"/>
        <v>0</v>
      </c>
      <c r="AN1448" s="26">
        <f t="shared" ca="1" si="13"/>
        <v>0</v>
      </c>
      <c r="AO1448" s="25">
        <f t="shared" si="20"/>
        <v>0</v>
      </c>
      <c r="AP1448" s="26">
        <f t="shared" si="21"/>
        <v>0</v>
      </c>
      <c r="AQ1448" s="25">
        <f t="shared" si="22"/>
        <v>1</v>
      </c>
      <c r="AR1448" s="26">
        <f t="shared" si="23"/>
        <v>0</v>
      </c>
      <c r="BD1448" s="30"/>
      <c r="BE1448" s="30"/>
      <c r="BF1448" s="30"/>
    </row>
    <row r="1449" spans="1:58" x14ac:dyDescent="0.2">
      <c r="A1449" s="40">
        <v>40170</v>
      </c>
      <c r="B1449" s="13">
        <v>22.45</v>
      </c>
      <c r="C1449" s="14">
        <v>24.9</v>
      </c>
      <c r="D1449" s="31">
        <f t="shared" si="14"/>
        <v>22465.751330768588</v>
      </c>
      <c r="E1449" s="31">
        <f t="shared" si="15"/>
        <v>6006.4890378911241</v>
      </c>
      <c r="F1449" s="16">
        <f t="shared" si="0"/>
        <v>28472.24036865971</v>
      </c>
      <c r="G1449" s="16">
        <f t="shared" si="1"/>
        <v>22.966850727315141</v>
      </c>
      <c r="H1449" s="17">
        <f t="shared" si="2"/>
        <v>9.8393574297188757E-2</v>
      </c>
      <c r="I1449" s="16">
        <v>19.71</v>
      </c>
      <c r="J1449" s="32">
        <f t="shared" si="16"/>
        <v>0.99136697506475557</v>
      </c>
      <c r="K1449" s="72">
        <f t="shared" ca="1" si="83"/>
        <v>8477.1189366916806</v>
      </c>
      <c r="L1449" s="16">
        <v>8417.2802730000003</v>
      </c>
      <c r="M1449" s="21">
        <f t="shared" ca="1" si="84"/>
        <v>7.1090259265363855E-3</v>
      </c>
      <c r="N1449" s="18"/>
      <c r="O1449" s="21"/>
      <c r="P1449" s="21"/>
      <c r="Q1449" s="33">
        <f t="shared" si="17"/>
        <v>1.0086330249352444</v>
      </c>
      <c r="R1449" s="5">
        <f t="shared" ca="1" si="4"/>
        <v>5.2616365154558942</v>
      </c>
      <c r="S1449" s="20"/>
      <c r="T1449" s="20"/>
      <c r="U1449" s="5">
        <f t="shared" ca="1" si="5"/>
        <v>9.9110910592424908</v>
      </c>
      <c r="V1449" s="23"/>
      <c r="W1449" s="20"/>
      <c r="X1449" s="32">
        <f t="shared" si="18"/>
        <v>0.98273395012951115</v>
      </c>
      <c r="Y1449" s="18">
        <f t="shared" ca="1" si="6"/>
        <v>135448131.24295902</v>
      </c>
      <c r="Z1449" s="20"/>
      <c r="AA1449" s="20"/>
      <c r="AB1449" s="18"/>
      <c r="AC1449" s="20"/>
      <c r="AD1449" s="20"/>
      <c r="AE1449" s="24">
        <f t="shared" si="95"/>
        <v>17</v>
      </c>
      <c r="AH1449" s="25" t="str">
        <f t="shared" ca="1" si="7"/>
        <v>-</v>
      </c>
      <c r="AI1449" s="15">
        <f t="shared" ca="1" si="8"/>
        <v>24.446705966368921</v>
      </c>
      <c r="AJ1449" s="15">
        <f t="shared" ca="1" si="9"/>
        <v>25.058887654804888</v>
      </c>
      <c r="AK1449" s="17">
        <f t="shared" ca="1" si="10"/>
        <v>9.2206490963406884E-2</v>
      </c>
      <c r="AL1449" s="17">
        <f t="shared" ca="1" si="11"/>
        <v>0.12177020664880475</v>
      </c>
      <c r="AM1449" s="26">
        <f t="shared" ca="1" si="12"/>
        <v>0</v>
      </c>
      <c r="AN1449" s="26">
        <f t="shared" ca="1" si="13"/>
        <v>0</v>
      </c>
      <c r="AO1449" s="25">
        <f t="shared" si="20"/>
        <v>0</v>
      </c>
      <c r="AP1449" s="26">
        <f t="shared" si="21"/>
        <v>0</v>
      </c>
      <c r="AQ1449" s="25">
        <f t="shared" si="22"/>
        <v>1</v>
      </c>
      <c r="AR1449" s="26">
        <f t="shared" si="23"/>
        <v>0</v>
      </c>
      <c r="BD1449" s="30"/>
      <c r="BE1449" s="30"/>
      <c r="BF1449" s="30"/>
    </row>
    <row r="1450" spans="1:58" x14ac:dyDescent="0.2">
      <c r="A1450" s="40">
        <v>40171</v>
      </c>
      <c r="B1450" s="13">
        <v>22.1</v>
      </c>
      <c r="C1450" s="14">
        <v>24.75</v>
      </c>
      <c r="D1450" s="31">
        <f t="shared" si="14"/>
        <v>21144.236546605731</v>
      </c>
      <c r="E1450" s="31">
        <f t="shared" si="15"/>
        <v>7197.9752589536211</v>
      </c>
      <c r="F1450" s="16">
        <f t="shared" si="0"/>
        <v>28342.211805559353</v>
      </c>
      <c r="G1450" s="16">
        <f t="shared" si="1"/>
        <v>22.773011498435196</v>
      </c>
      <c r="H1450" s="17">
        <f t="shared" si="2"/>
        <v>0.10707070707070698</v>
      </c>
      <c r="I1450" s="16">
        <v>19.47</v>
      </c>
      <c r="J1450" s="32">
        <f t="shared" si="16"/>
        <v>0.98703173327082661</v>
      </c>
      <c r="K1450" s="72">
        <f t="shared" ca="1" si="83"/>
        <v>8366.8442838430419</v>
      </c>
      <c r="L1450" s="16">
        <v>8345.5996090000008</v>
      </c>
      <c r="M1450" s="21">
        <f t="shared" ca="1" si="84"/>
        <v>2.5456139568606445E-3</v>
      </c>
      <c r="N1450" s="18"/>
      <c r="O1450" s="21"/>
      <c r="P1450" s="21"/>
      <c r="Q1450" s="33">
        <f t="shared" si="17"/>
        <v>1.0129682667291735</v>
      </c>
      <c r="R1450" s="5">
        <f t="shared" ca="1" si="4"/>
        <v>5.3296487858117771</v>
      </c>
      <c r="S1450" s="20"/>
      <c r="T1450" s="20"/>
      <c r="U1450" s="5">
        <f t="shared" ca="1" si="5"/>
        <v>10.03927702090968</v>
      </c>
      <c r="V1450" s="23"/>
      <c r="W1450" s="20"/>
      <c r="X1450" s="32">
        <f t="shared" si="18"/>
        <v>0.97406346654165321</v>
      </c>
      <c r="Y1450" s="18">
        <f t="shared" ca="1" si="6"/>
        <v>131926393.19478279</v>
      </c>
      <c r="Z1450" s="20"/>
      <c r="AA1450" s="20"/>
      <c r="AB1450" s="18"/>
      <c r="AC1450" s="20"/>
      <c r="AD1450" s="20"/>
      <c r="AE1450" s="24">
        <f t="shared" si="95"/>
        <v>16</v>
      </c>
      <c r="AH1450" s="25" t="str">
        <f t="shared" ca="1" si="7"/>
        <v>-</v>
      </c>
      <c r="AI1450" s="15">
        <f t="shared" ca="1" si="8"/>
        <v>24.419466399903232</v>
      </c>
      <c r="AJ1450" s="15">
        <f t="shared" ca="1" si="9"/>
        <v>25.007501789464264</v>
      </c>
      <c r="AK1450" s="17">
        <f t="shared" ca="1" si="10"/>
        <v>9.4957269185883209E-2</v>
      </c>
      <c r="AL1450" s="17">
        <f t="shared" ca="1" si="11"/>
        <v>0.11999361439034228</v>
      </c>
      <c r="AM1450" s="26">
        <f t="shared" ca="1" si="12"/>
        <v>0</v>
      </c>
      <c r="AN1450" s="26">
        <f t="shared" ca="1" si="13"/>
        <v>0</v>
      </c>
      <c r="AO1450" s="25">
        <f t="shared" si="20"/>
        <v>0</v>
      </c>
      <c r="AP1450" s="26">
        <f t="shared" si="21"/>
        <v>0</v>
      </c>
      <c r="AQ1450" s="25">
        <f t="shared" si="22"/>
        <v>1</v>
      </c>
      <c r="AR1450" s="26">
        <f t="shared" si="23"/>
        <v>0</v>
      </c>
      <c r="BD1450" s="30"/>
      <c r="BE1450" s="30"/>
      <c r="BF1450" s="30"/>
    </row>
    <row r="1451" spans="1:58" x14ac:dyDescent="0.2">
      <c r="A1451" s="40">
        <v>40175</v>
      </c>
      <c r="B1451" s="13">
        <v>21.85</v>
      </c>
      <c r="C1451" s="14">
        <v>24.65</v>
      </c>
      <c r="D1451" s="31">
        <f t="shared" si="14"/>
        <v>19822.721762442874</v>
      </c>
      <c r="E1451" s="31">
        <f t="shared" si="15"/>
        <v>8377.9945207717683</v>
      </c>
      <c r="F1451" s="16">
        <f t="shared" si="0"/>
        <v>28200.716283214642</v>
      </c>
      <c r="G1451" s="16">
        <f t="shared" si="1"/>
        <v>22.681836483250027</v>
      </c>
      <c r="H1451" s="17">
        <f t="shared" si="2"/>
        <v>0.11359026369168346</v>
      </c>
      <c r="I1451" s="16">
        <v>19.93</v>
      </c>
      <c r="J1451" s="32">
        <f t="shared" si="16"/>
        <v>0.99102394925147141</v>
      </c>
      <c r="K1451" s="72">
        <f t="shared" ca="1" si="83"/>
        <v>8291.4050271962551</v>
      </c>
      <c r="L1451" s="16">
        <v>8348.1601559999999</v>
      </c>
      <c r="M1451" s="21">
        <f t="shared" ca="1" si="84"/>
        <v>-6.7985194034584605E-3</v>
      </c>
      <c r="N1451" s="18"/>
      <c r="O1451" s="21"/>
      <c r="P1451" s="21"/>
      <c r="Q1451" s="33">
        <f t="shared" si="17"/>
        <v>1.0089760507485286</v>
      </c>
      <c r="R1451" s="5">
        <f t="shared" ca="1" si="4"/>
        <v>5.3772639647081837</v>
      </c>
      <c r="S1451" s="20"/>
      <c r="T1451" s="20"/>
      <c r="U1451" s="5">
        <f t="shared" ca="1" si="5"/>
        <v>10.129043296869135</v>
      </c>
      <c r="V1451" s="23"/>
      <c r="W1451" s="20"/>
      <c r="X1451" s="32">
        <f t="shared" si="18"/>
        <v>0.98204789850294283</v>
      </c>
      <c r="Y1451" s="18">
        <f t="shared" ca="1" si="6"/>
        <v>129549510.57406741</v>
      </c>
      <c r="Z1451" s="20"/>
      <c r="AA1451" s="20"/>
      <c r="AB1451" s="18"/>
      <c r="AC1451" s="20"/>
      <c r="AD1451" s="20"/>
      <c r="AE1451" s="24">
        <f t="shared" si="95"/>
        <v>15</v>
      </c>
      <c r="AH1451" s="25" t="str">
        <f t="shared" ca="1" si="7"/>
        <v>-</v>
      </c>
      <c r="AI1451" s="15">
        <f t="shared" ca="1" si="8"/>
        <v>24.395654467024979</v>
      </c>
      <c r="AJ1451" s="15">
        <f t="shared" ca="1" si="9"/>
        <v>24.909252227054182</v>
      </c>
      <c r="AK1451" s="17">
        <f t="shared" ca="1" si="10"/>
        <v>9.9558761732627954E-2</v>
      </c>
      <c r="AL1451" s="17">
        <f t="shared" ca="1" si="11"/>
        <v>0.11911927228758282</v>
      </c>
      <c r="AM1451" s="26">
        <f t="shared" ca="1" si="12"/>
        <v>0</v>
      </c>
      <c r="AN1451" s="26">
        <f t="shared" ca="1" si="13"/>
        <v>0</v>
      </c>
      <c r="AO1451" s="25">
        <f t="shared" si="20"/>
        <v>0</v>
      </c>
      <c r="AP1451" s="26">
        <f t="shared" si="21"/>
        <v>0</v>
      </c>
      <c r="AQ1451" s="25">
        <f t="shared" si="22"/>
        <v>1</v>
      </c>
      <c r="AR1451" s="26">
        <f t="shared" si="23"/>
        <v>0</v>
      </c>
      <c r="BD1451" s="30"/>
      <c r="BE1451" s="30"/>
      <c r="BF1451" s="30"/>
    </row>
    <row r="1452" spans="1:58" x14ac:dyDescent="0.2">
      <c r="A1452" s="40">
        <v>40176</v>
      </c>
      <c r="B1452" s="13">
        <v>22</v>
      </c>
      <c r="C1452" s="14">
        <v>24.75</v>
      </c>
      <c r="D1452" s="31">
        <f t="shared" si="14"/>
        <v>18501.206978280017</v>
      </c>
      <c r="E1452" s="31">
        <f t="shared" si="15"/>
        <v>9549.3980921291095</v>
      </c>
      <c r="F1452" s="16">
        <f t="shared" si="0"/>
        <v>28050.605070409125</v>
      </c>
      <c r="G1452" s="16">
        <f t="shared" si="1"/>
        <v>22.93619530443063</v>
      </c>
      <c r="H1452" s="17">
        <f t="shared" si="2"/>
        <v>0.11111111111111116</v>
      </c>
      <c r="I1452" s="16">
        <v>20.010000000000002</v>
      </c>
      <c r="J1452" s="32">
        <f t="shared" si="16"/>
        <v>1.0058315573182068</v>
      </c>
      <c r="K1452" s="72">
        <f t="shared" ca="1" si="83"/>
        <v>8339.4168356858136</v>
      </c>
      <c r="L1452" s="16">
        <v>8345.5996090000008</v>
      </c>
      <c r="M1452" s="21">
        <f t="shared" ca="1" si="84"/>
        <v>-7.408423125786713E-4</v>
      </c>
      <c r="N1452" s="18"/>
      <c r="O1452" s="21"/>
      <c r="P1452" s="21"/>
      <c r="Q1452" s="33">
        <f t="shared" si="17"/>
        <v>0.99416844268179316</v>
      </c>
      <c r="R1452" s="5">
        <f t="shared" ca="1" si="4"/>
        <v>5.3456834382639906</v>
      </c>
      <c r="S1452" s="20"/>
      <c r="T1452" s="20"/>
      <c r="U1452" s="5">
        <f t="shared" ca="1" si="5"/>
        <v>10.069630450340261</v>
      </c>
      <c r="V1452" s="23"/>
      <c r="W1452" s="20"/>
      <c r="X1452" s="32">
        <f t="shared" si="18"/>
        <v>1.0116631146364137</v>
      </c>
      <c r="Y1452" s="18">
        <f t="shared" ca="1" si="6"/>
        <v>131051835.86780469</v>
      </c>
      <c r="Z1452" s="20"/>
      <c r="AA1452" s="20"/>
      <c r="AB1452" s="18"/>
      <c r="AC1452" s="20"/>
      <c r="AD1452" s="20"/>
      <c r="AE1452" s="24">
        <f t="shared" si="95"/>
        <v>14</v>
      </c>
      <c r="AH1452" s="25" t="str">
        <f t="shared" ca="1" si="7"/>
        <v>-</v>
      </c>
      <c r="AI1452" s="15">
        <f t="shared" ca="1" si="8"/>
        <v>24.299779029425597</v>
      </c>
      <c r="AJ1452" s="15">
        <f t="shared" ca="1" si="9"/>
        <v>24.852380369295325</v>
      </c>
      <c r="AK1452" s="17">
        <f t="shared" ca="1" si="10"/>
        <v>0.10355707823094447</v>
      </c>
      <c r="AL1452" s="17">
        <f t="shared" ca="1" si="11"/>
        <v>0.1175790130991401</v>
      </c>
      <c r="AM1452" s="26">
        <f t="shared" ca="1" si="12"/>
        <v>0</v>
      </c>
      <c r="AN1452" s="26">
        <f t="shared" ca="1" si="13"/>
        <v>0</v>
      </c>
      <c r="AO1452" s="25">
        <f t="shared" si="20"/>
        <v>0</v>
      </c>
      <c r="AP1452" s="26">
        <f t="shared" si="21"/>
        <v>0</v>
      </c>
      <c r="AQ1452" s="25">
        <f t="shared" si="22"/>
        <v>1</v>
      </c>
      <c r="AR1452" s="26">
        <f t="shared" si="23"/>
        <v>0</v>
      </c>
      <c r="BD1452" s="30"/>
      <c r="BE1452" s="30"/>
      <c r="BF1452" s="30"/>
    </row>
    <row r="1453" spans="1:58" x14ac:dyDescent="0.2">
      <c r="A1453" s="40">
        <v>40177</v>
      </c>
      <c r="B1453" s="13">
        <v>22.4</v>
      </c>
      <c r="C1453" s="14">
        <v>25.05</v>
      </c>
      <c r="D1453" s="31">
        <f t="shared" si="14"/>
        <v>17179.69219411716</v>
      </c>
      <c r="E1453" s="31">
        <f t="shared" si="15"/>
        <v>10724.077900273873</v>
      </c>
      <c r="F1453" s="16">
        <f t="shared" si="0"/>
        <v>27903.770094391031</v>
      </c>
      <c r="G1453" s="16">
        <f t="shared" si="1"/>
        <v>23.418457589766277</v>
      </c>
      <c r="H1453" s="17">
        <f t="shared" si="2"/>
        <v>0.10578842315369275</v>
      </c>
      <c r="I1453" s="16">
        <v>19.96</v>
      </c>
      <c r="J1453" s="32">
        <f t="shared" si="16"/>
        <v>1.0156815441666385</v>
      </c>
      <c r="K1453" s="72">
        <f t="shared" ca="1" si="83"/>
        <v>8469.8464563725556</v>
      </c>
      <c r="L1453" s="16">
        <v>8494.0800780000009</v>
      </c>
      <c r="M1453" s="21">
        <f t="shared" ca="1" si="84"/>
        <v>-2.8530013144344225E-3</v>
      </c>
      <c r="N1453" s="18"/>
      <c r="O1453" s="21"/>
      <c r="P1453" s="21"/>
      <c r="Q1453" s="33">
        <f t="shared" si="17"/>
        <v>0.98431845583336164</v>
      </c>
      <c r="R1453" s="5">
        <f t="shared" ca="1" si="4"/>
        <v>5.2616356653726628</v>
      </c>
      <c r="S1453" s="20"/>
      <c r="T1453" s="20"/>
      <c r="U1453" s="5">
        <f t="shared" ca="1" si="5"/>
        <v>9.9113837635563176</v>
      </c>
      <c r="V1453" s="23"/>
      <c r="W1453" s="20"/>
      <c r="X1453" s="32">
        <f t="shared" si="18"/>
        <v>1.0313630883332767</v>
      </c>
      <c r="Y1453" s="18">
        <f t="shared" ca="1" si="6"/>
        <v>135153130.7363677</v>
      </c>
      <c r="Z1453" s="20"/>
      <c r="AA1453" s="20"/>
      <c r="AB1453" s="18"/>
      <c r="AC1453" s="20"/>
      <c r="AD1453" s="20"/>
      <c r="AE1453" s="24">
        <f t="shared" si="95"/>
        <v>13</v>
      </c>
      <c r="AH1453" s="25" t="str">
        <f t="shared" ca="1" si="7"/>
        <v>-</v>
      </c>
      <c r="AI1453" s="15">
        <f t="shared" ca="1" si="8"/>
        <v>24.217845280821148</v>
      </c>
      <c r="AJ1453" s="15">
        <f t="shared" ca="1" si="9"/>
        <v>24.745538929155416</v>
      </c>
      <c r="AK1453" s="17">
        <f t="shared" ca="1" si="10"/>
        <v>0.10559394017956188</v>
      </c>
      <c r="AL1453" s="17">
        <f t="shared" ca="1" si="11"/>
        <v>0.11567351507407699</v>
      </c>
      <c r="AM1453" s="26">
        <f t="shared" ca="1" si="12"/>
        <v>0</v>
      </c>
      <c r="AN1453" s="26">
        <f t="shared" ca="1" si="13"/>
        <v>0</v>
      </c>
      <c r="AO1453" s="25">
        <f t="shared" si="20"/>
        <v>0</v>
      </c>
      <c r="AP1453" s="26">
        <f t="shared" si="21"/>
        <v>0</v>
      </c>
      <c r="AQ1453" s="25">
        <f t="shared" si="22"/>
        <v>1</v>
      </c>
      <c r="AR1453" s="26">
        <f t="shared" si="23"/>
        <v>0</v>
      </c>
      <c r="BD1453" s="30"/>
      <c r="BE1453" s="30"/>
      <c r="BF1453" s="30"/>
    </row>
    <row r="1454" spans="1:58" x14ac:dyDescent="0.2">
      <c r="A1454" s="40">
        <v>40178</v>
      </c>
      <c r="B1454" s="13">
        <v>22.95</v>
      </c>
      <c r="C1454" s="14">
        <v>25.8</v>
      </c>
      <c r="D1454" s="31">
        <f t="shared" si="14"/>
        <v>15858.177409954302</v>
      </c>
      <c r="E1454" s="31">
        <f t="shared" si="15"/>
        <v>11905.79171924585</v>
      </c>
      <c r="F1454" s="16">
        <f t="shared" si="0"/>
        <v>27763.969129200152</v>
      </c>
      <c r="G1454" s="16">
        <f t="shared" si="1"/>
        <v>24.172141770938794</v>
      </c>
      <c r="H1454" s="17">
        <f t="shared" si="2"/>
        <v>0.11046511627906985</v>
      </c>
      <c r="I1454" s="16">
        <v>21.68</v>
      </c>
      <c r="J1454" s="32">
        <f t="shared" si="16"/>
        <v>1.0270119875723362</v>
      </c>
      <c r="K1454" s="72">
        <f t="shared" ca="1" si="83"/>
        <v>8698.2792177199826</v>
      </c>
      <c r="L1454" s="16">
        <v>8721.9199219999991</v>
      </c>
      <c r="M1454" s="21">
        <f t="shared" ca="1" si="84"/>
        <v>-2.7104931587809767E-3</v>
      </c>
      <c r="N1454" s="18"/>
      <c r="O1454" s="21"/>
      <c r="P1454" s="21"/>
      <c r="Q1454" s="33">
        <f t="shared" si="17"/>
        <v>0.97298801242766386</v>
      </c>
      <c r="R1454" s="5">
        <f t="shared" ca="1" si="4"/>
        <v>5.1192951561815718</v>
      </c>
      <c r="S1454" s="20"/>
      <c r="T1454" s="20"/>
      <c r="U1454" s="5">
        <f t="shared" ca="1" si="5"/>
        <v>9.643327433714072</v>
      </c>
      <c r="V1454" s="23"/>
      <c r="W1454" s="20"/>
      <c r="X1454" s="32">
        <f t="shared" si="18"/>
        <v>1.0540239751446723</v>
      </c>
      <c r="Y1454" s="18">
        <f t="shared" ca="1" si="6"/>
        <v>142445264.72624776</v>
      </c>
      <c r="Z1454" s="20"/>
      <c r="AA1454" s="20"/>
      <c r="AB1454" s="18"/>
      <c r="AC1454" s="20"/>
      <c r="AD1454" s="20"/>
      <c r="AE1454" s="24">
        <f t="shared" si="95"/>
        <v>12</v>
      </c>
      <c r="AH1454" s="25" t="str">
        <f t="shared" ca="1" si="7"/>
        <v>-</v>
      </c>
      <c r="AI1454" s="15">
        <f t="shared" ca="1" si="8"/>
        <v>24.210634450455668</v>
      </c>
      <c r="AJ1454" s="15">
        <f t="shared" ca="1" si="9"/>
        <v>24.651222378718611</v>
      </c>
      <c r="AK1454" s="17">
        <f t="shared" ca="1" si="10"/>
        <v>0.10773653260057549</v>
      </c>
      <c r="AL1454" s="17">
        <f t="shared" ca="1" si="11"/>
        <v>0.11539773550065255</v>
      </c>
      <c r="AM1454" s="26">
        <f t="shared" ca="1" si="12"/>
        <v>0</v>
      </c>
      <c r="AN1454" s="26">
        <f t="shared" ca="1" si="13"/>
        <v>0</v>
      </c>
      <c r="AO1454" s="25">
        <f t="shared" si="20"/>
        <v>0</v>
      </c>
      <c r="AP1454" s="26">
        <f t="shared" si="21"/>
        <v>0</v>
      </c>
      <c r="AQ1454" s="25">
        <f t="shared" si="22"/>
        <v>1</v>
      </c>
      <c r="AR1454" s="26">
        <f t="shared" si="23"/>
        <v>0</v>
      </c>
      <c r="BD1454" s="30"/>
      <c r="BE1454" s="30"/>
      <c r="BF1454" s="30"/>
    </row>
    <row r="1455" spans="1:58" x14ac:dyDescent="0.2">
      <c r="A1455" s="40">
        <v>40182</v>
      </c>
      <c r="B1455" s="13">
        <v>22.1</v>
      </c>
      <c r="C1455" s="14">
        <v>24.85</v>
      </c>
      <c r="D1455" s="31">
        <f t="shared" si="14"/>
        <v>14536.662625791443</v>
      </c>
      <c r="E1455" s="31">
        <f t="shared" si="15"/>
        <v>13081.325219111648</v>
      </c>
      <c r="F1455" s="16">
        <f t="shared" si="0"/>
        <v>27617.987844903091</v>
      </c>
      <c r="G1455" s="16">
        <f t="shared" si="1"/>
        <v>23.402543999750367</v>
      </c>
      <c r="H1455" s="17">
        <f t="shared" si="2"/>
        <v>0.11066398390342047</v>
      </c>
      <c r="I1455" s="16">
        <v>20.04</v>
      </c>
      <c r="J1455" s="32">
        <f t="shared" si="16"/>
        <v>0.96307125151639483</v>
      </c>
      <c r="K1455" s="72">
        <f t="shared" ca="1" si="83"/>
        <v>8376.7211361900409</v>
      </c>
      <c r="L1455" s="16">
        <v>8373.7597659999992</v>
      </c>
      <c r="M1455" s="21">
        <f t="shared" ca="1" si="84"/>
        <v>3.5364881162052131E-4</v>
      </c>
      <c r="N1455" s="18"/>
      <c r="O1455" s="21"/>
      <c r="P1455" s="21"/>
      <c r="Q1455" s="33">
        <f t="shared" si="17"/>
        <v>1.0369287484836052</v>
      </c>
      <c r="R1455" s="5">
        <f t="shared" ca="1" si="4"/>
        <v>5.3081231807747846</v>
      </c>
      <c r="S1455" s="20"/>
      <c r="T1455" s="20"/>
      <c r="U1455" s="5">
        <f t="shared" ca="1" si="5"/>
        <v>9.9991011117793001</v>
      </c>
      <c r="V1455" s="23"/>
      <c r="W1455" s="20"/>
      <c r="X1455" s="32">
        <f t="shared" si="18"/>
        <v>0.92614250303278967</v>
      </c>
      <c r="Y1455" s="18">
        <f t="shared" ca="1" si="6"/>
        <v>131915931.6469653</v>
      </c>
      <c r="Z1455" s="20"/>
      <c r="AA1455" s="20"/>
      <c r="AB1455" s="18"/>
      <c r="AC1455" s="20"/>
      <c r="AD1455" s="20"/>
      <c r="AE1455" s="24">
        <f t="shared" si="95"/>
        <v>11</v>
      </c>
      <c r="AH1455" s="25" t="str">
        <f t="shared" ca="1" si="7"/>
        <v>-</v>
      </c>
      <c r="AI1455" s="15">
        <f t="shared" ca="1" si="8"/>
        <v>24.17152273252437</v>
      </c>
      <c r="AJ1455" s="15">
        <f t="shared" ca="1" si="9"/>
        <v>24.534494985220597</v>
      </c>
      <c r="AK1455" s="17">
        <f t="shared" ca="1" si="10"/>
        <v>0.10978160086828077</v>
      </c>
      <c r="AL1455" s="17">
        <f t="shared" ca="1" si="11"/>
        <v>0.11428020802958798</v>
      </c>
      <c r="AM1455" s="26">
        <f t="shared" ca="1" si="12"/>
        <v>0</v>
      </c>
      <c r="AN1455" s="26">
        <f t="shared" ca="1" si="13"/>
        <v>0</v>
      </c>
      <c r="AO1455" s="25">
        <f t="shared" si="20"/>
        <v>0</v>
      </c>
      <c r="AP1455" s="26">
        <f t="shared" si="21"/>
        <v>0</v>
      </c>
      <c r="AQ1455" s="25">
        <f t="shared" si="22"/>
        <v>1</v>
      </c>
      <c r="AR1455" s="26">
        <f t="shared" si="23"/>
        <v>0</v>
      </c>
      <c r="BD1455" s="30"/>
      <c r="BE1455" s="30"/>
      <c r="BF1455" s="30"/>
    </row>
    <row r="1456" spans="1:58" x14ac:dyDescent="0.2">
      <c r="A1456" s="40">
        <v>40183</v>
      </c>
      <c r="B1456" s="13">
        <v>21.55</v>
      </c>
      <c r="C1456" s="14">
        <v>24.45</v>
      </c>
      <c r="D1456" s="31">
        <f t="shared" si="14"/>
        <v>13215.147841628585</v>
      </c>
      <c r="E1456" s="31">
        <f t="shared" si="15"/>
        <v>14256.595912471776</v>
      </c>
      <c r="F1456" s="16">
        <f t="shared" si="0"/>
        <v>27471.74375410036</v>
      </c>
      <c r="G1456" s="16">
        <f t="shared" si="1"/>
        <v>23.054969197304676</v>
      </c>
      <c r="H1456" s="17">
        <f t="shared" si="2"/>
        <v>0.11860940695296518</v>
      </c>
      <c r="I1456" s="16">
        <v>19.350000000000001</v>
      </c>
      <c r="J1456" s="32">
        <f t="shared" si="16"/>
        <v>0.97993138786267497</v>
      </c>
      <c r="K1456" s="72">
        <f t="shared" ca="1" si="83"/>
        <v>8208.2773200635511</v>
      </c>
      <c r="L1456" s="16">
        <v>8215.0400389999995</v>
      </c>
      <c r="M1456" s="21">
        <f t="shared" ca="1" si="84"/>
        <v>-8.2321192645966085E-4</v>
      </c>
      <c r="N1456" s="18"/>
      <c r="O1456" s="21"/>
      <c r="P1456" s="21"/>
      <c r="Q1456" s="33">
        <f t="shared" si="17"/>
        <v>1.020068612137325</v>
      </c>
      <c r="R1456" s="5">
        <f t="shared" ca="1" si="4"/>
        <v>5.4144242788757166</v>
      </c>
      <c r="S1456" s="20"/>
      <c r="T1456" s="20"/>
      <c r="U1456" s="5">
        <f t="shared" ca="1" si="5"/>
        <v>10.199420000195303</v>
      </c>
      <c r="V1456" s="23"/>
      <c r="W1456" s="20"/>
      <c r="X1456" s="32">
        <f t="shared" si="18"/>
        <v>0.95986277572534995</v>
      </c>
      <c r="Y1456" s="18">
        <f t="shared" ca="1" si="6"/>
        <v>126612858.97606356</v>
      </c>
      <c r="Z1456" s="20"/>
      <c r="AA1456" s="20"/>
      <c r="AB1456" s="18"/>
      <c r="AC1456" s="20"/>
      <c r="AD1456" s="20"/>
      <c r="AE1456" s="24">
        <f t="shared" si="95"/>
        <v>10</v>
      </c>
      <c r="AH1456" s="25" t="str">
        <f t="shared" ca="1" si="7"/>
        <v>-</v>
      </c>
      <c r="AI1456" s="15">
        <f t="shared" ca="1" si="8"/>
        <v>24.08205917468797</v>
      </c>
      <c r="AJ1456" s="15">
        <f t="shared" ca="1" si="9"/>
        <v>24.418236230702842</v>
      </c>
      <c r="AK1456" s="17">
        <f t="shared" ca="1" si="10"/>
        <v>0.11170471751532381</v>
      </c>
      <c r="AL1456" s="17">
        <f t="shared" ca="1" si="11"/>
        <v>0.11307260630897586</v>
      </c>
      <c r="AM1456" s="26">
        <f t="shared" ca="1" si="12"/>
        <v>0</v>
      </c>
      <c r="AN1456" s="26">
        <f t="shared" ca="1" si="13"/>
        <v>0</v>
      </c>
      <c r="AO1456" s="25">
        <f t="shared" si="20"/>
        <v>0</v>
      </c>
      <c r="AP1456" s="26">
        <f t="shared" si="21"/>
        <v>0</v>
      </c>
      <c r="AQ1456" s="25">
        <f t="shared" si="22"/>
        <v>1</v>
      </c>
      <c r="AR1456" s="26">
        <f t="shared" si="23"/>
        <v>0</v>
      </c>
      <c r="BD1456" s="30"/>
      <c r="BE1456" s="30"/>
      <c r="BF1456" s="30"/>
    </row>
    <row r="1457" spans="1:58" x14ac:dyDescent="0.2">
      <c r="A1457" s="40">
        <v>40184</v>
      </c>
      <c r="B1457" s="13">
        <v>20.8</v>
      </c>
      <c r="C1457" s="14">
        <v>23.55</v>
      </c>
      <c r="D1457" s="31">
        <f t="shared" si="14"/>
        <v>11893.633057465726</v>
      </c>
      <c r="E1457" s="31">
        <f t="shared" si="15"/>
        <v>15421.366611805501</v>
      </c>
      <c r="F1457" s="16">
        <f t="shared" si="0"/>
        <v>27314.999669271227</v>
      </c>
      <c r="G1457" s="16">
        <f t="shared" si="1"/>
        <v>22.352581317808841</v>
      </c>
      <c r="H1457" s="17">
        <f t="shared" si="2"/>
        <v>0.11677282377919318</v>
      </c>
      <c r="I1457" s="16">
        <v>19.16</v>
      </c>
      <c r="J1457" s="32">
        <f t="shared" si="16"/>
        <v>0.96400238833124419</v>
      </c>
      <c r="K1457" s="72">
        <f t="shared" ca="1" si="83"/>
        <v>7912.4763516691009</v>
      </c>
      <c r="L1457" s="16">
        <v>7987.2001950000003</v>
      </c>
      <c r="M1457" s="21">
        <f t="shared" ca="1" si="84"/>
        <v>-9.3554489065738756E-3</v>
      </c>
      <c r="N1457" s="18"/>
      <c r="O1457" s="21"/>
      <c r="P1457" s="21"/>
      <c r="Q1457" s="33">
        <f t="shared" si="17"/>
        <v>1.0359976116687559</v>
      </c>
      <c r="R1457" s="5">
        <f t="shared" ca="1" si="4"/>
        <v>5.6090969441403304</v>
      </c>
      <c r="S1457" s="20"/>
      <c r="T1457" s="20"/>
      <c r="U1457" s="5">
        <f t="shared" ca="1" si="5"/>
        <v>10.566213009343155</v>
      </c>
      <c r="V1457" s="23"/>
      <c r="W1457" s="20"/>
      <c r="X1457" s="32">
        <f t="shared" si="18"/>
        <v>0.92800477666248837</v>
      </c>
      <c r="Y1457" s="18">
        <f t="shared" ca="1" si="6"/>
        <v>117489605.04910824</v>
      </c>
      <c r="Z1457" s="20"/>
      <c r="AA1457" s="20"/>
      <c r="AB1457" s="18"/>
      <c r="AC1457" s="20"/>
      <c r="AD1457" s="20"/>
      <c r="AE1457" s="24">
        <f t="shared" si="95"/>
        <v>9</v>
      </c>
      <c r="AH1457" s="25" t="str">
        <f t="shared" ca="1" si="7"/>
        <v>-</v>
      </c>
      <c r="AI1457" s="15">
        <f t="shared" ca="1" si="8"/>
        <v>23.977628891868214</v>
      </c>
      <c r="AJ1457" s="15">
        <f t="shared" ca="1" si="9"/>
        <v>24.313841669811609</v>
      </c>
      <c r="AK1457" s="17">
        <f t="shared" ca="1" si="10"/>
        <v>0.11223514419657543</v>
      </c>
      <c r="AL1457" s="17">
        <f t="shared" ca="1" si="11"/>
        <v>0.11099590779517544</v>
      </c>
      <c r="AM1457" s="26">
        <f t="shared" ca="1" si="12"/>
        <v>0</v>
      </c>
      <c r="AN1457" s="26">
        <f t="shared" ca="1" si="13"/>
        <v>1</v>
      </c>
      <c r="AO1457" s="25">
        <f t="shared" si="20"/>
        <v>0</v>
      </c>
      <c r="AP1457" s="26">
        <f t="shared" si="21"/>
        <v>0</v>
      </c>
      <c r="AQ1457" s="25">
        <f t="shared" si="22"/>
        <v>1</v>
      </c>
      <c r="AR1457" s="26">
        <f t="shared" si="23"/>
        <v>0</v>
      </c>
      <c r="BD1457" s="30"/>
      <c r="BE1457" s="30"/>
      <c r="BF1457" s="30"/>
    </row>
    <row r="1458" spans="1:58" x14ac:dyDescent="0.2">
      <c r="A1458" s="40">
        <v>40185</v>
      </c>
      <c r="B1458" s="13">
        <v>20.45</v>
      </c>
      <c r="C1458" s="14">
        <v>23.15</v>
      </c>
      <c r="D1458" s="31">
        <f t="shared" si="14"/>
        <v>10572.118273302867</v>
      </c>
      <c r="E1458" s="31">
        <f t="shared" si="15"/>
        <v>16588.564382955712</v>
      </c>
      <c r="F1458" s="16">
        <f t="shared" si="0"/>
        <v>27160.682656258577</v>
      </c>
      <c r="G1458" s="16">
        <f t="shared" si="1"/>
        <v>22.099042640084736</v>
      </c>
      <c r="H1458" s="17">
        <f t="shared" si="2"/>
        <v>0.11663066954643631</v>
      </c>
      <c r="I1458" s="16">
        <v>19.059999999999999</v>
      </c>
      <c r="J1458" s="32">
        <f t="shared" si="16"/>
        <v>0.98307184481351639</v>
      </c>
      <c r="K1458" s="72">
        <f t="shared" ca="1" si="83"/>
        <v>7778.2156088859274</v>
      </c>
      <c r="L1458" s="16">
        <v>7761.919922</v>
      </c>
      <c r="M1458" s="21">
        <f t="shared" ca="1" si="84"/>
        <v>2.0994402222238428E-3</v>
      </c>
      <c r="N1458" s="18"/>
      <c r="O1458" s="21"/>
      <c r="P1458" s="21"/>
      <c r="Q1458" s="33">
        <f t="shared" si="17"/>
        <v>1.0169281551864837</v>
      </c>
      <c r="R1458" s="5">
        <f t="shared" ca="1" si="4"/>
        <v>5.7038109845038019</v>
      </c>
      <c r="S1458" s="20"/>
      <c r="T1458" s="20"/>
      <c r="U1458" s="5">
        <f t="shared" ca="1" si="5"/>
        <v>10.744711640445836</v>
      </c>
      <c r="V1458" s="23"/>
      <c r="W1458" s="20"/>
      <c r="X1458" s="32">
        <f t="shared" si="18"/>
        <v>0.96614368962703279</v>
      </c>
      <c r="Y1458" s="18">
        <f t="shared" ca="1" si="6"/>
        <v>113504369.94545406</v>
      </c>
      <c r="Z1458" s="20"/>
      <c r="AA1458" s="20"/>
      <c r="AB1458" s="18"/>
      <c r="AC1458" s="20"/>
      <c r="AD1458" s="20"/>
      <c r="AE1458" s="24">
        <f t="shared" si="95"/>
        <v>8</v>
      </c>
      <c r="AH1458" s="25" t="str">
        <f t="shared" ca="1" si="7"/>
        <v>-</v>
      </c>
      <c r="AI1458" s="15">
        <f t="shared" ca="1" si="8"/>
        <v>23.856853984395308</v>
      </c>
      <c r="AJ1458" s="15">
        <f t="shared" ca="1" si="9"/>
        <v>24.221859091086277</v>
      </c>
      <c r="AK1458" s="17">
        <f t="shared" ca="1" si="10"/>
        <v>0.11315507060246295</v>
      </c>
      <c r="AL1458" s="17">
        <f t="shared" ca="1" si="11"/>
        <v>0.10739980605082967</v>
      </c>
      <c r="AM1458" s="26">
        <f t="shared" ca="1" si="12"/>
        <v>0</v>
      </c>
      <c r="AN1458" s="26">
        <f t="shared" ca="1" si="13"/>
        <v>1</v>
      </c>
      <c r="AO1458" s="25">
        <f t="shared" si="20"/>
        <v>0</v>
      </c>
      <c r="AP1458" s="26">
        <f t="shared" si="21"/>
        <v>0</v>
      </c>
      <c r="AQ1458" s="25">
        <f t="shared" si="22"/>
        <v>1</v>
      </c>
      <c r="AR1458" s="26">
        <f t="shared" si="23"/>
        <v>0</v>
      </c>
      <c r="BD1458" s="30"/>
      <c r="BE1458" s="30"/>
      <c r="BF1458" s="30"/>
    </row>
    <row r="1459" spans="1:58" x14ac:dyDescent="0.2">
      <c r="A1459" s="40">
        <v>40186</v>
      </c>
      <c r="B1459" s="13">
        <v>19.899999999999999</v>
      </c>
      <c r="C1459" s="14">
        <v>22.55</v>
      </c>
      <c r="D1459" s="31">
        <f t="shared" si="14"/>
        <v>9250.6034891400086</v>
      </c>
      <c r="E1459" s="31">
        <f t="shared" si="15"/>
        <v>17755.950013026144</v>
      </c>
      <c r="F1459" s="16">
        <f t="shared" si="0"/>
        <v>27006.553502166153</v>
      </c>
      <c r="G1459" s="16">
        <f t="shared" si="1"/>
        <v>21.642290719574611</v>
      </c>
      <c r="H1459" s="17">
        <f t="shared" si="2"/>
        <v>0.11751662971175181</v>
      </c>
      <c r="I1459" s="16">
        <v>18.13</v>
      </c>
      <c r="J1459" s="32">
        <f t="shared" si="16"/>
        <v>0.97377416848711462</v>
      </c>
      <c r="K1459" s="72">
        <f t="shared" ca="1" si="83"/>
        <v>7573.9166508623666</v>
      </c>
      <c r="L1459" s="16">
        <v>7557.1201170000004</v>
      </c>
      <c r="M1459" s="21">
        <f t="shared" ca="1" si="84"/>
        <v>2.2226104127393521E-3</v>
      </c>
      <c r="N1459" s="18"/>
      <c r="O1459" s="21"/>
      <c r="P1459" s="21"/>
      <c r="Q1459" s="33">
        <f t="shared" si="17"/>
        <v>1.0262258315128854</v>
      </c>
      <c r="R1459" s="5">
        <f t="shared" ca="1" si="4"/>
        <v>5.8531543254954199</v>
      </c>
      <c r="S1459" s="20"/>
      <c r="T1459" s="20"/>
      <c r="U1459" s="5">
        <f t="shared" ca="1" si="5"/>
        <v>11.02612314055529</v>
      </c>
      <c r="V1459" s="23"/>
      <c r="W1459" s="20"/>
      <c r="X1459" s="32">
        <f t="shared" si="18"/>
        <v>0.94754833697422924</v>
      </c>
      <c r="Y1459" s="18">
        <f t="shared" ca="1" si="6"/>
        <v>107543798.72127631</v>
      </c>
      <c r="Z1459" s="20"/>
      <c r="AA1459" s="20"/>
      <c r="AB1459" s="18"/>
      <c r="AC1459" s="20"/>
      <c r="AD1459" s="20"/>
      <c r="AE1459" s="24">
        <f t="shared" si="95"/>
        <v>7</v>
      </c>
      <c r="AH1459" s="25" t="str">
        <f t="shared" ca="1" si="7"/>
        <v>-</v>
      </c>
      <c r="AI1459" s="15">
        <f t="shared" ca="1" si="8"/>
        <v>23.673150935718631</v>
      </c>
      <c r="AJ1459" s="15">
        <f t="shared" ca="1" si="9"/>
        <v>24.154606877786012</v>
      </c>
      <c r="AK1459" s="17">
        <f t="shared" ca="1" si="10"/>
        <v>0.1151097716954728</v>
      </c>
      <c r="AL1459" s="17">
        <f t="shared" ca="1" si="11"/>
        <v>0.10509113006127953</v>
      </c>
      <c r="AM1459" s="26">
        <f t="shared" ca="1" si="12"/>
        <v>0</v>
      </c>
      <c r="AN1459" s="26">
        <f t="shared" ca="1" si="13"/>
        <v>1</v>
      </c>
      <c r="AO1459" s="25">
        <f t="shared" si="20"/>
        <v>0</v>
      </c>
      <c r="AP1459" s="26">
        <f t="shared" si="21"/>
        <v>0</v>
      </c>
      <c r="AQ1459" s="25">
        <f t="shared" si="22"/>
        <v>1</v>
      </c>
      <c r="AR1459" s="26">
        <f t="shared" si="23"/>
        <v>0</v>
      </c>
      <c r="BD1459" s="30"/>
      <c r="BE1459" s="30"/>
      <c r="BF1459" s="30"/>
    </row>
    <row r="1460" spans="1:58" x14ac:dyDescent="0.2">
      <c r="A1460" s="40">
        <v>40189</v>
      </c>
      <c r="B1460" s="13">
        <v>19.5</v>
      </c>
      <c r="C1460" s="14">
        <v>22.25</v>
      </c>
      <c r="D1460" s="31">
        <f t="shared" si="14"/>
        <v>7929.08870497715</v>
      </c>
      <c r="E1460" s="31">
        <f t="shared" si="15"/>
        <v>18922.16483363993</v>
      </c>
      <c r="F1460" s="16">
        <f t="shared" si="0"/>
        <v>26851.253538617078</v>
      </c>
      <c r="G1460" s="16">
        <f t="shared" si="1"/>
        <v>21.437933855403529</v>
      </c>
      <c r="H1460" s="17">
        <f t="shared" si="2"/>
        <v>0.1235955056179775</v>
      </c>
      <c r="I1460" s="16">
        <v>17.55</v>
      </c>
      <c r="J1460" s="32">
        <f t="shared" si="16"/>
        <v>0.98486136533639457</v>
      </c>
      <c r="K1460" s="72">
        <f t="shared" ca="1" si="83"/>
        <v>7458.9537947147055</v>
      </c>
      <c r="L1460" s="16">
        <v>7418.8798829999996</v>
      </c>
      <c r="M1460" s="21">
        <f t="shared" ca="1" si="84"/>
        <v>5.4016121499059861E-3</v>
      </c>
      <c r="N1460" s="18"/>
      <c r="O1460" s="21"/>
      <c r="P1460" s="21"/>
      <c r="Q1460" s="33">
        <f t="shared" si="17"/>
        <v>1.0151386346636053</v>
      </c>
      <c r="R1460" s="5">
        <f t="shared" ca="1" si="4"/>
        <v>5.9415155644231197</v>
      </c>
      <c r="S1460" s="20"/>
      <c r="T1460" s="20"/>
      <c r="U1460" s="5">
        <f t="shared" ca="1" si="5"/>
        <v>11.192660391838503</v>
      </c>
      <c r="V1460" s="23"/>
      <c r="W1460" s="20"/>
      <c r="X1460" s="32">
        <f t="shared" si="18"/>
        <v>0.96972273067278913</v>
      </c>
      <c r="Y1460" s="18">
        <f t="shared" ca="1" si="6"/>
        <v>104280802.66519225</v>
      </c>
      <c r="Z1460" s="20"/>
      <c r="AA1460" s="20"/>
      <c r="AB1460" s="18"/>
      <c r="AC1460" s="20"/>
      <c r="AD1460" s="20"/>
      <c r="AE1460" s="24">
        <f t="shared" si="95"/>
        <v>6</v>
      </c>
      <c r="AH1460" s="25" t="str">
        <f t="shared" ca="1" si="7"/>
        <v>-</v>
      </c>
      <c r="AI1460" s="15">
        <f t="shared" ca="1" si="8"/>
        <v>23.481234939290125</v>
      </c>
      <c r="AJ1460" s="15">
        <f t="shared" ca="1" si="9"/>
        <v>24.077277657002252</v>
      </c>
      <c r="AK1460" s="17">
        <f t="shared" ca="1" si="10"/>
        <v>0.11729816991862407</v>
      </c>
      <c r="AL1460" s="17">
        <f t="shared" ca="1" si="11"/>
        <v>0.10715547180391255</v>
      </c>
      <c r="AM1460" s="26">
        <f t="shared" ca="1" si="12"/>
        <v>0</v>
      </c>
      <c r="AN1460" s="26">
        <f t="shared" ca="1" si="13"/>
        <v>1</v>
      </c>
      <c r="AO1460" s="25">
        <f t="shared" si="20"/>
        <v>0</v>
      </c>
      <c r="AP1460" s="26">
        <f t="shared" si="21"/>
        <v>0</v>
      </c>
      <c r="AQ1460" s="25">
        <f t="shared" si="22"/>
        <v>1</v>
      </c>
      <c r="AR1460" s="26">
        <f t="shared" si="23"/>
        <v>0</v>
      </c>
      <c r="BD1460" s="30"/>
      <c r="BE1460" s="30"/>
      <c r="BF1460" s="30"/>
    </row>
    <row r="1461" spans="1:58" x14ac:dyDescent="0.2">
      <c r="A1461" s="40">
        <v>40190</v>
      </c>
      <c r="B1461" s="13">
        <v>20.25</v>
      </c>
      <c r="C1461" s="14">
        <v>22.8</v>
      </c>
      <c r="D1461" s="31">
        <f t="shared" si="14"/>
        <v>6607.5739208142913</v>
      </c>
      <c r="E1461" s="31">
        <f t="shared" si="15"/>
        <v>20080.346329872547</v>
      </c>
      <c r="F1461" s="16">
        <f t="shared" si="0"/>
        <v>26687.920250686839</v>
      </c>
      <c r="G1461" s="16">
        <f t="shared" si="1"/>
        <v>22.168653932573001</v>
      </c>
      <c r="H1461" s="17">
        <f t="shared" si="2"/>
        <v>0.11184210526315796</v>
      </c>
      <c r="I1461" s="16">
        <v>18.25</v>
      </c>
      <c r="J1461" s="32">
        <f t="shared" si="16"/>
        <v>1.0277951477570895</v>
      </c>
      <c r="K1461" s="72">
        <f t="shared" ca="1" si="83"/>
        <v>7665.9639788199702</v>
      </c>
      <c r="L1461" s="16">
        <v>7651.8398440000001</v>
      </c>
      <c r="M1461" s="21">
        <f t="shared" ca="1" si="84"/>
        <v>1.8458482022523229E-3</v>
      </c>
      <c r="N1461" s="18"/>
      <c r="O1461" s="21"/>
      <c r="P1461" s="21"/>
      <c r="Q1461" s="33">
        <f t="shared" si="17"/>
        <v>0.97220485224291053</v>
      </c>
      <c r="R1461" s="5">
        <f t="shared" ca="1" si="4"/>
        <v>5.7761296254209871</v>
      </c>
      <c r="S1461" s="20"/>
      <c r="T1461" s="20"/>
      <c r="U1461" s="5">
        <f t="shared" ca="1" si="5"/>
        <v>10.881186207573599</v>
      </c>
      <c r="V1461" s="23"/>
      <c r="W1461" s="20"/>
      <c r="X1461" s="32">
        <f t="shared" si="18"/>
        <v>1.0555902955141789</v>
      </c>
      <c r="Y1461" s="18">
        <f t="shared" ca="1" si="6"/>
        <v>110070558.7370293</v>
      </c>
      <c r="Z1461" s="20"/>
      <c r="AA1461" s="20"/>
      <c r="AB1461" s="18"/>
      <c r="AC1461" s="20"/>
      <c r="AD1461" s="20"/>
      <c r="AE1461" s="24">
        <f t="shared" si="95"/>
        <v>5</v>
      </c>
      <c r="AH1461" s="25" t="str">
        <f t="shared" ca="1" si="7"/>
        <v>-</v>
      </c>
      <c r="AI1461" s="15">
        <f t="shared" ca="1" si="8"/>
        <v>23.333927434848629</v>
      </c>
      <c r="AJ1461" s="15">
        <f t="shared" ca="1" si="9"/>
        <v>24.013959343176428</v>
      </c>
      <c r="AK1461" s="17">
        <f t="shared" ca="1" si="10"/>
        <v>0.11749452347858032</v>
      </c>
      <c r="AL1461" s="17">
        <f t="shared" ca="1" si="11"/>
        <v>0.10877177160715898</v>
      </c>
      <c r="AM1461" s="26">
        <f t="shared" ca="1" si="12"/>
        <v>0</v>
      </c>
      <c r="AN1461" s="26">
        <f t="shared" ca="1" si="13"/>
        <v>1</v>
      </c>
      <c r="AO1461" s="25">
        <f t="shared" si="20"/>
        <v>0</v>
      </c>
      <c r="AP1461" s="26">
        <f t="shared" si="21"/>
        <v>0</v>
      </c>
      <c r="AQ1461" s="25">
        <f t="shared" si="22"/>
        <v>1</v>
      </c>
      <c r="AR1461" s="26">
        <f t="shared" si="23"/>
        <v>0</v>
      </c>
      <c r="BD1461" s="30"/>
      <c r="BE1461" s="30"/>
      <c r="BF1461" s="30"/>
    </row>
    <row r="1462" spans="1:58" x14ac:dyDescent="0.2">
      <c r="A1462" s="40">
        <v>40191</v>
      </c>
      <c r="B1462" s="13">
        <v>19.399999999999999</v>
      </c>
      <c r="C1462" s="14">
        <v>22.5</v>
      </c>
      <c r="D1462" s="31">
        <f t="shared" si="14"/>
        <v>5286.0591366514327</v>
      </c>
      <c r="E1462" s="31">
        <f t="shared" si="15"/>
        <v>21254.060118438243</v>
      </c>
      <c r="F1462" s="16">
        <f t="shared" si="0"/>
        <v>26540.119255089674</v>
      </c>
      <c r="G1462" s="16">
        <f t="shared" si="1"/>
        <v>21.882565573043653</v>
      </c>
      <c r="H1462" s="17">
        <f t="shared" si="2"/>
        <v>0.13777777777777789</v>
      </c>
      <c r="I1462" s="16">
        <v>17.850000000000001</v>
      </c>
      <c r="J1462" s="32">
        <f t="shared" si="16"/>
        <v>0.98162826172545237</v>
      </c>
      <c r="K1462" s="72">
        <f t="shared" ca="1" si="83"/>
        <v>7524.8201106341276</v>
      </c>
      <c r="L1462" s="16">
        <v>7544.3198240000002</v>
      </c>
      <c r="M1462" s="21">
        <f t="shared" ca="1" si="84"/>
        <v>-2.584688059464298E-3</v>
      </c>
      <c r="N1462" s="18"/>
      <c r="O1462" s="21"/>
      <c r="P1462" s="21"/>
      <c r="Q1462" s="33">
        <f t="shared" si="17"/>
        <v>1.0183717382745476</v>
      </c>
      <c r="R1462" s="5">
        <f t="shared" ca="1" si="4"/>
        <v>5.8820021204584947</v>
      </c>
      <c r="S1462" s="20"/>
      <c r="T1462" s="20"/>
      <c r="U1462" s="5">
        <f t="shared" ca="1" si="5"/>
        <v>11.080713146691842</v>
      </c>
      <c r="V1462" s="23"/>
      <c r="W1462" s="20"/>
      <c r="X1462" s="32">
        <f t="shared" si="18"/>
        <v>0.96325652345090484</v>
      </c>
      <c r="Y1462" s="18">
        <f t="shared" ca="1" si="6"/>
        <v>106019205.82831734</v>
      </c>
      <c r="Z1462" s="20"/>
      <c r="AA1462" s="20"/>
      <c r="AB1462" s="18"/>
      <c r="AC1462" s="20"/>
      <c r="AD1462" s="20"/>
      <c r="AE1462" s="24">
        <f t="shared" si="95"/>
        <v>4</v>
      </c>
      <c r="AH1462" s="25" t="str">
        <f t="shared" ca="1" si="7"/>
        <v>-</v>
      </c>
      <c r="AI1462" s="15">
        <f t="shared" ca="1" si="8"/>
        <v>23.170539719165294</v>
      </c>
      <c r="AJ1462" s="15">
        <f t="shared" ca="1" si="9"/>
        <v>23.914726244357912</v>
      </c>
      <c r="AK1462" s="17">
        <f t="shared" ca="1" si="10"/>
        <v>0.12068925194938245</v>
      </c>
      <c r="AL1462" s="17">
        <f t="shared" ca="1" si="11"/>
        <v>0.11193780696069436</v>
      </c>
      <c r="AM1462" s="26">
        <f t="shared" ca="1" si="12"/>
        <v>0</v>
      </c>
      <c r="AN1462" s="26">
        <f t="shared" ca="1" si="13"/>
        <v>1</v>
      </c>
      <c r="AO1462" s="25">
        <f t="shared" si="20"/>
        <v>0</v>
      </c>
      <c r="AP1462" s="26">
        <f t="shared" si="21"/>
        <v>0</v>
      </c>
      <c r="AQ1462" s="25">
        <f t="shared" si="22"/>
        <v>1</v>
      </c>
      <c r="AR1462" s="26">
        <f t="shared" si="23"/>
        <v>0</v>
      </c>
      <c r="BD1462" s="30"/>
      <c r="BE1462" s="30"/>
      <c r="BF1462" s="30"/>
    </row>
    <row r="1463" spans="1:58" x14ac:dyDescent="0.2">
      <c r="A1463" s="40">
        <v>40192</v>
      </c>
      <c r="B1463" s="13">
        <v>18.95</v>
      </c>
      <c r="C1463" s="14">
        <v>22</v>
      </c>
      <c r="D1463" s="31">
        <f t="shared" si="14"/>
        <v>3964.5443524885745</v>
      </c>
      <c r="E1463" s="31">
        <f t="shared" si="15"/>
        <v>22393.499532338661</v>
      </c>
      <c r="F1463" s="16">
        <f t="shared" si="0"/>
        <v>26358.043884827235</v>
      </c>
      <c r="G1463" s="16">
        <f t="shared" si="1"/>
        <v>21.541245916126169</v>
      </c>
      <c r="H1463" s="17">
        <f t="shared" si="2"/>
        <v>0.13863636363636367</v>
      </c>
      <c r="I1463" s="16">
        <v>17.63</v>
      </c>
      <c r="J1463" s="32">
        <f t="shared" si="16"/>
        <v>0.9776488345361376</v>
      </c>
      <c r="K1463" s="72">
        <f t="shared" ca="1" si="83"/>
        <v>7356.3316961257833</v>
      </c>
      <c r="L1463" s="16">
        <v>7360</v>
      </c>
      <c r="M1463" s="21">
        <f t="shared" ca="1" si="84"/>
        <v>-4.9841085247509379E-4</v>
      </c>
      <c r="N1463" s="18"/>
      <c r="O1463" s="21"/>
      <c r="P1463" s="21"/>
      <c r="Q1463" s="33">
        <f t="shared" si="17"/>
        <v>1.0223511654638624</v>
      </c>
      <c r="R1463" s="5">
        <f t="shared" ca="1" si="4"/>
        <v>6.0132212097886502</v>
      </c>
      <c r="S1463" s="20"/>
      <c r="T1463" s="20"/>
      <c r="U1463" s="5">
        <f t="shared" ca="1" si="5"/>
        <v>11.327992167692956</v>
      </c>
      <c r="V1463" s="23"/>
      <c r="W1463" s="20"/>
      <c r="X1463" s="32">
        <f t="shared" si="18"/>
        <v>0.95529766907227509</v>
      </c>
      <c r="Y1463" s="18">
        <f t="shared" ca="1" si="6"/>
        <v>101273234.65744865</v>
      </c>
      <c r="Z1463" s="20"/>
      <c r="AA1463" s="20"/>
      <c r="AB1463" s="18"/>
      <c r="AC1463" s="20"/>
      <c r="AD1463" s="20"/>
      <c r="AE1463" s="24">
        <f t="shared" si="95"/>
        <v>3</v>
      </c>
      <c r="AH1463" s="25" t="str">
        <f t="shared" ca="1" si="7"/>
        <v>-</v>
      </c>
      <c r="AI1463" s="15">
        <f t="shared" ca="1" si="8"/>
        <v>23.004726933673531</v>
      </c>
      <c r="AJ1463" s="15">
        <f t="shared" ca="1" si="9"/>
        <v>23.815684751185444</v>
      </c>
      <c r="AK1463" s="17">
        <f t="shared" ca="1" si="10"/>
        <v>0.12433317525891086</v>
      </c>
      <c r="AL1463" s="17">
        <f t="shared" ca="1" si="11"/>
        <v>0.11475462647159282</v>
      </c>
      <c r="AM1463" s="26">
        <f t="shared" ca="1" si="12"/>
        <v>0</v>
      </c>
      <c r="AN1463" s="26">
        <f t="shared" ca="1" si="13"/>
        <v>1</v>
      </c>
      <c r="AO1463" s="25">
        <f t="shared" si="20"/>
        <v>0</v>
      </c>
      <c r="AP1463" s="26">
        <f t="shared" si="21"/>
        <v>0</v>
      </c>
      <c r="AQ1463" s="25">
        <f t="shared" si="22"/>
        <v>1</v>
      </c>
      <c r="AR1463" s="26">
        <f t="shared" si="23"/>
        <v>0</v>
      </c>
      <c r="BD1463" s="30"/>
      <c r="BE1463" s="30"/>
      <c r="BF1463" s="30"/>
    </row>
    <row r="1464" spans="1:58" x14ac:dyDescent="0.2">
      <c r="A1464" s="40">
        <v>40193</v>
      </c>
      <c r="B1464" s="13">
        <v>19.649999999999999</v>
      </c>
      <c r="C1464" s="14">
        <v>22.55</v>
      </c>
      <c r="D1464" s="31">
        <f t="shared" si="14"/>
        <v>2643.0295683257164</v>
      </c>
      <c r="E1464" s="31">
        <f t="shared" si="15"/>
        <v>23531.804312333486</v>
      </c>
      <c r="F1464" s="16">
        <f t="shared" si="0"/>
        <v>26174.833880659204</v>
      </c>
      <c r="G1464" s="16">
        <f t="shared" si="1"/>
        <v>22.257169650699936</v>
      </c>
      <c r="H1464" s="17">
        <f t="shared" si="2"/>
        <v>0.12860310421286036</v>
      </c>
      <c r="I1464" s="16">
        <v>17.91</v>
      </c>
      <c r="J1464" s="32">
        <f t="shared" si="16"/>
        <v>1.026053189726829</v>
      </c>
      <c r="K1464" s="72">
        <f t="shared" ca="1" si="83"/>
        <v>7547.6798851683834</v>
      </c>
      <c r="L1464" s="16">
        <v>7554.5600590000004</v>
      </c>
      <c r="M1464" s="21">
        <f t="shared" ca="1" si="84"/>
        <v>-9.107312375418045E-4</v>
      </c>
      <c r="N1464" s="18"/>
      <c r="O1464" s="21"/>
      <c r="P1464" s="21"/>
      <c r="Q1464" s="33">
        <f t="shared" si="17"/>
        <v>0.97394681027317109</v>
      </c>
      <c r="R1464" s="5">
        <f t="shared" ca="1" si="4"/>
        <v>5.8563136402529299</v>
      </c>
      <c r="S1464" s="20"/>
      <c r="T1464" s="20"/>
      <c r="U1464" s="5">
        <f t="shared" ca="1" si="5"/>
        <v>11.032484123718133</v>
      </c>
      <c r="V1464" s="23"/>
      <c r="W1464" s="20"/>
      <c r="X1464" s="32">
        <f t="shared" si="18"/>
        <v>1.0521063794536578</v>
      </c>
      <c r="Y1464" s="18">
        <f t="shared" ca="1" si="6"/>
        <v>106543203.84777732</v>
      </c>
      <c r="Z1464" s="20"/>
      <c r="AA1464" s="20"/>
      <c r="AB1464" s="18"/>
      <c r="AC1464" s="20"/>
      <c r="AD1464" s="20"/>
      <c r="AE1464" s="24">
        <f t="shared" si="95"/>
        <v>2</v>
      </c>
      <c r="AH1464" s="25" t="str">
        <f t="shared" ca="1" si="7"/>
        <v>-</v>
      </c>
      <c r="AI1464" s="15">
        <f t="shared" ca="1" si="8"/>
        <v>22.873315887253259</v>
      </c>
      <c r="AJ1464" s="15">
        <f t="shared" ca="1" si="9"/>
        <v>23.742995190982974</v>
      </c>
      <c r="AK1464" s="17">
        <f t="shared" ca="1" si="10"/>
        <v>0.12632858103664821</v>
      </c>
      <c r="AL1464" s="17">
        <f t="shared" ca="1" si="11"/>
        <v>0.11669172287533484</v>
      </c>
      <c r="AM1464" s="26">
        <f t="shared" ca="1" si="12"/>
        <v>0</v>
      </c>
      <c r="AN1464" s="26">
        <f t="shared" ca="1" si="13"/>
        <v>1</v>
      </c>
      <c r="AO1464" s="25">
        <f t="shared" si="20"/>
        <v>0</v>
      </c>
      <c r="AP1464" s="26">
        <f t="shared" si="21"/>
        <v>0</v>
      </c>
      <c r="AQ1464" s="25">
        <f t="shared" si="22"/>
        <v>1</v>
      </c>
      <c r="AR1464" s="26">
        <f t="shared" si="23"/>
        <v>0</v>
      </c>
      <c r="BD1464" s="30"/>
      <c r="BE1464" s="30"/>
      <c r="BF1464" s="30"/>
    </row>
    <row r="1465" spans="1:58" x14ac:dyDescent="0.2">
      <c r="A1465" s="40">
        <v>40197</v>
      </c>
      <c r="B1465" s="13">
        <v>17.850000000000001</v>
      </c>
      <c r="C1465" s="14">
        <v>21.55</v>
      </c>
      <c r="D1465" s="31">
        <f t="shared" si="14"/>
        <v>1321.5147841628582</v>
      </c>
      <c r="E1465" s="31">
        <f t="shared" si="15"/>
        <v>24683.368192989812</v>
      </c>
      <c r="F1465" s="16">
        <f t="shared" si="0"/>
        <v>26004.882977152669</v>
      </c>
      <c r="G1465" s="16">
        <f t="shared" si="1"/>
        <v>21.361973593355586</v>
      </c>
      <c r="H1465" s="17">
        <f t="shared" si="2"/>
        <v>0.17169373549883982</v>
      </c>
      <c r="I1465" s="16">
        <v>17.579999999999998</v>
      </c>
      <c r="J1465" s="32">
        <f t="shared" si="16"/>
        <v>0.9535476659058012</v>
      </c>
      <c r="K1465" s="72">
        <f t="shared" ca="1" si="83"/>
        <v>7196.7791272804316</v>
      </c>
      <c r="L1465" s="16">
        <v>7121.919922</v>
      </c>
      <c r="M1465" s="21">
        <f t="shared" ca="1" si="84"/>
        <v>1.0511098987393462E-2</v>
      </c>
      <c r="N1465" s="18"/>
      <c r="O1465" s="21"/>
      <c r="P1465" s="21"/>
      <c r="Q1465" s="33">
        <f t="shared" si="17"/>
        <v>1.0464523340941987</v>
      </c>
      <c r="R1465" s="5">
        <f t="shared" ca="1" si="4"/>
        <v>6.1280977789012177</v>
      </c>
      <c r="S1465" s="20"/>
      <c r="T1465" s="20"/>
      <c r="U1465" s="5">
        <f t="shared" ca="1" si="5"/>
        <v>11.544573515113703</v>
      </c>
      <c r="V1465" s="23"/>
      <c r="W1465" s="20"/>
      <c r="X1465" s="32">
        <f t="shared" si="18"/>
        <v>0.9070953318116024</v>
      </c>
      <c r="Y1465" s="18">
        <f t="shared" ca="1" si="6"/>
        <v>96638482.346966475</v>
      </c>
      <c r="Z1465" s="20"/>
      <c r="AA1465" s="20"/>
      <c r="AB1465" s="18"/>
      <c r="AC1465" s="20"/>
      <c r="AD1465" s="20"/>
      <c r="AE1465" s="24">
        <f t="shared" si="95"/>
        <v>1</v>
      </c>
      <c r="AH1465" s="25" t="str">
        <f t="shared" ca="1" si="7"/>
        <v>-</v>
      </c>
      <c r="AI1465" s="15">
        <f t="shared" ca="1" si="8"/>
        <v>22.742933677413049</v>
      </c>
      <c r="AJ1465" s="15">
        <f t="shared" ca="1" si="9"/>
        <v>23.649281633722623</v>
      </c>
      <c r="AK1465" s="17">
        <f t="shared" ca="1" si="10"/>
        <v>0.13535809866782952</v>
      </c>
      <c r="AL1465" s="17">
        <f t="shared" ca="1" si="11"/>
        <v>0.12127298295043804</v>
      </c>
      <c r="AM1465" s="26">
        <f t="shared" ca="1" si="12"/>
        <v>0</v>
      </c>
      <c r="AN1465" s="26">
        <f t="shared" ca="1" si="13"/>
        <v>1</v>
      </c>
      <c r="AO1465" s="25">
        <f t="shared" si="20"/>
        <v>0</v>
      </c>
      <c r="AP1465" s="26">
        <f t="shared" si="21"/>
        <v>0</v>
      </c>
      <c r="AQ1465" s="25">
        <f t="shared" si="22"/>
        <v>1</v>
      </c>
      <c r="AR1465" s="26">
        <f t="shared" si="23"/>
        <v>0</v>
      </c>
      <c r="BD1465" s="30"/>
      <c r="BE1465" s="30"/>
      <c r="BF1465" s="30"/>
    </row>
    <row r="1466" spans="1:58" x14ac:dyDescent="0.2">
      <c r="A1466" s="41">
        <v>40198</v>
      </c>
      <c r="B1466" s="13">
        <v>21.4</v>
      </c>
      <c r="C1466" s="14">
        <v>22.85</v>
      </c>
      <c r="D1466" s="31">
        <f t="shared" si="14"/>
        <v>25777.987167342806</v>
      </c>
      <c r="E1466" s="31">
        <f t="shared" si="15"/>
        <v>0</v>
      </c>
      <c r="F1466" s="16">
        <f t="shared" si="0"/>
        <v>25777.987167342806</v>
      </c>
      <c r="G1466" s="16">
        <f t="shared" si="1"/>
        <v>21.4</v>
      </c>
      <c r="H1466" s="17">
        <f t="shared" si="2"/>
        <v>6.3457330415755075E-2</v>
      </c>
      <c r="I1466" s="16">
        <v>18.68</v>
      </c>
      <c r="J1466" s="32">
        <f t="shared" si="16"/>
        <v>0.99303944315545234</v>
      </c>
      <c r="K1466" s="72">
        <f t="shared" ca="1" si="83"/>
        <v>7146.3941810183405</v>
      </c>
      <c r="L1466" s="16">
        <v>7119.3598629999997</v>
      </c>
      <c r="M1466" s="21">
        <f t="shared" ca="1" si="84"/>
        <v>3.7972961809166037E-3</v>
      </c>
      <c r="N1466" s="18"/>
      <c r="O1466" s="21"/>
      <c r="P1466" s="21"/>
      <c r="Q1466" s="33">
        <f t="shared" si="17"/>
        <v>1.0069605568445477</v>
      </c>
      <c r="R1466" s="5">
        <f t="shared" ca="1" si="4"/>
        <v>6.1704956863964062</v>
      </c>
      <c r="S1466" s="20"/>
      <c r="T1466" s="20"/>
      <c r="U1466" s="5">
        <f t="shared" ca="1" si="5"/>
        <v>11.624532190789752</v>
      </c>
      <c r="V1466" s="23"/>
      <c r="W1466" s="20"/>
      <c r="X1466" s="32">
        <f t="shared" si="18"/>
        <v>0.98607888631090468</v>
      </c>
      <c r="Y1466" s="18">
        <f t="shared" ca="1" si="6"/>
        <v>95286895.505883485</v>
      </c>
      <c r="Z1466" s="20"/>
      <c r="AA1466" s="20"/>
      <c r="AB1466" s="18"/>
      <c r="AC1466" s="20"/>
      <c r="AD1466" s="20"/>
      <c r="AE1466" s="24">
        <v>19</v>
      </c>
      <c r="AH1466" s="25" t="str">
        <f t="shared" ca="1" si="7"/>
        <v>-</v>
      </c>
      <c r="AI1466" s="15">
        <f t="shared" ca="1" si="8"/>
        <v>22.593149382020755</v>
      </c>
      <c r="AJ1466" s="15">
        <f t="shared" ca="1" si="9"/>
        <v>23.576110902015301</v>
      </c>
      <c r="AK1466" s="17">
        <f t="shared" ca="1" si="10"/>
        <v>0.12533506946745912</v>
      </c>
      <c r="AL1466" s="17">
        <f t="shared" ca="1" si="11"/>
        <v>0.11854714690950353</v>
      </c>
      <c r="AM1466" s="26">
        <f t="shared" ca="1" si="12"/>
        <v>0</v>
      </c>
      <c r="AN1466" s="26">
        <f t="shared" ca="1" si="13"/>
        <v>1</v>
      </c>
      <c r="AO1466" s="25">
        <f t="shared" si="20"/>
        <v>0</v>
      </c>
      <c r="AP1466" s="26">
        <f t="shared" si="21"/>
        <v>0</v>
      </c>
      <c r="AQ1466" s="25">
        <f t="shared" si="22"/>
        <v>1</v>
      </c>
      <c r="AR1466" s="26">
        <f t="shared" si="23"/>
        <v>0</v>
      </c>
      <c r="BD1466" s="30"/>
      <c r="BE1466" s="30"/>
      <c r="BF1466" s="30"/>
    </row>
    <row r="1467" spans="1:58" x14ac:dyDescent="0.2">
      <c r="A1467" s="40">
        <v>40199</v>
      </c>
      <c r="B1467" s="13">
        <v>22.65</v>
      </c>
      <c r="C1467" s="14">
        <v>24.1</v>
      </c>
      <c r="D1467" s="31">
        <f t="shared" si="14"/>
        <v>24421.251000640554</v>
      </c>
      <c r="E1467" s="31">
        <f t="shared" si="15"/>
        <v>1270.6413114848233</v>
      </c>
      <c r="F1467" s="73">
        <f t="shared" si="0"/>
        <v>25691.892312125376</v>
      </c>
      <c r="G1467" s="16">
        <f t="shared" si="1"/>
        <v>22.721712502888838</v>
      </c>
      <c r="H1467" s="17">
        <f t="shared" si="2"/>
        <v>6.0165975103734559E-2</v>
      </c>
      <c r="I1467" s="16">
        <v>22.27</v>
      </c>
      <c r="J1467" s="32">
        <f t="shared" si="16"/>
        <v>1.0582161297023618</v>
      </c>
      <c r="K1467" s="72">
        <f t="shared" ca="1" si="83"/>
        <v>7562.1212864636618</v>
      </c>
      <c r="L1467" s="16">
        <v>7505.919922</v>
      </c>
      <c r="M1467" s="21">
        <f t="shared" ca="1" si="84"/>
        <v>7.4876051233819406E-3</v>
      </c>
      <c r="N1467" s="18"/>
      <c r="O1467" s="21"/>
      <c r="P1467" s="21"/>
      <c r="Q1467" s="33">
        <f t="shared" si="17"/>
        <v>0.9417838702976381</v>
      </c>
      <c r="R1467" s="5">
        <f t="shared" ca="1" si="4"/>
        <v>5.8110312191862779</v>
      </c>
      <c r="S1467" s="20"/>
      <c r="T1467" s="20"/>
      <c r="U1467" s="5">
        <f t="shared" ca="1" si="5"/>
        <v>10.947422114470015</v>
      </c>
      <c r="V1467" s="23"/>
      <c r="W1467" s="20"/>
      <c r="X1467" s="32">
        <f t="shared" si="18"/>
        <v>1.1164322594047238</v>
      </c>
      <c r="Y1467" s="18">
        <f t="shared" ca="1" si="6"/>
        <v>106374362.75075607</v>
      </c>
      <c r="Z1467" s="20"/>
      <c r="AA1467" s="20"/>
      <c r="AB1467" s="18"/>
      <c r="AC1467" s="20"/>
      <c r="AD1467" s="20"/>
      <c r="AE1467" s="24">
        <f t="shared" ref="AE1467:AE1484" si="96">AE1466-1</f>
        <v>18</v>
      </c>
      <c r="AH1467" s="25" t="str">
        <f t="shared" ca="1" si="7"/>
        <v>-</v>
      </c>
      <c r="AI1467" s="15">
        <f t="shared" ca="1" si="8"/>
        <v>22.518365411932038</v>
      </c>
      <c r="AJ1467" s="15">
        <f t="shared" ca="1" si="9"/>
        <v>23.524870897485869</v>
      </c>
      <c r="AK1467" s="17">
        <f t="shared" ca="1" si="10"/>
        <v>0.11672238110755523</v>
      </c>
      <c r="AL1467" s="17">
        <f t="shared" ca="1" si="11"/>
        <v>0.11520812887275672</v>
      </c>
      <c r="AM1467" s="26">
        <f t="shared" ca="1" si="12"/>
        <v>0</v>
      </c>
      <c r="AN1467" s="26">
        <f t="shared" ca="1" si="13"/>
        <v>1</v>
      </c>
      <c r="AO1467" s="25">
        <f t="shared" si="20"/>
        <v>0</v>
      </c>
      <c r="AP1467" s="26">
        <f t="shared" si="21"/>
        <v>0</v>
      </c>
      <c r="AQ1467" s="25">
        <f t="shared" si="22"/>
        <v>1</v>
      </c>
      <c r="AR1467" s="26">
        <f t="shared" si="23"/>
        <v>0</v>
      </c>
      <c r="BD1467" s="30"/>
      <c r="BE1467" s="30"/>
      <c r="BF1467" s="30"/>
    </row>
    <row r="1468" spans="1:58" x14ac:dyDescent="0.2">
      <c r="A1468" s="40">
        <v>40200</v>
      </c>
      <c r="B1468" s="13">
        <v>24.75</v>
      </c>
      <c r="C1468" s="14">
        <v>25.15</v>
      </c>
      <c r="D1468" s="31">
        <f t="shared" si="14"/>
        <v>23064.514833938301</v>
      </c>
      <c r="E1468" s="31">
        <f t="shared" si="15"/>
        <v>2545.7481237589323</v>
      </c>
      <c r="F1468" s="16">
        <f t="shared" si="0"/>
        <v>25610.262957697232</v>
      </c>
      <c r="G1468" s="16">
        <f t="shared" si="1"/>
        <v>24.789761374226639</v>
      </c>
      <c r="H1468" s="17">
        <f t="shared" si="2"/>
        <v>1.5904572564612307E-2</v>
      </c>
      <c r="I1468" s="16">
        <v>27.31</v>
      </c>
      <c r="J1468" s="32">
        <f t="shared" si="16"/>
        <v>1.0875499945169445</v>
      </c>
      <c r="K1468" s="72">
        <f t="shared" ca="1" si="83"/>
        <v>8223.8496800884677</v>
      </c>
      <c r="L1468" s="16">
        <v>8163.8398440000001</v>
      </c>
      <c r="M1468" s="21">
        <f t="shared" ca="1" si="84"/>
        <v>7.3506875729037928E-3</v>
      </c>
      <c r="N1468" s="18"/>
      <c r="O1468" s="21"/>
      <c r="P1468" s="21"/>
      <c r="Q1468" s="33">
        <f t="shared" si="17"/>
        <v>0.91245000548305555</v>
      </c>
      <c r="R1468" s="5">
        <f t="shared" ca="1" si="4"/>
        <v>5.302054581986348</v>
      </c>
      <c r="S1468" s="20"/>
      <c r="T1468" s="20"/>
      <c r="U1468" s="5">
        <f t="shared" ca="1" si="5"/>
        <v>9.9886333914732521</v>
      </c>
      <c r="V1468" s="23"/>
      <c r="W1468" s="20"/>
      <c r="X1468" s="32">
        <f t="shared" si="18"/>
        <v>1.1750999890338889</v>
      </c>
      <c r="Y1468" s="18">
        <f t="shared" ca="1" si="6"/>
        <v>124992285.82692336</v>
      </c>
      <c r="Z1468" s="20"/>
      <c r="AA1468" s="20"/>
      <c r="AB1468" s="18"/>
      <c r="AC1468" s="20"/>
      <c r="AD1468" s="20"/>
      <c r="AE1468" s="24">
        <f t="shared" si="96"/>
        <v>17</v>
      </c>
      <c r="AH1468" s="25" t="str">
        <f t="shared" ca="1" si="7"/>
        <v>-</v>
      </c>
      <c r="AI1468" s="15">
        <f t="shared" ca="1" si="8"/>
        <v>22.577300244442704</v>
      </c>
      <c r="AJ1468" s="15">
        <f t="shared" ca="1" si="9"/>
        <v>23.532666855799629</v>
      </c>
      <c r="AK1468" s="17">
        <f t="shared" ca="1" si="10"/>
        <v>9.6410180238694299E-2</v>
      </c>
      <c r="AL1468" s="17">
        <f t="shared" ca="1" si="11"/>
        <v>0.10925772021360054</v>
      </c>
      <c r="AM1468" s="26">
        <f t="shared" ca="1" si="12"/>
        <v>0</v>
      </c>
      <c r="AN1468" s="26">
        <f t="shared" ca="1" si="13"/>
        <v>0</v>
      </c>
      <c r="AO1468" s="25">
        <f t="shared" si="20"/>
        <v>0</v>
      </c>
      <c r="AP1468" s="26">
        <f t="shared" si="21"/>
        <v>0</v>
      </c>
      <c r="AQ1468" s="25">
        <f t="shared" si="22"/>
        <v>1</v>
      </c>
      <c r="AR1468" s="26">
        <f t="shared" si="23"/>
        <v>0</v>
      </c>
      <c r="BD1468" s="30"/>
      <c r="BE1468" s="30"/>
      <c r="BF1468" s="30"/>
    </row>
    <row r="1469" spans="1:58" x14ac:dyDescent="0.2">
      <c r="A1469" s="40">
        <v>40203</v>
      </c>
      <c r="B1469" s="13">
        <v>24.35</v>
      </c>
      <c r="C1469" s="14">
        <v>24.95</v>
      </c>
      <c r="D1469" s="31">
        <f t="shared" si="14"/>
        <v>21707.778667236049</v>
      </c>
      <c r="E1469" s="31">
        <f t="shared" si="15"/>
        <v>3880.9059816468352</v>
      </c>
      <c r="F1469" s="16">
        <f t="shared" si="0"/>
        <v>25588.684648882885</v>
      </c>
      <c r="G1469" s="16">
        <f t="shared" si="1"/>
        <v>24.440998956020575</v>
      </c>
      <c r="H1469" s="17">
        <f t="shared" si="2"/>
        <v>2.4048096192384683E-2</v>
      </c>
      <c r="I1469" s="16">
        <v>25.41</v>
      </c>
      <c r="J1469" s="32">
        <f t="shared" si="16"/>
        <v>0.98510047996709738</v>
      </c>
      <c r="K1469" s="72">
        <f t="shared" ca="1" si="83"/>
        <v>8100.9879925198757</v>
      </c>
      <c r="L1469" s="16">
        <v>8087.0400390000004</v>
      </c>
      <c r="M1469" s="21">
        <f t="shared" ca="1" si="84"/>
        <v>1.7247291286565654E-3</v>
      </c>
      <c r="N1469" s="18"/>
      <c r="O1469" s="21"/>
      <c r="P1469" s="21"/>
      <c r="Q1469" s="33">
        <f t="shared" si="17"/>
        <v>1.0148995200329027</v>
      </c>
      <c r="R1469" s="5">
        <f t="shared" ca="1" si="4"/>
        <v>5.3808284828699993</v>
      </c>
      <c r="S1469" s="20"/>
      <c r="T1469" s="20"/>
      <c r="U1469" s="5">
        <f t="shared" ca="1" si="5"/>
        <v>10.137112174481082</v>
      </c>
      <c r="V1469" s="23"/>
      <c r="W1469" s="20"/>
      <c r="X1469" s="32">
        <f t="shared" si="18"/>
        <v>0.97020095993419464</v>
      </c>
      <c r="Y1469" s="18">
        <f t="shared" ca="1" si="6"/>
        <v>121259654.69097984</v>
      </c>
      <c r="Z1469" s="20"/>
      <c r="AA1469" s="20"/>
      <c r="AB1469" s="18"/>
      <c r="AC1469" s="20"/>
      <c r="AD1469" s="20"/>
      <c r="AE1469" s="24">
        <f t="shared" si="96"/>
        <v>16</v>
      </c>
      <c r="AH1469" s="25" t="str">
        <f t="shared" ca="1" si="7"/>
        <v>-</v>
      </c>
      <c r="AI1469" s="15">
        <f t="shared" ca="1" si="8"/>
        <v>22.642949362047492</v>
      </c>
      <c r="AJ1469" s="15">
        <f t="shared" ca="1" si="9"/>
        <v>23.558924662669003</v>
      </c>
      <c r="AK1469" s="17">
        <f t="shared" ca="1" si="10"/>
        <v>7.7312135664697801E-2</v>
      </c>
      <c r="AL1469" s="17">
        <f t="shared" ca="1" si="11"/>
        <v>0.10414894977851877</v>
      </c>
      <c r="AM1469" s="26">
        <f t="shared" ca="1" si="12"/>
        <v>0</v>
      </c>
      <c r="AN1469" s="26">
        <f t="shared" ca="1" si="13"/>
        <v>0</v>
      </c>
      <c r="AO1469" s="25">
        <f t="shared" si="20"/>
        <v>0</v>
      </c>
      <c r="AP1469" s="26">
        <f t="shared" si="21"/>
        <v>0</v>
      </c>
      <c r="AQ1469" s="25">
        <f t="shared" si="22"/>
        <v>1</v>
      </c>
      <c r="AR1469" s="26">
        <f t="shared" si="23"/>
        <v>0</v>
      </c>
      <c r="BD1469" s="30"/>
      <c r="BE1469" s="30"/>
      <c r="BF1469" s="30"/>
    </row>
    <row r="1470" spans="1:58" x14ac:dyDescent="0.2">
      <c r="A1470" s="40">
        <v>40204</v>
      </c>
      <c r="B1470" s="13">
        <v>24.55</v>
      </c>
      <c r="C1470" s="14">
        <v>25.3</v>
      </c>
      <c r="D1470" s="31">
        <f t="shared" si="14"/>
        <v>20351.042500533797</v>
      </c>
      <c r="E1470" s="31">
        <f t="shared" si="15"/>
        <v>5205.0152265045454</v>
      </c>
      <c r="F1470" s="16">
        <f t="shared" si="0"/>
        <v>25556.057727038344</v>
      </c>
      <c r="G1470" s="16">
        <f t="shared" si="1"/>
        <v>24.702752880024534</v>
      </c>
      <c r="H1470" s="17">
        <f t="shared" si="2"/>
        <v>2.9644268774703608E-2</v>
      </c>
      <c r="I1470" s="16">
        <v>24.55</v>
      </c>
      <c r="J1470" s="32">
        <f t="shared" si="16"/>
        <v>1.0094209165624231</v>
      </c>
      <c r="K1470" s="72">
        <f t="shared" ca="1" si="83"/>
        <v>8176.9733520609161</v>
      </c>
      <c r="L1470" s="16">
        <v>8120.3198240000002</v>
      </c>
      <c r="M1470" s="21">
        <f t="shared" ca="1" si="84"/>
        <v>6.9767606804689766E-3</v>
      </c>
      <c r="N1470" s="18"/>
      <c r="O1470" s="21"/>
      <c r="P1470" s="21"/>
      <c r="Q1470" s="33">
        <f t="shared" si="17"/>
        <v>0.99057908343757684</v>
      </c>
      <c r="R1470" s="5">
        <f t="shared" ca="1" si="4"/>
        <v>5.3299141002345527</v>
      </c>
      <c r="S1470" s="20"/>
      <c r="T1470" s="20"/>
      <c r="U1470" s="5">
        <f t="shared" ca="1" si="5"/>
        <v>10.041267507587669</v>
      </c>
      <c r="V1470" s="23"/>
      <c r="W1470" s="20"/>
      <c r="X1470" s="32">
        <f t="shared" si="18"/>
        <v>1.0188418331248463</v>
      </c>
      <c r="Y1470" s="18">
        <f t="shared" ca="1" si="6"/>
        <v>123536278.02520439</v>
      </c>
      <c r="Z1470" s="20"/>
      <c r="AA1470" s="20"/>
      <c r="AB1470" s="18"/>
      <c r="AC1470" s="20"/>
      <c r="AD1470" s="20"/>
      <c r="AE1470" s="24">
        <f t="shared" si="96"/>
        <v>15</v>
      </c>
      <c r="AH1470" s="25" t="str">
        <f t="shared" ca="1" si="7"/>
        <v>-</v>
      </c>
      <c r="AI1470" s="15">
        <f t="shared" ca="1" si="8"/>
        <v>22.725611369319367</v>
      </c>
      <c r="AJ1470" s="15">
        <f t="shared" ca="1" si="9"/>
        <v>23.592039552566806</v>
      </c>
      <c r="AK1470" s="17">
        <f t="shared" ca="1" si="10"/>
        <v>6.0818996425005011E-2</v>
      </c>
      <c r="AL1470" s="17">
        <f t="shared" ca="1" si="11"/>
        <v>9.9097646809495871E-2</v>
      </c>
      <c r="AM1470" s="26">
        <f t="shared" ca="1" si="12"/>
        <v>0</v>
      </c>
      <c r="AN1470" s="26">
        <f t="shared" ca="1" si="13"/>
        <v>0</v>
      </c>
      <c r="AO1470" s="25">
        <f t="shared" si="20"/>
        <v>0</v>
      </c>
      <c r="AP1470" s="26">
        <f t="shared" si="21"/>
        <v>0</v>
      </c>
      <c r="AQ1470" s="25">
        <f t="shared" si="22"/>
        <v>1</v>
      </c>
      <c r="AR1470" s="26">
        <f t="shared" si="23"/>
        <v>0</v>
      </c>
      <c r="BD1470" s="30"/>
      <c r="BE1470" s="30"/>
      <c r="BF1470" s="30"/>
    </row>
    <row r="1471" spans="1:58" x14ac:dyDescent="0.2">
      <c r="A1471" s="40">
        <v>40205</v>
      </c>
      <c r="B1471" s="13">
        <v>23.75</v>
      </c>
      <c r="C1471" s="14">
        <v>24.7</v>
      </c>
      <c r="D1471" s="31">
        <f t="shared" si="14"/>
        <v>18994.306333831544</v>
      </c>
      <c r="E1471" s="31">
        <f t="shared" si="15"/>
        <v>6521.5319416247157</v>
      </c>
      <c r="F1471" s="16">
        <f t="shared" si="0"/>
        <v>25515.838275456259</v>
      </c>
      <c r="G1471" s="16">
        <f t="shared" si="1"/>
        <v>23.99280822278541</v>
      </c>
      <c r="H1471" s="17">
        <f t="shared" si="2"/>
        <v>3.8461538461538436E-2</v>
      </c>
      <c r="I1471" s="16">
        <v>23.14</v>
      </c>
      <c r="J1471" s="32">
        <f t="shared" si="16"/>
        <v>0.96973196017897689</v>
      </c>
      <c r="K1471" s="72">
        <f t="shared" ca="1" si="83"/>
        <v>7929.1491283245377</v>
      </c>
      <c r="L1471" s="16">
        <v>7936</v>
      </c>
      <c r="M1471" s="21">
        <f t="shared" ca="1" si="84"/>
        <v>-8.6326508007336926E-4</v>
      </c>
      <c r="N1471" s="18"/>
      <c r="O1471" s="21"/>
      <c r="P1471" s="21"/>
      <c r="Q1471" s="33">
        <f t="shared" si="17"/>
        <v>1.0302680398210231</v>
      </c>
      <c r="R1471" s="5">
        <f t="shared" ca="1" si="4"/>
        <v>5.4910113946204717</v>
      </c>
      <c r="S1471" s="20"/>
      <c r="T1471" s="20"/>
      <c r="U1471" s="5">
        <f t="shared" ca="1" si="5"/>
        <v>10.344842820058982</v>
      </c>
      <c r="V1471" s="23"/>
      <c r="W1471" s="20"/>
      <c r="X1471" s="32">
        <f t="shared" si="18"/>
        <v>0.9394639203579539</v>
      </c>
      <c r="Y1471" s="18">
        <f t="shared" ca="1" si="6"/>
        <v>116050237.92790617</v>
      </c>
      <c r="Z1471" s="20"/>
      <c r="AA1471" s="20"/>
      <c r="AB1471" s="18"/>
      <c r="AC1471" s="20"/>
      <c r="AD1471" s="20"/>
      <c r="AE1471" s="24">
        <f t="shared" si="96"/>
        <v>14</v>
      </c>
      <c r="AH1471" s="25" t="str">
        <f t="shared" ca="1" si="7"/>
        <v>-</v>
      </c>
      <c r="AI1471" s="15">
        <f t="shared" ca="1" si="8"/>
        <v>22.783696927621754</v>
      </c>
      <c r="AJ1471" s="15">
        <f t="shared" ca="1" si="9"/>
        <v>23.611818117178807</v>
      </c>
      <c r="AK1471" s="17">
        <f t="shared" ca="1" si="10"/>
        <v>3.8613630252121445E-2</v>
      </c>
      <c r="AL1471" s="17">
        <f t="shared" ca="1" si="11"/>
        <v>9.458499396937825E-2</v>
      </c>
      <c r="AM1471" s="26">
        <f t="shared" ca="1" si="12"/>
        <v>0</v>
      </c>
      <c r="AN1471" s="26">
        <f t="shared" ca="1" si="13"/>
        <v>0</v>
      </c>
      <c r="AO1471" s="25">
        <f t="shared" si="20"/>
        <v>0</v>
      </c>
      <c r="AP1471" s="26">
        <f t="shared" si="21"/>
        <v>0</v>
      </c>
      <c r="AQ1471" s="25">
        <f t="shared" si="22"/>
        <v>1</v>
      </c>
      <c r="AR1471" s="26">
        <f t="shared" si="23"/>
        <v>0</v>
      </c>
      <c r="BD1471" s="30"/>
      <c r="BE1471" s="30"/>
      <c r="BF1471" s="30"/>
    </row>
    <row r="1472" spans="1:58" x14ac:dyDescent="0.2">
      <c r="A1472" s="40">
        <v>40206</v>
      </c>
      <c r="B1472" s="13">
        <v>24</v>
      </c>
      <c r="C1472" s="14">
        <v>24.9</v>
      </c>
      <c r="D1472" s="31">
        <f t="shared" si="14"/>
        <v>17637.570167129292</v>
      </c>
      <c r="E1472" s="31">
        <f t="shared" si="15"/>
        <v>7826.0859480691897</v>
      </c>
      <c r="F1472" s="16">
        <f t="shared" si="0"/>
        <v>25463.656115198482</v>
      </c>
      <c r="G1472" s="16">
        <f t="shared" si="1"/>
        <v>24.276609035301032</v>
      </c>
      <c r="H1472" s="17">
        <f t="shared" si="2"/>
        <v>3.6144578313252906E-2</v>
      </c>
      <c r="I1472" s="16">
        <v>23.73</v>
      </c>
      <c r="J1472" s="32">
        <f t="shared" si="16"/>
        <v>1.0097592988771789</v>
      </c>
      <c r="K1472" s="72">
        <f t="shared" ca="1" si="83"/>
        <v>8006.2056542405917</v>
      </c>
      <c r="L1472" s="16">
        <v>7941.1201170000004</v>
      </c>
      <c r="M1472" s="21">
        <f t="shared" ca="1" si="84"/>
        <v>8.1960147034244001E-3</v>
      </c>
      <c r="N1472" s="18"/>
      <c r="O1472" s="21"/>
      <c r="P1472" s="21"/>
      <c r="Q1472" s="33">
        <f t="shared" si="17"/>
        <v>0.99024070112282103</v>
      </c>
      <c r="R1472" s="5">
        <f t="shared" ca="1" si="4"/>
        <v>5.4371964573926661</v>
      </c>
      <c r="S1472" s="20"/>
      <c r="T1472" s="20"/>
      <c r="U1472" s="5">
        <f t="shared" ca="1" si="5"/>
        <v>10.243533703318949</v>
      </c>
      <c r="V1472" s="23"/>
      <c r="W1472" s="20"/>
      <c r="X1472" s="32">
        <f t="shared" si="18"/>
        <v>1.0195185977543579</v>
      </c>
      <c r="Y1472" s="18">
        <f t="shared" ca="1" si="6"/>
        <v>118307589.13610947</v>
      </c>
      <c r="Z1472" s="20"/>
      <c r="AA1472" s="20"/>
      <c r="AB1472" s="18"/>
      <c r="AC1472" s="20"/>
      <c r="AD1472" s="20"/>
      <c r="AE1472" s="24">
        <f t="shared" si="96"/>
        <v>13</v>
      </c>
      <c r="AH1472" s="25" t="str">
        <f t="shared" ca="1" si="7"/>
        <v>-</v>
      </c>
      <c r="AI1472" s="15">
        <f t="shared" ca="1" si="8"/>
        <v>22.859638477719422</v>
      </c>
      <c r="AJ1472" s="15">
        <f t="shared" ca="1" si="9"/>
        <v>23.595404203551574</v>
      </c>
      <c r="AK1472" s="17">
        <f t="shared" ca="1" si="10"/>
        <v>3.4061504901704419E-2</v>
      </c>
      <c r="AL1472" s="17">
        <f t="shared" ca="1" si="11"/>
        <v>8.9430942179396233E-2</v>
      </c>
      <c r="AM1472" s="26">
        <f t="shared" ca="1" si="12"/>
        <v>0</v>
      </c>
      <c r="AN1472" s="26">
        <f t="shared" ca="1" si="13"/>
        <v>0</v>
      </c>
      <c r="AO1472" s="25">
        <f t="shared" si="20"/>
        <v>0</v>
      </c>
      <c r="AP1472" s="26">
        <f t="shared" si="21"/>
        <v>0</v>
      </c>
      <c r="AQ1472" s="25">
        <f t="shared" si="22"/>
        <v>1</v>
      </c>
      <c r="AR1472" s="26">
        <f t="shared" si="23"/>
        <v>0</v>
      </c>
      <c r="BD1472" s="30"/>
      <c r="BE1472" s="30"/>
      <c r="BF1472" s="30"/>
    </row>
    <row r="1473" spans="1:58" x14ac:dyDescent="0.2">
      <c r="A1473" s="40">
        <v>40207</v>
      </c>
      <c r="B1473" s="13">
        <v>24.65</v>
      </c>
      <c r="C1473" s="14">
        <v>25.35</v>
      </c>
      <c r="D1473" s="31">
        <f t="shared" si="14"/>
        <v>16280.834000427039</v>
      </c>
      <c r="E1473" s="31">
        <f t="shared" si="15"/>
        <v>9133.7834581436509</v>
      </c>
      <c r="F1473" s="16">
        <f t="shared" si="0"/>
        <v>25414.61745857069</v>
      </c>
      <c r="G1473" s="16">
        <f t="shared" si="1"/>
        <v>24.901573663507744</v>
      </c>
      <c r="H1473" s="17">
        <f t="shared" si="2"/>
        <v>2.7613412228796985E-2</v>
      </c>
      <c r="I1473" s="16">
        <v>24.62</v>
      </c>
      <c r="J1473" s="32">
        <f t="shared" si="16"/>
        <v>1.0237680825040101</v>
      </c>
      <c r="K1473" s="72">
        <f t="shared" ca="1" si="83"/>
        <v>8196.1636559828403</v>
      </c>
      <c r="L1473" s="16">
        <v>8099.8398440000001</v>
      </c>
      <c r="M1473" s="21">
        <f t="shared" ca="1" si="84"/>
        <v>1.1892063773852588E-2</v>
      </c>
      <c r="N1473" s="18"/>
      <c r="O1473" s="21"/>
      <c r="P1473" s="21"/>
      <c r="Q1473" s="33">
        <f t="shared" si="17"/>
        <v>0.97623191749598981</v>
      </c>
      <c r="R1473" s="5">
        <f t="shared" ca="1" si="4"/>
        <v>5.3077436005735619</v>
      </c>
      <c r="S1473" s="20"/>
      <c r="T1473" s="20"/>
      <c r="U1473" s="5">
        <f t="shared" ca="1" si="5"/>
        <v>9.9997221925827091</v>
      </c>
      <c r="V1473" s="23"/>
      <c r="W1473" s="20"/>
      <c r="X1473" s="32">
        <f t="shared" si="18"/>
        <v>1.0475361650080204</v>
      </c>
      <c r="Y1473" s="18">
        <f t="shared" ca="1" si="6"/>
        <v>123923321.89650011</v>
      </c>
      <c r="Z1473" s="20"/>
      <c r="AA1473" s="20"/>
      <c r="AB1473" s="18"/>
      <c r="AC1473" s="20"/>
      <c r="AD1473" s="20"/>
      <c r="AE1473" s="24">
        <f t="shared" si="96"/>
        <v>12</v>
      </c>
      <c r="AH1473" s="25" t="str">
        <f t="shared" ca="1" si="7"/>
        <v>-</v>
      </c>
      <c r="AI1473" s="15">
        <f t="shared" ca="1" si="8"/>
        <v>22.953227923389761</v>
      </c>
      <c r="AJ1473" s="15">
        <f t="shared" ca="1" si="9"/>
        <v>23.589611699967381</v>
      </c>
      <c r="AK1473" s="17">
        <f t="shared" ca="1" si="10"/>
        <v>2.8636077755881489E-2</v>
      </c>
      <c r="AL1473" s="17">
        <f t="shared" ca="1" si="11"/>
        <v>8.3858478957496485E-2</v>
      </c>
      <c r="AM1473" s="26">
        <f t="shared" ca="1" si="12"/>
        <v>0</v>
      </c>
      <c r="AN1473" s="26">
        <f t="shared" ca="1" si="13"/>
        <v>0</v>
      </c>
      <c r="AO1473" s="25">
        <f t="shared" si="20"/>
        <v>0</v>
      </c>
      <c r="AP1473" s="26">
        <f t="shared" si="21"/>
        <v>0</v>
      </c>
      <c r="AQ1473" s="25">
        <f t="shared" si="22"/>
        <v>1</v>
      </c>
      <c r="AR1473" s="26">
        <f t="shared" si="23"/>
        <v>0</v>
      </c>
      <c r="BD1473" s="30"/>
      <c r="BE1473" s="30"/>
      <c r="BF1473" s="30"/>
    </row>
    <row r="1474" spans="1:58" x14ac:dyDescent="0.2">
      <c r="A1474" s="40">
        <v>40210</v>
      </c>
      <c r="B1474" s="13">
        <v>23.05</v>
      </c>
      <c r="C1474" s="14">
        <v>24.25</v>
      </c>
      <c r="D1474" s="31">
        <f t="shared" si="14"/>
        <v>14924.097833724787</v>
      </c>
      <c r="E1474" s="31">
        <f t="shared" si="15"/>
        <v>10453.055509789037</v>
      </c>
      <c r="F1474" s="16">
        <f t="shared" si="0"/>
        <v>25377.153343513826</v>
      </c>
      <c r="G1474" s="16">
        <f t="shared" si="1"/>
        <v>23.544289743295931</v>
      </c>
      <c r="H1474" s="17">
        <f t="shared" si="2"/>
        <v>4.9484536082474162E-2</v>
      </c>
      <c r="I1474" s="16">
        <v>22.59</v>
      </c>
      <c r="J1474" s="32">
        <f t="shared" si="16"/>
        <v>0.94410028167153459</v>
      </c>
      <c r="K1474" s="72">
        <f t="shared" ca="1" si="83"/>
        <v>7737.6849534676303</v>
      </c>
      <c r="L1474" s="16">
        <v>7720.9599609999996</v>
      </c>
      <c r="M1474" s="21">
        <f t="shared" ca="1" si="84"/>
        <v>2.1661804428609612E-3</v>
      </c>
      <c r="N1474" s="18"/>
      <c r="O1474" s="21"/>
      <c r="P1474" s="21"/>
      <c r="Q1474" s="33">
        <f t="shared" si="17"/>
        <v>1.0558997183284653</v>
      </c>
      <c r="R1474" s="5">
        <f t="shared" ca="1" si="4"/>
        <v>5.6042114989987981</v>
      </c>
      <c r="S1474" s="20"/>
      <c r="T1474" s="20"/>
      <c r="U1474" s="5">
        <f t="shared" ca="1" si="5"/>
        <v>10.558342364709421</v>
      </c>
      <c r="V1474" s="23"/>
      <c r="W1474" s="20"/>
      <c r="X1474" s="32">
        <f t="shared" si="18"/>
        <v>0.88820056334306918</v>
      </c>
      <c r="Y1474" s="18">
        <f t="shared" ca="1" si="6"/>
        <v>110061520.34992284</v>
      </c>
      <c r="Z1474" s="20"/>
      <c r="AA1474" s="20"/>
      <c r="AB1474" s="18"/>
      <c r="AC1474" s="20"/>
      <c r="AD1474" s="20"/>
      <c r="AE1474" s="24">
        <f t="shared" si="96"/>
        <v>11</v>
      </c>
      <c r="AH1474" s="25" t="str">
        <f t="shared" ca="1" si="7"/>
        <v>-</v>
      </c>
      <c r="AI1474" s="15">
        <f t="shared" ca="1" si="8"/>
        <v>22.959219930700694</v>
      </c>
      <c r="AJ1474" s="15">
        <f t="shared" ca="1" si="9"/>
        <v>23.570604883740113</v>
      </c>
      <c r="AK1474" s="17">
        <f t="shared" ca="1" si="10"/>
        <v>3.4232738342191794E-2</v>
      </c>
      <c r="AL1474" s="17">
        <f t="shared" ca="1" si="11"/>
        <v>7.9661845615998844E-2</v>
      </c>
      <c r="AM1474" s="26">
        <f t="shared" ca="1" si="12"/>
        <v>0</v>
      </c>
      <c r="AN1474" s="26">
        <f t="shared" ca="1" si="13"/>
        <v>0</v>
      </c>
      <c r="AO1474" s="25">
        <f t="shared" si="20"/>
        <v>0</v>
      </c>
      <c r="AP1474" s="26">
        <f t="shared" si="21"/>
        <v>0</v>
      </c>
      <c r="AQ1474" s="25">
        <f t="shared" si="22"/>
        <v>1</v>
      </c>
      <c r="AR1474" s="26">
        <f t="shared" si="23"/>
        <v>0</v>
      </c>
      <c r="BD1474" s="30"/>
      <c r="BE1474" s="30"/>
      <c r="BF1474" s="30"/>
    </row>
    <row r="1475" spans="1:58" x14ac:dyDescent="0.2">
      <c r="A1475" s="40">
        <v>40211</v>
      </c>
      <c r="B1475" s="13">
        <v>22.1</v>
      </c>
      <c r="C1475" s="14">
        <v>23.45</v>
      </c>
      <c r="D1475" s="31">
        <f t="shared" si="14"/>
        <v>13567.361667022535</v>
      </c>
      <c r="E1475" s="31">
        <f t="shared" si="15"/>
        <v>11742.654216695715</v>
      </c>
      <c r="F1475" s="16">
        <f t="shared" si="0"/>
        <v>25310.01588371825</v>
      </c>
      <c r="G1475" s="16">
        <f t="shared" si="1"/>
        <v>22.726336358909091</v>
      </c>
      <c r="H1475" s="17">
        <f t="shared" si="2"/>
        <v>5.7569296375266421E-2</v>
      </c>
      <c r="I1475" s="16">
        <v>21.48</v>
      </c>
      <c r="J1475" s="32">
        <f t="shared" si="16"/>
        <v>0.96270527216777368</v>
      </c>
      <c r="K1475" s="72">
        <f t="shared" ca="1" si="83"/>
        <v>7448.8064137841384</v>
      </c>
      <c r="L1475" s="16">
        <v>7429.1201170000004</v>
      </c>
      <c r="M1475" s="21">
        <f t="shared" ca="1" si="84"/>
        <v>2.6498826878690505E-3</v>
      </c>
      <c r="N1475" s="18"/>
      <c r="O1475" s="21"/>
      <c r="P1475" s="21"/>
      <c r="Q1475" s="33">
        <f t="shared" si="17"/>
        <v>1.0372947278322264</v>
      </c>
      <c r="R1475" s="5">
        <f t="shared" ca="1" si="4"/>
        <v>5.8129768705085292</v>
      </c>
      <c r="S1475" s="20"/>
      <c r="T1475" s="20"/>
      <c r="U1475" s="5">
        <f t="shared" ca="1" si="5"/>
        <v>10.951737919230782</v>
      </c>
      <c r="V1475" s="23"/>
      <c r="W1475" s="20"/>
      <c r="X1475" s="32">
        <f t="shared" si="18"/>
        <v>0.92541054433554726</v>
      </c>
      <c r="Y1475" s="18">
        <f t="shared" ca="1" si="6"/>
        <v>101845388.25248604</v>
      </c>
      <c r="Z1475" s="20"/>
      <c r="AA1475" s="20"/>
      <c r="AB1475" s="18"/>
      <c r="AC1475" s="20"/>
      <c r="AD1475" s="20"/>
      <c r="AE1475" s="24">
        <f t="shared" si="96"/>
        <v>10</v>
      </c>
      <c r="AH1475" s="25" t="str">
        <f t="shared" ca="1" si="7"/>
        <v>-</v>
      </c>
      <c r="AI1475" s="15">
        <f t="shared" ca="1" si="8"/>
        <v>22.890372053937377</v>
      </c>
      <c r="AJ1475" s="15">
        <f t="shared" ca="1" si="9"/>
        <v>23.534079183315757</v>
      </c>
      <c r="AK1475" s="17">
        <f t="shared" ca="1" si="10"/>
        <v>3.9819605039338755E-2</v>
      </c>
      <c r="AL1475" s="17">
        <f t="shared" ca="1" si="11"/>
        <v>7.5915137282468514E-2</v>
      </c>
      <c r="AM1475" s="26">
        <f t="shared" ca="1" si="12"/>
        <v>0</v>
      </c>
      <c r="AN1475" s="26">
        <f t="shared" ca="1" si="13"/>
        <v>0</v>
      </c>
      <c r="AO1475" s="25">
        <f t="shared" si="20"/>
        <v>0</v>
      </c>
      <c r="AP1475" s="26">
        <f t="shared" si="21"/>
        <v>0</v>
      </c>
      <c r="AQ1475" s="25">
        <f t="shared" si="22"/>
        <v>1</v>
      </c>
      <c r="AR1475" s="26">
        <f t="shared" si="23"/>
        <v>0</v>
      </c>
      <c r="BD1475" s="30"/>
      <c r="BE1475" s="30"/>
      <c r="BF1475" s="30"/>
    </row>
    <row r="1476" spans="1:58" x14ac:dyDescent="0.2">
      <c r="A1476" s="40">
        <v>40212</v>
      </c>
      <c r="B1476" s="13">
        <v>22.15</v>
      </c>
      <c r="C1476" s="14">
        <v>23.55</v>
      </c>
      <c r="D1476" s="31">
        <f t="shared" si="14"/>
        <v>12210.62550032028</v>
      </c>
      <c r="E1476" s="31">
        <f t="shared" si="15"/>
        <v>13021.284036914043</v>
      </c>
      <c r="F1476" s="16">
        <f t="shared" si="0"/>
        <v>25231.909537234322</v>
      </c>
      <c r="G1476" s="16">
        <f t="shared" si="1"/>
        <v>22.872489814921792</v>
      </c>
      <c r="H1476" s="17">
        <f t="shared" si="2"/>
        <v>5.9447983014862094E-2</v>
      </c>
      <c r="I1476" s="16">
        <v>21.6</v>
      </c>
      <c r="J1476" s="32">
        <f t="shared" si="16"/>
        <v>1.0033251853210845</v>
      </c>
      <c r="K1476" s="72">
        <f t="shared" ca="1" si="83"/>
        <v>7473.2703928503815</v>
      </c>
      <c r="L1476" s="16">
        <v>7457.2797849999997</v>
      </c>
      <c r="M1476" s="21">
        <f t="shared" ca="1" si="84"/>
        <v>2.1442950125790164E-3</v>
      </c>
      <c r="N1476" s="18"/>
      <c r="O1476" s="21"/>
      <c r="P1476" s="21"/>
      <c r="Q1476" s="33">
        <f t="shared" si="17"/>
        <v>0.99667481467891561</v>
      </c>
      <c r="R1476" s="5">
        <f t="shared" ca="1" si="4"/>
        <v>5.7934062894058833</v>
      </c>
      <c r="S1476" s="20"/>
      <c r="T1476" s="20"/>
      <c r="U1476" s="5">
        <f t="shared" ca="1" si="5"/>
        <v>10.914947670304684</v>
      </c>
      <c r="V1476" s="23"/>
      <c r="W1476" s="20"/>
      <c r="X1476" s="32">
        <f t="shared" si="18"/>
        <v>1.0066503706421688</v>
      </c>
      <c r="Y1476" s="18">
        <f t="shared" ca="1" si="6"/>
        <v>102515950.49292216</v>
      </c>
      <c r="Z1476" s="20"/>
      <c r="AA1476" s="20"/>
      <c r="AB1476" s="18"/>
      <c r="AC1476" s="20"/>
      <c r="AD1476" s="20"/>
      <c r="AE1476" s="24">
        <f t="shared" si="96"/>
        <v>9</v>
      </c>
      <c r="AH1476" s="25" t="str">
        <f t="shared" ca="1" si="7"/>
        <v>-</v>
      </c>
      <c r="AI1476" s="15">
        <f t="shared" ca="1" si="8"/>
        <v>22.865131378469346</v>
      </c>
      <c r="AJ1476" s="15">
        <f t="shared" ca="1" si="9"/>
        <v>23.483805668756069</v>
      </c>
      <c r="AK1476" s="17">
        <f t="shared" ca="1" si="10"/>
        <v>4.4786890746031836E-2</v>
      </c>
      <c r="AL1476" s="17">
        <f t="shared" ca="1" si="11"/>
        <v>7.1905917119773816E-2</v>
      </c>
      <c r="AM1476" s="26">
        <f t="shared" ca="1" si="12"/>
        <v>0</v>
      </c>
      <c r="AN1476" s="26">
        <f t="shared" ca="1" si="13"/>
        <v>0</v>
      </c>
      <c r="AO1476" s="25">
        <f t="shared" si="20"/>
        <v>0</v>
      </c>
      <c r="AP1476" s="26">
        <f t="shared" si="21"/>
        <v>0</v>
      </c>
      <c r="AQ1476" s="25">
        <f t="shared" si="22"/>
        <v>1</v>
      </c>
      <c r="AR1476" s="26">
        <f t="shared" si="23"/>
        <v>0</v>
      </c>
      <c r="BD1476" s="30"/>
      <c r="BE1476" s="30"/>
      <c r="BF1476" s="30"/>
    </row>
    <row r="1477" spans="1:58" x14ac:dyDescent="0.2">
      <c r="A1477" s="40">
        <v>40213</v>
      </c>
      <c r="B1477" s="13">
        <v>25.6</v>
      </c>
      <c r="C1477" s="14">
        <v>25.65</v>
      </c>
      <c r="D1477" s="31">
        <f t="shared" si="14"/>
        <v>10853.889333618026</v>
      </c>
      <c r="E1477" s="31">
        <f t="shared" si="15"/>
        <v>14297.364975022532</v>
      </c>
      <c r="F1477" s="16">
        <f t="shared" si="0"/>
        <v>25151.254308640557</v>
      </c>
      <c r="G1477" s="16">
        <f t="shared" si="1"/>
        <v>25.628422767309285</v>
      </c>
      <c r="H1477" s="17">
        <f t="shared" si="2"/>
        <v>1.9493177387913674E-3</v>
      </c>
      <c r="I1477" s="16">
        <v>26.08</v>
      </c>
      <c r="J1477" s="32">
        <f t="shared" si="16"/>
        <v>1.1169094518534226</v>
      </c>
      <c r="K1477" s="72">
        <f t="shared" ca="1" si="83"/>
        <v>8346.626048938766</v>
      </c>
      <c r="L1477" s="16">
        <v>8284.1601559999999</v>
      </c>
      <c r="M1477" s="21">
        <f t="shared" ca="1" si="84"/>
        <v>7.5404014121484165E-3</v>
      </c>
      <c r="N1477" s="18"/>
      <c r="O1477" s="21"/>
      <c r="P1477" s="21"/>
      <c r="Q1477" s="33">
        <f t="shared" si="17"/>
        <v>0.88309054814657728</v>
      </c>
      <c r="R1477" s="5">
        <f t="shared" ca="1" si="4"/>
        <v>5.1158892056527163</v>
      </c>
      <c r="S1477" s="20"/>
      <c r="T1477" s="20"/>
      <c r="U1477" s="5">
        <f t="shared" ca="1" si="5"/>
        <v>9.6385571296831785</v>
      </c>
      <c r="V1477" s="23"/>
      <c r="W1477" s="20"/>
      <c r="X1477" s="32">
        <f t="shared" si="18"/>
        <v>1.2338189037068454</v>
      </c>
      <c r="Y1477" s="18">
        <f t="shared" ca="1" si="6"/>
        <v>126477793.20234074</v>
      </c>
      <c r="Z1477" s="20"/>
      <c r="AA1477" s="20"/>
      <c r="AB1477" s="18"/>
      <c r="AC1477" s="20"/>
      <c r="AD1477" s="20"/>
      <c r="AE1477" s="24">
        <f t="shared" si="96"/>
        <v>8</v>
      </c>
      <c r="AH1477" s="25" t="str">
        <f t="shared" ca="1" si="7"/>
        <v>-</v>
      </c>
      <c r="AI1477" s="15">
        <f t="shared" ca="1" si="8"/>
        <v>22.987676786564805</v>
      </c>
      <c r="AJ1477" s="15">
        <f t="shared" ca="1" si="9"/>
        <v>23.510215559250842</v>
      </c>
      <c r="AK1477" s="17">
        <f t="shared" ca="1" si="10"/>
        <v>3.8701520625573992E-2</v>
      </c>
      <c r="AL1477" s="17">
        <f t="shared" ca="1" si="11"/>
        <v>6.503761789950091E-2</v>
      </c>
      <c r="AM1477" s="26">
        <f t="shared" ca="1" si="12"/>
        <v>0</v>
      </c>
      <c r="AN1477" s="26">
        <f t="shared" ca="1" si="13"/>
        <v>0</v>
      </c>
      <c r="AO1477" s="25">
        <f t="shared" si="20"/>
        <v>0</v>
      </c>
      <c r="AP1477" s="26">
        <f t="shared" si="21"/>
        <v>0</v>
      </c>
      <c r="AQ1477" s="25">
        <f t="shared" si="22"/>
        <v>1</v>
      </c>
      <c r="AR1477" s="26">
        <f t="shared" si="23"/>
        <v>0</v>
      </c>
      <c r="BD1477" s="30"/>
      <c r="BE1477" s="30"/>
      <c r="BF1477" s="30"/>
    </row>
    <row r="1478" spans="1:58" x14ac:dyDescent="0.2">
      <c r="A1478" s="40">
        <v>40214</v>
      </c>
      <c r="B1478" s="13">
        <v>26.1</v>
      </c>
      <c r="C1478" s="14">
        <v>25.85</v>
      </c>
      <c r="D1478" s="31">
        <f t="shared" si="14"/>
        <v>9497.1531669157739</v>
      </c>
      <c r="E1478" s="31">
        <f t="shared" si="15"/>
        <v>15651.456431848173</v>
      </c>
      <c r="F1478" s="16">
        <f t="shared" si="0"/>
        <v>25148.609598763949</v>
      </c>
      <c r="G1478" s="16">
        <f t="shared" si="1"/>
        <v>25.944410320475356</v>
      </c>
      <c r="H1478" s="17">
        <f t="shared" si="2"/>
        <v>-9.6711798839459462E-3</v>
      </c>
      <c r="I1478" s="16">
        <v>26.11</v>
      </c>
      <c r="J1478" s="32">
        <f t="shared" si="16"/>
        <v>1.0122231260202492</v>
      </c>
      <c r="K1478" s="72">
        <f t="shared" ca="1" si="83"/>
        <v>8448.303476532692</v>
      </c>
      <c r="L1478" s="16">
        <v>8358.4003909999992</v>
      </c>
      <c r="M1478" s="21">
        <f t="shared" ca="1" si="84"/>
        <v>1.0756015664133168E-2</v>
      </c>
      <c r="N1478" s="18"/>
      <c r="O1478" s="21"/>
      <c r="P1478" s="21"/>
      <c r="Q1478" s="33">
        <f t="shared" si="17"/>
        <v>0.98777687397975089</v>
      </c>
      <c r="R1478" s="5">
        <f t="shared" ca="1" si="4"/>
        <v>5.0531465309780357</v>
      </c>
      <c r="S1478" s="20"/>
      <c r="T1478" s="20"/>
      <c r="U1478" s="5">
        <f t="shared" ca="1" si="5"/>
        <v>9.5204178844430238</v>
      </c>
      <c r="V1478" s="23"/>
      <c r="W1478" s="20"/>
      <c r="X1478" s="32">
        <f t="shared" si="18"/>
        <v>1.0244462520404982</v>
      </c>
      <c r="Y1478" s="18">
        <f t="shared" ca="1" si="6"/>
        <v>129561173.82490364</v>
      </c>
      <c r="Z1478" s="20"/>
      <c r="AA1478" s="20"/>
      <c r="AB1478" s="18"/>
      <c r="AC1478" s="20"/>
      <c r="AD1478" s="20"/>
      <c r="AE1478" s="24">
        <f t="shared" si="96"/>
        <v>7</v>
      </c>
      <c r="AH1478" s="25" t="str">
        <f t="shared" ca="1" si="7"/>
        <v>-</v>
      </c>
      <c r="AI1478" s="15">
        <f t="shared" ca="1" si="8"/>
        <v>23.158716262882258</v>
      </c>
      <c r="AJ1478" s="15">
        <f t="shared" ca="1" si="9"/>
        <v>23.542144696408393</v>
      </c>
      <c r="AK1478" s="17">
        <f t="shared" ca="1" si="10"/>
        <v>3.1065560926040847E-2</v>
      </c>
      <c r="AL1478" s="17">
        <f t="shared" ca="1" si="11"/>
        <v>5.5822058045643157E-2</v>
      </c>
      <c r="AM1478" s="26">
        <f t="shared" ca="1" si="12"/>
        <v>0</v>
      </c>
      <c r="AN1478" s="26">
        <f t="shared" ca="1" si="13"/>
        <v>0</v>
      </c>
      <c r="AO1478" s="25">
        <f t="shared" si="20"/>
        <v>0</v>
      </c>
      <c r="AP1478" s="26">
        <f t="shared" si="21"/>
        <v>0</v>
      </c>
      <c r="AQ1478" s="25">
        <f t="shared" si="22"/>
        <v>1</v>
      </c>
      <c r="AR1478" s="26">
        <f t="shared" si="23"/>
        <v>0</v>
      </c>
      <c r="BD1478" s="30"/>
      <c r="BE1478" s="30"/>
      <c r="BF1478" s="30"/>
    </row>
    <row r="1479" spans="1:58" x14ac:dyDescent="0.2">
      <c r="A1479" s="40">
        <v>40217</v>
      </c>
      <c r="B1479" s="13">
        <v>26.4</v>
      </c>
      <c r="C1479" s="14">
        <v>26.2</v>
      </c>
      <c r="D1479" s="31">
        <f t="shared" si="14"/>
        <v>8140.4170002135206</v>
      </c>
      <c r="E1479" s="31">
        <f t="shared" si="15"/>
        <v>17021.31383807366</v>
      </c>
      <c r="F1479" s="16">
        <f t="shared" si="0"/>
        <v>25161.730838287182</v>
      </c>
      <c r="G1479" s="16">
        <f t="shared" si="1"/>
        <v>26.264704745889947</v>
      </c>
      <c r="H1479" s="17">
        <f t="shared" si="2"/>
        <v>-7.6335877862594437E-3</v>
      </c>
      <c r="I1479" s="16">
        <v>26.51</v>
      </c>
      <c r="J1479" s="32">
        <f t="shared" si="16"/>
        <v>1.0128736009547168</v>
      </c>
      <c r="K1479" s="72">
        <f t="shared" ca="1" si="83"/>
        <v>8556.7147098988298</v>
      </c>
      <c r="L1479" s="16">
        <v>8527.3603519999997</v>
      </c>
      <c r="M1479" s="21">
        <f t="shared" ca="1" si="84"/>
        <v>3.4423733356061803E-3</v>
      </c>
      <c r="N1479" s="18"/>
      <c r="O1479" s="21"/>
      <c r="P1479" s="21"/>
      <c r="Q1479" s="33">
        <f t="shared" si="17"/>
        <v>0.98712639904528321</v>
      </c>
      <c r="R1479" s="5">
        <f t="shared" ca="1" si="4"/>
        <v>4.9878865415227471</v>
      </c>
      <c r="S1479" s="20"/>
      <c r="T1479" s="20"/>
      <c r="U1479" s="5">
        <f t="shared" ca="1" si="5"/>
        <v>9.3975340840100792</v>
      </c>
      <c r="V1479" s="23"/>
      <c r="W1479" s="20"/>
      <c r="X1479" s="32">
        <f t="shared" si="18"/>
        <v>1.0257472019094336</v>
      </c>
      <c r="Y1479" s="18">
        <f t="shared" ca="1" si="6"/>
        <v>132888265.15870291</v>
      </c>
      <c r="Z1479" s="20"/>
      <c r="AA1479" s="20"/>
      <c r="AB1479" s="18"/>
      <c r="AC1479" s="20"/>
      <c r="AD1479" s="20"/>
      <c r="AE1479" s="24">
        <f t="shared" si="96"/>
        <v>6</v>
      </c>
      <c r="AH1479" s="25" t="str">
        <f t="shared" ca="1" si="7"/>
        <v>-</v>
      </c>
      <c r="AI1479" s="15">
        <f t="shared" ca="1" si="8"/>
        <v>23.357081125063456</v>
      </c>
      <c r="AJ1479" s="15">
        <f t="shared" ca="1" si="9"/>
        <v>23.560794696508516</v>
      </c>
      <c r="AK1479" s="17">
        <f t="shared" ca="1" si="10"/>
        <v>2.5191060923531444E-2</v>
      </c>
      <c r="AL1479" s="17">
        <f t="shared" ca="1" si="11"/>
        <v>4.6680186081729212E-2</v>
      </c>
      <c r="AM1479" s="26">
        <f t="shared" ca="1" si="12"/>
        <v>0</v>
      </c>
      <c r="AN1479" s="26">
        <f t="shared" ca="1" si="13"/>
        <v>0</v>
      </c>
      <c r="AO1479" s="25">
        <f t="shared" si="20"/>
        <v>0</v>
      </c>
      <c r="AP1479" s="26">
        <f t="shared" si="21"/>
        <v>0</v>
      </c>
      <c r="AQ1479" s="25">
        <f t="shared" si="22"/>
        <v>1</v>
      </c>
      <c r="AR1479" s="26">
        <f t="shared" si="23"/>
        <v>0</v>
      </c>
      <c r="BD1479" s="30"/>
      <c r="BE1479" s="30"/>
      <c r="BF1479" s="30"/>
    </row>
    <row r="1480" spans="1:58" x14ac:dyDescent="0.2">
      <c r="A1480" s="40">
        <v>40218</v>
      </c>
      <c r="B1480" s="13">
        <v>25.55</v>
      </c>
      <c r="C1480" s="14">
        <v>25.65</v>
      </c>
      <c r="D1480" s="31">
        <f t="shared" si="14"/>
        <v>6783.6808335112673</v>
      </c>
      <c r="E1480" s="31">
        <f t="shared" si="15"/>
        <v>18388.406769407229</v>
      </c>
      <c r="F1480" s="16">
        <f t="shared" si="0"/>
        <v>25172.087602918495</v>
      </c>
      <c r="G1480" s="16">
        <f t="shared" si="1"/>
        <v>25.62305078172092</v>
      </c>
      <c r="H1480" s="17">
        <f t="shared" si="2"/>
        <v>3.8986354775827348E-3</v>
      </c>
      <c r="I1480" s="16">
        <v>26</v>
      </c>
      <c r="J1480" s="32">
        <f t="shared" si="16"/>
        <v>0.97597127693772179</v>
      </c>
      <c r="K1480" s="72">
        <f t="shared" ca="1" si="83"/>
        <v>8350.7673238812185</v>
      </c>
      <c r="L1480" s="16">
        <v>8268.7998050000006</v>
      </c>
      <c r="M1480" s="21">
        <f t="shared" ca="1" si="84"/>
        <v>9.9128677455286359E-3</v>
      </c>
      <c r="N1480" s="18"/>
      <c r="O1480" s="21"/>
      <c r="P1480" s="21"/>
      <c r="Q1480" s="33">
        <f t="shared" si="17"/>
        <v>1.0240287230622782</v>
      </c>
      <c r="R1480" s="5">
        <f t="shared" ca="1" si="4"/>
        <v>5.107526304202497</v>
      </c>
      <c r="S1480" s="20"/>
      <c r="T1480" s="20"/>
      <c r="U1480" s="5">
        <f t="shared" ca="1" si="5"/>
        <v>9.623015368602827</v>
      </c>
      <c r="V1480" s="23"/>
      <c r="W1480" s="20"/>
      <c r="X1480" s="32">
        <f t="shared" si="18"/>
        <v>0.95194255387544358</v>
      </c>
      <c r="Y1480" s="18">
        <f t="shared" ca="1" si="6"/>
        <v>126493669.02304484</v>
      </c>
      <c r="Z1480" s="20"/>
      <c r="AA1480" s="20"/>
      <c r="AB1480" s="18"/>
      <c r="AC1480" s="20"/>
      <c r="AD1480" s="20"/>
      <c r="AE1480" s="24">
        <f t="shared" si="96"/>
        <v>5</v>
      </c>
      <c r="AH1480" s="25" t="str">
        <f t="shared" ca="1" si="7"/>
        <v>-</v>
      </c>
      <c r="AI1480" s="15">
        <f t="shared" ca="1" si="8"/>
        <v>23.546641128022806</v>
      </c>
      <c r="AJ1480" s="15">
        <f t="shared" ca="1" si="9"/>
        <v>23.564572281906536</v>
      </c>
      <c r="AK1480" s="17">
        <f t="shared" ca="1" si="10"/>
        <v>1.7593410822716204E-2</v>
      </c>
      <c r="AL1480" s="17">
        <f t="shared" ca="1" si="11"/>
        <v>3.888615678577436E-2</v>
      </c>
      <c r="AM1480" s="26">
        <f t="shared" ca="1" si="12"/>
        <v>0</v>
      </c>
      <c r="AN1480" s="26">
        <f t="shared" ca="1" si="13"/>
        <v>0</v>
      </c>
      <c r="AO1480" s="25">
        <f t="shared" si="20"/>
        <v>0</v>
      </c>
      <c r="AP1480" s="26">
        <f t="shared" si="21"/>
        <v>0</v>
      </c>
      <c r="AQ1480" s="25">
        <f t="shared" si="22"/>
        <v>1</v>
      </c>
      <c r="AR1480" s="26">
        <f t="shared" si="23"/>
        <v>0</v>
      </c>
      <c r="BD1480" s="30"/>
      <c r="BE1480" s="30"/>
      <c r="BF1480" s="30"/>
    </row>
    <row r="1481" spans="1:58" x14ac:dyDescent="0.2">
      <c r="A1481" s="40">
        <v>40219</v>
      </c>
      <c r="B1481" s="13">
        <v>25.5</v>
      </c>
      <c r="C1481" s="14">
        <v>25.55</v>
      </c>
      <c r="D1481" s="31">
        <f t="shared" si="14"/>
        <v>5426.9446668090141</v>
      </c>
      <c r="E1481" s="31">
        <f t="shared" si="15"/>
        <v>19739.853516356259</v>
      </c>
      <c r="F1481" s="16">
        <f t="shared" si="0"/>
        <v>25166.798183165272</v>
      </c>
      <c r="G1481" s="16">
        <f t="shared" si="1"/>
        <v>25.539218047072751</v>
      </c>
      <c r="H1481" s="17">
        <f t="shared" si="2"/>
        <v>1.9569471624266699E-3</v>
      </c>
      <c r="I1481" s="16">
        <v>25.4</v>
      </c>
      <c r="J1481" s="32">
        <f t="shared" si="16"/>
        <v>0.99651878691524498</v>
      </c>
      <c r="K1481" s="72">
        <f t="shared" ca="1" si="83"/>
        <v>8321.3572645131208</v>
      </c>
      <c r="L1481" s="16">
        <v>8215.0400389999995</v>
      </c>
      <c r="M1481" s="21">
        <f t="shared" ca="1" si="84"/>
        <v>1.2941778129916821E-2</v>
      </c>
      <c r="N1481" s="18"/>
      <c r="O1481" s="21"/>
      <c r="P1481" s="21"/>
      <c r="Q1481" s="33">
        <f t="shared" si="17"/>
        <v>1.003481213084755</v>
      </c>
      <c r="R1481" s="5">
        <f t="shared" ca="1" si="4"/>
        <v>5.1250931780675035</v>
      </c>
      <c r="S1481" s="20"/>
      <c r="T1481" s="20"/>
      <c r="U1481" s="5">
        <f t="shared" ca="1" si="5"/>
        <v>9.6561845406387015</v>
      </c>
      <c r="V1481" s="23"/>
      <c r="W1481" s="20"/>
      <c r="X1481" s="32">
        <f t="shared" si="18"/>
        <v>0.99303757383048985</v>
      </c>
      <c r="Y1481" s="18">
        <f t="shared" ca="1" si="6"/>
        <v>125604699.20909013</v>
      </c>
      <c r="Z1481" s="20"/>
      <c r="AA1481" s="20"/>
      <c r="AB1481" s="18"/>
      <c r="AC1481" s="20"/>
      <c r="AD1481" s="20"/>
      <c r="AE1481" s="24">
        <f t="shared" si="96"/>
        <v>4</v>
      </c>
      <c r="AH1481" s="25" t="str">
        <f t="shared" ca="1" si="7"/>
        <v>-</v>
      </c>
      <c r="AI1481" s="15">
        <f t="shared" ca="1" si="8"/>
        <v>23.74194037524515</v>
      </c>
      <c r="AJ1481" s="15">
        <f t="shared" ca="1" si="9"/>
        <v>23.57133097754625</v>
      </c>
      <c r="AK1481" s="17">
        <f t="shared" ca="1" si="10"/>
        <v>8.3246859539095799E-3</v>
      </c>
      <c r="AL1481" s="17">
        <f t="shared" ca="1" si="11"/>
        <v>2.8277607514748539E-2</v>
      </c>
      <c r="AM1481" s="26">
        <f t="shared" ca="1" si="12"/>
        <v>1</v>
      </c>
      <c r="AN1481" s="26">
        <f t="shared" ca="1" si="13"/>
        <v>0</v>
      </c>
      <c r="AO1481" s="25">
        <f t="shared" si="20"/>
        <v>0</v>
      </c>
      <c r="AP1481" s="26">
        <f t="shared" si="21"/>
        <v>0</v>
      </c>
      <c r="AQ1481" s="25">
        <f t="shared" si="22"/>
        <v>1</v>
      </c>
      <c r="AR1481" s="26">
        <f t="shared" si="23"/>
        <v>0</v>
      </c>
      <c r="BD1481" s="30"/>
      <c r="BE1481" s="30"/>
      <c r="BF1481" s="30"/>
    </row>
    <row r="1482" spans="1:58" x14ac:dyDescent="0.2">
      <c r="A1482" s="40">
        <v>40220</v>
      </c>
      <c r="B1482" s="13">
        <v>24.45</v>
      </c>
      <c r="C1482" s="14">
        <v>24.95</v>
      </c>
      <c r="D1482" s="31">
        <f t="shared" si="14"/>
        <v>4070.2085001067608</v>
      </c>
      <c r="E1482" s="31">
        <f t="shared" si="15"/>
        <v>21093.934622066925</v>
      </c>
      <c r="F1482" s="16">
        <f t="shared" si="0"/>
        <v>25164.143122173686</v>
      </c>
      <c r="G1482" s="16">
        <f t="shared" si="1"/>
        <v>24.86912682104164</v>
      </c>
      <c r="H1482" s="17">
        <f t="shared" si="2"/>
        <v>2.0040080160320661E-2</v>
      </c>
      <c r="I1482" s="16">
        <v>23.96</v>
      </c>
      <c r="J1482" s="32">
        <f t="shared" si="16"/>
        <v>0.97365953484235712</v>
      </c>
      <c r="K1482" s="72">
        <f t="shared" ca="1" si="83"/>
        <v>8101.8385342340853</v>
      </c>
      <c r="L1482" s="16">
        <v>8038.3999020000001</v>
      </c>
      <c r="M1482" s="21">
        <f t="shared" ca="1" si="84"/>
        <v>7.8919477766092802E-3</v>
      </c>
      <c r="N1482" s="18"/>
      <c r="O1482" s="21"/>
      <c r="P1482" s="21"/>
      <c r="Q1482" s="33">
        <f t="shared" si="17"/>
        <v>1.0263404651576429</v>
      </c>
      <c r="R1482" s="5">
        <f t="shared" ca="1" si="4"/>
        <v>5.2598713879012813</v>
      </c>
      <c r="S1482" s="20"/>
      <c r="T1482" s="20"/>
      <c r="U1482" s="5">
        <f t="shared" ca="1" si="5"/>
        <v>9.9101936416976919</v>
      </c>
      <c r="V1482" s="23"/>
      <c r="W1482" s="20"/>
      <c r="X1482" s="32">
        <f t="shared" si="18"/>
        <v>0.94731906968471424</v>
      </c>
      <c r="Y1482" s="18">
        <f t="shared" ca="1" si="6"/>
        <v>118979895.84805337</v>
      </c>
      <c r="Z1482" s="20"/>
      <c r="AA1482" s="20"/>
      <c r="AB1482" s="18"/>
      <c r="AC1482" s="20"/>
      <c r="AD1482" s="20"/>
      <c r="AE1482" s="24">
        <f t="shared" si="96"/>
        <v>3</v>
      </c>
      <c r="AH1482" s="25" t="str">
        <f t="shared" ca="1" si="7"/>
        <v>-</v>
      </c>
      <c r="AI1482" s="15">
        <f t="shared" ca="1" si="8"/>
        <v>23.870534322315084</v>
      </c>
      <c r="AJ1482" s="15">
        <f t="shared" ca="1" si="9"/>
        <v>23.560487543854737</v>
      </c>
      <c r="AK1482" s="17">
        <f t="shared" ca="1" si="10"/>
        <v>1.7567021448193405E-3</v>
      </c>
      <c r="AL1482" s="17">
        <f t="shared" ca="1" si="11"/>
        <v>2.5564029373783888E-2</v>
      </c>
      <c r="AM1482" s="26">
        <f t="shared" ca="1" si="12"/>
        <v>1</v>
      </c>
      <c r="AN1482" s="26">
        <f t="shared" ca="1" si="13"/>
        <v>0</v>
      </c>
      <c r="AO1482" s="25">
        <f t="shared" si="20"/>
        <v>0</v>
      </c>
      <c r="AP1482" s="26">
        <f t="shared" si="21"/>
        <v>0</v>
      </c>
      <c r="AQ1482" s="25">
        <f t="shared" si="22"/>
        <v>1</v>
      </c>
      <c r="AR1482" s="26">
        <f t="shared" si="23"/>
        <v>0</v>
      </c>
      <c r="BD1482" s="30"/>
      <c r="BE1482" s="30"/>
      <c r="BF1482" s="30"/>
    </row>
    <row r="1483" spans="1:58" x14ac:dyDescent="0.2">
      <c r="A1483" s="40">
        <v>40221</v>
      </c>
      <c r="B1483" s="13">
        <v>24.45</v>
      </c>
      <c r="C1483" s="14">
        <v>24.9</v>
      </c>
      <c r="D1483" s="31">
        <f t="shared" si="14"/>
        <v>2713.4723334045075</v>
      </c>
      <c r="E1483" s="31">
        <f t="shared" si="15"/>
        <v>22423.481687232059</v>
      </c>
      <c r="F1483" s="16">
        <f t="shared" si="0"/>
        <v>25136.954020636567</v>
      </c>
      <c r="G1483" s="16">
        <f t="shared" si="1"/>
        <v>24.8514236072903</v>
      </c>
      <c r="H1483" s="17">
        <f t="shared" si="2"/>
        <v>1.8072289156626509E-2</v>
      </c>
      <c r="I1483" s="16">
        <v>22.73</v>
      </c>
      <c r="J1483" s="32">
        <f t="shared" si="16"/>
        <v>0.99820844408583032</v>
      </c>
      <c r="K1483" s="72">
        <f t="shared" ca="1" si="83"/>
        <v>8086.9939335129002</v>
      </c>
      <c r="L1483" s="16">
        <v>8046.080078</v>
      </c>
      <c r="M1483" s="21">
        <f t="shared" ca="1" si="84"/>
        <v>5.0849426200428906E-3</v>
      </c>
      <c r="N1483" s="18"/>
      <c r="O1483" s="21"/>
      <c r="P1483" s="21"/>
      <c r="Q1483" s="33">
        <f t="shared" si="17"/>
        <v>1.0017915559141697</v>
      </c>
      <c r="R1483" s="5">
        <f t="shared" ca="1" si="4"/>
        <v>5.2690752297053471</v>
      </c>
      <c r="S1483" s="20"/>
      <c r="T1483" s="20"/>
      <c r="U1483" s="5">
        <f t="shared" ca="1" si="5"/>
        <v>9.9276084201146713</v>
      </c>
      <c r="V1483" s="23"/>
      <c r="W1483" s="20"/>
      <c r="X1483" s="32">
        <f t="shared" si="18"/>
        <v>0.99641688817166063</v>
      </c>
      <c r="Y1483" s="18">
        <f t="shared" ca="1" si="6"/>
        <v>118545775.19389488</v>
      </c>
      <c r="Z1483" s="20"/>
      <c r="AA1483" s="20"/>
      <c r="AB1483" s="18"/>
      <c r="AC1483" s="20"/>
      <c r="AD1483" s="20"/>
      <c r="AE1483" s="24">
        <f t="shared" si="96"/>
        <v>2</v>
      </c>
      <c r="AH1483" s="25" t="str">
        <f t="shared" ca="1" si="7"/>
        <v>-</v>
      </c>
      <c r="AI1483" s="15">
        <f t="shared" ca="1" si="8"/>
        <v>24.011908514422064</v>
      </c>
      <c r="AJ1483" s="15">
        <f t="shared" ca="1" si="9"/>
        <v>23.556295085216618</v>
      </c>
      <c r="AK1483" s="17">
        <f t="shared" ca="1" si="10"/>
        <v>4.4438640477918638E-3</v>
      </c>
      <c r="AL1483" s="17">
        <f t="shared" ca="1" si="11"/>
        <v>2.2933174002089635E-2</v>
      </c>
      <c r="AM1483" s="26">
        <f t="shared" ca="1" si="12"/>
        <v>1</v>
      </c>
      <c r="AN1483" s="26">
        <f t="shared" ca="1" si="13"/>
        <v>0</v>
      </c>
      <c r="AO1483" s="25">
        <f t="shared" si="20"/>
        <v>0</v>
      </c>
      <c r="AP1483" s="26">
        <f t="shared" si="21"/>
        <v>0</v>
      </c>
      <c r="AQ1483" s="25">
        <f t="shared" si="22"/>
        <v>1</v>
      </c>
      <c r="AR1483" s="26">
        <f t="shared" si="23"/>
        <v>0</v>
      </c>
      <c r="BD1483" s="30"/>
      <c r="BE1483" s="30"/>
      <c r="BF1483" s="30"/>
    </row>
    <row r="1484" spans="1:58" x14ac:dyDescent="0.2">
      <c r="A1484" s="40">
        <v>40225</v>
      </c>
      <c r="B1484" s="13">
        <v>22.6</v>
      </c>
      <c r="C1484" s="14">
        <v>23.6</v>
      </c>
      <c r="D1484" s="31">
        <f t="shared" si="14"/>
        <v>1356.7361667022537</v>
      </c>
      <c r="E1484" s="31">
        <f t="shared" si="15"/>
        <v>23755.698525620417</v>
      </c>
      <c r="F1484" s="16">
        <f t="shared" si="0"/>
        <v>25112.434692322669</v>
      </c>
      <c r="G1484" s="16">
        <f t="shared" si="1"/>
        <v>23.5459735313073</v>
      </c>
      <c r="H1484" s="17">
        <f t="shared" si="2"/>
        <v>4.2372881355932202E-2</v>
      </c>
      <c r="I1484" s="16">
        <v>22.25</v>
      </c>
      <c r="J1484" s="32">
        <f t="shared" si="16"/>
        <v>0.94654561702901152</v>
      </c>
      <c r="K1484" s="72">
        <f t="shared" ca="1" si="83"/>
        <v>7654.3965955729709</v>
      </c>
      <c r="L1484" s="16">
        <v>7633.919922</v>
      </c>
      <c r="M1484" s="21">
        <f t="shared" ca="1" si="84"/>
        <v>2.6823275305730759E-3</v>
      </c>
      <c r="N1484" s="18"/>
      <c r="O1484" s="21"/>
      <c r="P1484" s="21"/>
      <c r="Q1484" s="33">
        <f t="shared" si="17"/>
        <v>1.0534543829709886</v>
      </c>
      <c r="R1484" s="5">
        <f t="shared" ca="1" si="4"/>
        <v>5.5504991588090942</v>
      </c>
      <c r="S1484" s="20"/>
      <c r="T1484" s="20"/>
      <c r="U1484" s="5">
        <f t="shared" ca="1" si="5"/>
        <v>10.457924558752726</v>
      </c>
      <c r="V1484" s="23"/>
      <c r="W1484" s="20"/>
      <c r="X1484" s="32">
        <f t="shared" si="18"/>
        <v>0.89309123405802304</v>
      </c>
      <c r="Y1484" s="18">
        <f t="shared" ca="1" si="6"/>
        <v>105865224.8799036</v>
      </c>
      <c r="Z1484" s="20"/>
      <c r="AA1484" s="20"/>
      <c r="AB1484" s="18"/>
      <c r="AC1484" s="20"/>
      <c r="AD1484" s="20"/>
      <c r="AE1484" s="24">
        <f t="shared" si="96"/>
        <v>1</v>
      </c>
      <c r="AH1484" s="25" t="str">
        <f t="shared" ca="1" si="7"/>
        <v>-</v>
      </c>
      <c r="AI1484" s="15">
        <f t="shared" ca="1" si="8"/>
        <v>24.107371734192601</v>
      </c>
      <c r="AJ1484" s="15">
        <f t="shared" ca="1" si="9"/>
        <v>23.520421229260073</v>
      </c>
      <c r="AK1484" s="17">
        <f t="shared" ca="1" si="10"/>
        <v>1.3117874254438222E-2</v>
      </c>
      <c r="AL1484" s="17">
        <f t="shared" ca="1" si="11"/>
        <v>2.4587443301547128E-2</v>
      </c>
      <c r="AM1484" s="26">
        <f t="shared" ca="1" si="12"/>
        <v>1</v>
      </c>
      <c r="AN1484" s="26">
        <f t="shared" ca="1" si="13"/>
        <v>0</v>
      </c>
      <c r="AO1484" s="25">
        <f t="shared" si="20"/>
        <v>0</v>
      </c>
      <c r="AP1484" s="26">
        <f t="shared" si="21"/>
        <v>0</v>
      </c>
      <c r="AQ1484" s="25">
        <f t="shared" si="22"/>
        <v>1</v>
      </c>
      <c r="AR1484" s="26">
        <f t="shared" si="23"/>
        <v>0</v>
      </c>
      <c r="BD1484" s="30"/>
      <c r="BE1484" s="30"/>
      <c r="BF1484" s="30"/>
    </row>
    <row r="1485" spans="1:58" x14ac:dyDescent="0.2">
      <c r="A1485" s="41">
        <v>40226</v>
      </c>
      <c r="B1485" s="13">
        <v>22.75</v>
      </c>
      <c r="C1485" s="14">
        <v>24.7</v>
      </c>
      <c r="D1485" s="31">
        <f t="shared" si="14"/>
        <v>25054.945871699692</v>
      </c>
      <c r="E1485" s="31">
        <f t="shared" si="15"/>
        <v>0</v>
      </c>
      <c r="F1485" s="16">
        <f t="shared" si="0"/>
        <v>25054.945871699692</v>
      </c>
      <c r="G1485" s="16">
        <f t="shared" si="1"/>
        <v>22.75</v>
      </c>
      <c r="H1485" s="17">
        <f t="shared" si="2"/>
        <v>7.8947368421052655E-2</v>
      </c>
      <c r="I1485" s="16">
        <v>21.72</v>
      </c>
      <c r="J1485" s="32">
        <f t="shared" si="16"/>
        <v>0.96398305084745761</v>
      </c>
      <c r="K1485" s="72">
        <f t="shared" ca="1" si="83"/>
        <v>7378.4077674331802</v>
      </c>
      <c r="L1485" s="16">
        <v>7408.6401370000003</v>
      </c>
      <c r="M1485" s="21">
        <f t="shared" ca="1" si="84"/>
        <v>-4.0806907891010342E-3</v>
      </c>
      <c r="N1485" s="18"/>
      <c r="O1485" s="21"/>
      <c r="P1485" s="21"/>
      <c r="Q1485" s="33">
        <f t="shared" si="17"/>
        <v>1.0360169491525424</v>
      </c>
      <c r="R1485" s="5">
        <f t="shared" ca="1" si="4"/>
        <v>5.7501716502153633</v>
      </c>
      <c r="S1485" s="20"/>
      <c r="T1485" s="20"/>
      <c r="U1485" s="5">
        <f t="shared" ca="1" si="5"/>
        <v>10.834216169042293</v>
      </c>
      <c r="V1485" s="23"/>
      <c r="W1485" s="20"/>
      <c r="X1485" s="32">
        <f t="shared" si="18"/>
        <v>0.92796610169491511</v>
      </c>
      <c r="Y1485" s="18">
        <f t="shared" ca="1" si="6"/>
        <v>98232874.598404557</v>
      </c>
      <c r="Z1485" s="20"/>
      <c r="AA1485" s="20"/>
      <c r="AB1485" s="18"/>
      <c r="AC1485" s="20"/>
      <c r="AD1485" s="20"/>
      <c r="AE1485" s="24">
        <v>20</v>
      </c>
      <c r="AH1485" s="25" t="str">
        <f t="shared" ca="1" si="7"/>
        <v>-</v>
      </c>
      <c r="AI1485" s="15">
        <f t="shared" ca="1" si="8"/>
        <v>24.130839846064035</v>
      </c>
      <c r="AJ1485" s="15">
        <f t="shared" ca="1" si="9"/>
        <v>23.487494399991778</v>
      </c>
      <c r="AK1485" s="17">
        <f t="shared" ca="1" si="10"/>
        <v>2.7548033622323571E-2</v>
      </c>
      <c r="AL1485" s="17">
        <f t="shared" ca="1" si="11"/>
        <v>2.8018647815838876E-2</v>
      </c>
      <c r="AM1485" s="26">
        <f t="shared" ca="1" si="12"/>
        <v>1</v>
      </c>
      <c r="AN1485" s="26">
        <f t="shared" ca="1" si="13"/>
        <v>0</v>
      </c>
      <c r="AO1485" s="25">
        <f t="shared" si="20"/>
        <v>0</v>
      </c>
      <c r="AP1485" s="26">
        <f t="shared" si="21"/>
        <v>0</v>
      </c>
      <c r="AQ1485" s="25">
        <f t="shared" si="22"/>
        <v>1</v>
      </c>
      <c r="AR1485" s="26">
        <f t="shared" si="23"/>
        <v>0</v>
      </c>
      <c r="BD1485" s="30"/>
      <c r="BE1485" s="30"/>
      <c r="BF1485" s="30"/>
    </row>
    <row r="1486" spans="1:58" x14ac:dyDescent="0.2">
      <c r="A1486" s="40">
        <v>40227</v>
      </c>
      <c r="B1486" s="13">
        <v>21.8</v>
      </c>
      <c r="C1486" s="14">
        <v>24.1</v>
      </c>
      <c r="D1486" s="31">
        <f t="shared" si="14"/>
        <v>23802.198578114709</v>
      </c>
      <c r="E1486" s="31">
        <f t="shared" si="15"/>
        <v>1153.8461914598543</v>
      </c>
      <c r="F1486" s="73">
        <f t="shared" si="0"/>
        <v>24956.044769574564</v>
      </c>
      <c r="G1486" s="16">
        <f t="shared" si="1"/>
        <v>21.906340819022454</v>
      </c>
      <c r="H1486" s="17">
        <f t="shared" si="2"/>
        <v>9.5435684647302899E-2</v>
      </c>
      <c r="I1486" s="16">
        <v>20.63</v>
      </c>
      <c r="J1486" s="32">
        <f t="shared" si="16"/>
        <v>0.95911509543088491</v>
      </c>
      <c r="K1486" s="72">
        <f t="shared" ca="1" si="83"/>
        <v>7076.4537653875032</v>
      </c>
      <c r="L1486" s="16">
        <v>7127.0400390000004</v>
      </c>
      <c r="M1486" s="21">
        <f t="shared" ca="1" si="84"/>
        <v>-7.0977956256290473E-3</v>
      </c>
      <c r="N1486" s="18"/>
      <c r="O1486" s="21"/>
      <c r="P1486" s="21"/>
      <c r="Q1486" s="33">
        <f t="shared" si="17"/>
        <v>1.0408849045691151</v>
      </c>
      <c r="R1486" s="5">
        <f t="shared" ca="1" si="4"/>
        <v>5.9850175310445586</v>
      </c>
      <c r="S1486" s="20"/>
      <c r="T1486" s="20"/>
      <c r="U1486" s="5">
        <f t="shared" ca="1" si="5"/>
        <v>11.276785984322455</v>
      </c>
      <c r="V1486" s="23"/>
      <c r="W1486" s="20"/>
      <c r="X1486" s="32">
        <f t="shared" si="18"/>
        <v>0.91823019086176971</v>
      </c>
      <c r="Y1486" s="18">
        <f t="shared" ca="1" si="6"/>
        <v>90194454.821323469</v>
      </c>
      <c r="Z1486" s="20"/>
      <c r="AA1486" s="20"/>
      <c r="AB1486" s="18"/>
      <c r="AC1486" s="20"/>
      <c r="AD1486" s="20"/>
      <c r="AE1486" s="24">
        <f t="shared" ref="AE1486:AE1504" si="97">AE1485-1</f>
        <v>19</v>
      </c>
      <c r="AH1486" s="25">
        <f t="shared" ca="1" si="7"/>
        <v>1</v>
      </c>
      <c r="AI1486" s="15">
        <f t="shared" ca="1" si="8"/>
        <v>24.156762094905311</v>
      </c>
      <c r="AJ1486" s="15">
        <f t="shared" ca="1" si="9"/>
        <v>23.423125390620669</v>
      </c>
      <c r="AK1486" s="17">
        <f t="shared" ca="1" si="10"/>
        <v>4.2804208483943597E-2</v>
      </c>
      <c r="AL1486" s="17">
        <f t="shared" ca="1" si="11"/>
        <v>3.2130611307876332E-2</v>
      </c>
      <c r="AM1486" s="26">
        <f t="shared" ca="1" si="12"/>
        <v>1</v>
      </c>
      <c r="AN1486" s="26">
        <f t="shared" ca="1" si="13"/>
        <v>1</v>
      </c>
      <c r="AO1486" s="25">
        <f t="shared" si="20"/>
        <v>0</v>
      </c>
      <c r="AP1486" s="26">
        <f t="shared" si="21"/>
        <v>0</v>
      </c>
      <c r="AQ1486" s="25">
        <f t="shared" si="22"/>
        <v>1</v>
      </c>
      <c r="AR1486" s="26">
        <f t="shared" si="23"/>
        <v>0</v>
      </c>
      <c r="BD1486" s="30"/>
      <c r="BE1486" s="30"/>
      <c r="BF1486" s="30"/>
    </row>
    <row r="1487" spans="1:58" x14ac:dyDescent="0.2">
      <c r="A1487" s="40">
        <v>40228</v>
      </c>
      <c r="B1487" s="13">
        <v>21.35</v>
      </c>
      <c r="C1487" s="14">
        <v>23.7</v>
      </c>
      <c r="D1487" s="31">
        <f t="shared" si="14"/>
        <v>22549.451284529725</v>
      </c>
      <c r="E1487" s="31">
        <f t="shared" si="15"/>
        <v>2287.0366893914997</v>
      </c>
      <c r="F1487" s="16">
        <f t="shared" si="0"/>
        <v>24836.487973921227</v>
      </c>
      <c r="G1487" s="16">
        <f t="shared" si="1"/>
        <v>21.566396787891804</v>
      </c>
      <c r="H1487" s="17">
        <f t="shared" si="2"/>
        <v>9.9156118143459815E-2</v>
      </c>
      <c r="I1487" s="16">
        <v>20.02</v>
      </c>
      <c r="J1487" s="32">
        <f t="shared" si="16"/>
        <v>0.97976558197240804</v>
      </c>
      <c r="K1487" s="72">
        <f t="shared" ca="1" si="83"/>
        <v>6932.9831863900563</v>
      </c>
      <c r="L1487" s="16">
        <v>6924.7998049999997</v>
      </c>
      <c r="M1487" s="21">
        <f t="shared" ca="1" si="84"/>
        <v>1.181749887433264E-3</v>
      </c>
      <c r="N1487" s="18"/>
      <c r="O1487" s="21"/>
      <c r="P1487" s="21"/>
      <c r="Q1487" s="33">
        <f t="shared" si="17"/>
        <v>1.020234418027592</v>
      </c>
      <c r="R1487" s="5">
        <f t="shared" ca="1" si="4"/>
        <v>6.1058665047052543</v>
      </c>
      <c r="S1487" s="20"/>
      <c r="T1487" s="20"/>
      <c r="U1487" s="5">
        <f t="shared" ca="1" si="5"/>
        <v>11.504571308468364</v>
      </c>
      <c r="V1487" s="23"/>
      <c r="W1487" s="20"/>
      <c r="X1487" s="32">
        <f t="shared" si="18"/>
        <v>0.95953116394481608</v>
      </c>
      <c r="Y1487" s="18">
        <f t="shared" ca="1" si="6"/>
        <v>86538694.458870187</v>
      </c>
      <c r="Z1487" s="20"/>
      <c r="AA1487" s="20"/>
      <c r="AB1487" s="18"/>
      <c r="AC1487" s="20"/>
      <c r="AD1487" s="20"/>
      <c r="AE1487" s="24">
        <f t="shared" si="97"/>
        <v>18</v>
      </c>
      <c r="AH1487" s="25">
        <f t="shared" ca="1" si="7"/>
        <v>1</v>
      </c>
      <c r="AI1487" s="15">
        <f t="shared" ca="1" si="8"/>
        <v>24.164685751471588</v>
      </c>
      <c r="AJ1487" s="15">
        <f t="shared" ca="1" si="9"/>
        <v>23.356642973867977</v>
      </c>
      <c r="AK1487" s="17">
        <f t="shared" ca="1" si="10"/>
        <v>5.9004070314115788E-2</v>
      </c>
      <c r="AL1487" s="17">
        <f t="shared" ca="1" si="11"/>
        <v>3.5924022537996418E-2</v>
      </c>
      <c r="AM1487" s="26">
        <f t="shared" ca="1" si="12"/>
        <v>1</v>
      </c>
      <c r="AN1487" s="26">
        <f t="shared" ca="1" si="13"/>
        <v>1</v>
      </c>
      <c r="AO1487" s="25">
        <f t="shared" si="20"/>
        <v>0</v>
      </c>
      <c r="AP1487" s="26">
        <f t="shared" si="21"/>
        <v>0</v>
      </c>
      <c r="AQ1487" s="25">
        <f t="shared" si="22"/>
        <v>1</v>
      </c>
      <c r="AR1487" s="26">
        <f t="shared" si="23"/>
        <v>0</v>
      </c>
      <c r="BD1487" s="30"/>
      <c r="BE1487" s="30"/>
      <c r="BF1487" s="30"/>
    </row>
    <row r="1488" spans="1:58" x14ac:dyDescent="0.2">
      <c r="A1488" s="40">
        <v>40231</v>
      </c>
      <c r="B1488" s="13">
        <v>20.95</v>
      </c>
      <c r="C1488" s="14">
        <v>23.25</v>
      </c>
      <c r="D1488" s="31">
        <f t="shared" si="14"/>
        <v>21296.703990944741</v>
      </c>
      <c r="E1488" s="31">
        <f t="shared" si="15"/>
        <v>3415.566424329872</v>
      </c>
      <c r="F1488" s="16">
        <f t="shared" si="0"/>
        <v>24712.270415274612</v>
      </c>
      <c r="G1488" s="16">
        <f t="shared" si="1"/>
        <v>21.267890774256951</v>
      </c>
      <c r="H1488" s="17">
        <f t="shared" si="2"/>
        <v>9.8924731182795766E-2</v>
      </c>
      <c r="I1488" s="16">
        <v>19.940000000000001</v>
      </c>
      <c r="J1488" s="32">
        <f t="shared" si="16"/>
        <v>0.98122655609691556</v>
      </c>
      <c r="K1488" s="72">
        <f t="shared" ca="1" si="83"/>
        <v>6802.5498778250903</v>
      </c>
      <c r="L1488" s="16">
        <v>6865.919922</v>
      </c>
      <c r="M1488" s="21">
        <f t="shared" ca="1" si="84"/>
        <v>-9.2296509273079915E-3</v>
      </c>
      <c r="N1488" s="18"/>
      <c r="O1488" s="21"/>
      <c r="P1488" s="21"/>
      <c r="Q1488" s="33">
        <f t="shared" si="17"/>
        <v>1.0187734439030844</v>
      </c>
      <c r="R1488" s="5">
        <f t="shared" ca="1" si="4"/>
        <v>6.2202355093853274</v>
      </c>
      <c r="S1488" s="20"/>
      <c r="T1488" s="20"/>
      <c r="U1488" s="5">
        <f t="shared" ca="1" si="5"/>
        <v>11.720150474389524</v>
      </c>
      <c r="V1488" s="23"/>
      <c r="W1488" s="20"/>
      <c r="X1488" s="32">
        <f t="shared" si="18"/>
        <v>0.96245311219383101</v>
      </c>
      <c r="Y1488" s="18">
        <f t="shared" ca="1" si="6"/>
        <v>83283954.268665805</v>
      </c>
      <c r="Z1488" s="20"/>
      <c r="AA1488" s="20"/>
      <c r="AB1488" s="18"/>
      <c r="AC1488" s="20"/>
      <c r="AD1488" s="20"/>
      <c r="AE1488" s="24">
        <f t="shared" si="97"/>
        <v>17</v>
      </c>
      <c r="AH1488" s="25">
        <f t="shared" ca="1" si="7"/>
        <v>1</v>
      </c>
      <c r="AI1488" s="15">
        <f t="shared" ca="1" si="8"/>
        <v>24.095456145346258</v>
      </c>
      <c r="AJ1488" s="15">
        <f t="shared" ca="1" si="9"/>
        <v>23.300929824666866</v>
      </c>
      <c r="AK1488" s="17">
        <f t="shared" ca="1" si="10"/>
        <v>7.2151512151194974E-2</v>
      </c>
      <c r="AL1488" s="17">
        <f t="shared" ca="1" si="11"/>
        <v>3.9847782092342847E-2</v>
      </c>
      <c r="AM1488" s="26">
        <f t="shared" ca="1" si="12"/>
        <v>1</v>
      </c>
      <c r="AN1488" s="26">
        <f t="shared" ca="1" si="13"/>
        <v>1</v>
      </c>
      <c r="AO1488" s="25">
        <f t="shared" si="20"/>
        <v>0</v>
      </c>
      <c r="AP1488" s="26">
        <f t="shared" si="21"/>
        <v>0</v>
      </c>
      <c r="AQ1488" s="25">
        <f t="shared" si="22"/>
        <v>1</v>
      </c>
      <c r="AR1488" s="26">
        <f t="shared" si="23"/>
        <v>0</v>
      </c>
      <c r="BD1488" s="30"/>
      <c r="BE1488" s="30"/>
      <c r="BF1488" s="30"/>
    </row>
    <row r="1489" spans="1:58" x14ac:dyDescent="0.2">
      <c r="A1489" s="40">
        <v>40232</v>
      </c>
      <c r="B1489" s="13">
        <v>21.65</v>
      </c>
      <c r="C1489" s="14">
        <v>23.9</v>
      </c>
      <c r="D1489" s="31">
        <f t="shared" si="14"/>
        <v>20043.956697359758</v>
      </c>
      <c r="E1489" s="31">
        <f t="shared" si="15"/>
        <v>4544.386028656987</v>
      </c>
      <c r="F1489" s="16">
        <f t="shared" si="0"/>
        <v>24588.342726016745</v>
      </c>
      <c r="G1489" s="16">
        <f t="shared" si="1"/>
        <v>22.065842119918859</v>
      </c>
      <c r="H1489" s="17">
        <f t="shared" si="2"/>
        <v>9.4142259414225937E-2</v>
      </c>
      <c r="I1489" s="16">
        <v>21.37</v>
      </c>
      <c r="J1489" s="32">
        <f t="shared" si="16"/>
        <v>1.0323160879513209</v>
      </c>
      <c r="K1489" s="72">
        <f t="shared" ca="1" si="83"/>
        <v>7022.0953895403891</v>
      </c>
      <c r="L1489" s="16">
        <v>6983.6801759999998</v>
      </c>
      <c r="M1489" s="21">
        <f t="shared" ca="1" si="84"/>
        <v>5.5007120275075488E-3</v>
      </c>
      <c r="N1489" s="18"/>
      <c r="O1489" s="21"/>
      <c r="P1489" s="21"/>
      <c r="Q1489" s="33">
        <f t="shared" si="17"/>
        <v>0.9676839120486791</v>
      </c>
      <c r="R1489" s="5">
        <f t="shared" ca="1" si="4"/>
        <v>6.0189710787211439</v>
      </c>
      <c r="S1489" s="20"/>
      <c r="T1489" s="20"/>
      <c r="U1489" s="5">
        <f t="shared" ca="1" si="5"/>
        <v>11.341012783076573</v>
      </c>
      <c r="V1489" s="23"/>
      <c r="W1489" s="20"/>
      <c r="X1489" s="32">
        <f t="shared" si="18"/>
        <v>1.0646321759026418</v>
      </c>
      <c r="Y1489" s="18">
        <f t="shared" ca="1" si="6"/>
        <v>88660942.012676403</v>
      </c>
      <c r="Z1489" s="20"/>
      <c r="AA1489" s="20"/>
      <c r="AB1489" s="18"/>
      <c r="AC1489" s="20"/>
      <c r="AD1489" s="20"/>
      <c r="AE1489" s="24">
        <f t="shared" si="97"/>
        <v>16</v>
      </c>
      <c r="AH1489" s="25">
        <f t="shared" ca="1" si="7"/>
        <v>1</v>
      </c>
      <c r="AI1489" s="15">
        <f t="shared" ca="1" si="8"/>
        <v>23.965745704664933</v>
      </c>
      <c r="AJ1489" s="15">
        <f t="shared" ca="1" si="9"/>
        <v>23.276624327925376</v>
      </c>
      <c r="AK1489" s="17">
        <f t="shared" ca="1" si="10"/>
        <v>8.482984052746155E-2</v>
      </c>
      <c r="AL1489" s="17">
        <f t="shared" ca="1" si="11"/>
        <v>4.4005835041432156E-2</v>
      </c>
      <c r="AM1489" s="26">
        <f t="shared" ca="1" si="12"/>
        <v>1</v>
      </c>
      <c r="AN1489" s="26">
        <f t="shared" ca="1" si="13"/>
        <v>1</v>
      </c>
      <c r="AO1489" s="25">
        <f t="shared" si="20"/>
        <v>0</v>
      </c>
      <c r="AP1489" s="26">
        <f t="shared" si="21"/>
        <v>0</v>
      </c>
      <c r="AQ1489" s="25">
        <f t="shared" si="22"/>
        <v>1</v>
      </c>
      <c r="AR1489" s="26">
        <f t="shared" si="23"/>
        <v>0</v>
      </c>
      <c r="BD1489" s="30"/>
      <c r="BE1489" s="30"/>
      <c r="BF1489" s="30"/>
    </row>
    <row r="1490" spans="1:58" x14ac:dyDescent="0.2">
      <c r="A1490" s="40">
        <v>40233</v>
      </c>
      <c r="B1490" s="13">
        <v>21.1</v>
      </c>
      <c r="C1490" s="14">
        <v>23.65</v>
      </c>
      <c r="D1490" s="31">
        <f t="shared" si="14"/>
        <v>18791.209403774774</v>
      </c>
      <c r="E1490" s="31">
        <f t="shared" si="15"/>
        <v>5679.1968615488249</v>
      </c>
      <c r="F1490" s="16">
        <f t="shared" si="0"/>
        <v>24470.4062653236</v>
      </c>
      <c r="G1490" s="16">
        <f t="shared" si="1"/>
        <v>21.691814939234234</v>
      </c>
      <c r="H1490" s="17">
        <f t="shared" si="2"/>
        <v>0.10782241014799143</v>
      </c>
      <c r="I1490" s="16">
        <v>20.27</v>
      </c>
      <c r="J1490" s="32">
        <f t="shared" si="16"/>
        <v>0.97833435846593608</v>
      </c>
      <c r="K1490" s="72">
        <f t="shared" ca="1" si="83"/>
        <v>6869.6771136238922</v>
      </c>
      <c r="L1490" s="16">
        <v>6860.7998049999997</v>
      </c>
      <c r="M1490" s="21">
        <f t="shared" ca="1" si="84"/>
        <v>1.2939174551373652E-3</v>
      </c>
      <c r="N1490" s="18"/>
      <c r="O1490" s="21"/>
      <c r="P1490" s="21"/>
      <c r="Q1490" s="33">
        <f t="shared" si="17"/>
        <v>1.0216656415340639</v>
      </c>
      <c r="R1490" s="5">
        <f t="shared" ca="1" si="4"/>
        <v>6.1491197736023251</v>
      </c>
      <c r="S1490" s="20"/>
      <c r="T1490" s="20"/>
      <c r="U1490" s="5">
        <f t="shared" ca="1" si="5"/>
        <v>11.586326424181747</v>
      </c>
      <c r="V1490" s="23"/>
      <c r="W1490" s="20"/>
      <c r="X1490" s="32">
        <f t="shared" si="18"/>
        <v>0.95666871693187228</v>
      </c>
      <c r="Y1490" s="18">
        <f t="shared" ca="1" si="6"/>
        <v>84813567.423518285</v>
      </c>
      <c r="Z1490" s="20"/>
      <c r="AA1490" s="20"/>
      <c r="AB1490" s="18"/>
      <c r="AC1490" s="20"/>
      <c r="AD1490" s="20"/>
      <c r="AE1490" s="24">
        <f t="shared" si="97"/>
        <v>15</v>
      </c>
      <c r="AH1490" s="25">
        <f t="shared" ca="1" si="7"/>
        <v>1</v>
      </c>
      <c r="AI1490" s="15">
        <f t="shared" ca="1" si="8"/>
        <v>23.834832180056061</v>
      </c>
      <c r="AJ1490" s="15">
        <f t="shared" ca="1" si="9"/>
        <v>23.245525894069743</v>
      </c>
      <c r="AK1490" s="17">
        <f t="shared" ca="1" si="10"/>
        <v>9.5738095326138084E-2</v>
      </c>
      <c r="AL1490" s="17">
        <f t="shared" ca="1" si="11"/>
        <v>4.7651952170526986E-2</v>
      </c>
      <c r="AM1490" s="26">
        <f t="shared" ca="1" si="12"/>
        <v>1</v>
      </c>
      <c r="AN1490" s="26">
        <f t="shared" ca="1" si="13"/>
        <v>1</v>
      </c>
      <c r="AO1490" s="25">
        <f t="shared" si="20"/>
        <v>0</v>
      </c>
      <c r="AP1490" s="26">
        <f t="shared" si="21"/>
        <v>0</v>
      </c>
      <c r="AQ1490" s="25">
        <f t="shared" si="22"/>
        <v>1</v>
      </c>
      <c r="AR1490" s="26">
        <f t="shared" si="23"/>
        <v>0</v>
      </c>
      <c r="BD1490" s="30"/>
      <c r="BE1490" s="30"/>
      <c r="BF1490" s="30"/>
    </row>
    <row r="1491" spans="1:58" x14ac:dyDescent="0.2">
      <c r="A1491" s="40">
        <v>40234</v>
      </c>
      <c r="B1491" s="13">
        <v>20.95</v>
      </c>
      <c r="C1491" s="14">
        <v>23.75</v>
      </c>
      <c r="D1491" s="31">
        <f t="shared" si="14"/>
        <v>17538.46211018979</v>
      </c>
      <c r="E1491" s="31">
        <f t="shared" si="15"/>
        <v>6796.8699226331028</v>
      </c>
      <c r="F1491" s="16">
        <f t="shared" si="0"/>
        <v>24335.332032822895</v>
      </c>
      <c r="G1491" s="16">
        <f t="shared" si="1"/>
        <v>21.732041344564514</v>
      </c>
      <c r="H1491" s="17">
        <f t="shared" si="2"/>
        <v>0.11789473684210527</v>
      </c>
      <c r="I1491" s="16">
        <v>20.100000000000001</v>
      </c>
      <c r="J1491" s="32">
        <f t="shared" si="16"/>
        <v>0.99632431298478097</v>
      </c>
      <c r="K1491" s="72">
        <f t="shared" ca="1" si="83"/>
        <v>6844.147297111781</v>
      </c>
      <c r="L1491" s="16">
        <v>6845.4399409999996</v>
      </c>
      <c r="M1491" s="21">
        <f t="shared" ca="1" si="84"/>
        <v>-1.8883284337599932E-4</v>
      </c>
      <c r="N1491" s="18"/>
      <c r="O1491" s="21"/>
      <c r="P1491" s="21"/>
      <c r="Q1491" s="33">
        <f t="shared" si="17"/>
        <v>1.003675687015219</v>
      </c>
      <c r="R1491" s="5">
        <f t="shared" ca="1" si="4"/>
        <v>6.1714649074872225</v>
      </c>
      <c r="S1491" s="20"/>
      <c r="T1491" s="20"/>
      <c r="U1491" s="5">
        <f t="shared" ca="1" si="5"/>
        <v>11.6285160128587</v>
      </c>
      <c r="V1491" s="23"/>
      <c r="W1491" s="20"/>
      <c r="X1491" s="32">
        <f t="shared" si="18"/>
        <v>0.99264862596956194</v>
      </c>
      <c r="Y1491" s="18">
        <f t="shared" ca="1" si="6"/>
        <v>84184530.354435399</v>
      </c>
      <c r="Z1491" s="20"/>
      <c r="AA1491" s="20"/>
      <c r="AB1491" s="18"/>
      <c r="AC1491" s="20"/>
      <c r="AD1491" s="20"/>
      <c r="AE1491" s="24">
        <f t="shared" si="97"/>
        <v>14</v>
      </c>
      <c r="AH1491" s="25">
        <f t="shared" ca="1" si="7"/>
        <v>1</v>
      </c>
      <c r="AI1491" s="15">
        <f t="shared" ca="1" si="8"/>
        <v>23.693369725986535</v>
      </c>
      <c r="AJ1491" s="15">
        <f t="shared" ca="1" si="9"/>
        <v>23.22013637812168</v>
      </c>
      <c r="AK1491" s="17">
        <f t="shared" ca="1" si="10"/>
        <v>0.10222932339631352</v>
      </c>
      <c r="AL1491" s="17">
        <f t="shared" ca="1" si="11"/>
        <v>5.1422292199704414E-2</v>
      </c>
      <c r="AM1491" s="26">
        <f t="shared" ca="1" si="12"/>
        <v>1</v>
      </c>
      <c r="AN1491" s="26">
        <f t="shared" ca="1" si="13"/>
        <v>1</v>
      </c>
      <c r="AO1491" s="25">
        <f t="shared" si="20"/>
        <v>0</v>
      </c>
      <c r="AP1491" s="26">
        <f t="shared" si="21"/>
        <v>0</v>
      </c>
      <c r="AQ1491" s="25">
        <f t="shared" si="22"/>
        <v>1</v>
      </c>
      <c r="AR1491" s="26">
        <f t="shared" si="23"/>
        <v>0</v>
      </c>
      <c r="BD1491" s="30"/>
      <c r="BE1491" s="30"/>
      <c r="BF1491" s="30"/>
    </row>
    <row r="1492" spans="1:58" x14ac:dyDescent="0.2">
      <c r="A1492" s="40">
        <v>40235</v>
      </c>
      <c r="B1492" s="13">
        <v>20.399999999999999</v>
      </c>
      <c r="C1492" s="14">
        <v>23.5</v>
      </c>
      <c r="D1492" s="31">
        <f t="shared" si="14"/>
        <v>16285.714816604805</v>
      </c>
      <c r="E1492" s="31">
        <f t="shared" si="15"/>
        <v>7901.9249037112268</v>
      </c>
      <c r="F1492" s="16">
        <f t="shared" si="0"/>
        <v>24187.63972031603</v>
      </c>
      <c r="G1492" s="16">
        <f t="shared" si="1"/>
        <v>21.412747315767639</v>
      </c>
      <c r="H1492" s="17">
        <f t="shared" si="2"/>
        <v>0.13191489361702136</v>
      </c>
      <c r="I1492" s="16">
        <v>19.5</v>
      </c>
      <c r="J1492" s="32">
        <f t="shared" si="16"/>
        <v>0.97932780333282399</v>
      </c>
      <c r="K1492" s="72">
        <f t="shared" ca="1" si="83"/>
        <v>6702.3904839967854</v>
      </c>
      <c r="L1492" s="16">
        <v>6730.2402339999999</v>
      </c>
      <c r="M1492" s="21">
        <f t="shared" ca="1" si="84"/>
        <v>-4.1380023646886161E-3</v>
      </c>
      <c r="N1492" s="18"/>
      <c r="O1492" s="21"/>
      <c r="P1492" s="21"/>
      <c r="Q1492" s="33">
        <f t="shared" si="17"/>
        <v>1.0206721966671759</v>
      </c>
      <c r="R1492" s="5">
        <f t="shared" ca="1" si="4"/>
        <v>6.2987802339474035</v>
      </c>
      <c r="S1492" s="20"/>
      <c r="T1492" s="20"/>
      <c r="U1492" s="5">
        <f t="shared" ca="1" si="5"/>
        <v>11.868496645787177</v>
      </c>
      <c r="V1492" s="23"/>
      <c r="W1492" s="20"/>
      <c r="X1492" s="32">
        <f t="shared" si="18"/>
        <v>0.95865560666564797</v>
      </c>
      <c r="Y1492" s="18">
        <f t="shared" ca="1" si="6"/>
        <v>80698660.637793437</v>
      </c>
      <c r="Z1492" s="20"/>
      <c r="AA1492" s="20"/>
      <c r="AB1492" s="18"/>
      <c r="AC1492" s="20"/>
      <c r="AD1492" s="20"/>
      <c r="AE1492" s="24">
        <f t="shared" si="97"/>
        <v>13</v>
      </c>
      <c r="AH1492" s="25">
        <f t="shared" ca="1" si="7"/>
        <v>1</v>
      </c>
      <c r="AI1492" s="15">
        <f t="shared" ca="1" si="8"/>
        <v>23.570509682795215</v>
      </c>
      <c r="AJ1492" s="15">
        <f t="shared" ca="1" si="9"/>
        <v>23.189182983792836</v>
      </c>
      <c r="AK1492" s="17">
        <f t="shared" ca="1" si="10"/>
        <v>0.10830919155793327</v>
      </c>
      <c r="AL1492" s="17">
        <f t="shared" ca="1" si="11"/>
        <v>5.5951474112339368E-2</v>
      </c>
      <c r="AM1492" s="26">
        <f t="shared" ca="1" si="12"/>
        <v>1</v>
      </c>
      <c r="AN1492" s="26">
        <f t="shared" ca="1" si="13"/>
        <v>1</v>
      </c>
      <c r="AO1492" s="25">
        <f t="shared" si="20"/>
        <v>0</v>
      </c>
      <c r="AP1492" s="26">
        <f t="shared" si="21"/>
        <v>0</v>
      </c>
      <c r="AQ1492" s="25">
        <f t="shared" si="22"/>
        <v>1</v>
      </c>
      <c r="AR1492" s="26">
        <f t="shared" si="23"/>
        <v>0</v>
      </c>
      <c r="BD1492" s="30"/>
      <c r="BE1492" s="30"/>
      <c r="BF1492" s="30"/>
    </row>
    <row r="1493" spans="1:58" x14ac:dyDescent="0.2">
      <c r="A1493" s="40">
        <v>40238</v>
      </c>
      <c r="B1493" s="13">
        <v>20</v>
      </c>
      <c r="C1493" s="14">
        <v>23.05</v>
      </c>
      <c r="D1493" s="31">
        <f t="shared" si="14"/>
        <v>15032.967523019819</v>
      </c>
      <c r="E1493" s="31">
        <f t="shared" si="15"/>
        <v>8989.4161713339381</v>
      </c>
      <c r="F1493" s="16">
        <f t="shared" si="0"/>
        <v>24022.383694353757</v>
      </c>
      <c r="G1493" s="16">
        <f t="shared" si="1"/>
        <v>21.141340496072953</v>
      </c>
      <c r="H1493" s="17">
        <f t="shared" si="2"/>
        <v>0.13232104121475052</v>
      </c>
      <c r="I1493" s="16">
        <v>19.260000000000002</v>
      </c>
      <c r="J1493" s="32">
        <f t="shared" si="16"/>
        <v>0.98057933629131322</v>
      </c>
      <c r="K1493" s="72">
        <f t="shared" ca="1" si="83"/>
        <v>6571.9576758938219</v>
      </c>
      <c r="L1493" s="16">
        <v>6563.8398440000001</v>
      </c>
      <c r="M1493" s="21">
        <f t="shared" ca="1" si="84"/>
        <v>1.2367504519846504E-3</v>
      </c>
      <c r="N1493" s="18"/>
      <c r="O1493" s="21"/>
      <c r="P1493" s="21"/>
      <c r="Q1493" s="33">
        <f t="shared" si="17"/>
        <v>1.0194206637086869</v>
      </c>
      <c r="R1493" s="5">
        <f t="shared" ca="1" si="4"/>
        <v>6.4208392317846981</v>
      </c>
      <c r="S1493" s="20"/>
      <c r="T1493" s="20"/>
      <c r="U1493" s="5">
        <f t="shared" ca="1" si="5"/>
        <v>12.098576513682289</v>
      </c>
      <c r="V1493" s="23"/>
      <c r="W1493" s="20"/>
      <c r="X1493" s="32">
        <f t="shared" si="18"/>
        <v>0.96115867258262633</v>
      </c>
      <c r="Y1493" s="18">
        <f t="shared" ca="1" si="6"/>
        <v>77559112.793886662</v>
      </c>
      <c r="Z1493" s="20"/>
      <c r="AA1493" s="20"/>
      <c r="AB1493" s="18"/>
      <c r="AC1493" s="20"/>
      <c r="AD1493" s="20"/>
      <c r="AE1493" s="24">
        <f t="shared" si="97"/>
        <v>12</v>
      </c>
      <c r="AH1493" s="25">
        <f t="shared" ca="1" si="7"/>
        <v>1</v>
      </c>
      <c r="AI1493" s="15">
        <f t="shared" ca="1" si="8"/>
        <v>23.421211180927212</v>
      </c>
      <c r="AJ1493" s="15">
        <f t="shared" ca="1" si="9"/>
        <v>23.145406037247529</v>
      </c>
      <c r="AK1493" s="17">
        <f t="shared" ca="1" si="10"/>
        <v>0.11383667873648172</v>
      </c>
      <c r="AL1493" s="17">
        <f t="shared" ca="1" si="11"/>
        <v>6.4099706829586822E-2</v>
      </c>
      <c r="AM1493" s="26">
        <f t="shared" ca="1" si="12"/>
        <v>1</v>
      </c>
      <c r="AN1493" s="26">
        <f t="shared" ca="1" si="13"/>
        <v>1</v>
      </c>
      <c r="AO1493" s="25">
        <f t="shared" si="20"/>
        <v>0</v>
      </c>
      <c r="AP1493" s="26">
        <f t="shared" si="21"/>
        <v>0</v>
      </c>
      <c r="AQ1493" s="25">
        <f t="shared" si="22"/>
        <v>1</v>
      </c>
      <c r="AR1493" s="26">
        <f t="shared" si="23"/>
        <v>0</v>
      </c>
      <c r="BD1493" s="30"/>
      <c r="BE1493" s="30"/>
      <c r="BF1493" s="30"/>
    </row>
    <row r="1494" spans="1:58" x14ac:dyDescent="0.2">
      <c r="A1494" s="40">
        <v>40239</v>
      </c>
      <c r="B1494" s="13">
        <v>19.8</v>
      </c>
      <c r="C1494" s="14">
        <v>22.8</v>
      </c>
      <c r="D1494" s="31">
        <f t="shared" si="14"/>
        <v>13780.220229434834</v>
      </c>
      <c r="E1494" s="31">
        <f t="shared" si="15"/>
        <v>10076.398638652798</v>
      </c>
      <c r="F1494" s="16">
        <f t="shared" si="0"/>
        <v>23856.618868087629</v>
      </c>
      <c r="G1494" s="16">
        <f t="shared" si="1"/>
        <v>21.067119874912166</v>
      </c>
      <c r="H1494" s="17">
        <f t="shared" si="2"/>
        <v>0.13157894736842102</v>
      </c>
      <c r="I1494" s="16">
        <v>19.059999999999999</v>
      </c>
      <c r="J1494" s="32">
        <f t="shared" si="16"/>
        <v>0.98961310659068158</v>
      </c>
      <c r="K1494" s="72">
        <f t="shared" ca="1" si="83"/>
        <v>6503.4303093921189</v>
      </c>
      <c r="L1494" s="16">
        <v>6489.6000979999999</v>
      </c>
      <c r="M1494" s="21">
        <f t="shared" ca="1" si="84"/>
        <v>2.131134612806315E-3</v>
      </c>
      <c r="N1494" s="18"/>
      <c r="O1494" s="21"/>
      <c r="P1494" s="21"/>
      <c r="Q1494" s="33">
        <f t="shared" si="17"/>
        <v>1.0103868934093185</v>
      </c>
      <c r="R1494" s="5">
        <f t="shared" ca="1" si="4"/>
        <v>6.4872615424411144</v>
      </c>
      <c r="S1494" s="20"/>
      <c r="T1494" s="20"/>
      <c r="U1494" s="5">
        <f t="shared" ca="1" si="5"/>
        <v>12.223824636073447</v>
      </c>
      <c r="V1494" s="23"/>
      <c r="W1494" s="20"/>
      <c r="X1494" s="32">
        <f t="shared" si="18"/>
        <v>0.97922621318136305</v>
      </c>
      <c r="Y1494" s="18">
        <f t="shared" ca="1" si="6"/>
        <v>75942917.948775336</v>
      </c>
      <c r="Z1494" s="20"/>
      <c r="AA1494" s="20"/>
      <c r="AB1494" s="18"/>
      <c r="AC1494" s="20"/>
      <c r="AD1494" s="20"/>
      <c r="AE1494" s="24">
        <f t="shared" si="97"/>
        <v>11</v>
      </c>
      <c r="AH1494" s="25">
        <f t="shared" ca="1" si="7"/>
        <v>1</v>
      </c>
      <c r="AI1494" s="15">
        <f t="shared" ca="1" si="8"/>
        <v>23.238618143375042</v>
      </c>
      <c r="AJ1494" s="15">
        <f t="shared" ca="1" si="9"/>
        <v>23.088056336885234</v>
      </c>
      <c r="AK1494" s="17">
        <f t="shared" ca="1" si="10"/>
        <v>0.11927904810075259</v>
      </c>
      <c r="AL1494" s="17">
        <f t="shared" ca="1" si="11"/>
        <v>7.2927839782859757E-2</v>
      </c>
      <c r="AM1494" s="26">
        <f t="shared" ca="1" si="12"/>
        <v>1</v>
      </c>
      <c r="AN1494" s="26">
        <f t="shared" ca="1" si="13"/>
        <v>1</v>
      </c>
      <c r="AO1494" s="25">
        <f t="shared" si="20"/>
        <v>0</v>
      </c>
      <c r="AP1494" s="26">
        <f t="shared" si="21"/>
        <v>0</v>
      </c>
      <c r="AQ1494" s="25">
        <f t="shared" si="22"/>
        <v>1</v>
      </c>
      <c r="AR1494" s="26">
        <f t="shared" si="23"/>
        <v>0</v>
      </c>
      <c r="BD1494" s="30"/>
      <c r="BE1494" s="30"/>
      <c r="BF1494" s="30"/>
    </row>
    <row r="1495" spans="1:58" x14ac:dyDescent="0.2">
      <c r="A1495" s="40">
        <v>40240</v>
      </c>
      <c r="B1495" s="13">
        <v>19.600000000000001</v>
      </c>
      <c r="C1495" s="14">
        <v>22.6</v>
      </c>
      <c r="D1495" s="31">
        <f t="shared" si="14"/>
        <v>12527.472935849848</v>
      </c>
      <c r="E1495" s="31">
        <f t="shared" si="15"/>
        <v>11164.310762029232</v>
      </c>
      <c r="F1495" s="16">
        <f t="shared" si="0"/>
        <v>23691.78369787908</v>
      </c>
      <c r="G1495" s="16">
        <f t="shared" si="1"/>
        <v>21.013693992533202</v>
      </c>
      <c r="H1495" s="17">
        <f t="shared" si="2"/>
        <v>0.13274336283185839</v>
      </c>
      <c r="I1495" s="16">
        <v>18.829999999999998</v>
      </c>
      <c r="J1495" s="32">
        <f t="shared" si="16"/>
        <v>0.99057212760444291</v>
      </c>
      <c r="K1495" s="72">
        <f t="shared" ca="1" si="83"/>
        <v>6441.8541661084519</v>
      </c>
      <c r="L1495" s="16">
        <v>6464</v>
      </c>
      <c r="M1495" s="21">
        <f t="shared" ca="1" si="84"/>
        <v>-3.4260262827271251E-3</v>
      </c>
      <c r="N1495" s="18"/>
      <c r="O1495" s="21"/>
      <c r="P1495" s="21"/>
      <c r="Q1495" s="33">
        <f t="shared" si="17"/>
        <v>1.0094278723955572</v>
      </c>
      <c r="R1495" s="5">
        <f t="shared" ca="1" si="4"/>
        <v>6.5481498177862099</v>
      </c>
      <c r="S1495" s="20"/>
      <c r="T1495" s="20"/>
      <c r="U1495" s="5">
        <f t="shared" ca="1" si="5"/>
        <v>12.338646861543841</v>
      </c>
      <c r="V1495" s="23"/>
      <c r="W1495" s="20"/>
      <c r="X1495" s="32">
        <f t="shared" si="18"/>
        <v>0.98114425520888582</v>
      </c>
      <c r="Y1495" s="18">
        <f t="shared" ca="1" si="6"/>
        <v>74506053.869898587</v>
      </c>
      <c r="Z1495" s="20"/>
      <c r="AA1495" s="20"/>
      <c r="AB1495" s="18"/>
      <c r="AC1495" s="20"/>
      <c r="AD1495" s="20"/>
      <c r="AE1495" s="24">
        <f t="shared" si="97"/>
        <v>10</v>
      </c>
      <c r="AH1495" s="25">
        <f t="shared" ca="1" si="7"/>
        <v>1</v>
      </c>
      <c r="AI1495" s="15">
        <f t="shared" ca="1" si="8"/>
        <v>23.11811358381491</v>
      </c>
      <c r="AJ1495" s="15">
        <f t="shared" ca="1" si="9"/>
        <v>23.011021025216802</v>
      </c>
      <c r="AK1495" s="17">
        <f t="shared" ca="1" si="10"/>
        <v>0.12571256533702466</v>
      </c>
      <c r="AL1495" s="17">
        <f t="shared" ca="1" si="11"/>
        <v>8.1701399196492122E-2</v>
      </c>
      <c r="AM1495" s="26">
        <f t="shared" ca="1" si="12"/>
        <v>1</v>
      </c>
      <c r="AN1495" s="26">
        <f t="shared" ca="1" si="13"/>
        <v>1</v>
      </c>
      <c r="AO1495" s="25">
        <f t="shared" si="20"/>
        <v>0</v>
      </c>
      <c r="AP1495" s="26">
        <f t="shared" si="21"/>
        <v>0</v>
      </c>
      <c r="AQ1495" s="25">
        <f t="shared" si="22"/>
        <v>1</v>
      </c>
      <c r="AR1495" s="26">
        <f t="shared" si="23"/>
        <v>0</v>
      </c>
      <c r="BD1495" s="30"/>
      <c r="BE1495" s="30"/>
      <c r="BF1495" s="30"/>
    </row>
    <row r="1496" spans="1:58" x14ac:dyDescent="0.2">
      <c r="A1496" s="40">
        <v>40241</v>
      </c>
      <c r="B1496" s="13">
        <v>19.600000000000001</v>
      </c>
      <c r="C1496" s="14">
        <v>22.5</v>
      </c>
      <c r="D1496" s="31">
        <f t="shared" si="14"/>
        <v>11274.725642264862</v>
      </c>
      <c r="E1496" s="31">
        <f t="shared" si="15"/>
        <v>12250.764167085237</v>
      </c>
      <c r="F1496" s="16">
        <f t="shared" si="0"/>
        <v>23525.4898093501</v>
      </c>
      <c r="G1496" s="16">
        <f t="shared" si="1"/>
        <v>21.110158401481065</v>
      </c>
      <c r="H1496" s="17">
        <f t="shared" si="2"/>
        <v>0.12888888888888883</v>
      </c>
      <c r="I1496" s="16">
        <v>18.72</v>
      </c>
      <c r="J1496" s="32">
        <f t="shared" si="16"/>
        <v>0.99753927536580045</v>
      </c>
      <c r="K1496" s="72">
        <f t="shared" ca="1" si="83"/>
        <v>6425.7405616248179</v>
      </c>
      <c r="L1496" s="16">
        <v>6402.5600590000004</v>
      </c>
      <c r="M1496" s="21">
        <f t="shared" ca="1" si="84"/>
        <v>3.6205052996313583E-3</v>
      </c>
      <c r="N1496" s="18"/>
      <c r="O1496" s="21"/>
      <c r="P1496" s="21"/>
      <c r="Q1496" s="33">
        <f t="shared" si="17"/>
        <v>1.0024607246341997</v>
      </c>
      <c r="R1496" s="5">
        <f t="shared" ca="1" si="4"/>
        <v>6.5639895527876044</v>
      </c>
      <c r="S1496" s="20"/>
      <c r="T1496" s="20"/>
      <c r="U1496" s="5">
        <f t="shared" ca="1" si="5"/>
        <v>12.3685854154501</v>
      </c>
      <c r="V1496" s="23"/>
      <c r="W1496" s="20"/>
      <c r="X1496" s="32">
        <f t="shared" si="18"/>
        <v>0.9950785507316009</v>
      </c>
      <c r="Y1496" s="18">
        <f t="shared" ca="1" si="6"/>
        <v>74134496.761192903</v>
      </c>
      <c r="Z1496" s="20"/>
      <c r="AA1496" s="20"/>
      <c r="AB1496" s="18"/>
      <c r="AC1496" s="20"/>
      <c r="AD1496" s="20"/>
      <c r="AE1496" s="24">
        <f t="shared" si="97"/>
        <v>9</v>
      </c>
      <c r="AH1496" s="25">
        <f t="shared" ca="1" si="7"/>
        <v>1</v>
      </c>
      <c r="AI1496" s="15">
        <f t="shared" ca="1" si="8"/>
        <v>23.041152728699291</v>
      </c>
      <c r="AJ1496" s="15">
        <f t="shared" ca="1" si="9"/>
        <v>22.955109181356576</v>
      </c>
      <c r="AK1496" s="17">
        <f t="shared" ca="1" si="10"/>
        <v>0.12922364512717424</v>
      </c>
      <c r="AL1496" s="17">
        <f t="shared" ca="1" si="11"/>
        <v>8.9513290034698739E-2</v>
      </c>
      <c r="AM1496" s="26">
        <f t="shared" ca="1" si="12"/>
        <v>1</v>
      </c>
      <c r="AN1496" s="26">
        <f t="shared" ca="1" si="13"/>
        <v>1</v>
      </c>
      <c r="AO1496" s="25">
        <f t="shared" si="20"/>
        <v>0</v>
      </c>
      <c r="AP1496" s="26">
        <f t="shared" si="21"/>
        <v>0</v>
      </c>
      <c r="AQ1496" s="25">
        <f t="shared" si="22"/>
        <v>1</v>
      </c>
      <c r="AR1496" s="26">
        <f t="shared" si="23"/>
        <v>0</v>
      </c>
      <c r="BD1496" s="30"/>
      <c r="BE1496" s="30"/>
      <c r="BF1496" s="30"/>
    </row>
    <row r="1497" spans="1:58" x14ac:dyDescent="0.2">
      <c r="A1497" s="40">
        <v>40242</v>
      </c>
      <c r="B1497" s="13">
        <v>18.55</v>
      </c>
      <c r="C1497" s="14">
        <v>21.6</v>
      </c>
      <c r="D1497" s="31">
        <f t="shared" si="14"/>
        <v>10021.978348679877</v>
      </c>
      <c r="E1497" s="31">
        <f t="shared" si="15"/>
        <v>13342.046253941491</v>
      </c>
      <c r="F1497" s="16">
        <f t="shared" si="0"/>
        <v>23364.024602621368</v>
      </c>
      <c r="G1497" s="16">
        <f t="shared" si="1"/>
        <v>20.291705111453954</v>
      </c>
      <c r="H1497" s="17">
        <f t="shared" si="2"/>
        <v>0.14120370370370372</v>
      </c>
      <c r="I1497" s="16">
        <v>17.420000000000002</v>
      </c>
      <c r="J1497" s="32">
        <f t="shared" si="16"/>
        <v>0.95463209365061374</v>
      </c>
      <c r="K1497" s="72">
        <f t="shared" ca="1" si="83"/>
        <v>6133.9680858165475</v>
      </c>
      <c r="L1497" s="16">
        <v>6146.5600590000004</v>
      </c>
      <c r="M1497" s="21">
        <f t="shared" ca="1" si="84"/>
        <v>-2.048621190159083E-3</v>
      </c>
      <c r="N1497" s="18"/>
      <c r="O1497" s="21"/>
      <c r="P1497" s="21"/>
      <c r="Q1497" s="33">
        <f t="shared" si="17"/>
        <v>1.0453679063493861</v>
      </c>
      <c r="R1497" s="5">
        <f t="shared" ca="1" si="4"/>
        <v>6.8614981631994034</v>
      </c>
      <c r="S1497" s="20"/>
      <c r="T1497" s="20"/>
      <c r="U1497" s="5">
        <f t="shared" ca="1" si="5"/>
        <v>12.929279585608921</v>
      </c>
      <c r="V1497" s="23"/>
      <c r="W1497" s="20"/>
      <c r="X1497" s="32">
        <f t="shared" si="18"/>
        <v>0.90926418730122749</v>
      </c>
      <c r="Y1497" s="18">
        <f t="shared" ca="1" si="6"/>
        <v>67403406.627421811</v>
      </c>
      <c r="Z1497" s="20"/>
      <c r="AA1497" s="20"/>
      <c r="AB1497" s="18"/>
      <c r="AC1497" s="20"/>
      <c r="AD1497" s="20"/>
      <c r="AE1497" s="24">
        <f t="shared" si="97"/>
        <v>8</v>
      </c>
      <c r="AH1497" s="25">
        <f t="shared" ca="1" si="7"/>
        <v>1</v>
      </c>
      <c r="AI1497" s="15">
        <f t="shared" ca="1" si="8"/>
        <v>22.918258219010347</v>
      </c>
      <c r="AJ1497" s="15">
        <f t="shared" ca="1" si="9"/>
        <v>22.887712496335826</v>
      </c>
      <c r="AK1497" s="17">
        <f t="shared" ca="1" si="10"/>
        <v>0.13310847293744063</v>
      </c>
      <c r="AL1497" s="17">
        <f t="shared" ca="1" si="11"/>
        <v>9.8216212318528562E-2</v>
      </c>
      <c r="AM1497" s="26">
        <f t="shared" ca="1" si="12"/>
        <v>1</v>
      </c>
      <c r="AN1497" s="26">
        <f t="shared" ca="1" si="13"/>
        <v>1</v>
      </c>
      <c r="AO1497" s="25">
        <f t="shared" si="20"/>
        <v>0</v>
      </c>
      <c r="AP1497" s="26">
        <f t="shared" si="21"/>
        <v>0</v>
      </c>
      <c r="AQ1497" s="25">
        <f t="shared" si="22"/>
        <v>1</v>
      </c>
      <c r="AR1497" s="26">
        <f t="shared" si="23"/>
        <v>0</v>
      </c>
      <c r="BD1497" s="30"/>
      <c r="BE1497" s="30"/>
      <c r="BF1497" s="30"/>
    </row>
    <row r="1498" spans="1:58" x14ac:dyDescent="0.2">
      <c r="A1498" s="40">
        <v>40245</v>
      </c>
      <c r="B1498" s="13">
        <v>18.350000000000001</v>
      </c>
      <c r="C1498" s="14">
        <v>21.25</v>
      </c>
      <c r="D1498" s="31">
        <f t="shared" si="14"/>
        <v>8769.2310550948932</v>
      </c>
      <c r="E1498" s="31">
        <f t="shared" si="15"/>
        <v>14417.900989867485</v>
      </c>
      <c r="F1498" s="16">
        <f t="shared" si="0"/>
        <v>23187.132044962378</v>
      </c>
      <c r="G1498" s="16">
        <f t="shared" si="1"/>
        <v>20.153237795409016</v>
      </c>
      <c r="H1498" s="17">
        <f t="shared" si="2"/>
        <v>0.13647058823529401</v>
      </c>
      <c r="I1498" s="16">
        <v>17.79</v>
      </c>
      <c r="J1498" s="32">
        <f t="shared" si="16"/>
        <v>0.98565667495963805</v>
      </c>
      <c r="K1498" s="72">
        <f t="shared" ca="1" si="83"/>
        <v>6045.7401050160825</v>
      </c>
      <c r="L1498" s="16">
        <v>6028.7998049999997</v>
      </c>
      <c r="M1498" s="21">
        <f t="shared" ca="1" si="84"/>
        <v>2.8098959268863634E-3</v>
      </c>
      <c r="N1498" s="18"/>
      <c r="O1498" s="21"/>
      <c r="P1498" s="21"/>
      <c r="Q1498" s="33">
        <f t="shared" si="17"/>
        <v>1.014343325040362</v>
      </c>
      <c r="R1498" s="5">
        <f t="shared" ca="1" si="4"/>
        <v>6.9596249207186398</v>
      </c>
      <c r="S1498" s="20"/>
      <c r="T1498" s="20"/>
      <c r="U1498" s="5">
        <f t="shared" ca="1" si="5"/>
        <v>13.114279456831728</v>
      </c>
      <c r="V1498" s="23"/>
      <c r="W1498" s="20"/>
      <c r="X1498" s="32">
        <f t="shared" si="18"/>
        <v>0.97131334991927609</v>
      </c>
      <c r="Y1498" s="18">
        <f t="shared" ca="1" si="6"/>
        <v>65465519.912906975</v>
      </c>
      <c r="Z1498" s="20"/>
      <c r="AA1498" s="20"/>
      <c r="AB1498" s="18"/>
      <c r="AC1498" s="20"/>
      <c r="AD1498" s="20"/>
      <c r="AE1498" s="24">
        <f t="shared" si="97"/>
        <v>7</v>
      </c>
      <c r="AH1498" s="25" t="str">
        <f t="shared" ca="1" si="7"/>
        <v>-</v>
      </c>
      <c r="AI1498" s="15">
        <f t="shared" ca="1" si="8"/>
        <v>22.657535125110336</v>
      </c>
      <c r="AJ1498" s="15">
        <f t="shared" ca="1" si="9"/>
        <v>22.834069971399245</v>
      </c>
      <c r="AK1498" s="17">
        <f t="shared" ca="1" si="10"/>
        <v>0.13386775537381942</v>
      </c>
      <c r="AL1498" s="17">
        <f t="shared" ca="1" si="11"/>
        <v>0.1054931190732144</v>
      </c>
      <c r="AM1498" s="26">
        <f t="shared" ca="1" si="12"/>
        <v>0</v>
      </c>
      <c r="AN1498" s="26">
        <f t="shared" ca="1" si="13"/>
        <v>1</v>
      </c>
      <c r="AO1498" s="25">
        <f t="shared" si="20"/>
        <v>0</v>
      </c>
      <c r="AP1498" s="26">
        <f t="shared" si="21"/>
        <v>0</v>
      </c>
      <c r="AQ1498" s="25">
        <f t="shared" si="22"/>
        <v>1</v>
      </c>
      <c r="AR1498" s="26">
        <f t="shared" si="23"/>
        <v>0</v>
      </c>
      <c r="BD1498" s="30"/>
      <c r="BE1498" s="30"/>
      <c r="BF1498" s="30"/>
    </row>
    <row r="1499" spans="1:58" x14ac:dyDescent="0.2">
      <c r="A1499" s="40">
        <v>40246</v>
      </c>
      <c r="B1499" s="13">
        <v>18.5</v>
      </c>
      <c r="C1499" s="14">
        <v>21.25</v>
      </c>
      <c r="D1499" s="31">
        <f t="shared" si="14"/>
        <v>7516.4837615099086</v>
      </c>
      <c r="E1499" s="31">
        <f t="shared" si="15"/>
        <v>15499.685123386755</v>
      </c>
      <c r="F1499" s="16">
        <f t="shared" si="0"/>
        <v>23016.168884896662</v>
      </c>
      <c r="G1499" s="16">
        <f t="shared" si="1"/>
        <v>20.351921329847549</v>
      </c>
      <c r="H1499" s="17">
        <f t="shared" si="2"/>
        <v>0.12941176470588234</v>
      </c>
      <c r="I1499" s="16">
        <v>17.920000000000002</v>
      </c>
      <c r="J1499" s="32">
        <f t="shared" si="16"/>
        <v>1.0024127599654371</v>
      </c>
      <c r="K1499" s="72">
        <f t="shared" ca="1" si="83"/>
        <v>6060.0799573136328</v>
      </c>
      <c r="L1499" s="16">
        <v>6090.2402339999999</v>
      </c>
      <c r="M1499" s="21">
        <f t="shared" ca="1" si="84"/>
        <v>-4.9522310331850646E-3</v>
      </c>
      <c r="N1499" s="18"/>
      <c r="O1499" s="21"/>
      <c r="P1499" s="21"/>
      <c r="Q1499" s="33">
        <f t="shared" si="17"/>
        <v>0.99758724003456289</v>
      </c>
      <c r="R1499" s="5">
        <f t="shared" ca="1" si="4"/>
        <v>6.9425437870433004</v>
      </c>
      <c r="S1499" s="20"/>
      <c r="T1499" s="20"/>
      <c r="U1499" s="5">
        <f t="shared" ca="1" si="5"/>
        <v>13.08218995860692</v>
      </c>
      <c r="V1499" s="23"/>
      <c r="W1499" s="20"/>
      <c r="X1499" s="32">
        <f t="shared" si="18"/>
        <v>1.0048255199308742</v>
      </c>
      <c r="Y1499" s="18">
        <f t="shared" ca="1" si="6"/>
        <v>65777095.802552335</v>
      </c>
      <c r="Z1499" s="20"/>
      <c r="AA1499" s="20"/>
      <c r="AB1499" s="18"/>
      <c r="AC1499" s="20"/>
      <c r="AD1499" s="20"/>
      <c r="AE1499" s="24">
        <f t="shared" si="97"/>
        <v>6</v>
      </c>
      <c r="AH1499" s="25" t="str">
        <f t="shared" ca="1" si="7"/>
        <v>-</v>
      </c>
      <c r="AI1499" s="15">
        <f t="shared" ca="1" si="8"/>
        <v>22.391226125556628</v>
      </c>
      <c r="AJ1499" s="15">
        <f t="shared" ca="1" si="9"/>
        <v>22.791457256515411</v>
      </c>
      <c r="AK1499" s="17">
        <f t="shared" ca="1" si="10"/>
        <v>0.13338287595567472</v>
      </c>
      <c r="AL1499" s="17">
        <f t="shared" ca="1" si="11"/>
        <v>0.11245183629504288</v>
      </c>
      <c r="AM1499" s="26">
        <f t="shared" ca="1" si="12"/>
        <v>0</v>
      </c>
      <c r="AN1499" s="26">
        <f t="shared" ca="1" si="13"/>
        <v>1</v>
      </c>
      <c r="AO1499" s="25">
        <f t="shared" si="20"/>
        <v>0</v>
      </c>
      <c r="AP1499" s="26">
        <f t="shared" si="21"/>
        <v>0</v>
      </c>
      <c r="AQ1499" s="25">
        <f t="shared" si="22"/>
        <v>1</v>
      </c>
      <c r="AR1499" s="26">
        <f t="shared" si="23"/>
        <v>0</v>
      </c>
      <c r="BD1499" s="30"/>
      <c r="BE1499" s="30"/>
      <c r="BF1499" s="30"/>
    </row>
    <row r="1500" spans="1:58" x14ac:dyDescent="0.2">
      <c r="A1500" s="40">
        <v>40247</v>
      </c>
      <c r="B1500" s="13">
        <v>18.600000000000001</v>
      </c>
      <c r="C1500" s="14">
        <v>21.4</v>
      </c>
      <c r="D1500" s="31">
        <f t="shared" si="14"/>
        <v>6263.736467924924</v>
      </c>
      <c r="E1500" s="31">
        <f t="shared" si="15"/>
        <v>16590.312178978387</v>
      </c>
      <c r="F1500" s="16">
        <f t="shared" si="0"/>
        <v>22854.048646903313</v>
      </c>
      <c r="G1500" s="16">
        <f t="shared" si="1"/>
        <v>20.63258839686743</v>
      </c>
      <c r="H1500" s="17">
        <f t="shared" si="2"/>
        <v>0.13084112149532701</v>
      </c>
      <c r="I1500" s="16">
        <v>18.57</v>
      </c>
      <c r="J1500" s="32">
        <f t="shared" si="16"/>
        <v>1.0066497989102432</v>
      </c>
      <c r="K1500" s="72">
        <f t="shared" ca="1" si="83"/>
        <v>6100.1295702114603</v>
      </c>
      <c r="L1500" s="16">
        <v>6115.8398440000001</v>
      </c>
      <c r="M1500" s="21">
        <f t="shared" ca="1" si="84"/>
        <v>-2.5687843680132477E-3</v>
      </c>
      <c r="N1500" s="18"/>
      <c r="O1500" s="21"/>
      <c r="P1500" s="21"/>
      <c r="Q1500" s="33">
        <f t="shared" si="17"/>
        <v>0.9933502010897568</v>
      </c>
      <c r="R1500" s="5">
        <f t="shared" ca="1" si="4"/>
        <v>6.8960899729271539</v>
      </c>
      <c r="S1500" s="20"/>
      <c r="T1500" s="20"/>
      <c r="U1500" s="5">
        <f t="shared" ca="1" si="5"/>
        <v>12.994751129909448</v>
      </c>
      <c r="V1500" s="23"/>
      <c r="W1500" s="20"/>
      <c r="X1500" s="32">
        <f t="shared" si="18"/>
        <v>1.0132995978204864</v>
      </c>
      <c r="Y1500" s="18">
        <f t="shared" ca="1" si="6"/>
        <v>66647518.152056888</v>
      </c>
      <c r="Z1500" s="20"/>
      <c r="AA1500" s="20"/>
      <c r="AB1500" s="18"/>
      <c r="AC1500" s="20"/>
      <c r="AD1500" s="20"/>
      <c r="AE1500" s="24">
        <f t="shared" si="97"/>
        <v>5</v>
      </c>
      <c r="AH1500" s="25" t="str">
        <f t="shared" ca="1" si="7"/>
        <v>-</v>
      </c>
      <c r="AI1500" s="15">
        <f t="shared" ca="1" si="8"/>
        <v>22.123030108936511</v>
      </c>
      <c r="AJ1500" s="15">
        <f t="shared" ca="1" si="9"/>
        <v>22.76683037059572</v>
      </c>
      <c r="AK1500" s="17">
        <f t="shared" ca="1" si="10"/>
        <v>0.13325990497682572</v>
      </c>
      <c r="AL1500" s="17">
        <f t="shared" ca="1" si="11"/>
        <v>0.11798110130375505</v>
      </c>
      <c r="AM1500" s="26">
        <f t="shared" ca="1" si="12"/>
        <v>0</v>
      </c>
      <c r="AN1500" s="26">
        <f t="shared" ca="1" si="13"/>
        <v>1</v>
      </c>
      <c r="AO1500" s="25">
        <f t="shared" si="20"/>
        <v>0</v>
      </c>
      <c r="AP1500" s="26">
        <f t="shared" si="21"/>
        <v>0</v>
      </c>
      <c r="AQ1500" s="25">
        <f t="shared" si="22"/>
        <v>1</v>
      </c>
      <c r="AR1500" s="26">
        <f t="shared" si="23"/>
        <v>0</v>
      </c>
      <c r="BD1500" s="30"/>
      <c r="BE1500" s="30"/>
      <c r="BF1500" s="30"/>
    </row>
    <row r="1501" spans="1:58" x14ac:dyDescent="0.2">
      <c r="A1501" s="40">
        <v>40248</v>
      </c>
      <c r="B1501" s="13">
        <v>18.600000000000001</v>
      </c>
      <c r="C1501" s="14">
        <v>21.6</v>
      </c>
      <c r="D1501" s="31">
        <f t="shared" si="14"/>
        <v>5010.9891743399394</v>
      </c>
      <c r="E1501" s="31">
        <f t="shared" si="15"/>
        <v>17679.148611720477</v>
      </c>
      <c r="F1501" s="16">
        <f t="shared" si="0"/>
        <v>22690.137786060415</v>
      </c>
      <c r="G1501" s="16">
        <f t="shared" si="1"/>
        <v>20.937466891353335</v>
      </c>
      <c r="H1501" s="17">
        <f t="shared" si="2"/>
        <v>0.13888888888888884</v>
      </c>
      <c r="I1501" s="16">
        <v>18.059999999999999</v>
      </c>
      <c r="J1501" s="32">
        <f t="shared" si="16"/>
        <v>1.0074985014582296</v>
      </c>
      <c r="K1501" s="72">
        <f t="shared" ca="1" si="83"/>
        <v>6145.620845827013</v>
      </c>
      <c r="L1501" s="16">
        <v>6164.4799800000001</v>
      </c>
      <c r="M1501" s="21">
        <f t="shared" ca="1" si="84"/>
        <v>-3.059322803249183E-3</v>
      </c>
      <c r="N1501" s="18"/>
      <c r="O1501" s="21"/>
      <c r="P1501" s="21"/>
      <c r="Q1501" s="33">
        <f t="shared" si="17"/>
        <v>0.99250149854177039</v>
      </c>
      <c r="R1501" s="5">
        <f t="shared" ca="1" si="4"/>
        <v>6.8440945043554011</v>
      </c>
      <c r="S1501" s="20"/>
      <c r="T1501" s="20"/>
      <c r="U1501" s="5">
        <f t="shared" ca="1" si="5"/>
        <v>12.896868424616917</v>
      </c>
      <c r="V1501" s="23"/>
      <c r="W1501" s="20"/>
      <c r="X1501" s="32">
        <f t="shared" si="18"/>
        <v>1.0149970029164592</v>
      </c>
      <c r="Y1501" s="18">
        <f t="shared" ca="1" si="6"/>
        <v>67642579.11330241</v>
      </c>
      <c r="Z1501" s="20"/>
      <c r="AA1501" s="20"/>
      <c r="AB1501" s="18"/>
      <c r="AC1501" s="20"/>
      <c r="AD1501" s="20"/>
      <c r="AE1501" s="24">
        <f t="shared" si="97"/>
        <v>4</v>
      </c>
      <c r="AH1501" s="25" t="str">
        <f t="shared" ca="1" si="7"/>
        <v>-</v>
      </c>
      <c r="AI1501" s="15">
        <f t="shared" ca="1" si="8"/>
        <v>21.899907066538056</v>
      </c>
      <c r="AJ1501" s="15">
        <f t="shared" ca="1" si="9"/>
        <v>22.754623859277423</v>
      </c>
      <c r="AK1501" s="17">
        <f t="shared" ca="1" si="10"/>
        <v>0.13428415931966411</v>
      </c>
      <c r="AL1501" s="17">
        <f t="shared" ca="1" si="11"/>
        <v>0.12172744633299482</v>
      </c>
      <c r="AM1501" s="26">
        <f t="shared" ca="1" si="12"/>
        <v>0</v>
      </c>
      <c r="AN1501" s="26">
        <f t="shared" ca="1" si="13"/>
        <v>1</v>
      </c>
      <c r="AO1501" s="25">
        <f t="shared" si="20"/>
        <v>0</v>
      </c>
      <c r="AP1501" s="26">
        <f t="shared" si="21"/>
        <v>0</v>
      </c>
      <c r="AQ1501" s="25">
        <f t="shared" si="22"/>
        <v>1</v>
      </c>
      <c r="AR1501" s="26">
        <f t="shared" si="23"/>
        <v>0</v>
      </c>
      <c r="BD1501" s="30"/>
      <c r="BE1501" s="30"/>
      <c r="BF1501" s="30"/>
    </row>
    <row r="1502" spans="1:58" x14ac:dyDescent="0.2">
      <c r="A1502" s="40">
        <v>40249</v>
      </c>
      <c r="B1502" s="13">
        <v>18.350000000000001</v>
      </c>
      <c r="C1502" s="14">
        <v>21.45</v>
      </c>
      <c r="D1502" s="31">
        <f t="shared" si="14"/>
        <v>3758.2418807549548</v>
      </c>
      <c r="E1502" s="31">
        <f t="shared" si="15"/>
        <v>18757.903225640879</v>
      </c>
      <c r="F1502" s="16">
        <f t="shared" si="0"/>
        <v>22516.145106395834</v>
      </c>
      <c r="G1502" s="16">
        <f t="shared" si="1"/>
        <v>20.932569073201122</v>
      </c>
      <c r="H1502" s="17">
        <f t="shared" si="2"/>
        <v>0.1445221445221444</v>
      </c>
      <c r="I1502" s="16">
        <v>17.579999999999998</v>
      </c>
      <c r="J1502" s="32">
        <f t="shared" si="16"/>
        <v>0.99209966050415199</v>
      </c>
      <c r="K1502" s="72">
        <f t="shared" ca="1" si="83"/>
        <v>6096.8197894725445</v>
      </c>
      <c r="L1502" s="16">
        <v>6105.6000979999999</v>
      </c>
      <c r="M1502" s="21">
        <f t="shared" ca="1" si="84"/>
        <v>-1.4380746178138276E-3</v>
      </c>
      <c r="N1502" s="18"/>
      <c r="O1502" s="21"/>
      <c r="P1502" s="21"/>
      <c r="Q1502" s="33">
        <f t="shared" si="17"/>
        <v>1.0079003394958479</v>
      </c>
      <c r="R1502" s="5">
        <f t="shared" ca="1" si="4"/>
        <v>6.8978778059928487</v>
      </c>
      <c r="S1502" s="20"/>
      <c r="T1502" s="20"/>
      <c r="U1502" s="5">
        <f t="shared" ca="1" si="5"/>
        <v>12.998313045489642</v>
      </c>
      <c r="V1502" s="23"/>
      <c r="W1502" s="20"/>
      <c r="X1502" s="32">
        <f t="shared" si="18"/>
        <v>0.9841993210083041</v>
      </c>
      <c r="Y1502" s="18">
        <f t="shared" ca="1" si="6"/>
        <v>66569399.005697638</v>
      </c>
      <c r="Z1502" s="20"/>
      <c r="AA1502" s="20"/>
      <c r="AB1502" s="18"/>
      <c r="AC1502" s="20"/>
      <c r="AD1502" s="20"/>
      <c r="AE1502" s="24">
        <f t="shared" si="97"/>
        <v>3</v>
      </c>
      <c r="AH1502" s="25" t="str">
        <f t="shared" ca="1" si="7"/>
        <v>-</v>
      </c>
      <c r="AI1502" s="15">
        <f t="shared" ca="1" si="8"/>
        <v>21.680542829687028</v>
      </c>
      <c r="AJ1502" s="15">
        <f t="shared" ca="1" si="9"/>
        <v>22.724475448073232</v>
      </c>
      <c r="AK1502" s="17">
        <f t="shared" ca="1" si="10"/>
        <v>0.13688970192520672</v>
      </c>
      <c r="AL1502" s="17">
        <f t="shared" ca="1" si="11"/>
        <v>0.1247953500751724</v>
      </c>
      <c r="AM1502" s="26">
        <f t="shared" ca="1" si="12"/>
        <v>0</v>
      </c>
      <c r="AN1502" s="26">
        <f t="shared" ca="1" si="13"/>
        <v>1</v>
      </c>
      <c r="AO1502" s="25">
        <f t="shared" si="20"/>
        <v>0</v>
      </c>
      <c r="AP1502" s="26">
        <f t="shared" si="21"/>
        <v>0</v>
      </c>
      <c r="AQ1502" s="25">
        <f t="shared" si="22"/>
        <v>1</v>
      </c>
      <c r="AR1502" s="26">
        <f t="shared" si="23"/>
        <v>0</v>
      </c>
      <c r="BD1502" s="30"/>
      <c r="BE1502" s="30"/>
      <c r="BF1502" s="30"/>
    </row>
    <row r="1503" spans="1:58" x14ac:dyDescent="0.2">
      <c r="A1503" s="40">
        <v>40252</v>
      </c>
      <c r="B1503" s="13">
        <v>18.100000000000001</v>
      </c>
      <c r="C1503" s="14">
        <v>21.5</v>
      </c>
      <c r="D1503" s="31">
        <f t="shared" si="14"/>
        <v>2505.4945871699701</v>
      </c>
      <c r="E1503" s="31">
        <f t="shared" si="15"/>
        <v>19829.600793812649</v>
      </c>
      <c r="F1503" s="16">
        <f t="shared" si="0"/>
        <v>22335.095380982621</v>
      </c>
      <c r="G1503" s="16">
        <f t="shared" si="1"/>
        <v>21.118596587519782</v>
      </c>
      <c r="H1503" s="17">
        <f t="shared" si="2"/>
        <v>0.1581395348837209</v>
      </c>
      <c r="I1503" s="16">
        <v>18</v>
      </c>
      <c r="J1503" s="32">
        <f t="shared" si="16"/>
        <v>1.0007746452560358</v>
      </c>
      <c r="K1503" s="72">
        <f t="shared" ca="1" si="83"/>
        <v>6101.2939143311487</v>
      </c>
      <c r="L1503" s="16">
        <v>6118.3999020000001</v>
      </c>
      <c r="M1503" s="21">
        <f t="shared" ca="1" si="84"/>
        <v>-2.7958270042564163E-3</v>
      </c>
      <c r="N1503" s="18"/>
      <c r="O1503" s="21"/>
      <c r="P1503" s="21"/>
      <c r="Q1503" s="33">
        <f t="shared" si="17"/>
        <v>0.99922535474396423</v>
      </c>
      <c r="R1503" s="5">
        <f t="shared" ca="1" si="4"/>
        <v>6.8922472637558512</v>
      </c>
      <c r="S1503" s="20"/>
      <c r="T1503" s="20"/>
      <c r="U1503" s="5">
        <f t="shared" ca="1" si="5"/>
        <v>12.987799305792212</v>
      </c>
      <c r="V1503" s="23"/>
      <c r="W1503" s="20"/>
      <c r="X1503" s="32">
        <f t="shared" si="18"/>
        <v>1.0015492905120715</v>
      </c>
      <c r="Y1503" s="18">
        <f t="shared" ca="1" si="6"/>
        <v>66668146.415802509</v>
      </c>
      <c r="Z1503" s="20"/>
      <c r="AA1503" s="20"/>
      <c r="AB1503" s="18"/>
      <c r="AC1503" s="20"/>
      <c r="AD1503" s="20"/>
      <c r="AE1503" s="24">
        <f t="shared" si="97"/>
        <v>2</v>
      </c>
      <c r="AH1503" s="25" t="str">
        <f t="shared" ca="1" si="7"/>
        <v>-</v>
      </c>
      <c r="AI1503" s="15">
        <f t="shared" ca="1" si="8"/>
        <v>21.50194615190027</v>
      </c>
      <c r="AJ1503" s="15">
        <f t="shared" ca="1" si="9"/>
        <v>22.705842058182405</v>
      </c>
      <c r="AK1503" s="17">
        <f t="shared" ca="1" si="10"/>
        <v>0.13971234045520958</v>
      </c>
      <c r="AL1503" s="17">
        <f t="shared" ca="1" si="11"/>
        <v>0.12848181362143873</v>
      </c>
      <c r="AM1503" s="26">
        <f t="shared" ca="1" si="12"/>
        <v>0</v>
      </c>
      <c r="AN1503" s="26">
        <f t="shared" ca="1" si="13"/>
        <v>1</v>
      </c>
      <c r="AO1503" s="25">
        <f t="shared" si="20"/>
        <v>0</v>
      </c>
      <c r="AP1503" s="26">
        <f t="shared" si="21"/>
        <v>0</v>
      </c>
      <c r="AQ1503" s="25">
        <f t="shared" si="22"/>
        <v>1</v>
      </c>
      <c r="AR1503" s="26">
        <f t="shared" si="23"/>
        <v>0</v>
      </c>
      <c r="BD1503" s="30"/>
      <c r="BE1503" s="30"/>
      <c r="BF1503" s="30"/>
    </row>
    <row r="1504" spans="1:58" x14ac:dyDescent="0.2">
      <c r="A1504" s="40">
        <v>40253</v>
      </c>
      <c r="B1504" s="13">
        <v>17.45</v>
      </c>
      <c r="C1504" s="14">
        <v>20.9</v>
      </c>
      <c r="D1504" s="31">
        <f t="shared" si="14"/>
        <v>1252.7472935849851</v>
      </c>
      <c r="E1504" s="31">
        <f t="shared" si="15"/>
        <v>20884.239213063265</v>
      </c>
      <c r="F1504" s="16">
        <f t="shared" si="0"/>
        <v>22136.986506648249</v>
      </c>
      <c r="G1504" s="16">
        <f t="shared" si="1"/>
        <v>20.704762126878915</v>
      </c>
      <c r="H1504" s="17">
        <f t="shared" si="2"/>
        <v>0.16507177033492826</v>
      </c>
      <c r="I1504" s="16">
        <v>17.690000000000001</v>
      </c>
      <c r="J1504" s="32">
        <f t="shared" si="16"/>
        <v>0.97170822756619912</v>
      </c>
      <c r="K1504" s="72">
        <f t="shared" ca="1" si="83"/>
        <v>5928.4357950534031</v>
      </c>
      <c r="L1504" s="16">
        <v>5931.5200199999999</v>
      </c>
      <c r="M1504" s="21">
        <f t="shared" ca="1" si="84"/>
        <v>-5.1997210431682997E-4</v>
      </c>
      <c r="N1504" s="18"/>
      <c r="O1504" s="21"/>
      <c r="P1504" s="21"/>
      <c r="Q1504" s="33">
        <f t="shared" si="17"/>
        <v>1.0282917724338008</v>
      </c>
      <c r="R1504" s="5">
        <f t="shared" ca="1" si="4"/>
        <v>7.0869459097542222</v>
      </c>
      <c r="S1504" s="20"/>
      <c r="T1504" s="20"/>
      <c r="U1504" s="5">
        <f t="shared" ca="1" si="5"/>
        <v>13.354789945493559</v>
      </c>
      <c r="V1504" s="23"/>
      <c r="W1504" s="20"/>
      <c r="X1504" s="32">
        <f t="shared" si="18"/>
        <v>0.94341645513239836</v>
      </c>
      <c r="Y1504" s="18">
        <f t="shared" ca="1" si="6"/>
        <v>62891686.990648478</v>
      </c>
      <c r="Z1504" s="20"/>
      <c r="AA1504" s="20"/>
      <c r="AB1504" s="18"/>
      <c r="AC1504" s="20"/>
      <c r="AD1504" s="20"/>
      <c r="AE1504" s="24">
        <f t="shared" si="97"/>
        <v>1</v>
      </c>
      <c r="AH1504" s="25" t="str">
        <f t="shared" ca="1" si="7"/>
        <v>-</v>
      </c>
      <c r="AI1504" s="15">
        <f t="shared" ca="1" si="8"/>
        <v>21.304486081404487</v>
      </c>
      <c r="AJ1504" s="15">
        <f t="shared" ca="1" si="9"/>
        <v>22.68544001454223</v>
      </c>
      <c r="AK1504" s="17">
        <f t="shared" ca="1" si="10"/>
        <v>0.14447920413848195</v>
      </c>
      <c r="AL1504" s="17">
        <f t="shared" ca="1" si="11"/>
        <v>0.13261600356844699</v>
      </c>
      <c r="AM1504" s="26">
        <f t="shared" ca="1" si="12"/>
        <v>0</v>
      </c>
      <c r="AN1504" s="26">
        <f t="shared" ca="1" si="13"/>
        <v>1</v>
      </c>
      <c r="AO1504" s="25">
        <f t="shared" si="20"/>
        <v>0</v>
      </c>
      <c r="AP1504" s="26">
        <f t="shared" si="21"/>
        <v>0</v>
      </c>
      <c r="AQ1504" s="25">
        <f t="shared" si="22"/>
        <v>1</v>
      </c>
      <c r="AR1504" s="26">
        <f t="shared" si="23"/>
        <v>0</v>
      </c>
      <c r="BD1504" s="30"/>
      <c r="BE1504" s="30"/>
      <c r="BF1504" s="30"/>
    </row>
    <row r="1505" spans="1:58" x14ac:dyDescent="0.2">
      <c r="A1505" s="41">
        <v>40254</v>
      </c>
      <c r="B1505" s="13">
        <v>20.100000000000001</v>
      </c>
      <c r="C1505" s="14">
        <v>21.75</v>
      </c>
      <c r="D1505" s="31">
        <f t="shared" si="14"/>
        <v>21930.193293113887</v>
      </c>
      <c r="E1505" s="31">
        <f t="shared" si="15"/>
        <v>0</v>
      </c>
      <c r="F1505" s="16">
        <f t="shared" si="0"/>
        <v>21930.193293113887</v>
      </c>
      <c r="G1505" s="16">
        <f t="shared" si="1"/>
        <v>20.100000000000001</v>
      </c>
      <c r="H1505" s="17">
        <f t="shared" si="2"/>
        <v>7.5862068965517171E-2</v>
      </c>
      <c r="I1505" s="16">
        <v>16.91</v>
      </c>
      <c r="J1505" s="32">
        <f t="shared" si="16"/>
        <v>0.96172248803827776</v>
      </c>
      <c r="K1505" s="72">
        <f t="shared" ca="1" si="83"/>
        <v>5701.2775838548459</v>
      </c>
      <c r="L1505" s="16">
        <v>5731.8398440000001</v>
      </c>
      <c r="M1505" s="21">
        <f t="shared" ca="1" si="84"/>
        <v>-5.3320157186782244E-3</v>
      </c>
      <c r="N1505" s="18"/>
      <c r="O1505" s="21"/>
      <c r="P1505" s="21"/>
      <c r="Q1505" s="33">
        <f t="shared" si="17"/>
        <v>1.0382775119617222</v>
      </c>
      <c r="R1505" s="5">
        <f t="shared" ca="1" si="4"/>
        <v>7.3579100329623603</v>
      </c>
      <c r="S1505" s="20"/>
      <c r="T1505" s="20"/>
      <c r="U1505" s="5">
        <f t="shared" ca="1" si="5"/>
        <v>13.865503369610483</v>
      </c>
      <c r="V1505" s="23"/>
      <c r="W1505" s="20"/>
      <c r="X1505" s="32">
        <f t="shared" si="18"/>
        <v>0.9234449760765554</v>
      </c>
      <c r="Y1505" s="18">
        <f t="shared" ca="1" si="6"/>
        <v>58073190.158528343</v>
      </c>
      <c r="Z1505" s="20"/>
      <c r="AA1505" s="20"/>
      <c r="AB1505" s="18"/>
      <c r="AC1505" s="20"/>
      <c r="AD1505" s="20"/>
      <c r="AE1505" s="24">
        <v>24</v>
      </c>
      <c r="AH1505" s="25" t="str">
        <f t="shared" ca="1" si="7"/>
        <v>-</v>
      </c>
      <c r="AI1505" s="15">
        <f t="shared" ca="1" si="8"/>
        <v>21.14039210372319</v>
      </c>
      <c r="AJ1505" s="15">
        <f t="shared" ca="1" si="9"/>
        <v>22.632826120622724</v>
      </c>
      <c r="AK1505" s="17">
        <f t="shared" ca="1" si="10"/>
        <v>0.1355542548484211</v>
      </c>
      <c r="AL1505" s="17">
        <f t="shared" ca="1" si="11"/>
        <v>0.1314734916654027</v>
      </c>
      <c r="AM1505" s="26">
        <f t="shared" ca="1" si="12"/>
        <v>0</v>
      </c>
      <c r="AN1505" s="26">
        <f t="shared" ca="1" si="13"/>
        <v>1</v>
      </c>
      <c r="AO1505" s="25">
        <f t="shared" si="20"/>
        <v>0</v>
      </c>
      <c r="AP1505" s="26">
        <f t="shared" si="21"/>
        <v>0</v>
      </c>
      <c r="AQ1505" s="25">
        <f t="shared" si="22"/>
        <v>1</v>
      </c>
      <c r="AR1505" s="26">
        <f t="shared" si="23"/>
        <v>0</v>
      </c>
      <c r="BD1505" s="30"/>
      <c r="BE1505" s="30"/>
      <c r="BF1505" s="30"/>
    </row>
    <row r="1506" spans="1:58" x14ac:dyDescent="0.2">
      <c r="A1506" s="40">
        <v>40255</v>
      </c>
      <c r="B1506" s="13">
        <v>19.8</v>
      </c>
      <c r="C1506" s="14">
        <v>21.45</v>
      </c>
      <c r="D1506" s="31">
        <f t="shared" si="14"/>
        <v>21016.435239234143</v>
      </c>
      <c r="E1506" s="31">
        <f t="shared" si="15"/>
        <v>844.4384773785232</v>
      </c>
      <c r="F1506" s="73">
        <f t="shared" si="0"/>
        <v>21860.873716612667</v>
      </c>
      <c r="G1506" s="16">
        <f t="shared" si="1"/>
        <v>19.863735946958776</v>
      </c>
      <c r="H1506" s="17">
        <f t="shared" si="2"/>
        <v>7.6923076923076872E-2</v>
      </c>
      <c r="I1506" s="16">
        <v>16.62</v>
      </c>
      <c r="J1506" s="32">
        <f t="shared" si="16"/>
        <v>0.98512180476925704</v>
      </c>
      <c r="K1506" s="72">
        <f t="shared" ca="1" si="83"/>
        <v>5616.2238913684778</v>
      </c>
      <c r="L1506" s="16">
        <v>5652.4799800000001</v>
      </c>
      <c r="M1506" s="21">
        <f t="shared" ca="1" si="84"/>
        <v>-6.4141914274453192E-3</v>
      </c>
      <c r="N1506" s="18"/>
      <c r="O1506" s="21"/>
      <c r="P1506" s="21"/>
      <c r="Q1506" s="33">
        <f t="shared" si="17"/>
        <v>1.0148781952307431</v>
      </c>
      <c r="R1506" s="5">
        <f t="shared" ca="1" si="4"/>
        <v>7.4670713735911276</v>
      </c>
      <c r="S1506" s="20"/>
      <c r="T1506" s="20"/>
      <c r="U1506" s="5">
        <f t="shared" ca="1" si="5"/>
        <v>14.071315281646855</v>
      </c>
      <c r="V1506" s="23"/>
      <c r="W1506" s="20"/>
      <c r="X1506" s="32">
        <f t="shared" si="18"/>
        <v>0.97024360953851407</v>
      </c>
      <c r="Y1506" s="18">
        <f t="shared" ca="1" si="6"/>
        <v>56341433.386696689</v>
      </c>
      <c r="Z1506" s="20"/>
      <c r="AA1506" s="20"/>
      <c r="AB1506" s="18"/>
      <c r="AC1506" s="20"/>
      <c r="AD1506" s="20"/>
      <c r="AE1506" s="24">
        <f t="shared" ref="AE1506:AE1528" si="98">AE1505-1</f>
        <v>23</v>
      </c>
      <c r="AH1506" s="25" t="str">
        <f t="shared" ca="1" si="7"/>
        <v>-</v>
      </c>
      <c r="AI1506" s="15">
        <f t="shared" ca="1" si="8"/>
        <v>21.002950958340278</v>
      </c>
      <c r="AJ1506" s="15">
        <f t="shared" ca="1" si="9"/>
        <v>22.596283739003283</v>
      </c>
      <c r="AK1506" s="17">
        <f t="shared" ca="1" si="10"/>
        <v>0.12656791408637941</v>
      </c>
      <c r="AL1506" s="17">
        <f t="shared" ca="1" si="11"/>
        <v>0.12954228333884554</v>
      </c>
      <c r="AM1506" s="26">
        <f t="shared" ca="1" si="12"/>
        <v>0</v>
      </c>
      <c r="AN1506" s="26">
        <f t="shared" ca="1" si="13"/>
        <v>0</v>
      </c>
      <c r="AO1506" s="25">
        <f t="shared" si="20"/>
        <v>0</v>
      </c>
      <c r="AP1506" s="26">
        <f t="shared" si="21"/>
        <v>0</v>
      </c>
      <c r="AQ1506" s="25">
        <f t="shared" si="22"/>
        <v>1</v>
      </c>
      <c r="AR1506" s="26">
        <f t="shared" si="23"/>
        <v>0</v>
      </c>
      <c r="BD1506" s="30"/>
      <c r="BE1506" s="30"/>
      <c r="BF1506" s="30"/>
    </row>
    <row r="1507" spans="1:58" x14ac:dyDescent="0.2">
      <c r="A1507" s="40">
        <v>40256</v>
      </c>
      <c r="B1507" s="13">
        <v>20.2</v>
      </c>
      <c r="C1507" s="14">
        <v>21.7</v>
      </c>
      <c r="D1507" s="31">
        <f t="shared" si="14"/>
        <v>20102.677185354398</v>
      </c>
      <c r="E1507" s="31">
        <f t="shared" si="15"/>
        <v>1687.9074501905957</v>
      </c>
      <c r="F1507" s="16">
        <f t="shared" si="0"/>
        <v>21790.584635544994</v>
      </c>
      <c r="G1507" s="16">
        <f t="shared" si="1"/>
        <v>20.316190603310194</v>
      </c>
      <c r="H1507" s="17">
        <f t="shared" si="2"/>
        <v>6.9124423963133674E-2</v>
      </c>
      <c r="I1507" s="16">
        <v>16.97</v>
      </c>
      <c r="J1507" s="32">
        <f t="shared" si="16"/>
        <v>1.0194893942798737</v>
      </c>
      <c r="K1507" s="72">
        <f t="shared" ca="1" si="83"/>
        <v>5725.4472686225163</v>
      </c>
      <c r="L1507" s="16">
        <v>5719.0400390000004</v>
      </c>
      <c r="M1507" s="21">
        <f t="shared" ca="1" si="84"/>
        <v>1.1203330591887542E-3</v>
      </c>
      <c r="N1507" s="18"/>
      <c r="O1507" s="21"/>
      <c r="P1507" s="21"/>
      <c r="Q1507" s="33">
        <f t="shared" si="17"/>
        <v>0.98051060572012638</v>
      </c>
      <c r="R1507" s="5">
        <f t="shared" ca="1" si="4"/>
        <v>7.3212376696367647</v>
      </c>
      <c r="S1507" s="20"/>
      <c r="T1507" s="20"/>
      <c r="U1507" s="5">
        <f t="shared" ca="1" si="5"/>
        <v>13.796601521283831</v>
      </c>
      <c r="V1507" s="23"/>
      <c r="W1507" s="20"/>
      <c r="X1507" s="32">
        <f t="shared" si="18"/>
        <v>1.0389787885597472</v>
      </c>
      <c r="Y1507" s="18">
        <f t="shared" ca="1" si="6"/>
        <v>58533701.666166082</v>
      </c>
      <c r="Z1507" s="20"/>
      <c r="AA1507" s="20"/>
      <c r="AB1507" s="18"/>
      <c r="AC1507" s="20"/>
      <c r="AD1507" s="20"/>
      <c r="AE1507" s="24">
        <f t="shared" si="98"/>
        <v>22</v>
      </c>
      <c r="AH1507" s="25" t="str">
        <f t="shared" ca="1" si="7"/>
        <v>-</v>
      </c>
      <c r="AI1507" s="15">
        <f t="shared" ca="1" si="8"/>
        <v>20.927229519496834</v>
      </c>
      <c r="AJ1507" s="15">
        <f t="shared" ca="1" si="9"/>
        <v>22.569849363474269</v>
      </c>
      <c r="AK1507" s="17">
        <f t="shared" ca="1" si="10"/>
        <v>0.11494050326542021</v>
      </c>
      <c r="AL1507" s="17">
        <f t="shared" ca="1" si="11"/>
        <v>0.12649413878390983</v>
      </c>
      <c r="AM1507" s="26">
        <f t="shared" ca="1" si="12"/>
        <v>0</v>
      </c>
      <c r="AN1507" s="26">
        <f t="shared" ca="1" si="13"/>
        <v>0</v>
      </c>
      <c r="AO1507" s="25">
        <f t="shared" si="20"/>
        <v>0</v>
      </c>
      <c r="AP1507" s="26">
        <f t="shared" si="21"/>
        <v>0</v>
      </c>
      <c r="AQ1507" s="25">
        <f t="shared" si="22"/>
        <v>1</v>
      </c>
      <c r="AR1507" s="26">
        <f t="shared" si="23"/>
        <v>0</v>
      </c>
      <c r="BD1507" s="30"/>
      <c r="BE1507" s="30"/>
      <c r="BF1507" s="30"/>
    </row>
    <row r="1508" spans="1:58" x14ac:dyDescent="0.2">
      <c r="A1508" s="40">
        <v>40259</v>
      </c>
      <c r="B1508" s="13">
        <v>19.899999999999999</v>
      </c>
      <c r="C1508" s="14">
        <v>21.65</v>
      </c>
      <c r="D1508" s="31">
        <f t="shared" si="14"/>
        <v>19188.919131474653</v>
      </c>
      <c r="E1508" s="31">
        <f t="shared" si="15"/>
        <v>2538.5025049542296</v>
      </c>
      <c r="F1508" s="16">
        <f t="shared" si="0"/>
        <v>21727.421636428884</v>
      </c>
      <c r="G1508" s="16">
        <f t="shared" si="1"/>
        <v>20.104459574541583</v>
      </c>
      <c r="H1508" s="17">
        <f t="shared" si="2"/>
        <v>8.0831408775981495E-2</v>
      </c>
      <c r="I1508" s="16">
        <v>16.87</v>
      </c>
      <c r="J1508" s="32">
        <f t="shared" si="16"/>
        <v>0.98670978391863484</v>
      </c>
      <c r="K1508" s="72">
        <f t="shared" ca="1" si="83"/>
        <v>5649.1245243833773</v>
      </c>
      <c r="L1508" s="16">
        <v>5614.080078</v>
      </c>
      <c r="M1508" s="21">
        <f t="shared" ca="1" si="84"/>
        <v>6.2422419873750445E-3</v>
      </c>
      <c r="N1508" s="18"/>
      <c r="O1508" s="21"/>
      <c r="P1508" s="21"/>
      <c r="Q1508" s="33">
        <f t="shared" si="17"/>
        <v>1.0132902160813653</v>
      </c>
      <c r="R1508" s="5">
        <f t="shared" ca="1" si="4"/>
        <v>7.4182294536922901</v>
      </c>
      <c r="S1508" s="20"/>
      <c r="T1508" s="20"/>
      <c r="U1508" s="5">
        <f t="shared" ca="1" si="5"/>
        <v>13.979482726655917</v>
      </c>
      <c r="V1508" s="23"/>
      <c r="W1508" s="20"/>
      <c r="X1508" s="32">
        <f t="shared" si="18"/>
        <v>0.97341956783726957</v>
      </c>
      <c r="Y1508" s="18">
        <f t="shared" ca="1" si="6"/>
        <v>56974100.689108789</v>
      </c>
      <c r="Z1508" s="20"/>
      <c r="AA1508" s="20"/>
      <c r="AB1508" s="18"/>
      <c r="AC1508" s="20"/>
      <c r="AD1508" s="20"/>
      <c r="AE1508" s="24">
        <f t="shared" si="98"/>
        <v>21</v>
      </c>
      <c r="AH1508" s="25" t="str">
        <f t="shared" ca="1" si="7"/>
        <v>-</v>
      </c>
      <c r="AI1508" s="15">
        <f t="shared" ca="1" si="8"/>
        <v>20.857613461718252</v>
      </c>
      <c r="AJ1508" s="15">
        <f t="shared" ca="1" si="9"/>
        <v>22.506013926197504</v>
      </c>
      <c r="AK1508" s="17">
        <f t="shared" ca="1" si="10"/>
        <v>0.10432538064105973</v>
      </c>
      <c r="AL1508" s="17">
        <f t="shared" ca="1" si="11"/>
        <v>0.12330142098134483</v>
      </c>
      <c r="AM1508" s="26">
        <f t="shared" ca="1" si="12"/>
        <v>0</v>
      </c>
      <c r="AN1508" s="26">
        <f t="shared" ca="1" si="13"/>
        <v>0</v>
      </c>
      <c r="AO1508" s="25">
        <f t="shared" si="20"/>
        <v>0</v>
      </c>
      <c r="AP1508" s="26">
        <f t="shared" si="21"/>
        <v>0</v>
      </c>
      <c r="AQ1508" s="25">
        <f t="shared" si="22"/>
        <v>1</v>
      </c>
      <c r="AR1508" s="26">
        <f t="shared" si="23"/>
        <v>0</v>
      </c>
      <c r="BD1508" s="30"/>
      <c r="BE1508" s="30"/>
      <c r="BF1508" s="30"/>
    </row>
    <row r="1509" spans="1:58" x14ac:dyDescent="0.2">
      <c r="A1509" s="40">
        <v>40260</v>
      </c>
      <c r="B1509" s="13">
        <v>19.45</v>
      </c>
      <c r="C1509" s="14">
        <v>21.35</v>
      </c>
      <c r="D1509" s="31">
        <f t="shared" si="14"/>
        <v>18275.161077594908</v>
      </c>
      <c r="E1509" s="31">
        <f t="shared" si="15"/>
        <v>3378.400208058476</v>
      </c>
      <c r="F1509" s="16">
        <f t="shared" si="0"/>
        <v>21653.561285653384</v>
      </c>
      <c r="G1509" s="16">
        <f t="shared" si="1"/>
        <v>19.746439015764302</v>
      </c>
      <c r="H1509" s="17">
        <f t="shared" si="2"/>
        <v>8.8992974238875977E-2</v>
      </c>
      <c r="I1509" s="16">
        <v>16.350000000000001</v>
      </c>
      <c r="J1509" s="32">
        <f t="shared" si="16"/>
        <v>0.97885311258203667</v>
      </c>
      <c r="K1509" s="72">
        <f t="shared" ca="1" si="83"/>
        <v>5529.4376907708156</v>
      </c>
      <c r="L1509" s="16">
        <v>5506.5600590000004</v>
      </c>
      <c r="M1509" s="21">
        <f t="shared" ca="1" si="84"/>
        <v>4.1546140468265141E-3</v>
      </c>
      <c r="N1509" s="18"/>
      <c r="O1509" s="21"/>
      <c r="P1509" s="21"/>
      <c r="Q1509" s="33">
        <f t="shared" si="17"/>
        <v>1.0211468874179634</v>
      </c>
      <c r="R1509" s="5">
        <f t="shared" ca="1" si="4"/>
        <v>7.5747863480071436</v>
      </c>
      <c r="S1509" s="20"/>
      <c r="T1509" s="20"/>
      <c r="U1509" s="5">
        <f t="shared" ca="1" si="5"/>
        <v>14.274616559623016</v>
      </c>
      <c r="V1509" s="23"/>
      <c r="W1509" s="20"/>
      <c r="X1509" s="32">
        <f t="shared" si="18"/>
        <v>0.95770622516407322</v>
      </c>
      <c r="Y1509" s="18">
        <f t="shared" ca="1" si="6"/>
        <v>54560859.84578456</v>
      </c>
      <c r="Z1509" s="20"/>
      <c r="AA1509" s="20"/>
      <c r="AB1509" s="18"/>
      <c r="AC1509" s="20"/>
      <c r="AD1509" s="20"/>
      <c r="AE1509" s="24">
        <f t="shared" si="98"/>
        <v>20</v>
      </c>
      <c r="AH1509" s="25" t="str">
        <f t="shared" ca="1" si="7"/>
        <v>-</v>
      </c>
      <c r="AI1509" s="15">
        <f t="shared" ca="1" si="8"/>
        <v>20.785163377980503</v>
      </c>
      <c r="AJ1509" s="15">
        <f t="shared" ca="1" si="9"/>
        <v>22.383006063795978</v>
      </c>
      <c r="AK1509" s="17">
        <f t="shared" ca="1" si="10"/>
        <v>9.2800953866918903E-2</v>
      </c>
      <c r="AL1509" s="17">
        <f t="shared" ca="1" si="11"/>
        <v>0.12059341679535268</v>
      </c>
      <c r="AM1509" s="26">
        <f t="shared" ca="1" si="12"/>
        <v>0</v>
      </c>
      <c r="AN1509" s="26">
        <f t="shared" ca="1" si="13"/>
        <v>0</v>
      </c>
      <c r="AO1509" s="25">
        <f t="shared" si="20"/>
        <v>0</v>
      </c>
      <c r="AP1509" s="26">
        <f t="shared" si="21"/>
        <v>0</v>
      </c>
      <c r="AQ1509" s="25">
        <f t="shared" si="22"/>
        <v>1</v>
      </c>
      <c r="AR1509" s="26">
        <f t="shared" si="23"/>
        <v>0</v>
      </c>
      <c r="BD1509" s="30"/>
      <c r="BE1509" s="30"/>
      <c r="BF1509" s="30"/>
    </row>
    <row r="1510" spans="1:58" x14ac:dyDescent="0.2">
      <c r="A1510" s="40">
        <v>40261</v>
      </c>
      <c r="B1510" s="13">
        <v>19.899999999999999</v>
      </c>
      <c r="C1510" s="14">
        <v>21.65</v>
      </c>
      <c r="D1510" s="31">
        <f t="shared" si="14"/>
        <v>17361.403023715164</v>
      </c>
      <c r="E1510" s="31">
        <f t="shared" si="15"/>
        <v>4210.8402149887361</v>
      </c>
      <c r="F1510" s="16">
        <f t="shared" si="0"/>
        <v>21572.243238703901</v>
      </c>
      <c r="G1510" s="16">
        <f t="shared" si="1"/>
        <v>20.241594997548017</v>
      </c>
      <c r="H1510" s="17">
        <f t="shared" si="2"/>
        <v>8.0831408775981495E-2</v>
      </c>
      <c r="I1510" s="16">
        <v>17.55</v>
      </c>
      <c r="J1510" s="32">
        <f t="shared" si="16"/>
        <v>1.0212261284093169</v>
      </c>
      <c r="K1510" s="72">
        <f t="shared" ca="1" si="83"/>
        <v>5646.5760362507408</v>
      </c>
      <c r="L1510" s="16">
        <v>5647.3598629999997</v>
      </c>
      <c r="M1510" s="21">
        <f t="shared" ca="1" si="84"/>
        <v>-1.3879525446825212E-4</v>
      </c>
      <c r="N1510" s="18"/>
      <c r="O1510" s="21"/>
      <c r="P1510" s="21"/>
      <c r="Q1510" s="33">
        <f t="shared" si="17"/>
        <v>0.97877387159068308</v>
      </c>
      <c r="R1510" s="5">
        <f t="shared" ca="1" si="4"/>
        <v>7.4136941026988543</v>
      </c>
      <c r="S1510" s="20"/>
      <c r="T1510" s="20"/>
      <c r="U1510" s="5">
        <f t="shared" ca="1" si="5"/>
        <v>13.971143391010973</v>
      </c>
      <c r="V1510" s="23"/>
      <c r="W1510" s="20"/>
      <c r="X1510" s="32">
        <f t="shared" si="18"/>
        <v>1.0424522568186338</v>
      </c>
      <c r="Y1510" s="18">
        <f t="shared" ca="1" si="6"/>
        <v>56873348.220788747</v>
      </c>
      <c r="Z1510" s="20"/>
      <c r="AA1510" s="20"/>
      <c r="AB1510" s="18"/>
      <c r="AC1510" s="20"/>
      <c r="AD1510" s="20"/>
      <c r="AE1510" s="24">
        <f t="shared" si="98"/>
        <v>19</v>
      </c>
      <c r="AH1510" s="25" t="str">
        <f t="shared" ca="1" si="7"/>
        <v>-</v>
      </c>
      <c r="AI1510" s="15">
        <f t="shared" ca="1" si="8"/>
        <v>20.698294467391417</v>
      </c>
      <c r="AJ1510" s="15">
        <f t="shared" ca="1" si="9"/>
        <v>22.280581577003968</v>
      </c>
      <c r="AK1510" s="17">
        <f t="shared" ca="1" si="10"/>
        <v>7.8760893607094443E-2</v>
      </c>
      <c r="AL1510" s="17">
        <f t="shared" ca="1" si="11"/>
        <v>0.11742169563332519</v>
      </c>
      <c r="AM1510" s="26">
        <f t="shared" ca="1" si="12"/>
        <v>0</v>
      </c>
      <c r="AN1510" s="26">
        <f t="shared" ca="1" si="13"/>
        <v>0</v>
      </c>
      <c r="AO1510" s="25">
        <f t="shared" si="20"/>
        <v>0</v>
      </c>
      <c r="AP1510" s="26">
        <f t="shared" si="21"/>
        <v>0</v>
      </c>
      <c r="AQ1510" s="25">
        <f t="shared" si="22"/>
        <v>1</v>
      </c>
      <c r="AR1510" s="26">
        <f t="shared" si="23"/>
        <v>0</v>
      </c>
      <c r="BD1510" s="30"/>
      <c r="BE1510" s="30"/>
      <c r="BF1510" s="30"/>
    </row>
    <row r="1511" spans="1:58" x14ac:dyDescent="0.2">
      <c r="A1511" s="40">
        <v>40262</v>
      </c>
      <c r="B1511" s="13">
        <v>20.100000000000001</v>
      </c>
      <c r="C1511" s="14">
        <v>21.95</v>
      </c>
      <c r="D1511" s="31">
        <f t="shared" si="14"/>
        <v>16447.644969835419</v>
      </c>
      <c r="E1511" s="31">
        <f t="shared" si="15"/>
        <v>5050.737918092982</v>
      </c>
      <c r="F1511" s="16">
        <f t="shared" si="0"/>
        <v>21498.382887928401</v>
      </c>
      <c r="G1511" s="16">
        <f t="shared" si="1"/>
        <v>20.534631069563783</v>
      </c>
      <c r="H1511" s="17">
        <f t="shared" si="2"/>
        <v>8.4282460136674175E-2</v>
      </c>
      <c r="I1511" s="16">
        <v>18.399999999999999</v>
      </c>
      <c r="J1511" s="32">
        <f t="shared" si="16"/>
        <v>1.0110034985163772</v>
      </c>
      <c r="K1511" s="72">
        <f t="shared" ca="1" si="83"/>
        <v>5708.4753946968494</v>
      </c>
      <c r="L1511" s="16">
        <v>5711.3598629999997</v>
      </c>
      <c r="M1511" s="21">
        <f t="shared" ca="1" si="84"/>
        <v>-5.0504054591915017E-4</v>
      </c>
      <c r="N1511" s="18"/>
      <c r="O1511" s="21"/>
      <c r="P1511" s="21"/>
      <c r="Q1511" s="33">
        <f t="shared" si="17"/>
        <v>0.98899650148362284</v>
      </c>
      <c r="R1511" s="5">
        <f t="shared" ca="1" si="4"/>
        <v>7.3318120842658878</v>
      </c>
      <c r="S1511" s="20"/>
      <c r="T1511" s="20"/>
      <c r="U1511" s="5">
        <f t="shared" ca="1" si="5"/>
        <v>13.816938890350812</v>
      </c>
      <c r="V1511" s="23"/>
      <c r="W1511" s="20"/>
      <c r="X1511" s="32">
        <f t="shared" si="18"/>
        <v>1.0220069970327543</v>
      </c>
      <c r="Y1511" s="18">
        <f t="shared" ca="1" si="6"/>
        <v>58121134.440790236</v>
      </c>
      <c r="Z1511" s="20"/>
      <c r="AA1511" s="20"/>
      <c r="AB1511" s="18"/>
      <c r="AC1511" s="20"/>
      <c r="AD1511" s="20"/>
      <c r="AE1511" s="24">
        <f t="shared" si="98"/>
        <v>18</v>
      </c>
      <c r="AH1511" s="25" t="str">
        <f t="shared" ca="1" si="7"/>
        <v>-</v>
      </c>
      <c r="AI1511" s="15">
        <f t="shared" ca="1" si="8"/>
        <v>20.643190473597585</v>
      </c>
      <c r="AJ1511" s="15">
        <f t="shared" ca="1" si="9"/>
        <v>22.178920069431754</v>
      </c>
      <c r="AK1511" s="17">
        <f t="shared" ca="1" si="10"/>
        <v>8.016429213562061E-2</v>
      </c>
      <c r="AL1511" s="17">
        <f t="shared" ca="1" si="11"/>
        <v>0.1143928892148762</v>
      </c>
      <c r="AM1511" s="26">
        <f t="shared" ca="1" si="12"/>
        <v>0</v>
      </c>
      <c r="AN1511" s="26">
        <f t="shared" ca="1" si="13"/>
        <v>0</v>
      </c>
      <c r="AO1511" s="25">
        <f t="shared" si="20"/>
        <v>0</v>
      </c>
      <c r="AP1511" s="26">
        <f t="shared" si="21"/>
        <v>0</v>
      </c>
      <c r="AQ1511" s="25">
        <f t="shared" si="22"/>
        <v>1</v>
      </c>
      <c r="AR1511" s="26">
        <f t="shared" si="23"/>
        <v>0</v>
      </c>
      <c r="BD1511" s="30"/>
      <c r="BE1511" s="30"/>
      <c r="BF1511" s="30"/>
    </row>
    <row r="1512" spans="1:58" x14ac:dyDescent="0.2">
      <c r="A1512" s="40">
        <v>40263</v>
      </c>
      <c r="B1512" s="13">
        <v>19.899999999999999</v>
      </c>
      <c r="C1512" s="14">
        <v>21.7</v>
      </c>
      <c r="D1512" s="31">
        <f t="shared" si="14"/>
        <v>15533.886915955674</v>
      </c>
      <c r="E1512" s="31">
        <f t="shared" si="15"/>
        <v>5887.4821952220427</v>
      </c>
      <c r="F1512" s="16">
        <f t="shared" si="0"/>
        <v>21421.369111177715</v>
      </c>
      <c r="G1512" s="16">
        <f t="shared" si="1"/>
        <v>20.394714782066377</v>
      </c>
      <c r="H1512" s="17">
        <f t="shared" si="2"/>
        <v>8.2949308755760454E-2</v>
      </c>
      <c r="I1512" s="16">
        <v>17.77</v>
      </c>
      <c r="J1512" s="32">
        <f t="shared" si="16"/>
        <v>0.98962842881743029</v>
      </c>
      <c r="K1512" s="72">
        <f t="shared" ca="1" si="83"/>
        <v>5649.0392263976892</v>
      </c>
      <c r="L1512" s="16">
        <v>5629.4399409999996</v>
      </c>
      <c r="M1512" s="21">
        <f t="shared" ca="1" si="84"/>
        <v>3.4815693218334539E-3</v>
      </c>
      <c r="N1512" s="18"/>
      <c r="O1512" s="21"/>
      <c r="P1512" s="21"/>
      <c r="Q1512" s="33">
        <f t="shared" si="17"/>
        <v>1.0103715711825696</v>
      </c>
      <c r="R1512" s="5">
        <f t="shared" ca="1" si="4"/>
        <v>7.4075458937196963</v>
      </c>
      <c r="S1512" s="20"/>
      <c r="T1512" s="20"/>
      <c r="U1512" s="5">
        <f t="shared" ca="1" si="5"/>
        <v>13.959764320634319</v>
      </c>
      <c r="V1512" s="23"/>
      <c r="W1512" s="20"/>
      <c r="X1512" s="32">
        <f t="shared" si="18"/>
        <v>0.9792568576348607</v>
      </c>
      <c r="Y1512" s="18">
        <f t="shared" ca="1" si="6"/>
        <v>56911773.686180383</v>
      </c>
      <c r="Z1512" s="20"/>
      <c r="AA1512" s="20"/>
      <c r="AB1512" s="18"/>
      <c r="AC1512" s="20"/>
      <c r="AD1512" s="20"/>
      <c r="AE1512" s="24">
        <f t="shared" si="98"/>
        <v>17</v>
      </c>
      <c r="AH1512" s="25" t="str">
        <f t="shared" ca="1" si="7"/>
        <v>-</v>
      </c>
      <c r="AI1512" s="15">
        <f t="shared" ca="1" si="8"/>
        <v>20.579508256335767</v>
      </c>
      <c r="AJ1512" s="15">
        <f t="shared" ca="1" si="9"/>
        <v>22.091161692828848</v>
      </c>
      <c r="AK1512" s="17">
        <f t="shared" ca="1" si="10"/>
        <v>8.1168664107734545E-2</v>
      </c>
      <c r="AL1512" s="17">
        <f t="shared" ca="1" si="11"/>
        <v>0.11152166545655566</v>
      </c>
      <c r="AM1512" s="26">
        <f t="shared" ca="1" si="12"/>
        <v>0</v>
      </c>
      <c r="AN1512" s="26">
        <f t="shared" ca="1" si="13"/>
        <v>0</v>
      </c>
      <c r="AO1512" s="25">
        <f t="shared" si="20"/>
        <v>0</v>
      </c>
      <c r="AP1512" s="26">
        <f t="shared" si="21"/>
        <v>0</v>
      </c>
      <c r="AQ1512" s="25">
        <f t="shared" si="22"/>
        <v>1</v>
      </c>
      <c r="AR1512" s="26">
        <f t="shared" si="23"/>
        <v>0</v>
      </c>
      <c r="BD1512" s="30"/>
      <c r="BE1512" s="30"/>
      <c r="BF1512" s="30"/>
    </row>
    <row r="1513" spans="1:58" x14ac:dyDescent="0.2">
      <c r="A1513" s="40">
        <v>40266</v>
      </c>
      <c r="B1513" s="13">
        <v>19.5</v>
      </c>
      <c r="C1513" s="14">
        <v>21.25</v>
      </c>
      <c r="D1513" s="31">
        <f t="shared" si="14"/>
        <v>14620.12886207593</v>
      </c>
      <c r="E1513" s="31">
        <f t="shared" si="15"/>
        <v>6725.4446501624543</v>
      </c>
      <c r="F1513" s="16">
        <f t="shared" si="0"/>
        <v>21345.573512238385</v>
      </c>
      <c r="G1513" s="16">
        <f t="shared" si="1"/>
        <v>20.051380272403371</v>
      </c>
      <c r="H1513" s="17">
        <f t="shared" si="2"/>
        <v>8.2352941176470629E-2</v>
      </c>
      <c r="I1513" s="16">
        <v>17.59</v>
      </c>
      <c r="J1513" s="32">
        <f t="shared" si="16"/>
        <v>0.97968676404908672</v>
      </c>
      <c r="K1513" s="72">
        <f t="shared" ca="1" si="83"/>
        <v>5534.0633378244875</v>
      </c>
      <c r="L1513" s="16">
        <v>5524.4799800000001</v>
      </c>
      <c r="M1513" s="21">
        <f t="shared" ca="1" si="84"/>
        <v>1.7347076755063909E-3</v>
      </c>
      <c r="N1513" s="18"/>
      <c r="O1513" s="21"/>
      <c r="P1513" s="21"/>
      <c r="Q1513" s="33">
        <f t="shared" si="17"/>
        <v>1.0203132359509133</v>
      </c>
      <c r="R1513" s="5">
        <f t="shared" ca="1" si="4"/>
        <v>7.5577022642231579</v>
      </c>
      <c r="S1513" s="20"/>
      <c r="T1513" s="20"/>
      <c r="U1513" s="5">
        <f t="shared" ca="1" si="5"/>
        <v>14.242844680444941</v>
      </c>
      <c r="V1513" s="23"/>
      <c r="W1513" s="20"/>
      <c r="X1513" s="32">
        <f t="shared" si="18"/>
        <v>0.95937352809817344</v>
      </c>
      <c r="Y1513" s="18">
        <f t="shared" ca="1" si="6"/>
        <v>54596055.737831742</v>
      </c>
      <c r="Z1513" s="20"/>
      <c r="AA1513" s="20"/>
      <c r="AB1513" s="18"/>
      <c r="AC1513" s="20"/>
      <c r="AD1513" s="20"/>
      <c r="AE1513" s="24">
        <f t="shared" si="98"/>
        <v>16</v>
      </c>
      <c r="AH1513" s="25" t="str">
        <f t="shared" ca="1" si="7"/>
        <v>-</v>
      </c>
      <c r="AI1513" s="15">
        <f t="shared" ca="1" si="8"/>
        <v>20.514681254270805</v>
      </c>
      <c r="AJ1513" s="15">
        <f t="shared" ca="1" si="9"/>
        <v>21.988107332758172</v>
      </c>
      <c r="AK1513" s="17">
        <f t="shared" ca="1" si="10"/>
        <v>8.3373416976624037E-2</v>
      </c>
      <c r="AL1513" s="17">
        <f t="shared" ca="1" si="11"/>
        <v>0.10784349279860359</v>
      </c>
      <c r="AM1513" s="26">
        <f t="shared" ca="1" si="12"/>
        <v>0</v>
      </c>
      <c r="AN1513" s="26">
        <f t="shared" ca="1" si="13"/>
        <v>0</v>
      </c>
      <c r="AO1513" s="25">
        <f t="shared" si="20"/>
        <v>0</v>
      </c>
      <c r="AP1513" s="26">
        <f t="shared" si="21"/>
        <v>0</v>
      </c>
      <c r="AQ1513" s="25">
        <f t="shared" si="22"/>
        <v>1</v>
      </c>
      <c r="AR1513" s="26">
        <f t="shared" si="23"/>
        <v>0</v>
      </c>
      <c r="BD1513" s="30"/>
      <c r="BE1513" s="30"/>
      <c r="BF1513" s="30"/>
    </row>
    <row r="1514" spans="1:58" x14ac:dyDescent="0.2">
      <c r="A1514" s="40">
        <v>40267</v>
      </c>
      <c r="B1514" s="13">
        <v>19.100000000000001</v>
      </c>
      <c r="C1514" s="14">
        <v>21</v>
      </c>
      <c r="D1514" s="31">
        <f t="shared" si="14"/>
        <v>13706.370808196185</v>
      </c>
      <c r="E1514" s="31">
        <f t="shared" si="15"/>
        <v>7563.9520407815153</v>
      </c>
      <c r="F1514" s="16">
        <f t="shared" si="0"/>
        <v>21270.322848977699</v>
      </c>
      <c r="G1514" s="16">
        <f t="shared" si="1"/>
        <v>19.775660119478424</v>
      </c>
      <c r="H1514" s="17">
        <f t="shared" si="2"/>
        <v>9.0476190476190377E-2</v>
      </c>
      <c r="I1514" s="16">
        <v>17.13</v>
      </c>
      <c r="J1514" s="32">
        <f t="shared" si="16"/>
        <v>0.9827724418990601</v>
      </c>
      <c r="K1514" s="72">
        <f t="shared" ca="1" si="83"/>
        <v>5438.5032142200025</v>
      </c>
      <c r="L1514" s="16">
        <v>5450.2402339999999</v>
      </c>
      <c r="M1514" s="21">
        <f t="shared" ca="1" si="84"/>
        <v>-2.1534866861058358E-3</v>
      </c>
      <c r="N1514" s="18"/>
      <c r="O1514" s="21"/>
      <c r="P1514" s="21"/>
      <c r="Q1514" s="33">
        <f t="shared" si="17"/>
        <v>1.0172275581009398</v>
      </c>
      <c r="R1514" s="5">
        <f t="shared" ca="1" si="4"/>
        <v>7.6875827511611048</v>
      </c>
      <c r="S1514" s="20"/>
      <c r="T1514" s="20"/>
      <c r="U1514" s="5">
        <f t="shared" ca="1" si="5"/>
        <v>14.487718104411606</v>
      </c>
      <c r="V1514" s="23"/>
      <c r="W1514" s="20"/>
      <c r="X1514" s="32">
        <f t="shared" si="18"/>
        <v>0.9655448837981202</v>
      </c>
      <c r="Y1514" s="18">
        <f t="shared" ca="1" si="6"/>
        <v>52711472.95787134</v>
      </c>
      <c r="Z1514" s="20"/>
      <c r="AA1514" s="20"/>
      <c r="AB1514" s="18"/>
      <c r="AC1514" s="20"/>
      <c r="AD1514" s="20"/>
      <c r="AE1514" s="24">
        <f t="shared" si="98"/>
        <v>15</v>
      </c>
      <c r="AH1514" s="25" t="str">
        <f t="shared" ca="1" si="7"/>
        <v>-</v>
      </c>
      <c r="AI1514" s="15">
        <f t="shared" ca="1" si="8"/>
        <v>20.449648855385345</v>
      </c>
      <c r="AJ1514" s="15">
        <f t="shared" ca="1" si="9"/>
        <v>21.863085051196485</v>
      </c>
      <c r="AK1514" s="17">
        <f t="shared" ca="1" si="10"/>
        <v>8.4980880593325522E-2</v>
      </c>
      <c r="AL1514" s="17">
        <f t="shared" ca="1" si="11"/>
        <v>0.10496884293865962</v>
      </c>
      <c r="AM1514" s="26">
        <f t="shared" ca="1" si="12"/>
        <v>0</v>
      </c>
      <c r="AN1514" s="26">
        <f t="shared" ca="1" si="13"/>
        <v>0</v>
      </c>
      <c r="AO1514" s="25">
        <f t="shared" si="20"/>
        <v>0</v>
      </c>
      <c r="AP1514" s="26">
        <f t="shared" si="21"/>
        <v>0</v>
      </c>
      <c r="AQ1514" s="25">
        <f t="shared" si="22"/>
        <v>1</v>
      </c>
      <c r="AR1514" s="26">
        <f t="shared" si="23"/>
        <v>0</v>
      </c>
      <c r="BD1514" s="30"/>
      <c r="BE1514" s="30"/>
      <c r="BF1514" s="30"/>
    </row>
    <row r="1515" spans="1:58" x14ac:dyDescent="0.2">
      <c r="A1515" s="40">
        <v>40268</v>
      </c>
      <c r="B1515" s="13">
        <v>18.95</v>
      </c>
      <c r="C1515" s="14">
        <v>21</v>
      </c>
      <c r="D1515" s="31">
        <f t="shared" si="14"/>
        <v>12792.612754316438</v>
      </c>
      <c r="E1515" s="31">
        <f t="shared" si="15"/>
        <v>8395.0367469292833</v>
      </c>
      <c r="F1515" s="16">
        <f t="shared" si="0"/>
        <v>21187.649501245724</v>
      </c>
      <c r="G1515" s="16">
        <f t="shared" si="1"/>
        <v>19.762257411101366</v>
      </c>
      <c r="H1515" s="17">
        <f t="shared" si="2"/>
        <v>9.7619047619047605E-2</v>
      </c>
      <c r="I1515" s="16">
        <v>17.59</v>
      </c>
      <c r="J1515" s="32">
        <f t="shared" si="16"/>
        <v>0.99543810335700189</v>
      </c>
      <c r="K1515" s="72">
        <f t="shared" ca="1" si="83"/>
        <v>5413.47261923509</v>
      </c>
      <c r="L1515" s="16">
        <v>5378.5600590000004</v>
      </c>
      <c r="M1515" s="21">
        <f t="shared" ca="1" si="84"/>
        <v>6.4910607768839607E-3</v>
      </c>
      <c r="N1515" s="18"/>
      <c r="O1515" s="21"/>
      <c r="P1515" s="21"/>
      <c r="Q1515" s="33">
        <f t="shared" si="17"/>
        <v>1.0045618966429981</v>
      </c>
      <c r="R1515" s="5">
        <f t="shared" ca="1" si="4"/>
        <v>7.7223309935514521</v>
      </c>
      <c r="S1515" s="20"/>
      <c r="T1515" s="20"/>
      <c r="U1515" s="5">
        <f t="shared" ca="1" si="5"/>
        <v>14.553311321019386</v>
      </c>
      <c r="V1515" s="23"/>
      <c r="W1515" s="20"/>
      <c r="X1515" s="32">
        <f t="shared" si="18"/>
        <v>0.99087620671400389</v>
      </c>
      <c r="Y1515" s="18">
        <f t="shared" ca="1" si="6"/>
        <v>52227106.91919741</v>
      </c>
      <c r="Z1515" s="20"/>
      <c r="AA1515" s="20"/>
      <c r="AB1515" s="18"/>
      <c r="AC1515" s="20"/>
      <c r="AD1515" s="20"/>
      <c r="AE1515" s="24">
        <f t="shared" si="98"/>
        <v>14</v>
      </c>
      <c r="AH1515" s="25" t="str">
        <f t="shared" ca="1" si="7"/>
        <v>-</v>
      </c>
      <c r="AI1515" s="15">
        <f t="shared" ca="1" si="8"/>
        <v>20.387512547584834</v>
      </c>
      <c r="AJ1515" s="15">
        <f t="shared" ca="1" si="9"/>
        <v>21.770840360167345</v>
      </c>
      <c r="AK1515" s="17">
        <f t="shared" ca="1" si="10"/>
        <v>8.6418559490020794E-2</v>
      </c>
      <c r="AL1515" s="17">
        <f t="shared" ca="1" si="11"/>
        <v>0.10298179812073244</v>
      </c>
      <c r="AM1515" s="26">
        <f t="shared" ca="1" si="12"/>
        <v>0</v>
      </c>
      <c r="AN1515" s="26">
        <f t="shared" ca="1" si="13"/>
        <v>0</v>
      </c>
      <c r="AO1515" s="25">
        <f t="shared" si="20"/>
        <v>0</v>
      </c>
      <c r="AP1515" s="26">
        <f t="shared" si="21"/>
        <v>0</v>
      </c>
      <c r="AQ1515" s="25">
        <f t="shared" si="22"/>
        <v>1</v>
      </c>
      <c r="AR1515" s="26">
        <f t="shared" si="23"/>
        <v>0</v>
      </c>
      <c r="BD1515" s="30"/>
      <c r="BE1515" s="30"/>
      <c r="BF1515" s="30"/>
    </row>
    <row r="1516" spans="1:58" x14ac:dyDescent="0.2">
      <c r="A1516" s="40">
        <v>40269</v>
      </c>
      <c r="B1516" s="13">
        <v>18.8</v>
      </c>
      <c r="C1516" s="14">
        <v>21.05</v>
      </c>
      <c r="D1516" s="31">
        <f t="shared" si="14"/>
        <v>11878.854700436692</v>
      </c>
      <c r="E1516" s="31">
        <f t="shared" si="15"/>
        <v>9219.5946098350541</v>
      </c>
      <c r="F1516" s="16">
        <f t="shared" si="0"/>
        <v>21098.449310271746</v>
      </c>
      <c r="G1516" s="16">
        <f t="shared" si="1"/>
        <v>19.783204384695214</v>
      </c>
      <c r="H1516" s="17">
        <f t="shared" si="2"/>
        <v>0.10688836104513066</v>
      </c>
      <c r="I1516" s="16">
        <v>17.47</v>
      </c>
      <c r="J1516" s="32">
        <f t="shared" si="16"/>
        <v>0.99684547722583561</v>
      </c>
      <c r="K1516" s="72">
        <f t="shared" ca="1" si="83"/>
        <v>5396.1756963310072</v>
      </c>
      <c r="L1516" s="16">
        <v>5381.1201170000004</v>
      </c>
      <c r="M1516" s="21">
        <f t="shared" ca="1" si="84"/>
        <v>2.7978523065194773E-3</v>
      </c>
      <c r="N1516" s="18"/>
      <c r="O1516" s="21"/>
      <c r="P1516" s="21"/>
      <c r="Q1516" s="33">
        <f t="shared" si="17"/>
        <v>1.0031545227741643</v>
      </c>
      <c r="R1516" s="5">
        <f t="shared" ca="1" si="4"/>
        <v>7.7463685455707809</v>
      </c>
      <c r="S1516" s="20"/>
      <c r="T1516" s="20"/>
      <c r="U1516" s="5">
        <f t="shared" ca="1" si="5"/>
        <v>14.598720262395595</v>
      </c>
      <c r="V1516" s="23"/>
      <c r="W1516" s="20"/>
      <c r="X1516" s="32">
        <f t="shared" si="18"/>
        <v>0.99369095445167122</v>
      </c>
      <c r="Y1516" s="18">
        <f t="shared" ca="1" si="6"/>
        <v>51894188.179047227</v>
      </c>
      <c r="Z1516" s="20"/>
      <c r="AA1516" s="20"/>
      <c r="AB1516" s="18"/>
      <c r="AC1516" s="20"/>
      <c r="AD1516" s="20"/>
      <c r="AE1516" s="24">
        <f t="shared" si="98"/>
        <v>13</v>
      </c>
      <c r="AH1516" s="25" t="str">
        <f t="shared" ca="1" si="7"/>
        <v>-</v>
      </c>
      <c r="AI1516" s="15">
        <f t="shared" ca="1" si="8"/>
        <v>20.328917804354454</v>
      </c>
      <c r="AJ1516" s="15">
        <f t="shared" ca="1" si="9"/>
        <v>21.699056653479204</v>
      </c>
      <c r="AK1516" s="17">
        <f t="shared" ca="1" si="10"/>
        <v>9.0761384868212322E-2</v>
      </c>
      <c r="AL1516" s="17">
        <f t="shared" ca="1" si="11"/>
        <v>0.10148475059259518</v>
      </c>
      <c r="AM1516" s="26">
        <f t="shared" ca="1" si="12"/>
        <v>0</v>
      </c>
      <c r="AN1516" s="26">
        <f t="shared" ca="1" si="13"/>
        <v>0</v>
      </c>
      <c r="AO1516" s="25">
        <f t="shared" si="20"/>
        <v>0</v>
      </c>
      <c r="AP1516" s="26">
        <f t="shared" si="21"/>
        <v>0</v>
      </c>
      <c r="AQ1516" s="25">
        <f t="shared" si="22"/>
        <v>1</v>
      </c>
      <c r="AR1516" s="26">
        <f t="shared" si="23"/>
        <v>0</v>
      </c>
      <c r="BD1516" s="30"/>
      <c r="BE1516" s="30"/>
      <c r="BF1516" s="30"/>
    </row>
    <row r="1517" spans="1:58" x14ac:dyDescent="0.2">
      <c r="A1517" s="40">
        <v>40273</v>
      </c>
      <c r="B1517" s="13">
        <v>18</v>
      </c>
      <c r="C1517" s="14">
        <v>20.350000000000001</v>
      </c>
      <c r="D1517" s="31">
        <f t="shared" si="14"/>
        <v>10965.096646556947</v>
      </c>
      <c r="E1517" s="31">
        <f t="shared" si="15"/>
        <v>10035.682562943806</v>
      </c>
      <c r="F1517" s="16">
        <f t="shared" si="0"/>
        <v>21000.779209500753</v>
      </c>
      <c r="G1517" s="16">
        <f t="shared" si="1"/>
        <v>19.122998998639471</v>
      </c>
      <c r="H1517" s="17">
        <f t="shared" si="2"/>
        <v>0.11547911547911549</v>
      </c>
      <c r="I1517" s="16">
        <v>17.02</v>
      </c>
      <c r="J1517" s="32">
        <f t="shared" si="16"/>
        <v>0.96215321799510412</v>
      </c>
      <c r="K1517" s="72">
        <f t="shared" ca="1" si="83"/>
        <v>5191.736145783083</v>
      </c>
      <c r="L1517" s="16">
        <v>5176.3198240000002</v>
      </c>
      <c r="M1517" s="21">
        <f t="shared" ca="1" si="84"/>
        <v>2.9782398126957043E-3</v>
      </c>
      <c r="N1517" s="18"/>
      <c r="O1517" s="21"/>
      <c r="P1517" s="21"/>
      <c r="Q1517" s="33">
        <f t="shared" si="17"/>
        <v>1.037846782004896</v>
      </c>
      <c r="R1517" s="5">
        <f t="shared" ca="1" si="4"/>
        <v>8.0392087504291005</v>
      </c>
      <c r="S1517" s="20"/>
      <c r="T1517" s="20"/>
      <c r="U1517" s="5">
        <f t="shared" ca="1" si="5"/>
        <v>15.150716136626544</v>
      </c>
      <c r="V1517" s="23"/>
      <c r="W1517" s="20"/>
      <c r="X1517" s="32">
        <f t="shared" si="18"/>
        <v>0.92430643599020823</v>
      </c>
      <c r="Y1517" s="18">
        <f t="shared" ca="1" si="6"/>
        <v>47962975.323092133</v>
      </c>
      <c r="Z1517" s="20"/>
      <c r="AA1517" s="20"/>
      <c r="AB1517" s="18"/>
      <c r="AC1517" s="20"/>
      <c r="AD1517" s="20"/>
      <c r="AE1517" s="24">
        <f t="shared" si="98"/>
        <v>12</v>
      </c>
      <c r="AH1517" s="25" t="str">
        <f t="shared" ca="1" si="7"/>
        <v>-</v>
      </c>
      <c r="AI1517" s="15">
        <f t="shared" ca="1" si="8"/>
        <v>20.234291166123903</v>
      </c>
      <c r="AJ1517" s="15">
        <f t="shared" ca="1" si="9"/>
        <v>21.607605657960121</v>
      </c>
      <c r="AK1517" s="17">
        <f t="shared" ca="1" si="10"/>
        <v>9.5960827425285875E-2</v>
      </c>
      <c r="AL1517" s="17">
        <f t="shared" ca="1" si="11"/>
        <v>0.10002163975448435</v>
      </c>
      <c r="AM1517" s="26">
        <f t="shared" ca="1" si="12"/>
        <v>0</v>
      </c>
      <c r="AN1517" s="26">
        <f t="shared" ca="1" si="13"/>
        <v>0</v>
      </c>
      <c r="AO1517" s="25">
        <f t="shared" si="20"/>
        <v>0</v>
      </c>
      <c r="AP1517" s="26">
        <f t="shared" si="21"/>
        <v>0</v>
      </c>
      <c r="AQ1517" s="25">
        <f t="shared" si="22"/>
        <v>1</v>
      </c>
      <c r="AR1517" s="26">
        <f t="shared" si="23"/>
        <v>0</v>
      </c>
      <c r="BD1517" s="30"/>
      <c r="BE1517" s="30"/>
      <c r="BF1517" s="30"/>
    </row>
    <row r="1518" spans="1:58" x14ac:dyDescent="0.2">
      <c r="A1518" s="40">
        <v>40274</v>
      </c>
      <c r="B1518" s="13">
        <v>17.45</v>
      </c>
      <c r="C1518" s="14">
        <v>19.850000000000001</v>
      </c>
      <c r="D1518" s="31">
        <f t="shared" si="14"/>
        <v>10051.338592677203</v>
      </c>
      <c r="E1518" s="31">
        <f t="shared" si="15"/>
        <v>10843.9206449996</v>
      </c>
      <c r="F1518" s="16">
        <f t="shared" si="0"/>
        <v>20895.259237676801</v>
      </c>
      <c r="G1518" s="16">
        <f t="shared" si="1"/>
        <v>18.695517428234243</v>
      </c>
      <c r="H1518" s="17">
        <f t="shared" si="2"/>
        <v>0.1209068010075568</v>
      </c>
      <c r="I1518" s="16">
        <v>16.23</v>
      </c>
      <c r="J1518" s="32">
        <f t="shared" si="16"/>
        <v>0.9727334303804317</v>
      </c>
      <c r="K1518" s="72">
        <f t="shared" ca="1" si="83"/>
        <v>5049.9694251896526</v>
      </c>
      <c r="L1518" s="16">
        <v>5009.919922</v>
      </c>
      <c r="M1518" s="21">
        <f t="shared" ca="1" si="84"/>
        <v>7.9940405861146958E-3</v>
      </c>
      <c r="N1518" s="18"/>
      <c r="O1518" s="21"/>
      <c r="P1518" s="21"/>
      <c r="Q1518" s="33">
        <f t="shared" si="17"/>
        <v>1.0272665696195684</v>
      </c>
      <c r="R1518" s="5">
        <f t="shared" ca="1" si="4"/>
        <v>8.2580663609933946</v>
      </c>
      <c r="S1518" s="20"/>
      <c r="T1518" s="20"/>
      <c r="U1518" s="5">
        <f t="shared" ca="1" si="5"/>
        <v>15.563291358686705</v>
      </c>
      <c r="V1518" s="23"/>
      <c r="W1518" s="20"/>
      <c r="X1518" s="32">
        <f t="shared" si="18"/>
        <v>0.94546686076086328</v>
      </c>
      <c r="Y1518" s="18">
        <f t="shared" ca="1" si="6"/>
        <v>45344419.256899893</v>
      </c>
      <c r="Z1518" s="20"/>
      <c r="AA1518" s="20"/>
      <c r="AB1518" s="18"/>
      <c r="AC1518" s="20"/>
      <c r="AD1518" s="20"/>
      <c r="AE1518" s="24">
        <f t="shared" si="98"/>
        <v>11</v>
      </c>
      <c r="AH1518" s="25" t="str">
        <f t="shared" ca="1" si="7"/>
        <v>-</v>
      </c>
      <c r="AI1518" s="15">
        <f t="shared" ca="1" si="8"/>
        <v>20.158282228827726</v>
      </c>
      <c r="AJ1518" s="15">
        <f t="shared" ca="1" si="9"/>
        <v>21.438510405787561</v>
      </c>
      <c r="AK1518" s="17">
        <f t="shared" ca="1" si="10"/>
        <v>0.10228707613391859</v>
      </c>
      <c r="AL1518" s="17">
        <f t="shared" ca="1" si="11"/>
        <v>9.854568078482262E-2</v>
      </c>
      <c r="AM1518" s="26">
        <f t="shared" ca="1" si="12"/>
        <v>0</v>
      </c>
      <c r="AN1518" s="26">
        <f t="shared" ca="1" si="13"/>
        <v>1</v>
      </c>
      <c r="AO1518" s="25">
        <f t="shared" si="20"/>
        <v>0</v>
      </c>
      <c r="AP1518" s="26">
        <f t="shared" si="21"/>
        <v>0</v>
      </c>
      <c r="AQ1518" s="25">
        <f t="shared" si="22"/>
        <v>1</v>
      </c>
      <c r="AR1518" s="26">
        <f t="shared" si="23"/>
        <v>0</v>
      </c>
      <c r="BD1518" s="30"/>
      <c r="BE1518" s="30"/>
      <c r="BF1518" s="30"/>
    </row>
    <row r="1519" spans="1:58" x14ac:dyDescent="0.2">
      <c r="A1519" s="40">
        <v>40275</v>
      </c>
      <c r="B1519" s="13">
        <v>17.899999999999999</v>
      </c>
      <c r="C1519" s="14">
        <v>20.100000000000001</v>
      </c>
      <c r="D1519" s="31">
        <f t="shared" si="14"/>
        <v>9137.580538797456</v>
      </c>
      <c r="E1519" s="31">
        <f t="shared" si="15"/>
        <v>11647.199135689854</v>
      </c>
      <c r="F1519" s="16">
        <f t="shared" si="0"/>
        <v>20784.779674487312</v>
      </c>
      <c r="G1519" s="16">
        <f t="shared" si="1"/>
        <v>19.132817402917684</v>
      </c>
      <c r="H1519" s="17">
        <f t="shared" si="2"/>
        <v>0.10945273631840813</v>
      </c>
      <c r="I1519" s="16">
        <v>16.62</v>
      </c>
      <c r="J1519" s="32">
        <f t="shared" si="16"/>
        <v>1.0179796561649339</v>
      </c>
      <c r="K1519" s="72">
        <f t="shared" ca="1" si="83"/>
        <v>5140.556560363435</v>
      </c>
      <c r="L1519" s="16">
        <v>5120</v>
      </c>
      <c r="M1519" s="21">
        <f t="shared" ca="1" si="84"/>
        <v>4.0149531959833952E-3</v>
      </c>
      <c r="N1519" s="18"/>
      <c r="O1519" s="21"/>
      <c r="P1519" s="21"/>
      <c r="Q1519" s="33">
        <f t="shared" si="17"/>
        <v>0.98202034383506609</v>
      </c>
      <c r="R1519" s="5">
        <f t="shared" ca="1" si="4"/>
        <v>8.1092513324166386</v>
      </c>
      <c r="S1519" s="20"/>
      <c r="T1519" s="20"/>
      <c r="U1519" s="5">
        <f t="shared" ca="1" si="5"/>
        <v>15.282945495088065</v>
      </c>
      <c r="V1519" s="23"/>
      <c r="W1519" s="20"/>
      <c r="X1519" s="32">
        <f t="shared" si="18"/>
        <v>1.0359593123298678</v>
      </c>
      <c r="Y1519" s="18">
        <f t="shared" ca="1" si="6"/>
        <v>46971881.821345553</v>
      </c>
      <c r="Z1519" s="20"/>
      <c r="AA1519" s="20"/>
      <c r="AB1519" s="18"/>
      <c r="AC1519" s="20"/>
      <c r="AD1519" s="20"/>
      <c r="AE1519" s="24">
        <f t="shared" si="98"/>
        <v>10</v>
      </c>
      <c r="AH1519" s="25" t="str">
        <f t="shared" ca="1" si="7"/>
        <v>-</v>
      </c>
      <c r="AI1519" s="15">
        <f t="shared" ca="1" si="8"/>
        <v>20.109690781566236</v>
      </c>
      <c r="AJ1519" s="15">
        <f t="shared" ca="1" si="9"/>
        <v>21.272373993164202</v>
      </c>
      <c r="AK1519" s="17">
        <f t="shared" ca="1" si="10"/>
        <v>0.10680370865757484</v>
      </c>
      <c r="AL1519" s="17">
        <f t="shared" ca="1" si="11"/>
        <v>9.5502755874490586E-2</v>
      </c>
      <c r="AM1519" s="26">
        <f t="shared" ca="1" si="12"/>
        <v>0</v>
      </c>
      <c r="AN1519" s="26">
        <f t="shared" ca="1" si="13"/>
        <v>1</v>
      </c>
      <c r="AO1519" s="25">
        <f t="shared" si="20"/>
        <v>0</v>
      </c>
      <c r="AP1519" s="26">
        <f t="shared" si="21"/>
        <v>0</v>
      </c>
      <c r="AQ1519" s="25">
        <f t="shared" si="22"/>
        <v>1</v>
      </c>
      <c r="AR1519" s="26">
        <f t="shared" si="23"/>
        <v>0</v>
      </c>
      <c r="BD1519" s="30"/>
      <c r="BE1519" s="30"/>
      <c r="BF1519" s="30"/>
    </row>
    <row r="1520" spans="1:58" x14ac:dyDescent="0.2">
      <c r="A1520" s="40">
        <v>40276</v>
      </c>
      <c r="B1520" s="13">
        <v>17.45</v>
      </c>
      <c r="C1520" s="14">
        <v>19.850000000000001</v>
      </c>
      <c r="D1520" s="31">
        <f t="shared" si="14"/>
        <v>8223.8224849177095</v>
      </c>
      <c r="E1520" s="31">
        <f t="shared" si="15"/>
        <v>12460.943870239478</v>
      </c>
      <c r="F1520" s="16">
        <f t="shared" si="0"/>
        <v>20684.76635515719</v>
      </c>
      <c r="G1520" s="16">
        <f t="shared" si="1"/>
        <v>18.895811123755742</v>
      </c>
      <c r="H1520" s="17">
        <f t="shared" si="2"/>
        <v>0.1209068010075568</v>
      </c>
      <c r="I1520" s="16">
        <v>16.48</v>
      </c>
      <c r="J1520" s="32">
        <f t="shared" si="16"/>
        <v>0.98286033095678593</v>
      </c>
      <c r="K1520" s="72">
        <f t="shared" ca="1" si="83"/>
        <v>5052.2431439941374</v>
      </c>
      <c r="L1520" s="16">
        <v>5048.3198240000002</v>
      </c>
      <c r="M1520" s="21">
        <f t="shared" ca="1" si="84"/>
        <v>7.7715361366084343E-4</v>
      </c>
      <c r="N1520" s="18"/>
      <c r="O1520" s="21"/>
      <c r="P1520" s="21"/>
      <c r="Q1520" s="33">
        <f t="shared" si="17"/>
        <v>1.017139669043214</v>
      </c>
      <c r="R1520" s="5">
        <f t="shared" ca="1" si="4"/>
        <v>8.2478976055616009</v>
      </c>
      <c r="S1520" s="20"/>
      <c r="T1520" s="20"/>
      <c r="U1520" s="5">
        <f t="shared" ca="1" si="5"/>
        <v>15.544357936829963</v>
      </c>
      <c r="V1520" s="23"/>
      <c r="W1520" s="20"/>
      <c r="X1520" s="32">
        <f t="shared" si="18"/>
        <v>0.96572066191357187</v>
      </c>
      <c r="Y1520" s="18">
        <f t="shared" ca="1" si="6"/>
        <v>45358731.407271713</v>
      </c>
      <c r="Z1520" s="20"/>
      <c r="AA1520" s="20"/>
      <c r="AB1520" s="18"/>
      <c r="AC1520" s="20"/>
      <c r="AD1520" s="20"/>
      <c r="AE1520" s="24">
        <f t="shared" si="98"/>
        <v>9</v>
      </c>
      <c r="AH1520" s="25" t="str">
        <f t="shared" ca="1" si="7"/>
        <v>-</v>
      </c>
      <c r="AI1520" s="15">
        <f t="shared" ca="1" si="8"/>
        <v>20.040352200323767</v>
      </c>
      <c r="AJ1520" s="15">
        <f t="shared" ca="1" si="9"/>
        <v>21.092644880429223</v>
      </c>
      <c r="AK1520" s="17">
        <f t="shared" ca="1" si="10"/>
        <v>0.11187547707946925</v>
      </c>
      <c r="AL1520" s="17">
        <f t="shared" ca="1" si="11"/>
        <v>9.2742445291529862E-2</v>
      </c>
      <c r="AM1520" s="26">
        <f t="shared" ca="1" si="12"/>
        <v>0</v>
      </c>
      <c r="AN1520" s="26">
        <f t="shared" ca="1" si="13"/>
        <v>1</v>
      </c>
      <c r="AO1520" s="25">
        <f t="shared" si="20"/>
        <v>0</v>
      </c>
      <c r="AP1520" s="26">
        <f t="shared" si="21"/>
        <v>0</v>
      </c>
      <c r="AQ1520" s="25">
        <f t="shared" si="22"/>
        <v>1</v>
      </c>
      <c r="AR1520" s="26">
        <f t="shared" si="23"/>
        <v>0</v>
      </c>
      <c r="BD1520" s="30"/>
      <c r="BE1520" s="30"/>
      <c r="BF1520" s="30"/>
    </row>
    <row r="1521" spans="1:58" x14ac:dyDescent="0.2">
      <c r="A1521" s="40">
        <v>40277</v>
      </c>
      <c r="B1521" s="13">
        <v>17.2</v>
      </c>
      <c r="C1521" s="14">
        <v>19.649999999999999</v>
      </c>
      <c r="D1521" s="31">
        <f t="shared" si="14"/>
        <v>7310.0644310379639</v>
      </c>
      <c r="E1521" s="31">
        <f t="shared" si="15"/>
        <v>13264.222360929733</v>
      </c>
      <c r="F1521" s="16">
        <f t="shared" si="0"/>
        <v>20574.286791967697</v>
      </c>
      <c r="G1521" s="16">
        <f t="shared" si="1"/>
        <v>18.779512578631156</v>
      </c>
      <c r="H1521" s="17">
        <f t="shared" si="2"/>
        <v>0.12468193384223913</v>
      </c>
      <c r="I1521" s="16">
        <v>16.14</v>
      </c>
      <c r="J1521" s="32">
        <f t="shared" si="16"/>
        <v>0.98853703916532787</v>
      </c>
      <c r="K1521" s="72">
        <f t="shared" ca="1" si="83"/>
        <v>4994.1258699019536</v>
      </c>
      <c r="L1521" s="16">
        <v>5004.7998049999997</v>
      </c>
      <c r="M1521" s="21">
        <f t="shared" ca="1" si="84"/>
        <v>-2.1327396727002668E-3</v>
      </c>
      <c r="N1521" s="18"/>
      <c r="O1521" s="21"/>
      <c r="P1521" s="21"/>
      <c r="Q1521" s="33">
        <f t="shared" si="17"/>
        <v>1.0114629608346721</v>
      </c>
      <c r="R1521" s="5">
        <f t="shared" ca="1" si="4"/>
        <v>8.34209539758203</v>
      </c>
      <c r="S1521" s="20"/>
      <c r="T1521" s="20"/>
      <c r="U1521" s="5">
        <f t="shared" ca="1" si="5"/>
        <v>15.72200403501121</v>
      </c>
      <c r="V1521" s="23"/>
      <c r="W1521" s="20"/>
      <c r="X1521" s="32">
        <f t="shared" si="18"/>
        <v>0.97707407833065585</v>
      </c>
      <c r="Y1521" s="18">
        <f t="shared" ca="1" si="6"/>
        <v>44315923.922385223</v>
      </c>
      <c r="Z1521" s="20"/>
      <c r="AA1521" s="20"/>
      <c r="AB1521" s="18"/>
      <c r="AC1521" s="20"/>
      <c r="AD1521" s="20"/>
      <c r="AE1521" s="24">
        <f t="shared" si="98"/>
        <v>8</v>
      </c>
      <c r="AH1521" s="25" t="str">
        <f t="shared" ca="1" si="7"/>
        <v>-</v>
      </c>
      <c r="AI1521" s="15">
        <f t="shared" ca="1" si="8"/>
        <v>19.952110494693468</v>
      </c>
      <c r="AJ1521" s="15">
        <f t="shared" ca="1" si="9"/>
        <v>20.925729314500206</v>
      </c>
      <c r="AK1521" s="17">
        <f t="shared" ca="1" si="10"/>
        <v>0.11638595811666784</v>
      </c>
      <c r="AL1521" s="17">
        <f t="shared" ca="1" si="11"/>
        <v>9.5793686846324985E-2</v>
      </c>
      <c r="AM1521" s="26">
        <f t="shared" ca="1" si="12"/>
        <v>0</v>
      </c>
      <c r="AN1521" s="26">
        <f t="shared" ca="1" si="13"/>
        <v>1</v>
      </c>
      <c r="AO1521" s="25">
        <f t="shared" si="20"/>
        <v>0</v>
      </c>
      <c r="AP1521" s="26">
        <f t="shared" si="21"/>
        <v>0</v>
      </c>
      <c r="AQ1521" s="25">
        <f t="shared" si="22"/>
        <v>1</v>
      </c>
      <c r="AR1521" s="26">
        <f t="shared" si="23"/>
        <v>0</v>
      </c>
      <c r="BD1521" s="30"/>
      <c r="BE1521" s="30"/>
      <c r="BF1521" s="30"/>
    </row>
    <row r="1522" spans="1:58" x14ac:dyDescent="0.2">
      <c r="A1522" s="40">
        <v>40280</v>
      </c>
      <c r="B1522" s="13">
        <v>17.100000000000001</v>
      </c>
      <c r="C1522" s="14">
        <v>19.649999999999999</v>
      </c>
      <c r="D1522" s="31">
        <f t="shared" si="14"/>
        <v>6396.3063771582183</v>
      </c>
      <c r="E1522" s="31">
        <f t="shared" si="15"/>
        <v>14064.051293587831</v>
      </c>
      <c r="F1522" s="16">
        <f t="shared" si="0"/>
        <v>20460.357670746049</v>
      </c>
      <c r="G1522" s="16">
        <f t="shared" si="1"/>
        <v>18.852820325811109</v>
      </c>
      <c r="H1522" s="17">
        <f t="shared" si="2"/>
        <v>0.1297709923664121</v>
      </c>
      <c r="I1522" s="16">
        <v>15.58</v>
      </c>
      <c r="J1522" s="32">
        <f t="shared" si="16"/>
        <v>0.99834453443095028</v>
      </c>
      <c r="K1522" s="72">
        <f t="shared" ca="1" si="83"/>
        <v>4985.6550030258404</v>
      </c>
      <c r="L1522" s="16">
        <v>4992</v>
      </c>
      <c r="M1522" s="21">
        <f t="shared" ca="1" si="84"/>
        <v>-1.2710330477082503E-3</v>
      </c>
      <c r="N1522" s="18"/>
      <c r="O1522" s="21"/>
      <c r="P1522" s="21"/>
      <c r="Q1522" s="33">
        <f t="shared" si="17"/>
        <v>1.0016554655690497</v>
      </c>
      <c r="R1522" s="5">
        <f t="shared" ca="1" si="4"/>
        <v>8.3555573532552163</v>
      </c>
      <c r="S1522" s="20"/>
      <c r="T1522" s="20"/>
      <c r="U1522" s="5">
        <f t="shared" ca="1" si="5"/>
        <v>15.747492130692997</v>
      </c>
      <c r="V1522" s="23"/>
      <c r="W1522" s="20"/>
      <c r="X1522" s="32">
        <f t="shared" si="18"/>
        <v>0.99668906886190045</v>
      </c>
      <c r="Y1522" s="18">
        <f t="shared" ca="1" si="6"/>
        <v>44166290.036856912</v>
      </c>
      <c r="Z1522" s="20"/>
      <c r="AA1522" s="20"/>
      <c r="AB1522" s="18"/>
      <c r="AC1522" s="20"/>
      <c r="AD1522" s="20"/>
      <c r="AE1522" s="24">
        <f t="shared" si="98"/>
        <v>7</v>
      </c>
      <c r="AH1522" s="25" t="str">
        <f t="shared" ca="1" si="7"/>
        <v>-</v>
      </c>
      <c r="AI1522" s="15">
        <f t="shared" ca="1" si="8"/>
        <v>19.852841610620029</v>
      </c>
      <c r="AJ1522" s="15">
        <f t="shared" ca="1" si="9"/>
        <v>20.76264644324992</v>
      </c>
      <c r="AK1522" s="17">
        <f t="shared" ca="1" si="10"/>
        <v>0.12019973000354807</v>
      </c>
      <c r="AL1522" s="17">
        <f t="shared" ca="1" si="11"/>
        <v>9.9096681561533451E-2</v>
      </c>
      <c r="AM1522" s="26">
        <f t="shared" ca="1" si="12"/>
        <v>0</v>
      </c>
      <c r="AN1522" s="26">
        <f t="shared" ca="1" si="13"/>
        <v>1</v>
      </c>
      <c r="AO1522" s="25">
        <f t="shared" si="20"/>
        <v>0</v>
      </c>
      <c r="AP1522" s="26">
        <f t="shared" si="21"/>
        <v>0</v>
      </c>
      <c r="AQ1522" s="25">
        <f t="shared" si="22"/>
        <v>1</v>
      </c>
      <c r="AR1522" s="26">
        <f t="shared" si="23"/>
        <v>0</v>
      </c>
      <c r="BD1522" s="30"/>
      <c r="BE1522" s="30"/>
      <c r="BF1522" s="30"/>
    </row>
    <row r="1523" spans="1:58" x14ac:dyDescent="0.2">
      <c r="A1523" s="40">
        <v>40281</v>
      </c>
      <c r="B1523" s="13">
        <v>17.149999999999999</v>
      </c>
      <c r="C1523" s="14">
        <v>19.75</v>
      </c>
      <c r="D1523" s="31">
        <f t="shared" si="14"/>
        <v>5482.5483232784727</v>
      </c>
      <c r="E1523" s="31">
        <f t="shared" si="15"/>
        <v>14859.230058032799</v>
      </c>
      <c r="F1523" s="16">
        <f t="shared" si="0"/>
        <v>20341.778381311273</v>
      </c>
      <c r="G1523" s="16">
        <f t="shared" si="1"/>
        <v>19.049243882549604</v>
      </c>
      <c r="H1523" s="17">
        <f t="shared" si="2"/>
        <v>0.1316455696202532</v>
      </c>
      <c r="I1523" s="16">
        <v>16.2</v>
      </c>
      <c r="J1523" s="32">
        <f t="shared" si="16"/>
        <v>1.0045628433575391</v>
      </c>
      <c r="K1523" s="72">
        <f t="shared" ca="1" si="83"/>
        <v>5008.1995832535549</v>
      </c>
      <c r="L1523" s="16">
        <v>5043.2001950000003</v>
      </c>
      <c r="M1523" s="21">
        <f t="shared" ca="1" si="84"/>
        <v>-6.9401591039646255E-3</v>
      </c>
      <c r="N1523" s="18"/>
      <c r="O1523" s="21"/>
      <c r="P1523" s="21"/>
      <c r="Q1523" s="33">
        <f t="shared" si="17"/>
        <v>0.99543715664246091</v>
      </c>
      <c r="R1523" s="5">
        <f t="shared" ca="1" si="4"/>
        <v>8.3170857605988591</v>
      </c>
      <c r="S1523" s="20"/>
      <c r="T1523" s="20"/>
      <c r="U1523" s="5">
        <f t="shared" ca="1" si="5"/>
        <v>15.675102128539871</v>
      </c>
      <c r="V1523" s="23"/>
      <c r="W1523" s="20"/>
      <c r="X1523" s="32">
        <f t="shared" si="18"/>
        <v>1.0091256867150782</v>
      </c>
      <c r="Y1523" s="18">
        <f t="shared" ca="1" si="6"/>
        <v>44566404.515481159</v>
      </c>
      <c r="Z1523" s="20"/>
      <c r="AA1523" s="20"/>
      <c r="AB1523" s="18"/>
      <c r="AC1523" s="20"/>
      <c r="AD1523" s="20"/>
      <c r="AE1523" s="24">
        <f t="shared" si="98"/>
        <v>6</v>
      </c>
      <c r="AH1523" s="25" t="str">
        <f t="shared" ca="1" si="7"/>
        <v>-</v>
      </c>
      <c r="AI1523" s="15">
        <f t="shared" ca="1" si="8"/>
        <v>19.763159458684246</v>
      </c>
      <c r="AJ1523" s="15">
        <f t="shared" ca="1" si="9"/>
        <v>20.62069807889646</v>
      </c>
      <c r="AK1523" s="17">
        <f t="shared" ca="1" si="10"/>
        <v>0.12289413902707103</v>
      </c>
      <c r="AL1523" s="17">
        <f t="shared" ca="1" si="11"/>
        <v>0.10300425316510341</v>
      </c>
      <c r="AM1523" s="26">
        <f t="shared" ca="1" si="12"/>
        <v>0</v>
      </c>
      <c r="AN1523" s="26">
        <f t="shared" ca="1" si="13"/>
        <v>1</v>
      </c>
      <c r="AO1523" s="25">
        <f t="shared" si="20"/>
        <v>0</v>
      </c>
      <c r="AP1523" s="26">
        <f t="shared" si="21"/>
        <v>0</v>
      </c>
      <c r="AQ1523" s="25">
        <f t="shared" si="22"/>
        <v>1</v>
      </c>
      <c r="AR1523" s="26">
        <f t="shared" si="23"/>
        <v>0</v>
      </c>
      <c r="BD1523" s="30"/>
      <c r="BE1523" s="30"/>
      <c r="BF1523" s="30"/>
    </row>
    <row r="1524" spans="1:58" x14ac:dyDescent="0.2">
      <c r="A1524" s="40">
        <v>40282</v>
      </c>
      <c r="B1524" s="13">
        <v>16.7</v>
      </c>
      <c r="C1524" s="14">
        <v>19.3</v>
      </c>
      <c r="D1524" s="31">
        <f t="shared" si="14"/>
        <v>4568.7902693987271</v>
      </c>
      <c r="E1524" s="31">
        <f t="shared" si="15"/>
        <v>15652.695912414452</v>
      </c>
      <c r="F1524" s="16">
        <f t="shared" si="0"/>
        <v>20221.486181813179</v>
      </c>
      <c r="G1524" s="16">
        <f t="shared" si="1"/>
        <v>18.71256272691172</v>
      </c>
      <c r="H1524" s="17">
        <f t="shared" si="2"/>
        <v>0.13471502590673579</v>
      </c>
      <c r="I1524" s="16">
        <v>15.59</v>
      </c>
      <c r="J1524" s="32">
        <f t="shared" si="16"/>
        <v>0.97651671092155012</v>
      </c>
      <c r="K1524" s="72">
        <f t="shared" ca="1" si="83"/>
        <v>4890.3912050989411</v>
      </c>
      <c r="L1524" s="16">
        <v>4902.3999020000001</v>
      </c>
      <c r="M1524" s="21">
        <f t="shared" ca="1" si="84"/>
        <v>-2.4495547366831295E-3</v>
      </c>
      <c r="N1524" s="18"/>
      <c r="O1524" s="21"/>
      <c r="P1524" s="21"/>
      <c r="Q1524" s="33">
        <f t="shared" si="17"/>
        <v>1.0234832890784498</v>
      </c>
      <c r="R1524" s="5">
        <f t="shared" ca="1" si="4"/>
        <v>8.5120436744881065</v>
      </c>
      <c r="S1524" s="20"/>
      <c r="T1524" s="20"/>
      <c r="U1524" s="5">
        <f t="shared" ca="1" si="5"/>
        <v>16.042655837080606</v>
      </c>
      <c r="V1524" s="23"/>
      <c r="W1524" s="20"/>
      <c r="X1524" s="32">
        <f t="shared" si="18"/>
        <v>0.95303342184310025</v>
      </c>
      <c r="Y1524" s="18">
        <f t="shared" ca="1" si="6"/>
        <v>42470477.695596479</v>
      </c>
      <c r="Z1524" s="20"/>
      <c r="AA1524" s="20"/>
      <c r="AB1524" s="18"/>
      <c r="AC1524" s="20"/>
      <c r="AD1524" s="20"/>
      <c r="AE1524" s="24">
        <f t="shared" si="98"/>
        <v>5</v>
      </c>
      <c r="AH1524" s="25" t="str">
        <f t="shared" ca="1" si="7"/>
        <v>-</v>
      </c>
      <c r="AI1524" s="15">
        <f t="shared" ca="1" si="8"/>
        <v>19.648586417702905</v>
      </c>
      <c r="AJ1524" s="15">
        <f t="shared" ca="1" si="9"/>
        <v>20.470969764740882</v>
      </c>
      <c r="AK1524" s="17">
        <f t="shared" ca="1" si="10"/>
        <v>0.12519550984360087</v>
      </c>
      <c r="AL1524" s="17">
        <f t="shared" ca="1" si="11"/>
        <v>0.10637197923577556</v>
      </c>
      <c r="AM1524" s="26">
        <f t="shared" ca="1" si="12"/>
        <v>0</v>
      </c>
      <c r="AN1524" s="26">
        <f t="shared" ca="1" si="13"/>
        <v>1</v>
      </c>
      <c r="AO1524" s="25">
        <f t="shared" si="20"/>
        <v>0</v>
      </c>
      <c r="AP1524" s="26">
        <f t="shared" si="21"/>
        <v>0</v>
      </c>
      <c r="AQ1524" s="25">
        <f t="shared" si="22"/>
        <v>1</v>
      </c>
      <c r="AR1524" s="26">
        <f t="shared" si="23"/>
        <v>0</v>
      </c>
      <c r="BD1524" s="30"/>
      <c r="BE1524" s="30"/>
      <c r="BF1524" s="30"/>
    </row>
    <row r="1525" spans="1:58" x14ac:dyDescent="0.2">
      <c r="A1525" s="40">
        <v>40283</v>
      </c>
      <c r="B1525" s="13">
        <v>16.7</v>
      </c>
      <c r="C1525" s="14">
        <v>19.3</v>
      </c>
      <c r="D1525" s="31">
        <f t="shared" si="14"/>
        <v>3655.0322155189815</v>
      </c>
      <c r="E1525" s="31">
        <f t="shared" si="15"/>
        <v>16443.3570263933</v>
      </c>
      <c r="F1525" s="16">
        <f t="shared" si="0"/>
        <v>20098.389241912282</v>
      </c>
      <c r="G1525" s="16">
        <f t="shared" si="1"/>
        <v>18.827171872035791</v>
      </c>
      <c r="H1525" s="17">
        <f t="shared" si="2"/>
        <v>0.13471502590673579</v>
      </c>
      <c r="I1525" s="16">
        <v>15.89</v>
      </c>
      <c r="J1525" s="32">
        <f t="shared" si="16"/>
        <v>1</v>
      </c>
      <c r="K1525" s="72">
        <f t="shared" ca="1" si="83"/>
        <v>4890.1918336487488</v>
      </c>
      <c r="L1525" s="16">
        <v>4879.3598629999997</v>
      </c>
      <c r="M1525" s="21">
        <f t="shared" ca="1" si="84"/>
        <v>2.2199573208132365E-3</v>
      </c>
      <c r="N1525" s="18"/>
      <c r="O1525" s="21"/>
      <c r="P1525" s="21"/>
      <c r="Q1525" s="33">
        <f t="shared" si="17"/>
        <v>1</v>
      </c>
      <c r="R1525" s="5">
        <f t="shared" ca="1" si="4"/>
        <v>8.5116890739437601</v>
      </c>
      <c r="S1525" s="20"/>
      <c r="T1525" s="20"/>
      <c r="U1525" s="5">
        <f t="shared" ca="1" si="5"/>
        <v>16.042106609806293</v>
      </c>
      <c r="V1525" s="23"/>
      <c r="W1525" s="20"/>
      <c r="X1525" s="32">
        <f t="shared" si="18"/>
        <v>1</v>
      </c>
      <c r="Y1525" s="18">
        <f t="shared" ca="1" si="6"/>
        <v>42467682.580527529</v>
      </c>
      <c r="Z1525" s="20"/>
      <c r="AA1525" s="20"/>
      <c r="AB1525" s="18"/>
      <c r="AC1525" s="20"/>
      <c r="AD1525" s="20"/>
      <c r="AE1525" s="24">
        <f t="shared" si="98"/>
        <v>4</v>
      </c>
      <c r="AH1525" s="25" t="str">
        <f t="shared" ca="1" si="7"/>
        <v>-</v>
      </c>
      <c r="AI1525" s="15">
        <f t="shared" ca="1" si="8"/>
        <v>19.559177357948471</v>
      </c>
      <c r="AJ1525" s="15">
        <f t="shared" ca="1" si="9"/>
        <v>20.355877041344019</v>
      </c>
      <c r="AK1525" s="17">
        <f t="shared" ca="1" si="10"/>
        <v>0.12940589144165546</v>
      </c>
      <c r="AL1525" s="17">
        <f t="shared" ca="1" si="11"/>
        <v>0.1092296074650168</v>
      </c>
      <c r="AM1525" s="26">
        <f t="shared" ca="1" si="12"/>
        <v>0</v>
      </c>
      <c r="AN1525" s="26">
        <f t="shared" ca="1" si="13"/>
        <v>1</v>
      </c>
      <c r="AO1525" s="25">
        <f t="shared" si="20"/>
        <v>0</v>
      </c>
      <c r="AP1525" s="26">
        <f t="shared" si="21"/>
        <v>0</v>
      </c>
      <c r="AQ1525" s="25">
        <f t="shared" si="22"/>
        <v>1</v>
      </c>
      <c r="AR1525" s="26">
        <f t="shared" si="23"/>
        <v>0</v>
      </c>
      <c r="BD1525" s="30"/>
      <c r="BE1525" s="30"/>
      <c r="BF1525" s="30"/>
    </row>
    <row r="1526" spans="1:58" x14ac:dyDescent="0.2">
      <c r="A1526" s="40">
        <v>40284</v>
      </c>
      <c r="B1526" s="13">
        <v>18.2</v>
      </c>
      <c r="C1526" s="14">
        <v>19.95</v>
      </c>
      <c r="D1526" s="31">
        <f t="shared" si="14"/>
        <v>2741.2741616392359</v>
      </c>
      <c r="E1526" s="31">
        <f t="shared" si="15"/>
        <v>17234.018140372147</v>
      </c>
      <c r="F1526" s="16">
        <f t="shared" si="0"/>
        <v>19975.292302011381</v>
      </c>
      <c r="G1526" s="16">
        <f t="shared" si="1"/>
        <v>19.709841823071315</v>
      </c>
      <c r="H1526" s="17">
        <f t="shared" si="2"/>
        <v>8.7719298245614086E-2</v>
      </c>
      <c r="I1526" s="16">
        <v>18.36</v>
      </c>
      <c r="J1526" s="32">
        <f t="shared" si="16"/>
        <v>1.0404709087042889</v>
      </c>
      <c r="K1526" s="72">
        <f t="shared" ca="1" si="83"/>
        <v>5087.894909157777</v>
      </c>
      <c r="L1526" s="16">
        <v>5112.3198240000002</v>
      </c>
      <c r="M1526" s="21">
        <f t="shared" ca="1" si="84"/>
        <v>-4.7776578311003546E-3</v>
      </c>
      <c r="N1526" s="18"/>
      <c r="O1526" s="21"/>
      <c r="P1526" s="21"/>
      <c r="Q1526" s="33">
        <f t="shared" si="17"/>
        <v>0.95952909129571107</v>
      </c>
      <c r="R1526" s="5">
        <f t="shared" ca="1" si="4"/>
        <v>8.1668730471491475</v>
      </c>
      <c r="S1526" s="20"/>
      <c r="T1526" s="20"/>
      <c r="U1526" s="5">
        <f t="shared" ca="1" si="5"/>
        <v>15.392340996270974</v>
      </c>
      <c r="V1526" s="23"/>
      <c r="W1526" s="20"/>
      <c r="X1526" s="32">
        <f t="shared" si="18"/>
        <v>1.0809418174085779</v>
      </c>
      <c r="Y1526" s="18">
        <f t="shared" ca="1" si="6"/>
        <v>45902072.831808478</v>
      </c>
      <c r="Z1526" s="20"/>
      <c r="AA1526" s="20"/>
      <c r="AB1526" s="18"/>
      <c r="AC1526" s="20"/>
      <c r="AD1526" s="20"/>
      <c r="AE1526" s="24">
        <f t="shared" si="98"/>
        <v>3</v>
      </c>
      <c r="AH1526" s="25" t="str">
        <f t="shared" ca="1" si="7"/>
        <v>-</v>
      </c>
      <c r="AI1526" s="15">
        <f t="shared" ca="1" si="8"/>
        <v>19.54059839714234</v>
      </c>
      <c r="AJ1526" s="15">
        <f t="shared" ca="1" si="9"/>
        <v>20.281726841906732</v>
      </c>
      <c r="AK1526" s="17">
        <f t="shared" ca="1" si="10"/>
        <v>0.12387464098133168</v>
      </c>
      <c r="AL1526" s="17">
        <f t="shared" ca="1" si="11"/>
        <v>0.10966010055686883</v>
      </c>
      <c r="AM1526" s="26">
        <f t="shared" ca="1" si="12"/>
        <v>0</v>
      </c>
      <c r="AN1526" s="26">
        <f t="shared" ca="1" si="13"/>
        <v>1</v>
      </c>
      <c r="AO1526" s="25">
        <f t="shared" si="20"/>
        <v>0</v>
      </c>
      <c r="AP1526" s="26">
        <f t="shared" si="21"/>
        <v>0</v>
      </c>
      <c r="AQ1526" s="25">
        <f t="shared" si="22"/>
        <v>1</v>
      </c>
      <c r="AR1526" s="26">
        <f t="shared" si="23"/>
        <v>0</v>
      </c>
      <c r="BD1526" s="30"/>
      <c r="BE1526" s="30"/>
      <c r="BF1526" s="30"/>
    </row>
    <row r="1527" spans="1:58" x14ac:dyDescent="0.2">
      <c r="A1527" s="40">
        <v>40287</v>
      </c>
      <c r="B1527" s="13">
        <v>17.399999999999999</v>
      </c>
      <c r="C1527" s="14">
        <v>19.5</v>
      </c>
      <c r="D1527" s="31">
        <f t="shared" si="14"/>
        <v>1827.5161077594908</v>
      </c>
      <c r="E1527" s="31">
        <f t="shared" si="15"/>
        <v>18067.621978999283</v>
      </c>
      <c r="F1527" s="16">
        <f t="shared" si="0"/>
        <v>19895.138086758772</v>
      </c>
      <c r="G1527" s="16">
        <f t="shared" si="1"/>
        <v>19.307099412451471</v>
      </c>
      <c r="H1527" s="17">
        <f t="shared" si="2"/>
        <v>0.10769230769230775</v>
      </c>
      <c r="I1527" s="16">
        <v>17.34</v>
      </c>
      <c r="J1527" s="32">
        <f t="shared" si="16"/>
        <v>0.97563575628919408</v>
      </c>
      <c r="K1527" s="72">
        <f t="shared" ca="1" si="83"/>
        <v>4963.7298280469904</v>
      </c>
      <c r="L1527" s="16">
        <v>4963.8398440000001</v>
      </c>
      <c r="M1527" s="21">
        <f t="shared" ca="1" si="84"/>
        <v>-2.2163477563173151E-5</v>
      </c>
      <c r="N1527" s="18"/>
      <c r="O1527" s="21"/>
      <c r="P1527" s="21"/>
      <c r="Q1527" s="33">
        <f t="shared" si="17"/>
        <v>1.024364243710806</v>
      </c>
      <c r="R1527" s="5">
        <f t="shared" ca="1" si="4"/>
        <v>8.3655042220031302</v>
      </c>
      <c r="S1527" s="20"/>
      <c r="T1527" s="20"/>
      <c r="U1527" s="5">
        <f t="shared" ca="1" si="5"/>
        <v>15.766823941053753</v>
      </c>
      <c r="V1527" s="23"/>
      <c r="W1527" s="20"/>
      <c r="X1527" s="32">
        <f t="shared" si="18"/>
        <v>0.95127151257838816</v>
      </c>
      <c r="Y1527" s="18">
        <f t="shared" ca="1" si="6"/>
        <v>43662460.5008789</v>
      </c>
      <c r="Z1527" s="20"/>
      <c r="AA1527" s="20"/>
      <c r="AB1527" s="18"/>
      <c r="AC1527" s="20"/>
      <c r="AD1527" s="20"/>
      <c r="AE1527" s="24">
        <f t="shared" si="98"/>
        <v>2</v>
      </c>
      <c r="AH1527" s="25" t="str">
        <f t="shared" ca="1" si="7"/>
        <v>-</v>
      </c>
      <c r="AI1527" s="15">
        <f t="shared" ca="1" si="8"/>
        <v>19.514091895499138</v>
      </c>
      <c r="AJ1527" s="15">
        <f t="shared" ca="1" si="9"/>
        <v>20.218330710039147</v>
      </c>
      <c r="AK1527" s="17">
        <f t="shared" ca="1" si="10"/>
        <v>0.12104303662300979</v>
      </c>
      <c r="AL1527" s="17">
        <f t="shared" ca="1" si="11"/>
        <v>0.11112321602909593</v>
      </c>
      <c r="AM1527" s="26">
        <f t="shared" ca="1" si="12"/>
        <v>0</v>
      </c>
      <c r="AN1527" s="26">
        <f t="shared" ca="1" si="13"/>
        <v>1</v>
      </c>
      <c r="AO1527" s="25">
        <f t="shared" si="20"/>
        <v>0</v>
      </c>
      <c r="AP1527" s="26">
        <f t="shared" si="21"/>
        <v>0</v>
      </c>
      <c r="AQ1527" s="25">
        <f t="shared" si="22"/>
        <v>1</v>
      </c>
      <c r="AR1527" s="26">
        <f t="shared" si="23"/>
        <v>0</v>
      </c>
      <c r="BD1527" s="30"/>
      <c r="BE1527" s="30"/>
      <c r="BF1527" s="30"/>
    </row>
    <row r="1528" spans="1:58" x14ac:dyDescent="0.2">
      <c r="A1528" s="40">
        <v>40288</v>
      </c>
      <c r="B1528" s="13">
        <v>16</v>
      </c>
      <c r="C1528" s="14">
        <v>18.600000000000001</v>
      </c>
      <c r="D1528" s="31">
        <f t="shared" si="14"/>
        <v>913.75805387974538</v>
      </c>
      <c r="E1528" s="31">
        <f t="shared" si="15"/>
        <v>18882.975319384288</v>
      </c>
      <c r="F1528" s="73">
        <f t="shared" si="0"/>
        <v>19796.733373264033</v>
      </c>
      <c r="G1528" s="16">
        <f t="shared" si="1"/>
        <v>18.4799917695868</v>
      </c>
      <c r="H1528" s="17">
        <f t="shared" si="2"/>
        <v>0.13978494623655924</v>
      </c>
      <c r="I1528" s="16">
        <v>15.73</v>
      </c>
      <c r="J1528" s="32">
        <f t="shared" si="16"/>
        <v>0.95242616283169779</v>
      </c>
      <c r="K1528" s="72">
        <f t="shared" ca="1" si="83"/>
        <v>4727.3934192455772</v>
      </c>
      <c r="L1528" s="16">
        <v>4677.1201170000004</v>
      </c>
      <c r="M1528" s="21">
        <f t="shared" ca="1" si="84"/>
        <v>1.0748772960276917E-2</v>
      </c>
      <c r="N1528" s="18"/>
      <c r="O1528" s="21"/>
      <c r="P1528" s="21"/>
      <c r="Q1528" s="33">
        <f t="shared" si="17"/>
        <v>1.0475738371683021</v>
      </c>
      <c r="R1528" s="5">
        <f t="shared" ca="1" si="4"/>
        <v>8.7631182825005975</v>
      </c>
      <c r="S1528" s="20"/>
      <c r="T1528" s="20"/>
      <c r="U1528" s="5">
        <f t="shared" ca="1" si="5"/>
        <v>16.516346792238412</v>
      </c>
      <c r="V1528" s="23"/>
      <c r="W1528" s="20"/>
      <c r="X1528" s="32">
        <f t="shared" si="18"/>
        <v>0.90485232566339568</v>
      </c>
      <c r="Y1528" s="18">
        <f t="shared" ca="1" si="6"/>
        <v>39505478.778072596</v>
      </c>
      <c r="Z1528" s="20"/>
      <c r="AA1528" s="20"/>
      <c r="AB1528" s="18"/>
      <c r="AC1528" s="20"/>
      <c r="AD1528" s="20"/>
      <c r="AE1528" s="24">
        <f t="shared" si="98"/>
        <v>1</v>
      </c>
      <c r="AH1528" s="25" t="str">
        <f t="shared" ca="1" si="7"/>
        <v>-</v>
      </c>
      <c r="AI1528" s="15">
        <f t="shared" ca="1" si="8"/>
        <v>19.426653855798026</v>
      </c>
      <c r="AJ1528" s="15">
        <f t="shared" ca="1" si="9"/>
        <v>20.143052538860978</v>
      </c>
      <c r="AK1528" s="17">
        <f t="shared" ca="1" si="10"/>
        <v>0.12271202893470097</v>
      </c>
      <c r="AL1528" s="17">
        <f t="shared" ca="1" si="11"/>
        <v>0.11467544337164585</v>
      </c>
      <c r="AM1528" s="26">
        <f t="shared" ca="1" si="12"/>
        <v>0</v>
      </c>
      <c r="AN1528" s="26">
        <f t="shared" ca="1" si="13"/>
        <v>1</v>
      </c>
      <c r="AO1528" s="25">
        <f t="shared" si="20"/>
        <v>0</v>
      </c>
      <c r="AP1528" s="26">
        <f t="shared" si="21"/>
        <v>0</v>
      </c>
      <c r="AQ1528" s="25">
        <f t="shared" si="22"/>
        <v>1</v>
      </c>
      <c r="AR1528" s="26">
        <f t="shared" si="23"/>
        <v>0</v>
      </c>
      <c r="BD1528" s="30"/>
      <c r="BE1528" s="30"/>
      <c r="BF1528" s="30"/>
    </row>
    <row r="1529" spans="1:58" x14ac:dyDescent="0.2">
      <c r="A1529" s="41">
        <v>40289</v>
      </c>
      <c r="B1529" s="13">
        <v>18.7</v>
      </c>
      <c r="C1529" s="14">
        <v>20.75</v>
      </c>
      <c r="D1529" s="31">
        <f t="shared" si="14"/>
        <v>19669.003752829231</v>
      </c>
      <c r="E1529" s="31">
        <f t="shared" si="15"/>
        <v>0</v>
      </c>
      <c r="F1529" s="16">
        <f t="shared" si="0"/>
        <v>19669.003752829231</v>
      </c>
      <c r="G1529" s="16">
        <f t="shared" si="1"/>
        <v>18.7</v>
      </c>
      <c r="H1529" s="17">
        <f t="shared" si="2"/>
        <v>9.8795180722891618E-2</v>
      </c>
      <c r="I1529" s="16">
        <v>16.32</v>
      </c>
      <c r="J1529" s="32">
        <f t="shared" si="16"/>
        <v>1.0053763440860215</v>
      </c>
      <c r="K1529" s="72">
        <f t="shared" ca="1" si="83"/>
        <v>4752.6157503771519</v>
      </c>
      <c r="L1529" s="16">
        <v>4759.0400390000004</v>
      </c>
      <c r="M1529" s="21">
        <f t="shared" ca="1" si="84"/>
        <v>-1.3499127072270692E-3</v>
      </c>
      <c r="N1529" s="18"/>
      <c r="O1529" s="21"/>
      <c r="P1529" s="21"/>
      <c r="Q1529" s="33">
        <f t="shared" si="17"/>
        <v>0.9946236559139785</v>
      </c>
      <c r="R1529" s="5">
        <f t="shared" ca="1" si="4"/>
        <v>8.715641646053145</v>
      </c>
      <c r="S1529" s="20"/>
      <c r="T1529" s="20"/>
      <c r="U1529" s="5">
        <f t="shared" ca="1" si="5"/>
        <v>16.426986824572918</v>
      </c>
      <c r="V1529" s="23"/>
      <c r="W1529" s="20"/>
      <c r="X1529" s="32">
        <f t="shared" si="18"/>
        <v>1.010752688172043</v>
      </c>
      <c r="Y1529" s="18">
        <f t="shared" ca="1" si="6"/>
        <v>39927640.936484978</v>
      </c>
      <c r="Z1529" s="20"/>
      <c r="AA1529" s="20"/>
      <c r="AB1529" s="18"/>
      <c r="AC1529" s="20"/>
      <c r="AD1529" s="20"/>
      <c r="AE1529" s="24">
        <v>20</v>
      </c>
      <c r="AH1529" s="25" t="str">
        <f t="shared" ca="1" si="7"/>
        <v>-</v>
      </c>
      <c r="AI1529" s="15">
        <f t="shared" ca="1" si="8"/>
        <v>19.359774828438894</v>
      </c>
      <c r="AJ1529" s="15">
        <f t="shared" ca="1" si="9"/>
        <v>20.080421056562031</v>
      </c>
      <c r="AK1529" s="17">
        <f t="shared" ca="1" si="10"/>
        <v>0.11723696411847405</v>
      </c>
      <c r="AL1529" s="17">
        <f t="shared" ca="1" si="11"/>
        <v>0.11570308334329715</v>
      </c>
      <c r="AM1529" s="26">
        <f t="shared" ca="1" si="12"/>
        <v>0</v>
      </c>
      <c r="AN1529" s="26">
        <f t="shared" ca="1" si="13"/>
        <v>1</v>
      </c>
      <c r="AO1529" s="25">
        <f t="shared" si="20"/>
        <v>0</v>
      </c>
      <c r="AP1529" s="26">
        <f t="shared" si="21"/>
        <v>0</v>
      </c>
      <c r="AQ1529" s="25">
        <f t="shared" si="22"/>
        <v>1</v>
      </c>
      <c r="AR1529" s="26">
        <f t="shared" si="23"/>
        <v>0</v>
      </c>
      <c r="BD1529" s="30"/>
      <c r="BE1529" s="30"/>
      <c r="BF1529" s="30"/>
    </row>
    <row r="1530" spans="1:58" x14ac:dyDescent="0.2">
      <c r="A1530" s="40">
        <v>40290</v>
      </c>
      <c r="B1530" s="13">
        <v>18.649999999999999</v>
      </c>
      <c r="C1530" s="14">
        <v>20.75</v>
      </c>
      <c r="D1530" s="31">
        <f t="shared" si="14"/>
        <v>18685.553565187769</v>
      </c>
      <c r="E1530" s="31">
        <f t="shared" si="15"/>
        <v>886.29004862146166</v>
      </c>
      <c r="F1530" s="16">
        <f t="shared" si="0"/>
        <v>19571.843613809229</v>
      </c>
      <c r="G1530" s="16">
        <f t="shared" si="1"/>
        <v>18.745096258626951</v>
      </c>
      <c r="H1530" s="17">
        <f t="shared" si="2"/>
        <v>0.10120481927710845</v>
      </c>
      <c r="I1530" s="16">
        <v>16.47</v>
      </c>
      <c r="J1530" s="32">
        <f t="shared" si="16"/>
        <v>0.99745989304812832</v>
      </c>
      <c r="K1530" s="72">
        <f t="shared" ca="1" si="83"/>
        <v>4740.3503356065303</v>
      </c>
      <c r="L1530" s="16">
        <v>4720.6401370000003</v>
      </c>
      <c r="M1530" s="21">
        <f t="shared" ca="1" si="84"/>
        <v>4.1753232685633026E-3</v>
      </c>
      <c r="N1530" s="18"/>
      <c r="O1530" s="21"/>
      <c r="P1530" s="21"/>
      <c r="Q1530" s="33">
        <f t="shared" si="17"/>
        <v>1.0025401069518718</v>
      </c>
      <c r="R1530" s="5">
        <f t="shared" ca="1" si="4"/>
        <v>8.7374163035527008</v>
      </c>
      <c r="S1530" s="20"/>
      <c r="T1530" s="20"/>
      <c r="U1530" s="5">
        <f t="shared" ca="1" si="5"/>
        <v>16.468149314474037</v>
      </c>
      <c r="V1530" s="23"/>
      <c r="W1530" s="20"/>
      <c r="X1530" s="32">
        <f t="shared" si="18"/>
        <v>0.99491978609625653</v>
      </c>
      <c r="Y1530" s="18">
        <f t="shared" ca="1" si="6"/>
        <v>39722185.566431209</v>
      </c>
      <c r="Z1530" s="20"/>
      <c r="AA1530" s="20"/>
      <c r="AB1530" s="18"/>
      <c r="AC1530" s="20"/>
      <c r="AD1530" s="20"/>
      <c r="AE1530" s="24">
        <f t="shared" ref="AE1530:AE1548" si="99">AE1529-1</f>
        <v>19</v>
      </c>
      <c r="AH1530" s="25" t="str">
        <f t="shared" ca="1" si="7"/>
        <v>-</v>
      </c>
      <c r="AI1530" s="15">
        <f t="shared" ca="1" si="8"/>
        <v>19.312091840003784</v>
      </c>
      <c r="AJ1530" s="15">
        <f t="shared" ca="1" si="9"/>
        <v>19.999427255067108</v>
      </c>
      <c r="AK1530" s="17">
        <f t="shared" ca="1" si="10"/>
        <v>0.11165192968020282</v>
      </c>
      <c r="AL1530" s="17">
        <f t="shared" ca="1" si="11"/>
        <v>0.11637362264335455</v>
      </c>
      <c r="AM1530" s="26">
        <f t="shared" ca="1" si="12"/>
        <v>0</v>
      </c>
      <c r="AN1530" s="26">
        <f t="shared" ca="1" si="13"/>
        <v>0</v>
      </c>
      <c r="AO1530" s="25">
        <f t="shared" si="20"/>
        <v>0</v>
      </c>
      <c r="AP1530" s="26">
        <f t="shared" si="21"/>
        <v>0</v>
      </c>
      <c r="AQ1530" s="25">
        <f t="shared" si="22"/>
        <v>1</v>
      </c>
      <c r="AR1530" s="26">
        <f t="shared" si="23"/>
        <v>0</v>
      </c>
      <c r="BD1530" s="30"/>
      <c r="BE1530" s="30"/>
      <c r="BF1530" s="30"/>
    </row>
    <row r="1531" spans="1:58" x14ac:dyDescent="0.2">
      <c r="A1531" s="40">
        <v>40291</v>
      </c>
      <c r="B1531" s="13">
        <v>18.5</v>
      </c>
      <c r="C1531" s="14">
        <v>20.75</v>
      </c>
      <c r="D1531" s="31">
        <f t="shared" si="14"/>
        <v>17702.103377546307</v>
      </c>
      <c r="E1531" s="31">
        <f t="shared" si="15"/>
        <v>1770.2103377546305</v>
      </c>
      <c r="F1531" s="16">
        <f t="shared" si="0"/>
        <v>19472.313715300937</v>
      </c>
      <c r="G1531" s="16">
        <f t="shared" si="1"/>
        <v>18.704545454545453</v>
      </c>
      <c r="H1531" s="17">
        <f t="shared" si="2"/>
        <v>0.10843373493975905</v>
      </c>
      <c r="I1531" s="16">
        <v>16.62</v>
      </c>
      <c r="J1531" s="32">
        <f t="shared" si="16"/>
        <v>0.99276236429433062</v>
      </c>
      <c r="K1531" s="72">
        <f t="shared" ca="1" si="83"/>
        <v>4705.8495508818532</v>
      </c>
      <c r="L1531" s="16">
        <v>4702.7202150000003</v>
      </c>
      <c r="M1531" s="21">
        <f t="shared" ca="1" si="84"/>
        <v>6.6543101413337358E-4</v>
      </c>
      <c r="N1531" s="18"/>
      <c r="O1531" s="21"/>
      <c r="P1531" s="21"/>
      <c r="Q1531" s="33">
        <f t="shared" si="17"/>
        <v>1.0072376357056694</v>
      </c>
      <c r="R1531" s="5">
        <f t="shared" ca="1" si="4"/>
        <v>8.8002879160731826</v>
      </c>
      <c r="S1531" s="20"/>
      <c r="T1531" s="20"/>
      <c r="U1531" s="5">
        <f t="shared" ca="1" si="5"/>
        <v>16.586771905193643</v>
      </c>
      <c r="V1531" s="23"/>
      <c r="W1531" s="20"/>
      <c r="X1531" s="32">
        <f t="shared" si="18"/>
        <v>0.98552472858866125</v>
      </c>
      <c r="Y1531" s="18">
        <f t="shared" ca="1" si="6"/>
        <v>39144619.749796972</v>
      </c>
      <c r="Z1531" s="20"/>
      <c r="AA1531" s="20"/>
      <c r="AB1531" s="18"/>
      <c r="AC1531" s="20"/>
      <c r="AD1531" s="20"/>
      <c r="AE1531" s="24">
        <f t="shared" si="99"/>
        <v>18</v>
      </c>
      <c r="AH1531" s="25" t="str">
        <f t="shared" ca="1" si="7"/>
        <v>-</v>
      </c>
      <c r="AI1531" s="15">
        <f t="shared" ca="1" si="8"/>
        <v>19.238899004622713</v>
      </c>
      <c r="AJ1531" s="15">
        <f t="shared" ca="1" si="9"/>
        <v>19.926567023733234</v>
      </c>
      <c r="AK1531" s="17">
        <f t="shared" ca="1" si="10"/>
        <v>0.10727171451904004</v>
      </c>
      <c r="AL1531" s="17">
        <f t="shared" ca="1" si="11"/>
        <v>0.117049540600899</v>
      </c>
      <c r="AM1531" s="26">
        <f t="shared" ca="1" si="12"/>
        <v>0</v>
      </c>
      <c r="AN1531" s="26">
        <f t="shared" ca="1" si="13"/>
        <v>0</v>
      </c>
      <c r="AO1531" s="25">
        <f t="shared" si="20"/>
        <v>0</v>
      </c>
      <c r="AP1531" s="26">
        <f t="shared" si="21"/>
        <v>0</v>
      </c>
      <c r="AQ1531" s="25">
        <f t="shared" si="22"/>
        <v>1</v>
      </c>
      <c r="AR1531" s="26">
        <f t="shared" si="23"/>
        <v>0</v>
      </c>
      <c r="BD1531" s="30"/>
      <c r="BE1531" s="30"/>
      <c r="BF1531" s="30"/>
    </row>
    <row r="1532" spans="1:58" x14ac:dyDescent="0.2">
      <c r="A1532" s="40">
        <v>40294</v>
      </c>
      <c r="B1532" s="13">
        <v>18.75</v>
      </c>
      <c r="C1532" s="14">
        <v>20.95</v>
      </c>
      <c r="D1532" s="31">
        <f t="shared" si="14"/>
        <v>16718.653189904846</v>
      </c>
      <c r="E1532" s="31">
        <f t="shared" si="15"/>
        <v>2647.0213484229216</v>
      </c>
      <c r="F1532" s="16">
        <f t="shared" si="0"/>
        <v>19365.674538327767</v>
      </c>
      <c r="G1532" s="16">
        <f t="shared" si="1"/>
        <v>19.050709740577581</v>
      </c>
      <c r="H1532" s="17">
        <f t="shared" si="2"/>
        <v>0.1050119331742243</v>
      </c>
      <c r="I1532" s="16">
        <v>17.47</v>
      </c>
      <c r="J1532" s="32">
        <f t="shared" si="16"/>
        <v>1.0129291568867611</v>
      </c>
      <c r="K1532" s="72">
        <f t="shared" ca="1" si="83"/>
        <v>4766.4978895203458</v>
      </c>
      <c r="L1532" s="16">
        <v>4776.9599609999996</v>
      </c>
      <c r="M1532" s="21">
        <f t="shared" ca="1" si="84"/>
        <v>-2.1901107744398338E-3</v>
      </c>
      <c r="N1532" s="18"/>
      <c r="O1532" s="21"/>
      <c r="P1532" s="21"/>
      <c r="Q1532" s="33">
        <f t="shared" si="17"/>
        <v>0.98707084311323878</v>
      </c>
      <c r="R1532" s="5">
        <f t="shared" ca="1" si="4"/>
        <v>8.6861457444750378</v>
      </c>
      <c r="S1532" s="20"/>
      <c r="T1532" s="20"/>
      <c r="U1532" s="5">
        <f t="shared" ca="1" si="5"/>
        <v>16.371758415553355</v>
      </c>
      <c r="V1532" s="23"/>
      <c r="W1532" s="20"/>
      <c r="X1532" s="32">
        <f t="shared" si="18"/>
        <v>1.0258583137735224</v>
      </c>
      <c r="Y1532" s="18">
        <f t="shared" ca="1" si="6"/>
        <v>40154190.762922443</v>
      </c>
      <c r="Z1532" s="20"/>
      <c r="AA1532" s="20"/>
      <c r="AB1532" s="18"/>
      <c r="AC1532" s="20"/>
      <c r="AD1532" s="20"/>
      <c r="AE1532" s="24">
        <f t="shared" si="99"/>
        <v>17</v>
      </c>
      <c r="AH1532" s="25" t="str">
        <f t="shared" ca="1" si="7"/>
        <v>-</v>
      </c>
      <c r="AI1532" s="15">
        <f t="shared" ca="1" si="8"/>
        <v>19.168236084194803</v>
      </c>
      <c r="AJ1532" s="15">
        <f t="shared" ca="1" si="9"/>
        <v>19.861168691928679</v>
      </c>
      <c r="AK1532" s="17">
        <f t="shared" ca="1" si="10"/>
        <v>0.11015382034047506</v>
      </c>
      <c r="AL1532" s="17">
        <f t="shared" ca="1" si="11"/>
        <v>0.11693226385896735</v>
      </c>
      <c r="AM1532" s="26">
        <f t="shared" ca="1" si="12"/>
        <v>0</v>
      </c>
      <c r="AN1532" s="26">
        <f t="shared" ca="1" si="13"/>
        <v>0</v>
      </c>
      <c r="AO1532" s="25">
        <f t="shared" si="20"/>
        <v>0</v>
      </c>
      <c r="AP1532" s="26">
        <f t="shared" si="21"/>
        <v>0</v>
      </c>
      <c r="AQ1532" s="25">
        <f t="shared" si="22"/>
        <v>1</v>
      </c>
      <c r="AR1532" s="26">
        <f t="shared" si="23"/>
        <v>0</v>
      </c>
      <c r="BD1532" s="30"/>
      <c r="BE1532" s="30"/>
      <c r="BF1532" s="30"/>
    </row>
    <row r="1533" spans="1:58" x14ac:dyDescent="0.2">
      <c r="A1533" s="40">
        <v>40295</v>
      </c>
      <c r="B1533" s="13">
        <v>21.05</v>
      </c>
      <c r="C1533" s="14">
        <v>22.4</v>
      </c>
      <c r="D1533" s="31">
        <f t="shared" si="14"/>
        <v>15735.203002263384</v>
      </c>
      <c r="E1533" s="31">
        <f t="shared" si="15"/>
        <v>3527.1975306795998</v>
      </c>
      <c r="F1533" s="16">
        <f t="shared" si="0"/>
        <v>19262.400532942986</v>
      </c>
      <c r="G1533" s="16">
        <f t="shared" si="1"/>
        <v>21.297202660866379</v>
      </c>
      <c r="H1533" s="17">
        <f t="shared" si="2"/>
        <v>6.0267857142857095E-2</v>
      </c>
      <c r="I1533" s="16">
        <v>22.81</v>
      </c>
      <c r="J1533" s="32">
        <f t="shared" si="16"/>
        <v>1.1119600485938839</v>
      </c>
      <c r="K1533" s="72">
        <f t="shared" ca="1" si="83"/>
        <v>5299.939148145485</v>
      </c>
      <c r="L1533" s="16">
        <v>5248</v>
      </c>
      <c r="M1533" s="21">
        <f t="shared" ca="1" si="84"/>
        <v>9.8969413386975954E-3</v>
      </c>
      <c r="N1533" s="18"/>
      <c r="O1533" s="21"/>
      <c r="P1533" s="21"/>
      <c r="Q1533" s="33">
        <f t="shared" si="17"/>
        <v>0.88803995140611625</v>
      </c>
      <c r="R1533" s="5">
        <f t="shared" ca="1" si="4"/>
        <v>7.7133231045475537</v>
      </c>
      <c r="S1533" s="20"/>
      <c r="T1533" s="20"/>
      <c r="U1533" s="5">
        <f t="shared" ca="1" si="5"/>
        <v>14.538277806499741</v>
      </c>
      <c r="V1533" s="23"/>
      <c r="W1533" s="20"/>
      <c r="X1533" s="32">
        <f t="shared" si="18"/>
        <v>1.2239200971877675</v>
      </c>
      <c r="Y1533" s="18">
        <f t="shared" ca="1" si="6"/>
        <v>49142286.640486605</v>
      </c>
      <c r="Z1533" s="20"/>
      <c r="AA1533" s="20"/>
      <c r="AB1533" s="18"/>
      <c r="AC1533" s="20"/>
      <c r="AD1533" s="20"/>
      <c r="AE1533" s="24">
        <f t="shared" si="99"/>
        <v>16</v>
      </c>
      <c r="AH1533" s="25" t="str">
        <f t="shared" ca="1" si="7"/>
        <v>-</v>
      </c>
      <c r="AI1533" s="15">
        <f t="shared" ca="1" si="8"/>
        <v>19.21121169747099</v>
      </c>
      <c r="AJ1533" s="15">
        <f t="shared" ca="1" si="9"/>
        <v>19.858350529614011</v>
      </c>
      <c r="AK1533" s="17">
        <f t="shared" ca="1" si="10"/>
        <v>0.10224974524889996</v>
      </c>
      <c r="AL1533" s="17">
        <f t="shared" ca="1" si="11"/>
        <v>0.11348156021295122</v>
      </c>
      <c r="AM1533" s="26">
        <f t="shared" ca="1" si="12"/>
        <v>0</v>
      </c>
      <c r="AN1533" s="26">
        <f t="shared" ca="1" si="13"/>
        <v>0</v>
      </c>
      <c r="AO1533" s="25">
        <f t="shared" si="20"/>
        <v>0</v>
      </c>
      <c r="AP1533" s="26">
        <f t="shared" si="21"/>
        <v>0</v>
      </c>
      <c r="AQ1533" s="25">
        <f t="shared" si="22"/>
        <v>1</v>
      </c>
      <c r="AR1533" s="26">
        <f t="shared" si="23"/>
        <v>0</v>
      </c>
      <c r="BD1533" s="30"/>
      <c r="BE1533" s="30"/>
      <c r="BF1533" s="30"/>
    </row>
    <row r="1534" spans="1:58" x14ac:dyDescent="0.2">
      <c r="A1534" s="40">
        <v>40296</v>
      </c>
      <c r="B1534" s="13">
        <v>20.8</v>
      </c>
      <c r="C1534" s="14">
        <v>22.2</v>
      </c>
      <c r="D1534" s="31">
        <f t="shared" si="14"/>
        <v>14751.752814621923</v>
      </c>
      <c r="E1534" s="31">
        <f t="shared" si="15"/>
        <v>4451.3772829051695</v>
      </c>
      <c r="F1534" s="16">
        <f t="shared" si="0"/>
        <v>19203.130097527093</v>
      </c>
      <c r="G1534" s="16">
        <f t="shared" si="1"/>
        <v>21.124526687285723</v>
      </c>
      <c r="H1534" s="17">
        <f t="shared" si="2"/>
        <v>6.3063063063062974E-2</v>
      </c>
      <c r="I1534" s="16">
        <v>21.08</v>
      </c>
      <c r="J1534" s="32">
        <f t="shared" si="16"/>
        <v>0.98884002853523356</v>
      </c>
      <c r="K1534" s="72">
        <f t="shared" ca="1" si="83"/>
        <v>5240.5783218995839</v>
      </c>
      <c r="L1534" s="16">
        <v>5219.8398440000001</v>
      </c>
      <c r="M1534" s="21">
        <f t="shared" ca="1" si="84"/>
        <v>3.9730103833399933E-3</v>
      </c>
      <c r="N1534" s="18"/>
      <c r="O1534" s="21"/>
      <c r="P1534" s="21"/>
      <c r="Q1534" s="33">
        <f t="shared" si="17"/>
        <v>1.0111599714647665</v>
      </c>
      <c r="R1534" s="5">
        <f t="shared" ca="1" si="4"/>
        <v>7.79907865739795</v>
      </c>
      <c r="S1534" s="20"/>
      <c r="T1534" s="20"/>
      <c r="U1534" s="5">
        <f t="shared" ca="1" si="5"/>
        <v>14.70002129313826</v>
      </c>
      <c r="V1534" s="23"/>
      <c r="W1534" s="20"/>
      <c r="X1534" s="32">
        <f t="shared" si="18"/>
        <v>0.97768005707046712</v>
      </c>
      <c r="Y1534" s="18">
        <f t="shared" ca="1" si="6"/>
        <v>48042271.586877197</v>
      </c>
      <c r="Z1534" s="20"/>
      <c r="AA1534" s="20"/>
      <c r="AB1534" s="18"/>
      <c r="AC1534" s="20"/>
      <c r="AD1534" s="20"/>
      <c r="AE1534" s="24">
        <f t="shared" si="99"/>
        <v>15</v>
      </c>
      <c r="AH1534" s="25" t="str">
        <f t="shared" ca="1" si="7"/>
        <v>-</v>
      </c>
      <c r="AI1534" s="15">
        <f t="shared" ca="1" si="8"/>
        <v>19.262313907703486</v>
      </c>
      <c r="AJ1534" s="15">
        <f t="shared" ca="1" si="9"/>
        <v>19.85794043671676</v>
      </c>
      <c r="AK1534" s="17">
        <f t="shared" ca="1" si="10"/>
        <v>8.946276471998392E-2</v>
      </c>
      <c r="AL1534" s="17">
        <f t="shared" ca="1" si="11"/>
        <v>0.10986632659142034</v>
      </c>
      <c r="AM1534" s="26">
        <f t="shared" ca="1" si="12"/>
        <v>0</v>
      </c>
      <c r="AN1534" s="26">
        <f t="shared" ca="1" si="13"/>
        <v>0</v>
      </c>
      <c r="AO1534" s="25">
        <f t="shared" si="20"/>
        <v>0</v>
      </c>
      <c r="AP1534" s="26">
        <f t="shared" si="21"/>
        <v>0</v>
      </c>
      <c r="AQ1534" s="25">
        <f t="shared" si="22"/>
        <v>1</v>
      </c>
      <c r="AR1534" s="26">
        <f t="shared" si="23"/>
        <v>0</v>
      </c>
      <c r="BD1534" s="30"/>
      <c r="BE1534" s="30"/>
      <c r="BF1534" s="30"/>
    </row>
    <row r="1535" spans="1:58" x14ac:dyDescent="0.2">
      <c r="A1535" s="40">
        <v>40297</v>
      </c>
      <c r="B1535" s="13">
        <v>19.649999999999999</v>
      </c>
      <c r="C1535" s="14">
        <v>21.65</v>
      </c>
      <c r="D1535" s="31">
        <f t="shared" si="14"/>
        <v>13768.302626980461</v>
      </c>
      <c r="E1535" s="31">
        <f t="shared" si="15"/>
        <v>5372.8080893440165</v>
      </c>
      <c r="F1535" s="16">
        <f t="shared" si="0"/>
        <v>19141.110716324478</v>
      </c>
      <c r="G1535" s="16">
        <f t="shared" si="1"/>
        <v>20.211389374835157</v>
      </c>
      <c r="H1535" s="17">
        <f t="shared" si="2"/>
        <v>9.2378752886836057E-2</v>
      </c>
      <c r="I1535" s="16">
        <v>18.440000000000001</v>
      </c>
      <c r="J1535" s="32">
        <f t="shared" si="16"/>
        <v>0.95368355313724762</v>
      </c>
      <c r="K1535" s="72">
        <f t="shared" ca="1" si="83"/>
        <v>4997.6496020565355</v>
      </c>
      <c r="L1535" s="16">
        <v>5012.4799800000001</v>
      </c>
      <c r="M1535" s="21">
        <f t="shared" ca="1" si="84"/>
        <v>-2.9586907085192098E-3</v>
      </c>
      <c r="N1535" s="18"/>
      <c r="O1535" s="21"/>
      <c r="P1535" s="21"/>
      <c r="Q1535" s="33">
        <f t="shared" si="17"/>
        <v>1.0463164468627524</v>
      </c>
      <c r="R1535" s="5">
        <f t="shared" ca="1" si="4"/>
        <v>8.1599643220683973</v>
      </c>
      <c r="S1535" s="20"/>
      <c r="T1535" s="20"/>
      <c r="U1535" s="5">
        <f t="shared" ca="1" si="5"/>
        <v>15.380347477355224</v>
      </c>
      <c r="V1535" s="23"/>
      <c r="W1535" s="20"/>
      <c r="X1535" s="32">
        <f t="shared" si="18"/>
        <v>0.90736710627449513</v>
      </c>
      <c r="Y1535" s="18">
        <f t="shared" ca="1" si="6"/>
        <v>43589108.024193093</v>
      </c>
      <c r="Z1535" s="20"/>
      <c r="AA1535" s="20"/>
      <c r="AB1535" s="18"/>
      <c r="AC1535" s="20"/>
      <c r="AD1535" s="20"/>
      <c r="AE1535" s="24">
        <f t="shared" si="99"/>
        <v>14</v>
      </c>
      <c r="AH1535" s="25" t="str">
        <f t="shared" ca="1" si="7"/>
        <v>-</v>
      </c>
      <c r="AI1535" s="15">
        <f t="shared" ca="1" si="8"/>
        <v>19.28306291986333</v>
      </c>
      <c r="AJ1535" s="15">
        <f t="shared" ca="1" si="9"/>
        <v>19.837068961105128</v>
      </c>
      <c r="AK1535" s="17">
        <f t="shared" ca="1" si="10"/>
        <v>8.8393360080641317E-2</v>
      </c>
      <c r="AL1535" s="17">
        <f t="shared" ca="1" si="11"/>
        <v>0.10879920262694709</v>
      </c>
      <c r="AM1535" s="26">
        <f t="shared" ca="1" si="12"/>
        <v>0</v>
      </c>
      <c r="AN1535" s="26">
        <f t="shared" ca="1" si="13"/>
        <v>0</v>
      </c>
      <c r="AO1535" s="25">
        <f t="shared" si="20"/>
        <v>0</v>
      </c>
      <c r="AP1535" s="26">
        <f t="shared" si="21"/>
        <v>0</v>
      </c>
      <c r="AQ1535" s="25">
        <f t="shared" si="22"/>
        <v>1</v>
      </c>
      <c r="AR1535" s="26">
        <f t="shared" si="23"/>
        <v>0</v>
      </c>
      <c r="BD1535" s="30"/>
      <c r="BE1535" s="30"/>
      <c r="BF1535" s="30"/>
    </row>
    <row r="1536" spans="1:58" x14ac:dyDescent="0.2">
      <c r="A1536" s="40">
        <v>40298</v>
      </c>
      <c r="B1536" s="13">
        <v>21.6</v>
      </c>
      <c r="C1536" s="14">
        <v>23</v>
      </c>
      <c r="D1536" s="31">
        <f t="shared" si="14"/>
        <v>12784.852439339</v>
      </c>
      <c r="E1536" s="31">
        <f t="shared" si="15"/>
        <v>6265.4083751248345</v>
      </c>
      <c r="F1536" s="16">
        <f t="shared" si="0"/>
        <v>19050.260814463836</v>
      </c>
      <c r="G1536" s="16">
        <f t="shared" si="1"/>
        <v>22.060443655370584</v>
      </c>
      <c r="H1536" s="17">
        <f t="shared" si="2"/>
        <v>6.0869565217391286E-2</v>
      </c>
      <c r="I1536" s="16">
        <v>22.05</v>
      </c>
      <c r="J1536" s="32">
        <f t="shared" si="16"/>
        <v>1.0863052137613247</v>
      </c>
      <c r="K1536" s="72">
        <f t="shared" ca="1" si="83"/>
        <v>5428.7514909228184</v>
      </c>
      <c r="L1536" s="16">
        <v>5429.7597660000001</v>
      </c>
      <c r="M1536" s="21">
        <f t="shared" ca="1" si="84"/>
        <v>-1.8569423337939976E-4</v>
      </c>
      <c r="N1536" s="18"/>
      <c r="O1536" s="21"/>
      <c r="P1536" s="21"/>
      <c r="Q1536" s="33">
        <f t="shared" si="17"/>
        <v>0.91369478623867517</v>
      </c>
      <c r="R1536" s="5">
        <f t="shared" ca="1" si="4"/>
        <v>7.4554062616090784</v>
      </c>
      <c r="S1536" s="20"/>
      <c r="T1536" s="20"/>
      <c r="U1536" s="5">
        <f t="shared" ca="1" si="5"/>
        <v>14.0524621919952</v>
      </c>
      <c r="V1536" s="23"/>
      <c r="W1536" s="20"/>
      <c r="X1536" s="32">
        <f t="shared" si="18"/>
        <v>1.1726104275226497</v>
      </c>
      <c r="Y1536" s="18">
        <f t="shared" ca="1" si="6"/>
        <v>51109678.686263934</v>
      </c>
      <c r="Z1536" s="20"/>
      <c r="AA1536" s="20"/>
      <c r="AB1536" s="18"/>
      <c r="AC1536" s="20"/>
      <c r="AD1536" s="20"/>
      <c r="AE1536" s="24">
        <f t="shared" si="99"/>
        <v>13</v>
      </c>
      <c r="AH1536" s="25" t="str">
        <f t="shared" ca="1" si="7"/>
        <v>-</v>
      </c>
      <c r="AI1536" s="15">
        <f t="shared" ca="1" si="8"/>
        <v>19.392500360066627</v>
      </c>
      <c r="AJ1536" s="15">
        <f t="shared" ca="1" si="9"/>
        <v>19.862599440686527</v>
      </c>
      <c r="AK1536" s="17">
        <f t="shared" ca="1" si="10"/>
        <v>8.1670817737355128E-2</v>
      </c>
      <c r="AL1536" s="17">
        <f t="shared" ca="1" si="11"/>
        <v>0.10504687539006174</v>
      </c>
      <c r="AM1536" s="26">
        <f t="shared" ca="1" si="12"/>
        <v>0</v>
      </c>
      <c r="AN1536" s="26">
        <f t="shared" ca="1" si="13"/>
        <v>0</v>
      </c>
      <c r="AO1536" s="25">
        <f t="shared" si="20"/>
        <v>0</v>
      </c>
      <c r="AP1536" s="26">
        <f t="shared" si="21"/>
        <v>0</v>
      </c>
      <c r="AQ1536" s="25">
        <f t="shared" si="22"/>
        <v>1</v>
      </c>
      <c r="AR1536" s="26">
        <f t="shared" si="23"/>
        <v>0</v>
      </c>
      <c r="BD1536" s="30"/>
      <c r="BE1536" s="30"/>
      <c r="BF1536" s="30"/>
    </row>
    <row r="1537" spans="1:58" x14ac:dyDescent="0.2">
      <c r="A1537" s="40">
        <v>40301</v>
      </c>
      <c r="B1537" s="13">
        <v>20.55</v>
      </c>
      <c r="C1537" s="14">
        <v>22.6</v>
      </c>
      <c r="D1537" s="31">
        <f t="shared" si="14"/>
        <v>11801.402251697538</v>
      </c>
      <c r="E1537" s="31">
        <f t="shared" si="15"/>
        <v>7188.9963774315984</v>
      </c>
      <c r="F1537" s="16">
        <f t="shared" si="0"/>
        <v>18990.398629129137</v>
      </c>
      <c r="G1537" s="16">
        <f t="shared" si="1"/>
        <v>21.326047036270698</v>
      </c>
      <c r="H1537" s="17">
        <f t="shared" si="2"/>
        <v>9.0707964601769886E-2</v>
      </c>
      <c r="I1537" s="16">
        <v>20.190000000000001</v>
      </c>
      <c r="J1537" s="32">
        <f t="shared" si="16"/>
        <v>0.96367207814148592</v>
      </c>
      <c r="K1537" s="72">
        <f t="shared" ca="1" si="83"/>
        <v>5231.3229517219634</v>
      </c>
      <c r="L1537" s="16">
        <v>5204.4799800000001</v>
      </c>
      <c r="M1537" s="21">
        <f t="shared" ca="1" si="84"/>
        <v>5.1576664383601476E-3</v>
      </c>
      <c r="N1537" s="18"/>
      <c r="O1537" s="21"/>
      <c r="P1537" s="21"/>
      <c r="Q1537" s="33">
        <f t="shared" si="17"/>
        <v>1.0363279218585142</v>
      </c>
      <c r="R1537" s="5">
        <f t="shared" ca="1" si="4"/>
        <v>7.7259238124710006</v>
      </c>
      <c r="S1537" s="20"/>
      <c r="T1537" s="20"/>
      <c r="U1537" s="5">
        <f t="shared" ca="1" si="5"/>
        <v>14.562460371215865</v>
      </c>
      <c r="V1537" s="23"/>
      <c r="W1537" s="20"/>
      <c r="X1537" s="32">
        <f t="shared" si="18"/>
        <v>0.92734415628297184</v>
      </c>
      <c r="Y1537" s="18">
        <f t="shared" ca="1" si="6"/>
        <v>47393142.562864847</v>
      </c>
      <c r="Z1537" s="20"/>
      <c r="AA1537" s="20"/>
      <c r="AB1537" s="18"/>
      <c r="AC1537" s="20"/>
      <c r="AD1537" s="20"/>
      <c r="AE1537" s="24">
        <f t="shared" si="99"/>
        <v>12</v>
      </c>
      <c r="AH1537" s="25" t="str">
        <f t="shared" ca="1" si="7"/>
        <v>-</v>
      </c>
      <c r="AI1537" s="15">
        <f t="shared" ca="1" si="8"/>
        <v>19.465969057760699</v>
      </c>
      <c r="AJ1537" s="15">
        <f t="shared" ca="1" si="9"/>
        <v>19.867865017144812</v>
      </c>
      <c r="AK1537" s="17">
        <f t="shared" ca="1" si="10"/>
        <v>7.8716522681023596E-2</v>
      </c>
      <c r="AL1537" s="17">
        <f t="shared" ca="1" si="11"/>
        <v>0.10292350231253243</v>
      </c>
      <c r="AM1537" s="26">
        <f t="shared" ca="1" si="12"/>
        <v>0</v>
      </c>
      <c r="AN1537" s="26">
        <f t="shared" ca="1" si="13"/>
        <v>0</v>
      </c>
      <c r="AO1537" s="25">
        <f t="shared" si="20"/>
        <v>0</v>
      </c>
      <c r="AP1537" s="26">
        <f t="shared" si="21"/>
        <v>0</v>
      </c>
      <c r="AQ1537" s="25">
        <f t="shared" si="22"/>
        <v>1</v>
      </c>
      <c r="AR1537" s="26">
        <f t="shared" si="23"/>
        <v>0</v>
      </c>
      <c r="BD1537" s="30"/>
      <c r="BE1537" s="30"/>
      <c r="BF1537" s="30"/>
    </row>
    <row r="1538" spans="1:58" x14ac:dyDescent="0.2">
      <c r="A1538" s="40">
        <v>40302</v>
      </c>
      <c r="B1538" s="13">
        <v>23</v>
      </c>
      <c r="C1538" s="14">
        <v>24.45</v>
      </c>
      <c r="D1538" s="31">
        <f t="shared" si="14"/>
        <v>10817.952064056077</v>
      </c>
      <c r="E1538" s="31">
        <f t="shared" si="15"/>
        <v>8083.2398002648742</v>
      </c>
      <c r="F1538" s="16">
        <f t="shared" si="0"/>
        <v>18901.19186432095</v>
      </c>
      <c r="G1538" s="16">
        <f t="shared" si="1"/>
        <v>23.620103631269348</v>
      </c>
      <c r="H1538" s="17">
        <f t="shared" si="2"/>
        <v>5.9304703476482645E-2</v>
      </c>
      <c r="I1538" s="16">
        <v>23.84</v>
      </c>
      <c r="J1538" s="32">
        <f t="shared" si="16"/>
        <v>1.1023678669323853</v>
      </c>
      <c r="K1538" s="72">
        <f t="shared" ca="1" si="83"/>
        <v>5766.6072209180911</v>
      </c>
      <c r="L1538" s="16">
        <v>5726.7202150000003</v>
      </c>
      <c r="M1538" s="21">
        <f t="shared" ca="1" si="84"/>
        <v>6.9650697817600351E-3</v>
      </c>
      <c r="N1538" s="18"/>
      <c r="O1538" s="21"/>
      <c r="P1538" s="21"/>
      <c r="Q1538" s="33">
        <f t="shared" si="17"/>
        <v>0.89763213306761469</v>
      </c>
      <c r="R1538" s="5">
        <f t="shared" ca="1" si="4"/>
        <v>6.9347485671661877</v>
      </c>
      <c r="S1538" s="20"/>
      <c r="T1538" s="20"/>
      <c r="U1538" s="5">
        <f t="shared" ca="1" si="5"/>
        <v>13.071284849305219</v>
      </c>
      <c r="V1538" s="23"/>
      <c r="W1538" s="20"/>
      <c r="X1538" s="32">
        <f t="shared" si="18"/>
        <v>1.2047357338647706</v>
      </c>
      <c r="Y1538" s="18">
        <f t="shared" ca="1" si="6"/>
        <v>57092454.705183506</v>
      </c>
      <c r="Z1538" s="20"/>
      <c r="AA1538" s="20"/>
      <c r="AB1538" s="18"/>
      <c r="AC1538" s="20"/>
      <c r="AD1538" s="20"/>
      <c r="AE1538" s="24">
        <f t="shared" si="99"/>
        <v>11</v>
      </c>
      <c r="AH1538" s="25" t="str">
        <f t="shared" ca="1" si="7"/>
        <v>-</v>
      </c>
      <c r="AI1538" s="15">
        <f t="shared" ca="1" si="8"/>
        <v>19.680116897409739</v>
      </c>
      <c r="AJ1538" s="15">
        <f t="shared" ca="1" si="9"/>
        <v>19.949045468847626</v>
      </c>
      <c r="AK1538" s="17">
        <f t="shared" ca="1" si="10"/>
        <v>7.1098651064733329E-2</v>
      </c>
      <c r="AL1538" s="17">
        <f t="shared" ca="1" si="11"/>
        <v>9.8519359256911826E-2</v>
      </c>
      <c r="AM1538" s="26">
        <f t="shared" ca="1" si="12"/>
        <v>0</v>
      </c>
      <c r="AN1538" s="26">
        <f t="shared" ca="1" si="13"/>
        <v>0</v>
      </c>
      <c r="AO1538" s="25">
        <f t="shared" si="20"/>
        <v>0</v>
      </c>
      <c r="AP1538" s="26">
        <f t="shared" si="21"/>
        <v>0</v>
      </c>
      <c r="AQ1538" s="25">
        <f t="shared" si="22"/>
        <v>1</v>
      </c>
      <c r="AR1538" s="26">
        <f t="shared" si="23"/>
        <v>0</v>
      </c>
      <c r="BD1538" s="30"/>
      <c r="BE1538" s="30"/>
      <c r="BF1538" s="30"/>
    </row>
    <row r="1539" spans="1:58" x14ac:dyDescent="0.2">
      <c r="A1539" s="40">
        <v>40303</v>
      </c>
      <c r="B1539" s="13">
        <v>24.15</v>
      </c>
      <c r="C1539" s="14">
        <v>25.45</v>
      </c>
      <c r="D1539" s="31">
        <f t="shared" si="14"/>
        <v>9834.5018764146153</v>
      </c>
      <c r="E1539" s="31">
        <f t="shared" si="15"/>
        <v>9008.3667661443669</v>
      </c>
      <c r="F1539" s="16">
        <f t="shared" si="0"/>
        <v>18842.868642558984</v>
      </c>
      <c r="G1539" s="16">
        <f t="shared" si="1"/>
        <v>24.771501800927336</v>
      </c>
      <c r="H1539" s="17">
        <f t="shared" si="2"/>
        <v>5.1080550098231869E-2</v>
      </c>
      <c r="I1539" s="16">
        <v>24.91</v>
      </c>
      <c r="J1539" s="32">
        <f t="shared" si="16"/>
        <v>1.0455104265021542</v>
      </c>
      <c r="K1539" s="72">
        <f t="shared" ca="1" si="83"/>
        <v>6028.8021828073861</v>
      </c>
      <c r="L1539" s="16">
        <v>5975.0400390000004</v>
      </c>
      <c r="M1539" s="21">
        <f t="shared" ca="1" si="84"/>
        <v>8.9977880409958626E-3</v>
      </c>
      <c r="N1539" s="18"/>
      <c r="O1539" s="21"/>
      <c r="P1539" s="21"/>
      <c r="Q1539" s="33">
        <f t="shared" si="17"/>
        <v>0.9544895734978458</v>
      </c>
      <c r="R1539" s="5">
        <f t="shared" ca="1" si="4"/>
        <v>6.6188694573057001</v>
      </c>
      <c r="S1539" s="20"/>
      <c r="T1539" s="20"/>
      <c r="U1539" s="5">
        <f t="shared" ca="1" si="5"/>
        <v>12.475977965747189</v>
      </c>
      <c r="V1539" s="23"/>
      <c r="W1539" s="20"/>
      <c r="X1539" s="32">
        <f t="shared" si="18"/>
        <v>1.0910208530043084</v>
      </c>
      <c r="Y1539" s="18">
        <f t="shared" ca="1" si="6"/>
        <v>62284959.194646947</v>
      </c>
      <c r="Z1539" s="20"/>
      <c r="AA1539" s="20"/>
      <c r="AB1539" s="18"/>
      <c r="AC1539" s="20"/>
      <c r="AD1539" s="20"/>
      <c r="AE1539" s="24">
        <f t="shared" si="99"/>
        <v>10</v>
      </c>
      <c r="AH1539" s="25" t="str">
        <f t="shared" ca="1" si="7"/>
        <v>-</v>
      </c>
      <c r="AI1539" s="15">
        <f t="shared" ca="1" si="8"/>
        <v>19.969449486585603</v>
      </c>
      <c r="AJ1539" s="15">
        <f t="shared" ca="1" si="9"/>
        <v>20.061686054348073</v>
      </c>
      <c r="AK1539" s="17">
        <f t="shared" ca="1" si="10"/>
        <v>6.9567433223962458E-2</v>
      </c>
      <c r="AL1539" s="17">
        <f t="shared" ca="1" si="11"/>
        <v>9.3484045536785507E-2</v>
      </c>
      <c r="AM1539" s="26">
        <f t="shared" ca="1" si="12"/>
        <v>0</v>
      </c>
      <c r="AN1539" s="26">
        <f t="shared" ca="1" si="13"/>
        <v>0</v>
      </c>
      <c r="AO1539" s="25">
        <f t="shared" si="20"/>
        <v>0</v>
      </c>
      <c r="AP1539" s="26">
        <f t="shared" si="21"/>
        <v>0</v>
      </c>
      <c r="AQ1539" s="25">
        <f t="shared" si="22"/>
        <v>1</v>
      </c>
      <c r="AR1539" s="26">
        <f t="shared" si="23"/>
        <v>0</v>
      </c>
      <c r="BD1539" s="30"/>
      <c r="BE1539" s="30"/>
      <c r="BF1539" s="30"/>
    </row>
    <row r="1540" spans="1:58" x14ac:dyDescent="0.2">
      <c r="A1540" s="40">
        <v>40304</v>
      </c>
      <c r="B1540" s="13">
        <v>29.2</v>
      </c>
      <c r="C1540" s="14">
        <v>29.1</v>
      </c>
      <c r="D1540" s="31">
        <f t="shared" si="14"/>
        <v>8851.0516887731537</v>
      </c>
      <c r="E1540" s="31">
        <f t="shared" si="15"/>
        <v>9941.5817772068931</v>
      </c>
      <c r="F1540" s="16">
        <f t="shared" si="0"/>
        <v>18792.633465980049</v>
      </c>
      <c r="G1540" s="16">
        <f t="shared" si="1"/>
        <v>29.147098517112013</v>
      </c>
      <c r="H1540" s="17">
        <f t="shared" si="2"/>
        <v>-3.4364261168384758E-3</v>
      </c>
      <c r="I1540" s="16">
        <v>32.799999999999997</v>
      </c>
      <c r="J1540" s="32">
        <f t="shared" si="16"/>
        <v>1.1735014069292753</v>
      </c>
      <c r="K1540" s="72">
        <f t="shared" ca="1" si="83"/>
        <v>7074.5194178832862</v>
      </c>
      <c r="L1540" s="16">
        <v>6686.7202150000003</v>
      </c>
      <c r="M1540" s="21">
        <f t="shared" ca="1" si="84"/>
        <v>5.7995428313772496E-2</v>
      </c>
      <c r="N1540" s="18"/>
      <c r="O1540" s="21"/>
      <c r="P1540" s="21"/>
      <c r="Q1540" s="33">
        <f t="shared" si="17"/>
        <v>0.8264985930707246</v>
      </c>
      <c r="R1540" s="5">
        <f t="shared" ca="1" si="4"/>
        <v>5.4702584009177793</v>
      </c>
      <c r="S1540" s="20"/>
      <c r="T1540" s="20"/>
      <c r="U1540" s="5">
        <f t="shared" ca="1" si="5"/>
        <v>10.311025221369301</v>
      </c>
      <c r="V1540" s="23"/>
      <c r="W1540" s="20"/>
      <c r="X1540" s="32">
        <f t="shared" si="18"/>
        <v>1.3470028138585508</v>
      </c>
      <c r="Y1540" s="18">
        <f t="shared" ca="1" si="6"/>
        <v>83892493.705268592</v>
      </c>
      <c r="Z1540" s="20"/>
      <c r="AA1540" s="20"/>
      <c r="AB1540" s="18"/>
      <c r="AC1540" s="20"/>
      <c r="AD1540" s="20"/>
      <c r="AE1540" s="24">
        <f t="shared" si="99"/>
        <v>9</v>
      </c>
      <c r="AH1540" s="25" t="str">
        <f t="shared" ca="1" si="7"/>
        <v>-</v>
      </c>
      <c r="AI1540" s="15">
        <f t="shared" ca="1" si="8"/>
        <v>20.446320015832949</v>
      </c>
      <c r="AJ1540" s="15">
        <f t="shared" ca="1" si="9"/>
        <v>20.276202571110616</v>
      </c>
      <c r="AK1540" s="17">
        <f t="shared" ca="1" si="10"/>
        <v>5.8484185027312209E-2</v>
      </c>
      <c r="AL1540" s="17">
        <f t="shared" ca="1" si="11"/>
        <v>8.4849579785312115E-2</v>
      </c>
      <c r="AM1540" s="26">
        <f t="shared" ca="1" si="12"/>
        <v>1</v>
      </c>
      <c r="AN1540" s="26">
        <f t="shared" ca="1" si="13"/>
        <v>0</v>
      </c>
      <c r="AO1540" s="25">
        <f t="shared" si="20"/>
        <v>0</v>
      </c>
      <c r="AP1540" s="26">
        <f t="shared" si="21"/>
        <v>0</v>
      </c>
      <c r="AQ1540" s="25">
        <f t="shared" si="22"/>
        <v>1</v>
      </c>
      <c r="AR1540" s="26">
        <f t="shared" si="23"/>
        <v>0</v>
      </c>
      <c r="BD1540" s="30"/>
      <c r="BE1540" s="30"/>
      <c r="BF1540" s="30"/>
    </row>
    <row r="1541" spans="1:58" x14ac:dyDescent="0.2">
      <c r="A1541" s="40">
        <v>40305</v>
      </c>
      <c r="B1541" s="13">
        <v>32.950000000000003</v>
      </c>
      <c r="C1541" s="14">
        <v>30.95</v>
      </c>
      <c r="D1541" s="31">
        <f t="shared" si="14"/>
        <v>7867.6015011316922</v>
      </c>
      <c r="E1541" s="31">
        <f t="shared" si="15"/>
        <v>10928.411518757775</v>
      </c>
      <c r="F1541" s="16">
        <f t="shared" si="0"/>
        <v>18796.013019889469</v>
      </c>
      <c r="G1541" s="16">
        <f t="shared" si="1"/>
        <v>31.787156421716286</v>
      </c>
      <c r="H1541" s="17">
        <f t="shared" si="2"/>
        <v>-6.4620355411954877E-2</v>
      </c>
      <c r="I1541" s="16">
        <v>40.950000000000003</v>
      </c>
      <c r="J1541" s="32">
        <f t="shared" si="16"/>
        <v>1.0907731626744965</v>
      </c>
      <c r="K1541" s="72">
        <f t="shared" ca="1" si="83"/>
        <v>7716.3813256165549</v>
      </c>
      <c r="L1541" s="16">
        <v>7488</v>
      </c>
      <c r="M1541" s="21">
        <f t="shared" ca="1" si="84"/>
        <v>3.0499642844091204E-2</v>
      </c>
      <c r="N1541" s="18"/>
      <c r="O1541" s="21"/>
      <c r="P1541" s="21"/>
      <c r="Q1541" s="33">
        <f t="shared" si="17"/>
        <v>0.90922683732550336</v>
      </c>
      <c r="R1541" s="5">
        <f t="shared" ca="1" si="4"/>
        <v>4.9734985471798634</v>
      </c>
      <c r="S1541" s="20"/>
      <c r="T1541" s="20"/>
      <c r="U1541" s="5">
        <f t="shared" ca="1" si="5"/>
        <v>9.3747398923383773</v>
      </c>
      <c r="V1541" s="23"/>
      <c r="W1541" s="20"/>
      <c r="X1541" s="32">
        <f t="shared" si="18"/>
        <v>1.1815463253489933</v>
      </c>
      <c r="Y1541" s="18">
        <f t="shared" ca="1" si="6"/>
        <v>99116344.075650096</v>
      </c>
      <c r="Z1541" s="20"/>
      <c r="AA1541" s="20"/>
      <c r="AB1541" s="18"/>
      <c r="AC1541" s="20"/>
      <c r="AD1541" s="20"/>
      <c r="AE1541" s="24">
        <f t="shared" si="99"/>
        <v>8</v>
      </c>
      <c r="AH1541" s="25" t="str">
        <f t="shared" ca="1" si="7"/>
        <v>-</v>
      </c>
      <c r="AI1541" s="15">
        <f t="shared" ca="1" si="8"/>
        <v>21.060193601450116</v>
      </c>
      <c r="AJ1541" s="15">
        <f t="shared" ca="1" si="9"/>
        <v>20.548265205863029</v>
      </c>
      <c r="AK1541" s="17">
        <f t="shared" ca="1" si="10"/>
        <v>3.2317666977513725E-2</v>
      </c>
      <c r="AL1541" s="17">
        <f t="shared" ca="1" si="11"/>
        <v>7.2391118452893935E-2</v>
      </c>
      <c r="AM1541" s="26">
        <f t="shared" ca="1" si="12"/>
        <v>1</v>
      </c>
      <c r="AN1541" s="26">
        <f t="shared" ca="1" si="13"/>
        <v>0</v>
      </c>
      <c r="AO1541" s="25">
        <f t="shared" si="20"/>
        <v>0</v>
      </c>
      <c r="AP1541" s="26">
        <f t="shared" si="21"/>
        <v>0</v>
      </c>
      <c r="AQ1541" s="25">
        <f t="shared" si="22"/>
        <v>1</v>
      </c>
      <c r="AR1541" s="26">
        <f t="shared" si="23"/>
        <v>0</v>
      </c>
      <c r="BD1541" s="30"/>
      <c r="BE1541" s="30"/>
      <c r="BF1541" s="30"/>
    </row>
    <row r="1542" spans="1:58" x14ac:dyDescent="0.2">
      <c r="A1542" s="40">
        <v>40308</v>
      </c>
      <c r="B1542" s="13">
        <v>27.45</v>
      </c>
      <c r="C1542" s="14">
        <v>27.05</v>
      </c>
      <c r="D1542" s="31">
        <f t="shared" si="14"/>
        <v>6884.1513134902307</v>
      </c>
      <c r="E1542" s="31">
        <f t="shared" si="15"/>
        <v>11975.412607054583</v>
      </c>
      <c r="F1542" s="16">
        <f t="shared" si="0"/>
        <v>18859.563920544813</v>
      </c>
      <c r="G1542" s="16">
        <f t="shared" si="1"/>
        <v>27.196008706086591</v>
      </c>
      <c r="H1542" s="17">
        <f t="shared" si="2"/>
        <v>-1.4787430683918634E-2</v>
      </c>
      <c r="I1542" s="16">
        <v>28.84</v>
      </c>
      <c r="J1542" s="32">
        <f t="shared" si="16"/>
        <v>0.85845869119343721</v>
      </c>
      <c r="K1542" s="72">
        <f t="shared" ca="1" si="83"/>
        <v>6623.9245583972643</v>
      </c>
      <c r="L1542" s="16">
        <v>6420.4799800000001</v>
      </c>
      <c r="M1542" s="21">
        <f t="shared" ca="1" si="84"/>
        <v>3.1686817657091144E-2</v>
      </c>
      <c r="N1542" s="18"/>
      <c r="O1542" s="21"/>
      <c r="P1542" s="21"/>
      <c r="Q1542" s="33">
        <f t="shared" si="17"/>
        <v>1.1415413088065627</v>
      </c>
      <c r="R1542" s="5">
        <f t="shared" ca="1" si="4"/>
        <v>5.6772175256269453</v>
      </c>
      <c r="S1542" s="20"/>
      <c r="T1542" s="20"/>
      <c r="U1542" s="5">
        <f t="shared" ca="1" si="5"/>
        <v>10.701286470698523</v>
      </c>
      <c r="V1542" s="23"/>
      <c r="W1542" s="20"/>
      <c r="X1542" s="32">
        <f t="shared" si="18"/>
        <v>0.71691738238687441</v>
      </c>
      <c r="Y1542" s="18">
        <f t="shared" ca="1" si="6"/>
        <v>71053553.381948143</v>
      </c>
      <c r="Z1542" s="20"/>
      <c r="AA1542" s="20"/>
      <c r="AB1542" s="18"/>
      <c r="AC1542" s="20"/>
      <c r="AD1542" s="20"/>
      <c r="AE1542" s="24">
        <f t="shared" si="99"/>
        <v>7</v>
      </c>
      <c r="AH1542" s="25" t="str">
        <f t="shared" ca="1" si="7"/>
        <v>-</v>
      </c>
      <c r="AI1542" s="15">
        <f t="shared" ca="1" si="8"/>
        <v>21.460979131328951</v>
      </c>
      <c r="AJ1542" s="15">
        <f t="shared" ca="1" si="9"/>
        <v>20.700912567197985</v>
      </c>
      <c r="AK1542" s="17">
        <f t="shared" ca="1" si="10"/>
        <v>1.9708167660628734E-2</v>
      </c>
      <c r="AL1542" s="17">
        <f t="shared" ca="1" si="11"/>
        <v>6.598444789479814E-2</v>
      </c>
      <c r="AM1542" s="26">
        <f t="shared" ca="1" si="12"/>
        <v>1</v>
      </c>
      <c r="AN1542" s="26">
        <f t="shared" ca="1" si="13"/>
        <v>0</v>
      </c>
      <c r="AO1542" s="25">
        <f t="shared" si="20"/>
        <v>0</v>
      </c>
      <c r="AP1542" s="26">
        <f t="shared" si="21"/>
        <v>0</v>
      </c>
      <c r="AQ1542" s="25">
        <f t="shared" si="22"/>
        <v>1</v>
      </c>
      <c r="AR1542" s="26">
        <f t="shared" si="23"/>
        <v>0</v>
      </c>
      <c r="BD1542" s="30"/>
      <c r="BE1542" s="30"/>
      <c r="BF1542" s="30"/>
    </row>
    <row r="1543" spans="1:58" x14ac:dyDescent="0.2">
      <c r="A1543" s="40">
        <v>40309</v>
      </c>
      <c r="B1543" s="13">
        <v>27.1</v>
      </c>
      <c r="C1543" s="14">
        <v>27.05</v>
      </c>
      <c r="D1543" s="31">
        <f t="shared" si="14"/>
        <v>5900.7011258487692</v>
      </c>
      <c r="E1543" s="31">
        <f t="shared" si="15"/>
        <v>12973.40549617688</v>
      </c>
      <c r="F1543" s="16">
        <f t="shared" si="0"/>
        <v>18874.106622025647</v>
      </c>
      <c r="G1543" s="16">
        <f t="shared" si="1"/>
        <v>27.065631736230003</v>
      </c>
      <c r="H1543" s="17">
        <f t="shared" si="2"/>
        <v>-1.848428835489857E-3</v>
      </c>
      <c r="I1543" s="16">
        <v>28.32</v>
      </c>
      <c r="J1543" s="32">
        <f t="shared" si="16"/>
        <v>0.99597343379506875</v>
      </c>
      <c r="K1543" s="72">
        <f t="shared" ca="1" si="83"/>
        <v>6596.9839308455848</v>
      </c>
      <c r="L1543" s="16">
        <v>6561.2797849999997</v>
      </c>
      <c r="M1543" s="21">
        <f t="shared" ca="1" si="84"/>
        <v>5.4416435536265E-3</v>
      </c>
      <c r="N1543" s="18"/>
      <c r="O1543" s="21"/>
      <c r="P1543" s="21"/>
      <c r="Q1543" s="33">
        <f t="shared" si="17"/>
        <v>1.0040265662049312</v>
      </c>
      <c r="R1543" s="5">
        <f t="shared" ca="1" si="4"/>
        <v>5.6998397601335862</v>
      </c>
      <c r="S1543" s="20"/>
      <c r="T1543" s="20"/>
      <c r="U1543" s="5">
        <f t="shared" ca="1" si="5"/>
        <v>10.74400807078564</v>
      </c>
      <c r="V1543" s="23"/>
      <c r="W1543" s="20"/>
      <c r="X1543" s="32">
        <f t="shared" si="18"/>
        <v>0.99194686759013739</v>
      </c>
      <c r="Y1543" s="18">
        <f t="shared" ca="1" si="6"/>
        <v>70476711.110142455</v>
      </c>
      <c r="Z1543" s="20"/>
      <c r="AA1543" s="20"/>
      <c r="AB1543" s="18"/>
      <c r="AC1543" s="20"/>
      <c r="AD1543" s="20"/>
      <c r="AE1543" s="24">
        <f t="shared" si="99"/>
        <v>6</v>
      </c>
      <c r="AH1543" s="25" t="str">
        <f t="shared" ca="1" si="7"/>
        <v>-</v>
      </c>
      <c r="AI1543" s="15">
        <f t="shared" ca="1" si="8"/>
        <v>21.852065388967944</v>
      </c>
      <c r="AJ1543" s="15">
        <f t="shared" ca="1" si="9"/>
        <v>20.850499461418199</v>
      </c>
      <c r="AK1543" s="17">
        <f t="shared" ca="1" si="10"/>
        <v>4.2821020877521114E-3</v>
      </c>
      <c r="AL1543" s="17">
        <f t="shared" ca="1" si="11"/>
        <v>5.9138151861810789E-2</v>
      </c>
      <c r="AM1543" s="26">
        <f t="shared" ca="1" si="12"/>
        <v>1</v>
      </c>
      <c r="AN1543" s="26">
        <f t="shared" ca="1" si="13"/>
        <v>0</v>
      </c>
      <c r="AO1543" s="25">
        <f t="shared" si="20"/>
        <v>0</v>
      </c>
      <c r="AP1543" s="26">
        <f t="shared" si="21"/>
        <v>0</v>
      </c>
      <c r="AQ1543" s="25">
        <f t="shared" si="22"/>
        <v>1</v>
      </c>
      <c r="AR1543" s="26">
        <f t="shared" si="23"/>
        <v>0</v>
      </c>
      <c r="BD1543" s="30"/>
      <c r="BE1543" s="30"/>
      <c r="BF1543" s="30"/>
    </row>
    <row r="1544" spans="1:58" x14ac:dyDescent="0.2">
      <c r="A1544" s="40">
        <v>40310</v>
      </c>
      <c r="B1544" s="13">
        <v>25.05</v>
      </c>
      <c r="C1544" s="14">
        <v>25.8</v>
      </c>
      <c r="D1544" s="31">
        <f t="shared" si="14"/>
        <v>4917.2509382073076</v>
      </c>
      <c r="E1544" s="31">
        <f t="shared" si="15"/>
        <v>13958.673521503446</v>
      </c>
      <c r="F1544" s="16">
        <f t="shared" si="0"/>
        <v>18875.924459710754</v>
      </c>
      <c r="G1544" s="16">
        <f t="shared" si="1"/>
        <v>25.604622114719355</v>
      </c>
      <c r="H1544" s="17">
        <f t="shared" si="2"/>
        <v>2.9069767441860517E-2</v>
      </c>
      <c r="I1544" s="16">
        <v>25.52</v>
      </c>
      <c r="J1544" s="32">
        <f t="shared" si="16"/>
        <v>0.94611086280018586</v>
      </c>
      <c r="K1544" s="72">
        <f t="shared" ca="1" si="83"/>
        <v>6241.2237061332607</v>
      </c>
      <c r="L1544" s="16">
        <v>6164.4799800000001</v>
      </c>
      <c r="M1544" s="21">
        <f t="shared" ca="1" si="84"/>
        <v>1.2449343072286314E-2</v>
      </c>
      <c r="N1544" s="18"/>
      <c r="O1544" s="21"/>
      <c r="P1544" s="21"/>
      <c r="Q1544" s="33">
        <f t="shared" si="17"/>
        <v>1.053889137199814</v>
      </c>
      <c r="R1544" s="5">
        <f t="shared" ca="1" si="4"/>
        <v>6.0067489632978885</v>
      </c>
      <c r="S1544" s="20"/>
      <c r="T1544" s="20"/>
      <c r="U1544" s="5">
        <f t="shared" ca="1" si="5"/>
        <v>11.322605748202642</v>
      </c>
      <c r="V1544" s="23"/>
      <c r="W1544" s="20"/>
      <c r="X1544" s="32">
        <f t="shared" si="18"/>
        <v>0.89222172560037183</v>
      </c>
      <c r="Y1544" s="18">
        <f t="shared" ca="1" si="6"/>
        <v>62876714.415591441</v>
      </c>
      <c r="Z1544" s="20"/>
      <c r="AA1544" s="20"/>
      <c r="AB1544" s="18"/>
      <c r="AC1544" s="20"/>
      <c r="AD1544" s="20"/>
      <c r="AE1544" s="24">
        <f t="shared" si="99"/>
        <v>5</v>
      </c>
      <c r="AH1544" s="25" t="str">
        <f t="shared" ca="1" si="7"/>
        <v>-</v>
      </c>
      <c r="AI1544" s="15">
        <f t="shared" ca="1" si="8"/>
        <v>22.164226257166508</v>
      </c>
      <c r="AJ1544" s="15">
        <f t="shared" ca="1" si="9"/>
        <v>20.959914718179164</v>
      </c>
      <c r="AK1544" s="17">
        <f t="shared" ca="1" si="10"/>
        <v>-7.5705391801824307E-4</v>
      </c>
      <c r="AL1544" s="17">
        <f t="shared" ca="1" si="11"/>
        <v>5.2218453187142119E-2</v>
      </c>
      <c r="AM1544" s="26">
        <f t="shared" ca="1" si="12"/>
        <v>1</v>
      </c>
      <c r="AN1544" s="26">
        <f t="shared" ca="1" si="13"/>
        <v>0</v>
      </c>
      <c r="AO1544" s="25">
        <f t="shared" si="20"/>
        <v>0</v>
      </c>
      <c r="AP1544" s="26">
        <f t="shared" si="21"/>
        <v>0</v>
      </c>
      <c r="AQ1544" s="25">
        <f t="shared" si="22"/>
        <v>1</v>
      </c>
      <c r="AR1544" s="26">
        <f t="shared" si="23"/>
        <v>0</v>
      </c>
      <c r="BD1544" s="30"/>
      <c r="BE1544" s="30"/>
      <c r="BF1544" s="30"/>
    </row>
    <row r="1545" spans="1:58" x14ac:dyDescent="0.2">
      <c r="A1545" s="40">
        <v>40311</v>
      </c>
      <c r="B1545" s="13">
        <v>25.85</v>
      </c>
      <c r="C1545" s="14">
        <v>26.4</v>
      </c>
      <c r="D1545" s="31">
        <f t="shared" si="14"/>
        <v>3933.8007505658461</v>
      </c>
      <c r="E1545" s="31">
        <f t="shared" si="15"/>
        <v>14913.535040899516</v>
      </c>
      <c r="F1545" s="16">
        <f t="shared" si="0"/>
        <v>18847.335791465361</v>
      </c>
      <c r="G1545" s="16">
        <f t="shared" si="1"/>
        <v>26.285204442858657</v>
      </c>
      <c r="H1545" s="17">
        <f t="shared" si="2"/>
        <v>2.0833333333333259E-2</v>
      </c>
      <c r="I1545" s="16">
        <v>26.68</v>
      </c>
      <c r="J1545" s="32">
        <f t="shared" si="16"/>
        <v>1.0250256331964387</v>
      </c>
      <c r="K1545" s="72">
        <f t="shared" ca="1" si="83"/>
        <v>6397.1534715385951</v>
      </c>
      <c r="L1545" s="16">
        <v>6330.8798829999996</v>
      </c>
      <c r="M1545" s="21">
        <f t="shared" ca="1" si="84"/>
        <v>1.0468306106479246E-2</v>
      </c>
      <c r="N1545" s="18"/>
      <c r="O1545" s="21"/>
      <c r="P1545" s="21"/>
      <c r="Q1545" s="33">
        <f t="shared" si="17"/>
        <v>0.9749743668035612</v>
      </c>
      <c r="R1545" s="5">
        <f t="shared" ca="1" si="4"/>
        <v>5.8561822960234577</v>
      </c>
      <c r="S1545" s="20"/>
      <c r="T1545" s="20"/>
      <c r="U1545" s="5">
        <f t="shared" ca="1" si="5"/>
        <v>11.038872436400204</v>
      </c>
      <c r="V1545" s="23"/>
      <c r="W1545" s="20"/>
      <c r="X1545" s="32">
        <f t="shared" si="18"/>
        <v>1.0500512663928776</v>
      </c>
      <c r="Y1545" s="18">
        <f t="shared" ca="1" si="6"/>
        <v>66019428.36752139</v>
      </c>
      <c r="Z1545" s="20"/>
      <c r="AA1545" s="20"/>
      <c r="AB1545" s="18"/>
      <c r="AC1545" s="20"/>
      <c r="AD1545" s="20"/>
      <c r="AE1545" s="24">
        <f t="shared" si="99"/>
        <v>4</v>
      </c>
      <c r="AH1545" s="25" t="str">
        <f t="shared" ca="1" si="7"/>
        <v>-</v>
      </c>
      <c r="AI1545" s="15">
        <f t="shared" ca="1" si="8"/>
        <v>22.524828243640165</v>
      </c>
      <c r="AJ1545" s="15">
        <f t="shared" ca="1" si="9"/>
        <v>21.0960230673494</v>
      </c>
      <c r="AK1545" s="17">
        <f t="shared" ca="1" si="10"/>
        <v>-5.7982567121680111E-3</v>
      </c>
      <c r="AL1545" s="17">
        <f t="shared" ca="1" si="11"/>
        <v>4.7345837725294722E-2</v>
      </c>
      <c r="AM1545" s="26">
        <f t="shared" ca="1" si="12"/>
        <v>1</v>
      </c>
      <c r="AN1545" s="26">
        <f t="shared" ca="1" si="13"/>
        <v>0</v>
      </c>
      <c r="AO1545" s="25">
        <f t="shared" si="20"/>
        <v>0</v>
      </c>
      <c r="AP1545" s="26">
        <f t="shared" si="21"/>
        <v>0</v>
      </c>
      <c r="AQ1545" s="25">
        <f t="shared" si="22"/>
        <v>1</v>
      </c>
      <c r="AR1545" s="26">
        <f t="shared" si="23"/>
        <v>0</v>
      </c>
      <c r="BD1545" s="30"/>
      <c r="BE1545" s="30"/>
      <c r="BF1545" s="30"/>
    </row>
    <row r="1546" spans="1:58" x14ac:dyDescent="0.2">
      <c r="A1546" s="40">
        <v>40312</v>
      </c>
      <c r="B1546" s="13">
        <v>30.1</v>
      </c>
      <c r="C1546" s="14">
        <v>28.75</v>
      </c>
      <c r="D1546" s="31">
        <f t="shared" si="14"/>
        <v>2950.3505629243846</v>
      </c>
      <c r="E1546" s="31">
        <f t="shared" si="15"/>
        <v>15876.496682965115</v>
      </c>
      <c r="F1546" s="16">
        <f t="shared" si="0"/>
        <v>18826.847245889498</v>
      </c>
      <c r="G1546" s="16">
        <f t="shared" si="1"/>
        <v>28.961558165205677</v>
      </c>
      <c r="H1546" s="17">
        <f t="shared" si="2"/>
        <v>-4.6956521739130563E-2</v>
      </c>
      <c r="I1546" s="16">
        <v>31.24</v>
      </c>
      <c r="J1546" s="32">
        <f t="shared" si="16"/>
        <v>1.1006220142729004</v>
      </c>
      <c r="K1546" s="72">
        <f t="shared" ca="1" si="83"/>
        <v>7040.5608981954638</v>
      </c>
      <c r="L1546" s="16">
        <v>6876.1601559999999</v>
      </c>
      <c r="M1546" s="21">
        <f t="shared" ca="1" si="84"/>
        <v>2.3908800619196029E-2</v>
      </c>
      <c r="N1546" s="18"/>
      <c r="O1546" s="21"/>
      <c r="P1546" s="21"/>
      <c r="Q1546" s="33">
        <f t="shared" si="17"/>
        <v>0.89937798572709959</v>
      </c>
      <c r="R1546" s="5">
        <f t="shared" ca="1" si="4"/>
        <v>5.2667020244283069</v>
      </c>
      <c r="S1546" s="20"/>
      <c r="T1546" s="20"/>
      <c r="U1546" s="5">
        <f t="shared" ca="1" si="5"/>
        <v>9.9277789630968325</v>
      </c>
      <c r="V1546" s="23"/>
      <c r="W1546" s="20"/>
      <c r="X1546" s="32">
        <f t="shared" si="18"/>
        <v>1.2012440285458008</v>
      </c>
      <c r="Y1546" s="18">
        <f t="shared" ca="1" si="6"/>
        <v>79300224.754991889</v>
      </c>
      <c r="Z1546" s="20"/>
      <c r="AA1546" s="20"/>
      <c r="AB1546" s="18"/>
      <c r="AC1546" s="20"/>
      <c r="AD1546" s="20"/>
      <c r="AE1546" s="24">
        <f t="shared" si="99"/>
        <v>3</v>
      </c>
      <c r="AH1546" s="25" t="str">
        <f t="shared" ca="1" si="7"/>
        <v>-</v>
      </c>
      <c r="AI1546" s="15">
        <f t="shared" ca="1" si="8"/>
        <v>23.007418067124451</v>
      </c>
      <c r="AJ1546" s="15">
        <f t="shared" ca="1" si="9"/>
        <v>21.312158632354418</v>
      </c>
      <c r="AK1546" s="17">
        <f t="shared" ca="1" si="10"/>
        <v>-1.3051605982550027E-2</v>
      </c>
      <c r="AL1546" s="17">
        <f t="shared" ca="1" si="11"/>
        <v>3.8085753911779784E-2</v>
      </c>
      <c r="AM1546" s="26">
        <f t="shared" ca="1" si="12"/>
        <v>1</v>
      </c>
      <c r="AN1546" s="26">
        <f t="shared" ca="1" si="13"/>
        <v>0</v>
      </c>
      <c r="AO1546" s="25">
        <f t="shared" si="20"/>
        <v>0</v>
      </c>
      <c r="AP1546" s="26">
        <f t="shared" si="21"/>
        <v>0</v>
      </c>
      <c r="AQ1546" s="25">
        <f t="shared" si="22"/>
        <v>1</v>
      </c>
      <c r="AR1546" s="26">
        <f t="shared" si="23"/>
        <v>0</v>
      </c>
      <c r="BD1546" s="30"/>
      <c r="BE1546" s="30"/>
      <c r="BF1546" s="30"/>
    </row>
    <row r="1547" spans="1:58" x14ac:dyDescent="0.2">
      <c r="A1547" s="40">
        <v>40315</v>
      </c>
      <c r="B1547" s="13">
        <v>30.3</v>
      </c>
      <c r="C1547" s="14">
        <v>29</v>
      </c>
      <c r="D1547" s="31">
        <f t="shared" si="14"/>
        <v>1966.9003752829231</v>
      </c>
      <c r="E1547" s="31">
        <f t="shared" si="15"/>
        <v>16906.126270721914</v>
      </c>
      <c r="F1547" s="16">
        <f t="shared" si="0"/>
        <v>18873.026646004837</v>
      </c>
      <c r="G1547" s="16">
        <f t="shared" si="1"/>
        <v>29.135482799649896</v>
      </c>
      <c r="H1547" s="17">
        <f t="shared" si="2"/>
        <v>-4.482758620689653E-2</v>
      </c>
      <c r="I1547" s="16">
        <v>30.84</v>
      </c>
      <c r="J1547" s="32">
        <f t="shared" si="16"/>
        <v>1.0084729403118833</v>
      </c>
      <c r="K1547" s="72">
        <f t="shared" ca="1" si="83"/>
        <v>7099.9256889035978</v>
      </c>
      <c r="L1547" s="16">
        <v>7034.8798829999996</v>
      </c>
      <c r="M1547" s="21">
        <f t="shared" ca="1" si="84"/>
        <v>9.2461857182214793E-3</v>
      </c>
      <c r="N1547" s="18"/>
      <c r="O1547" s="21"/>
      <c r="P1547" s="21"/>
      <c r="Q1547" s="33">
        <f t="shared" si="17"/>
        <v>0.99152705968811672</v>
      </c>
      <c r="R1547" s="5">
        <f t="shared" ca="1" si="4"/>
        <v>5.2218600276513127</v>
      </c>
      <c r="S1547" s="20"/>
      <c r="T1547" s="20"/>
      <c r="U1547" s="5">
        <f t="shared" ca="1" si="5"/>
        <v>9.8433244824964881</v>
      </c>
      <c r="V1547" s="23"/>
      <c r="W1547" s="20"/>
      <c r="X1547" s="32">
        <f t="shared" si="18"/>
        <v>1.0169458806237666</v>
      </c>
      <c r="Y1547" s="18">
        <f t="shared" ca="1" si="6"/>
        <v>80638729.460645318</v>
      </c>
      <c r="Z1547" s="20"/>
      <c r="AA1547" s="20"/>
      <c r="AB1547" s="18"/>
      <c r="AC1547" s="20"/>
      <c r="AD1547" s="20"/>
      <c r="AE1547" s="24">
        <f t="shared" si="99"/>
        <v>2</v>
      </c>
      <c r="AH1547" s="25" t="str">
        <f t="shared" ca="1" si="7"/>
        <v>-</v>
      </c>
      <c r="AI1547" s="15">
        <f t="shared" ca="1" si="8"/>
        <v>23.456258113628195</v>
      </c>
      <c r="AJ1547" s="15">
        <f t="shared" ca="1" si="9"/>
        <v>21.53829879949323</v>
      </c>
      <c r="AK1547" s="17">
        <f t="shared" ca="1" si="10"/>
        <v>-9.7528111150403021E-3</v>
      </c>
      <c r="AL1547" s="17">
        <f t="shared" ca="1" si="11"/>
        <v>2.850692134011381E-2</v>
      </c>
      <c r="AM1547" s="26">
        <f t="shared" ca="1" si="12"/>
        <v>1</v>
      </c>
      <c r="AN1547" s="26">
        <f t="shared" ca="1" si="13"/>
        <v>0</v>
      </c>
      <c r="AO1547" s="25">
        <f t="shared" si="20"/>
        <v>0</v>
      </c>
      <c r="AP1547" s="26">
        <f t="shared" si="21"/>
        <v>0</v>
      </c>
      <c r="AQ1547" s="25">
        <f t="shared" si="22"/>
        <v>1</v>
      </c>
      <c r="AR1547" s="26">
        <f t="shared" si="23"/>
        <v>0</v>
      </c>
      <c r="BD1547" s="30"/>
      <c r="BE1547" s="30"/>
      <c r="BF1547" s="30"/>
    </row>
    <row r="1548" spans="1:58" x14ac:dyDescent="0.2">
      <c r="A1548" s="40">
        <v>40316</v>
      </c>
      <c r="B1548" s="13">
        <v>32.700000000000003</v>
      </c>
      <c r="C1548" s="14">
        <v>30.95</v>
      </c>
      <c r="D1548" s="31">
        <f t="shared" si="14"/>
        <v>983.45018764146153</v>
      </c>
      <c r="E1548" s="31">
        <f t="shared" si="15"/>
        <v>17933.662156430062</v>
      </c>
      <c r="F1548" s="16">
        <f t="shared" si="0"/>
        <v>18917.112344071524</v>
      </c>
      <c r="G1548" s="16">
        <f t="shared" si="1"/>
        <v>31.040977829864815</v>
      </c>
      <c r="H1548" s="17">
        <f t="shared" si="2"/>
        <v>-5.6542810985460434E-2</v>
      </c>
      <c r="I1548" s="16">
        <v>33.549999999999997</v>
      </c>
      <c r="J1548" s="32">
        <f t="shared" si="16"/>
        <v>1.0678898642200521</v>
      </c>
      <c r="K1548" s="72">
        <f t="shared" ca="1" si="83"/>
        <v>7581.6295794482367</v>
      </c>
      <c r="L1548" s="16">
        <v>7457.2797849999997</v>
      </c>
      <c r="M1548" s="21">
        <f t="shared" ca="1" si="84"/>
        <v>1.6674953606858261E-2</v>
      </c>
      <c r="N1548" s="18"/>
      <c r="O1548" s="21"/>
      <c r="P1548" s="21"/>
      <c r="Q1548" s="33">
        <f t="shared" si="17"/>
        <v>0.93211013577994806</v>
      </c>
      <c r="R1548" s="5">
        <f t="shared" ca="1" si="4"/>
        <v>4.8671458920543875</v>
      </c>
      <c r="S1548" s="20"/>
      <c r="T1548" s="20"/>
      <c r="U1548" s="5">
        <f t="shared" ca="1" si="5"/>
        <v>9.1747484076647101</v>
      </c>
      <c r="V1548" s="23"/>
      <c r="W1548" s="20"/>
      <c r="X1548" s="32">
        <f t="shared" si="18"/>
        <v>1.1357797284401039</v>
      </c>
      <c r="Y1548" s="18">
        <f t="shared" ca="1" si="6"/>
        <v>91581806.566526636</v>
      </c>
      <c r="Z1548" s="20"/>
      <c r="AA1548" s="20"/>
      <c r="AB1548" s="18"/>
      <c r="AC1548" s="20"/>
      <c r="AD1548" s="20"/>
      <c r="AE1548" s="24">
        <f t="shared" si="99"/>
        <v>1</v>
      </c>
      <c r="AH1548" s="25" t="str">
        <f t="shared" ca="1" si="7"/>
        <v>-</v>
      </c>
      <c r="AI1548" s="15">
        <f t="shared" ca="1" si="8"/>
        <v>24.015014228743112</v>
      </c>
      <c r="AJ1548" s="15">
        <f t="shared" ca="1" si="9"/>
        <v>21.799878975750662</v>
      </c>
      <c r="AK1548" s="17">
        <f t="shared" ca="1" si="10"/>
        <v>-1.6712041165297269E-2</v>
      </c>
      <c r="AL1548" s="17">
        <f t="shared" ca="1" si="11"/>
        <v>1.8409749830133514E-2</v>
      </c>
      <c r="AM1548" s="26">
        <f t="shared" ca="1" si="12"/>
        <v>1</v>
      </c>
      <c r="AN1548" s="26">
        <f t="shared" ca="1" si="13"/>
        <v>0</v>
      </c>
      <c r="AO1548" s="25">
        <f t="shared" si="20"/>
        <v>0</v>
      </c>
      <c r="AP1548" s="26">
        <f t="shared" si="21"/>
        <v>0</v>
      </c>
      <c r="AQ1548" s="25">
        <f t="shared" si="22"/>
        <v>1</v>
      </c>
      <c r="AR1548" s="26">
        <f t="shared" si="23"/>
        <v>0</v>
      </c>
      <c r="BD1548" s="30"/>
      <c r="BE1548" s="30"/>
      <c r="BF1548" s="30"/>
    </row>
    <row r="1549" spans="1:58" x14ac:dyDescent="0.2">
      <c r="A1549" s="41">
        <v>40317</v>
      </c>
      <c r="B1549" s="13">
        <v>31.65</v>
      </c>
      <c r="C1549" s="14">
        <v>32.049999999999997</v>
      </c>
      <c r="D1549" s="31">
        <f t="shared" si="14"/>
        <v>18972.719382144951</v>
      </c>
      <c r="E1549" s="31">
        <f t="shared" si="15"/>
        <v>0</v>
      </c>
      <c r="F1549" s="16">
        <f t="shared" si="0"/>
        <v>18972.719382144951</v>
      </c>
      <c r="G1549" s="16">
        <f t="shared" si="1"/>
        <v>31.65</v>
      </c>
      <c r="H1549" s="17">
        <f t="shared" si="2"/>
        <v>1.2480499219968744E-2</v>
      </c>
      <c r="I1549" s="16">
        <v>35.32</v>
      </c>
      <c r="J1549" s="32">
        <f t="shared" si="16"/>
        <v>1.0226171243941842</v>
      </c>
      <c r="K1549" s="72">
        <f t="shared" ca="1" si="83"/>
        <v>7752.7881602328998</v>
      </c>
      <c r="L1549" s="16">
        <v>7641.6000979999999</v>
      </c>
      <c r="M1549" s="21">
        <f t="shared" ca="1" si="84"/>
        <v>1.4550363903758934E-2</v>
      </c>
      <c r="N1549" s="18"/>
      <c r="O1549" s="21"/>
      <c r="P1549" s="21"/>
      <c r="Q1549" s="33">
        <f t="shared" si="17"/>
        <v>0.97738287560581583</v>
      </c>
      <c r="R1549" s="5">
        <f t="shared" ca="1" si="4"/>
        <v>4.7568668748957963</v>
      </c>
      <c r="S1549" s="20"/>
      <c r="T1549" s="20"/>
      <c r="U1549" s="5">
        <f t="shared" ca="1" si="5"/>
        <v>8.9669349842282173</v>
      </c>
      <c r="V1549" s="23"/>
      <c r="W1549" s="20"/>
      <c r="X1549" s="32">
        <f t="shared" si="18"/>
        <v>1.0452342487883683</v>
      </c>
      <c r="Y1549" s="18">
        <f t="shared" ca="1" si="6"/>
        <v>95718140.864181072</v>
      </c>
      <c r="Z1549" s="20"/>
      <c r="AA1549" s="20"/>
      <c r="AB1549" s="18"/>
      <c r="AC1549" s="20"/>
      <c r="AD1549" s="20"/>
      <c r="AE1549" s="24">
        <v>19</v>
      </c>
      <c r="AH1549" s="25" t="str">
        <f t="shared" ca="1" si="7"/>
        <v>-</v>
      </c>
      <c r="AI1549" s="15">
        <f t="shared" ca="1" si="8"/>
        <v>24.642157477810407</v>
      </c>
      <c r="AJ1549" s="15">
        <f t="shared" ca="1" si="9"/>
        <v>22.081477522713058</v>
      </c>
      <c r="AK1549" s="17">
        <f t="shared" ca="1" si="10"/>
        <v>-1.4323886489387502E-2</v>
      </c>
      <c r="AL1549" s="17">
        <f t="shared" ca="1" si="11"/>
        <v>1.5423039959952992E-2</v>
      </c>
      <c r="AM1549" s="26">
        <f t="shared" ca="1" si="12"/>
        <v>1</v>
      </c>
      <c r="AN1549" s="26">
        <f t="shared" ca="1" si="13"/>
        <v>0</v>
      </c>
      <c r="AO1549" s="25">
        <f t="shared" si="20"/>
        <v>0</v>
      </c>
      <c r="AP1549" s="26">
        <f t="shared" si="21"/>
        <v>0</v>
      </c>
      <c r="AQ1549" s="25">
        <f t="shared" si="22"/>
        <v>1</v>
      </c>
      <c r="AR1549" s="26">
        <f t="shared" si="23"/>
        <v>0</v>
      </c>
      <c r="BD1549" s="30"/>
      <c r="BE1549" s="30"/>
      <c r="BF1549" s="30"/>
    </row>
    <row r="1550" spans="1:58" x14ac:dyDescent="0.2">
      <c r="A1550" s="40">
        <v>40318</v>
      </c>
      <c r="B1550" s="13">
        <v>35.950000000000003</v>
      </c>
      <c r="C1550" s="14">
        <v>35.700000000000003</v>
      </c>
      <c r="D1550" s="31">
        <f t="shared" si="14"/>
        <v>17974.155204137322</v>
      </c>
      <c r="E1550" s="31">
        <f t="shared" si="15"/>
        <v>986.10159856291602</v>
      </c>
      <c r="F1550" s="73">
        <f t="shared" si="0"/>
        <v>18960.256802700238</v>
      </c>
      <c r="G1550" s="16">
        <f t="shared" si="1"/>
        <v>35.936997781612035</v>
      </c>
      <c r="H1550" s="17">
        <f t="shared" si="2"/>
        <v>-7.0028011204481544E-3</v>
      </c>
      <c r="I1550" s="16">
        <v>45.79</v>
      </c>
      <c r="J1550" s="32">
        <f t="shared" si="16"/>
        <v>1.1347043255638933</v>
      </c>
      <c r="K1550" s="72">
        <f t="shared" ca="1" si="83"/>
        <v>8796.7636195496925</v>
      </c>
      <c r="L1550" s="16">
        <v>8721.9199219999991</v>
      </c>
      <c r="M1550" s="21">
        <f t="shared" ca="1" si="84"/>
        <v>8.5811034977412628E-3</v>
      </c>
      <c r="N1550" s="18"/>
      <c r="O1550" s="21"/>
      <c r="P1550" s="21"/>
      <c r="Q1550" s="33">
        <f t="shared" si="17"/>
        <v>0.86529567443610655</v>
      </c>
      <c r="R1550" s="5">
        <f t="shared" ca="1" si="4"/>
        <v>4.11592485955613</v>
      </c>
      <c r="S1550" s="20"/>
      <c r="T1550" s="20"/>
      <c r="U1550" s="5">
        <f t="shared" ca="1" si="5"/>
        <v>7.7587844203616356</v>
      </c>
      <c r="V1550" s="23"/>
      <c r="W1550" s="20"/>
      <c r="X1550" s="32">
        <f t="shared" si="18"/>
        <v>1.2694086511277869</v>
      </c>
      <c r="Y1550" s="18">
        <f t="shared" ca="1" si="6"/>
        <v>121497439.42980124</v>
      </c>
      <c r="Z1550" s="20"/>
      <c r="AA1550" s="20"/>
      <c r="AB1550" s="18"/>
      <c r="AC1550" s="20"/>
      <c r="AD1550" s="20"/>
      <c r="AE1550" s="24">
        <f t="shared" ref="AE1550:AE1567" si="100">AE1549-1</f>
        <v>18</v>
      </c>
      <c r="AH1550" s="25" t="str">
        <f t="shared" ca="1" si="7"/>
        <v>-</v>
      </c>
      <c r="AI1550" s="15">
        <f t="shared" ca="1" si="8"/>
        <v>25.462966895982401</v>
      </c>
      <c r="AJ1550" s="15">
        <f t="shared" ca="1" si="9"/>
        <v>22.476369199928858</v>
      </c>
      <c r="AK1550" s="17">
        <f t="shared" ca="1" si="10"/>
        <v>-2.0335981249772279E-2</v>
      </c>
      <c r="AL1550" s="17">
        <f t="shared" ca="1" si="11"/>
        <v>1.1043923448483546E-2</v>
      </c>
      <c r="AM1550" s="26">
        <f t="shared" ca="1" si="12"/>
        <v>1</v>
      </c>
      <c r="AN1550" s="26">
        <f t="shared" ca="1" si="13"/>
        <v>0</v>
      </c>
      <c r="AO1550" s="25">
        <f t="shared" si="20"/>
        <v>0</v>
      </c>
      <c r="AP1550" s="26">
        <f t="shared" si="21"/>
        <v>0</v>
      </c>
      <c r="AQ1550" s="25">
        <f t="shared" si="22"/>
        <v>1</v>
      </c>
      <c r="AR1550" s="26">
        <f t="shared" si="23"/>
        <v>0</v>
      </c>
      <c r="BD1550" s="30"/>
      <c r="BE1550" s="30"/>
      <c r="BF1550" s="30"/>
    </row>
    <row r="1551" spans="1:58" x14ac:dyDescent="0.2">
      <c r="A1551" s="40">
        <v>40319</v>
      </c>
      <c r="B1551" s="13">
        <v>35.75</v>
      </c>
      <c r="C1551" s="14">
        <v>35.700000000000003</v>
      </c>
      <c r="D1551" s="31">
        <f t="shared" si="14"/>
        <v>16975.591026129692</v>
      </c>
      <c r="E1551" s="31">
        <f t="shared" si="15"/>
        <v>1991.658522915136</v>
      </c>
      <c r="F1551" s="16">
        <f t="shared" si="0"/>
        <v>18967.249549044827</v>
      </c>
      <c r="G1551" s="16">
        <f t="shared" si="1"/>
        <v>35.744749743451827</v>
      </c>
      <c r="H1551" s="17">
        <f t="shared" si="2"/>
        <v>-1.4005602240896309E-3</v>
      </c>
      <c r="I1551" s="16">
        <v>40.1</v>
      </c>
      <c r="J1551" s="32">
        <f t="shared" si="16"/>
        <v>0.99501725236928562</v>
      </c>
      <c r="K1551" s="72">
        <f t="shared" ca="1" si="83"/>
        <v>8752.57472698536</v>
      </c>
      <c r="L1551" s="16">
        <v>8527.3603519999997</v>
      </c>
      <c r="M1551" s="21">
        <f t="shared" ca="1" si="84"/>
        <v>2.6410796036377044E-2</v>
      </c>
      <c r="N1551" s="18"/>
      <c r="O1551" s="21"/>
      <c r="P1551" s="21"/>
      <c r="Q1551" s="33">
        <f t="shared" si="17"/>
        <v>1.0049827476307143</v>
      </c>
      <c r="R1551" s="5">
        <f t="shared" ca="1" si="4"/>
        <v>4.1362611560200202</v>
      </c>
      <c r="S1551" s="20"/>
      <c r="T1551" s="20"/>
      <c r="U1551" s="5">
        <f t="shared" ca="1" si="5"/>
        <v>7.7971775361586202</v>
      </c>
      <c r="V1551" s="23"/>
      <c r="W1551" s="20"/>
      <c r="X1551" s="32">
        <f t="shared" si="18"/>
        <v>0.99003450473857124</v>
      </c>
      <c r="Y1551" s="18">
        <f t="shared" ca="1" si="6"/>
        <v>120278740.8314777</v>
      </c>
      <c r="Z1551" s="20"/>
      <c r="AA1551" s="20"/>
      <c r="AB1551" s="18"/>
      <c r="AC1551" s="20"/>
      <c r="AD1551" s="20"/>
      <c r="AE1551" s="24">
        <f t="shared" si="100"/>
        <v>17</v>
      </c>
      <c r="AH1551" s="25" t="str">
        <f t="shared" ca="1" si="7"/>
        <v>-</v>
      </c>
      <c r="AI1551" s="15">
        <f t="shared" ca="1" si="8"/>
        <v>26.272474204783585</v>
      </c>
      <c r="AJ1551" s="15">
        <f t="shared" ca="1" si="9"/>
        <v>22.854494925438708</v>
      </c>
      <c r="AK1551" s="17">
        <f t="shared" ca="1" si="10"/>
        <v>-2.4041630176009427E-2</v>
      </c>
      <c r="AL1551" s="17">
        <f t="shared" ca="1" si="11"/>
        <v>5.1827163790506905E-3</v>
      </c>
      <c r="AM1551" s="26">
        <f t="shared" ca="1" si="12"/>
        <v>1</v>
      </c>
      <c r="AN1551" s="26">
        <f t="shared" ca="1" si="13"/>
        <v>0</v>
      </c>
      <c r="AO1551" s="25">
        <f t="shared" si="20"/>
        <v>0</v>
      </c>
      <c r="AP1551" s="26">
        <f t="shared" si="21"/>
        <v>0</v>
      </c>
      <c r="AQ1551" s="25">
        <f t="shared" si="22"/>
        <v>1</v>
      </c>
      <c r="AR1551" s="26">
        <f t="shared" si="23"/>
        <v>0</v>
      </c>
      <c r="BD1551" s="30"/>
      <c r="BE1551" s="30"/>
      <c r="BF1551" s="30"/>
    </row>
    <row r="1552" spans="1:58" x14ac:dyDescent="0.2">
      <c r="A1552" s="40">
        <v>40322</v>
      </c>
      <c r="B1552" s="13">
        <v>35.1</v>
      </c>
      <c r="C1552" s="14">
        <v>35.1</v>
      </c>
      <c r="D1552" s="31">
        <f t="shared" si="14"/>
        <v>15977.026848122063</v>
      </c>
      <c r="E1552" s="31">
        <f t="shared" si="15"/>
        <v>2991.6212501916834</v>
      </c>
      <c r="F1552" s="16">
        <f t="shared" si="0"/>
        <v>18968.648098313744</v>
      </c>
      <c r="G1552" s="16">
        <f t="shared" si="1"/>
        <v>35.1</v>
      </c>
      <c r="H1552" s="17">
        <f t="shared" si="2"/>
        <v>0</v>
      </c>
      <c r="I1552" s="16">
        <v>38.32</v>
      </c>
      <c r="J1552" s="32">
        <f t="shared" si="16"/>
        <v>0.98203479808411209</v>
      </c>
      <c r="K1552" s="72">
        <f t="shared" ca="1" si="83"/>
        <v>8594.9825402297138</v>
      </c>
      <c r="L1552" s="16">
        <v>8478.7197269999997</v>
      </c>
      <c r="M1552" s="21">
        <f t="shared" ca="1" si="84"/>
        <v>1.371230763289436E-2</v>
      </c>
      <c r="N1552" s="18"/>
      <c r="O1552" s="21"/>
      <c r="P1552" s="21"/>
      <c r="Q1552" s="33">
        <f t="shared" si="17"/>
        <v>1.0179652019158878</v>
      </c>
      <c r="R1552" s="5">
        <f t="shared" ca="1" si="4"/>
        <v>4.2103945160595648</v>
      </c>
      <c r="S1552" s="20"/>
      <c r="T1552" s="20"/>
      <c r="U1552" s="5">
        <f t="shared" ca="1" si="5"/>
        <v>7.9369836695915117</v>
      </c>
      <c r="V1552" s="23"/>
      <c r="W1552" s="20"/>
      <c r="X1552" s="32">
        <f t="shared" si="18"/>
        <v>0.96406959616822419</v>
      </c>
      <c r="Y1552" s="18">
        <f t="shared" ca="1" si="6"/>
        <v>115949445.6028377</v>
      </c>
      <c r="Z1552" s="20"/>
      <c r="AA1552" s="20"/>
      <c r="AB1552" s="18"/>
      <c r="AC1552" s="20"/>
      <c r="AD1552" s="20"/>
      <c r="AE1552" s="24">
        <f t="shared" si="100"/>
        <v>16</v>
      </c>
      <c r="AH1552" s="25" t="str">
        <f t="shared" ca="1" si="7"/>
        <v>-</v>
      </c>
      <c r="AI1552" s="15">
        <f t="shared" ca="1" si="8"/>
        <v>27.053210135519521</v>
      </c>
      <c r="AJ1552" s="15">
        <f t="shared" ca="1" si="9"/>
        <v>23.209747826181058</v>
      </c>
      <c r="AK1552" s="17">
        <f t="shared" ca="1" si="10"/>
        <v>-1.6215543219487667E-2</v>
      </c>
      <c r="AL1552" s="17">
        <f t="shared" ca="1" si="11"/>
        <v>1.3783685529637352E-3</v>
      </c>
      <c r="AM1552" s="26">
        <f t="shared" ca="1" si="12"/>
        <v>1</v>
      </c>
      <c r="AN1552" s="26">
        <f t="shared" ca="1" si="13"/>
        <v>0</v>
      </c>
      <c r="AO1552" s="25">
        <f t="shared" si="20"/>
        <v>0</v>
      </c>
      <c r="AP1552" s="26">
        <f t="shared" si="21"/>
        <v>0</v>
      </c>
      <c r="AQ1552" s="25">
        <f t="shared" si="22"/>
        <v>1</v>
      </c>
      <c r="AR1552" s="26">
        <f t="shared" si="23"/>
        <v>0</v>
      </c>
      <c r="BD1552" s="30"/>
      <c r="BE1552" s="30"/>
      <c r="BF1552" s="30"/>
    </row>
    <row r="1553" spans="1:58" x14ac:dyDescent="0.2">
      <c r="A1553" s="40">
        <v>40323</v>
      </c>
      <c r="B1553" s="13">
        <v>33.75</v>
      </c>
      <c r="C1553" s="14">
        <v>34.1</v>
      </c>
      <c r="D1553" s="31">
        <f t="shared" si="14"/>
        <v>14978.462670114433</v>
      </c>
      <c r="E1553" s="31">
        <f t="shared" si="15"/>
        <v>3990.1854281993124</v>
      </c>
      <c r="F1553" s="16">
        <f t="shared" si="0"/>
        <v>18968.648098313744</v>
      </c>
      <c r="G1553" s="16">
        <f t="shared" si="1"/>
        <v>33.823624904243644</v>
      </c>
      <c r="H1553" s="17">
        <f t="shared" si="2"/>
        <v>1.0263929618768319E-2</v>
      </c>
      <c r="I1553" s="16">
        <v>34.61</v>
      </c>
      <c r="J1553" s="32">
        <f t="shared" si="16"/>
        <v>0.96363603715793866</v>
      </c>
      <c r="K1553" s="72">
        <f t="shared" ca="1" si="83"/>
        <v>8282.097256233299</v>
      </c>
      <c r="L1553" s="16">
        <v>8104.9599609999996</v>
      </c>
      <c r="M1553" s="21">
        <f t="shared" ca="1" si="84"/>
        <v>2.1855418914548723E-2</v>
      </c>
      <c r="N1553" s="18"/>
      <c r="O1553" s="21"/>
      <c r="P1553" s="21"/>
      <c r="Q1553" s="33">
        <f t="shared" si="17"/>
        <v>1.0363639628420613</v>
      </c>
      <c r="R1553" s="5">
        <f t="shared" ca="1" si="4"/>
        <v>4.3633193680731637</v>
      </c>
      <c r="S1553" s="20"/>
      <c r="T1553" s="20"/>
      <c r="U1553" s="5">
        <f t="shared" ca="1" si="5"/>
        <v>8.2253222417184375</v>
      </c>
      <c r="V1553" s="23"/>
      <c r="W1553" s="20"/>
      <c r="X1553" s="32">
        <f t="shared" si="18"/>
        <v>0.92727207431587733</v>
      </c>
      <c r="Y1553" s="18">
        <f t="shared" ca="1" si="6"/>
        <v>107509606.93048981</v>
      </c>
      <c r="Z1553" s="20"/>
      <c r="AA1553" s="20"/>
      <c r="AB1553" s="18"/>
      <c r="AC1553" s="20"/>
      <c r="AD1553" s="20"/>
      <c r="AE1553" s="24">
        <f t="shared" si="100"/>
        <v>15</v>
      </c>
      <c r="AH1553" s="25" t="str">
        <f t="shared" ca="1" si="7"/>
        <v>-</v>
      </c>
      <c r="AI1553" s="15">
        <f t="shared" ca="1" si="8"/>
        <v>27.756682286170282</v>
      </c>
      <c r="AJ1553" s="15">
        <f t="shared" ca="1" si="9"/>
        <v>23.53728221940489</v>
      </c>
      <c r="AK1553" s="17">
        <f t="shared" ca="1" si="10"/>
        <v>-7.0336239152101925E-3</v>
      </c>
      <c r="AL1553" s="17">
        <f t="shared" ca="1" si="11"/>
        <v>-3.6493836334738627E-3</v>
      </c>
      <c r="AM1553" s="26">
        <f t="shared" ca="1" si="12"/>
        <v>1</v>
      </c>
      <c r="AN1553" s="26">
        <f t="shared" ca="1" si="13"/>
        <v>0</v>
      </c>
      <c r="AO1553" s="25">
        <f t="shared" si="20"/>
        <v>0</v>
      </c>
      <c r="AP1553" s="26">
        <f t="shared" si="21"/>
        <v>0</v>
      </c>
      <c r="AQ1553" s="25">
        <f t="shared" si="22"/>
        <v>1</v>
      </c>
      <c r="AR1553" s="26">
        <f t="shared" si="23"/>
        <v>0</v>
      </c>
      <c r="BD1553" s="30"/>
      <c r="BE1553" s="30"/>
      <c r="BF1553" s="30"/>
    </row>
    <row r="1554" spans="1:58" x14ac:dyDescent="0.2">
      <c r="A1554" s="40">
        <v>40324</v>
      </c>
      <c r="B1554" s="13">
        <v>32.799999999999997</v>
      </c>
      <c r="C1554" s="14">
        <v>33.299999999999997</v>
      </c>
      <c r="D1554" s="31">
        <f t="shared" si="14"/>
        <v>13979.898492106804</v>
      </c>
      <c r="E1554" s="31">
        <f t="shared" si="15"/>
        <v>4978.5004137640481</v>
      </c>
      <c r="F1554" s="16">
        <f t="shared" si="0"/>
        <v>18958.398905870854</v>
      </c>
      <c r="G1554" s="16">
        <f t="shared" si="1"/>
        <v>32.931300655674626</v>
      </c>
      <c r="H1554" s="17">
        <f t="shared" si="2"/>
        <v>1.501501501501501E-2</v>
      </c>
      <c r="I1554" s="16">
        <v>35.020000000000003</v>
      </c>
      <c r="J1554" s="32">
        <f t="shared" si="16"/>
        <v>0.97309224594747457</v>
      </c>
      <c r="K1554" s="72">
        <f t="shared" ca="1" si="83"/>
        <v>8058.9160609692181</v>
      </c>
      <c r="L1554" s="16">
        <v>7943.6801759999998</v>
      </c>
      <c r="M1554" s="21">
        <f t="shared" ca="1" si="84"/>
        <v>1.450661184942678E-2</v>
      </c>
      <c r="N1554" s="18"/>
      <c r="O1554" s="21"/>
      <c r="P1554" s="21"/>
      <c r="Q1554" s="33">
        <f t="shared" si="17"/>
        <v>1.0269077540525255</v>
      </c>
      <c r="R1554" s="5">
        <f t="shared" ca="1" si="4"/>
        <v>4.4805398313093212</v>
      </c>
      <c r="S1554" s="20"/>
      <c r="T1554" s="20"/>
      <c r="U1554" s="5">
        <f t="shared" ca="1" si="5"/>
        <v>8.4463580149746633</v>
      </c>
      <c r="V1554" s="23"/>
      <c r="W1554" s="20"/>
      <c r="X1554" s="32">
        <f t="shared" si="18"/>
        <v>0.94618449189494913</v>
      </c>
      <c r="Y1554" s="18">
        <f t="shared" ca="1" si="6"/>
        <v>101717228.03759727</v>
      </c>
      <c r="Z1554" s="20"/>
      <c r="AA1554" s="20"/>
      <c r="AB1554" s="18"/>
      <c r="AC1554" s="20"/>
      <c r="AD1554" s="20"/>
      <c r="AE1554" s="24">
        <f t="shared" si="100"/>
        <v>14</v>
      </c>
      <c r="AH1554" s="25">
        <f t="shared" ca="1" si="7"/>
        <v>1</v>
      </c>
      <c r="AI1554" s="15">
        <f t="shared" ca="1" si="8"/>
        <v>28.310686952589723</v>
      </c>
      <c r="AJ1554" s="15">
        <f t="shared" ca="1" si="9"/>
        <v>23.851426618996872</v>
      </c>
      <c r="AK1554" s="17">
        <f t="shared" ca="1" si="10"/>
        <v>4.8926804182023815E-3</v>
      </c>
      <c r="AL1554" s="17">
        <f t="shared" ca="1" si="11"/>
        <v>-6.41748916231559E-3</v>
      </c>
      <c r="AM1554" s="26">
        <f t="shared" ca="1" si="12"/>
        <v>1</v>
      </c>
      <c r="AN1554" s="26">
        <f t="shared" ca="1" si="13"/>
        <v>1</v>
      </c>
      <c r="AO1554" s="25">
        <f t="shared" si="20"/>
        <v>0</v>
      </c>
      <c r="AP1554" s="26">
        <f t="shared" si="21"/>
        <v>0</v>
      </c>
      <c r="AQ1554" s="25">
        <f t="shared" si="22"/>
        <v>1</v>
      </c>
      <c r="AR1554" s="26">
        <f t="shared" si="23"/>
        <v>0</v>
      </c>
      <c r="BD1554" s="30"/>
      <c r="BE1554" s="30"/>
      <c r="BF1554" s="30"/>
    </row>
    <row r="1555" spans="1:58" x14ac:dyDescent="0.2">
      <c r="A1555" s="40">
        <v>40325</v>
      </c>
      <c r="B1555" s="13">
        <v>29.65</v>
      </c>
      <c r="C1555" s="14">
        <v>30.95</v>
      </c>
      <c r="D1555" s="31">
        <f t="shared" si="14"/>
        <v>12981.334314099175</v>
      </c>
      <c r="E1555" s="31">
        <f t="shared" si="15"/>
        <v>5962.0711356454358</v>
      </c>
      <c r="F1555" s="16">
        <f t="shared" si="0"/>
        <v>18943.405449744612</v>
      </c>
      <c r="G1555" s="16">
        <f t="shared" si="1"/>
        <v>30.059149901632043</v>
      </c>
      <c r="H1555" s="17">
        <f t="shared" si="2"/>
        <v>4.2003231017770593E-2</v>
      </c>
      <c r="I1555" s="16">
        <v>29.68</v>
      </c>
      <c r="J1555" s="32">
        <f t="shared" si="16"/>
        <v>0.91206167681627093</v>
      </c>
      <c r="K1555" s="72">
        <f t="shared" ca="1" si="83"/>
        <v>7349.9288418015831</v>
      </c>
      <c r="L1555" s="16">
        <v>7252.4799800000001</v>
      </c>
      <c r="M1555" s="21">
        <f t="shared" ca="1" si="84"/>
        <v>1.3436626101735617E-2</v>
      </c>
      <c r="N1555" s="18"/>
      <c r="O1555" s="21"/>
      <c r="P1555" s="21"/>
      <c r="Q1555" s="33">
        <f t="shared" si="17"/>
        <v>1.087938323183729</v>
      </c>
      <c r="R1555" s="5">
        <f t="shared" ca="1" si="4"/>
        <v>4.8743479236493474</v>
      </c>
      <c r="S1555" s="20"/>
      <c r="T1555" s="20"/>
      <c r="U1555" s="5">
        <f t="shared" ca="1" si="5"/>
        <v>9.1888019824331124</v>
      </c>
      <c r="V1555" s="23"/>
      <c r="W1555" s="20"/>
      <c r="X1555" s="32">
        <f t="shared" si="18"/>
        <v>0.82412335363254186</v>
      </c>
      <c r="Y1555" s="18">
        <f t="shared" ca="1" si="6"/>
        <v>83822026.139561117</v>
      </c>
      <c r="Z1555" s="20"/>
      <c r="AA1555" s="20"/>
      <c r="AB1555" s="18"/>
      <c r="AC1555" s="20"/>
      <c r="AD1555" s="20"/>
      <c r="AE1555" s="24">
        <f t="shared" si="100"/>
        <v>13</v>
      </c>
      <c r="AH1555" s="25">
        <f t="shared" ca="1" si="7"/>
        <v>1</v>
      </c>
      <c r="AI1555" s="15">
        <f t="shared" ca="1" si="8"/>
        <v>28.736145200891933</v>
      </c>
      <c r="AJ1555" s="15">
        <f t="shared" ca="1" si="9"/>
        <v>24.102243442951842</v>
      </c>
      <c r="AK1555" s="17">
        <f t="shared" ca="1" si="10"/>
        <v>9.8131357178360221E-3</v>
      </c>
      <c r="AL1555" s="17">
        <f t="shared" ca="1" si="11"/>
        <v>-6.9848216048444198E-3</v>
      </c>
      <c r="AM1555" s="26">
        <f t="shared" ca="1" si="12"/>
        <v>1</v>
      </c>
      <c r="AN1555" s="26">
        <f t="shared" ca="1" si="13"/>
        <v>1</v>
      </c>
      <c r="AO1555" s="25">
        <f t="shared" si="20"/>
        <v>0</v>
      </c>
      <c r="AP1555" s="26">
        <f t="shared" si="21"/>
        <v>0</v>
      </c>
      <c r="AQ1555" s="25">
        <f t="shared" si="22"/>
        <v>1</v>
      </c>
      <c r="AR1555" s="26">
        <f t="shared" si="23"/>
        <v>0</v>
      </c>
      <c r="BD1555" s="30"/>
      <c r="BE1555" s="30"/>
      <c r="BF1555" s="30"/>
    </row>
    <row r="1556" spans="1:58" x14ac:dyDescent="0.2">
      <c r="A1556" s="40">
        <v>40326</v>
      </c>
      <c r="B1556" s="13">
        <v>30.4</v>
      </c>
      <c r="C1556" s="14">
        <v>31.3</v>
      </c>
      <c r="D1556" s="31">
        <f t="shared" si="14"/>
        <v>11982.770136091545</v>
      </c>
      <c r="E1556" s="31">
        <f t="shared" si="15"/>
        <v>6918.6923917981403</v>
      </c>
      <c r="F1556" s="16">
        <f t="shared" si="0"/>
        <v>18901.462527889686</v>
      </c>
      <c r="G1556" s="16">
        <f t="shared" si="1"/>
        <v>30.729436049905154</v>
      </c>
      <c r="H1556" s="17">
        <f t="shared" si="2"/>
        <v>2.8753993610223683E-2</v>
      </c>
      <c r="I1556" s="16">
        <v>32.07</v>
      </c>
      <c r="J1556" s="32">
        <f t="shared" si="16"/>
        <v>1.0200354159734859</v>
      </c>
      <c r="K1556" s="72">
        <f t="shared" ca="1" si="83"/>
        <v>7496.8820782017829</v>
      </c>
      <c r="L1556" s="16">
        <v>7316.4799800000001</v>
      </c>
      <c r="M1556" s="21">
        <f t="shared" ca="1" si="84"/>
        <v>2.4656952345242771E-2</v>
      </c>
      <c r="N1556" s="18"/>
      <c r="O1556" s="21"/>
      <c r="P1556" s="21"/>
      <c r="Q1556" s="33">
        <f t="shared" si="17"/>
        <v>0.9799645840265141</v>
      </c>
      <c r="R1556" s="5">
        <f t="shared" ca="1" si="4"/>
        <v>4.7764893448458352</v>
      </c>
      <c r="S1556" s="20"/>
      <c r="T1556" s="20"/>
      <c r="U1556" s="5">
        <f t="shared" ca="1" si="5"/>
        <v>9.0043922325930428</v>
      </c>
      <c r="V1556" s="23"/>
      <c r="W1556" s="20"/>
      <c r="X1556" s="32">
        <f t="shared" si="18"/>
        <v>1.0400708319469718</v>
      </c>
      <c r="Y1556" s="18">
        <f t="shared" ca="1" si="6"/>
        <v>87175106.81820567</v>
      </c>
      <c r="Z1556" s="20"/>
      <c r="AA1556" s="20"/>
      <c r="AB1556" s="18"/>
      <c r="AC1556" s="20"/>
      <c r="AD1556" s="20"/>
      <c r="AE1556" s="24">
        <f t="shared" si="100"/>
        <v>12</v>
      </c>
      <c r="AH1556" s="25">
        <f t="shared" ca="1" si="7"/>
        <v>1</v>
      </c>
      <c r="AI1556" s="15">
        <f t="shared" ca="1" si="8"/>
        <v>29.237004566371461</v>
      </c>
      <c r="AJ1556" s="15">
        <f t="shared" ca="1" si="9"/>
        <v>24.369735604873885</v>
      </c>
      <c r="AK1556" s="17">
        <f t="shared" ca="1" si="10"/>
        <v>1.577260150628133E-2</v>
      </c>
      <c r="AL1556" s="17">
        <f t="shared" ca="1" si="11"/>
        <v>-4.9729203719030349E-3</v>
      </c>
      <c r="AM1556" s="26">
        <f t="shared" ca="1" si="12"/>
        <v>1</v>
      </c>
      <c r="AN1556" s="26">
        <f t="shared" ca="1" si="13"/>
        <v>1</v>
      </c>
      <c r="AO1556" s="25">
        <f t="shared" si="20"/>
        <v>0</v>
      </c>
      <c r="AP1556" s="26">
        <f t="shared" si="21"/>
        <v>0</v>
      </c>
      <c r="AQ1556" s="25">
        <f t="shared" si="22"/>
        <v>1</v>
      </c>
      <c r="AR1556" s="26">
        <f t="shared" si="23"/>
        <v>0</v>
      </c>
      <c r="BD1556" s="30"/>
      <c r="BE1556" s="30"/>
      <c r="BF1556" s="30"/>
    </row>
    <row r="1557" spans="1:58" x14ac:dyDescent="0.2">
      <c r="A1557" s="40">
        <v>40330</v>
      </c>
      <c r="B1557" s="13">
        <v>32.549999999999997</v>
      </c>
      <c r="C1557" s="14">
        <v>32.65</v>
      </c>
      <c r="D1557" s="31">
        <f t="shared" si="14"/>
        <v>10984.205958083916</v>
      </c>
      <c r="E1557" s="31">
        <f t="shared" si="15"/>
        <v>7888.5438618119397</v>
      </c>
      <c r="F1557" s="16">
        <f t="shared" si="0"/>
        <v>18872.749819895856</v>
      </c>
      <c r="G1557" s="16">
        <f t="shared" si="1"/>
        <v>32.591798592876458</v>
      </c>
      <c r="H1557" s="17">
        <f t="shared" si="2"/>
        <v>3.0627871362940429E-3</v>
      </c>
      <c r="I1557" s="16">
        <v>35.54</v>
      </c>
      <c r="J1557" s="32">
        <f t="shared" si="16"/>
        <v>1.0589940279857568</v>
      </c>
      <c r="K1557" s="72">
        <f t="shared" ca="1" si="83"/>
        <v>7938.8296859553557</v>
      </c>
      <c r="L1557" s="16">
        <v>7728.6401370000003</v>
      </c>
      <c r="M1557" s="21">
        <f t="shared" ca="1" si="84"/>
        <v>2.7196187845400691E-2</v>
      </c>
      <c r="N1557" s="18"/>
      <c r="O1557" s="21"/>
      <c r="P1557" s="21"/>
      <c r="Q1557" s="33">
        <f t="shared" si="17"/>
        <v>0.94100597201424308</v>
      </c>
      <c r="R1557" s="5">
        <f t="shared" ca="1" si="4"/>
        <v>4.4945177552635664</v>
      </c>
      <c r="S1557" s="20"/>
      <c r="T1557" s="20"/>
      <c r="U1557" s="5">
        <f t="shared" ca="1" si="5"/>
        <v>8.4728967820047174</v>
      </c>
      <c r="V1557" s="23"/>
      <c r="W1557" s="20"/>
      <c r="X1557" s="32">
        <f t="shared" si="18"/>
        <v>1.1179880559715138</v>
      </c>
      <c r="Y1557" s="18">
        <f t="shared" ca="1" si="6"/>
        <v>97454314.005221665</v>
      </c>
      <c r="Z1557" s="20"/>
      <c r="AA1557" s="20"/>
      <c r="AB1557" s="18"/>
      <c r="AC1557" s="20"/>
      <c r="AD1557" s="20"/>
      <c r="AE1557" s="24">
        <f t="shared" si="100"/>
        <v>11</v>
      </c>
      <c r="AH1557" s="25">
        <f t="shared" ca="1" si="7"/>
        <v>1</v>
      </c>
      <c r="AI1557" s="15">
        <f t="shared" ca="1" si="8"/>
        <v>29.738497658633637</v>
      </c>
      <c r="AJ1557" s="15">
        <f t="shared" ca="1" si="9"/>
        <v>24.682140341658794</v>
      </c>
      <c r="AK1557" s="17">
        <f t="shared" ca="1" si="10"/>
        <v>1.651649273301194E-2</v>
      </c>
      <c r="AL1557" s="17">
        <f t="shared" ca="1" si="11"/>
        <v>-7.4272396263747736E-4</v>
      </c>
      <c r="AM1557" s="26">
        <f t="shared" ca="1" si="12"/>
        <v>1</v>
      </c>
      <c r="AN1557" s="26">
        <f t="shared" ca="1" si="13"/>
        <v>1</v>
      </c>
      <c r="AO1557" s="25">
        <f t="shared" si="20"/>
        <v>0</v>
      </c>
      <c r="AP1557" s="26">
        <f t="shared" si="21"/>
        <v>0</v>
      </c>
      <c r="AQ1557" s="25">
        <f t="shared" si="22"/>
        <v>1</v>
      </c>
      <c r="AR1557" s="26">
        <f t="shared" si="23"/>
        <v>0</v>
      </c>
      <c r="BD1557" s="30"/>
      <c r="BE1557" s="30"/>
      <c r="BF1557" s="30"/>
    </row>
    <row r="1558" spans="1:58" x14ac:dyDescent="0.2">
      <c r="A1558" s="40">
        <v>40331</v>
      </c>
      <c r="B1558" s="13">
        <v>29.85</v>
      </c>
      <c r="C1558" s="14">
        <v>31</v>
      </c>
      <c r="D1558" s="31">
        <f t="shared" si="14"/>
        <v>9985.6417800762865</v>
      </c>
      <c r="E1558" s="31">
        <f t="shared" si="15"/>
        <v>8884.0496503004033</v>
      </c>
      <c r="F1558" s="16">
        <f t="shared" si="0"/>
        <v>18869.69143037669</v>
      </c>
      <c r="G1558" s="16">
        <f t="shared" si="1"/>
        <v>30.391432123336081</v>
      </c>
      <c r="H1558" s="17">
        <f t="shared" si="2"/>
        <v>3.7096774193548288E-2</v>
      </c>
      <c r="I1558" s="16">
        <v>30.17</v>
      </c>
      <c r="J1558" s="32">
        <f t="shared" si="16"/>
        <v>0.93233599882150631</v>
      </c>
      <c r="K1558" s="72">
        <f t="shared" ca="1" si="83"/>
        <v>7401.3549540164095</v>
      </c>
      <c r="L1558" s="16">
        <v>7390.7202150000003</v>
      </c>
      <c r="M1558" s="21">
        <f t="shared" ca="1" si="84"/>
        <v>1.4389313499955274E-3</v>
      </c>
      <c r="N1558" s="18"/>
      <c r="O1558" s="21"/>
      <c r="P1558" s="21"/>
      <c r="Q1558" s="33">
        <f t="shared" si="17"/>
        <v>1.0676640011784937</v>
      </c>
      <c r="R1558" s="5">
        <f t="shared" ca="1" si="4"/>
        <v>4.7984349051375155</v>
      </c>
      <c r="S1558" s="20"/>
      <c r="T1558" s="20"/>
      <c r="U1558" s="5">
        <f t="shared" ca="1" si="5"/>
        <v>9.045897179035034</v>
      </c>
      <c r="V1558" s="23"/>
      <c r="W1558" s="20"/>
      <c r="X1558" s="32">
        <f t="shared" si="18"/>
        <v>0.86467199764301261</v>
      </c>
      <c r="Y1558" s="18">
        <f t="shared" ca="1" si="6"/>
        <v>84260470.559536085</v>
      </c>
      <c r="Z1558" s="20"/>
      <c r="AA1558" s="20"/>
      <c r="AB1558" s="18"/>
      <c r="AC1558" s="20"/>
      <c r="AD1558" s="20"/>
      <c r="AE1558" s="24">
        <f t="shared" si="100"/>
        <v>10</v>
      </c>
      <c r="AH1558" s="25">
        <f t="shared" ca="1" si="7"/>
        <v>1</v>
      </c>
      <c r="AI1558" s="15">
        <f t="shared" ca="1" si="8"/>
        <v>30.170182662779613</v>
      </c>
      <c r="AJ1558" s="15">
        <f t="shared" ca="1" si="9"/>
        <v>24.956980173968468</v>
      </c>
      <c r="AK1558" s="17">
        <f t="shared" ca="1" si="10"/>
        <v>2.2699288431936655E-2</v>
      </c>
      <c r="AL1558" s="17">
        <f t="shared" ca="1" si="11"/>
        <v>2.5000388422042052E-3</v>
      </c>
      <c r="AM1558" s="26">
        <f t="shared" ca="1" si="12"/>
        <v>1</v>
      </c>
      <c r="AN1558" s="26">
        <f t="shared" ca="1" si="13"/>
        <v>1</v>
      </c>
      <c r="AO1558" s="25">
        <f t="shared" si="20"/>
        <v>0</v>
      </c>
      <c r="AP1558" s="26">
        <f t="shared" si="21"/>
        <v>0</v>
      </c>
      <c r="AQ1558" s="25">
        <f t="shared" si="22"/>
        <v>1</v>
      </c>
      <c r="AR1558" s="26">
        <f t="shared" si="23"/>
        <v>0</v>
      </c>
      <c r="BD1558" s="30"/>
      <c r="BE1558" s="30"/>
      <c r="BF1558" s="30"/>
    </row>
    <row r="1559" spans="1:58" x14ac:dyDescent="0.2">
      <c r="A1559" s="40">
        <v>40332</v>
      </c>
      <c r="B1559" s="13">
        <v>29.6</v>
      </c>
      <c r="C1559" s="14">
        <v>30.7</v>
      </c>
      <c r="D1559" s="31">
        <f t="shared" si="14"/>
        <v>8987.0776020686571</v>
      </c>
      <c r="E1559" s="31">
        <f t="shared" si="15"/>
        <v>9845.5703184787162</v>
      </c>
      <c r="F1559" s="16">
        <f t="shared" si="0"/>
        <v>18832.647920547373</v>
      </c>
      <c r="G1559" s="16">
        <f t="shared" si="1"/>
        <v>30.175071938689538</v>
      </c>
      <c r="H1559" s="17">
        <f t="shared" si="2"/>
        <v>3.5830618892508048E-2</v>
      </c>
      <c r="I1559" s="16">
        <v>29.46</v>
      </c>
      <c r="J1559" s="32">
        <f t="shared" si="16"/>
        <v>0.99093173573992399</v>
      </c>
      <c r="K1559" s="72">
        <f t="shared" ca="1" si="83"/>
        <v>7333.9385092435823</v>
      </c>
      <c r="L1559" s="16">
        <v>7270.3999020000001</v>
      </c>
      <c r="M1559" s="21">
        <f t="shared" ca="1" si="84"/>
        <v>8.7393552074217368E-3</v>
      </c>
      <c r="N1559" s="18"/>
      <c r="O1559" s="21"/>
      <c r="P1559" s="21"/>
      <c r="Q1559" s="33">
        <f t="shared" si="17"/>
        <v>1.0090682642600761</v>
      </c>
      <c r="R1559" s="5">
        <f t="shared" ca="1" si="4"/>
        <v>4.8417466716907107</v>
      </c>
      <c r="S1559" s="20"/>
      <c r="T1559" s="20"/>
      <c r="U1559" s="5">
        <f t="shared" ca="1" si="5"/>
        <v>9.1276152665615768</v>
      </c>
      <c r="V1559" s="23"/>
      <c r="W1559" s="20"/>
      <c r="X1559" s="32">
        <f t="shared" si="18"/>
        <v>0.98186347147984798</v>
      </c>
      <c r="Y1559" s="18">
        <f t="shared" ca="1" si="6"/>
        <v>82726833.261937276</v>
      </c>
      <c r="Z1559" s="20"/>
      <c r="AA1559" s="20"/>
      <c r="AB1559" s="18"/>
      <c r="AC1559" s="20"/>
      <c r="AD1559" s="20"/>
      <c r="AE1559" s="24">
        <f t="shared" si="100"/>
        <v>9</v>
      </c>
      <c r="AH1559" s="25">
        <f t="shared" ca="1" si="7"/>
        <v>1</v>
      </c>
      <c r="AI1559" s="15">
        <f t="shared" ca="1" si="8"/>
        <v>30.482324010752002</v>
      </c>
      <c r="AJ1559" s="15">
        <f t="shared" ca="1" si="9"/>
        <v>25.236969308369819</v>
      </c>
      <c r="AK1559" s="17">
        <f t="shared" ca="1" si="10"/>
        <v>2.6960403310893277E-2</v>
      </c>
      <c r="AL1559" s="17">
        <f t="shared" ca="1" si="11"/>
        <v>4.8549793252040743E-3</v>
      </c>
      <c r="AM1559" s="26">
        <f t="shared" ca="1" si="12"/>
        <v>1</v>
      </c>
      <c r="AN1559" s="26">
        <f t="shared" ca="1" si="13"/>
        <v>1</v>
      </c>
      <c r="AO1559" s="25">
        <f t="shared" si="20"/>
        <v>0</v>
      </c>
      <c r="AP1559" s="26">
        <f t="shared" si="21"/>
        <v>0</v>
      </c>
      <c r="AQ1559" s="25">
        <f t="shared" si="22"/>
        <v>1</v>
      </c>
      <c r="AR1559" s="26">
        <f t="shared" si="23"/>
        <v>0</v>
      </c>
      <c r="BD1559" s="30"/>
      <c r="BE1559" s="30"/>
      <c r="BF1559" s="30"/>
    </row>
    <row r="1560" spans="1:58" x14ac:dyDescent="0.2">
      <c r="A1560" s="40">
        <v>40333</v>
      </c>
      <c r="B1560" s="13">
        <v>33.549999999999997</v>
      </c>
      <c r="C1560" s="14">
        <v>32.799999999999997</v>
      </c>
      <c r="D1560" s="31">
        <f t="shared" si="14"/>
        <v>7988.5134240610287</v>
      </c>
      <c r="E1560" s="31">
        <f t="shared" si="15"/>
        <v>10808.355323984442</v>
      </c>
      <c r="F1560" s="16">
        <f t="shared" si="0"/>
        <v>18796.868748045472</v>
      </c>
      <c r="G1560" s="16">
        <f t="shared" si="1"/>
        <v>33.118743783784133</v>
      </c>
      <c r="H1560" s="17">
        <f t="shared" si="2"/>
        <v>-2.2865853658536661E-2</v>
      </c>
      <c r="I1560" s="16">
        <v>35.479999999999997</v>
      </c>
      <c r="J1560" s="32">
        <f t="shared" si="16"/>
        <v>1.0954679168535648</v>
      </c>
      <c r="K1560" s="72">
        <f t="shared" ca="1" si="83"/>
        <v>8033.766807125432</v>
      </c>
      <c r="L1560" s="16">
        <v>8010.2402339999999</v>
      </c>
      <c r="M1560" s="21">
        <f t="shared" ca="1" si="84"/>
        <v>2.9370621152624162E-3</v>
      </c>
      <c r="N1560" s="18"/>
      <c r="O1560" s="21"/>
      <c r="P1560" s="21"/>
      <c r="Q1560" s="33">
        <f t="shared" si="17"/>
        <v>0.90453208314643518</v>
      </c>
      <c r="R1560" s="5">
        <f t="shared" ca="1" si="4"/>
        <v>4.3793327581683466</v>
      </c>
      <c r="S1560" s="20"/>
      <c r="T1560" s="20"/>
      <c r="U1560" s="5">
        <f t="shared" ca="1" si="5"/>
        <v>8.2559381959236546</v>
      </c>
      <c r="V1560" s="23"/>
      <c r="W1560" s="20"/>
      <c r="X1560" s="32">
        <f t="shared" si="18"/>
        <v>1.1909358337071296</v>
      </c>
      <c r="Y1560" s="18">
        <f t="shared" ca="1" si="6"/>
        <v>98515866.0765201</v>
      </c>
      <c r="Z1560" s="20"/>
      <c r="AA1560" s="20"/>
      <c r="AB1560" s="18"/>
      <c r="AC1560" s="20"/>
      <c r="AD1560" s="20"/>
      <c r="AE1560" s="24">
        <f t="shared" si="100"/>
        <v>8</v>
      </c>
      <c r="AH1560" s="25">
        <f t="shared" ca="1" si="7"/>
        <v>1</v>
      </c>
      <c r="AI1560" s="15">
        <f t="shared" ca="1" si="8"/>
        <v>30.879811724221376</v>
      </c>
      <c r="AJ1560" s="15">
        <f t="shared" ca="1" si="9"/>
        <v>25.578089464000708</v>
      </c>
      <c r="AK1560" s="17">
        <f t="shared" ca="1" si="10"/>
        <v>2.0646925198634664E-2</v>
      </c>
      <c r="AL1560" s="17">
        <f t="shared" ca="1" si="11"/>
        <v>1.6090030064292507E-3</v>
      </c>
      <c r="AM1560" s="26">
        <f t="shared" ca="1" si="12"/>
        <v>1</v>
      </c>
      <c r="AN1560" s="26">
        <f t="shared" ca="1" si="13"/>
        <v>1</v>
      </c>
      <c r="AO1560" s="25">
        <f t="shared" si="20"/>
        <v>0</v>
      </c>
      <c r="AP1560" s="26">
        <f t="shared" si="21"/>
        <v>0</v>
      </c>
      <c r="AQ1560" s="25">
        <f t="shared" si="22"/>
        <v>1</v>
      </c>
      <c r="AR1560" s="26">
        <f t="shared" si="23"/>
        <v>0</v>
      </c>
      <c r="BD1560" s="30"/>
      <c r="BE1560" s="30"/>
      <c r="BF1560" s="30"/>
    </row>
    <row r="1561" spans="1:58" x14ac:dyDescent="0.2">
      <c r="A1561" s="40">
        <v>40336</v>
      </c>
      <c r="B1561" s="13">
        <v>35.450000000000003</v>
      </c>
      <c r="C1561" s="14">
        <v>34.1</v>
      </c>
      <c r="D1561" s="31">
        <f t="shared" si="14"/>
        <v>6989.9492460534002</v>
      </c>
      <c r="E1561" s="31">
        <f t="shared" si="15"/>
        <v>11829.75252435505</v>
      </c>
      <c r="F1561" s="16">
        <f t="shared" si="0"/>
        <v>18819.70177040845</v>
      </c>
      <c r="G1561" s="16">
        <f t="shared" si="1"/>
        <v>34.601412381412423</v>
      </c>
      <c r="H1561" s="17">
        <f t="shared" si="2"/>
        <v>-3.9589442815249232E-2</v>
      </c>
      <c r="I1561" s="16">
        <v>36.57</v>
      </c>
      <c r="J1561" s="32">
        <f t="shared" si="16"/>
        <v>1.0460373678671027</v>
      </c>
      <c r="K1561" s="72">
        <f t="shared" ca="1" si="83"/>
        <v>8403.2776862235241</v>
      </c>
      <c r="L1561" s="16">
        <v>8261.1201170000004</v>
      </c>
      <c r="M1561" s="21">
        <f t="shared" ca="1" si="84"/>
        <v>1.7208025934762443E-2</v>
      </c>
      <c r="N1561" s="18"/>
      <c r="O1561" s="21"/>
      <c r="P1561" s="21"/>
      <c r="Q1561" s="33">
        <f t="shared" si="17"/>
        <v>0.95396263213289745</v>
      </c>
      <c r="R1561" s="5">
        <f t="shared" ca="1" si="4"/>
        <v>4.1775457666556051</v>
      </c>
      <c r="S1561" s="20"/>
      <c r="T1561" s="20"/>
      <c r="U1561" s="5">
        <f t="shared" ca="1" si="5"/>
        <v>7.8755868987486499</v>
      </c>
      <c r="V1561" s="23"/>
      <c r="W1561" s="20"/>
      <c r="X1561" s="32">
        <f t="shared" si="18"/>
        <v>1.0920747357342051</v>
      </c>
      <c r="Y1561" s="18">
        <f t="shared" ca="1" si="6"/>
        <v>107579607.79443339</v>
      </c>
      <c r="Z1561" s="20"/>
      <c r="AA1561" s="20"/>
      <c r="AB1561" s="18"/>
      <c r="AC1561" s="20"/>
      <c r="AD1561" s="20"/>
      <c r="AE1561" s="24">
        <f t="shared" si="100"/>
        <v>7</v>
      </c>
      <c r="AH1561" s="25">
        <f t="shared" ca="1" si="7"/>
        <v>1</v>
      </c>
      <c r="AI1561" s="15">
        <f t="shared" ca="1" si="8"/>
        <v>31.13954095585472</v>
      </c>
      <c r="AJ1561" s="15">
        <f t="shared" ca="1" si="9"/>
        <v>25.961152909309405</v>
      </c>
      <c r="AK1561" s="17">
        <f t="shared" ca="1" si="10"/>
        <v>7.048146226464695E-3</v>
      </c>
      <c r="AL1561" s="17">
        <f t="shared" ca="1" si="11"/>
        <v>-2.167420502857155E-3</v>
      </c>
      <c r="AM1561" s="26">
        <f t="shared" ca="1" si="12"/>
        <v>1</v>
      </c>
      <c r="AN1561" s="26">
        <f t="shared" ca="1" si="13"/>
        <v>1</v>
      </c>
      <c r="AO1561" s="25">
        <f t="shared" si="20"/>
        <v>0</v>
      </c>
      <c r="AP1561" s="26">
        <f t="shared" si="21"/>
        <v>0</v>
      </c>
      <c r="AQ1561" s="25">
        <f t="shared" si="22"/>
        <v>1</v>
      </c>
      <c r="AR1561" s="26">
        <f t="shared" si="23"/>
        <v>0</v>
      </c>
      <c r="BD1561" s="30"/>
      <c r="BE1561" s="30"/>
      <c r="BF1561" s="30"/>
    </row>
    <row r="1562" spans="1:58" x14ac:dyDescent="0.2">
      <c r="A1562" s="40">
        <v>40337</v>
      </c>
      <c r="B1562" s="13">
        <v>33.450000000000003</v>
      </c>
      <c r="C1562" s="14">
        <v>32.950000000000003</v>
      </c>
      <c r="D1562" s="31">
        <f t="shared" si="14"/>
        <v>5991.3850680457717</v>
      </c>
      <c r="E1562" s="31">
        <f t="shared" si="15"/>
        <v>12867.849301785267</v>
      </c>
      <c r="F1562" s="16">
        <f t="shared" si="0"/>
        <v>18859.23436983104</v>
      </c>
      <c r="G1562" s="16">
        <f t="shared" si="1"/>
        <v>33.108844864816732</v>
      </c>
      <c r="H1562" s="17">
        <f t="shared" si="2"/>
        <v>-1.5174506828528056E-2</v>
      </c>
      <c r="I1562" s="16">
        <v>33.700000000000003</v>
      </c>
      <c r="J1562" s="32">
        <f t="shared" si="16"/>
        <v>0.95887395642400874</v>
      </c>
      <c r="K1562" s="72">
        <f t="shared" ca="1" si="83"/>
        <v>8057.3556262828697</v>
      </c>
      <c r="L1562" s="16">
        <v>7971.8398440000001</v>
      </c>
      <c r="M1562" s="21">
        <f t="shared" ca="1" si="84"/>
        <v>1.072723285418648E-2</v>
      </c>
      <c r="N1562" s="18"/>
      <c r="O1562" s="21"/>
      <c r="P1562" s="21"/>
      <c r="Q1562" s="33">
        <f t="shared" si="17"/>
        <v>1.0411260435759913</v>
      </c>
      <c r="R1562" s="5">
        <f t="shared" ca="1" si="4"/>
        <v>4.3491705076244447</v>
      </c>
      <c r="S1562" s="20"/>
      <c r="T1562" s="20"/>
      <c r="U1562" s="5">
        <f t="shared" ca="1" si="5"/>
        <v>8.1991979160291759</v>
      </c>
      <c r="V1562" s="23"/>
      <c r="W1562" s="20"/>
      <c r="X1562" s="32">
        <f t="shared" si="18"/>
        <v>0.91774791284801749</v>
      </c>
      <c r="Y1562" s="18">
        <f t="shared" ca="1" si="6"/>
        <v>98724462.724811777</v>
      </c>
      <c r="Z1562" s="20"/>
      <c r="AA1562" s="20"/>
      <c r="AB1562" s="18"/>
      <c r="AC1562" s="20"/>
      <c r="AD1562" s="20"/>
      <c r="AE1562" s="24">
        <f t="shared" si="100"/>
        <v>6</v>
      </c>
      <c r="AH1562" s="25" t="str">
        <f t="shared" ca="1" si="7"/>
        <v>-</v>
      </c>
      <c r="AI1562" s="15">
        <f t="shared" ca="1" si="8"/>
        <v>31.202478500764272</v>
      </c>
      <c r="AJ1562" s="15">
        <f t="shared" ca="1" si="9"/>
        <v>26.310648818728563</v>
      </c>
      <c r="AK1562" s="17">
        <f t="shared" ca="1" si="10"/>
        <v>-2.7327051332726171E-4</v>
      </c>
      <c r="AL1562" s="17">
        <f t="shared" ca="1" si="11"/>
        <v>-1.8104457094449827E-4</v>
      </c>
      <c r="AM1562" s="26">
        <f t="shared" ca="1" si="12"/>
        <v>1</v>
      </c>
      <c r="AN1562" s="26">
        <f t="shared" ca="1" si="13"/>
        <v>0</v>
      </c>
      <c r="AO1562" s="25">
        <f t="shared" si="20"/>
        <v>0</v>
      </c>
      <c r="AP1562" s="26">
        <f t="shared" si="21"/>
        <v>0</v>
      </c>
      <c r="AQ1562" s="25">
        <f t="shared" si="22"/>
        <v>1</v>
      </c>
      <c r="AR1562" s="26">
        <f t="shared" si="23"/>
        <v>0</v>
      </c>
      <c r="BD1562" s="30"/>
      <c r="BE1562" s="30"/>
      <c r="BF1562" s="30"/>
    </row>
    <row r="1563" spans="1:58" x14ac:dyDescent="0.2">
      <c r="A1563" s="40">
        <v>40338</v>
      </c>
      <c r="B1563" s="13">
        <v>33.4</v>
      </c>
      <c r="C1563" s="14">
        <v>33.35</v>
      </c>
      <c r="D1563" s="31">
        <f t="shared" si="14"/>
        <v>4992.8208900381433</v>
      </c>
      <c r="E1563" s="31">
        <f t="shared" si="15"/>
        <v>13881.566198730796</v>
      </c>
      <c r="F1563" s="16">
        <f t="shared" si="0"/>
        <v>18874.387088768941</v>
      </c>
      <c r="G1563" s="16">
        <f t="shared" si="1"/>
        <v>33.363226445093439</v>
      </c>
      <c r="H1563" s="17">
        <f t="shared" si="2"/>
        <v>-1.4992503748125774E-3</v>
      </c>
      <c r="I1563" s="16">
        <v>33.729999999999997</v>
      </c>
      <c r="J1563" s="32">
        <f t="shared" si="16"/>
        <v>1.0084928283726091</v>
      </c>
      <c r="K1563" s="72">
        <f t="shared" ca="1" si="83"/>
        <v>8125.454092766885</v>
      </c>
      <c r="L1563" s="16">
        <v>7982.080078</v>
      </c>
      <c r="M1563" s="21">
        <f t="shared" ca="1" si="84"/>
        <v>1.7961986520537262E-2</v>
      </c>
      <c r="N1563" s="18"/>
      <c r="O1563" s="21"/>
      <c r="P1563" s="21"/>
      <c r="Q1563" s="33">
        <f t="shared" si="17"/>
        <v>0.99150717162739099</v>
      </c>
      <c r="R1563" s="5">
        <f t="shared" ca="1" si="4"/>
        <v>4.312054106953493</v>
      </c>
      <c r="S1563" s="20"/>
      <c r="T1563" s="20"/>
      <c r="U1563" s="5">
        <f t="shared" ca="1" si="5"/>
        <v>8.1292852162048881</v>
      </c>
      <c r="V1563" s="23"/>
      <c r="W1563" s="20"/>
      <c r="X1563" s="32">
        <f t="shared" si="18"/>
        <v>1.016985656745218</v>
      </c>
      <c r="Y1563" s="18">
        <f t="shared" ca="1" si="6"/>
        <v>100394754.83308697</v>
      </c>
      <c r="Z1563" s="20"/>
      <c r="AA1563" s="20"/>
      <c r="AB1563" s="18"/>
      <c r="AC1563" s="20"/>
      <c r="AD1563" s="20"/>
      <c r="AE1563" s="24">
        <f t="shared" si="100"/>
        <v>5</v>
      </c>
      <c r="AH1563" s="25" t="str">
        <f t="shared" ca="1" si="7"/>
        <v>-</v>
      </c>
      <c r="AI1563" s="15">
        <f t="shared" ca="1" si="8"/>
        <v>31.496155535955072</v>
      </c>
      <c r="AJ1563" s="15">
        <f t="shared" ca="1" si="9"/>
        <v>26.664561163101304</v>
      </c>
      <c r="AK1563" s="17">
        <f t="shared" ca="1" si="10"/>
        <v>-1.0336100985116985E-3</v>
      </c>
      <c r="AL1563" s="17">
        <f t="shared" ca="1" si="11"/>
        <v>2.5269764185607488E-3</v>
      </c>
      <c r="AM1563" s="26">
        <f t="shared" ca="1" si="12"/>
        <v>1</v>
      </c>
      <c r="AN1563" s="26">
        <f t="shared" ca="1" si="13"/>
        <v>0</v>
      </c>
      <c r="AO1563" s="25">
        <f t="shared" si="20"/>
        <v>0</v>
      </c>
      <c r="AP1563" s="26">
        <f t="shared" si="21"/>
        <v>0</v>
      </c>
      <c r="AQ1563" s="25">
        <f t="shared" si="22"/>
        <v>1</v>
      </c>
      <c r="AR1563" s="26">
        <f t="shared" si="23"/>
        <v>0</v>
      </c>
      <c r="BD1563" s="30"/>
      <c r="BE1563" s="30"/>
      <c r="BF1563" s="30"/>
    </row>
    <row r="1564" spans="1:58" x14ac:dyDescent="0.2">
      <c r="A1564" s="40">
        <v>40339</v>
      </c>
      <c r="B1564" s="13">
        <v>30.65</v>
      </c>
      <c r="C1564" s="14">
        <v>31.55</v>
      </c>
      <c r="D1564" s="31">
        <f t="shared" si="14"/>
        <v>3994.2567120305148</v>
      </c>
      <c r="E1564" s="31">
        <f t="shared" si="15"/>
        <v>14881.627474456576</v>
      </c>
      <c r="F1564" s="16">
        <f t="shared" si="0"/>
        <v>18875.884186487092</v>
      </c>
      <c r="G1564" s="16">
        <f t="shared" si="1"/>
        <v>31.359554296619333</v>
      </c>
      <c r="H1564" s="17">
        <f t="shared" si="2"/>
        <v>2.8526148969889142E-2</v>
      </c>
      <c r="I1564" s="16">
        <v>30.57</v>
      </c>
      <c r="J1564" s="32">
        <f t="shared" si="16"/>
        <v>0.94001824904633968</v>
      </c>
      <c r="K1564" s="72">
        <f t="shared" ca="1" si="83"/>
        <v>7637.7637399711102</v>
      </c>
      <c r="L1564" s="16">
        <v>7569.919922</v>
      </c>
      <c r="M1564" s="21">
        <f t="shared" ca="1" si="84"/>
        <v>8.9622900466806536E-3</v>
      </c>
      <c r="N1564" s="18"/>
      <c r="O1564" s="21"/>
      <c r="P1564" s="21"/>
      <c r="Q1564" s="33">
        <f t="shared" si="17"/>
        <v>1.0599817509536602</v>
      </c>
      <c r="R1564" s="5">
        <f t="shared" ca="1" si="4"/>
        <v>4.5705082532006385</v>
      </c>
      <c r="S1564" s="20"/>
      <c r="T1564" s="20"/>
      <c r="U1564" s="5">
        <f t="shared" ca="1" si="5"/>
        <v>8.616598974375302</v>
      </c>
      <c r="V1564" s="23"/>
      <c r="W1564" s="20"/>
      <c r="X1564" s="32">
        <f t="shared" si="18"/>
        <v>0.88003649809267936</v>
      </c>
      <c r="Y1564" s="18">
        <f t="shared" ca="1" si="6"/>
        <v>88345233.811145991</v>
      </c>
      <c r="Z1564" s="20"/>
      <c r="AA1564" s="20"/>
      <c r="AB1564" s="18"/>
      <c r="AC1564" s="20"/>
      <c r="AD1564" s="20"/>
      <c r="AE1564" s="24">
        <f t="shared" si="100"/>
        <v>4</v>
      </c>
      <c r="AH1564" s="25" t="str">
        <f t="shared" ca="1" si="7"/>
        <v>-</v>
      </c>
      <c r="AI1564" s="15">
        <f t="shared" ca="1" si="8"/>
        <v>31.700628038830754</v>
      </c>
      <c r="AJ1564" s="15">
        <f t="shared" ca="1" si="9"/>
        <v>26.964812636615196</v>
      </c>
      <c r="AK1564" s="17">
        <f t="shared" ca="1" si="10"/>
        <v>-2.4620476357882226E-3</v>
      </c>
      <c r="AL1564" s="17">
        <f t="shared" ca="1" si="11"/>
        <v>7.8437864157700973E-3</v>
      </c>
      <c r="AM1564" s="26">
        <f t="shared" ca="1" si="12"/>
        <v>1</v>
      </c>
      <c r="AN1564" s="26">
        <f t="shared" ca="1" si="13"/>
        <v>0</v>
      </c>
      <c r="AO1564" s="25">
        <f t="shared" si="20"/>
        <v>0</v>
      </c>
      <c r="AP1564" s="26">
        <f t="shared" si="21"/>
        <v>0</v>
      </c>
      <c r="AQ1564" s="25">
        <f t="shared" si="22"/>
        <v>1</v>
      </c>
      <c r="AR1564" s="26">
        <f t="shared" si="23"/>
        <v>0</v>
      </c>
      <c r="BD1564" s="30"/>
      <c r="BE1564" s="30"/>
      <c r="BF1564" s="30"/>
    </row>
    <row r="1565" spans="1:58" x14ac:dyDescent="0.2">
      <c r="A1565" s="40">
        <v>40340</v>
      </c>
      <c r="B1565" s="13">
        <v>29.3</v>
      </c>
      <c r="C1565" s="14">
        <v>30.9</v>
      </c>
      <c r="D1565" s="31">
        <f t="shared" si="14"/>
        <v>2995.6925340228863</v>
      </c>
      <c r="E1565" s="31">
        <f t="shared" si="15"/>
        <v>15851.706461966365</v>
      </c>
      <c r="F1565" s="16">
        <f t="shared" si="0"/>
        <v>18847.39899598925</v>
      </c>
      <c r="G1565" s="16">
        <f t="shared" si="1"/>
        <v>30.645688619662771</v>
      </c>
      <c r="H1565" s="17">
        <f t="shared" si="2"/>
        <v>5.1779935275080846E-2</v>
      </c>
      <c r="I1565" s="16">
        <v>28.79</v>
      </c>
      <c r="J1565" s="32">
        <f t="shared" si="16"/>
        <v>0.97576137661988116</v>
      </c>
      <c r="K1565" s="72">
        <f t="shared" ca="1" si="83"/>
        <v>7452.3310322217285</v>
      </c>
      <c r="L1565" s="16">
        <v>7385.6000979999999</v>
      </c>
      <c r="M1565" s="21">
        <f t="shared" ca="1" si="84"/>
        <v>9.035275852506441E-3</v>
      </c>
      <c r="N1565" s="18"/>
      <c r="O1565" s="21"/>
      <c r="P1565" s="21"/>
      <c r="Q1565" s="33">
        <f t="shared" si="17"/>
        <v>1.0242386233801188</v>
      </c>
      <c r="R1565" s="5">
        <f t="shared" ca="1" si="4"/>
        <v>4.6810960649761268</v>
      </c>
      <c r="S1565" s="20"/>
      <c r="T1565" s="20"/>
      <c r="U1565" s="5">
        <f t="shared" ca="1" si="5"/>
        <v>8.8251513285087846</v>
      </c>
      <c r="V1565" s="23"/>
      <c r="W1565" s="20"/>
      <c r="X1565" s="32">
        <f t="shared" si="18"/>
        <v>0.95152275323976221</v>
      </c>
      <c r="Y1565" s="18">
        <f t="shared" ca="1" si="6"/>
        <v>84056967.695345759</v>
      </c>
      <c r="Z1565" s="20"/>
      <c r="AA1565" s="20"/>
      <c r="AB1565" s="18"/>
      <c r="AC1565" s="20"/>
      <c r="AD1565" s="20"/>
      <c r="AE1565" s="24">
        <f t="shared" si="100"/>
        <v>3</v>
      </c>
      <c r="AH1565" s="25" t="str">
        <f t="shared" ca="1" si="7"/>
        <v>-</v>
      </c>
      <c r="AI1565" s="15">
        <f t="shared" ca="1" si="8"/>
        <v>31.940678824780441</v>
      </c>
      <c r="AJ1565" s="15">
        <f t="shared" ca="1" si="9"/>
        <v>27.255864487657902</v>
      </c>
      <c r="AK1565" s="17">
        <f t="shared" ca="1" si="10"/>
        <v>1.961717613072437E-4</v>
      </c>
      <c r="AL1565" s="17">
        <f t="shared" ca="1" si="11"/>
        <v>1.0300001169214604E-2</v>
      </c>
      <c r="AM1565" s="26">
        <f t="shared" ca="1" si="12"/>
        <v>1</v>
      </c>
      <c r="AN1565" s="26">
        <f t="shared" ca="1" si="13"/>
        <v>0</v>
      </c>
      <c r="AO1565" s="25">
        <f t="shared" si="20"/>
        <v>0</v>
      </c>
      <c r="AP1565" s="26">
        <f t="shared" si="21"/>
        <v>0</v>
      </c>
      <c r="AQ1565" s="25">
        <f t="shared" si="22"/>
        <v>1</v>
      </c>
      <c r="AR1565" s="26">
        <f t="shared" si="23"/>
        <v>0</v>
      </c>
      <c r="BD1565" s="30"/>
      <c r="BE1565" s="30"/>
      <c r="BF1565" s="30"/>
    </row>
    <row r="1566" spans="1:58" x14ac:dyDescent="0.2">
      <c r="A1566" s="40">
        <v>40343</v>
      </c>
      <c r="B1566" s="13">
        <v>28.55</v>
      </c>
      <c r="C1566" s="14">
        <v>30.3</v>
      </c>
      <c r="D1566" s="31">
        <f t="shared" si="14"/>
        <v>1997.1283560152574</v>
      </c>
      <c r="E1566" s="31">
        <f t="shared" si="15"/>
        <v>16798.565051468744</v>
      </c>
      <c r="F1566" s="16">
        <f t="shared" si="0"/>
        <v>18795.693407484003</v>
      </c>
      <c r="G1566" s="16">
        <f t="shared" si="1"/>
        <v>30.114054499227194</v>
      </c>
      <c r="H1566" s="17">
        <f t="shared" si="2"/>
        <v>5.7755775577557733E-2</v>
      </c>
      <c r="I1566" s="16">
        <v>28.58</v>
      </c>
      <c r="J1566" s="32">
        <f t="shared" si="16"/>
        <v>0.97995644866908715</v>
      </c>
      <c r="K1566" s="72">
        <f t="shared" ca="1" si="83"/>
        <v>7302.6621256027283</v>
      </c>
      <c r="L1566" s="16">
        <v>7278.080078</v>
      </c>
      <c r="M1566" s="21">
        <f t="shared" ca="1" si="84"/>
        <v>3.3775456355632011E-3</v>
      </c>
      <c r="N1566" s="18"/>
      <c r="O1566" s="21"/>
      <c r="P1566" s="21"/>
      <c r="Q1566" s="33">
        <f t="shared" si="17"/>
        <v>1.0200435513309127</v>
      </c>
      <c r="R1566" s="5">
        <f t="shared" ca="1" si="4"/>
        <v>4.7747229372749906</v>
      </c>
      <c r="S1566" s="20"/>
      <c r="T1566" s="20"/>
      <c r="U1566" s="5">
        <f t="shared" ca="1" si="5"/>
        <v>9.0017305134690204</v>
      </c>
      <c r="V1566" s="23"/>
      <c r="W1566" s="20"/>
      <c r="X1566" s="32">
        <f t="shared" si="18"/>
        <v>0.95991289733817442</v>
      </c>
      <c r="Y1566" s="18">
        <f t="shared" ca="1" si="6"/>
        <v>80682057.113702014</v>
      </c>
      <c r="Z1566" s="20"/>
      <c r="AA1566" s="20"/>
      <c r="AB1566" s="18"/>
      <c r="AC1566" s="20"/>
      <c r="AD1566" s="20"/>
      <c r="AE1566" s="24">
        <f t="shared" si="100"/>
        <v>2</v>
      </c>
      <c r="AH1566" s="25" t="str">
        <f t="shared" ca="1" si="7"/>
        <v>-</v>
      </c>
      <c r="AI1566" s="15">
        <f t="shared" ca="1" si="8"/>
        <v>32.123005017940855</v>
      </c>
      <c r="AJ1566" s="15">
        <f t="shared" ca="1" si="9"/>
        <v>27.531154307833305</v>
      </c>
      <c r="AK1566" s="17">
        <f t="shared" ca="1" si="10"/>
        <v>1.3633109967322976E-2</v>
      </c>
      <c r="AL1566" s="17">
        <f t="shared" ca="1" si="11"/>
        <v>1.4347412212839972E-2</v>
      </c>
      <c r="AM1566" s="26">
        <f t="shared" ca="1" si="12"/>
        <v>1</v>
      </c>
      <c r="AN1566" s="26">
        <f t="shared" ca="1" si="13"/>
        <v>0</v>
      </c>
      <c r="AO1566" s="25">
        <f t="shared" si="20"/>
        <v>0</v>
      </c>
      <c r="AP1566" s="26">
        <f t="shared" si="21"/>
        <v>0</v>
      </c>
      <c r="AQ1566" s="25">
        <f t="shared" si="22"/>
        <v>1</v>
      </c>
      <c r="AR1566" s="26">
        <f t="shared" si="23"/>
        <v>0</v>
      </c>
      <c r="BD1566" s="30"/>
      <c r="BE1566" s="30"/>
      <c r="BF1566" s="30"/>
    </row>
    <row r="1567" spans="1:58" x14ac:dyDescent="0.2">
      <c r="A1567" s="40">
        <v>40344</v>
      </c>
      <c r="B1567" s="13">
        <v>25.85</v>
      </c>
      <c r="C1567" s="14">
        <v>28.55</v>
      </c>
      <c r="D1567" s="31">
        <f t="shared" si="14"/>
        <v>998.5641780076287</v>
      </c>
      <c r="E1567" s="31">
        <f t="shared" si="15"/>
        <v>17739.456380911575</v>
      </c>
      <c r="F1567" s="16">
        <f t="shared" si="0"/>
        <v>18738.020558919205</v>
      </c>
      <c r="G1567" s="16">
        <f t="shared" si="1"/>
        <v>28.406114829624457</v>
      </c>
      <c r="H1567" s="17">
        <f t="shared" si="2"/>
        <v>9.4570928196147097E-2</v>
      </c>
      <c r="I1567" s="16">
        <v>25.87</v>
      </c>
      <c r="J1567" s="32">
        <f t="shared" si="16"/>
        <v>0.94038991965103036</v>
      </c>
      <c r="K1567" s="72">
        <f t="shared" ca="1" si="83"/>
        <v>6867.0698814414254</v>
      </c>
      <c r="L1567" s="16">
        <v>6835.2001950000003</v>
      </c>
      <c r="M1567" s="21">
        <f t="shared" ca="1" si="84"/>
        <v>4.6625827382112354E-3</v>
      </c>
      <c r="N1567" s="18"/>
      <c r="O1567" s="21"/>
      <c r="P1567" s="21"/>
      <c r="Q1567" s="33">
        <f t="shared" si="17"/>
        <v>1.0596100803489696</v>
      </c>
      <c r="R1567" s="5">
        <f t="shared" ca="1" si="4"/>
        <v>5.0591337895699562</v>
      </c>
      <c r="S1567" s="20"/>
      <c r="T1567" s="20"/>
      <c r="U1567" s="5">
        <f t="shared" ca="1" si="5"/>
        <v>9.5379978439878776</v>
      </c>
      <c r="V1567" s="23"/>
      <c r="W1567" s="20"/>
      <c r="X1567" s="32">
        <f t="shared" si="18"/>
        <v>0.88077983930206072</v>
      </c>
      <c r="Y1567" s="18">
        <f t="shared" ca="1" si="6"/>
        <v>71058452.412200704</v>
      </c>
      <c r="Z1567" s="20"/>
      <c r="AA1567" s="20"/>
      <c r="AB1567" s="18"/>
      <c r="AC1567" s="20"/>
      <c r="AD1567" s="20"/>
      <c r="AE1567" s="24">
        <f t="shared" si="100"/>
        <v>1</v>
      </c>
      <c r="AH1567" s="25">
        <f t="shared" ca="1" si="7"/>
        <v>1</v>
      </c>
      <c r="AI1567" s="15">
        <f t="shared" ca="1" si="8"/>
        <v>32.096555335294127</v>
      </c>
      <c r="AJ1567" s="15">
        <f t="shared" ca="1" si="9"/>
        <v>27.743258527505333</v>
      </c>
      <c r="AK1567" s="17">
        <f t="shared" ca="1" si="10"/>
        <v>3.59931718025557E-2</v>
      </c>
      <c r="AL1567" s="17">
        <f t="shared" ca="1" si="11"/>
        <v>2.0345630239104767E-2</v>
      </c>
      <c r="AM1567" s="26">
        <f t="shared" ca="1" si="12"/>
        <v>1</v>
      </c>
      <c r="AN1567" s="26">
        <f t="shared" ca="1" si="13"/>
        <v>1</v>
      </c>
      <c r="AO1567" s="25">
        <f t="shared" si="20"/>
        <v>0</v>
      </c>
      <c r="AP1567" s="26">
        <f t="shared" si="21"/>
        <v>0</v>
      </c>
      <c r="AQ1567" s="25">
        <f t="shared" si="22"/>
        <v>1</v>
      </c>
      <c r="AR1567" s="26">
        <f t="shared" si="23"/>
        <v>0</v>
      </c>
      <c r="BD1567" s="30"/>
      <c r="BE1567" s="30"/>
      <c r="BF1567" s="30"/>
    </row>
    <row r="1568" spans="1:58" x14ac:dyDescent="0.2">
      <c r="A1568" s="41">
        <v>40345</v>
      </c>
      <c r="B1568" s="13">
        <v>27.8</v>
      </c>
      <c r="C1568" s="14">
        <v>28.95</v>
      </c>
      <c r="D1568" s="31">
        <f t="shared" si="14"/>
        <v>18643.5854177416</v>
      </c>
      <c r="E1568" s="31">
        <f t="shared" si="15"/>
        <v>0</v>
      </c>
      <c r="F1568" s="16">
        <f t="shared" si="0"/>
        <v>18643.5854177416</v>
      </c>
      <c r="G1568" s="16">
        <f t="shared" si="1"/>
        <v>27.8</v>
      </c>
      <c r="H1568" s="17">
        <f t="shared" si="2"/>
        <v>3.9723661485319472E-2</v>
      </c>
      <c r="I1568" s="16">
        <v>25.92</v>
      </c>
      <c r="J1568" s="32">
        <f t="shared" si="16"/>
        <v>0.97373029772329234</v>
      </c>
      <c r="K1568" s="72">
        <f t="shared" ca="1" si="83"/>
        <v>6686.4013978422126</v>
      </c>
      <c r="L1568" s="16">
        <v>6725.1201170000004</v>
      </c>
      <c r="M1568" s="21">
        <f t="shared" ca="1" si="84"/>
        <v>-5.7573275248888377E-3</v>
      </c>
      <c r="N1568" s="18"/>
      <c r="O1568" s="21"/>
      <c r="P1568" s="21"/>
      <c r="Q1568" s="33">
        <f t="shared" si="17"/>
        <v>1.0262697022767076</v>
      </c>
      <c r="R1568" s="5">
        <f t="shared" ca="1" si="4"/>
        <v>5.1918194346201831</v>
      </c>
      <c r="S1568" s="20"/>
      <c r="T1568" s="20"/>
      <c r="U1568" s="5">
        <f t="shared" ca="1" si="5"/>
        <v>9.7882230921334248</v>
      </c>
      <c r="V1568" s="23"/>
      <c r="W1568" s="20"/>
      <c r="X1568" s="32">
        <f t="shared" si="18"/>
        <v>0.94746059544658467</v>
      </c>
      <c r="Y1568" s="18">
        <f t="shared" ca="1" si="6"/>
        <v>67320652.759496272</v>
      </c>
      <c r="Z1568" s="20"/>
      <c r="AA1568" s="20"/>
      <c r="AB1568" s="18"/>
      <c r="AC1568" s="20"/>
      <c r="AD1568" s="20"/>
      <c r="AE1568" s="24">
        <v>24</v>
      </c>
      <c r="AH1568" s="25">
        <f t="shared" ca="1" si="7"/>
        <v>1</v>
      </c>
      <c r="AI1568" s="15">
        <f t="shared" ca="1" si="8"/>
        <v>32.032960916263171</v>
      </c>
      <c r="AJ1568" s="15">
        <f t="shared" ca="1" si="9"/>
        <v>27.950402444274808</v>
      </c>
      <c r="AK1568" s="17">
        <f t="shared" ca="1" si="10"/>
        <v>4.5142866521530288E-2</v>
      </c>
      <c r="AL1568" s="17">
        <f t="shared" ca="1" si="11"/>
        <v>2.2828359081937234E-2</v>
      </c>
      <c r="AM1568" s="26">
        <f t="shared" ca="1" si="12"/>
        <v>1</v>
      </c>
      <c r="AN1568" s="26">
        <f t="shared" ca="1" si="13"/>
        <v>1</v>
      </c>
      <c r="AO1568" s="25">
        <f t="shared" si="20"/>
        <v>0</v>
      </c>
      <c r="AP1568" s="26">
        <f t="shared" si="21"/>
        <v>0</v>
      </c>
      <c r="AQ1568" s="25">
        <f t="shared" si="22"/>
        <v>1</v>
      </c>
      <c r="AR1568" s="26">
        <f t="shared" si="23"/>
        <v>0</v>
      </c>
      <c r="BD1568" s="30"/>
      <c r="BE1568" s="30"/>
      <c r="BF1568" s="30"/>
    </row>
    <row r="1569" spans="1:58" x14ac:dyDescent="0.2">
      <c r="A1569" s="40">
        <v>40346</v>
      </c>
      <c r="B1569" s="13">
        <v>27.3</v>
      </c>
      <c r="C1569" s="14">
        <v>28.6</v>
      </c>
      <c r="D1569" s="31">
        <f t="shared" si="14"/>
        <v>17866.769358669033</v>
      </c>
      <c r="E1569" s="31">
        <f t="shared" si="15"/>
        <v>745.95808090560809</v>
      </c>
      <c r="F1569" s="73">
        <f t="shared" si="0"/>
        <v>18612.727439574643</v>
      </c>
      <c r="G1569" s="16">
        <f t="shared" si="1"/>
        <v>27.352101203777121</v>
      </c>
      <c r="H1569" s="17">
        <f t="shared" si="2"/>
        <v>4.5454545454545525E-2</v>
      </c>
      <c r="I1569" s="16">
        <v>25.05</v>
      </c>
      <c r="J1569" s="32">
        <f t="shared" si="16"/>
        <v>0.98226004688477198</v>
      </c>
      <c r="K1569" s="72">
        <f t="shared" ca="1" si="83"/>
        <v>6567.5171951028215</v>
      </c>
      <c r="L1569" s="16">
        <v>6533.1201170000004</v>
      </c>
      <c r="M1569" s="21">
        <f t="shared" ca="1" si="84"/>
        <v>5.2650307183723048E-3</v>
      </c>
      <c r="N1569" s="18"/>
      <c r="O1569" s="21"/>
      <c r="P1569" s="21"/>
      <c r="Q1569" s="33">
        <f t="shared" si="17"/>
        <v>1.017739953115228</v>
      </c>
      <c r="R1569" s="5">
        <f t="shared" ca="1" si="4"/>
        <v>5.2837019467291952</v>
      </c>
      <c r="S1569" s="20"/>
      <c r="T1569" s="20"/>
      <c r="U1569" s="5">
        <f t="shared" ca="1" si="5"/>
        <v>9.9615246620798992</v>
      </c>
      <c r="V1569" s="23"/>
      <c r="W1569" s="20"/>
      <c r="X1569" s="32">
        <f t="shared" si="18"/>
        <v>0.96452009376954395</v>
      </c>
      <c r="Y1569" s="18">
        <f t="shared" ca="1" si="6"/>
        <v>64927848.926010564</v>
      </c>
      <c r="Z1569" s="20"/>
      <c r="AA1569" s="20"/>
      <c r="AB1569" s="18"/>
      <c r="AC1569" s="20"/>
      <c r="AD1569" s="20"/>
      <c r="AE1569" s="24">
        <f t="shared" ref="AE1569:AE1591" si="101">AE1568-1</f>
        <v>23</v>
      </c>
      <c r="AH1569" s="25">
        <f t="shared" ca="1" si="7"/>
        <v>1</v>
      </c>
      <c r="AI1569" s="15">
        <f t="shared" ca="1" si="8"/>
        <v>31.857300124544714</v>
      </c>
      <c r="AJ1569" s="15">
        <f t="shared" ca="1" si="9"/>
        <v>28.166795357303837</v>
      </c>
      <c r="AK1569" s="17">
        <f t="shared" ca="1" si="10"/>
        <v>5.2968499159756634E-2</v>
      </c>
      <c r="AL1569" s="17">
        <f t="shared" ca="1" si="11"/>
        <v>2.502777257167331E-2</v>
      </c>
      <c r="AM1569" s="26">
        <f t="shared" ca="1" si="12"/>
        <v>1</v>
      </c>
      <c r="AN1569" s="26">
        <f t="shared" ca="1" si="13"/>
        <v>1</v>
      </c>
      <c r="AO1569" s="25">
        <f t="shared" si="20"/>
        <v>0</v>
      </c>
      <c r="AP1569" s="26">
        <f t="shared" si="21"/>
        <v>0</v>
      </c>
      <c r="AQ1569" s="25">
        <f t="shared" si="22"/>
        <v>1</v>
      </c>
      <c r="AR1569" s="26">
        <f t="shared" si="23"/>
        <v>0</v>
      </c>
      <c r="BD1569" s="30"/>
      <c r="BE1569" s="30"/>
      <c r="BF1569" s="30"/>
    </row>
    <row r="1570" spans="1:58" x14ac:dyDescent="0.2">
      <c r="A1570" s="40">
        <v>40347</v>
      </c>
      <c r="B1570" s="13">
        <v>26.85</v>
      </c>
      <c r="C1570" s="14">
        <v>28</v>
      </c>
      <c r="D1570" s="31">
        <f t="shared" si="14"/>
        <v>17089.953299596466</v>
      </c>
      <c r="E1570" s="31">
        <f t="shared" si="15"/>
        <v>1487.4643191112398</v>
      </c>
      <c r="F1570" s="16">
        <f t="shared" si="0"/>
        <v>18577.417618707706</v>
      </c>
      <c r="G1570" s="16">
        <f t="shared" si="1"/>
        <v>26.94207867326271</v>
      </c>
      <c r="H1570" s="17">
        <f t="shared" si="2"/>
        <v>4.1071428571428537E-2</v>
      </c>
      <c r="I1570" s="16">
        <v>23.95</v>
      </c>
      <c r="J1570" s="32">
        <f t="shared" si="16"/>
        <v>0.9831408275303043</v>
      </c>
      <c r="K1570" s="72">
        <f t="shared" ca="1" si="83"/>
        <v>6456.531059447645</v>
      </c>
      <c r="L1570" s="16">
        <v>6417.919922</v>
      </c>
      <c r="M1570" s="21">
        <f t="shared" ca="1" si="84"/>
        <v>6.0161450932551819E-3</v>
      </c>
      <c r="N1570" s="18"/>
      <c r="O1570" s="21"/>
      <c r="P1570" s="21"/>
      <c r="Q1570" s="33">
        <f t="shared" si="17"/>
        <v>1.0168591724696956</v>
      </c>
      <c r="R1570" s="5">
        <f t="shared" ca="1" si="4"/>
        <v>5.3725569661462345</v>
      </c>
      <c r="S1570" s="20"/>
      <c r="T1570" s="20"/>
      <c r="U1570" s="5">
        <f t="shared" ca="1" si="5"/>
        <v>10.129120937702103</v>
      </c>
      <c r="V1570" s="23"/>
      <c r="W1570" s="20"/>
      <c r="X1570" s="32">
        <f t="shared" si="18"/>
        <v>0.96628165506060859</v>
      </c>
      <c r="Y1570" s="18">
        <f t="shared" ca="1" si="6"/>
        <v>62734460.2968169</v>
      </c>
      <c r="Z1570" s="20"/>
      <c r="AA1570" s="20"/>
      <c r="AB1570" s="18"/>
      <c r="AC1570" s="20"/>
      <c r="AD1570" s="20"/>
      <c r="AE1570" s="24">
        <f t="shared" si="101"/>
        <v>22</v>
      </c>
      <c r="AH1570" s="25">
        <f t="shared" ca="1" si="7"/>
        <v>1</v>
      </c>
      <c r="AI1570" s="15">
        <f t="shared" ca="1" si="8"/>
        <v>31.633113394700082</v>
      </c>
      <c r="AJ1570" s="15">
        <f t="shared" ca="1" si="9"/>
        <v>28.367821666407803</v>
      </c>
      <c r="AK1570" s="17">
        <f t="shared" ca="1" si="10"/>
        <v>5.5059379093346537E-2</v>
      </c>
      <c r="AL1570" s="17">
        <f t="shared" ca="1" si="11"/>
        <v>2.6656298418949155E-2</v>
      </c>
      <c r="AM1570" s="26">
        <f t="shared" ca="1" si="12"/>
        <v>1</v>
      </c>
      <c r="AN1570" s="26">
        <f t="shared" ca="1" si="13"/>
        <v>1</v>
      </c>
      <c r="AO1570" s="25">
        <f t="shared" si="20"/>
        <v>0</v>
      </c>
      <c r="AP1570" s="26">
        <f t="shared" si="21"/>
        <v>0</v>
      </c>
      <c r="AQ1570" s="25">
        <f t="shared" si="22"/>
        <v>1</v>
      </c>
      <c r="AR1570" s="26">
        <f t="shared" si="23"/>
        <v>0</v>
      </c>
      <c r="BD1570" s="30"/>
      <c r="BE1570" s="30"/>
      <c r="BF1570" s="30"/>
    </row>
    <row r="1571" spans="1:58" x14ac:dyDescent="0.2">
      <c r="A1571" s="40">
        <v>40350</v>
      </c>
      <c r="B1571" s="13">
        <v>27.1</v>
      </c>
      <c r="C1571" s="14">
        <v>28.15</v>
      </c>
      <c r="D1571" s="31">
        <f t="shared" si="14"/>
        <v>16313.137240523898</v>
      </c>
      <c r="E1571" s="31">
        <f t="shared" si="15"/>
        <v>2232.3754329004687</v>
      </c>
      <c r="F1571" s="16">
        <f t="shared" si="0"/>
        <v>18545.512673424368</v>
      </c>
      <c r="G1571" s="16">
        <f t="shared" si="1"/>
        <v>27.226391448207547</v>
      </c>
      <c r="H1571" s="17">
        <f t="shared" si="2"/>
        <v>3.7300177619893349E-2</v>
      </c>
      <c r="I1571" s="16">
        <v>24.88</v>
      </c>
      <c r="J1571" s="32">
        <f t="shared" si="16"/>
        <v>1.008817212799155</v>
      </c>
      <c r="K1571" s="72">
        <f t="shared" ca="1" si="83"/>
        <v>6513.1941270439975</v>
      </c>
      <c r="L1571" s="16">
        <v>6522.8798829999996</v>
      </c>
      <c r="M1571" s="21">
        <f t="shared" ca="1" si="84"/>
        <v>-1.4848895165531504E-3</v>
      </c>
      <c r="N1571" s="18"/>
      <c r="O1571" s="21"/>
      <c r="P1571" s="21"/>
      <c r="Q1571" s="33">
        <f t="shared" si="17"/>
        <v>0.99118278720084485</v>
      </c>
      <c r="R1571" s="5">
        <f t="shared" ca="1" si="4"/>
        <v>5.324964147855618</v>
      </c>
      <c r="S1571" s="20"/>
      <c r="T1571" s="20"/>
      <c r="U1571" s="5">
        <f t="shared" ca="1" si="5"/>
        <v>10.039466605669071</v>
      </c>
      <c r="V1571" s="23"/>
      <c r="W1571" s="20"/>
      <c r="X1571" s="32">
        <f t="shared" si="18"/>
        <v>1.0176344255983103</v>
      </c>
      <c r="Y1571" s="18">
        <f t="shared" ca="1" si="6"/>
        <v>63836544.910025775</v>
      </c>
      <c r="Z1571" s="20"/>
      <c r="AA1571" s="20"/>
      <c r="AB1571" s="18"/>
      <c r="AC1571" s="20"/>
      <c r="AD1571" s="20"/>
      <c r="AE1571" s="24">
        <f t="shared" si="101"/>
        <v>21</v>
      </c>
      <c r="AH1571" s="25">
        <f t="shared" ca="1" si="7"/>
        <v>1</v>
      </c>
      <c r="AI1571" s="15">
        <f t="shared" ca="1" si="8"/>
        <v>31.218322616918915</v>
      </c>
      <c r="AJ1571" s="15">
        <f t="shared" ca="1" si="9"/>
        <v>28.574682524690257</v>
      </c>
      <c r="AK1571" s="17">
        <f t="shared" ca="1" si="10"/>
        <v>5.2646086150815286E-2</v>
      </c>
      <c r="AL1571" s="17">
        <f t="shared" ca="1" si="11"/>
        <v>2.6362357581581827E-2</v>
      </c>
      <c r="AM1571" s="26">
        <f t="shared" ca="1" si="12"/>
        <v>1</v>
      </c>
      <c r="AN1571" s="26">
        <f t="shared" ca="1" si="13"/>
        <v>1</v>
      </c>
      <c r="AO1571" s="25">
        <f t="shared" si="20"/>
        <v>0</v>
      </c>
      <c r="AP1571" s="26">
        <f t="shared" si="21"/>
        <v>0</v>
      </c>
      <c r="AQ1571" s="25">
        <f t="shared" si="22"/>
        <v>1</v>
      </c>
      <c r="AR1571" s="26">
        <f t="shared" si="23"/>
        <v>0</v>
      </c>
      <c r="BD1571" s="30"/>
      <c r="BE1571" s="30"/>
      <c r="BF1571" s="30"/>
    </row>
    <row r="1572" spans="1:58" x14ac:dyDescent="0.2">
      <c r="A1572" s="40">
        <v>40351</v>
      </c>
      <c r="B1572" s="13">
        <v>28.4</v>
      </c>
      <c r="C1572" s="14">
        <v>29</v>
      </c>
      <c r="D1572" s="31">
        <f t="shared" si="14"/>
        <v>15536.321181451331</v>
      </c>
      <c r="E1572" s="31">
        <f t="shared" si="15"/>
        <v>2980.2161149916428</v>
      </c>
      <c r="F1572" s="16">
        <f t="shared" si="0"/>
        <v>18516.537296442973</v>
      </c>
      <c r="G1572" s="16">
        <f t="shared" si="1"/>
        <v>28.496569333691696</v>
      </c>
      <c r="H1572" s="17">
        <f t="shared" si="2"/>
        <v>2.0689655172413834E-2</v>
      </c>
      <c r="I1572" s="16">
        <v>27.05</v>
      </c>
      <c r="J1572" s="32">
        <f t="shared" si="16"/>
        <v>1.045017168387764</v>
      </c>
      <c r="K1572" s="72">
        <f t="shared" ca="1" si="83"/>
        <v>6806.1222005267127</v>
      </c>
      <c r="L1572" s="16">
        <v>6781.4399409999996</v>
      </c>
      <c r="M1572" s="21">
        <f t="shared" ca="1" si="84"/>
        <v>3.6396782602889821E-3</v>
      </c>
      <c r="N1572" s="18"/>
      <c r="O1572" s="21"/>
      <c r="P1572" s="21"/>
      <c r="Q1572" s="33">
        <f t="shared" si="17"/>
        <v>0.95498283161223596</v>
      </c>
      <c r="R1572" s="5">
        <f t="shared" ca="1" si="4"/>
        <v>5.0850374953534594</v>
      </c>
      <c r="S1572" s="20"/>
      <c r="T1572" s="20"/>
      <c r="U1572" s="5">
        <f t="shared" ca="1" si="5"/>
        <v>9.5871900141166098</v>
      </c>
      <c r="V1572" s="23"/>
      <c r="W1572" s="20"/>
      <c r="X1572" s="32">
        <f t="shared" si="18"/>
        <v>1.0900343367755281</v>
      </c>
      <c r="Y1572" s="18">
        <f t="shared" ca="1" si="6"/>
        <v>69579446.350500435</v>
      </c>
      <c r="Z1572" s="20"/>
      <c r="AA1572" s="20"/>
      <c r="AB1572" s="18"/>
      <c r="AC1572" s="20"/>
      <c r="AD1572" s="20"/>
      <c r="AE1572" s="24">
        <f t="shared" si="101"/>
        <v>20</v>
      </c>
      <c r="AH1572" s="25">
        <f t="shared" ca="1" si="7"/>
        <v>1</v>
      </c>
      <c r="AI1572" s="15">
        <f t="shared" ca="1" si="8"/>
        <v>30.8731711688351</v>
      </c>
      <c r="AJ1572" s="15">
        <f t="shared" ca="1" si="9"/>
        <v>28.813512375401142</v>
      </c>
      <c r="AK1572" s="17">
        <f t="shared" ca="1" si="10"/>
        <v>4.6468399416624638E-2</v>
      </c>
      <c r="AL1572" s="17">
        <f t="shared" ca="1" si="11"/>
        <v>2.5858336429218712E-2</v>
      </c>
      <c r="AM1572" s="26">
        <f t="shared" ca="1" si="12"/>
        <v>1</v>
      </c>
      <c r="AN1572" s="26">
        <f t="shared" ca="1" si="13"/>
        <v>1</v>
      </c>
      <c r="AO1572" s="25">
        <f t="shared" si="20"/>
        <v>0</v>
      </c>
      <c r="AP1572" s="26">
        <f t="shared" si="21"/>
        <v>0</v>
      </c>
      <c r="AQ1572" s="25">
        <f t="shared" si="22"/>
        <v>1</v>
      </c>
      <c r="AR1572" s="26">
        <f t="shared" si="23"/>
        <v>0</v>
      </c>
      <c r="BD1572" s="30"/>
      <c r="BE1572" s="30"/>
      <c r="BF1572" s="30"/>
    </row>
    <row r="1573" spans="1:58" x14ac:dyDescent="0.2">
      <c r="A1573" s="40">
        <v>40352</v>
      </c>
      <c r="B1573" s="13">
        <v>28.75</v>
      </c>
      <c r="C1573" s="14">
        <v>29.55</v>
      </c>
      <c r="D1573" s="31">
        <f t="shared" si="14"/>
        <v>14759.505122378763</v>
      </c>
      <c r="E1573" s="31">
        <f t="shared" si="15"/>
        <v>3740.9601176696042</v>
      </c>
      <c r="F1573" s="16">
        <f t="shared" si="0"/>
        <v>18500.465240048368</v>
      </c>
      <c r="G1573" s="16">
        <f t="shared" si="1"/>
        <v>28.911767180192701</v>
      </c>
      <c r="H1573" s="17">
        <f t="shared" si="2"/>
        <v>2.7072758037225086E-2</v>
      </c>
      <c r="I1573" s="16">
        <v>26.91</v>
      </c>
      <c r="J1573" s="32">
        <f t="shared" si="16"/>
        <v>1.0136894688369407</v>
      </c>
      <c r="K1573" s="72">
        <f t="shared" ca="1" si="83"/>
        <v>6899.0131278832432</v>
      </c>
      <c r="L1573" s="16">
        <v>6837.7597660000001</v>
      </c>
      <c r="M1573" s="21">
        <f t="shared" ca="1" si="84"/>
        <v>8.9581038204674304E-3</v>
      </c>
      <c r="N1573" s="18"/>
      <c r="O1573" s="21"/>
      <c r="P1573" s="21"/>
      <c r="Q1573" s="33">
        <f t="shared" si="17"/>
        <v>0.98631053116305933</v>
      </c>
      <c r="R1573" s="5">
        <f t="shared" ca="1" si="4"/>
        <v>5.0152170969739505</v>
      </c>
      <c r="S1573" s="20"/>
      <c r="T1573" s="20"/>
      <c r="U1573" s="5">
        <f t="shared" ca="1" si="5"/>
        <v>9.4556227467594294</v>
      </c>
      <c r="V1573" s="23"/>
      <c r="W1573" s="20"/>
      <c r="X1573" s="32">
        <f t="shared" si="18"/>
        <v>1.0273789376738813</v>
      </c>
      <c r="Y1573" s="18">
        <f t="shared" ca="1" si="6"/>
        <v>71479753.059609309</v>
      </c>
      <c r="Z1573" s="20"/>
      <c r="AA1573" s="20"/>
      <c r="AB1573" s="18"/>
      <c r="AC1573" s="20"/>
      <c r="AD1573" s="20"/>
      <c r="AE1573" s="24">
        <f t="shared" si="101"/>
        <v>19</v>
      </c>
      <c r="AH1573" s="25">
        <f t="shared" ca="1" si="7"/>
        <v>1</v>
      </c>
      <c r="AI1573" s="15">
        <f t="shared" ca="1" si="8"/>
        <v>30.578493415510941</v>
      </c>
      <c r="AJ1573" s="15">
        <f t="shared" ca="1" si="9"/>
        <v>29.05402597148932</v>
      </c>
      <c r="AK1573" s="17">
        <f t="shared" ca="1" si="10"/>
        <v>3.5218704390137634E-2</v>
      </c>
      <c r="AL1573" s="17">
        <f t="shared" ca="1" si="11"/>
        <v>2.7358959610526902E-2</v>
      </c>
      <c r="AM1573" s="26">
        <f t="shared" ca="1" si="12"/>
        <v>1</v>
      </c>
      <c r="AN1573" s="26">
        <f t="shared" ca="1" si="13"/>
        <v>1</v>
      </c>
      <c r="AO1573" s="25">
        <f t="shared" si="20"/>
        <v>0</v>
      </c>
      <c r="AP1573" s="26">
        <f t="shared" si="21"/>
        <v>0</v>
      </c>
      <c r="AQ1573" s="25">
        <f t="shared" si="22"/>
        <v>1</v>
      </c>
      <c r="AR1573" s="26">
        <f t="shared" si="23"/>
        <v>0</v>
      </c>
      <c r="BD1573" s="30"/>
      <c r="BE1573" s="30"/>
      <c r="BF1573" s="30"/>
    </row>
    <row r="1574" spans="1:58" x14ac:dyDescent="0.2">
      <c r="A1574" s="40">
        <v>40353</v>
      </c>
      <c r="B1574" s="13">
        <v>30.65</v>
      </c>
      <c r="C1574" s="14">
        <v>30.8</v>
      </c>
      <c r="D1574" s="31">
        <f t="shared" si="14"/>
        <v>13982.689063306196</v>
      </c>
      <c r="E1574" s="31">
        <f t="shared" si="15"/>
        <v>4496.7456235354684</v>
      </c>
      <c r="F1574" s="16">
        <f t="shared" si="0"/>
        <v>18479.434686841665</v>
      </c>
      <c r="G1574" s="16">
        <f t="shared" si="1"/>
        <v>30.686500675207913</v>
      </c>
      <c r="H1574" s="17">
        <f t="shared" si="2"/>
        <v>4.8701298701299134E-3</v>
      </c>
      <c r="I1574" s="16">
        <v>29.74</v>
      </c>
      <c r="J1574" s="32">
        <f t="shared" si="16"/>
        <v>1.0601779322866065</v>
      </c>
      <c r="K1574" s="72">
        <f t="shared" ca="1" si="83"/>
        <v>7313.8832882147353</v>
      </c>
      <c r="L1574" s="16">
        <v>7257.6000979999999</v>
      </c>
      <c r="M1574" s="21">
        <f t="shared" ca="1" si="84"/>
        <v>7.75506909374155E-3</v>
      </c>
      <c r="N1574" s="18"/>
      <c r="O1574" s="21"/>
      <c r="P1574" s="21"/>
      <c r="Q1574" s="33">
        <f t="shared" si="17"/>
        <v>0.93982206771339349</v>
      </c>
      <c r="R1574" s="5">
        <f t="shared" ca="1" si="4"/>
        <v>4.7132153475772407</v>
      </c>
      <c r="S1574" s="20"/>
      <c r="T1574" s="20"/>
      <c r="U1574" s="5">
        <f t="shared" ca="1" si="5"/>
        <v>8.8862986846754186</v>
      </c>
      <c r="V1574" s="23"/>
      <c r="W1574" s="20"/>
      <c r="X1574" s="32">
        <f t="shared" si="18"/>
        <v>1.120355864573213</v>
      </c>
      <c r="Y1574" s="18">
        <f t="shared" ca="1" si="6"/>
        <v>80077490.04144977</v>
      </c>
      <c r="Z1574" s="20"/>
      <c r="AA1574" s="20"/>
      <c r="AB1574" s="18"/>
      <c r="AC1574" s="20"/>
      <c r="AD1574" s="20"/>
      <c r="AE1574" s="24">
        <f t="shared" si="101"/>
        <v>18</v>
      </c>
      <c r="AH1574" s="25">
        <f t="shared" ca="1" si="7"/>
        <v>1</v>
      </c>
      <c r="AI1574" s="15">
        <f t="shared" ca="1" si="8"/>
        <v>30.429106547461622</v>
      </c>
      <c r="AJ1574" s="15">
        <f t="shared" ca="1" si="9"/>
        <v>29.2830332401318</v>
      </c>
      <c r="AK1574" s="17">
        <f t="shared" ca="1" si="10"/>
        <v>2.9409782454272709E-2</v>
      </c>
      <c r="AL1574" s="17">
        <f t="shared" ca="1" si="11"/>
        <v>2.5344794340313254E-2</v>
      </c>
      <c r="AM1574" s="26">
        <f t="shared" ca="1" si="12"/>
        <v>1</v>
      </c>
      <c r="AN1574" s="26">
        <f t="shared" ca="1" si="13"/>
        <v>1</v>
      </c>
      <c r="AO1574" s="25">
        <f t="shared" si="20"/>
        <v>0</v>
      </c>
      <c r="AP1574" s="26">
        <f t="shared" si="21"/>
        <v>0</v>
      </c>
      <c r="AQ1574" s="25">
        <f t="shared" si="22"/>
        <v>1</v>
      </c>
      <c r="AR1574" s="26">
        <f t="shared" si="23"/>
        <v>0</v>
      </c>
      <c r="BD1574" s="30"/>
      <c r="BE1574" s="30"/>
      <c r="BF1574" s="30"/>
    </row>
    <row r="1575" spans="1:58" x14ac:dyDescent="0.2">
      <c r="A1575" s="40">
        <v>40354</v>
      </c>
      <c r="B1575" s="13">
        <v>29.75</v>
      </c>
      <c r="C1575" s="14">
        <v>30.35</v>
      </c>
      <c r="D1575" s="31">
        <f t="shared" si="14"/>
        <v>13205.87300423363</v>
      </c>
      <c r="E1575" s="31">
        <f t="shared" si="15"/>
        <v>5269.7784875151492</v>
      </c>
      <c r="F1575" s="16">
        <f t="shared" si="0"/>
        <v>18475.65149174878</v>
      </c>
      <c r="G1575" s="16">
        <f t="shared" si="1"/>
        <v>29.921136974191199</v>
      </c>
      <c r="H1575" s="17">
        <f t="shared" si="2"/>
        <v>1.9769357495881379E-2</v>
      </c>
      <c r="I1575" s="16">
        <v>28.53</v>
      </c>
      <c r="J1575" s="32">
        <f t="shared" si="16"/>
        <v>0.97485900062915254</v>
      </c>
      <c r="K1575" s="72">
        <f t="shared" ca="1" si="83"/>
        <v>7129.7142770522605</v>
      </c>
      <c r="L1575" s="16">
        <v>7096.3198240000002</v>
      </c>
      <c r="M1575" s="21">
        <f t="shared" ca="1" si="84"/>
        <v>4.7058833142383412E-3</v>
      </c>
      <c r="N1575" s="18"/>
      <c r="O1575" s="21"/>
      <c r="P1575" s="21"/>
      <c r="Q1575" s="33">
        <f t="shared" si="17"/>
        <v>1.0251409993708476</v>
      </c>
      <c r="R1575" s="5">
        <f t="shared" ca="1" si="4"/>
        <v>4.8315090089693156</v>
      </c>
      <c r="S1575" s="20"/>
      <c r="T1575" s="20"/>
      <c r="U1575" s="5">
        <f t="shared" ca="1" si="5"/>
        <v>9.1093972394769889</v>
      </c>
      <c r="V1575" s="23"/>
      <c r="W1575" s="20"/>
      <c r="X1575" s="32">
        <f t="shared" si="18"/>
        <v>0.94971800125830497</v>
      </c>
      <c r="Y1575" s="18">
        <f t="shared" ca="1" si="6"/>
        <v>76046028.631375596</v>
      </c>
      <c r="Z1575" s="20"/>
      <c r="AA1575" s="20"/>
      <c r="AB1575" s="18"/>
      <c r="AC1575" s="20"/>
      <c r="AD1575" s="20"/>
      <c r="AE1575" s="24">
        <f t="shared" si="101"/>
        <v>17</v>
      </c>
      <c r="AH1575" s="25">
        <f t="shared" ca="1" si="7"/>
        <v>1</v>
      </c>
      <c r="AI1575" s="15">
        <f t="shared" ca="1" si="8"/>
        <v>30.285765419771934</v>
      </c>
      <c r="AJ1575" s="15">
        <f t="shared" ca="1" si="9"/>
        <v>29.497584710544132</v>
      </c>
      <c r="AK1575" s="17">
        <f t="shared" ca="1" si="10"/>
        <v>2.5128917794495349E-2</v>
      </c>
      <c r="AL1575" s="17">
        <f t="shared" ca="1" si="11"/>
        <v>2.4340965503024087E-2</v>
      </c>
      <c r="AM1575" s="26">
        <f t="shared" ca="1" si="12"/>
        <v>1</v>
      </c>
      <c r="AN1575" s="26">
        <f t="shared" ca="1" si="13"/>
        <v>1</v>
      </c>
      <c r="AO1575" s="25">
        <f t="shared" si="20"/>
        <v>0</v>
      </c>
      <c r="AP1575" s="26">
        <f t="shared" si="21"/>
        <v>0</v>
      </c>
      <c r="AQ1575" s="25">
        <f t="shared" si="22"/>
        <v>1</v>
      </c>
      <c r="AR1575" s="26">
        <f t="shared" si="23"/>
        <v>0</v>
      </c>
      <c r="BD1575" s="30"/>
      <c r="BE1575" s="30"/>
      <c r="BF1575" s="30"/>
    </row>
    <row r="1576" spans="1:58" x14ac:dyDescent="0.2">
      <c r="A1576" s="40">
        <v>40357</v>
      </c>
      <c r="B1576" s="13">
        <v>30.15</v>
      </c>
      <c r="C1576" s="14">
        <v>31.05</v>
      </c>
      <c r="D1576" s="31">
        <f t="shared" si="14"/>
        <v>12429.056945161065</v>
      </c>
      <c r="E1576" s="31">
        <f t="shared" si="15"/>
        <v>6031.2373922073684</v>
      </c>
      <c r="F1576" s="16">
        <f t="shared" si="0"/>
        <v>18460.294337368432</v>
      </c>
      <c r="G1576" s="16">
        <f t="shared" si="1"/>
        <v>30.444042638420921</v>
      </c>
      <c r="H1576" s="17">
        <f t="shared" si="2"/>
        <v>2.8985507246376829E-2</v>
      </c>
      <c r="I1576" s="16">
        <v>29</v>
      </c>
      <c r="J1576" s="32">
        <f t="shared" si="16"/>
        <v>1.0166303927094722</v>
      </c>
      <c r="K1576" s="72">
        <f t="shared" ca="1" si="83"/>
        <v>7247.9887273620261</v>
      </c>
      <c r="L1576" s="16">
        <v>7214.080078</v>
      </c>
      <c r="M1576" s="21">
        <f t="shared" ca="1" si="84"/>
        <v>4.7003428012164289E-3</v>
      </c>
      <c r="N1576" s="18"/>
      <c r="O1576" s="21"/>
      <c r="P1576" s="21"/>
      <c r="Q1576" s="33">
        <f t="shared" si="17"/>
        <v>0.98336960729052791</v>
      </c>
      <c r="R1576" s="5">
        <f t="shared" ca="1" si="4"/>
        <v>4.7509611897307753</v>
      </c>
      <c r="S1576" s="20"/>
      <c r="T1576" s="20"/>
      <c r="U1576" s="5">
        <f t="shared" ca="1" si="5"/>
        <v>8.9575977082995415</v>
      </c>
      <c r="V1576" s="23"/>
      <c r="W1576" s="20"/>
      <c r="X1576" s="32">
        <f t="shared" si="18"/>
        <v>1.0332607854189442</v>
      </c>
      <c r="Y1576" s="18">
        <f t="shared" ca="1" si="6"/>
        <v>78570207.979997322</v>
      </c>
      <c r="Z1576" s="20"/>
      <c r="AA1576" s="20"/>
      <c r="AB1576" s="18"/>
      <c r="AC1576" s="20"/>
      <c r="AD1576" s="20"/>
      <c r="AE1576" s="24">
        <f t="shared" si="101"/>
        <v>16</v>
      </c>
      <c r="AH1576" s="25" t="str">
        <f t="shared" ca="1" si="7"/>
        <v>-</v>
      </c>
      <c r="AI1576" s="15">
        <f t="shared" ca="1" si="8"/>
        <v>30.304093645333307</v>
      </c>
      <c r="AJ1576" s="15">
        <f t="shared" ca="1" si="9"/>
        <v>29.747161619412083</v>
      </c>
      <c r="AK1576" s="17">
        <f t="shared" ca="1" si="10"/>
        <v>2.31145975736534E-2</v>
      </c>
      <c r="AL1576" s="17">
        <f t="shared" ca="1" si="11"/>
        <v>2.758167555958118E-2</v>
      </c>
      <c r="AM1576" s="26">
        <f t="shared" ca="1" si="12"/>
        <v>1</v>
      </c>
      <c r="AN1576" s="26">
        <f t="shared" ca="1" si="13"/>
        <v>0</v>
      </c>
      <c r="AO1576" s="25">
        <f t="shared" si="20"/>
        <v>0</v>
      </c>
      <c r="AP1576" s="26">
        <f t="shared" si="21"/>
        <v>0</v>
      </c>
      <c r="AQ1576" s="25">
        <f t="shared" si="22"/>
        <v>1</v>
      </c>
      <c r="AR1576" s="26">
        <f t="shared" si="23"/>
        <v>0</v>
      </c>
      <c r="BD1576" s="30"/>
      <c r="BE1576" s="30"/>
      <c r="BF1576" s="30"/>
    </row>
    <row r="1577" spans="1:58" x14ac:dyDescent="0.2">
      <c r="A1577" s="40">
        <v>40358</v>
      </c>
      <c r="B1577" s="13">
        <v>33.5</v>
      </c>
      <c r="C1577" s="14">
        <v>33.450000000000003</v>
      </c>
      <c r="D1577" s="31">
        <f t="shared" si="14"/>
        <v>11652.240886088497</v>
      </c>
      <c r="E1577" s="31">
        <f t="shared" si="15"/>
        <v>6785.5370437705851</v>
      </c>
      <c r="F1577" s="16">
        <f t="shared" si="0"/>
        <v>18437.777929859083</v>
      </c>
      <c r="G1577" s="16">
        <f t="shared" si="1"/>
        <v>33.481598820992467</v>
      </c>
      <c r="H1577" s="17">
        <f t="shared" si="2"/>
        <v>-1.494768310911665E-3</v>
      </c>
      <c r="I1577" s="16">
        <v>34.130000000000003</v>
      </c>
      <c r="J1577" s="32">
        <f t="shared" si="16"/>
        <v>1.0984336413882896</v>
      </c>
      <c r="K1577" s="72">
        <f t="shared" ca="1" si="83"/>
        <v>7961.1100787997602</v>
      </c>
      <c r="L1577" s="16">
        <v>7882.2402339999999</v>
      </c>
      <c r="M1577" s="21">
        <f t="shared" ca="1" si="84"/>
        <v>1.0006018905584191E-2</v>
      </c>
      <c r="N1577" s="18"/>
      <c r="O1577" s="21"/>
      <c r="P1577" s="21"/>
      <c r="Q1577" s="33">
        <f t="shared" si="17"/>
        <v>0.90156635861171042</v>
      </c>
      <c r="R1577" s="5">
        <f t="shared" ca="1" si="4"/>
        <v>4.2831283428041429</v>
      </c>
      <c r="S1577" s="20"/>
      <c r="T1577" s="20"/>
      <c r="U1577" s="5">
        <f t="shared" ca="1" si="5"/>
        <v>8.0755922669141409</v>
      </c>
      <c r="V1577" s="23"/>
      <c r="W1577" s="20"/>
      <c r="X1577" s="32">
        <f t="shared" si="18"/>
        <v>1.1968672827765792</v>
      </c>
      <c r="Y1577" s="18">
        <f t="shared" ca="1" si="6"/>
        <v>94031922.389765769</v>
      </c>
      <c r="Z1577" s="20"/>
      <c r="AA1577" s="20"/>
      <c r="AB1577" s="18"/>
      <c r="AC1577" s="20"/>
      <c r="AD1577" s="20"/>
      <c r="AE1577" s="24">
        <f t="shared" si="101"/>
        <v>15</v>
      </c>
      <c r="AH1577" s="25" t="str">
        <f t="shared" ca="1" si="7"/>
        <v>-</v>
      </c>
      <c r="AI1577" s="15">
        <f t="shared" ca="1" si="8"/>
        <v>30.435149015385086</v>
      </c>
      <c r="AJ1577" s="15">
        <f t="shared" ca="1" si="9"/>
        <v>30.025726379549198</v>
      </c>
      <c r="AK1577" s="17">
        <f t="shared" ca="1" si="10"/>
        <v>1.6648773251852562E-2</v>
      </c>
      <c r="AL1577" s="17">
        <f t="shared" ca="1" si="11"/>
        <v>2.9962592716102278E-2</v>
      </c>
      <c r="AM1577" s="26">
        <f t="shared" ca="1" si="12"/>
        <v>1</v>
      </c>
      <c r="AN1577" s="26">
        <f t="shared" ca="1" si="13"/>
        <v>0</v>
      </c>
      <c r="AO1577" s="25">
        <f t="shared" si="20"/>
        <v>0</v>
      </c>
      <c r="AP1577" s="26">
        <f t="shared" si="21"/>
        <v>0</v>
      </c>
      <c r="AQ1577" s="25">
        <f t="shared" si="22"/>
        <v>1</v>
      </c>
      <c r="AR1577" s="26">
        <f t="shared" si="23"/>
        <v>0</v>
      </c>
      <c r="BD1577" s="30"/>
      <c r="BE1577" s="30"/>
      <c r="BF1577" s="30"/>
    </row>
    <row r="1578" spans="1:58" x14ac:dyDescent="0.2">
      <c r="A1578" s="40">
        <v>40359</v>
      </c>
      <c r="B1578" s="13">
        <v>33.9</v>
      </c>
      <c r="C1578" s="14">
        <v>34.15</v>
      </c>
      <c r="D1578" s="31">
        <f t="shared" si="14"/>
        <v>10875.424827015931</v>
      </c>
      <c r="E1578" s="31">
        <f t="shared" si="15"/>
        <v>7563.5142628716603</v>
      </c>
      <c r="F1578" s="16">
        <f t="shared" si="0"/>
        <v>18438.939089887594</v>
      </c>
      <c r="G1578" s="16">
        <f t="shared" si="1"/>
        <v>34.002548121478142</v>
      </c>
      <c r="H1578" s="17">
        <f t="shared" si="2"/>
        <v>7.3206442166910968E-3</v>
      </c>
      <c r="I1578" s="16">
        <v>34.54</v>
      </c>
      <c r="J1578" s="32">
        <f t="shared" si="16"/>
        <v>1.0156232290248166</v>
      </c>
      <c r="K1578" s="72">
        <f t="shared" ca="1" si="83"/>
        <v>8085.1586956951141</v>
      </c>
      <c r="L1578" s="16">
        <v>7987.2001950000003</v>
      </c>
      <c r="M1578" s="21">
        <f t="shared" ca="1" si="84"/>
        <v>1.2264435384558906E-2</v>
      </c>
      <c r="N1578" s="18"/>
      <c r="O1578" s="21"/>
      <c r="P1578" s="21"/>
      <c r="Q1578" s="33">
        <f t="shared" si="17"/>
        <v>0.9843767709751835</v>
      </c>
      <c r="R1578" s="5">
        <f t="shared" ca="1" si="4"/>
        <v>4.2160364059131297</v>
      </c>
      <c r="S1578" s="20"/>
      <c r="T1578" s="20"/>
      <c r="U1578" s="5">
        <f t="shared" ca="1" si="5"/>
        <v>7.9491532873924795</v>
      </c>
      <c r="V1578" s="23"/>
      <c r="W1578" s="20"/>
      <c r="X1578" s="32">
        <f t="shared" si="18"/>
        <v>1.031246458049633</v>
      </c>
      <c r="Y1578" s="18">
        <f t="shared" ca="1" si="6"/>
        <v>96963705.003109962</v>
      </c>
      <c r="Z1578" s="20"/>
      <c r="AA1578" s="20"/>
      <c r="AB1578" s="18"/>
      <c r="AC1578" s="20"/>
      <c r="AD1578" s="20"/>
      <c r="AE1578" s="24">
        <f t="shared" si="101"/>
        <v>14</v>
      </c>
      <c r="AH1578" s="25" t="str">
        <f t="shared" ca="1" si="7"/>
        <v>-</v>
      </c>
      <c r="AI1578" s="15">
        <f t="shared" ca="1" si="8"/>
        <v>30.502327564366119</v>
      </c>
      <c r="AJ1578" s="15">
        <f t="shared" ca="1" si="9"/>
        <v>30.334909332846941</v>
      </c>
      <c r="AK1578" s="17">
        <f t="shared" ca="1" si="10"/>
        <v>1.4420604759232106E-2</v>
      </c>
      <c r="AL1578" s="17">
        <f t="shared" ca="1" si="11"/>
        <v>3.1368539656428475E-2</v>
      </c>
      <c r="AM1578" s="26">
        <f t="shared" ca="1" si="12"/>
        <v>1</v>
      </c>
      <c r="AN1578" s="26">
        <f t="shared" ca="1" si="13"/>
        <v>0</v>
      </c>
      <c r="AO1578" s="25">
        <f t="shared" si="20"/>
        <v>0</v>
      </c>
      <c r="AP1578" s="26">
        <f t="shared" si="21"/>
        <v>0</v>
      </c>
      <c r="AQ1578" s="25">
        <f t="shared" si="22"/>
        <v>1</v>
      </c>
      <c r="AR1578" s="26">
        <f t="shared" si="23"/>
        <v>0</v>
      </c>
      <c r="BD1578" s="30"/>
      <c r="BE1578" s="30"/>
      <c r="BF1578" s="30"/>
    </row>
    <row r="1579" spans="1:58" x14ac:dyDescent="0.2">
      <c r="A1579" s="40">
        <v>40360</v>
      </c>
      <c r="B1579" s="13">
        <v>33.35</v>
      </c>
      <c r="C1579" s="14">
        <v>34.15</v>
      </c>
      <c r="D1579" s="31">
        <f t="shared" si="14"/>
        <v>10098.608767943366</v>
      </c>
      <c r="E1579" s="31">
        <f t="shared" si="15"/>
        <v>8334.6435279539437</v>
      </c>
      <c r="F1579" s="16">
        <f t="shared" si="0"/>
        <v>18433.25229589731</v>
      </c>
      <c r="G1579" s="16">
        <f t="shared" si="1"/>
        <v>33.711722104994308</v>
      </c>
      <c r="H1579" s="17">
        <f t="shared" si="2"/>
        <v>2.342606149341131E-2</v>
      </c>
      <c r="I1579" s="16">
        <v>32.86</v>
      </c>
      <c r="J1579" s="32">
        <f t="shared" si="16"/>
        <v>0.99114116029804833</v>
      </c>
      <c r="K1579" s="72">
        <f t="shared" ca="1" si="83"/>
        <v>8013.2068751387387</v>
      </c>
      <c r="L1579" s="16">
        <v>7910.3999020000001</v>
      </c>
      <c r="M1579" s="21">
        <f t="shared" ca="1" si="84"/>
        <v>1.2996431838135737E-2</v>
      </c>
      <c r="N1579" s="18"/>
      <c r="O1579" s="21"/>
      <c r="P1579" s="21"/>
      <c r="Q1579" s="33">
        <f t="shared" si="17"/>
        <v>1.0088588397019518</v>
      </c>
      <c r="R1579" s="5">
        <f t="shared" ca="1" si="4"/>
        <v>4.2532084061608515</v>
      </c>
      <c r="S1579" s="20"/>
      <c r="T1579" s="20"/>
      <c r="U1579" s="5">
        <f t="shared" ca="1" si="5"/>
        <v>8.0192990085557287</v>
      </c>
      <c r="V1579" s="23"/>
      <c r="W1579" s="20"/>
      <c r="X1579" s="32">
        <f t="shared" si="18"/>
        <v>0.98228232059609666</v>
      </c>
      <c r="Y1579" s="18">
        <f t="shared" ca="1" si="6"/>
        <v>95239464.74423331</v>
      </c>
      <c r="Z1579" s="20"/>
      <c r="AA1579" s="20"/>
      <c r="AB1579" s="18"/>
      <c r="AC1579" s="20"/>
      <c r="AD1579" s="20"/>
      <c r="AE1579" s="24">
        <f t="shared" si="101"/>
        <v>13</v>
      </c>
      <c r="AH1579" s="25" t="str">
        <f t="shared" ca="1" si="7"/>
        <v>-</v>
      </c>
      <c r="AI1579" s="15">
        <f t="shared" ca="1" si="8"/>
        <v>30.660436611111749</v>
      </c>
      <c r="AJ1579" s="15">
        <f t="shared" ca="1" si="9"/>
        <v>30.581046368791458</v>
      </c>
      <c r="AK1579" s="17">
        <f t="shared" ca="1" si="10"/>
        <v>1.3812822001929811E-2</v>
      </c>
      <c r="AL1579" s="17">
        <f t="shared" ca="1" si="11"/>
        <v>3.2926371648192468E-2</v>
      </c>
      <c r="AM1579" s="26">
        <f t="shared" ca="1" si="12"/>
        <v>1</v>
      </c>
      <c r="AN1579" s="26">
        <f t="shared" ca="1" si="13"/>
        <v>0</v>
      </c>
      <c r="AO1579" s="25">
        <f t="shared" si="20"/>
        <v>0</v>
      </c>
      <c r="AP1579" s="26">
        <f t="shared" si="21"/>
        <v>0</v>
      </c>
      <c r="AQ1579" s="25">
        <f t="shared" si="22"/>
        <v>1</v>
      </c>
      <c r="AR1579" s="26">
        <f t="shared" si="23"/>
        <v>0</v>
      </c>
      <c r="BD1579" s="30"/>
      <c r="BE1579" s="30"/>
      <c r="BF1579" s="30"/>
    </row>
    <row r="1580" spans="1:58" x14ac:dyDescent="0.2">
      <c r="A1580" s="40">
        <v>40361</v>
      </c>
      <c r="B1580" s="13">
        <v>32.049999999999997</v>
      </c>
      <c r="C1580" s="14">
        <v>33.4</v>
      </c>
      <c r="D1580" s="31">
        <f t="shared" si="14"/>
        <v>9321.7927088707984</v>
      </c>
      <c r="E1580" s="31">
        <f t="shared" si="15"/>
        <v>9093.2618462576065</v>
      </c>
      <c r="F1580" s="16">
        <f t="shared" si="0"/>
        <v>18415.054555128405</v>
      </c>
      <c r="G1580" s="16">
        <f t="shared" si="1"/>
        <v>32.716623248695669</v>
      </c>
      <c r="H1580" s="17">
        <f t="shared" si="2"/>
        <v>4.041916167664672E-2</v>
      </c>
      <c r="I1580" s="16">
        <v>30.12</v>
      </c>
      <c r="J1580" s="32">
        <f t="shared" si="16"/>
        <v>0.96952402864365128</v>
      </c>
      <c r="K1580" s="72">
        <f t="shared" ca="1" si="83"/>
        <v>7768.67988551496</v>
      </c>
      <c r="L1580" s="16">
        <v>7677.4399409999996</v>
      </c>
      <c r="M1580" s="21">
        <f t="shared" ca="1" si="84"/>
        <v>1.1884162587545584E-2</v>
      </c>
      <c r="N1580" s="18"/>
      <c r="O1580" s="21"/>
      <c r="P1580" s="21"/>
      <c r="Q1580" s="33">
        <f t="shared" si="17"/>
        <v>1.0304759713563487</v>
      </c>
      <c r="R1580" s="5">
        <f t="shared" ca="1" si="4"/>
        <v>4.3826464808251409</v>
      </c>
      <c r="S1580" s="20"/>
      <c r="T1580" s="20"/>
      <c r="U1580" s="5">
        <f t="shared" ca="1" si="5"/>
        <v>8.2634120242614646</v>
      </c>
      <c r="V1580" s="23"/>
      <c r="W1580" s="20"/>
      <c r="X1580" s="32">
        <f t="shared" si="18"/>
        <v>0.93904805728730267</v>
      </c>
      <c r="Y1580" s="18">
        <f t="shared" ca="1" si="6"/>
        <v>89428548.385102481</v>
      </c>
      <c r="Z1580" s="20"/>
      <c r="AA1580" s="20"/>
      <c r="AB1580" s="18"/>
      <c r="AC1580" s="20"/>
      <c r="AD1580" s="20"/>
      <c r="AE1580" s="24">
        <f t="shared" si="101"/>
        <v>12</v>
      </c>
      <c r="AH1580" s="25" t="str">
        <f t="shared" ca="1" si="7"/>
        <v>-</v>
      </c>
      <c r="AI1580" s="15">
        <f t="shared" ca="1" si="8"/>
        <v>30.781462863969189</v>
      </c>
      <c r="AJ1580" s="15">
        <f t="shared" ca="1" si="9"/>
        <v>30.774829818737022</v>
      </c>
      <c r="AK1580" s="17">
        <f t="shared" ca="1" si="10"/>
        <v>1.9737660636349279E-2</v>
      </c>
      <c r="AL1580" s="17">
        <f t="shared" ca="1" si="11"/>
        <v>3.3669684942364816E-2</v>
      </c>
      <c r="AM1580" s="26">
        <f t="shared" ca="1" si="12"/>
        <v>1</v>
      </c>
      <c r="AN1580" s="26">
        <f t="shared" ca="1" si="13"/>
        <v>0</v>
      </c>
      <c r="AO1580" s="25">
        <f t="shared" si="20"/>
        <v>0</v>
      </c>
      <c r="AP1580" s="26">
        <f t="shared" si="21"/>
        <v>0</v>
      </c>
      <c r="AQ1580" s="25">
        <f t="shared" si="22"/>
        <v>1</v>
      </c>
      <c r="AR1580" s="26">
        <f t="shared" si="23"/>
        <v>0</v>
      </c>
      <c r="BD1580" s="30"/>
      <c r="BE1580" s="30"/>
      <c r="BF1580" s="30"/>
    </row>
    <row r="1581" spans="1:58" x14ac:dyDescent="0.2">
      <c r="A1581" s="40">
        <v>40365</v>
      </c>
      <c r="B1581" s="13">
        <v>29.8</v>
      </c>
      <c r="C1581" s="14">
        <v>31.9</v>
      </c>
      <c r="D1581" s="31">
        <f t="shared" si="14"/>
        <v>8544.9766497982309</v>
      </c>
      <c r="E1581" s="31">
        <f t="shared" si="15"/>
        <v>9838.6796514455036</v>
      </c>
      <c r="F1581" s="16">
        <f t="shared" si="0"/>
        <v>18383.656301243733</v>
      </c>
      <c r="G1581" s="16">
        <f t="shared" si="1"/>
        <v>30.923891076370801</v>
      </c>
      <c r="H1581" s="17">
        <f t="shared" si="2"/>
        <v>6.5830721003134696E-2</v>
      </c>
      <c r="I1581" s="16">
        <v>29.65</v>
      </c>
      <c r="J1581" s="32">
        <f t="shared" si="16"/>
        <v>0.94359263862856446</v>
      </c>
      <c r="K1581" s="72">
        <f t="shared" ca="1" si="83"/>
        <v>7330.1703032949999</v>
      </c>
      <c r="L1581" s="16">
        <v>7347.2001950000003</v>
      </c>
      <c r="M1581" s="21">
        <f t="shared" ca="1" si="84"/>
        <v>-2.3178750072156444E-3</v>
      </c>
      <c r="N1581" s="18"/>
      <c r="O1581" s="21"/>
      <c r="P1581" s="21"/>
      <c r="Q1581" s="33">
        <f t="shared" si="17"/>
        <v>1.0564073613714355</v>
      </c>
      <c r="R1581" s="5">
        <f t="shared" ca="1" si="4"/>
        <v>4.6296671307537443</v>
      </c>
      <c r="S1581" s="20"/>
      <c r="T1581" s="20"/>
      <c r="U1581" s="5">
        <f t="shared" ca="1" si="5"/>
        <v>8.729230433256971</v>
      </c>
      <c r="V1581" s="23"/>
      <c r="W1581" s="20"/>
      <c r="X1581" s="32">
        <f t="shared" si="18"/>
        <v>0.88718527725712892</v>
      </c>
      <c r="Y1581" s="18">
        <f t="shared" ca="1" si="6"/>
        <v>79334469.900310755</v>
      </c>
      <c r="Z1581" s="20"/>
      <c r="AA1581" s="20"/>
      <c r="AB1581" s="18"/>
      <c r="AC1581" s="20"/>
      <c r="AD1581" s="20"/>
      <c r="AE1581" s="24">
        <f t="shared" si="101"/>
        <v>11</v>
      </c>
      <c r="AH1581" s="25" t="str">
        <f t="shared" ca="1" si="7"/>
        <v>-</v>
      </c>
      <c r="AI1581" s="15">
        <f t="shared" ca="1" si="8"/>
        <v>30.676946068378076</v>
      </c>
      <c r="AJ1581" s="15">
        <f t="shared" ca="1" si="9"/>
        <v>30.818166222621379</v>
      </c>
      <c r="AK1581" s="17">
        <f t="shared" ca="1" si="10"/>
        <v>2.741455455422483E-2</v>
      </c>
      <c r="AL1581" s="17">
        <f t="shared" ca="1" si="11"/>
        <v>3.4547859050368182E-2</v>
      </c>
      <c r="AM1581" s="26">
        <f t="shared" ca="1" si="12"/>
        <v>0</v>
      </c>
      <c r="AN1581" s="26">
        <f t="shared" ca="1" si="13"/>
        <v>0</v>
      </c>
      <c r="AO1581" s="25">
        <f t="shared" si="20"/>
        <v>0</v>
      </c>
      <c r="AP1581" s="26">
        <f t="shared" si="21"/>
        <v>0</v>
      </c>
      <c r="AQ1581" s="25">
        <f t="shared" si="22"/>
        <v>1</v>
      </c>
      <c r="AR1581" s="26">
        <f t="shared" si="23"/>
        <v>0</v>
      </c>
      <c r="BD1581" s="30"/>
      <c r="BE1581" s="30"/>
      <c r="BF1581" s="30"/>
    </row>
    <row r="1582" spans="1:58" x14ac:dyDescent="0.2">
      <c r="A1582" s="40">
        <v>40366</v>
      </c>
      <c r="B1582" s="13">
        <v>27.6</v>
      </c>
      <c r="C1582" s="14">
        <v>30.05</v>
      </c>
      <c r="D1582" s="31">
        <f t="shared" si="14"/>
        <v>7768.1605907256644</v>
      </c>
      <c r="E1582" s="31">
        <f t="shared" si="15"/>
        <v>10564.357349262509</v>
      </c>
      <c r="F1582" s="16">
        <f t="shared" si="0"/>
        <v>18332.517939988174</v>
      </c>
      <c r="G1582" s="16">
        <f t="shared" si="1"/>
        <v>29.011845093533822</v>
      </c>
      <c r="H1582" s="17">
        <f t="shared" si="2"/>
        <v>8.1530782029950011E-2</v>
      </c>
      <c r="I1582" s="16">
        <v>26.84</v>
      </c>
      <c r="J1582" s="32">
        <f t="shared" si="16"/>
        <v>0.93555956180479494</v>
      </c>
      <c r="K1582" s="72">
        <f t="shared" ca="1" si="83"/>
        <v>6857.5313376956137</v>
      </c>
      <c r="L1582" s="16">
        <v>6886.3999020000001</v>
      </c>
      <c r="M1582" s="21">
        <f t="shared" ca="1" si="84"/>
        <v>-4.1921126735614284E-3</v>
      </c>
      <c r="N1582" s="18"/>
      <c r="O1582" s="21"/>
      <c r="P1582" s="21"/>
      <c r="Q1582" s="33">
        <f t="shared" si="17"/>
        <v>1.0644404381952051</v>
      </c>
      <c r="R1582" s="5">
        <f t="shared" ca="1" si="4"/>
        <v>4.9277996151542949</v>
      </c>
      <c r="S1582" s="20"/>
      <c r="T1582" s="20"/>
      <c r="U1582" s="5">
        <f t="shared" ca="1" si="5"/>
        <v>9.2914277605368252</v>
      </c>
      <c r="V1582" s="23"/>
      <c r="W1582" s="20"/>
      <c r="X1582" s="32">
        <f t="shared" si="18"/>
        <v>0.87111912360958976</v>
      </c>
      <c r="Y1582" s="18">
        <f t="shared" ca="1" si="6"/>
        <v>69105225.56105797</v>
      </c>
      <c r="Z1582" s="20"/>
      <c r="AA1582" s="20"/>
      <c r="AB1582" s="18"/>
      <c r="AC1582" s="20"/>
      <c r="AD1582" s="20"/>
      <c r="AE1582" s="24">
        <f t="shared" si="101"/>
        <v>10</v>
      </c>
      <c r="AH1582" s="25" t="str">
        <f t="shared" ca="1" si="7"/>
        <v>-</v>
      </c>
      <c r="AI1582" s="15">
        <f t="shared" ca="1" si="8"/>
        <v>30.410776197526712</v>
      </c>
      <c r="AJ1582" s="15">
        <f t="shared" ca="1" si="9"/>
        <v>30.750475702421809</v>
      </c>
      <c r="AK1582" s="17">
        <f t="shared" ca="1" si="10"/>
        <v>3.6172100351487026E-2</v>
      </c>
      <c r="AL1582" s="17">
        <f t="shared" ca="1" si="11"/>
        <v>3.6033796953642699E-2</v>
      </c>
      <c r="AM1582" s="26">
        <f t="shared" ca="1" si="12"/>
        <v>0</v>
      </c>
      <c r="AN1582" s="26">
        <f t="shared" ca="1" si="13"/>
        <v>1</v>
      </c>
      <c r="AO1582" s="25">
        <f t="shared" si="20"/>
        <v>0</v>
      </c>
      <c r="AP1582" s="26">
        <f t="shared" si="21"/>
        <v>0</v>
      </c>
      <c r="AQ1582" s="25">
        <f t="shared" si="22"/>
        <v>1</v>
      </c>
      <c r="AR1582" s="26">
        <f t="shared" si="23"/>
        <v>0</v>
      </c>
      <c r="BD1582" s="30"/>
      <c r="BE1582" s="30"/>
      <c r="BF1582" s="30"/>
    </row>
    <row r="1583" spans="1:58" x14ac:dyDescent="0.2">
      <c r="A1583" s="40">
        <v>40367</v>
      </c>
      <c r="B1583" s="13">
        <v>27.05</v>
      </c>
      <c r="C1583" s="14">
        <v>29.5</v>
      </c>
      <c r="D1583" s="31">
        <f t="shared" si="14"/>
        <v>6991.3445316530979</v>
      </c>
      <c r="E1583" s="31">
        <f t="shared" si="15"/>
        <v>11277.838987545465</v>
      </c>
      <c r="F1583" s="16">
        <f t="shared" si="0"/>
        <v>18269.183519198563</v>
      </c>
      <c r="G1583" s="16">
        <f t="shared" si="1"/>
        <v>28.562421476879361</v>
      </c>
      <c r="H1583" s="17">
        <f t="shared" si="2"/>
        <v>8.3050847457627142E-2</v>
      </c>
      <c r="I1583" s="16">
        <v>25.71</v>
      </c>
      <c r="J1583" s="32">
        <f t="shared" si="16"/>
        <v>0.98110772061895302</v>
      </c>
      <c r="K1583" s="72">
        <f t="shared" ca="1" si="83"/>
        <v>6727.7026536610947</v>
      </c>
      <c r="L1583" s="16">
        <v>6717.4399409999996</v>
      </c>
      <c r="M1583" s="21">
        <f t="shared" ca="1" si="84"/>
        <v>1.5277714056595338E-3</v>
      </c>
      <c r="N1583" s="18"/>
      <c r="O1583" s="21"/>
      <c r="P1583" s="21"/>
      <c r="Q1583" s="33">
        <f t="shared" si="17"/>
        <v>1.0188922793810469</v>
      </c>
      <c r="R1583" s="5">
        <f t="shared" ca="1" si="4"/>
        <v>5.0206878182528643</v>
      </c>
      <c r="S1583" s="20"/>
      <c r="T1583" s="20"/>
      <c r="U1583" s="5">
        <f t="shared" ca="1" si="5"/>
        <v>9.4666399040225322</v>
      </c>
      <c r="V1583" s="23"/>
      <c r="W1583" s="20"/>
      <c r="X1583" s="32">
        <f t="shared" si="18"/>
        <v>0.96221544123790603</v>
      </c>
      <c r="Y1583" s="18">
        <f t="shared" ca="1" si="6"/>
        <v>66489738.919238016</v>
      </c>
      <c r="Z1583" s="20"/>
      <c r="AA1583" s="20"/>
      <c r="AB1583" s="18"/>
      <c r="AC1583" s="20"/>
      <c r="AD1583" s="20"/>
      <c r="AE1583" s="24">
        <f t="shared" si="101"/>
        <v>9</v>
      </c>
      <c r="AH1583" s="25" t="str">
        <f t="shared" ca="1" si="7"/>
        <v>-</v>
      </c>
      <c r="AI1583" s="15">
        <f t="shared" ca="1" si="8"/>
        <v>30.194279845720168</v>
      </c>
      <c r="AJ1583" s="15">
        <f t="shared" ca="1" si="9"/>
        <v>30.783802843172847</v>
      </c>
      <c r="AK1583" s="17">
        <f t="shared" ca="1" si="10"/>
        <v>5.026303631291016E-2</v>
      </c>
      <c r="AL1583" s="17">
        <f t="shared" ca="1" si="11"/>
        <v>3.5313791907485202E-2</v>
      </c>
      <c r="AM1583" s="26">
        <f t="shared" ca="1" si="12"/>
        <v>0</v>
      </c>
      <c r="AN1583" s="26">
        <f t="shared" ca="1" si="13"/>
        <v>1</v>
      </c>
      <c r="AO1583" s="25">
        <f t="shared" si="20"/>
        <v>0</v>
      </c>
      <c r="AP1583" s="26">
        <f t="shared" si="21"/>
        <v>0</v>
      </c>
      <c r="AQ1583" s="25">
        <f t="shared" si="22"/>
        <v>1</v>
      </c>
      <c r="AR1583" s="26">
        <f t="shared" si="23"/>
        <v>0</v>
      </c>
      <c r="BD1583" s="30"/>
      <c r="BE1583" s="30"/>
      <c r="BF1583" s="30"/>
    </row>
    <row r="1584" spans="1:58" x14ac:dyDescent="0.2">
      <c r="A1584" s="40">
        <v>40368</v>
      </c>
      <c r="B1584" s="13">
        <v>26.55</v>
      </c>
      <c r="C1584" s="14">
        <v>29.05</v>
      </c>
      <c r="D1584" s="31">
        <f t="shared" si="14"/>
        <v>6214.5284725805313</v>
      </c>
      <c r="E1584" s="31">
        <f t="shared" si="15"/>
        <v>11990.13981459336</v>
      </c>
      <c r="F1584" s="16">
        <f t="shared" si="0"/>
        <v>18204.668287173892</v>
      </c>
      <c r="G1584" s="16">
        <f t="shared" si="1"/>
        <v>28.196574881982475</v>
      </c>
      <c r="H1584" s="17">
        <f t="shared" si="2"/>
        <v>8.6058519793459576E-2</v>
      </c>
      <c r="I1584" s="16">
        <v>24.98</v>
      </c>
      <c r="J1584" s="32">
        <f t="shared" si="16"/>
        <v>0.98370519420376679</v>
      </c>
      <c r="K1584" s="72">
        <f t="shared" ca="1" si="83"/>
        <v>6617.8062397656413</v>
      </c>
      <c r="L1584" s="16">
        <v>6540.7998049999997</v>
      </c>
      <c r="M1584" s="21">
        <f t="shared" ca="1" si="84"/>
        <v>1.1773244413745155E-2</v>
      </c>
      <c r="N1584" s="18"/>
      <c r="O1584" s="21"/>
      <c r="P1584" s="21"/>
      <c r="Q1584" s="33">
        <f t="shared" si="17"/>
        <v>1.0162948057962331</v>
      </c>
      <c r="R1584" s="5">
        <f t="shared" ca="1" si="4"/>
        <v>5.1022863878193627</v>
      </c>
      <c r="S1584" s="20"/>
      <c r="T1584" s="20"/>
      <c r="U1584" s="5">
        <f t="shared" ca="1" si="5"/>
        <v>9.6205675872249259</v>
      </c>
      <c r="V1584" s="23"/>
      <c r="W1584" s="20"/>
      <c r="X1584" s="32">
        <f t="shared" si="18"/>
        <v>0.96741038840753368</v>
      </c>
      <c r="Y1584" s="18">
        <f t="shared" ca="1" si="6"/>
        <v>64318630.863956288</v>
      </c>
      <c r="Z1584" s="20"/>
      <c r="AA1584" s="20"/>
      <c r="AB1584" s="18"/>
      <c r="AC1584" s="20"/>
      <c r="AD1584" s="20"/>
      <c r="AE1584" s="24">
        <f t="shared" si="101"/>
        <v>8</v>
      </c>
      <c r="AH1584" s="25" t="str">
        <f t="shared" ca="1" si="7"/>
        <v>-</v>
      </c>
      <c r="AI1584" s="15">
        <f t="shared" ca="1" si="8"/>
        <v>29.948248818905356</v>
      </c>
      <c r="AJ1584" s="15">
        <f t="shared" ca="1" si="9"/>
        <v>30.811386822337543</v>
      </c>
      <c r="AK1584" s="17">
        <f t="shared" ca="1" si="10"/>
        <v>6.3386015575704904E-2</v>
      </c>
      <c r="AL1584" s="17">
        <f t="shared" ca="1" si="11"/>
        <v>3.8209720551743959E-2</v>
      </c>
      <c r="AM1584" s="26">
        <f t="shared" ca="1" si="12"/>
        <v>0</v>
      </c>
      <c r="AN1584" s="26">
        <f t="shared" ca="1" si="13"/>
        <v>1</v>
      </c>
      <c r="AO1584" s="25">
        <f t="shared" si="20"/>
        <v>0</v>
      </c>
      <c r="AP1584" s="26">
        <f t="shared" si="21"/>
        <v>0</v>
      </c>
      <c r="AQ1584" s="25">
        <f t="shared" si="22"/>
        <v>1</v>
      </c>
      <c r="AR1584" s="26">
        <f t="shared" si="23"/>
        <v>0</v>
      </c>
      <c r="BD1584" s="30"/>
      <c r="BE1584" s="30"/>
      <c r="BF1584" s="30"/>
    </row>
    <row r="1585" spans="1:58" x14ac:dyDescent="0.2">
      <c r="A1585" s="40">
        <v>40371</v>
      </c>
      <c r="B1585" s="13">
        <v>25.85</v>
      </c>
      <c r="C1585" s="14">
        <v>28.35</v>
      </c>
      <c r="D1585" s="31">
        <f t="shared" si="14"/>
        <v>5437.7124135079648</v>
      </c>
      <c r="E1585" s="31">
        <f t="shared" si="15"/>
        <v>12700.104233470352</v>
      </c>
      <c r="F1585" s="16">
        <f t="shared" si="0"/>
        <v>18137.816646978317</v>
      </c>
      <c r="G1585" s="16">
        <f t="shared" si="1"/>
        <v>27.600500691546323</v>
      </c>
      <c r="H1585" s="17">
        <f t="shared" si="2"/>
        <v>8.8183421516754845E-2</v>
      </c>
      <c r="I1585" s="16">
        <v>24.43</v>
      </c>
      <c r="J1585" s="32">
        <f t="shared" si="16"/>
        <v>0.97526545527835484</v>
      </c>
      <c r="K1585" s="72">
        <f t="shared" ca="1" si="83"/>
        <v>6453.8546939182379</v>
      </c>
      <c r="L1585" s="16">
        <v>6461.4399409999996</v>
      </c>
      <c r="M1585" s="21">
        <f t="shared" ca="1" si="84"/>
        <v>-1.173925185565961E-3</v>
      </c>
      <c r="N1585" s="18"/>
      <c r="O1585" s="21"/>
      <c r="P1585" s="21"/>
      <c r="Q1585" s="33">
        <f t="shared" si="17"/>
        <v>1.0247345447216452</v>
      </c>
      <c r="R1585" s="5">
        <f t="shared" ca="1" si="4"/>
        <v>5.2282713066814042</v>
      </c>
      <c r="S1585" s="20"/>
      <c r="T1585" s="20"/>
      <c r="U1585" s="5">
        <f t="shared" ca="1" si="5"/>
        <v>9.8581904354825287</v>
      </c>
      <c r="V1585" s="23"/>
      <c r="W1585" s="20"/>
      <c r="X1585" s="32">
        <f t="shared" si="18"/>
        <v>0.95053091055670969</v>
      </c>
      <c r="Y1585" s="18">
        <f t="shared" ca="1" si="6"/>
        <v>61132823.153634734</v>
      </c>
      <c r="Z1585" s="20"/>
      <c r="AA1585" s="20"/>
      <c r="AB1585" s="18"/>
      <c r="AC1585" s="20"/>
      <c r="AD1585" s="20"/>
      <c r="AE1585" s="24">
        <f t="shared" si="101"/>
        <v>7</v>
      </c>
      <c r="AH1585" s="25" t="str">
        <f t="shared" ca="1" si="7"/>
        <v>-</v>
      </c>
      <c r="AI1585" s="15">
        <f t="shared" ca="1" si="8"/>
        <v>29.769246266282835</v>
      </c>
      <c r="AJ1585" s="15">
        <f t="shared" ca="1" si="9"/>
        <v>30.860066787626</v>
      </c>
      <c r="AK1585" s="17">
        <f t="shared" ca="1" si="10"/>
        <v>7.4178908912928831E-2</v>
      </c>
      <c r="AL1585" s="17">
        <f t="shared" ca="1" si="11"/>
        <v>4.0880275305632041E-2</v>
      </c>
      <c r="AM1585" s="26">
        <f t="shared" ca="1" si="12"/>
        <v>0</v>
      </c>
      <c r="AN1585" s="26">
        <f t="shared" ca="1" si="13"/>
        <v>1</v>
      </c>
      <c r="AO1585" s="25">
        <f t="shared" si="20"/>
        <v>0</v>
      </c>
      <c r="AP1585" s="26">
        <f t="shared" si="21"/>
        <v>0</v>
      </c>
      <c r="AQ1585" s="25">
        <f t="shared" si="22"/>
        <v>1</v>
      </c>
      <c r="AR1585" s="26">
        <f t="shared" si="23"/>
        <v>0</v>
      </c>
      <c r="BD1585" s="30"/>
      <c r="BE1585" s="30"/>
      <c r="BF1585" s="30"/>
    </row>
    <row r="1586" spans="1:58" x14ac:dyDescent="0.2">
      <c r="A1586" s="40">
        <v>40372</v>
      </c>
      <c r="B1586" s="13">
        <v>25.8</v>
      </c>
      <c r="C1586" s="14">
        <v>28.15</v>
      </c>
      <c r="D1586" s="31">
        <f t="shared" si="14"/>
        <v>4660.8963544353983</v>
      </c>
      <c r="E1586" s="31">
        <f t="shared" si="15"/>
        <v>13408.417994564739</v>
      </c>
      <c r="F1586" s="16">
        <f t="shared" si="0"/>
        <v>18069.314349000138</v>
      </c>
      <c r="G1586" s="16">
        <f t="shared" si="1"/>
        <v>27.543828331204534</v>
      </c>
      <c r="H1586" s="17">
        <f t="shared" si="2"/>
        <v>8.3481349911189939E-2</v>
      </c>
      <c r="I1586" s="16">
        <v>24.56</v>
      </c>
      <c r="J1586" s="32">
        <f t="shared" si="16"/>
        <v>0.99417767924651279</v>
      </c>
      <c r="K1586" s="72">
        <f t="shared" ca="1" si="83"/>
        <v>6416.0167029850709</v>
      </c>
      <c r="L1586" s="16">
        <v>6400</v>
      </c>
      <c r="M1586" s="21">
        <f t="shared" ca="1" si="84"/>
        <v>2.502609841417325E-3</v>
      </c>
      <c r="N1586" s="18"/>
      <c r="O1586" s="21"/>
      <c r="P1586" s="21"/>
      <c r="Q1586" s="33">
        <f t="shared" si="17"/>
        <v>1.0058223207534871</v>
      </c>
      <c r="R1586" s="5">
        <f t="shared" ca="1" si="4"/>
        <v>5.2584929081904175</v>
      </c>
      <c r="S1586" s="20"/>
      <c r="T1586" s="20"/>
      <c r="U1586" s="5">
        <f t="shared" ca="1" si="5"/>
        <v>9.9152485177955949</v>
      </c>
      <c r="V1586" s="23"/>
      <c r="W1586" s="20"/>
      <c r="X1586" s="32">
        <f t="shared" si="18"/>
        <v>0.98835535849302569</v>
      </c>
      <c r="Y1586" s="18">
        <f t="shared" ca="1" si="6"/>
        <v>60416976.851645395</v>
      </c>
      <c r="Z1586" s="20"/>
      <c r="AA1586" s="20"/>
      <c r="AB1586" s="18"/>
      <c r="AC1586" s="20"/>
      <c r="AD1586" s="20"/>
      <c r="AE1586" s="24">
        <f t="shared" si="101"/>
        <v>6</v>
      </c>
      <c r="AH1586" s="25" t="str">
        <f t="shared" ca="1" si="7"/>
        <v>-</v>
      </c>
      <c r="AI1586" s="15">
        <f t="shared" ca="1" si="8"/>
        <v>29.621538633499107</v>
      </c>
      <c r="AJ1586" s="15">
        <f t="shared" ca="1" si="9"/>
        <v>30.890764931244199</v>
      </c>
      <c r="AK1586" s="17">
        <f t="shared" ca="1" si="10"/>
        <v>8.1355940285352701E-2</v>
      </c>
      <c r="AL1586" s="17">
        <f t="shared" ca="1" si="11"/>
        <v>4.3530895389367129E-2</v>
      </c>
      <c r="AM1586" s="26">
        <f t="shared" ca="1" si="12"/>
        <v>0</v>
      </c>
      <c r="AN1586" s="26">
        <f t="shared" ca="1" si="13"/>
        <v>1</v>
      </c>
      <c r="AO1586" s="25">
        <f t="shared" si="20"/>
        <v>0</v>
      </c>
      <c r="AP1586" s="26">
        <f t="shared" si="21"/>
        <v>0</v>
      </c>
      <c r="AQ1586" s="25">
        <f t="shared" si="22"/>
        <v>1</v>
      </c>
      <c r="AR1586" s="26">
        <f t="shared" si="23"/>
        <v>0</v>
      </c>
      <c r="BD1586" s="30"/>
      <c r="BE1586" s="30"/>
      <c r="BF1586" s="30"/>
    </row>
    <row r="1587" spans="1:58" x14ac:dyDescent="0.2">
      <c r="A1587" s="40">
        <v>40373</v>
      </c>
      <c r="B1587" s="13">
        <v>26.75</v>
      </c>
      <c r="C1587" s="14">
        <v>28.95</v>
      </c>
      <c r="D1587" s="31">
        <f t="shared" si="14"/>
        <v>3884.0802953628317</v>
      </c>
      <c r="E1587" s="31">
        <f t="shared" si="15"/>
        <v>14120.384400393237</v>
      </c>
      <c r="F1587" s="16">
        <f t="shared" si="0"/>
        <v>18004.464695756069</v>
      </c>
      <c r="G1587" s="16">
        <f t="shared" si="1"/>
        <v>28.475396794950953</v>
      </c>
      <c r="H1587" s="17">
        <f t="shared" si="2"/>
        <v>7.5993091537132962E-2</v>
      </c>
      <c r="I1587" s="16">
        <v>24.89</v>
      </c>
      <c r="J1587" s="32">
        <f t="shared" si="16"/>
        <v>1.0301109930437746</v>
      </c>
      <c r="K1587" s="72">
        <f t="shared" ca="1" si="83"/>
        <v>6608.9398930760781</v>
      </c>
      <c r="L1587" s="16">
        <v>6638.080078</v>
      </c>
      <c r="M1587" s="21">
        <f t="shared" ca="1" si="84"/>
        <v>-4.3898513699011567E-3</v>
      </c>
      <c r="N1587" s="18"/>
      <c r="O1587" s="21"/>
      <c r="P1587" s="21"/>
      <c r="Q1587" s="33">
        <f t="shared" si="17"/>
        <v>0.96988900695622549</v>
      </c>
      <c r="R1587" s="5">
        <f t="shared" ca="1" si="4"/>
        <v>5.0999419990839332</v>
      </c>
      <c r="S1587" s="20"/>
      <c r="T1587" s="20"/>
      <c r="U1587" s="5">
        <f t="shared" ca="1" si="5"/>
        <v>9.6163613070811866</v>
      </c>
      <c r="V1587" s="23"/>
      <c r="W1587" s="20"/>
      <c r="X1587" s="32">
        <f t="shared" si="18"/>
        <v>1.060221986087549</v>
      </c>
      <c r="Y1587" s="18">
        <f t="shared" ca="1" si="6"/>
        <v>64051191.504217491</v>
      </c>
      <c r="Z1587" s="20"/>
      <c r="AA1587" s="20"/>
      <c r="AB1587" s="18"/>
      <c r="AC1587" s="20"/>
      <c r="AD1587" s="20"/>
      <c r="AE1587" s="24">
        <f t="shared" si="101"/>
        <v>5</v>
      </c>
      <c r="AH1587" s="25" t="str">
        <f t="shared" ca="1" si="7"/>
        <v>-</v>
      </c>
      <c r="AI1587" s="15">
        <f t="shared" ca="1" si="8"/>
        <v>29.543507314247861</v>
      </c>
      <c r="AJ1587" s="15">
        <f t="shared" ca="1" si="9"/>
        <v>30.878907336847739</v>
      </c>
      <c r="AK1587" s="17">
        <f t="shared" ca="1" si="10"/>
        <v>8.304966870768575E-2</v>
      </c>
      <c r="AL1587" s="17">
        <f t="shared" ca="1" si="11"/>
        <v>4.5949202509194605E-2</v>
      </c>
      <c r="AM1587" s="26">
        <f t="shared" ca="1" si="12"/>
        <v>0</v>
      </c>
      <c r="AN1587" s="26">
        <f t="shared" ca="1" si="13"/>
        <v>1</v>
      </c>
      <c r="AO1587" s="25">
        <f t="shared" si="20"/>
        <v>0</v>
      </c>
      <c r="AP1587" s="26">
        <f t="shared" si="21"/>
        <v>0</v>
      </c>
      <c r="AQ1587" s="25">
        <f t="shared" si="22"/>
        <v>1</v>
      </c>
      <c r="AR1587" s="26">
        <f t="shared" si="23"/>
        <v>0</v>
      </c>
      <c r="BD1587" s="30"/>
      <c r="BE1587" s="30"/>
      <c r="BF1587" s="30"/>
    </row>
    <row r="1588" spans="1:58" x14ac:dyDescent="0.2">
      <c r="A1588" s="40">
        <v>40374</v>
      </c>
      <c r="B1588" s="13">
        <v>26.5</v>
      </c>
      <c r="C1588" s="14">
        <v>29.3</v>
      </c>
      <c r="D1588" s="31">
        <f t="shared" si="14"/>
        <v>3107.2642362902652</v>
      </c>
      <c r="E1588" s="31">
        <f t="shared" si="15"/>
        <v>14838.167805581186</v>
      </c>
      <c r="F1588" s="16">
        <f t="shared" si="0"/>
        <v>17945.432041871452</v>
      </c>
      <c r="G1588" s="16">
        <f t="shared" si="1"/>
        <v>28.815178021832377</v>
      </c>
      <c r="H1588" s="17">
        <f t="shared" si="2"/>
        <v>9.5563139931740593E-2</v>
      </c>
      <c r="I1588" s="16">
        <v>25.14</v>
      </c>
      <c r="J1588" s="32">
        <f t="shared" si="16"/>
        <v>1.0086145467632059</v>
      </c>
      <c r="K1588" s="72">
        <f t="shared" ca="1" si="83"/>
        <v>6665.6011605583653</v>
      </c>
      <c r="L1588" s="16">
        <v>6579.2001950000003</v>
      </c>
      <c r="M1588" s="21">
        <f t="shared" ca="1" si="84"/>
        <v>1.3132442089849644E-2</v>
      </c>
      <c r="N1588" s="18"/>
      <c r="O1588" s="21"/>
      <c r="P1588" s="21"/>
      <c r="Q1588" s="33">
        <f t="shared" si="17"/>
        <v>0.99138545323679395</v>
      </c>
      <c r="R1588" s="5">
        <f t="shared" ca="1" si="4"/>
        <v>5.0557976835866985</v>
      </c>
      <c r="S1588" s="20"/>
      <c r="T1588" s="20"/>
      <c r="U1588" s="5">
        <f t="shared" ca="1" si="5"/>
        <v>9.5331943286967036</v>
      </c>
      <c r="V1588" s="23"/>
      <c r="W1588" s="20"/>
      <c r="X1588" s="32">
        <f t="shared" si="18"/>
        <v>1.0172290935264121</v>
      </c>
      <c r="Y1588" s="18">
        <f t="shared" ca="1" si="6"/>
        <v>65150447.436047196</v>
      </c>
      <c r="Z1588" s="20"/>
      <c r="AA1588" s="20"/>
      <c r="AB1588" s="18"/>
      <c r="AC1588" s="20"/>
      <c r="AD1588" s="20"/>
      <c r="AE1588" s="24">
        <f t="shared" si="101"/>
        <v>4</v>
      </c>
      <c r="AH1588" s="25" t="str">
        <f t="shared" ca="1" si="7"/>
        <v>-</v>
      </c>
      <c r="AI1588" s="15">
        <f t="shared" ca="1" si="8"/>
        <v>29.562986513876815</v>
      </c>
      <c r="AJ1588" s="15">
        <f t="shared" ca="1" si="9"/>
        <v>30.871095025193654</v>
      </c>
      <c r="AK1588" s="17">
        <f t="shared" ca="1" si="10"/>
        <v>8.5388395024650843E-2</v>
      </c>
      <c r="AL1588" s="17">
        <f t="shared" ca="1" si="11"/>
        <v>5.0628795306652527E-2</v>
      </c>
      <c r="AM1588" s="26">
        <f t="shared" ca="1" si="12"/>
        <v>0</v>
      </c>
      <c r="AN1588" s="26">
        <f t="shared" ca="1" si="13"/>
        <v>1</v>
      </c>
      <c r="AO1588" s="25">
        <f t="shared" si="20"/>
        <v>0</v>
      </c>
      <c r="AP1588" s="26">
        <f t="shared" si="21"/>
        <v>0</v>
      </c>
      <c r="AQ1588" s="25">
        <f t="shared" si="22"/>
        <v>1</v>
      </c>
      <c r="AR1588" s="26">
        <f t="shared" si="23"/>
        <v>0</v>
      </c>
      <c r="BD1588" s="30"/>
      <c r="BE1588" s="30"/>
      <c r="BF1588" s="30"/>
    </row>
    <row r="1589" spans="1:58" x14ac:dyDescent="0.2">
      <c r="A1589" s="40">
        <v>40375</v>
      </c>
      <c r="B1589" s="13">
        <v>28.1</v>
      </c>
      <c r="C1589" s="14">
        <v>30.6</v>
      </c>
      <c r="D1589" s="31">
        <f t="shared" si="14"/>
        <v>2330.4481772176987</v>
      </c>
      <c r="E1589" s="31">
        <f t="shared" si="15"/>
        <v>15540.748882899377</v>
      </c>
      <c r="F1589" s="16">
        <f t="shared" si="0"/>
        <v>17871.197060117076</v>
      </c>
      <c r="G1589" s="16">
        <f t="shared" si="1"/>
        <v>30.273993833572217</v>
      </c>
      <c r="H1589" s="17">
        <f t="shared" si="2"/>
        <v>8.1699346405228801E-2</v>
      </c>
      <c r="I1589" s="16">
        <v>26.25</v>
      </c>
      <c r="J1589" s="32">
        <f t="shared" si="16"/>
        <v>1.0462805119496961</v>
      </c>
      <c r="K1589" s="72">
        <f t="shared" ca="1" si="83"/>
        <v>6973.8042751039866</v>
      </c>
      <c r="L1589" s="16">
        <v>7006.7202150000003</v>
      </c>
      <c r="M1589" s="21">
        <f t="shared" ca="1" si="84"/>
        <v>-4.6977671272712147E-3</v>
      </c>
      <c r="N1589" s="18"/>
      <c r="O1589" s="21"/>
      <c r="P1589" s="21"/>
      <c r="Q1589" s="33">
        <f t="shared" si="17"/>
        <v>0.95371948805030393</v>
      </c>
      <c r="R1589" s="5">
        <f t="shared" ca="1" si="4"/>
        <v>4.8216119080975677</v>
      </c>
      <c r="S1589" s="20"/>
      <c r="T1589" s="20"/>
      <c r="U1589" s="5">
        <f t="shared" ca="1" si="5"/>
        <v>9.0916819463211649</v>
      </c>
      <c r="V1589" s="23"/>
      <c r="W1589" s="20"/>
      <c r="X1589" s="32">
        <f t="shared" si="18"/>
        <v>1.0925610238993921</v>
      </c>
      <c r="Y1589" s="18">
        <f t="shared" ca="1" si="6"/>
        <v>71176154.924385235</v>
      </c>
      <c r="Z1589" s="20"/>
      <c r="AA1589" s="20"/>
      <c r="AB1589" s="18"/>
      <c r="AC1589" s="20"/>
      <c r="AD1589" s="20"/>
      <c r="AE1589" s="24">
        <f t="shared" si="101"/>
        <v>3</v>
      </c>
      <c r="AH1589" s="25" t="str">
        <f t="shared" ca="1" si="7"/>
        <v>-</v>
      </c>
      <c r="AI1589" s="15">
        <f t="shared" ca="1" si="8"/>
        <v>29.680795744046918</v>
      </c>
      <c r="AJ1589" s="15">
        <f t="shared" ca="1" si="9"/>
        <v>30.85238809845481</v>
      </c>
      <c r="AK1589" s="17">
        <f t="shared" ca="1" si="10"/>
        <v>8.5163144849251124E-2</v>
      </c>
      <c r="AL1589" s="17">
        <f t="shared" ca="1" si="11"/>
        <v>5.4042957079652759E-2</v>
      </c>
      <c r="AM1589" s="26">
        <f t="shared" ca="1" si="12"/>
        <v>0</v>
      </c>
      <c r="AN1589" s="26">
        <f t="shared" ca="1" si="13"/>
        <v>1</v>
      </c>
      <c r="AO1589" s="25">
        <f t="shared" si="20"/>
        <v>0</v>
      </c>
      <c r="AP1589" s="26">
        <f t="shared" si="21"/>
        <v>0</v>
      </c>
      <c r="AQ1589" s="25">
        <f t="shared" si="22"/>
        <v>1</v>
      </c>
      <c r="AR1589" s="26">
        <f t="shared" si="23"/>
        <v>0</v>
      </c>
      <c r="BD1589" s="30"/>
      <c r="BE1589" s="30"/>
      <c r="BF1589" s="30"/>
    </row>
    <row r="1590" spans="1:58" x14ac:dyDescent="0.2">
      <c r="A1590" s="40">
        <v>40378</v>
      </c>
      <c r="B1590" s="13">
        <v>26.8</v>
      </c>
      <c r="C1590" s="14">
        <v>30.3</v>
      </c>
      <c r="D1590" s="31">
        <f t="shared" si="14"/>
        <v>1553.6321181451326</v>
      </c>
      <c r="E1590" s="31">
        <f t="shared" si="15"/>
        <v>16254.099577668629</v>
      </c>
      <c r="F1590" s="16">
        <f t="shared" si="0"/>
        <v>17807.73169581376</v>
      </c>
      <c r="G1590" s="16">
        <f t="shared" si="1"/>
        <v>29.99464317486397</v>
      </c>
      <c r="H1590" s="17">
        <f t="shared" si="2"/>
        <v>0.11551155115511547</v>
      </c>
      <c r="I1590" s="16">
        <v>25.97</v>
      </c>
      <c r="J1590" s="32">
        <f t="shared" si="16"/>
        <v>0.98725409008779941</v>
      </c>
      <c r="K1590" s="72">
        <f t="shared" ca="1" si="83"/>
        <v>6884.6361098063162</v>
      </c>
      <c r="L1590" s="16">
        <v>6791.6801759999998</v>
      </c>
      <c r="M1590" s="21">
        <f t="shared" ca="1" si="84"/>
        <v>1.3686736035480295E-2</v>
      </c>
      <c r="N1590" s="18"/>
      <c r="O1590" s="21"/>
      <c r="P1590" s="21"/>
      <c r="Q1590" s="33">
        <f t="shared" si="17"/>
        <v>1.0127459099122007</v>
      </c>
      <c r="R1590" s="5">
        <f t="shared" ca="1" si="4"/>
        <v>4.8828643169300259</v>
      </c>
      <c r="S1590" s="20"/>
      <c r="T1590" s="20"/>
      <c r="U1590" s="5">
        <f t="shared" ca="1" si="5"/>
        <v>9.20724848042601</v>
      </c>
      <c r="V1590" s="23"/>
      <c r="W1590" s="20"/>
      <c r="X1590" s="32">
        <f t="shared" si="18"/>
        <v>0.97450818017559881</v>
      </c>
      <c r="Y1590" s="18">
        <f t="shared" ca="1" si="6"/>
        <v>69357180.293706089</v>
      </c>
      <c r="Z1590" s="20"/>
      <c r="AA1590" s="20"/>
      <c r="AB1590" s="18"/>
      <c r="AC1590" s="20"/>
      <c r="AD1590" s="20"/>
      <c r="AE1590" s="24">
        <f t="shared" si="101"/>
        <v>2</v>
      </c>
      <c r="AH1590" s="25" t="str">
        <f t="shared" ca="1" si="7"/>
        <v>-</v>
      </c>
      <c r="AI1590" s="15">
        <f t="shared" ca="1" si="8"/>
        <v>29.806631076003434</v>
      </c>
      <c r="AJ1590" s="15">
        <f t="shared" ca="1" si="9"/>
        <v>30.812013541744175</v>
      </c>
      <c r="AK1590" s="17">
        <f t="shared" ca="1" si="10"/>
        <v>9.0071983409527101E-2</v>
      </c>
      <c r="AL1590" s="17">
        <f t="shared" ca="1" si="11"/>
        <v>6.0958045909964356E-2</v>
      </c>
      <c r="AM1590" s="26">
        <f t="shared" ca="1" si="12"/>
        <v>0</v>
      </c>
      <c r="AN1590" s="26">
        <f t="shared" ca="1" si="13"/>
        <v>1</v>
      </c>
      <c r="AO1590" s="25">
        <f t="shared" si="20"/>
        <v>0</v>
      </c>
      <c r="AP1590" s="26">
        <f t="shared" si="21"/>
        <v>0</v>
      </c>
      <c r="AQ1590" s="25">
        <f t="shared" si="22"/>
        <v>1</v>
      </c>
      <c r="AR1590" s="26">
        <f t="shared" si="23"/>
        <v>0</v>
      </c>
      <c r="BD1590" s="30"/>
      <c r="BE1590" s="30"/>
      <c r="BF1590" s="30"/>
    </row>
    <row r="1591" spans="1:58" x14ac:dyDescent="0.2">
      <c r="A1591" s="40">
        <v>40379</v>
      </c>
      <c r="B1591" s="13">
        <v>24.4</v>
      </c>
      <c r="C1591" s="14">
        <v>28.5</v>
      </c>
      <c r="D1591" s="31">
        <f t="shared" si="14"/>
        <v>776.8160590725663</v>
      </c>
      <c r="E1591" s="31">
        <f t="shared" si="15"/>
        <v>16941.184408795518</v>
      </c>
      <c r="F1591" s="16">
        <f t="shared" si="0"/>
        <v>17718.000467868085</v>
      </c>
      <c r="G1591" s="16">
        <f t="shared" si="1"/>
        <v>28.320242366063059</v>
      </c>
      <c r="H1591" s="17">
        <f t="shared" si="2"/>
        <v>0.14385964912280702</v>
      </c>
      <c r="I1591" s="16">
        <v>23.93</v>
      </c>
      <c r="J1591" s="32">
        <f t="shared" si="16"/>
        <v>0.93941906803644615</v>
      </c>
      <c r="K1591" s="72">
        <f t="shared" ca="1" si="83"/>
        <v>6467.2947686463212</v>
      </c>
      <c r="L1591" s="16">
        <v>6443.5200199999999</v>
      </c>
      <c r="M1591" s="21">
        <f t="shared" ca="1" si="84"/>
        <v>3.6897144064931939E-3</v>
      </c>
      <c r="N1591" s="18"/>
      <c r="O1591" s="21"/>
      <c r="P1591" s="21"/>
      <c r="Q1591" s="33">
        <f t="shared" si="17"/>
        <v>1.0605809319635537</v>
      </c>
      <c r="R1591" s="5">
        <f t="shared" ca="1" si="4"/>
        <v>5.1784570512039307</v>
      </c>
      <c r="S1591" s="20"/>
      <c r="T1591" s="20"/>
      <c r="U1591" s="5">
        <f t="shared" ca="1" si="5"/>
        <v>9.7646978640822901</v>
      </c>
      <c r="V1591" s="23"/>
      <c r="W1591" s="20"/>
      <c r="X1591" s="32">
        <f t="shared" si="18"/>
        <v>0.8788381360728923</v>
      </c>
      <c r="Y1591" s="18">
        <f t="shared" ca="1" si="6"/>
        <v>60949723.496504329</v>
      </c>
      <c r="Z1591" s="20"/>
      <c r="AA1591" s="20"/>
      <c r="AB1591" s="18"/>
      <c r="AC1591" s="20"/>
      <c r="AD1591" s="20"/>
      <c r="AE1591" s="24">
        <f t="shared" si="101"/>
        <v>1</v>
      </c>
      <c r="AH1591" s="25" t="str">
        <f t="shared" ca="1" si="7"/>
        <v>-</v>
      </c>
      <c r="AI1591" s="15">
        <f t="shared" ca="1" si="8"/>
        <v>29.872257918517739</v>
      </c>
      <c r="AJ1591" s="15">
        <f t="shared" ca="1" si="9"/>
        <v>30.62623901941371</v>
      </c>
      <c r="AK1591" s="17">
        <f t="shared" ca="1" si="10"/>
        <v>9.9351354677202464E-2</v>
      </c>
      <c r="AL1591" s="17">
        <f t="shared" ca="1" si="11"/>
        <v>6.8713689136647216E-2</v>
      </c>
      <c r="AM1591" s="26">
        <f t="shared" ca="1" si="12"/>
        <v>0</v>
      </c>
      <c r="AN1591" s="26">
        <f t="shared" ca="1" si="13"/>
        <v>1</v>
      </c>
      <c r="AO1591" s="25">
        <f t="shared" si="20"/>
        <v>0</v>
      </c>
      <c r="AP1591" s="26">
        <f t="shared" si="21"/>
        <v>0</v>
      </c>
      <c r="AQ1591" s="25">
        <f t="shared" si="22"/>
        <v>1</v>
      </c>
      <c r="AR1591" s="26">
        <f t="shared" si="23"/>
        <v>0</v>
      </c>
      <c r="BD1591" s="30"/>
      <c r="BE1591" s="30"/>
      <c r="BF1591" s="30"/>
    </row>
    <row r="1592" spans="1:58" x14ac:dyDescent="0.2">
      <c r="A1592" s="41">
        <v>40380</v>
      </c>
      <c r="B1592" s="13">
        <v>28.85</v>
      </c>
      <c r="C1592" s="14">
        <v>31.45</v>
      </c>
      <c r="D1592" s="31">
        <f t="shared" si="14"/>
        <v>17606.247982176945</v>
      </c>
      <c r="E1592" s="31">
        <f t="shared" si="15"/>
        <v>0</v>
      </c>
      <c r="F1592" s="16">
        <f t="shared" si="0"/>
        <v>17606.247982176945</v>
      </c>
      <c r="G1592" s="16">
        <f t="shared" si="1"/>
        <v>28.85</v>
      </c>
      <c r="H1592" s="17">
        <f t="shared" si="2"/>
        <v>8.2670906200317917E-2</v>
      </c>
      <c r="I1592" s="16">
        <v>25.64</v>
      </c>
      <c r="J1592" s="32">
        <f t="shared" si="16"/>
        <v>1.0122807017543862</v>
      </c>
      <c r="K1592" s="72">
        <f t="shared" ca="1" si="83"/>
        <v>6546.4507902958203</v>
      </c>
      <c r="L1592" s="16">
        <v>6502.3999020000001</v>
      </c>
      <c r="M1592" s="21">
        <f t="shared" ca="1" si="84"/>
        <v>6.7745584645249315E-3</v>
      </c>
      <c r="N1592" s="18"/>
      <c r="O1592" s="21"/>
      <c r="P1592" s="21"/>
      <c r="Q1592" s="33">
        <f t="shared" si="17"/>
        <v>0.98771929824561389</v>
      </c>
      <c r="R1592" s="5">
        <f t="shared" ca="1" si="4"/>
        <v>5.1146488861878741</v>
      </c>
      <c r="S1592" s="20"/>
      <c r="T1592" s="20"/>
      <c r="U1592" s="5">
        <f t="shared" ca="1" si="5"/>
        <v>9.6444503286512866</v>
      </c>
      <c r="V1592" s="23"/>
      <c r="W1592" s="20"/>
      <c r="X1592" s="32">
        <f t="shared" si="18"/>
        <v>1.0245614035087722</v>
      </c>
      <c r="Y1592" s="18">
        <f t="shared" ca="1" si="6"/>
        <v>62442624.434012033</v>
      </c>
      <c r="Z1592" s="20"/>
      <c r="AA1592" s="20"/>
      <c r="AB1592" s="18"/>
      <c r="AC1592" s="20"/>
      <c r="AD1592" s="20"/>
      <c r="AE1592" s="24">
        <v>20</v>
      </c>
      <c r="AH1592" s="25" t="str">
        <f t="shared" ca="1" si="7"/>
        <v>-</v>
      </c>
      <c r="AI1592" s="15">
        <f t="shared" ca="1" si="8"/>
        <v>29.949572611460233</v>
      </c>
      <c r="AJ1592" s="15">
        <f t="shared" ca="1" si="9"/>
        <v>30.458074391524633</v>
      </c>
      <c r="AK1592" s="17">
        <f t="shared" ca="1" si="10"/>
        <v>9.921628072539046E-2</v>
      </c>
      <c r="AL1592" s="17">
        <f t="shared" ca="1" si="11"/>
        <v>7.2069026571268527E-2</v>
      </c>
      <c r="AM1592" s="26">
        <f t="shared" ca="1" si="12"/>
        <v>0</v>
      </c>
      <c r="AN1592" s="26">
        <f t="shared" ca="1" si="13"/>
        <v>1</v>
      </c>
      <c r="AO1592" s="25">
        <f t="shared" si="20"/>
        <v>0</v>
      </c>
      <c r="AP1592" s="26">
        <f t="shared" si="21"/>
        <v>0</v>
      </c>
      <c r="AQ1592" s="25">
        <f t="shared" si="22"/>
        <v>1</v>
      </c>
      <c r="AR1592" s="26">
        <f t="shared" si="23"/>
        <v>0</v>
      </c>
      <c r="BD1592" s="30"/>
      <c r="BE1592" s="30"/>
      <c r="BF1592" s="30"/>
    </row>
    <row r="1593" spans="1:58" x14ac:dyDescent="0.2">
      <c r="A1593" s="40">
        <v>40381</v>
      </c>
      <c r="B1593" s="13">
        <v>27.3</v>
      </c>
      <c r="C1593" s="14">
        <v>30.2</v>
      </c>
      <c r="D1593" s="31">
        <f t="shared" si="14"/>
        <v>16725.935583068098</v>
      </c>
      <c r="E1593" s="31">
        <f t="shared" si="15"/>
        <v>807.53617533514284</v>
      </c>
      <c r="F1593" s="73">
        <f t="shared" si="0"/>
        <v>17533.471758403241</v>
      </c>
      <c r="G1593" s="16">
        <f t="shared" si="1"/>
        <v>27.433564814814815</v>
      </c>
      <c r="H1593" s="17">
        <f t="shared" si="2"/>
        <v>9.6026490066225101E-2</v>
      </c>
      <c r="I1593" s="16">
        <v>24.63</v>
      </c>
      <c r="J1593" s="32">
        <f t="shared" si="16"/>
        <v>0.94697285724913416</v>
      </c>
      <c r="K1593" s="72">
        <f t="shared" ca="1" si="83"/>
        <v>6199.0584762312847</v>
      </c>
      <c r="L1593" s="16">
        <v>6161.919922</v>
      </c>
      <c r="M1593" s="21">
        <f t="shared" ca="1" si="84"/>
        <v>6.0271075738404598E-3</v>
      </c>
      <c r="N1593" s="18"/>
      <c r="O1593" s="21"/>
      <c r="P1593" s="21"/>
      <c r="Q1593" s="33">
        <f t="shared" si="17"/>
        <v>1.053027142750866</v>
      </c>
      <c r="R1593" s="5">
        <f t="shared" ca="1" si="4"/>
        <v>5.3856397347813401</v>
      </c>
      <c r="S1593" s="20"/>
      <c r="T1593" s="20"/>
      <c r="U1593" s="5">
        <f t="shared" ca="1" si="5"/>
        <v>10.15552028244144</v>
      </c>
      <c r="V1593" s="23"/>
      <c r="W1593" s="20"/>
      <c r="X1593" s="32">
        <f t="shared" si="18"/>
        <v>0.89394571449826821</v>
      </c>
      <c r="Y1593" s="18">
        <f t="shared" ca="1" si="6"/>
        <v>55816642.805063523</v>
      </c>
      <c r="Z1593" s="20"/>
      <c r="AA1593" s="20"/>
      <c r="AB1593" s="18"/>
      <c r="AC1593" s="20"/>
      <c r="AD1593" s="20"/>
      <c r="AE1593" s="24">
        <f t="shared" ref="AE1593:AE1611" si="102">AE1592-1</f>
        <v>19</v>
      </c>
      <c r="AH1593" s="25" t="str">
        <f t="shared" ca="1" si="7"/>
        <v>-</v>
      </c>
      <c r="AI1593" s="15">
        <f t="shared" ca="1" si="8"/>
        <v>29.898953348656569</v>
      </c>
      <c r="AJ1593" s="15">
        <f t="shared" ca="1" si="9"/>
        <v>30.27108816749573</v>
      </c>
      <c r="AK1593" s="17">
        <f t="shared" ca="1" si="10"/>
        <v>0.10255518048023915</v>
      </c>
      <c r="AL1593" s="17">
        <f t="shared" ca="1" si="11"/>
        <v>7.8164105219839575E-2</v>
      </c>
      <c r="AM1593" s="26">
        <f t="shared" ca="1" si="12"/>
        <v>0</v>
      </c>
      <c r="AN1593" s="26">
        <f t="shared" ca="1" si="13"/>
        <v>1</v>
      </c>
      <c r="AO1593" s="25">
        <f t="shared" si="20"/>
        <v>0</v>
      </c>
      <c r="AP1593" s="26">
        <f t="shared" si="21"/>
        <v>0</v>
      </c>
      <c r="AQ1593" s="25">
        <f t="shared" si="22"/>
        <v>1</v>
      </c>
      <c r="AR1593" s="26">
        <f t="shared" si="23"/>
        <v>0</v>
      </c>
      <c r="BD1593" s="30"/>
      <c r="BE1593" s="30"/>
      <c r="BF1593" s="30"/>
    </row>
    <row r="1594" spans="1:58" x14ac:dyDescent="0.2">
      <c r="A1594" s="40">
        <v>40382</v>
      </c>
      <c r="B1594" s="13">
        <v>26.6</v>
      </c>
      <c r="C1594" s="14">
        <v>29.6</v>
      </c>
      <c r="D1594" s="31">
        <f t="shared" si="14"/>
        <v>15845.623183959251</v>
      </c>
      <c r="E1594" s="31">
        <f t="shared" si="15"/>
        <v>1603.3152645957896</v>
      </c>
      <c r="F1594" s="16">
        <f t="shared" si="0"/>
        <v>17448.93844855504</v>
      </c>
      <c r="G1594" s="16">
        <f t="shared" si="1"/>
        <v>26.875658362138687</v>
      </c>
      <c r="H1594" s="17">
        <f t="shared" si="2"/>
        <v>0.10135135135135132</v>
      </c>
      <c r="I1594" s="16">
        <v>23.47</v>
      </c>
      <c r="J1594" s="32">
        <f t="shared" si="16"/>
        <v>0.97494015758303554</v>
      </c>
      <c r="K1594" s="72">
        <f t="shared" ca="1" si="83"/>
        <v>6043.4646576941986</v>
      </c>
      <c r="L1594" s="16">
        <v>6054.3999020000001</v>
      </c>
      <c r="M1594" s="21">
        <f t="shared" ca="1" si="84"/>
        <v>-1.8061648524718579E-3</v>
      </c>
      <c r="N1594" s="18"/>
      <c r="O1594" s="21"/>
      <c r="P1594" s="21"/>
      <c r="Q1594" s="33">
        <f t="shared" si="17"/>
        <v>1.0250598424169646</v>
      </c>
      <c r="R1594" s="5">
        <f t="shared" ca="1" si="4"/>
        <v>5.5203730367885369</v>
      </c>
      <c r="S1594" s="20"/>
      <c r="T1594" s="20"/>
      <c r="U1594" s="5">
        <f t="shared" ca="1" si="5"/>
        <v>10.409659628972303</v>
      </c>
      <c r="V1594" s="23"/>
      <c r="W1594" s="20"/>
      <c r="X1594" s="32">
        <f t="shared" si="18"/>
        <v>0.94988031516607097</v>
      </c>
      <c r="Y1594" s="18">
        <f t="shared" ca="1" si="6"/>
        <v>53015640.904274501</v>
      </c>
      <c r="Z1594" s="20"/>
      <c r="AA1594" s="20"/>
      <c r="AB1594" s="18"/>
      <c r="AC1594" s="20"/>
      <c r="AD1594" s="20"/>
      <c r="AE1594" s="24">
        <f t="shared" si="102"/>
        <v>18</v>
      </c>
      <c r="AH1594" s="25" t="str">
        <f t="shared" ca="1" si="7"/>
        <v>-</v>
      </c>
      <c r="AI1594" s="15">
        <f t="shared" ca="1" si="8"/>
        <v>29.8019957858921</v>
      </c>
      <c r="AJ1594" s="15">
        <f t="shared" ca="1" si="9"/>
        <v>30.101625568907803</v>
      </c>
      <c r="AK1594" s="17">
        <f t="shared" ca="1" si="10"/>
        <v>0.10351988238350761</v>
      </c>
      <c r="AL1594" s="17">
        <f t="shared" ca="1" si="11"/>
        <v>8.4041024415755838E-2</v>
      </c>
      <c r="AM1594" s="26">
        <f t="shared" ca="1" si="12"/>
        <v>0</v>
      </c>
      <c r="AN1594" s="26">
        <f t="shared" ca="1" si="13"/>
        <v>1</v>
      </c>
      <c r="AO1594" s="25">
        <f t="shared" si="20"/>
        <v>0</v>
      </c>
      <c r="AP1594" s="26">
        <f t="shared" si="21"/>
        <v>0</v>
      </c>
      <c r="AQ1594" s="25">
        <f t="shared" si="22"/>
        <v>1</v>
      </c>
      <c r="AR1594" s="26">
        <f t="shared" si="23"/>
        <v>0</v>
      </c>
      <c r="BD1594" s="30"/>
      <c r="BE1594" s="30"/>
      <c r="BF1594" s="30"/>
    </row>
    <row r="1595" spans="1:58" x14ac:dyDescent="0.2">
      <c r="A1595" s="40">
        <v>40385</v>
      </c>
      <c r="B1595" s="13">
        <v>25.55</v>
      </c>
      <c r="C1595" s="14">
        <v>28.75</v>
      </c>
      <c r="D1595" s="31">
        <f t="shared" si="14"/>
        <v>14965.310784850404</v>
      </c>
      <c r="E1595" s="31">
        <f t="shared" si="15"/>
        <v>2394.4068124436053</v>
      </c>
      <c r="F1595" s="16">
        <f t="shared" si="0"/>
        <v>17359.717597294009</v>
      </c>
      <c r="G1595" s="16">
        <f t="shared" si="1"/>
        <v>25.991372491048701</v>
      </c>
      <c r="H1595" s="17">
        <f t="shared" si="2"/>
        <v>0.11130434782608689</v>
      </c>
      <c r="I1595" s="16">
        <v>22.73</v>
      </c>
      <c r="J1595" s="32">
        <f t="shared" si="16"/>
        <v>0.9621521325287794</v>
      </c>
      <c r="K1595" s="72">
        <f t="shared" ca="1" si="83"/>
        <v>5814.4953532739091</v>
      </c>
      <c r="L1595" s="16">
        <v>5841.919922</v>
      </c>
      <c r="M1595" s="21">
        <f t="shared" ca="1" si="84"/>
        <v>-4.6944444792564053E-3</v>
      </c>
      <c r="N1595" s="18"/>
      <c r="O1595" s="21"/>
      <c r="P1595" s="21"/>
      <c r="Q1595" s="33">
        <f t="shared" si="17"/>
        <v>1.0378478674712206</v>
      </c>
      <c r="R1595" s="5">
        <f t="shared" ca="1" si="4"/>
        <v>5.7290687084662446</v>
      </c>
      <c r="S1595" s="20"/>
      <c r="T1595" s="20"/>
      <c r="U1595" s="5">
        <f t="shared" ca="1" si="5"/>
        <v>10.803273179628928</v>
      </c>
      <c r="V1595" s="23"/>
      <c r="W1595" s="20"/>
      <c r="X1595" s="32">
        <f t="shared" si="18"/>
        <v>0.92430426505755892</v>
      </c>
      <c r="Y1595" s="18">
        <f t="shared" ca="1" si="6"/>
        <v>48999357.989216335</v>
      </c>
      <c r="Z1595" s="20"/>
      <c r="AA1595" s="20"/>
      <c r="AB1595" s="18"/>
      <c r="AC1595" s="20"/>
      <c r="AD1595" s="20"/>
      <c r="AE1595" s="24">
        <f t="shared" si="102"/>
        <v>17</v>
      </c>
      <c r="AH1595" s="25" t="str">
        <f t="shared" ca="1" si="7"/>
        <v>-</v>
      </c>
      <c r="AI1595" s="15">
        <f t="shared" ca="1" si="8"/>
        <v>29.578418253313082</v>
      </c>
      <c r="AJ1595" s="15">
        <f t="shared" ca="1" si="9"/>
        <v>29.932359028307168</v>
      </c>
      <c r="AK1595" s="17">
        <f t="shared" ca="1" si="10"/>
        <v>0.10845404928698395</v>
      </c>
      <c r="AL1595" s="17">
        <f t="shared" ca="1" si="11"/>
        <v>8.9533417311548069E-2</v>
      </c>
      <c r="AM1595" s="26">
        <f t="shared" ca="1" si="12"/>
        <v>0</v>
      </c>
      <c r="AN1595" s="26">
        <f t="shared" ca="1" si="13"/>
        <v>1</v>
      </c>
      <c r="AO1595" s="25">
        <f t="shared" si="20"/>
        <v>0</v>
      </c>
      <c r="AP1595" s="26">
        <f t="shared" si="21"/>
        <v>0</v>
      </c>
      <c r="AQ1595" s="25">
        <f t="shared" si="22"/>
        <v>1</v>
      </c>
      <c r="AR1595" s="26">
        <f t="shared" si="23"/>
        <v>0</v>
      </c>
      <c r="BD1595" s="30"/>
      <c r="BE1595" s="30"/>
      <c r="BF1595" s="30"/>
    </row>
    <row r="1596" spans="1:58" x14ac:dyDescent="0.2">
      <c r="A1596" s="40">
        <v>40386</v>
      </c>
      <c r="B1596" s="13">
        <v>25.45</v>
      </c>
      <c r="C1596" s="14">
        <v>28.45</v>
      </c>
      <c r="D1596" s="31">
        <f t="shared" si="14"/>
        <v>14084.998385741557</v>
      </c>
      <c r="E1596" s="31">
        <f t="shared" si="15"/>
        <v>3176.7366140864242</v>
      </c>
      <c r="F1596" s="16">
        <f t="shared" si="0"/>
        <v>17261.734999827982</v>
      </c>
      <c r="G1596" s="16">
        <f t="shared" si="1"/>
        <v>26.002100344626669</v>
      </c>
      <c r="H1596" s="17">
        <f t="shared" si="2"/>
        <v>0.10544815465729351</v>
      </c>
      <c r="I1596" s="16">
        <v>23.19</v>
      </c>
      <c r="J1596" s="32">
        <f t="shared" si="16"/>
        <v>0.99476616641000237</v>
      </c>
      <c r="K1596" s="72">
        <f t="shared" ca="1" si="83"/>
        <v>5783.8274475162243</v>
      </c>
      <c r="L1596" s="16">
        <v>5795.8398440000001</v>
      </c>
      <c r="M1596" s="21">
        <f t="shared" ca="1" si="84"/>
        <v>-2.0725894446878669E-3</v>
      </c>
      <c r="N1596" s="18"/>
      <c r="O1596" s="21"/>
      <c r="P1596" s="21"/>
      <c r="Q1596" s="33">
        <f t="shared" si="17"/>
        <v>1.0052338335899977</v>
      </c>
      <c r="R1596" s="5">
        <f t="shared" ca="1" si="4"/>
        <v>5.7588137861092195</v>
      </c>
      <c r="S1596" s="20"/>
      <c r="T1596" s="20"/>
      <c r="U1596" s="5">
        <f t="shared" ca="1" si="5"/>
        <v>10.859443923181573</v>
      </c>
      <c r="V1596" s="23"/>
      <c r="W1596" s="20"/>
      <c r="X1596" s="32">
        <f t="shared" si="18"/>
        <v>0.98953233282000475</v>
      </c>
      <c r="Y1596" s="18">
        <f t="shared" ca="1" si="6"/>
        <v>48483257.972780243</v>
      </c>
      <c r="Z1596" s="20"/>
      <c r="AA1596" s="20"/>
      <c r="AB1596" s="18"/>
      <c r="AC1596" s="20"/>
      <c r="AD1596" s="20"/>
      <c r="AE1596" s="24">
        <f t="shared" si="102"/>
        <v>16</v>
      </c>
      <c r="AH1596" s="25" t="str">
        <f t="shared" ca="1" si="7"/>
        <v>-</v>
      </c>
      <c r="AI1596" s="15">
        <f t="shared" ca="1" si="8"/>
        <v>29.391797461429054</v>
      </c>
      <c r="AJ1596" s="15">
        <f t="shared" ca="1" si="9"/>
        <v>29.833406600087521</v>
      </c>
      <c r="AK1596" s="17">
        <f t="shared" ca="1" si="10"/>
        <v>0.10677681653734696</v>
      </c>
      <c r="AL1596" s="17">
        <f t="shared" ca="1" si="11"/>
        <v>9.3597729372838501E-2</v>
      </c>
      <c r="AM1596" s="26">
        <f t="shared" ca="1" si="12"/>
        <v>0</v>
      </c>
      <c r="AN1596" s="26">
        <f t="shared" ca="1" si="13"/>
        <v>1</v>
      </c>
      <c r="AO1596" s="25">
        <f t="shared" si="20"/>
        <v>0</v>
      </c>
      <c r="AP1596" s="26">
        <f t="shared" si="21"/>
        <v>0</v>
      </c>
      <c r="AQ1596" s="25">
        <f t="shared" si="22"/>
        <v>1</v>
      </c>
      <c r="AR1596" s="26">
        <f t="shared" si="23"/>
        <v>0</v>
      </c>
      <c r="BD1596" s="30"/>
      <c r="BE1596" s="30"/>
      <c r="BF1596" s="30"/>
    </row>
    <row r="1597" spans="1:58" x14ac:dyDescent="0.2">
      <c r="A1597" s="40">
        <v>40387</v>
      </c>
      <c r="B1597" s="13">
        <v>25.75</v>
      </c>
      <c r="C1597" s="14">
        <v>28.8</v>
      </c>
      <c r="D1597" s="31">
        <f t="shared" si="14"/>
        <v>13204.68598663271</v>
      </c>
      <c r="E1597" s="31">
        <f t="shared" si="15"/>
        <v>3964.2216951873088</v>
      </c>
      <c r="F1597" s="16">
        <f t="shared" si="0"/>
        <v>17168.907681820019</v>
      </c>
      <c r="G1597" s="16">
        <f t="shared" si="1"/>
        <v>26.454230950180026</v>
      </c>
      <c r="H1597" s="17">
        <f t="shared" si="2"/>
        <v>0.10590277777777779</v>
      </c>
      <c r="I1597" s="16">
        <v>24.25</v>
      </c>
      <c r="J1597" s="32">
        <f t="shared" si="16"/>
        <v>1.0119170909800159</v>
      </c>
      <c r="K1597" s="72">
        <f t="shared" ca="1" si="83"/>
        <v>5852.5152403743077</v>
      </c>
      <c r="L1597" s="16">
        <v>5854.7202150000003</v>
      </c>
      <c r="M1597" s="21">
        <f t="shared" ca="1" si="84"/>
        <v>-3.7661485856204269E-4</v>
      </c>
      <c r="N1597" s="18"/>
      <c r="O1597" s="21"/>
      <c r="P1597" s="21"/>
      <c r="Q1597" s="33">
        <f t="shared" si="17"/>
        <v>0.98808290901998419</v>
      </c>
      <c r="R1597" s="5">
        <f t="shared" ca="1" si="4"/>
        <v>5.6899484326399552</v>
      </c>
      <c r="S1597" s="20"/>
      <c r="T1597" s="20"/>
      <c r="U1597" s="5">
        <f t="shared" ca="1" si="5"/>
        <v>10.729663594697719</v>
      </c>
      <c r="V1597" s="23"/>
      <c r="W1597" s="20"/>
      <c r="X1597" s="32">
        <f t="shared" si="18"/>
        <v>1.0238341819600316</v>
      </c>
      <c r="Y1597" s="18">
        <f t="shared" ca="1" si="6"/>
        <v>49635549.879418746</v>
      </c>
      <c r="Z1597" s="20"/>
      <c r="AA1597" s="20"/>
      <c r="AB1597" s="18"/>
      <c r="AC1597" s="20"/>
      <c r="AD1597" s="20"/>
      <c r="AE1597" s="24">
        <f t="shared" si="102"/>
        <v>15</v>
      </c>
      <c r="AH1597" s="25" t="str">
        <f t="shared" ca="1" si="7"/>
        <v>-</v>
      </c>
      <c r="AI1597" s="15">
        <f t="shared" ca="1" si="8"/>
        <v>29.201806428655679</v>
      </c>
      <c r="AJ1597" s="15">
        <f t="shared" ca="1" si="9"/>
        <v>29.729133304972276</v>
      </c>
      <c r="AK1597" s="17">
        <f t="shared" ca="1" si="10"/>
        <v>0.10045067131317542</v>
      </c>
      <c r="AL1597" s="17">
        <f t="shared" ca="1" si="11"/>
        <v>9.6102232921253666E-2</v>
      </c>
      <c r="AM1597" s="26">
        <f t="shared" ca="1" si="12"/>
        <v>0</v>
      </c>
      <c r="AN1597" s="26">
        <f t="shared" ca="1" si="13"/>
        <v>1</v>
      </c>
      <c r="AO1597" s="25">
        <f t="shared" si="20"/>
        <v>0</v>
      </c>
      <c r="AP1597" s="26">
        <f t="shared" si="21"/>
        <v>0</v>
      </c>
      <c r="AQ1597" s="25">
        <f t="shared" si="22"/>
        <v>1</v>
      </c>
      <c r="AR1597" s="26">
        <f t="shared" si="23"/>
        <v>0</v>
      </c>
      <c r="BD1597" s="30"/>
      <c r="BE1597" s="30"/>
      <c r="BF1597" s="30"/>
    </row>
    <row r="1598" spans="1:58" x14ac:dyDescent="0.2">
      <c r="A1598" s="40">
        <v>40388</v>
      </c>
      <c r="B1598" s="13">
        <v>25.75</v>
      </c>
      <c r="C1598" s="14">
        <v>28.75</v>
      </c>
      <c r="D1598" s="31">
        <f t="shared" si="14"/>
        <v>12324.373587523864</v>
      </c>
      <c r="E1598" s="31">
        <f t="shared" si="15"/>
        <v>4751.3065659183094</v>
      </c>
      <c r="F1598" s="16">
        <f t="shared" si="0"/>
        <v>17075.680153442172</v>
      </c>
      <c r="G1598" s="16">
        <f t="shared" si="1"/>
        <v>26.584749747574861</v>
      </c>
      <c r="H1598" s="17">
        <f t="shared" si="2"/>
        <v>0.10434782608695647</v>
      </c>
      <c r="I1598" s="16">
        <v>24.13</v>
      </c>
      <c r="J1598" s="32">
        <f t="shared" si="16"/>
        <v>0.99947694753722505</v>
      </c>
      <c r="K1598" s="72">
        <f t="shared" ca="1" si="83"/>
        <v>5849.2155973430399</v>
      </c>
      <c r="L1598" s="16">
        <v>5844.4799800000001</v>
      </c>
      <c r="M1598" s="21">
        <f t="shared" ca="1" si="84"/>
        <v>8.1027180506140577E-4</v>
      </c>
      <c r="N1598" s="18"/>
      <c r="O1598" s="21"/>
      <c r="P1598" s="21"/>
      <c r="Q1598" s="33">
        <f t="shared" si="17"/>
        <v>1.0005230524627748</v>
      </c>
      <c r="R1598" s="5">
        <f t="shared" ca="1" si="4"/>
        <v>5.6926874144303454</v>
      </c>
      <c r="S1598" s="20"/>
      <c r="T1598" s="20"/>
      <c r="U1598" s="5">
        <f t="shared" ca="1" si="5"/>
        <v>10.734908244847734</v>
      </c>
      <c r="V1598" s="23"/>
      <c r="W1598" s="20"/>
      <c r="X1598" s="32">
        <f t="shared" si="18"/>
        <v>0.9989538950744502</v>
      </c>
      <c r="Y1598" s="18">
        <f t="shared" ca="1" si="6"/>
        <v>49580362.632592119</v>
      </c>
      <c r="Z1598" s="20"/>
      <c r="AA1598" s="20"/>
      <c r="AB1598" s="18"/>
      <c r="AC1598" s="20"/>
      <c r="AD1598" s="20"/>
      <c r="AE1598" s="24">
        <f t="shared" si="102"/>
        <v>14</v>
      </c>
      <c r="AH1598" s="25" t="str">
        <f t="shared" ca="1" si="7"/>
        <v>-</v>
      </c>
      <c r="AI1598" s="15">
        <f t="shared" ca="1" si="8"/>
        <v>28.873385044207225</v>
      </c>
      <c r="AJ1598" s="15">
        <f t="shared" ca="1" si="9"/>
        <v>29.582619918501511</v>
      </c>
      <c r="AK1598" s="17">
        <f t="shared" ca="1" si="10"/>
        <v>0.10406349129428184</v>
      </c>
      <c r="AL1598" s="17">
        <f t="shared" ca="1" si="11"/>
        <v>9.7528298174816563E-2</v>
      </c>
      <c r="AM1598" s="26">
        <f t="shared" ca="1" si="12"/>
        <v>0</v>
      </c>
      <c r="AN1598" s="26">
        <f t="shared" ca="1" si="13"/>
        <v>1</v>
      </c>
      <c r="AO1598" s="25">
        <f t="shared" si="20"/>
        <v>0</v>
      </c>
      <c r="AP1598" s="26">
        <f t="shared" si="21"/>
        <v>0</v>
      </c>
      <c r="AQ1598" s="25">
        <f t="shared" si="22"/>
        <v>1</v>
      </c>
      <c r="AR1598" s="26">
        <f t="shared" si="23"/>
        <v>0</v>
      </c>
      <c r="BD1598" s="30"/>
      <c r="BE1598" s="30"/>
      <c r="BF1598" s="30"/>
    </row>
    <row r="1599" spans="1:58" x14ac:dyDescent="0.2">
      <c r="A1599" s="40">
        <v>40389</v>
      </c>
      <c r="B1599" s="13">
        <v>25.45</v>
      </c>
      <c r="C1599" s="14">
        <v>28.6</v>
      </c>
      <c r="D1599" s="31">
        <f t="shared" si="14"/>
        <v>11444.061188415017</v>
      </c>
      <c r="E1599" s="31">
        <f t="shared" si="15"/>
        <v>5539.7602799027554</v>
      </c>
      <c r="F1599" s="16">
        <f t="shared" si="0"/>
        <v>16983.821468317772</v>
      </c>
      <c r="G1599" s="16">
        <f t="shared" si="1"/>
        <v>26.477462807133602</v>
      </c>
      <c r="H1599" s="17">
        <f t="shared" si="2"/>
        <v>0.11013986013986021</v>
      </c>
      <c r="I1599" s="16">
        <v>23.5</v>
      </c>
      <c r="J1599" s="32">
        <f t="shared" si="16"/>
        <v>0.99060654876135068</v>
      </c>
      <c r="K1599" s="72">
        <f t="shared" ca="1" si="83"/>
        <v>5794.0350550155463</v>
      </c>
      <c r="L1599" s="16">
        <v>5777.919922</v>
      </c>
      <c r="M1599" s="21">
        <f t="shared" ca="1" si="84"/>
        <v>2.7890890204598155E-3</v>
      </c>
      <c r="N1599" s="18"/>
      <c r="O1599" s="21"/>
      <c r="P1599" s="21"/>
      <c r="Q1599" s="33">
        <f t="shared" si="17"/>
        <v>1.0093934512386493</v>
      </c>
      <c r="R1599" s="5">
        <f t="shared" ca="1" si="4"/>
        <v>5.7459220185483231</v>
      </c>
      <c r="S1599" s="20"/>
      <c r="T1599" s="20"/>
      <c r="U1599" s="5">
        <f t="shared" ca="1" si="5"/>
        <v>10.835375115534539</v>
      </c>
      <c r="V1599" s="23"/>
      <c r="W1599" s="20"/>
      <c r="X1599" s="32">
        <f t="shared" si="18"/>
        <v>0.98121309752270125</v>
      </c>
      <c r="Y1599" s="18">
        <f t="shared" ca="1" si="6"/>
        <v>48645699.45856671</v>
      </c>
      <c r="Z1599" s="20"/>
      <c r="AA1599" s="20"/>
      <c r="AB1599" s="18"/>
      <c r="AC1599" s="20"/>
      <c r="AD1599" s="20"/>
      <c r="AE1599" s="24">
        <f t="shared" si="102"/>
        <v>13</v>
      </c>
      <c r="AH1599" s="25" t="str">
        <f t="shared" ca="1" si="7"/>
        <v>-</v>
      </c>
      <c r="AI1599" s="15">
        <f t="shared" ca="1" si="8"/>
        <v>28.515047648286057</v>
      </c>
      <c r="AJ1599" s="15">
        <f t="shared" ca="1" si="9"/>
        <v>29.487157252252672</v>
      </c>
      <c r="AK1599" s="17">
        <f t="shared" ca="1" si="10"/>
        <v>0.1064157196398877</v>
      </c>
      <c r="AL1599" s="17">
        <f t="shared" ca="1" si="11"/>
        <v>9.9221361467456123E-2</v>
      </c>
      <c r="AM1599" s="26">
        <f t="shared" ca="1" si="12"/>
        <v>0</v>
      </c>
      <c r="AN1599" s="26">
        <f t="shared" ca="1" si="13"/>
        <v>1</v>
      </c>
      <c r="AO1599" s="25">
        <f t="shared" si="20"/>
        <v>0</v>
      </c>
      <c r="AP1599" s="26">
        <f t="shared" si="21"/>
        <v>0</v>
      </c>
      <c r="AQ1599" s="25">
        <f t="shared" si="22"/>
        <v>1</v>
      </c>
      <c r="AR1599" s="26">
        <f t="shared" si="23"/>
        <v>0</v>
      </c>
      <c r="BD1599" s="30"/>
      <c r="BE1599" s="30"/>
      <c r="BF1599" s="30"/>
    </row>
    <row r="1600" spans="1:58" x14ac:dyDescent="0.2">
      <c r="A1600" s="40">
        <v>40392</v>
      </c>
      <c r="B1600" s="13">
        <v>23.85</v>
      </c>
      <c r="C1600" s="14">
        <v>27.15</v>
      </c>
      <c r="D1600" s="31">
        <f t="shared" si="14"/>
        <v>10563.74878930617</v>
      </c>
      <c r="E1600" s="31">
        <f t="shared" si="15"/>
        <v>6323.1151944943695</v>
      </c>
      <c r="F1600" s="16">
        <f t="shared" si="0"/>
        <v>16886.86398380054</v>
      </c>
      <c r="G1600" s="16">
        <f t="shared" si="1"/>
        <v>25.085651578756622</v>
      </c>
      <c r="H1600" s="17">
        <f t="shared" si="2"/>
        <v>0.12154696132596676</v>
      </c>
      <c r="I1600" s="16">
        <v>22.01</v>
      </c>
      <c r="J1600" s="32">
        <f t="shared" si="16"/>
        <v>0.94202539085963655</v>
      </c>
      <c r="K1600" s="72">
        <f t="shared" ca="1" si="83"/>
        <v>5457.9056204081526</v>
      </c>
      <c r="L1600" s="16">
        <v>5434.8798829999996</v>
      </c>
      <c r="M1600" s="21">
        <f t="shared" ca="1" si="84"/>
        <v>4.2366598533623862E-3</v>
      </c>
      <c r="N1600" s="18"/>
      <c r="O1600" s="21"/>
      <c r="P1600" s="21"/>
      <c r="Q1600" s="33">
        <f t="shared" si="17"/>
        <v>1.0579746091403635</v>
      </c>
      <c r="R1600" s="5">
        <f t="shared" ca="1" si="4"/>
        <v>6.078786356930082</v>
      </c>
      <c r="S1600" s="20"/>
      <c r="T1600" s="20"/>
      <c r="U1600" s="5">
        <f t="shared" ca="1" si="5"/>
        <v>11.463159293085145</v>
      </c>
      <c r="V1600" s="23"/>
      <c r="W1600" s="20"/>
      <c r="X1600" s="32">
        <f t="shared" si="18"/>
        <v>0.88405078171927309</v>
      </c>
      <c r="Y1600" s="18">
        <f t="shared" ca="1" si="6"/>
        <v>43002438.322292253</v>
      </c>
      <c r="Z1600" s="20"/>
      <c r="AA1600" s="20"/>
      <c r="AB1600" s="18"/>
      <c r="AC1600" s="20"/>
      <c r="AD1600" s="20"/>
      <c r="AE1600" s="24">
        <f t="shared" si="102"/>
        <v>12</v>
      </c>
      <c r="AH1600" s="25" t="str">
        <f t="shared" ca="1" si="7"/>
        <v>-</v>
      </c>
      <c r="AI1600" s="15">
        <f t="shared" ca="1" si="8"/>
        <v>28.104282385131881</v>
      </c>
      <c r="AJ1600" s="15">
        <f t="shared" ca="1" si="9"/>
        <v>29.363025048351872</v>
      </c>
      <c r="AK1600" s="17">
        <f t="shared" ca="1" si="10"/>
        <v>0.10978165463565694</v>
      </c>
      <c r="AL1600" s="17">
        <f t="shared" ca="1" si="11"/>
        <v>0.10143938906323784</v>
      </c>
      <c r="AM1600" s="26">
        <f t="shared" ca="1" si="12"/>
        <v>0</v>
      </c>
      <c r="AN1600" s="26">
        <f t="shared" ca="1" si="13"/>
        <v>1</v>
      </c>
      <c r="AO1600" s="25">
        <f t="shared" si="20"/>
        <v>0</v>
      </c>
      <c r="AP1600" s="26">
        <f t="shared" si="21"/>
        <v>0</v>
      </c>
      <c r="AQ1600" s="25">
        <f t="shared" si="22"/>
        <v>1</v>
      </c>
      <c r="AR1600" s="26">
        <f t="shared" si="23"/>
        <v>0</v>
      </c>
      <c r="BD1600" s="30"/>
      <c r="BE1600" s="30"/>
      <c r="BF1600" s="30"/>
    </row>
    <row r="1601" spans="1:58" x14ac:dyDescent="0.2">
      <c r="A1601" s="40">
        <v>40393</v>
      </c>
      <c r="B1601" s="13">
        <v>24.1</v>
      </c>
      <c r="C1601" s="14">
        <v>27.5</v>
      </c>
      <c r="D1601" s="31">
        <f t="shared" si="14"/>
        <v>9683.4363901973229</v>
      </c>
      <c r="E1601" s="31">
        <f t="shared" si="15"/>
        <v>7096.428296473965</v>
      </c>
      <c r="F1601" s="16">
        <f t="shared" si="0"/>
        <v>16779.864686671288</v>
      </c>
      <c r="G1601" s="16">
        <f t="shared" si="1"/>
        <v>25.537905290569888</v>
      </c>
      <c r="H1601" s="17">
        <f t="shared" si="2"/>
        <v>0.12363636363636354</v>
      </c>
      <c r="I1601" s="16">
        <v>22.63</v>
      </c>
      <c r="J1601" s="32">
        <f t="shared" si="16"/>
        <v>1.0115779054752296</v>
      </c>
      <c r="K1601" s="72">
        <f t="shared" ca="1" si="83"/>
        <v>5520.8716517230769</v>
      </c>
      <c r="L1601" s="16">
        <v>5511.6801759999998</v>
      </c>
      <c r="M1601" s="21">
        <f t="shared" ca="1" si="84"/>
        <v>1.6676358985959093E-3</v>
      </c>
      <c r="N1601" s="18"/>
      <c r="O1601" s="21"/>
      <c r="P1601" s="21"/>
      <c r="Q1601" s="33">
        <f t="shared" si="17"/>
        <v>0.98842209452477037</v>
      </c>
      <c r="R1601" s="5">
        <f t="shared" ca="1" si="4"/>
        <v>6.0081564407628347</v>
      </c>
      <c r="S1601" s="20"/>
      <c r="T1601" s="20"/>
      <c r="U1601" s="5">
        <f t="shared" ca="1" si="5"/>
        <v>11.330052015821906</v>
      </c>
      <c r="V1601" s="23"/>
      <c r="W1601" s="20"/>
      <c r="X1601" s="32">
        <f t="shared" si="18"/>
        <v>1.0231558109504593</v>
      </c>
      <c r="Y1601" s="18">
        <f t="shared" ca="1" si="6"/>
        <v>43995298.995588295</v>
      </c>
      <c r="Z1601" s="20"/>
      <c r="AA1601" s="20"/>
      <c r="AB1601" s="18"/>
      <c r="AC1601" s="20"/>
      <c r="AD1601" s="20"/>
      <c r="AE1601" s="24">
        <f t="shared" si="102"/>
        <v>11</v>
      </c>
      <c r="AH1601" s="25" t="str">
        <f t="shared" ca="1" si="7"/>
        <v>-</v>
      </c>
      <c r="AI1601" s="15">
        <f t="shared" ca="1" si="8"/>
        <v>27.762438672840183</v>
      </c>
      <c r="AJ1601" s="15">
        <f t="shared" ca="1" si="9"/>
        <v>29.17812654851738</v>
      </c>
      <c r="AK1601" s="17">
        <f t="shared" ca="1" si="10"/>
        <v>0.11183699060403639</v>
      </c>
      <c r="AL1601" s="17">
        <f t="shared" ca="1" si="11"/>
        <v>0.10365519794571339</v>
      </c>
      <c r="AM1601" s="26">
        <f t="shared" ca="1" si="12"/>
        <v>0</v>
      </c>
      <c r="AN1601" s="26">
        <f t="shared" ca="1" si="13"/>
        <v>1</v>
      </c>
      <c r="AO1601" s="25">
        <f t="shared" si="20"/>
        <v>0</v>
      </c>
      <c r="AP1601" s="26">
        <f t="shared" si="21"/>
        <v>0</v>
      </c>
      <c r="AQ1601" s="25">
        <f t="shared" si="22"/>
        <v>1</v>
      </c>
      <c r="AR1601" s="26">
        <f t="shared" si="23"/>
        <v>0</v>
      </c>
      <c r="BD1601" s="30"/>
      <c r="BE1601" s="30"/>
      <c r="BF1601" s="30"/>
    </row>
    <row r="1602" spans="1:58" x14ac:dyDescent="0.2">
      <c r="A1602" s="40">
        <v>40394</v>
      </c>
      <c r="B1602" s="13">
        <v>23.75</v>
      </c>
      <c r="C1602" s="14">
        <v>27.35</v>
      </c>
      <c r="D1602" s="31">
        <f t="shared" si="14"/>
        <v>8803.123991088476</v>
      </c>
      <c r="E1602" s="31">
        <f t="shared" si="15"/>
        <v>7867.9020716929917</v>
      </c>
      <c r="F1602" s="16">
        <f t="shared" si="0"/>
        <v>16671.026062781468</v>
      </c>
      <c r="G1602" s="16">
        <f t="shared" si="1"/>
        <v>25.449022444775004</v>
      </c>
      <c r="H1602" s="17">
        <f t="shared" si="2"/>
        <v>0.13162705667276053</v>
      </c>
      <c r="I1602" s="16">
        <v>22.21</v>
      </c>
      <c r="J1602" s="32">
        <f t="shared" si="16"/>
        <v>0.99005588327010907</v>
      </c>
      <c r="K1602" s="72">
        <f t="shared" ca="1" si="83"/>
        <v>5465.7486228637626</v>
      </c>
      <c r="L1602" s="16">
        <v>5514.2402339999999</v>
      </c>
      <c r="M1602" s="21">
        <f t="shared" ca="1" si="84"/>
        <v>-8.7938880205554043E-3</v>
      </c>
      <c r="N1602" s="18"/>
      <c r="O1602" s="21"/>
      <c r="P1602" s="21"/>
      <c r="Q1602" s="33">
        <f t="shared" si="17"/>
        <v>1.0099441167298908</v>
      </c>
      <c r="R1602" s="5">
        <f t="shared" ca="1" si="4"/>
        <v>6.0676494689140723</v>
      </c>
      <c r="S1602" s="20"/>
      <c r="T1602" s="20"/>
      <c r="U1602" s="5">
        <f t="shared" ca="1" si="5"/>
        <v>11.442327629166702</v>
      </c>
      <c r="V1602" s="23"/>
      <c r="W1602" s="20"/>
      <c r="X1602" s="32">
        <f t="shared" si="18"/>
        <v>0.98011176654021825</v>
      </c>
      <c r="Y1602" s="18">
        <f t="shared" ca="1" si="6"/>
        <v>43117472.335449919</v>
      </c>
      <c r="Z1602" s="20"/>
      <c r="AA1602" s="20"/>
      <c r="AB1602" s="18"/>
      <c r="AC1602" s="20"/>
      <c r="AD1602" s="20"/>
      <c r="AE1602" s="24">
        <f t="shared" si="102"/>
        <v>10</v>
      </c>
      <c r="AH1602" s="25" t="str">
        <f t="shared" ca="1" si="7"/>
        <v>-</v>
      </c>
      <c r="AI1602" s="15">
        <f t="shared" ca="1" si="8"/>
        <v>27.501730642764187</v>
      </c>
      <c r="AJ1602" s="15">
        <f t="shared" ca="1" si="9"/>
        <v>28.95489752567256</v>
      </c>
      <c r="AK1602" s="17">
        <f t="shared" ca="1" si="10"/>
        <v>0.11620014093994756</v>
      </c>
      <c r="AL1602" s="17">
        <f t="shared" ca="1" si="11"/>
        <v>0.10666430461831153</v>
      </c>
      <c r="AM1602" s="26">
        <f t="shared" ca="1" si="12"/>
        <v>0</v>
      </c>
      <c r="AN1602" s="26">
        <f t="shared" ca="1" si="13"/>
        <v>1</v>
      </c>
      <c r="AO1602" s="25">
        <f t="shared" si="20"/>
        <v>0</v>
      </c>
      <c r="AP1602" s="26">
        <f t="shared" si="21"/>
        <v>0</v>
      </c>
      <c r="AQ1602" s="25">
        <f t="shared" si="22"/>
        <v>1</v>
      </c>
      <c r="AR1602" s="26">
        <f t="shared" si="23"/>
        <v>0</v>
      </c>
      <c r="BD1602" s="30"/>
      <c r="BE1602" s="30"/>
      <c r="BF1602" s="30"/>
    </row>
    <row r="1603" spans="1:58" x14ac:dyDescent="0.2">
      <c r="A1603" s="40">
        <v>40395</v>
      </c>
      <c r="B1603" s="13">
        <v>23.8</v>
      </c>
      <c r="C1603" s="14">
        <v>27.65</v>
      </c>
      <c r="D1603" s="31">
        <f t="shared" si="14"/>
        <v>7922.8115919796282</v>
      </c>
      <c r="E1603" s="31">
        <f t="shared" si="15"/>
        <v>8632.3415407546054</v>
      </c>
      <c r="F1603" s="16">
        <f t="shared" si="0"/>
        <v>16555.153132734235</v>
      </c>
      <c r="G1603" s="16">
        <f t="shared" si="1"/>
        <v>25.807502719270602</v>
      </c>
      <c r="H1603" s="17">
        <f t="shared" si="2"/>
        <v>0.13924050632911389</v>
      </c>
      <c r="I1603" s="16">
        <v>22.1</v>
      </c>
      <c r="J1603" s="32">
        <f t="shared" si="16"/>
        <v>1.0070377451963222</v>
      </c>
      <c r="K1603" s="72">
        <f t="shared" ca="1" si="83"/>
        <v>5503.9907731553922</v>
      </c>
      <c r="L1603" s="16">
        <v>5529.6000979999999</v>
      </c>
      <c r="M1603" s="21">
        <f t="shared" ca="1" si="84"/>
        <v>-4.6313158982094127E-3</v>
      </c>
      <c r="N1603" s="18"/>
      <c r="O1603" s="21"/>
      <c r="P1603" s="21"/>
      <c r="Q1603" s="33">
        <f t="shared" si="17"/>
        <v>0.99296225480367784</v>
      </c>
      <c r="R1603" s="5">
        <f t="shared" ca="1" si="4"/>
        <v>6.0246959066475601</v>
      </c>
      <c r="S1603" s="20"/>
      <c r="T1603" s="20"/>
      <c r="U1603" s="5">
        <f t="shared" ca="1" si="5"/>
        <v>11.36141046673248</v>
      </c>
      <c r="V1603" s="23"/>
      <c r="W1603" s="20"/>
      <c r="X1603" s="32">
        <f t="shared" si="18"/>
        <v>1.0140754903926443</v>
      </c>
      <c r="Y1603" s="18">
        <f t="shared" ca="1" si="6"/>
        <v>43721494.265291244</v>
      </c>
      <c r="Z1603" s="20"/>
      <c r="AA1603" s="20"/>
      <c r="AB1603" s="18"/>
      <c r="AC1603" s="20"/>
      <c r="AD1603" s="20"/>
      <c r="AE1603" s="24">
        <f t="shared" si="102"/>
        <v>9</v>
      </c>
      <c r="AH1603" s="25" t="str">
        <f t="shared" ca="1" si="7"/>
        <v>-</v>
      </c>
      <c r="AI1603" s="15">
        <f t="shared" ca="1" si="8"/>
        <v>27.349142910656415</v>
      </c>
      <c r="AJ1603" s="15">
        <f t="shared" ca="1" si="9"/>
        <v>28.776816009927533</v>
      </c>
      <c r="AK1603" s="17">
        <f t="shared" ca="1" si="10"/>
        <v>0.12175642903183691</v>
      </c>
      <c r="AL1603" s="17">
        <f t="shared" ca="1" si="11"/>
        <v>0.11061726804281036</v>
      </c>
      <c r="AM1603" s="26">
        <f t="shared" ca="1" si="12"/>
        <v>0</v>
      </c>
      <c r="AN1603" s="26">
        <f t="shared" ca="1" si="13"/>
        <v>1</v>
      </c>
      <c r="AO1603" s="25">
        <f t="shared" si="20"/>
        <v>0</v>
      </c>
      <c r="AP1603" s="26">
        <f t="shared" si="21"/>
        <v>0</v>
      </c>
      <c r="AQ1603" s="25">
        <f t="shared" si="22"/>
        <v>1</v>
      </c>
      <c r="AR1603" s="26">
        <f t="shared" si="23"/>
        <v>0</v>
      </c>
      <c r="BD1603" s="30"/>
      <c r="BE1603" s="30"/>
      <c r="BF1603" s="30"/>
    </row>
    <row r="1604" spans="1:58" x14ac:dyDescent="0.2">
      <c r="A1604" s="40">
        <v>40396</v>
      </c>
      <c r="B1604" s="13">
        <v>23.7</v>
      </c>
      <c r="C1604" s="14">
        <v>27.75</v>
      </c>
      <c r="D1604" s="31">
        <f t="shared" si="14"/>
        <v>7042.4991928707805</v>
      </c>
      <c r="E1604" s="31">
        <f t="shared" si="15"/>
        <v>9390.0787956837394</v>
      </c>
      <c r="F1604" s="16">
        <f t="shared" si="0"/>
        <v>16432.57798855452</v>
      </c>
      <c r="G1604" s="16">
        <f t="shared" si="1"/>
        <v>26.014294150863446</v>
      </c>
      <c r="H1604" s="17">
        <f t="shared" si="2"/>
        <v>0.14594594594594601</v>
      </c>
      <c r="I1604" s="16">
        <v>21.74</v>
      </c>
      <c r="J1604" s="32">
        <f t="shared" si="16"/>
        <v>1.0005494664038515</v>
      </c>
      <c r="K1604" s="72">
        <f t="shared" ca="1" si="83"/>
        <v>5506.7905212043433</v>
      </c>
      <c r="L1604" s="16">
        <v>5478.3999020000001</v>
      </c>
      <c r="M1604" s="21">
        <f t="shared" ca="1" si="84"/>
        <v>5.182283095832174E-3</v>
      </c>
      <c r="N1604" s="18"/>
      <c r="O1604" s="21"/>
      <c r="P1604" s="21"/>
      <c r="Q1604" s="33">
        <f t="shared" si="17"/>
        <v>0.99945053359614855</v>
      </c>
      <c r="R1604" s="5">
        <f t="shared" ca="1" si="4"/>
        <v>6.0211346956512877</v>
      </c>
      <c r="S1604" s="20"/>
      <c r="T1604" s="20"/>
      <c r="U1604" s="5">
        <f t="shared" ca="1" si="5"/>
        <v>11.354779004292098</v>
      </c>
      <c r="V1604" s="23"/>
      <c r="W1604" s="20"/>
      <c r="X1604" s="32">
        <f t="shared" si="18"/>
        <v>1.0010989328077029</v>
      </c>
      <c r="Y1604" s="18">
        <f t="shared" ca="1" si="6"/>
        <v>43766660.639233671</v>
      </c>
      <c r="Z1604" s="20"/>
      <c r="AA1604" s="20"/>
      <c r="AB1604" s="18"/>
      <c r="AC1604" s="20"/>
      <c r="AD1604" s="20"/>
      <c r="AE1604" s="24">
        <f t="shared" si="102"/>
        <v>8</v>
      </c>
      <c r="AH1604" s="25" t="str">
        <f t="shared" ca="1" si="7"/>
        <v>-</v>
      </c>
      <c r="AI1604" s="15">
        <f t="shared" ca="1" si="8"/>
        <v>27.227803514179463</v>
      </c>
      <c r="AJ1604" s="15">
        <f t="shared" ca="1" si="9"/>
        <v>28.597573758848746</v>
      </c>
      <c r="AK1604" s="17">
        <f t="shared" ca="1" si="10"/>
        <v>0.12868944900833515</v>
      </c>
      <c r="AL1604" s="17">
        <f t="shared" ca="1" si="11"/>
        <v>0.11376619341869819</v>
      </c>
      <c r="AM1604" s="26">
        <f t="shared" ca="1" si="12"/>
        <v>0</v>
      </c>
      <c r="AN1604" s="26">
        <f t="shared" ca="1" si="13"/>
        <v>1</v>
      </c>
      <c r="AO1604" s="25">
        <f t="shared" si="20"/>
        <v>0</v>
      </c>
      <c r="AP1604" s="26">
        <f t="shared" si="21"/>
        <v>0</v>
      </c>
      <c r="AQ1604" s="25">
        <f t="shared" si="22"/>
        <v>1</v>
      </c>
      <c r="AR1604" s="26">
        <f t="shared" si="23"/>
        <v>0</v>
      </c>
      <c r="BD1604" s="30"/>
      <c r="BE1604" s="30"/>
      <c r="BF1604" s="30"/>
    </row>
    <row r="1605" spans="1:58" x14ac:dyDescent="0.2">
      <c r="A1605" s="40">
        <v>40399</v>
      </c>
      <c r="B1605" s="13">
        <v>23.1</v>
      </c>
      <c r="C1605" s="14">
        <v>27.4</v>
      </c>
      <c r="D1605" s="31">
        <f t="shared" si="14"/>
        <v>6162.1867937619327</v>
      </c>
      <c r="E1605" s="31">
        <f t="shared" si="15"/>
        <v>10141.913168976702</v>
      </c>
      <c r="F1605" s="16">
        <f t="shared" si="0"/>
        <v>16304.099962738634</v>
      </c>
      <c r="G1605" s="16">
        <f t="shared" si="1"/>
        <v>25.774801229523035</v>
      </c>
      <c r="H1605" s="17">
        <f t="shared" si="2"/>
        <v>0.15693430656934293</v>
      </c>
      <c r="I1605" s="16">
        <v>22.14</v>
      </c>
      <c r="J1605" s="32">
        <f t="shared" si="16"/>
        <v>0.98304727898525612</v>
      </c>
      <c r="K1605" s="72">
        <f t="shared" ca="1" si="83"/>
        <v>5413.2147428962335</v>
      </c>
      <c r="L1605" s="16">
        <v>5396.4799800000001</v>
      </c>
      <c r="M1605" s="21">
        <f t="shared" ca="1" si="84"/>
        <v>3.1010516036850755E-3</v>
      </c>
      <c r="N1605" s="18"/>
      <c r="O1605" s="21"/>
      <c r="P1605" s="21"/>
      <c r="Q1605" s="33">
        <f t="shared" si="17"/>
        <v>1.016952721014744</v>
      </c>
      <c r="R1605" s="5">
        <f t="shared" ca="1" si="4"/>
        <v>6.1229542274922188</v>
      </c>
      <c r="S1605" s="20"/>
      <c r="T1605" s="20"/>
      <c r="U1605" s="5">
        <f t="shared" ca="1" si="5"/>
        <v>11.546878079027163</v>
      </c>
      <c r="V1605" s="23"/>
      <c r="W1605" s="20"/>
      <c r="X1605" s="32">
        <f t="shared" si="18"/>
        <v>0.96609455797051214</v>
      </c>
      <c r="Y1605" s="18">
        <f t="shared" ca="1" si="6"/>
        <v>42279949.905125082</v>
      </c>
      <c r="Z1605" s="20"/>
      <c r="AA1605" s="20"/>
      <c r="AB1605" s="18"/>
      <c r="AC1605" s="20"/>
      <c r="AD1605" s="20"/>
      <c r="AE1605" s="24">
        <f t="shared" si="102"/>
        <v>7</v>
      </c>
      <c r="AH1605" s="25" t="str">
        <f t="shared" ca="1" si="7"/>
        <v>-</v>
      </c>
      <c r="AI1605" s="15">
        <f t="shared" ca="1" si="8"/>
        <v>27.112480959300445</v>
      </c>
      <c r="AJ1605" s="15">
        <f t="shared" ca="1" si="9"/>
        <v>28.461360269407379</v>
      </c>
      <c r="AK1605" s="17">
        <f t="shared" ca="1" si="10"/>
        <v>0.13648852341324894</v>
      </c>
      <c r="AL1605" s="17">
        <f t="shared" ca="1" si="11"/>
        <v>0.11846837842895534</v>
      </c>
      <c r="AM1605" s="26">
        <f t="shared" ca="1" si="12"/>
        <v>0</v>
      </c>
      <c r="AN1605" s="26">
        <f t="shared" ca="1" si="13"/>
        <v>1</v>
      </c>
      <c r="AO1605" s="25">
        <f t="shared" si="20"/>
        <v>0</v>
      </c>
      <c r="AP1605" s="26">
        <f t="shared" si="21"/>
        <v>0</v>
      </c>
      <c r="AQ1605" s="25">
        <f t="shared" si="22"/>
        <v>1</v>
      </c>
      <c r="AR1605" s="26">
        <f t="shared" si="23"/>
        <v>0</v>
      </c>
      <c r="BD1605" s="30"/>
      <c r="BE1605" s="30"/>
      <c r="BF1605" s="30"/>
    </row>
    <row r="1606" spans="1:58" x14ac:dyDescent="0.2">
      <c r="A1606" s="40">
        <v>40400</v>
      </c>
      <c r="B1606" s="13">
        <v>23.25</v>
      </c>
      <c r="C1606" s="14">
        <v>27.55</v>
      </c>
      <c r="D1606" s="31">
        <f t="shared" si="14"/>
        <v>5281.8743946530849</v>
      </c>
      <c r="E1606" s="31">
        <f t="shared" si="15"/>
        <v>10884.074352167008</v>
      </c>
      <c r="F1606" s="16">
        <f t="shared" si="0"/>
        <v>16165.948746820093</v>
      </c>
      <c r="G1606" s="16">
        <f t="shared" si="1"/>
        <v>26.145067926249872</v>
      </c>
      <c r="H1606" s="17">
        <f t="shared" si="2"/>
        <v>0.15607985480943742</v>
      </c>
      <c r="I1606" s="16">
        <v>22.37</v>
      </c>
      <c r="J1606" s="32">
        <f t="shared" si="16"/>
        <v>1.0057703253719346</v>
      </c>
      <c r="K1606" s="72">
        <f t="shared" ca="1" si="83"/>
        <v>5444.2287939231373</v>
      </c>
      <c r="L1606" s="16">
        <v>5452.7998049999997</v>
      </c>
      <c r="M1606" s="21">
        <f t="shared" ca="1" si="84"/>
        <v>-1.5718550805776934E-3</v>
      </c>
      <c r="N1606" s="18"/>
      <c r="O1606" s="21"/>
      <c r="P1606" s="21"/>
      <c r="Q1606" s="33">
        <f t="shared" si="17"/>
        <v>0.99422967462806533</v>
      </c>
      <c r="R1606" s="5">
        <f t="shared" ca="1" si="4"/>
        <v>6.0873691870032287</v>
      </c>
      <c r="S1606" s="20"/>
      <c r="T1606" s="20"/>
      <c r="U1606" s="5">
        <f t="shared" ca="1" si="5"/>
        <v>11.479855804187522</v>
      </c>
      <c r="V1606" s="23"/>
      <c r="W1606" s="20"/>
      <c r="X1606" s="32">
        <f t="shared" si="18"/>
        <v>1.0115406507438693</v>
      </c>
      <c r="Y1606" s="18">
        <f t="shared" ca="1" si="6"/>
        <v>42765073.351873793</v>
      </c>
      <c r="Z1606" s="20"/>
      <c r="AA1606" s="20"/>
      <c r="AB1606" s="18"/>
      <c r="AC1606" s="20"/>
      <c r="AD1606" s="20"/>
      <c r="AE1606" s="24">
        <f t="shared" si="102"/>
        <v>6</v>
      </c>
      <c r="AH1606" s="25" t="str">
        <f t="shared" ca="1" si="7"/>
        <v>-</v>
      </c>
      <c r="AI1606" s="15">
        <f t="shared" ca="1" si="8"/>
        <v>27.043174637143473</v>
      </c>
      <c r="AJ1606" s="15">
        <f t="shared" ca="1" si="9"/>
        <v>28.351589032982673</v>
      </c>
      <c r="AK1606" s="17">
        <f t="shared" ca="1" si="10"/>
        <v>0.14224400566049406</v>
      </c>
      <c r="AL1606" s="17">
        <f t="shared" ca="1" si="11"/>
        <v>0.12100389740735046</v>
      </c>
      <c r="AM1606" s="26">
        <f t="shared" ca="1" si="12"/>
        <v>0</v>
      </c>
      <c r="AN1606" s="26">
        <f t="shared" ca="1" si="13"/>
        <v>1</v>
      </c>
      <c r="AO1606" s="25">
        <f t="shared" si="20"/>
        <v>0</v>
      </c>
      <c r="AP1606" s="26">
        <f t="shared" si="21"/>
        <v>0</v>
      </c>
      <c r="AQ1606" s="25">
        <f t="shared" si="22"/>
        <v>1</v>
      </c>
      <c r="AR1606" s="26">
        <f t="shared" si="23"/>
        <v>0</v>
      </c>
      <c r="BD1606" s="30"/>
      <c r="BE1606" s="30"/>
      <c r="BF1606" s="30"/>
    </row>
    <row r="1607" spans="1:58" x14ac:dyDescent="0.2">
      <c r="A1607" s="40">
        <v>40401</v>
      </c>
      <c r="B1607" s="13">
        <v>25.7</v>
      </c>
      <c r="C1607" s="14">
        <v>29.6</v>
      </c>
      <c r="D1607" s="31">
        <f t="shared" si="14"/>
        <v>4401.5619955442371</v>
      </c>
      <c r="E1607" s="31">
        <f t="shared" si="15"/>
        <v>11626.987719835999</v>
      </c>
      <c r="F1607" s="16">
        <f t="shared" si="0"/>
        <v>16028.549715380235</v>
      </c>
      <c r="G1607" s="16">
        <f t="shared" si="1"/>
        <v>28.529030256171545</v>
      </c>
      <c r="H1607" s="17">
        <f t="shared" si="2"/>
        <v>0.1317567567567568</v>
      </c>
      <c r="I1607" s="16">
        <v>25.39</v>
      </c>
      <c r="J1607" s="32">
        <f t="shared" si="16"/>
        <v>1.0819078356043048</v>
      </c>
      <c r="K1607" s="72">
        <f t="shared" ca="1" si="83"/>
        <v>5889.9136612004968</v>
      </c>
      <c r="L1607" s="16">
        <v>5847.0400390000004</v>
      </c>
      <c r="M1607" s="21">
        <f t="shared" ca="1" si="84"/>
        <v>7.3325343959554767E-3</v>
      </c>
      <c r="N1607" s="18"/>
      <c r="O1607" s="21"/>
      <c r="P1607" s="21"/>
      <c r="Q1607" s="33">
        <f t="shared" si="17"/>
        <v>0.91809216439569519</v>
      </c>
      <c r="R1607" s="5">
        <f t="shared" ca="1" si="4"/>
        <v>5.5885331317322873</v>
      </c>
      <c r="S1607" s="20"/>
      <c r="T1607" s="20"/>
      <c r="U1607" s="5">
        <f t="shared" ca="1" si="5"/>
        <v>10.539204835619474</v>
      </c>
      <c r="V1607" s="23"/>
      <c r="W1607" s="20"/>
      <c r="X1607" s="32">
        <f t="shared" si="18"/>
        <v>1.1638156712086096</v>
      </c>
      <c r="Y1607" s="18">
        <f t="shared" ca="1" si="6"/>
        <v>49767386.984212942</v>
      </c>
      <c r="Z1607" s="20"/>
      <c r="AA1607" s="20"/>
      <c r="AB1607" s="18"/>
      <c r="AC1607" s="20"/>
      <c r="AD1607" s="20"/>
      <c r="AE1607" s="24">
        <f t="shared" si="102"/>
        <v>5</v>
      </c>
      <c r="AH1607" s="25" t="str">
        <f t="shared" ca="1" si="7"/>
        <v>-</v>
      </c>
      <c r="AI1607" s="15">
        <f t="shared" ca="1" si="8"/>
        <v>27.090089014522853</v>
      </c>
      <c r="AJ1607" s="15">
        <f t="shared" ca="1" si="9"/>
        <v>28.312929905103267</v>
      </c>
      <c r="AK1607" s="17">
        <f t="shared" ca="1" si="10"/>
        <v>0.14359740451389294</v>
      </c>
      <c r="AL1607" s="17">
        <f t="shared" ca="1" si="11"/>
        <v>0.12024746663447232</v>
      </c>
      <c r="AM1607" s="26">
        <f t="shared" ca="1" si="12"/>
        <v>0</v>
      </c>
      <c r="AN1607" s="26">
        <f t="shared" ca="1" si="13"/>
        <v>1</v>
      </c>
      <c r="AO1607" s="25">
        <f t="shared" si="20"/>
        <v>0</v>
      </c>
      <c r="AP1607" s="26">
        <f t="shared" si="21"/>
        <v>0</v>
      </c>
      <c r="AQ1607" s="25">
        <f t="shared" si="22"/>
        <v>1</v>
      </c>
      <c r="AR1607" s="26">
        <f t="shared" si="23"/>
        <v>0</v>
      </c>
      <c r="BD1607" s="30"/>
      <c r="BE1607" s="30"/>
      <c r="BF1607" s="30"/>
    </row>
    <row r="1608" spans="1:58" x14ac:dyDescent="0.2">
      <c r="A1608" s="40">
        <v>40402</v>
      </c>
      <c r="B1608" s="13">
        <v>26.15</v>
      </c>
      <c r="C1608" s="14">
        <v>30.05</v>
      </c>
      <c r="D1608" s="31">
        <f t="shared" si="14"/>
        <v>3521.2495964353898</v>
      </c>
      <c r="E1608" s="31">
        <f t="shared" si="15"/>
        <v>12391.313012305505</v>
      </c>
      <c r="F1608" s="16">
        <f t="shared" si="0"/>
        <v>15912.562608740895</v>
      </c>
      <c r="G1608" s="16">
        <f t="shared" si="1"/>
        <v>29.186979142595519</v>
      </c>
      <c r="H1608" s="17">
        <f t="shared" si="2"/>
        <v>0.12978369384359412</v>
      </c>
      <c r="I1608" s="16">
        <v>25.73</v>
      </c>
      <c r="J1608" s="32">
        <f t="shared" si="16"/>
        <v>1.0156592659850241</v>
      </c>
      <c r="K1608" s="72">
        <f t="shared" ca="1" si="83"/>
        <v>5981.9015057695506</v>
      </c>
      <c r="L1608" s="16">
        <v>5926.3999020000001</v>
      </c>
      <c r="M1608" s="21">
        <f t="shared" ca="1" si="84"/>
        <v>9.3651465792614092E-3</v>
      </c>
      <c r="N1608" s="18"/>
      <c r="O1608" s="21"/>
      <c r="P1608" s="21"/>
      <c r="Q1608" s="33">
        <f t="shared" si="17"/>
        <v>0.98434073401497579</v>
      </c>
      <c r="R1608" s="5">
        <f t="shared" ca="1" si="4"/>
        <v>5.500791639664639</v>
      </c>
      <c r="S1608" s="20"/>
      <c r="T1608" s="20"/>
      <c r="U1608" s="5">
        <f t="shared" ca="1" si="5"/>
        <v>10.373813459669602</v>
      </c>
      <c r="V1608" s="23"/>
      <c r="W1608" s="20"/>
      <c r="X1608" s="32">
        <f t="shared" si="18"/>
        <v>1.0313185319700484</v>
      </c>
      <c r="Y1608" s="18">
        <f t="shared" ca="1" si="6"/>
        <v>51322650.557959713</v>
      </c>
      <c r="Z1608" s="20"/>
      <c r="AA1608" s="20"/>
      <c r="AB1608" s="18"/>
      <c r="AC1608" s="20"/>
      <c r="AD1608" s="20"/>
      <c r="AE1608" s="24">
        <f t="shared" si="102"/>
        <v>4</v>
      </c>
      <c r="AH1608" s="25" t="str">
        <f t="shared" ca="1" si="7"/>
        <v>-</v>
      </c>
      <c r="AI1608" s="15">
        <f t="shared" ca="1" si="8"/>
        <v>27.123973888220213</v>
      </c>
      <c r="AJ1608" s="15">
        <f t="shared" ca="1" si="9"/>
        <v>28.331975376151345</v>
      </c>
      <c r="AK1608" s="17">
        <f t="shared" ca="1" si="10"/>
        <v>0.14329017737569852</v>
      </c>
      <c r="AL1608" s="17">
        <f t="shared" ca="1" si="11"/>
        <v>0.12319201586217707</v>
      </c>
      <c r="AM1608" s="26">
        <f t="shared" ca="1" si="12"/>
        <v>0</v>
      </c>
      <c r="AN1608" s="26">
        <f t="shared" ca="1" si="13"/>
        <v>1</v>
      </c>
      <c r="AO1608" s="25">
        <f t="shared" si="20"/>
        <v>0</v>
      </c>
      <c r="AP1608" s="26">
        <f t="shared" si="21"/>
        <v>0</v>
      </c>
      <c r="AQ1608" s="25">
        <f t="shared" si="22"/>
        <v>1</v>
      </c>
      <c r="AR1608" s="26">
        <f t="shared" si="23"/>
        <v>0</v>
      </c>
      <c r="BD1608" s="30"/>
      <c r="BE1608" s="30"/>
      <c r="BF1608" s="30"/>
    </row>
    <row r="1609" spans="1:58" x14ac:dyDescent="0.2">
      <c r="A1609" s="40">
        <v>40403</v>
      </c>
      <c r="B1609" s="13">
        <v>26.75</v>
      </c>
      <c r="C1609" s="14">
        <v>30.7</v>
      </c>
      <c r="D1609" s="31">
        <f t="shared" si="14"/>
        <v>2640.9371973265424</v>
      </c>
      <c r="E1609" s="31">
        <f t="shared" si="15"/>
        <v>13157.37521652169</v>
      </c>
      <c r="F1609" s="16">
        <f t="shared" si="0"/>
        <v>15798.312413848233</v>
      </c>
      <c r="G1609" s="16">
        <f t="shared" si="1"/>
        <v>30.039695174005058</v>
      </c>
      <c r="H1609" s="17">
        <f t="shared" si="2"/>
        <v>0.12866449511400646</v>
      </c>
      <c r="I1609" s="16">
        <v>26.24</v>
      </c>
      <c r="J1609" s="32">
        <f t="shared" si="16"/>
        <v>1.0218259930669285</v>
      </c>
      <c r="K1609" s="72">
        <f t="shared" ca="1" si="83"/>
        <v>6112.213253715574</v>
      </c>
      <c r="L1609" s="16">
        <v>6087.6801759999998</v>
      </c>
      <c r="M1609" s="21">
        <f t="shared" ca="1" si="84"/>
        <v>4.0299550906588407E-3</v>
      </c>
      <c r="N1609" s="18"/>
      <c r="O1609" s="21"/>
      <c r="P1609" s="21"/>
      <c r="Q1609" s="33">
        <f t="shared" si="17"/>
        <v>0.97817400693307144</v>
      </c>
      <c r="R1609" s="5">
        <f t="shared" ca="1" si="4"/>
        <v>5.380507245281394</v>
      </c>
      <c r="S1609" s="20"/>
      <c r="T1609" s="20"/>
      <c r="U1609" s="5">
        <f t="shared" ca="1" si="5"/>
        <v>10.147047278567259</v>
      </c>
      <c r="V1609" s="23"/>
      <c r="W1609" s="20"/>
      <c r="X1609" s="32">
        <f t="shared" si="18"/>
        <v>1.0436519861338571</v>
      </c>
      <c r="Y1609" s="18">
        <f t="shared" ca="1" si="6"/>
        <v>53559461.04069636</v>
      </c>
      <c r="Z1609" s="20"/>
      <c r="AA1609" s="20"/>
      <c r="AB1609" s="18"/>
      <c r="AC1609" s="20"/>
      <c r="AD1609" s="20"/>
      <c r="AE1609" s="24">
        <f t="shared" si="102"/>
        <v>3</v>
      </c>
      <c r="AH1609" s="25" t="str">
        <f t="shared" ca="1" si="7"/>
        <v>-</v>
      </c>
      <c r="AI1609" s="15">
        <f t="shared" ca="1" si="8"/>
        <v>27.182284228799865</v>
      </c>
      <c r="AJ1609" s="15">
        <f t="shared" ca="1" si="9"/>
        <v>28.386602087712447</v>
      </c>
      <c r="AK1609" s="17">
        <f t="shared" ca="1" si="10"/>
        <v>0.1415275088398473</v>
      </c>
      <c r="AL1609" s="17">
        <f t="shared" ca="1" si="11"/>
        <v>0.1252318911776634</v>
      </c>
      <c r="AM1609" s="26">
        <f t="shared" ca="1" si="12"/>
        <v>0</v>
      </c>
      <c r="AN1609" s="26">
        <f t="shared" ca="1" si="13"/>
        <v>1</v>
      </c>
      <c r="AO1609" s="25">
        <f t="shared" si="20"/>
        <v>0</v>
      </c>
      <c r="AP1609" s="26">
        <f t="shared" si="21"/>
        <v>0</v>
      </c>
      <c r="AQ1609" s="25">
        <f t="shared" si="22"/>
        <v>1</v>
      </c>
      <c r="AR1609" s="26">
        <f t="shared" si="23"/>
        <v>0</v>
      </c>
      <c r="BD1609" s="30"/>
      <c r="BE1609" s="30"/>
      <c r="BF1609" s="30"/>
    </row>
    <row r="1610" spans="1:58" x14ac:dyDescent="0.2">
      <c r="A1610" s="40">
        <v>40406</v>
      </c>
      <c r="B1610" s="13">
        <v>26</v>
      </c>
      <c r="C1610" s="14">
        <v>30.35</v>
      </c>
      <c r="D1610" s="31">
        <f t="shared" si="14"/>
        <v>1760.6247982176951</v>
      </c>
      <c r="E1610" s="31">
        <f t="shared" si="15"/>
        <v>13924.422665256598</v>
      </c>
      <c r="F1610" s="16">
        <f t="shared" si="0"/>
        <v>15685.047463474293</v>
      </c>
      <c r="G1610" s="16">
        <f t="shared" si="1"/>
        <v>29.861718540215971</v>
      </c>
      <c r="H1610" s="17">
        <f t="shared" si="2"/>
        <v>0.14332784184514002</v>
      </c>
      <c r="I1610" s="16">
        <v>26.1</v>
      </c>
      <c r="J1610" s="32">
        <f t="shared" si="16"/>
        <v>0.98694832830370172</v>
      </c>
      <c r="K1610" s="72">
        <f t="shared" ca="1" si="83"/>
        <v>6032.1927225540776</v>
      </c>
      <c r="L1610" s="16">
        <v>6044.1601559999999</v>
      </c>
      <c r="M1610" s="21">
        <f t="shared" ca="1" si="84"/>
        <v>-1.9799993939674694E-3</v>
      </c>
      <c r="N1610" s="18"/>
      <c r="O1610" s="21"/>
      <c r="P1610" s="21"/>
      <c r="Q1610" s="33">
        <f t="shared" si="17"/>
        <v>1.0130516716962983</v>
      </c>
      <c r="R1610" s="5">
        <f t="shared" ca="1" si="4"/>
        <v>5.4505047890859606</v>
      </c>
      <c r="S1610" s="20"/>
      <c r="T1610" s="20"/>
      <c r="U1610" s="5">
        <f t="shared" ca="1" si="5"/>
        <v>10.279131285771912</v>
      </c>
      <c r="V1610" s="23"/>
      <c r="W1610" s="20"/>
      <c r="X1610" s="32">
        <f t="shared" si="18"/>
        <v>0.97389665660740332</v>
      </c>
      <c r="Y1610" s="18">
        <f t="shared" ca="1" si="6"/>
        <v>52157947.133544266</v>
      </c>
      <c r="Z1610" s="20"/>
      <c r="AA1610" s="20"/>
      <c r="AB1610" s="18"/>
      <c r="AC1610" s="20"/>
      <c r="AD1610" s="20"/>
      <c r="AE1610" s="24">
        <f t="shared" si="102"/>
        <v>2</v>
      </c>
      <c r="AH1610" s="25" t="str">
        <f t="shared" ca="1" si="7"/>
        <v>-</v>
      </c>
      <c r="AI1610" s="15">
        <f t="shared" ca="1" si="8"/>
        <v>27.162652071973373</v>
      </c>
      <c r="AJ1610" s="15">
        <f t="shared" ca="1" si="9"/>
        <v>28.447812266649972</v>
      </c>
      <c r="AK1610" s="17">
        <f t="shared" ca="1" si="10"/>
        <v>0.14109115815637963</v>
      </c>
      <c r="AL1610" s="17">
        <f t="shared" ca="1" si="11"/>
        <v>0.12785542183352519</v>
      </c>
      <c r="AM1610" s="26">
        <f t="shared" ca="1" si="12"/>
        <v>0</v>
      </c>
      <c r="AN1610" s="26">
        <f t="shared" ca="1" si="13"/>
        <v>1</v>
      </c>
      <c r="AO1610" s="25">
        <f t="shared" si="20"/>
        <v>0</v>
      </c>
      <c r="AP1610" s="26">
        <f t="shared" si="21"/>
        <v>0</v>
      </c>
      <c r="AQ1610" s="25">
        <f t="shared" si="22"/>
        <v>1</v>
      </c>
      <c r="AR1610" s="26">
        <f t="shared" si="23"/>
        <v>0</v>
      </c>
      <c r="BD1610" s="30"/>
      <c r="BE1610" s="30"/>
      <c r="BF1610" s="30"/>
    </row>
    <row r="1611" spans="1:58" x14ac:dyDescent="0.2">
      <c r="A1611" s="40">
        <v>40407</v>
      </c>
      <c r="B1611" s="13">
        <v>24.35</v>
      </c>
      <c r="C1611" s="14">
        <v>29.45</v>
      </c>
      <c r="D1611" s="31">
        <f t="shared" si="14"/>
        <v>880.31239910884756</v>
      </c>
      <c r="E1611" s="31">
        <f t="shared" si="15"/>
        <v>14678.561788051657</v>
      </c>
      <c r="F1611" s="16">
        <f t="shared" si="0"/>
        <v>15558.874187160503</v>
      </c>
      <c r="G1611" s="16">
        <f t="shared" si="1"/>
        <v>29.161444852535666</v>
      </c>
      <c r="H1611" s="17">
        <f t="shared" si="2"/>
        <v>0.17317487266553477</v>
      </c>
      <c r="I1611" s="16">
        <v>24.33</v>
      </c>
      <c r="J1611" s="32">
        <f t="shared" si="16"/>
        <v>0.96869391592516985</v>
      </c>
      <c r="K1611" s="72">
        <f t="shared" ca="1" si="83"/>
        <v>5843.1101684211108</v>
      </c>
      <c r="L1611" s="16">
        <v>5803.5200199999999</v>
      </c>
      <c r="M1611" s="21">
        <f t="shared" ca="1" si="84"/>
        <v>6.821747540230046E-3</v>
      </c>
      <c r="N1611" s="18"/>
      <c r="O1611" s="21"/>
      <c r="P1611" s="21"/>
      <c r="Q1611" s="33">
        <f t="shared" si="17"/>
        <v>1.03130608407483</v>
      </c>
      <c r="R1611" s="5">
        <f t="shared" ca="1" si="4"/>
        <v>5.6209045810159965</v>
      </c>
      <c r="S1611" s="20"/>
      <c r="T1611" s="20"/>
      <c r="U1611" s="5">
        <f t="shared" ca="1" si="5"/>
        <v>10.600567706566569</v>
      </c>
      <c r="V1611" s="23"/>
      <c r="W1611" s="20"/>
      <c r="X1611" s="32">
        <f t="shared" si="18"/>
        <v>0.93738783185033969</v>
      </c>
      <c r="Y1611" s="18">
        <f t="shared" ca="1" si="6"/>
        <v>48889007.226920195</v>
      </c>
      <c r="Z1611" s="20"/>
      <c r="AA1611" s="20"/>
      <c r="AB1611" s="18"/>
      <c r="AC1611" s="20"/>
      <c r="AD1611" s="20"/>
      <c r="AE1611" s="24">
        <f t="shared" si="102"/>
        <v>1</v>
      </c>
      <c r="AH1611" s="25" t="str">
        <f t="shared" ca="1" si="7"/>
        <v>-</v>
      </c>
      <c r="AI1611" s="15">
        <f t="shared" ca="1" si="8"/>
        <v>27.122975961386313</v>
      </c>
      <c r="AJ1611" s="15">
        <f t="shared" ca="1" si="9"/>
        <v>28.501943149071266</v>
      </c>
      <c r="AK1611" s="17">
        <f t="shared" ca="1" si="10"/>
        <v>0.14379791917241161</v>
      </c>
      <c r="AL1611" s="17">
        <f t="shared" ca="1" si="11"/>
        <v>0.1317223296359907</v>
      </c>
      <c r="AM1611" s="26">
        <f t="shared" ca="1" si="12"/>
        <v>0</v>
      </c>
      <c r="AN1611" s="26">
        <f t="shared" ca="1" si="13"/>
        <v>1</v>
      </c>
      <c r="AO1611" s="25">
        <f t="shared" si="20"/>
        <v>0</v>
      </c>
      <c r="AP1611" s="26">
        <f t="shared" si="21"/>
        <v>0</v>
      </c>
      <c r="AQ1611" s="25">
        <f t="shared" si="22"/>
        <v>1</v>
      </c>
      <c r="AR1611" s="26">
        <f t="shared" si="23"/>
        <v>0</v>
      </c>
      <c r="BD1611" s="30"/>
      <c r="BE1611" s="30"/>
      <c r="BF1611" s="30"/>
    </row>
    <row r="1612" spans="1:58" x14ac:dyDescent="0.2">
      <c r="A1612" s="41">
        <v>40408</v>
      </c>
      <c r="B1612" s="13">
        <v>29</v>
      </c>
      <c r="C1612" s="14">
        <v>31.1</v>
      </c>
      <c r="D1612" s="31">
        <f t="shared" si="14"/>
        <v>15406.426199538939</v>
      </c>
      <c r="E1612" s="31">
        <f t="shared" si="15"/>
        <v>0</v>
      </c>
      <c r="F1612" s="16">
        <f t="shared" si="0"/>
        <v>15406.426199538939</v>
      </c>
      <c r="G1612" s="16">
        <f t="shared" si="1"/>
        <v>29</v>
      </c>
      <c r="H1612" s="17">
        <f t="shared" si="2"/>
        <v>6.7524115755627001E-2</v>
      </c>
      <c r="I1612" s="16">
        <v>24.59</v>
      </c>
      <c r="J1612" s="32">
        <f t="shared" si="16"/>
        <v>0.98471986417657043</v>
      </c>
      <c r="K1612" s="72">
        <f t="shared" ca="1" si="83"/>
        <v>5753.5920794331651</v>
      </c>
      <c r="L1612" s="16">
        <v>5688.3198240000002</v>
      </c>
      <c r="M1612" s="21">
        <f t="shared" ca="1" si="84"/>
        <v>1.1474786484010626E-2</v>
      </c>
      <c r="N1612" s="18"/>
      <c r="O1612" s="21"/>
      <c r="P1612" s="21"/>
      <c r="Q1612" s="33">
        <f t="shared" si="17"/>
        <v>1.0152801358234296</v>
      </c>
      <c r="R1612" s="5">
        <f t="shared" ca="1" si="4"/>
        <v>5.7065550289834439</v>
      </c>
      <c r="S1612" s="20"/>
      <c r="T1612" s="20"/>
      <c r="U1612" s="5">
        <f t="shared" ca="1" si="5"/>
        <v>10.762177360508478</v>
      </c>
      <c r="V1612" s="23"/>
      <c r="W1612" s="20"/>
      <c r="X1612" s="32">
        <f t="shared" si="18"/>
        <v>0.96943972835314096</v>
      </c>
      <c r="Y1612" s="18">
        <f t="shared" ca="1" si="6"/>
        <v>47391826.675786234</v>
      </c>
      <c r="Z1612" s="20"/>
      <c r="AA1612" s="20"/>
      <c r="AB1612" s="18"/>
      <c r="AC1612" s="20"/>
      <c r="AD1612" s="20"/>
      <c r="AE1612" s="24">
        <v>19</v>
      </c>
      <c r="AH1612" s="25" t="str">
        <f t="shared" ca="1" si="7"/>
        <v>-</v>
      </c>
      <c r="AI1612" s="15">
        <f t="shared" ca="1" si="8"/>
        <v>27.155345372526167</v>
      </c>
      <c r="AJ1612" s="15">
        <f t="shared" ca="1" si="9"/>
        <v>28.545201894236932</v>
      </c>
      <c r="AK1612" s="17">
        <f t="shared" ca="1" si="10"/>
        <v>0.12903862933010987</v>
      </c>
      <c r="AL1612" s="17">
        <f t="shared" ca="1" si="11"/>
        <v>0.12935207720463654</v>
      </c>
      <c r="AM1612" s="26">
        <f t="shared" ca="1" si="12"/>
        <v>0</v>
      </c>
      <c r="AN1612" s="26">
        <f t="shared" ca="1" si="13"/>
        <v>0</v>
      </c>
      <c r="AO1612" s="25">
        <f t="shared" si="20"/>
        <v>0</v>
      </c>
      <c r="AP1612" s="26">
        <f t="shared" si="21"/>
        <v>0</v>
      </c>
      <c r="AQ1612" s="25">
        <f t="shared" si="22"/>
        <v>1</v>
      </c>
      <c r="AR1612" s="26">
        <f t="shared" si="23"/>
        <v>0</v>
      </c>
      <c r="BD1612" s="30"/>
      <c r="BE1612" s="30"/>
      <c r="BF1612" s="30"/>
    </row>
    <row r="1613" spans="1:58" x14ac:dyDescent="0.2">
      <c r="A1613" s="40">
        <v>40409</v>
      </c>
      <c r="B1613" s="13">
        <v>29.9</v>
      </c>
      <c r="C1613" s="14">
        <v>32.15</v>
      </c>
      <c r="D1613" s="31">
        <f t="shared" si="14"/>
        <v>14595.5616627211</v>
      </c>
      <c r="E1613" s="31">
        <f t="shared" si="15"/>
        <v>756.1116259716182</v>
      </c>
      <c r="F1613" s="73">
        <f t="shared" si="0"/>
        <v>15351.673288692718</v>
      </c>
      <c r="G1613" s="16">
        <f t="shared" si="1"/>
        <v>30.010818614130432</v>
      </c>
      <c r="H1613" s="17">
        <f t="shared" si="2"/>
        <v>6.998444790046654E-2</v>
      </c>
      <c r="I1613" s="16">
        <v>26.44</v>
      </c>
      <c r="J1613" s="32">
        <f t="shared" si="16"/>
        <v>1.0311780393438412</v>
      </c>
      <c r="K1613" s="72">
        <f t="shared" ca="1" si="83"/>
        <v>5932.7359240376018</v>
      </c>
      <c r="L1613" s="16">
        <v>5939.2001950000003</v>
      </c>
      <c r="M1613" s="21">
        <f t="shared" ca="1" si="84"/>
        <v>-1.0884076559400412E-3</v>
      </c>
      <c r="N1613" s="18"/>
      <c r="O1613" s="21"/>
      <c r="P1613" s="21"/>
      <c r="Q1613" s="33">
        <f t="shared" si="17"/>
        <v>0.96882196065615866</v>
      </c>
      <c r="R1613" s="5">
        <f t="shared" ca="1" si="4"/>
        <v>5.5284055160745726</v>
      </c>
      <c r="S1613" s="20"/>
      <c r="T1613" s="20"/>
      <c r="U1613" s="5">
        <f t="shared" ca="1" si="5"/>
        <v>10.426276811011833</v>
      </c>
      <c r="V1613" s="23"/>
      <c r="W1613" s="20"/>
      <c r="X1613" s="32">
        <f t="shared" si="18"/>
        <v>1.0623560786876827</v>
      </c>
      <c r="Y1613" s="18">
        <f t="shared" ca="1" si="6"/>
        <v>50343681.655798666</v>
      </c>
      <c r="Z1613" s="20"/>
      <c r="AA1613" s="20"/>
      <c r="AB1613" s="18"/>
      <c r="AC1613" s="20"/>
      <c r="AD1613" s="20"/>
      <c r="AE1613" s="24">
        <f t="shared" ref="AE1613:AE1630" si="103">AE1612-1</f>
        <v>18</v>
      </c>
      <c r="AH1613" s="25" t="str">
        <f t="shared" ca="1" si="7"/>
        <v>-</v>
      </c>
      <c r="AI1613" s="15">
        <f t="shared" ca="1" si="8"/>
        <v>27.210622449389522</v>
      </c>
      <c r="AJ1613" s="15">
        <f t="shared" ca="1" si="9"/>
        <v>28.582134803515924</v>
      </c>
      <c r="AK1613" s="17">
        <f t="shared" ca="1" si="10"/>
        <v>0.11874324452072815</v>
      </c>
      <c r="AL1613" s="17">
        <f t="shared" ca="1" si="11"/>
        <v>0.12710718158730461</v>
      </c>
      <c r="AM1613" s="26">
        <f t="shared" ca="1" si="12"/>
        <v>0</v>
      </c>
      <c r="AN1613" s="26">
        <f t="shared" ca="1" si="13"/>
        <v>0</v>
      </c>
      <c r="AO1613" s="25">
        <f t="shared" si="20"/>
        <v>0</v>
      </c>
      <c r="AP1613" s="26">
        <f t="shared" si="21"/>
        <v>0</v>
      </c>
      <c r="AQ1613" s="25">
        <f t="shared" si="22"/>
        <v>1</v>
      </c>
      <c r="AR1613" s="26">
        <f t="shared" si="23"/>
        <v>0</v>
      </c>
      <c r="BD1613" s="30"/>
      <c r="BE1613" s="30"/>
      <c r="BF1613" s="30"/>
    </row>
    <row r="1614" spans="1:58" x14ac:dyDescent="0.2">
      <c r="A1614" s="40">
        <v>40410</v>
      </c>
      <c r="B1614" s="13">
        <v>29.6</v>
      </c>
      <c r="C1614" s="14">
        <v>32.25</v>
      </c>
      <c r="D1614" s="31">
        <f t="shared" si="14"/>
        <v>13784.697125903262</v>
      </c>
      <c r="E1614" s="31">
        <f t="shared" si="15"/>
        <v>1510.2282558581933</v>
      </c>
      <c r="F1614" s="16">
        <f t="shared" si="0"/>
        <v>15294.925381761455</v>
      </c>
      <c r="G1614" s="16">
        <f t="shared" si="1"/>
        <v>29.861662268898453</v>
      </c>
      <c r="H1614" s="17">
        <f t="shared" si="2"/>
        <v>8.2170542635658816E-2</v>
      </c>
      <c r="I1614" s="16">
        <v>25.49</v>
      </c>
      <c r="J1614" s="32">
        <f t="shared" si="16"/>
        <v>0.99135175711470858</v>
      </c>
      <c r="K1614" s="72">
        <f t="shared" ca="1" si="83"/>
        <v>5881.1884087502722</v>
      </c>
      <c r="L1614" s="16">
        <v>5847.0400390000004</v>
      </c>
      <c r="M1614" s="21">
        <f t="shared" ca="1" si="84"/>
        <v>5.8402832069732197E-3</v>
      </c>
      <c r="N1614" s="18"/>
      <c r="O1614" s="21"/>
      <c r="P1614" s="21"/>
      <c r="Q1614" s="33">
        <f t="shared" si="17"/>
        <v>1.0086482428852914</v>
      </c>
      <c r="R1614" s="5">
        <f t="shared" ca="1" si="4"/>
        <v>5.5759842119000753</v>
      </c>
      <c r="S1614" s="20"/>
      <c r="T1614" s="20"/>
      <c r="U1614" s="5">
        <f t="shared" ca="1" si="5"/>
        <v>10.516085750184217</v>
      </c>
      <c r="V1614" s="23"/>
      <c r="W1614" s="20"/>
      <c r="X1614" s="32">
        <f t="shared" si="18"/>
        <v>0.98270351422941704</v>
      </c>
      <c r="Y1614" s="18">
        <f t="shared" ca="1" si="6"/>
        <v>49469656.915154301</v>
      </c>
      <c r="Z1614" s="20"/>
      <c r="AA1614" s="20"/>
      <c r="AB1614" s="18"/>
      <c r="AC1614" s="20"/>
      <c r="AD1614" s="20"/>
      <c r="AE1614" s="24">
        <f t="shared" si="103"/>
        <v>17</v>
      </c>
      <c r="AH1614" s="25" t="str">
        <f t="shared" ca="1" si="7"/>
        <v>-</v>
      </c>
      <c r="AI1614" s="15">
        <f t="shared" ca="1" si="8"/>
        <v>27.326246137679224</v>
      </c>
      <c r="AJ1614" s="15">
        <f t="shared" ca="1" si="9"/>
        <v>28.605302976411188</v>
      </c>
      <c r="AK1614" s="17">
        <f t="shared" ca="1" si="10"/>
        <v>0.1108077193194056</v>
      </c>
      <c r="AL1614" s="17">
        <f t="shared" ca="1" si="11"/>
        <v>0.1257211013715985</v>
      </c>
      <c r="AM1614" s="26">
        <f t="shared" ca="1" si="12"/>
        <v>0</v>
      </c>
      <c r="AN1614" s="26">
        <f t="shared" ca="1" si="13"/>
        <v>0</v>
      </c>
      <c r="AO1614" s="25">
        <f t="shared" si="20"/>
        <v>0</v>
      </c>
      <c r="AP1614" s="26">
        <f t="shared" si="21"/>
        <v>0</v>
      </c>
      <c r="AQ1614" s="25">
        <f t="shared" si="22"/>
        <v>1</v>
      </c>
      <c r="AR1614" s="26">
        <f t="shared" si="23"/>
        <v>0</v>
      </c>
      <c r="BD1614" s="30"/>
      <c r="BE1614" s="30"/>
      <c r="BF1614" s="30"/>
    </row>
    <row r="1615" spans="1:58" x14ac:dyDescent="0.2">
      <c r="A1615" s="40">
        <v>40413</v>
      </c>
      <c r="B1615" s="13">
        <v>29</v>
      </c>
      <c r="C1615" s="14">
        <v>32.15</v>
      </c>
      <c r="D1615" s="31">
        <f t="shared" si="14"/>
        <v>12973.832589085423</v>
      </c>
      <c r="E1615" s="31">
        <f t="shared" si="15"/>
        <v>2254.463613681698</v>
      </c>
      <c r="F1615" s="16">
        <f t="shared" si="0"/>
        <v>15228.29620276712</v>
      </c>
      <c r="G1615" s="16">
        <f t="shared" si="1"/>
        <v>29.466339785392861</v>
      </c>
      <c r="H1615" s="17">
        <f t="shared" si="2"/>
        <v>9.7978227060653178E-2</v>
      </c>
      <c r="I1615" s="16">
        <v>25.66</v>
      </c>
      <c r="J1615" s="32">
        <f t="shared" si="16"/>
        <v>0.98246291537367247</v>
      </c>
      <c r="K1615" s="72">
        <f t="shared" ca="1" si="83"/>
        <v>5777.8139504220289</v>
      </c>
      <c r="L1615" s="16">
        <v>5775.3598629999997</v>
      </c>
      <c r="M1615" s="21">
        <f t="shared" ca="1" si="84"/>
        <v>4.2492372427758811E-4</v>
      </c>
      <c r="N1615" s="18"/>
      <c r="O1615" s="21"/>
      <c r="P1615" s="21"/>
      <c r="Q1615" s="33">
        <f t="shared" si="17"/>
        <v>1.0175370846263274</v>
      </c>
      <c r="R1615" s="5">
        <f t="shared" ca="1" si="4"/>
        <v>5.6735343570732883</v>
      </c>
      <c r="S1615" s="20"/>
      <c r="T1615" s="20"/>
      <c r="U1615" s="5">
        <f t="shared" ca="1" si="5"/>
        <v>10.700140899420864</v>
      </c>
      <c r="V1615" s="23"/>
      <c r="W1615" s="20"/>
      <c r="X1615" s="32">
        <f t="shared" si="18"/>
        <v>0.96492583074734495</v>
      </c>
      <c r="Y1615" s="18">
        <f t="shared" ca="1" si="6"/>
        <v>47731408.235511102</v>
      </c>
      <c r="Z1615" s="20"/>
      <c r="AA1615" s="20"/>
      <c r="AB1615" s="18"/>
      <c r="AC1615" s="20"/>
      <c r="AD1615" s="20"/>
      <c r="AE1615" s="24">
        <f t="shared" si="103"/>
        <v>16</v>
      </c>
      <c r="AH1615" s="25" t="str">
        <f t="shared" ca="1" si="7"/>
        <v>-</v>
      </c>
      <c r="AI1615" s="15">
        <f t="shared" ca="1" si="8"/>
        <v>27.449611919738945</v>
      </c>
      <c r="AJ1615" s="15">
        <f t="shared" ca="1" si="9"/>
        <v>28.575542954708382</v>
      </c>
      <c r="AK1615" s="17">
        <f t="shared" ca="1" si="10"/>
        <v>0.10569334131051339</v>
      </c>
      <c r="AL1615" s="17">
        <f t="shared" ca="1" si="11"/>
        <v>0.12496099930414808</v>
      </c>
      <c r="AM1615" s="26">
        <f t="shared" ca="1" si="12"/>
        <v>0</v>
      </c>
      <c r="AN1615" s="26">
        <f t="shared" ca="1" si="13"/>
        <v>0</v>
      </c>
      <c r="AO1615" s="25">
        <f t="shared" si="20"/>
        <v>0</v>
      </c>
      <c r="AP1615" s="26">
        <f t="shared" si="21"/>
        <v>0</v>
      </c>
      <c r="AQ1615" s="25">
        <f t="shared" si="22"/>
        <v>1</v>
      </c>
      <c r="AR1615" s="26">
        <f t="shared" si="23"/>
        <v>0</v>
      </c>
      <c r="BD1615" s="30"/>
      <c r="BE1615" s="30"/>
      <c r="BF1615" s="30"/>
    </row>
    <row r="1616" spans="1:58" x14ac:dyDescent="0.2">
      <c r="A1616" s="40">
        <v>40414</v>
      </c>
      <c r="B1616" s="13">
        <v>29.8</v>
      </c>
      <c r="C1616" s="14">
        <v>32.85</v>
      </c>
      <c r="D1616" s="31">
        <f t="shared" si="14"/>
        <v>12162.968052267584</v>
      </c>
      <c r="E1616" s="31">
        <f t="shared" si="15"/>
        <v>2985.8810807957675</v>
      </c>
      <c r="F1616" s="16">
        <f t="shared" si="0"/>
        <v>15148.849133063351</v>
      </c>
      <c r="G1616" s="16">
        <f t="shared" si="1"/>
        <v>30.401163640645851</v>
      </c>
      <c r="H1616" s="17">
        <f t="shared" si="2"/>
        <v>9.284627092846276E-2</v>
      </c>
      <c r="I1616" s="16">
        <v>27.46</v>
      </c>
      <c r="J1616" s="32">
        <f t="shared" si="16"/>
        <v>1.0263425622992626</v>
      </c>
      <c r="K1616" s="72">
        <f t="shared" ca="1" si="83"/>
        <v>5929.7746194794008</v>
      </c>
      <c r="L1616" s="16">
        <v>5952</v>
      </c>
      <c r="M1616" s="21">
        <f t="shared" ca="1" si="84"/>
        <v>-3.7341029100469041E-3</v>
      </c>
      <c r="N1616" s="18"/>
      <c r="O1616" s="21"/>
      <c r="P1616" s="21"/>
      <c r="Q1616" s="33">
        <f t="shared" si="17"/>
        <v>0.97365743770073754</v>
      </c>
      <c r="R1616" s="5">
        <f t="shared" ca="1" si="4"/>
        <v>5.5238487989524003</v>
      </c>
      <c r="S1616" s="20"/>
      <c r="T1616" s="20"/>
      <c r="U1616" s="5">
        <f t="shared" ca="1" si="5"/>
        <v>10.417915097118371</v>
      </c>
      <c r="V1616" s="23"/>
      <c r="W1616" s="20"/>
      <c r="X1616" s="32">
        <f t="shared" si="18"/>
        <v>1.0526851245985249</v>
      </c>
      <c r="Y1616" s="18">
        <f t="shared" ca="1" si="6"/>
        <v>50242836.569693729</v>
      </c>
      <c r="Z1616" s="20"/>
      <c r="AA1616" s="20"/>
      <c r="AB1616" s="18"/>
      <c r="AC1616" s="20"/>
      <c r="AD1616" s="20"/>
      <c r="AE1616" s="24">
        <f t="shared" si="103"/>
        <v>15</v>
      </c>
      <c r="AH1616" s="25" t="str">
        <f t="shared" ca="1" si="7"/>
        <v>-</v>
      </c>
      <c r="AI1616" s="15">
        <f t="shared" ca="1" si="8"/>
        <v>27.659601974481667</v>
      </c>
      <c r="AJ1616" s="15">
        <f t="shared" ca="1" si="9"/>
        <v>28.587250922182882</v>
      </c>
      <c r="AK1616" s="17">
        <f t="shared" ca="1" si="10"/>
        <v>9.727974615773384E-2</v>
      </c>
      <c r="AL1616" s="17">
        <f t="shared" ca="1" si="11"/>
        <v>0.12316720615430406</v>
      </c>
      <c r="AM1616" s="26">
        <f t="shared" ca="1" si="12"/>
        <v>0</v>
      </c>
      <c r="AN1616" s="26">
        <f t="shared" ca="1" si="13"/>
        <v>0</v>
      </c>
      <c r="AO1616" s="25">
        <f t="shared" si="20"/>
        <v>0</v>
      </c>
      <c r="AP1616" s="26">
        <f t="shared" si="21"/>
        <v>0</v>
      </c>
      <c r="AQ1616" s="25">
        <f t="shared" si="22"/>
        <v>1</v>
      </c>
      <c r="AR1616" s="26">
        <f t="shared" si="23"/>
        <v>0</v>
      </c>
      <c r="BD1616" s="30"/>
      <c r="BE1616" s="30"/>
      <c r="BF1616" s="30"/>
    </row>
    <row r="1617" spans="1:58" x14ac:dyDescent="0.2">
      <c r="A1617" s="40">
        <v>40415</v>
      </c>
      <c r="B1617" s="13">
        <v>29.15</v>
      </c>
      <c r="C1617" s="14">
        <v>32.299999999999997</v>
      </c>
      <c r="D1617" s="31">
        <f t="shared" si="14"/>
        <v>11352.103515449746</v>
      </c>
      <c r="E1617" s="31">
        <f t="shared" si="15"/>
        <v>3721.4598691419351</v>
      </c>
      <c r="F1617" s="16">
        <f t="shared" si="0"/>
        <v>15073.563384591682</v>
      </c>
      <c r="G1617" s="16">
        <f t="shared" si="1"/>
        <v>29.927692592567723</v>
      </c>
      <c r="H1617" s="17">
        <f t="shared" si="2"/>
        <v>9.7523219814241502E-2</v>
      </c>
      <c r="I1617" s="16">
        <v>26.7</v>
      </c>
      <c r="J1617" s="32">
        <f t="shared" si="16"/>
        <v>0.97953355593055536</v>
      </c>
      <c r="K1617" s="72">
        <f t="shared" ca="1" si="83"/>
        <v>5808.1764215172288</v>
      </c>
      <c r="L1617" s="16">
        <v>5803.5200199999999</v>
      </c>
      <c r="M1617" s="21">
        <f t="shared" ca="1" si="84"/>
        <v>8.0234090710156879E-4</v>
      </c>
      <c r="N1617" s="18"/>
      <c r="O1617" s="21"/>
      <c r="P1617" s="21"/>
      <c r="Q1617" s="33">
        <f t="shared" si="17"/>
        <v>1.0204664440694446</v>
      </c>
      <c r="R1617" s="5">
        <f t="shared" ca="1" si="4"/>
        <v>5.6366675155063994</v>
      </c>
      <c r="S1617" s="20"/>
      <c r="T1617" s="20"/>
      <c r="U1617" s="5">
        <f t="shared" ca="1" si="5"/>
        <v>10.630768812336493</v>
      </c>
      <c r="V1617" s="23"/>
      <c r="W1617" s="20"/>
      <c r="X1617" s="32">
        <f t="shared" si="18"/>
        <v>0.95906711186111082</v>
      </c>
      <c r="Y1617" s="18">
        <f t="shared" ca="1" si="6"/>
        <v>48183080.872529201</v>
      </c>
      <c r="Z1617" s="20"/>
      <c r="AA1617" s="20"/>
      <c r="AB1617" s="18"/>
      <c r="AC1617" s="20"/>
      <c r="AD1617" s="20"/>
      <c r="AE1617" s="24">
        <f t="shared" si="103"/>
        <v>14</v>
      </c>
      <c r="AH1617" s="25" t="str">
        <f t="shared" ca="1" si="7"/>
        <v>-</v>
      </c>
      <c r="AI1617" s="15">
        <f t="shared" ca="1" si="8"/>
        <v>27.846534938669336</v>
      </c>
      <c r="AJ1617" s="15">
        <f t="shared" ca="1" si="9"/>
        <v>28.574657018625491</v>
      </c>
      <c r="AK1617" s="17">
        <f t="shared" ca="1" si="10"/>
        <v>8.4671137349184966E-2</v>
      </c>
      <c r="AL1617" s="17">
        <f t="shared" ca="1" si="11"/>
        <v>0.12153513466542143</v>
      </c>
      <c r="AM1617" s="26">
        <f t="shared" ca="1" si="12"/>
        <v>0</v>
      </c>
      <c r="AN1617" s="26">
        <f t="shared" ca="1" si="13"/>
        <v>0</v>
      </c>
      <c r="AO1617" s="25">
        <f t="shared" si="20"/>
        <v>0</v>
      </c>
      <c r="AP1617" s="26">
        <f t="shared" si="21"/>
        <v>0</v>
      </c>
      <c r="AQ1617" s="25">
        <f t="shared" si="22"/>
        <v>1</v>
      </c>
      <c r="AR1617" s="26">
        <f t="shared" si="23"/>
        <v>0</v>
      </c>
      <c r="BD1617" s="30"/>
      <c r="BE1617" s="30"/>
      <c r="BF1617" s="30"/>
    </row>
    <row r="1618" spans="1:58" x14ac:dyDescent="0.2">
      <c r="A1618" s="40">
        <v>40416</v>
      </c>
      <c r="B1618" s="13">
        <v>29.55</v>
      </c>
      <c r="C1618" s="14">
        <v>32.5</v>
      </c>
      <c r="D1618" s="31">
        <f t="shared" si="14"/>
        <v>10541.238978631907</v>
      </c>
      <c r="E1618" s="31">
        <f t="shared" si="15"/>
        <v>4453.246285496115</v>
      </c>
      <c r="F1618" s="16">
        <f t="shared" si="0"/>
        <v>14994.485264128023</v>
      </c>
      <c r="G1618" s="16">
        <f t="shared" si="1"/>
        <v>30.426127210157851</v>
      </c>
      <c r="H1618" s="17">
        <f t="shared" si="2"/>
        <v>9.0769230769230713E-2</v>
      </c>
      <c r="I1618" s="16">
        <v>27.37</v>
      </c>
      <c r="J1618" s="32">
        <f t="shared" si="16"/>
        <v>1.0113211099870971</v>
      </c>
      <c r="K1618" s="72">
        <f t="shared" ca="1" si="83"/>
        <v>5873.6919571954995</v>
      </c>
      <c r="L1618" s="16">
        <v>5862.3999020000001</v>
      </c>
      <c r="M1618" s="21">
        <f t="shared" ca="1" si="84"/>
        <v>1.9261830281566172E-3</v>
      </c>
      <c r="N1618" s="18"/>
      <c r="O1618" s="21"/>
      <c r="P1618" s="21"/>
      <c r="Q1618" s="33">
        <f t="shared" si="17"/>
        <v>0.98867889001290277</v>
      </c>
      <c r="R1618" s="5">
        <f t="shared" ca="1" si="4"/>
        <v>5.5726220248268845</v>
      </c>
      <c r="S1618" s="20"/>
      <c r="T1618" s="20"/>
      <c r="U1618" s="5">
        <f t="shared" ca="1" si="5"/>
        <v>10.510056880694128</v>
      </c>
      <c r="V1618" s="23"/>
      <c r="W1618" s="20"/>
      <c r="X1618" s="32">
        <f t="shared" si="18"/>
        <v>1.0226422199741945</v>
      </c>
      <c r="Y1618" s="18">
        <f t="shared" ca="1" si="6"/>
        <v>49270809.909038521</v>
      </c>
      <c r="Z1618" s="20"/>
      <c r="AA1618" s="20"/>
      <c r="AB1618" s="18"/>
      <c r="AC1618" s="20"/>
      <c r="AD1618" s="20"/>
      <c r="AE1618" s="24">
        <f t="shared" si="103"/>
        <v>13</v>
      </c>
      <c r="AH1618" s="25" t="str">
        <f t="shared" ca="1" si="7"/>
        <v>-</v>
      </c>
      <c r="AI1618" s="15">
        <f t="shared" ca="1" si="8"/>
        <v>28.035672855811132</v>
      </c>
      <c r="AJ1618" s="15">
        <f t="shared" ca="1" si="9"/>
        <v>28.500133320800256</v>
      </c>
      <c r="AK1618" s="17">
        <f t="shared" ca="1" si="10"/>
        <v>8.8545323184785585E-2</v>
      </c>
      <c r="AL1618" s="17">
        <f t="shared" ca="1" si="11"/>
        <v>0.11898152054645084</v>
      </c>
      <c r="AM1618" s="26">
        <f t="shared" ca="1" si="12"/>
        <v>0</v>
      </c>
      <c r="AN1618" s="26">
        <f t="shared" ca="1" si="13"/>
        <v>0</v>
      </c>
      <c r="AO1618" s="25">
        <f t="shared" si="20"/>
        <v>0</v>
      </c>
      <c r="AP1618" s="26">
        <f t="shared" si="21"/>
        <v>0</v>
      </c>
      <c r="AQ1618" s="25">
        <f t="shared" si="22"/>
        <v>1</v>
      </c>
      <c r="AR1618" s="26">
        <f t="shared" si="23"/>
        <v>0</v>
      </c>
      <c r="BD1618" s="30"/>
      <c r="BE1618" s="30"/>
      <c r="BF1618" s="30"/>
    </row>
    <row r="1619" spans="1:58" x14ac:dyDescent="0.2">
      <c r="A1619" s="40">
        <v>40417</v>
      </c>
      <c r="B1619" s="13">
        <v>27.55</v>
      </c>
      <c r="C1619" s="14">
        <v>30.9</v>
      </c>
      <c r="D1619" s="31">
        <f t="shared" si="14"/>
        <v>9730.3744418140686</v>
      </c>
      <c r="E1619" s="31">
        <f t="shared" si="15"/>
        <v>5190.5092720489502</v>
      </c>
      <c r="F1619" s="16">
        <f t="shared" si="0"/>
        <v>14920.883713863019</v>
      </c>
      <c r="G1619" s="16">
        <f t="shared" si="1"/>
        <v>28.715360336211759</v>
      </c>
      <c r="H1619" s="17">
        <f t="shared" si="2"/>
        <v>0.10841423948220064</v>
      </c>
      <c r="I1619" s="16">
        <v>24.45</v>
      </c>
      <c r="J1619" s="32">
        <f t="shared" si="16"/>
        <v>0.93914051726061953</v>
      </c>
      <c r="K1619" s="72">
        <f t="shared" ca="1" si="83"/>
        <v>5515.9972175882504</v>
      </c>
      <c r="L1619" s="16">
        <v>5504</v>
      </c>
      <c r="M1619" s="21">
        <f t="shared" ca="1" si="84"/>
        <v>2.1797270327489735E-3</v>
      </c>
      <c r="N1619" s="18"/>
      <c r="O1619" s="21"/>
      <c r="P1619" s="21"/>
      <c r="Q1619" s="33">
        <f t="shared" si="17"/>
        <v>1.0608594827393805</v>
      </c>
      <c r="R1619" s="5">
        <f t="shared" ca="1" si="4"/>
        <v>5.9115226422419953</v>
      </c>
      <c r="S1619" s="20"/>
      <c r="T1619" s="20"/>
      <c r="U1619" s="5">
        <f t="shared" ca="1" si="5"/>
        <v>11.149311791425989</v>
      </c>
      <c r="V1619" s="23"/>
      <c r="W1619" s="20"/>
      <c r="X1619" s="32">
        <f t="shared" si="18"/>
        <v>0.87828103452123918</v>
      </c>
      <c r="Y1619" s="18">
        <f t="shared" ca="1" si="6"/>
        <v>43270769.926370151</v>
      </c>
      <c r="Z1619" s="20"/>
      <c r="AA1619" s="20"/>
      <c r="AB1619" s="18"/>
      <c r="AC1619" s="20"/>
      <c r="AD1619" s="20"/>
      <c r="AE1619" s="24">
        <f t="shared" si="103"/>
        <v>12</v>
      </c>
      <c r="AH1619" s="25" t="str">
        <f t="shared" ca="1" si="7"/>
        <v>-</v>
      </c>
      <c r="AI1619" s="15">
        <f t="shared" ca="1" si="8"/>
        <v>28.137130502889082</v>
      </c>
      <c r="AJ1619" s="15">
        <f t="shared" ca="1" si="9"/>
        <v>28.371177521159613</v>
      </c>
      <c r="AK1619" s="17">
        <f t="shared" ca="1" si="10"/>
        <v>9.495028844840793E-2</v>
      </c>
      <c r="AL1619" s="17">
        <f t="shared" ca="1" si="11"/>
        <v>0.11705487886851873</v>
      </c>
      <c r="AM1619" s="26">
        <f t="shared" ca="1" si="12"/>
        <v>0</v>
      </c>
      <c r="AN1619" s="26">
        <f t="shared" ca="1" si="13"/>
        <v>0</v>
      </c>
      <c r="AO1619" s="25">
        <f t="shared" si="20"/>
        <v>0</v>
      </c>
      <c r="AP1619" s="26">
        <f t="shared" si="21"/>
        <v>0</v>
      </c>
      <c r="AQ1619" s="25">
        <f t="shared" si="22"/>
        <v>1</v>
      </c>
      <c r="AR1619" s="26">
        <f t="shared" si="23"/>
        <v>0</v>
      </c>
      <c r="BD1619" s="30"/>
      <c r="BE1619" s="30"/>
      <c r="BF1619" s="30"/>
    </row>
    <row r="1620" spans="1:58" x14ac:dyDescent="0.2">
      <c r="A1620" s="40">
        <v>40420</v>
      </c>
      <c r="B1620" s="13">
        <v>28.45</v>
      </c>
      <c r="C1620" s="14">
        <v>31.75</v>
      </c>
      <c r="D1620" s="31">
        <f t="shared" si="14"/>
        <v>8919.50990499623</v>
      </c>
      <c r="E1620" s="31">
        <f t="shared" si="15"/>
        <v>5913.4645467845967</v>
      </c>
      <c r="F1620" s="16">
        <f t="shared" si="0"/>
        <v>14832.974451780827</v>
      </c>
      <c r="G1620" s="16">
        <f t="shared" si="1"/>
        <v>29.765611583356183</v>
      </c>
      <c r="H1620" s="17">
        <f t="shared" si="2"/>
        <v>0.10393700787401572</v>
      </c>
      <c r="I1620" s="16">
        <v>27.21</v>
      </c>
      <c r="J1620" s="32">
        <f t="shared" si="16"/>
        <v>1.0304673665791084</v>
      </c>
      <c r="K1620" s="72">
        <f t="shared" ca="1" si="83"/>
        <v>5683.8233993278945</v>
      </c>
      <c r="L1620" s="16">
        <v>5678.080078</v>
      </c>
      <c r="M1620" s="21">
        <f t="shared" ca="1" si="84"/>
        <v>1.0114900193372355E-3</v>
      </c>
      <c r="N1620" s="18"/>
      <c r="O1620" s="21"/>
      <c r="P1620" s="21"/>
      <c r="Q1620" s="33">
        <f t="shared" si="17"/>
        <v>0.96953263342089147</v>
      </c>
      <c r="R1620" s="5">
        <f t="shared" ca="1" si="4"/>
        <v>5.731175351686101</v>
      </c>
      <c r="S1620" s="20"/>
      <c r="T1620" s="20"/>
      <c r="U1620" s="5">
        <f t="shared" ca="1" si="5"/>
        <v>10.809251549891499</v>
      </c>
      <c r="V1620" s="23"/>
      <c r="W1620" s="20"/>
      <c r="X1620" s="32">
        <f t="shared" si="18"/>
        <v>1.0609347331582171</v>
      </c>
      <c r="Y1620" s="18">
        <f t="shared" ca="1" si="6"/>
        <v>45904441.43157135</v>
      </c>
      <c r="Z1620" s="20"/>
      <c r="AA1620" s="20"/>
      <c r="AB1620" s="18"/>
      <c r="AC1620" s="20"/>
      <c r="AD1620" s="20"/>
      <c r="AE1620" s="24">
        <f t="shared" si="103"/>
        <v>11</v>
      </c>
      <c r="AH1620" s="25" t="str">
        <f t="shared" ca="1" si="7"/>
        <v>-</v>
      </c>
      <c r="AI1620" s="15">
        <f t="shared" ca="1" si="8"/>
        <v>28.293709016042541</v>
      </c>
      <c r="AJ1620" s="15">
        <f t="shared" ca="1" si="9"/>
        <v>28.274930923070876</v>
      </c>
      <c r="AK1620" s="17">
        <f t="shared" ca="1" si="10"/>
        <v>9.8578032654800751E-2</v>
      </c>
      <c r="AL1620" s="17">
        <f t="shared" ca="1" si="11"/>
        <v>0.11442932023902311</v>
      </c>
      <c r="AM1620" s="26">
        <f t="shared" ca="1" si="12"/>
        <v>1</v>
      </c>
      <c r="AN1620" s="26">
        <f t="shared" ca="1" si="13"/>
        <v>0</v>
      </c>
      <c r="AO1620" s="25">
        <f t="shared" si="20"/>
        <v>0</v>
      </c>
      <c r="AP1620" s="26">
        <f t="shared" si="21"/>
        <v>0</v>
      </c>
      <c r="AQ1620" s="25">
        <f t="shared" si="22"/>
        <v>1</v>
      </c>
      <c r="AR1620" s="26">
        <f t="shared" si="23"/>
        <v>0</v>
      </c>
      <c r="BD1620" s="30"/>
      <c r="BE1620" s="30"/>
      <c r="BF1620" s="30"/>
    </row>
    <row r="1621" spans="1:58" x14ac:dyDescent="0.2">
      <c r="A1621" s="40">
        <v>40421</v>
      </c>
      <c r="B1621" s="13">
        <v>27.9</v>
      </c>
      <c r="C1621" s="14">
        <v>31.25</v>
      </c>
      <c r="D1621" s="31">
        <f t="shared" si="14"/>
        <v>8108.6453681783914</v>
      </c>
      <c r="E1621" s="31">
        <f t="shared" si="15"/>
        <v>6640.0502498544402</v>
      </c>
      <c r="F1621" s="16">
        <f t="shared" si="0"/>
        <v>14748.695618032831</v>
      </c>
      <c r="G1621" s="16">
        <f t="shared" si="1"/>
        <v>29.408212584563415</v>
      </c>
      <c r="H1621" s="17">
        <f t="shared" si="2"/>
        <v>0.10720000000000007</v>
      </c>
      <c r="I1621" s="16">
        <v>26.05</v>
      </c>
      <c r="J1621" s="32">
        <f t="shared" si="16"/>
        <v>0.98237925520141023</v>
      </c>
      <c r="K1621" s="72">
        <f t="shared" ca="1" si="83"/>
        <v>5583.4425626825378</v>
      </c>
      <c r="L1621" s="16">
        <v>5621.7597660000001</v>
      </c>
      <c r="M1621" s="21">
        <f t="shared" ca="1" si="84"/>
        <v>-6.8158734831043595E-3</v>
      </c>
      <c r="N1621" s="18"/>
      <c r="O1621" s="21"/>
      <c r="P1621" s="21"/>
      <c r="Q1621" s="33">
        <f t="shared" si="17"/>
        <v>1.0176207447985899</v>
      </c>
      <c r="R1621" s="5">
        <f t="shared" ca="1" si="4"/>
        <v>5.8319199697169921</v>
      </c>
      <c r="S1621" s="20"/>
      <c r="T1621" s="20"/>
      <c r="U1621" s="5">
        <f t="shared" ca="1" si="5"/>
        <v>10.999342032782701</v>
      </c>
      <c r="V1621" s="23"/>
      <c r="W1621" s="20"/>
      <c r="X1621" s="32">
        <f t="shared" si="18"/>
        <v>0.96475851040282046</v>
      </c>
      <c r="Y1621" s="18">
        <f t="shared" ca="1" si="6"/>
        <v>44283785.89001745</v>
      </c>
      <c r="Z1621" s="20"/>
      <c r="AA1621" s="20"/>
      <c r="AB1621" s="18"/>
      <c r="AC1621" s="20"/>
      <c r="AD1621" s="20"/>
      <c r="AE1621" s="24">
        <f t="shared" si="103"/>
        <v>10</v>
      </c>
      <c r="AH1621" s="25" t="str">
        <f t="shared" ca="1" si="7"/>
        <v>-</v>
      </c>
      <c r="AI1621" s="15">
        <f t="shared" ca="1" si="8"/>
        <v>28.49954525441429</v>
      </c>
      <c r="AJ1621" s="15">
        <f t="shared" ca="1" si="9"/>
        <v>28.194237980043265</v>
      </c>
      <c r="AK1621" s="17">
        <f t="shared" ca="1" si="10"/>
        <v>0.10011499481135856</v>
      </c>
      <c r="AL1621" s="17">
        <f t="shared" ca="1" si="11"/>
        <v>0.11132092607843916</v>
      </c>
      <c r="AM1621" s="26">
        <f t="shared" ca="1" si="12"/>
        <v>1</v>
      </c>
      <c r="AN1621" s="26">
        <f t="shared" ca="1" si="13"/>
        <v>0</v>
      </c>
      <c r="AO1621" s="25">
        <f t="shared" si="20"/>
        <v>0</v>
      </c>
      <c r="AP1621" s="26">
        <f t="shared" si="21"/>
        <v>0</v>
      </c>
      <c r="AQ1621" s="25">
        <f t="shared" si="22"/>
        <v>1</v>
      </c>
      <c r="AR1621" s="26">
        <f t="shared" si="23"/>
        <v>0</v>
      </c>
      <c r="BD1621" s="30"/>
      <c r="BE1621" s="30"/>
      <c r="BF1621" s="30"/>
    </row>
    <row r="1622" spans="1:58" x14ac:dyDescent="0.2">
      <c r="A1622" s="40">
        <v>40422</v>
      </c>
      <c r="B1622" s="13">
        <v>25.8</v>
      </c>
      <c r="C1622" s="14">
        <v>29.75</v>
      </c>
      <c r="D1622" s="31">
        <f t="shared" si="14"/>
        <v>7297.7808313605519</v>
      </c>
      <c r="E1622" s="31">
        <f t="shared" si="15"/>
        <v>7363.9901083254072</v>
      </c>
      <c r="F1622" s="16">
        <f t="shared" si="0"/>
        <v>14661.770939685959</v>
      </c>
      <c r="G1622" s="16">
        <f t="shared" si="1"/>
        <v>27.783918658090045</v>
      </c>
      <c r="H1622" s="17">
        <f t="shared" si="2"/>
        <v>0.13277310924369745</v>
      </c>
      <c r="I1622" s="16">
        <v>23.89</v>
      </c>
      <c r="J1622" s="32">
        <f t="shared" si="16"/>
        <v>0.93919914204622301</v>
      </c>
      <c r="K1622" s="72">
        <f t="shared" ca="1" si="83"/>
        <v>5243.7506786123058</v>
      </c>
      <c r="L1622" s="16">
        <v>5281.2797849999997</v>
      </c>
      <c r="M1622" s="21">
        <f t="shared" ca="1" si="84"/>
        <v>-7.106062908139206E-3</v>
      </c>
      <c r="N1622" s="18"/>
      <c r="O1622" s="21"/>
      <c r="P1622" s="21"/>
      <c r="Q1622" s="33">
        <f t="shared" si="17"/>
        <v>1.0608008579537769</v>
      </c>
      <c r="R1622" s="5">
        <f t="shared" ca="1" si="4"/>
        <v>6.1862479857023391</v>
      </c>
      <c r="S1622" s="20"/>
      <c r="T1622" s="20"/>
      <c r="U1622" s="5">
        <f t="shared" ca="1" si="5"/>
        <v>11.667712002450799</v>
      </c>
      <c r="V1622" s="23"/>
      <c r="W1622" s="20"/>
      <c r="X1622" s="32">
        <f t="shared" si="18"/>
        <v>0.87839828409244602</v>
      </c>
      <c r="Y1622" s="18">
        <f t="shared" ca="1" si="6"/>
        <v>38896241.487026803</v>
      </c>
      <c r="Z1622" s="20"/>
      <c r="AA1622" s="20"/>
      <c r="AB1622" s="18"/>
      <c r="AC1622" s="20"/>
      <c r="AD1622" s="20"/>
      <c r="AE1622" s="24">
        <f t="shared" si="103"/>
        <v>9</v>
      </c>
      <c r="AH1622" s="25" t="str">
        <f t="shared" ca="1" si="7"/>
        <v>-</v>
      </c>
      <c r="AI1622" s="15">
        <f t="shared" ca="1" si="8"/>
        <v>28.60649827191525</v>
      </c>
      <c r="AJ1622" s="15">
        <f t="shared" ca="1" si="9"/>
        <v>28.117653286914464</v>
      </c>
      <c r="AK1622" s="17">
        <f t="shared" ca="1" si="10"/>
        <v>0.10676946786389768</v>
      </c>
      <c r="AL1622" s="17">
        <f t="shared" ca="1" si="11"/>
        <v>0.10986425448058043</v>
      </c>
      <c r="AM1622" s="26">
        <f t="shared" ca="1" si="12"/>
        <v>1</v>
      </c>
      <c r="AN1622" s="26">
        <f t="shared" ca="1" si="13"/>
        <v>0</v>
      </c>
      <c r="AO1622" s="25">
        <f t="shared" si="20"/>
        <v>0</v>
      </c>
      <c r="AP1622" s="26">
        <f t="shared" si="21"/>
        <v>0</v>
      </c>
      <c r="AQ1622" s="25">
        <f t="shared" si="22"/>
        <v>1</v>
      </c>
      <c r="AR1622" s="26">
        <f t="shared" si="23"/>
        <v>0</v>
      </c>
      <c r="BD1622" s="30"/>
      <c r="BE1622" s="30"/>
      <c r="BF1622" s="30"/>
    </row>
    <row r="1623" spans="1:58" x14ac:dyDescent="0.2">
      <c r="A1623" s="40">
        <v>40423</v>
      </c>
      <c r="B1623" s="13">
        <v>25</v>
      </c>
      <c r="C1623" s="14">
        <v>29.15</v>
      </c>
      <c r="D1623" s="31">
        <f t="shared" si="14"/>
        <v>6486.9162945427124</v>
      </c>
      <c r="E1623" s="31">
        <f t="shared" si="15"/>
        <v>8067.1936394144914</v>
      </c>
      <c r="F1623" s="16">
        <f t="shared" si="0"/>
        <v>14554.109933957203</v>
      </c>
      <c r="G1623" s="16">
        <f t="shared" si="1"/>
        <v>27.300302372009593</v>
      </c>
      <c r="H1623" s="17">
        <f t="shared" si="2"/>
        <v>0.14236706689536871</v>
      </c>
      <c r="I1623" s="16">
        <v>23.19</v>
      </c>
      <c r="J1623" s="32">
        <f t="shared" si="16"/>
        <v>0.97537850184294106</v>
      </c>
      <c r="K1623" s="72">
        <f t="shared" ca="1" si="83"/>
        <v>5114.4331672500321</v>
      </c>
      <c r="L1623" s="16">
        <v>5132.7998049999997</v>
      </c>
      <c r="M1623" s="21">
        <f t="shared" ca="1" si="84"/>
        <v>-3.5782883509456486E-3</v>
      </c>
      <c r="N1623" s="18"/>
      <c r="O1623" s="21"/>
      <c r="P1623" s="21"/>
      <c r="Q1623" s="33">
        <f t="shared" si="17"/>
        <v>1.0246214981570589</v>
      </c>
      <c r="R1623" s="5">
        <f t="shared" ca="1" si="4"/>
        <v>6.3382986228967555</v>
      </c>
      <c r="S1623" s="20"/>
      <c r="T1623" s="20"/>
      <c r="U1623" s="5">
        <f t="shared" ca="1" si="5"/>
        <v>11.954579267802728</v>
      </c>
      <c r="V1623" s="23"/>
      <c r="W1623" s="20"/>
      <c r="X1623" s="32">
        <f t="shared" si="18"/>
        <v>0.95075700368588212</v>
      </c>
      <c r="Y1623" s="18">
        <f t="shared" ca="1" si="6"/>
        <v>36978440.183780007</v>
      </c>
      <c r="Z1623" s="20"/>
      <c r="AA1623" s="20"/>
      <c r="AB1623" s="18"/>
      <c r="AC1623" s="20"/>
      <c r="AD1623" s="20"/>
      <c r="AE1623" s="24">
        <f t="shared" si="103"/>
        <v>8</v>
      </c>
      <c r="AH1623" s="25">
        <f t="shared" ca="1" si="7"/>
        <v>1</v>
      </c>
      <c r="AI1623" s="15">
        <f t="shared" ca="1" si="8"/>
        <v>28.694654458926422</v>
      </c>
      <c r="AJ1623" s="15">
        <f t="shared" ca="1" si="9"/>
        <v>28.075908342487043</v>
      </c>
      <c r="AK1623" s="17">
        <f t="shared" ca="1" si="10"/>
        <v>0.11424344237741889</v>
      </c>
      <c r="AL1623" s="17">
        <f t="shared" ca="1" si="11"/>
        <v>0.11052739886424366</v>
      </c>
      <c r="AM1623" s="26">
        <f t="shared" ca="1" si="12"/>
        <v>1</v>
      </c>
      <c r="AN1623" s="26">
        <f t="shared" ca="1" si="13"/>
        <v>1</v>
      </c>
      <c r="AO1623" s="25">
        <f t="shared" si="20"/>
        <v>0</v>
      </c>
      <c r="AP1623" s="26">
        <f t="shared" si="21"/>
        <v>0</v>
      </c>
      <c r="AQ1623" s="25">
        <f t="shared" si="22"/>
        <v>1</v>
      </c>
      <c r="AR1623" s="26">
        <f t="shared" si="23"/>
        <v>0</v>
      </c>
      <c r="BD1623" s="30"/>
      <c r="BE1623" s="30"/>
      <c r="BF1623" s="30"/>
    </row>
    <row r="1624" spans="1:58" x14ac:dyDescent="0.2">
      <c r="A1624" s="40">
        <v>40424</v>
      </c>
      <c r="B1624" s="13">
        <v>23.6</v>
      </c>
      <c r="C1624" s="14">
        <v>27.85</v>
      </c>
      <c r="D1624" s="31">
        <f t="shared" si="14"/>
        <v>5676.0517577248738</v>
      </c>
      <c r="E1624" s="31">
        <f t="shared" si="15"/>
        <v>8762.617770476103</v>
      </c>
      <c r="F1624" s="16">
        <f t="shared" si="0"/>
        <v>14438.669528200977</v>
      </c>
      <c r="G1624" s="16">
        <f t="shared" si="1"/>
        <v>26.179262961298875</v>
      </c>
      <c r="H1624" s="17">
        <f t="shared" si="2"/>
        <v>0.15260323159784561</v>
      </c>
      <c r="I1624" s="16">
        <v>21.31</v>
      </c>
      <c r="J1624" s="32">
        <f t="shared" si="16"/>
        <v>0.95133063801769924</v>
      </c>
      <c r="K1624" s="72">
        <f t="shared" ca="1" si="83"/>
        <v>4865.3186107214642</v>
      </c>
      <c r="L1624" s="16">
        <v>4884.4799800000001</v>
      </c>
      <c r="M1624" s="21">
        <f t="shared" ca="1" si="84"/>
        <v>-3.9229087552808146E-3</v>
      </c>
      <c r="N1624" s="18"/>
      <c r="O1624" s="21"/>
      <c r="P1624" s="21"/>
      <c r="Q1624" s="33">
        <f t="shared" si="17"/>
        <v>1.0486693619823009</v>
      </c>
      <c r="R1624" s="5">
        <f t="shared" ca="1" si="4"/>
        <v>6.6465026768313455</v>
      </c>
      <c r="S1624" s="20"/>
      <c r="T1624" s="20"/>
      <c r="U1624" s="5">
        <f t="shared" ca="1" si="5"/>
        <v>12.535971824412458</v>
      </c>
      <c r="V1624" s="23"/>
      <c r="W1624" s="20"/>
      <c r="X1624" s="32">
        <f t="shared" si="18"/>
        <v>0.90266127603539847</v>
      </c>
      <c r="Y1624" s="18">
        <f t="shared" ca="1" si="6"/>
        <v>33376809.225228854</v>
      </c>
      <c r="Z1624" s="20"/>
      <c r="AA1624" s="20"/>
      <c r="AB1624" s="18"/>
      <c r="AC1624" s="20"/>
      <c r="AD1624" s="20"/>
      <c r="AE1624" s="24">
        <f t="shared" si="103"/>
        <v>7</v>
      </c>
      <c r="AH1624" s="25">
        <f t="shared" ca="1" si="7"/>
        <v>1</v>
      </c>
      <c r="AI1624" s="15">
        <f t="shared" ca="1" si="8"/>
        <v>28.712357327594436</v>
      </c>
      <c r="AJ1624" s="15">
        <f t="shared" ca="1" si="9"/>
        <v>28.017782525033866</v>
      </c>
      <c r="AK1624" s="17">
        <f t="shared" ca="1" si="10"/>
        <v>0.12454910918218803</v>
      </c>
      <c r="AL1624" s="17">
        <f t="shared" ca="1" si="11"/>
        <v>0.11195361997388439</v>
      </c>
      <c r="AM1624" s="26">
        <f t="shared" ca="1" si="12"/>
        <v>1</v>
      </c>
      <c r="AN1624" s="26">
        <f t="shared" ca="1" si="13"/>
        <v>1</v>
      </c>
      <c r="AO1624" s="25">
        <f t="shared" si="20"/>
        <v>0</v>
      </c>
      <c r="AP1624" s="26">
        <f t="shared" si="21"/>
        <v>0</v>
      </c>
      <c r="AQ1624" s="25">
        <f t="shared" si="22"/>
        <v>1</v>
      </c>
      <c r="AR1624" s="26">
        <f t="shared" si="23"/>
        <v>0</v>
      </c>
      <c r="BD1624" s="30"/>
      <c r="BE1624" s="30"/>
      <c r="BF1624" s="30"/>
    </row>
    <row r="1625" spans="1:58" x14ac:dyDescent="0.2">
      <c r="A1625" s="40">
        <v>40428</v>
      </c>
      <c r="B1625" s="13">
        <v>24.45</v>
      </c>
      <c r="C1625" s="14">
        <v>28.6</v>
      </c>
      <c r="D1625" s="31">
        <f t="shared" si="14"/>
        <v>4865.1872209070343</v>
      </c>
      <c r="E1625" s="31">
        <f t="shared" si="15"/>
        <v>9449.74175858745</v>
      </c>
      <c r="F1625" s="16">
        <f t="shared" si="0"/>
        <v>14314.928979494485</v>
      </c>
      <c r="G1625" s="16">
        <f t="shared" si="1"/>
        <v>27.18954752792094</v>
      </c>
      <c r="H1625" s="17">
        <f t="shared" si="2"/>
        <v>0.14510489510489522</v>
      </c>
      <c r="I1625" s="16">
        <v>23.8</v>
      </c>
      <c r="J1625" s="32">
        <f t="shared" si="16"/>
        <v>1.0296902161945682</v>
      </c>
      <c r="K1625" s="72">
        <f t="shared" ca="1" si="83"/>
        <v>5009.5667338051571</v>
      </c>
      <c r="L1625" s="16">
        <v>5017.6000979999999</v>
      </c>
      <c r="M1625" s="21">
        <f t="shared" ca="1" si="84"/>
        <v>-1.601037156796301E-3</v>
      </c>
      <c r="N1625" s="18"/>
      <c r="O1625" s="21"/>
      <c r="P1625" s="21"/>
      <c r="Q1625" s="33">
        <f t="shared" si="17"/>
        <v>0.97030978380543176</v>
      </c>
      <c r="R1625" s="5">
        <f t="shared" ca="1" si="4"/>
        <v>6.4488979116209286</v>
      </c>
      <c r="S1625" s="20"/>
      <c r="T1625" s="20"/>
      <c r="U1625" s="5">
        <f t="shared" ca="1" si="5"/>
        <v>12.163359678590583</v>
      </c>
      <c r="V1625" s="23"/>
      <c r="W1625" s="20"/>
      <c r="X1625" s="32">
        <f t="shared" si="18"/>
        <v>1.0593804323891365</v>
      </c>
      <c r="Y1625" s="18">
        <f t="shared" ca="1" si="6"/>
        <v>35356411.51953394</v>
      </c>
      <c r="Z1625" s="20"/>
      <c r="AA1625" s="20"/>
      <c r="AB1625" s="18"/>
      <c r="AC1625" s="20"/>
      <c r="AD1625" s="20"/>
      <c r="AE1625" s="24">
        <f t="shared" si="103"/>
        <v>6</v>
      </c>
      <c r="AH1625" s="25">
        <f t="shared" ca="1" si="7"/>
        <v>1</v>
      </c>
      <c r="AI1625" s="15">
        <f t="shared" ca="1" si="8"/>
        <v>28.768321774120984</v>
      </c>
      <c r="AJ1625" s="15">
        <f t="shared" ca="1" si="9"/>
        <v>27.99322088225188</v>
      </c>
      <c r="AK1625" s="17">
        <f t="shared" ca="1" si="10"/>
        <v>0.13066421845263712</v>
      </c>
      <c r="AL1625" s="17">
        <f t="shared" ca="1" si="11"/>
        <v>0.11298114497331492</v>
      </c>
      <c r="AM1625" s="26">
        <f t="shared" ca="1" si="12"/>
        <v>1</v>
      </c>
      <c r="AN1625" s="26">
        <f t="shared" ca="1" si="13"/>
        <v>1</v>
      </c>
      <c r="AO1625" s="25">
        <f t="shared" si="20"/>
        <v>0</v>
      </c>
      <c r="AP1625" s="26">
        <f t="shared" si="21"/>
        <v>0</v>
      </c>
      <c r="AQ1625" s="25">
        <f t="shared" si="22"/>
        <v>1</v>
      </c>
      <c r="AR1625" s="26">
        <f t="shared" si="23"/>
        <v>0</v>
      </c>
      <c r="BD1625" s="30"/>
      <c r="BE1625" s="30"/>
      <c r="BF1625" s="30"/>
    </row>
    <row r="1626" spans="1:58" x14ac:dyDescent="0.2">
      <c r="A1626" s="40">
        <v>40429</v>
      </c>
      <c r="B1626" s="13">
        <v>23.85</v>
      </c>
      <c r="C1626" s="14">
        <v>27.85</v>
      </c>
      <c r="D1626" s="31">
        <f t="shared" si="14"/>
        <v>4054.3226840891953</v>
      </c>
      <c r="E1626" s="31">
        <f t="shared" si="15"/>
        <v>10142.945881846057</v>
      </c>
      <c r="F1626" s="16">
        <f t="shared" si="0"/>
        <v>14197.268565935252</v>
      </c>
      <c r="G1626" s="16">
        <f t="shared" si="1"/>
        <v>26.707717548904562</v>
      </c>
      <c r="H1626" s="17">
        <f t="shared" si="2"/>
        <v>0.14362657091561937</v>
      </c>
      <c r="I1626" s="16">
        <v>23.25</v>
      </c>
      <c r="J1626" s="32">
        <f t="shared" si="16"/>
        <v>0.97420509016987922</v>
      </c>
      <c r="K1626" s="72">
        <f t="shared" ca="1" si="83"/>
        <v>4880.1464497153593</v>
      </c>
      <c r="L1626" s="16">
        <v>4928</v>
      </c>
      <c r="M1626" s="21">
        <f t="shared" ca="1" si="84"/>
        <v>-9.7105418597079416E-3</v>
      </c>
      <c r="N1626" s="18"/>
      <c r="O1626" s="21"/>
      <c r="P1626" s="21"/>
      <c r="Q1626" s="33">
        <f t="shared" si="17"/>
        <v>1.0257949098301207</v>
      </c>
      <c r="R1626" s="5">
        <f t="shared" ca="1" si="4"/>
        <v>6.6149710692797763</v>
      </c>
      <c r="S1626" s="20"/>
      <c r="T1626" s="20"/>
      <c r="U1626" s="5">
        <f t="shared" ca="1" si="5"/>
        <v>12.476685285379927</v>
      </c>
      <c r="V1626" s="23"/>
      <c r="W1626" s="20"/>
      <c r="X1626" s="32">
        <f t="shared" si="18"/>
        <v>0.94841018033975855</v>
      </c>
      <c r="Y1626" s="18">
        <f t="shared" ca="1" si="6"/>
        <v>33530173.754483219</v>
      </c>
      <c r="Z1626" s="20"/>
      <c r="AA1626" s="20"/>
      <c r="AB1626" s="18"/>
      <c r="AC1626" s="20"/>
      <c r="AD1626" s="20"/>
      <c r="AE1626" s="24">
        <f t="shared" si="103"/>
        <v>5</v>
      </c>
      <c r="AH1626" s="25">
        <f t="shared" ca="1" si="7"/>
        <v>1</v>
      </c>
      <c r="AI1626" s="15">
        <f t="shared" ca="1" si="8"/>
        <v>28.812746360758201</v>
      </c>
      <c r="AJ1626" s="15">
        <f t="shared" ca="1" si="9"/>
        <v>27.97144568365086</v>
      </c>
      <c r="AK1626" s="17">
        <f t="shared" ca="1" si="10"/>
        <v>0.13727914562623775</v>
      </c>
      <c r="AL1626" s="17">
        <f t="shared" ca="1" si="11"/>
        <v>0.11299981554021987</v>
      </c>
      <c r="AM1626" s="26">
        <f t="shared" ca="1" si="12"/>
        <v>1</v>
      </c>
      <c r="AN1626" s="26">
        <f t="shared" ca="1" si="13"/>
        <v>1</v>
      </c>
      <c r="AO1626" s="25">
        <f t="shared" si="20"/>
        <v>0</v>
      </c>
      <c r="AP1626" s="26">
        <f t="shared" si="21"/>
        <v>0</v>
      </c>
      <c r="AQ1626" s="25">
        <f t="shared" si="22"/>
        <v>1</v>
      </c>
      <c r="AR1626" s="26">
        <f t="shared" si="23"/>
        <v>0</v>
      </c>
      <c r="BD1626" s="30"/>
      <c r="BE1626" s="30"/>
      <c r="BF1626" s="30"/>
    </row>
    <row r="1627" spans="1:58" x14ac:dyDescent="0.2">
      <c r="A1627" s="40">
        <v>40430</v>
      </c>
      <c r="B1627" s="13">
        <v>23.75</v>
      </c>
      <c r="C1627" s="14">
        <v>27.55</v>
      </c>
      <c r="D1627" s="31">
        <f t="shared" si="14"/>
        <v>3243.4581472713562</v>
      </c>
      <c r="E1627" s="31">
        <f t="shared" si="15"/>
        <v>10837.348725763668</v>
      </c>
      <c r="F1627" s="16">
        <f t="shared" si="0"/>
        <v>14080.806873035024</v>
      </c>
      <c r="G1627" s="16">
        <f t="shared" si="1"/>
        <v>26.674685036108691</v>
      </c>
      <c r="H1627" s="17">
        <f t="shared" si="2"/>
        <v>0.13793103448275867</v>
      </c>
      <c r="I1627" s="16">
        <v>22.81</v>
      </c>
      <c r="J1627" s="32">
        <f t="shared" si="16"/>
        <v>0.99057022488638324</v>
      </c>
      <c r="K1627" s="72">
        <f t="shared" ca="1" si="83"/>
        <v>4833.930688470502</v>
      </c>
      <c r="L1627" s="16">
        <v>4848.6401370000003</v>
      </c>
      <c r="M1627" s="21">
        <f t="shared" ca="1" si="84"/>
        <v>-3.0337265942362779E-3</v>
      </c>
      <c r="N1627" s="18"/>
      <c r="O1627" s="21"/>
      <c r="P1627" s="21"/>
      <c r="Q1627" s="33">
        <f t="shared" si="17"/>
        <v>1.0094297751136168</v>
      </c>
      <c r="R1627" s="5">
        <f t="shared" ca="1" si="4"/>
        <v>6.6770705892789932</v>
      </c>
      <c r="S1627" s="20"/>
      <c r="T1627" s="20"/>
      <c r="U1627" s="5">
        <f t="shared" ca="1" si="5"/>
        <v>12.593906449178473</v>
      </c>
      <c r="V1627" s="23"/>
      <c r="W1627" s="20"/>
      <c r="X1627" s="32">
        <f t="shared" si="18"/>
        <v>0.9811404497727666</v>
      </c>
      <c r="Y1627" s="18">
        <f t="shared" ca="1" si="6"/>
        <v>32895644.650602948</v>
      </c>
      <c r="Z1627" s="20"/>
      <c r="AA1627" s="20"/>
      <c r="AB1627" s="18"/>
      <c r="AC1627" s="20"/>
      <c r="AD1627" s="20"/>
      <c r="AE1627" s="24">
        <f t="shared" si="103"/>
        <v>4</v>
      </c>
      <c r="AH1627" s="25">
        <f t="shared" ca="1" si="7"/>
        <v>1</v>
      </c>
      <c r="AI1627" s="15">
        <f t="shared" ca="1" si="8"/>
        <v>28.837966223132433</v>
      </c>
      <c r="AJ1627" s="15">
        <f t="shared" ca="1" si="9"/>
        <v>27.950247066697308</v>
      </c>
      <c r="AK1627" s="17">
        <f t="shared" ca="1" si="10"/>
        <v>0.14240098470669751</v>
      </c>
      <c r="AL1627" s="17">
        <f t="shared" ca="1" si="11"/>
        <v>0.11079707565379636</v>
      </c>
      <c r="AM1627" s="26">
        <f t="shared" ca="1" si="12"/>
        <v>1</v>
      </c>
      <c r="AN1627" s="26">
        <f t="shared" ca="1" si="13"/>
        <v>1</v>
      </c>
      <c r="AO1627" s="25">
        <f t="shared" si="20"/>
        <v>0</v>
      </c>
      <c r="AP1627" s="26">
        <f t="shared" si="21"/>
        <v>0</v>
      </c>
      <c r="AQ1627" s="25">
        <f t="shared" si="22"/>
        <v>1</v>
      </c>
      <c r="AR1627" s="26">
        <f t="shared" si="23"/>
        <v>0</v>
      </c>
      <c r="BD1627" s="30"/>
      <c r="BE1627" s="30"/>
      <c r="BF1627" s="30"/>
    </row>
    <row r="1628" spans="1:58" x14ac:dyDescent="0.2">
      <c r="A1628" s="40">
        <v>40431</v>
      </c>
      <c r="B1628" s="13">
        <v>23.05</v>
      </c>
      <c r="C1628" s="14">
        <v>27</v>
      </c>
      <c r="D1628" s="31">
        <f t="shared" si="14"/>
        <v>2432.5936104535172</v>
      </c>
      <c r="E1628" s="31">
        <f t="shared" si="15"/>
        <v>11536.36987819284</v>
      </c>
      <c r="F1628" s="16">
        <f t="shared" si="0"/>
        <v>13968.963488646357</v>
      </c>
      <c r="G1628" s="16">
        <f t="shared" si="1"/>
        <v>26.312136167504399</v>
      </c>
      <c r="H1628" s="17">
        <f t="shared" si="2"/>
        <v>0.14629629629629626</v>
      </c>
      <c r="I1628" s="16">
        <v>21.99</v>
      </c>
      <c r="J1628" s="32">
        <f t="shared" si="16"/>
        <v>0.97857349403654026</v>
      </c>
      <c r="K1628" s="72">
        <f t="shared" ca="1" si="83"/>
        <v>4730.1635965933929</v>
      </c>
      <c r="L1628" s="16">
        <v>4746.2402339999999</v>
      </c>
      <c r="M1628" s="21">
        <f t="shared" ca="1" si="84"/>
        <v>-3.3872363416080314E-3</v>
      </c>
      <c r="N1628" s="18"/>
      <c r="O1628" s="21"/>
      <c r="P1628" s="21"/>
      <c r="Q1628" s="33">
        <f t="shared" si="17"/>
        <v>1.0214265059634597</v>
      </c>
      <c r="R1628" s="5">
        <f t="shared" ca="1" si="4"/>
        <v>6.8198527641460318</v>
      </c>
      <c r="S1628" s="20"/>
      <c r="T1628" s="20"/>
      <c r="U1628" s="5">
        <f t="shared" ca="1" si="5"/>
        <v>12.863309464764344</v>
      </c>
      <c r="V1628" s="23"/>
      <c r="W1628" s="20"/>
      <c r="X1628" s="32">
        <f t="shared" si="18"/>
        <v>0.95714698807308052</v>
      </c>
      <c r="Y1628" s="18">
        <f t="shared" ca="1" si="6"/>
        <v>31483895.007995162</v>
      </c>
      <c r="Z1628" s="20"/>
      <c r="AA1628" s="20"/>
      <c r="AB1628" s="18"/>
      <c r="AC1628" s="20"/>
      <c r="AD1628" s="20"/>
      <c r="AE1628" s="24">
        <f t="shared" si="103"/>
        <v>3</v>
      </c>
      <c r="AH1628" s="25">
        <f t="shared" ca="1" si="7"/>
        <v>1</v>
      </c>
      <c r="AI1628" s="15">
        <f t="shared" ca="1" si="8"/>
        <v>28.732399837957804</v>
      </c>
      <c r="AJ1628" s="15">
        <f t="shared" ca="1" si="9"/>
        <v>27.897484612369343</v>
      </c>
      <c r="AK1628" s="17">
        <f t="shared" ca="1" si="10"/>
        <v>0.14465484921546398</v>
      </c>
      <c r="AL1628" s="17">
        <f t="shared" ca="1" si="11"/>
        <v>0.11572033693758821</v>
      </c>
      <c r="AM1628" s="26">
        <f t="shared" ca="1" si="12"/>
        <v>1</v>
      </c>
      <c r="AN1628" s="26">
        <f t="shared" ca="1" si="13"/>
        <v>1</v>
      </c>
      <c r="AO1628" s="25">
        <f t="shared" si="20"/>
        <v>0</v>
      </c>
      <c r="AP1628" s="26">
        <f t="shared" si="21"/>
        <v>0</v>
      </c>
      <c r="AQ1628" s="25">
        <f t="shared" si="22"/>
        <v>1</v>
      </c>
      <c r="AR1628" s="26">
        <f t="shared" si="23"/>
        <v>0</v>
      </c>
      <c r="BD1628" s="30"/>
      <c r="BE1628" s="30"/>
      <c r="BF1628" s="30"/>
    </row>
    <row r="1629" spans="1:58" x14ac:dyDescent="0.2">
      <c r="A1629" s="40">
        <v>40434</v>
      </c>
      <c r="B1629" s="13">
        <v>21.7</v>
      </c>
      <c r="C1629" s="14">
        <v>25.7</v>
      </c>
      <c r="D1629" s="31">
        <f t="shared" si="14"/>
        <v>1621.7290736356781</v>
      </c>
      <c r="E1629" s="31">
        <f t="shared" si="15"/>
        <v>12228.607936476217</v>
      </c>
      <c r="F1629" s="16">
        <f t="shared" si="0"/>
        <v>13850.337010111896</v>
      </c>
      <c r="G1629" s="16">
        <f t="shared" si="1"/>
        <v>25.231641988941732</v>
      </c>
      <c r="H1629" s="17">
        <f t="shared" si="2"/>
        <v>0.1556420233463035</v>
      </c>
      <c r="I1629" s="16">
        <v>21.21</v>
      </c>
      <c r="J1629" s="32">
        <f t="shared" si="16"/>
        <v>0.95079209989134517</v>
      </c>
      <c r="K1629" s="72">
        <f t="shared" ca="1" si="83"/>
        <v>4497.2188287595773</v>
      </c>
      <c r="L1629" s="16">
        <v>4500.4799800000001</v>
      </c>
      <c r="M1629" s="21">
        <f t="shared" ca="1" si="84"/>
        <v>-7.2462298575157863E-4</v>
      </c>
      <c r="N1629" s="18"/>
      <c r="O1629" s="21"/>
      <c r="P1629" s="21"/>
      <c r="Q1629" s="33">
        <f t="shared" si="17"/>
        <v>1.0492079001086547</v>
      </c>
      <c r="R1629" s="5">
        <f t="shared" ca="1" si="4"/>
        <v>7.1551453113588304</v>
      </c>
      <c r="S1629" s="20"/>
      <c r="T1629" s="20"/>
      <c r="U1629" s="5">
        <f t="shared" ca="1" si="5"/>
        <v>13.495823860776667</v>
      </c>
      <c r="V1629" s="23"/>
      <c r="W1629" s="20"/>
      <c r="X1629" s="32">
        <f t="shared" si="18"/>
        <v>0.90158419978269044</v>
      </c>
      <c r="Y1629" s="18">
        <f t="shared" ca="1" si="6"/>
        <v>28383514.155971549</v>
      </c>
      <c r="Z1629" s="20"/>
      <c r="AA1629" s="20"/>
      <c r="AB1629" s="18"/>
      <c r="AC1629" s="20"/>
      <c r="AD1629" s="20"/>
      <c r="AE1629" s="24">
        <f t="shared" si="103"/>
        <v>2</v>
      </c>
      <c r="AH1629" s="25">
        <f t="shared" ca="1" si="7"/>
        <v>1</v>
      </c>
      <c r="AI1629" s="15">
        <f t="shared" ca="1" si="8"/>
        <v>28.544050449688577</v>
      </c>
      <c r="AJ1629" s="15">
        <f t="shared" ca="1" si="9"/>
        <v>27.810081294493955</v>
      </c>
      <c r="AK1629" s="17">
        <f t="shared" ca="1" si="10"/>
        <v>0.14686734195728643</v>
      </c>
      <c r="AL1629" s="17">
        <f t="shared" ca="1" si="11"/>
        <v>0.121073935402953</v>
      </c>
      <c r="AM1629" s="26">
        <f t="shared" ca="1" si="12"/>
        <v>1</v>
      </c>
      <c r="AN1629" s="26">
        <f t="shared" ca="1" si="13"/>
        <v>1</v>
      </c>
      <c r="AO1629" s="25">
        <f t="shared" si="20"/>
        <v>0</v>
      </c>
      <c r="AP1629" s="26">
        <f t="shared" si="21"/>
        <v>0</v>
      </c>
      <c r="AQ1629" s="25">
        <f t="shared" si="22"/>
        <v>1</v>
      </c>
      <c r="AR1629" s="26">
        <f t="shared" si="23"/>
        <v>0</v>
      </c>
      <c r="BD1629" s="30"/>
      <c r="BE1629" s="30"/>
      <c r="BF1629" s="30"/>
    </row>
    <row r="1630" spans="1:58" x14ac:dyDescent="0.2">
      <c r="A1630" s="40">
        <v>40435</v>
      </c>
      <c r="B1630" s="13">
        <v>21.7</v>
      </c>
      <c r="C1630" s="14">
        <v>25.7</v>
      </c>
      <c r="D1630" s="31">
        <f t="shared" si="14"/>
        <v>810.86453681783905</v>
      </c>
      <c r="E1630" s="31">
        <f t="shared" si="15"/>
        <v>12913.267876123964</v>
      </c>
      <c r="F1630" s="16">
        <f t="shared" si="0"/>
        <v>13724.132412941803</v>
      </c>
      <c r="G1630" s="16">
        <f t="shared" si="1"/>
        <v>25.463667527412312</v>
      </c>
      <c r="H1630" s="17">
        <f t="shared" si="2"/>
        <v>0.1556420233463035</v>
      </c>
      <c r="I1630" s="16">
        <v>21.56</v>
      </c>
      <c r="J1630" s="32">
        <f t="shared" si="16"/>
        <v>0.99999999999999978</v>
      </c>
      <c r="K1630" s="72">
        <f t="shared" ca="1" si="83"/>
        <v>4497.0354861593387</v>
      </c>
      <c r="L1630" s="16">
        <v>4497.919922</v>
      </c>
      <c r="M1630" s="21">
        <f t="shared" ca="1" si="84"/>
        <v>-1.9663218910044298E-4</v>
      </c>
      <c r="N1630" s="18"/>
      <c r="O1630" s="21"/>
      <c r="P1630" s="21"/>
      <c r="Q1630" s="33">
        <f t="shared" si="17"/>
        <v>1.0000000000000002</v>
      </c>
      <c r="R1630" s="5">
        <f t="shared" ca="1" si="4"/>
        <v>7.1548472374156855</v>
      </c>
      <c r="S1630" s="20"/>
      <c r="T1630" s="20"/>
      <c r="U1630" s="5">
        <f t="shared" ca="1" si="5"/>
        <v>13.49536182539868</v>
      </c>
      <c r="V1630" s="23"/>
      <c r="W1630" s="20"/>
      <c r="X1630" s="32">
        <f t="shared" si="18"/>
        <v>0.99999999999999967</v>
      </c>
      <c r="Y1630" s="18">
        <f t="shared" ca="1" si="6"/>
        <v>28381646.148065068</v>
      </c>
      <c r="Z1630" s="20"/>
      <c r="AA1630" s="20"/>
      <c r="AB1630" s="18"/>
      <c r="AC1630" s="20"/>
      <c r="AD1630" s="20"/>
      <c r="AE1630" s="24">
        <f t="shared" si="103"/>
        <v>1</v>
      </c>
      <c r="AH1630" s="25">
        <f t="shared" ca="1" si="7"/>
        <v>1</v>
      </c>
      <c r="AI1630" s="15">
        <f t="shared" ca="1" si="8"/>
        <v>28.326144371279394</v>
      </c>
      <c r="AJ1630" s="15">
        <f t="shared" ca="1" si="9"/>
        <v>27.692756262636394</v>
      </c>
      <c r="AK1630" s="17">
        <f t="shared" ca="1" si="10"/>
        <v>0.14737380724869609</v>
      </c>
      <c r="AL1630" s="17">
        <f t="shared" ca="1" si="11"/>
        <v>0.12566590294736829</v>
      </c>
      <c r="AM1630" s="26">
        <f t="shared" ca="1" si="12"/>
        <v>1</v>
      </c>
      <c r="AN1630" s="26">
        <f t="shared" ca="1" si="13"/>
        <v>1</v>
      </c>
      <c r="AO1630" s="25">
        <f t="shared" si="20"/>
        <v>0</v>
      </c>
      <c r="AP1630" s="26">
        <f t="shared" si="21"/>
        <v>0</v>
      </c>
      <c r="AQ1630" s="25">
        <f t="shared" si="22"/>
        <v>1</v>
      </c>
      <c r="AR1630" s="26">
        <f t="shared" si="23"/>
        <v>0</v>
      </c>
      <c r="BD1630" s="30"/>
      <c r="BE1630" s="30"/>
      <c r="BF1630" s="30"/>
    </row>
    <row r="1631" spans="1:58" x14ac:dyDescent="0.2">
      <c r="A1631" s="41">
        <v>40436</v>
      </c>
      <c r="B1631" s="13">
        <v>25.2</v>
      </c>
      <c r="C1631" s="14">
        <v>27.45</v>
      </c>
      <c r="D1631" s="31">
        <f t="shared" si="14"/>
        <v>13597.927815771711</v>
      </c>
      <c r="E1631" s="31">
        <f t="shared" si="15"/>
        <v>0</v>
      </c>
      <c r="F1631" s="16">
        <f t="shared" si="0"/>
        <v>13597.927815771711</v>
      </c>
      <c r="G1631" s="16">
        <f t="shared" si="1"/>
        <v>25.199999999999996</v>
      </c>
      <c r="H1631" s="17">
        <f t="shared" si="2"/>
        <v>8.1967213114754078E-2</v>
      </c>
      <c r="I1631" s="16">
        <v>22.1</v>
      </c>
      <c r="J1631" s="32">
        <f t="shared" si="16"/>
        <v>0.98054474708171191</v>
      </c>
      <c r="K1631" s="72">
        <f t="shared" ca="1" si="83"/>
        <v>4409.3647550991054</v>
      </c>
      <c r="L1631" s="16">
        <v>4431.3598629999997</v>
      </c>
      <c r="M1631" s="21">
        <f t="shared" ca="1" si="84"/>
        <v>-4.9635120100590792E-3</v>
      </c>
      <c r="N1631" s="18"/>
      <c r="O1631" s="21"/>
      <c r="P1631" s="21"/>
      <c r="Q1631" s="33">
        <f t="shared" si="17"/>
        <v>1.0194552529182881</v>
      </c>
      <c r="R1631" s="5">
        <f t="shared" ca="1" si="4"/>
        <v>7.2937427396231751</v>
      </c>
      <c r="S1631" s="20"/>
      <c r="T1631" s="20"/>
      <c r="U1631" s="5">
        <f t="shared" ca="1" si="5"/>
        <v>13.757446494668221</v>
      </c>
      <c r="V1631" s="23"/>
      <c r="W1631" s="20"/>
      <c r="X1631" s="32">
        <f t="shared" si="18"/>
        <v>0.96108949416342393</v>
      </c>
      <c r="Y1631" s="18">
        <f t="shared" ca="1" si="6"/>
        <v>27275506.73535103</v>
      </c>
      <c r="Z1631" s="20"/>
      <c r="AA1631" s="20"/>
      <c r="AB1631" s="18"/>
      <c r="AC1631" s="20"/>
      <c r="AD1631" s="20"/>
      <c r="AE1631" s="24">
        <v>25</v>
      </c>
      <c r="AH1631" s="25">
        <f t="shared" ca="1" si="7"/>
        <v>1</v>
      </c>
      <c r="AI1631" s="15">
        <f t="shared" ca="1" si="8"/>
        <v>28.104157774126261</v>
      </c>
      <c r="AJ1631" s="15">
        <f t="shared" ca="1" si="9"/>
        <v>27.575813746176298</v>
      </c>
      <c r="AK1631" s="17">
        <f t="shared" ca="1" si="10"/>
        <v>0.13685086025033924</v>
      </c>
      <c r="AL1631" s="17">
        <f t="shared" ca="1" si="11"/>
        <v>0.12466521457574958</v>
      </c>
      <c r="AM1631" s="26">
        <f t="shared" ca="1" si="12"/>
        <v>1</v>
      </c>
      <c r="AN1631" s="26">
        <f t="shared" ca="1" si="13"/>
        <v>1</v>
      </c>
      <c r="AO1631" s="25">
        <f t="shared" si="20"/>
        <v>0</v>
      </c>
      <c r="AP1631" s="26">
        <f t="shared" si="21"/>
        <v>0</v>
      </c>
      <c r="AQ1631" s="25">
        <f t="shared" si="22"/>
        <v>1</v>
      </c>
      <c r="AR1631" s="26">
        <f t="shared" si="23"/>
        <v>0</v>
      </c>
      <c r="BD1631" s="30"/>
      <c r="BE1631" s="30"/>
      <c r="BF1631" s="30"/>
    </row>
    <row r="1632" spans="1:58" x14ac:dyDescent="0.2">
      <c r="A1632" s="40">
        <v>40437</v>
      </c>
      <c r="B1632" s="13">
        <v>25.1</v>
      </c>
      <c r="C1632" s="14">
        <v>27.6</v>
      </c>
      <c r="D1632" s="31">
        <f t="shared" si="14"/>
        <v>13054.010703140842</v>
      </c>
      <c r="E1632" s="31">
        <f t="shared" si="15"/>
        <v>499.33374274309233</v>
      </c>
      <c r="F1632" s="73">
        <f t="shared" si="0"/>
        <v>13553.344445883935</v>
      </c>
      <c r="G1632" s="16">
        <f t="shared" si="1"/>
        <v>25.192105263157895</v>
      </c>
      <c r="H1632" s="17">
        <f t="shared" si="2"/>
        <v>9.0579710144927494E-2</v>
      </c>
      <c r="I1632" s="16">
        <v>21.72</v>
      </c>
      <c r="J1632" s="32">
        <f t="shared" si="16"/>
        <v>0.996409055425449</v>
      </c>
      <c r="K1632" s="72">
        <f t="shared" ca="1" si="83"/>
        <v>4393.3518552005362</v>
      </c>
      <c r="L1632" s="16">
        <v>4449.2797849999997</v>
      </c>
      <c r="M1632" s="21">
        <f t="shared" ca="1" si="84"/>
        <v>-1.2570108534872353E-2</v>
      </c>
      <c r="N1632" s="18"/>
      <c r="O1632" s="21"/>
      <c r="P1632" s="21"/>
      <c r="Q1632" s="33">
        <f t="shared" si="17"/>
        <v>1.003590944574551</v>
      </c>
      <c r="R1632" s="5">
        <f t="shared" ca="1" si="4"/>
        <v>7.3196292267121166</v>
      </c>
      <c r="S1632" s="20"/>
      <c r="T1632" s="20"/>
      <c r="U1632" s="5">
        <f t="shared" ca="1" si="5"/>
        <v>13.80637603906902</v>
      </c>
      <c r="V1632" s="23"/>
      <c r="W1632" s="20"/>
      <c r="X1632" s="32">
        <f t="shared" si="18"/>
        <v>0.99281811085089811</v>
      </c>
      <c r="Y1632" s="18">
        <f t="shared" ca="1" si="6"/>
        <v>27077834.875134118</v>
      </c>
      <c r="Z1632" s="20"/>
      <c r="AA1632" s="20"/>
      <c r="AB1632" s="18"/>
      <c r="AC1632" s="20"/>
      <c r="AD1632" s="20"/>
      <c r="AE1632" s="24">
        <f t="shared" ref="AE1632:AE1655" si="104">AE1631-1</f>
        <v>24</v>
      </c>
      <c r="AH1632" s="25">
        <f t="shared" ca="1" si="7"/>
        <v>1</v>
      </c>
      <c r="AI1632" s="15">
        <f t="shared" ca="1" si="8"/>
        <v>27.915141603203509</v>
      </c>
      <c r="AJ1632" s="15">
        <f t="shared" ca="1" si="9"/>
        <v>27.499517719276177</v>
      </c>
      <c r="AK1632" s="17">
        <f t="shared" ca="1" si="10"/>
        <v>0.12800971678855724</v>
      </c>
      <c r="AL1632" s="17">
        <f t="shared" ca="1" si="11"/>
        <v>0.12452355452677864</v>
      </c>
      <c r="AM1632" s="26">
        <f t="shared" ca="1" si="12"/>
        <v>1</v>
      </c>
      <c r="AN1632" s="26">
        <f t="shared" ca="1" si="13"/>
        <v>1</v>
      </c>
      <c r="AO1632" s="25">
        <f t="shared" si="20"/>
        <v>0</v>
      </c>
      <c r="AP1632" s="26">
        <f t="shared" si="21"/>
        <v>0</v>
      </c>
      <c r="AQ1632" s="25">
        <f t="shared" si="22"/>
        <v>1</v>
      </c>
      <c r="AR1632" s="26">
        <f t="shared" si="23"/>
        <v>0</v>
      </c>
      <c r="BD1632" s="30"/>
      <c r="BE1632" s="30"/>
      <c r="BF1632" s="30"/>
    </row>
    <row r="1633" spans="1:58" x14ac:dyDescent="0.2">
      <c r="A1633" s="40">
        <v>40438</v>
      </c>
      <c r="B1633" s="13">
        <v>25.05</v>
      </c>
      <c r="C1633" s="14">
        <v>27.8</v>
      </c>
      <c r="D1633" s="31">
        <f t="shared" si="14"/>
        <v>12510.093590509974</v>
      </c>
      <c r="E1633" s="31">
        <f t="shared" si="15"/>
        <v>993.98300096899084</v>
      </c>
      <c r="F1633" s="16">
        <f t="shared" si="0"/>
        <v>13504.076591478964</v>
      </c>
      <c r="G1633" s="16">
        <f t="shared" si="1"/>
        <v>25.252416894938939</v>
      </c>
      <c r="H1633" s="17">
        <f t="shared" si="2"/>
        <v>9.8920863309352569E-2</v>
      </c>
      <c r="I1633" s="16">
        <v>22.01</v>
      </c>
      <c r="J1633" s="32">
        <f t="shared" si="16"/>
        <v>0.99875025925875471</v>
      </c>
      <c r="K1633" s="72">
        <f t="shared" ca="1" si="83"/>
        <v>4387.6824200833698</v>
      </c>
      <c r="L1633" s="16">
        <v>4392.9599609999996</v>
      </c>
      <c r="M1633" s="21">
        <f t="shared" ca="1" si="84"/>
        <v>-1.2013633093592706E-3</v>
      </c>
      <c r="N1633" s="18"/>
      <c r="O1633" s="21"/>
      <c r="P1633" s="21"/>
      <c r="Q1633" s="33">
        <f t="shared" si="17"/>
        <v>1.0012497407412453</v>
      </c>
      <c r="R1633" s="5">
        <f t="shared" ca="1" si="4"/>
        <v>7.3284715583622164</v>
      </c>
      <c r="S1633" s="20"/>
      <c r="T1633" s="20"/>
      <c r="U1633" s="5">
        <f t="shared" ca="1" si="5"/>
        <v>13.823157171716073</v>
      </c>
      <c r="V1633" s="23"/>
      <c r="W1633" s="20"/>
      <c r="X1633" s="32">
        <f t="shared" si="18"/>
        <v>0.99750051851750943</v>
      </c>
      <c r="Y1633" s="18">
        <f t="shared" ca="1" si="6"/>
        <v>27008376.705480158</v>
      </c>
      <c r="Z1633" s="20"/>
      <c r="AA1633" s="20"/>
      <c r="AB1633" s="18"/>
      <c r="AC1633" s="20"/>
      <c r="AD1633" s="20"/>
      <c r="AE1633" s="24">
        <f t="shared" si="104"/>
        <v>23</v>
      </c>
      <c r="AH1633" s="25" t="str">
        <f t="shared" ca="1" si="7"/>
        <v>-</v>
      </c>
      <c r="AI1633" s="15">
        <f t="shared" ca="1" si="8"/>
        <v>27.736685264867269</v>
      </c>
      <c r="AJ1633" s="15">
        <f t="shared" ca="1" si="9"/>
        <v>27.41177178988444</v>
      </c>
      <c r="AK1633" s="17">
        <f t="shared" ca="1" si="10"/>
        <v>0.12150802159298957</v>
      </c>
      <c r="AL1633" s="17">
        <f t="shared" ca="1" si="11"/>
        <v>0.12461090724522307</v>
      </c>
      <c r="AM1633" s="26">
        <f t="shared" ca="1" si="12"/>
        <v>1</v>
      </c>
      <c r="AN1633" s="26">
        <f t="shared" ca="1" si="13"/>
        <v>0</v>
      </c>
      <c r="AO1633" s="25">
        <f t="shared" si="20"/>
        <v>0</v>
      </c>
      <c r="AP1633" s="26">
        <f t="shared" si="21"/>
        <v>0</v>
      </c>
      <c r="AQ1633" s="25">
        <f t="shared" si="22"/>
        <v>1</v>
      </c>
      <c r="AR1633" s="26">
        <f t="shared" si="23"/>
        <v>0</v>
      </c>
      <c r="BD1633" s="30"/>
      <c r="BE1633" s="30"/>
      <c r="BF1633" s="30"/>
    </row>
    <row r="1634" spans="1:58" x14ac:dyDescent="0.2">
      <c r="A1634" s="40">
        <v>40441</v>
      </c>
      <c r="B1634" s="13">
        <v>24.35</v>
      </c>
      <c r="C1634" s="14">
        <v>27.35</v>
      </c>
      <c r="D1634" s="31">
        <f t="shared" si="14"/>
        <v>11966.176477879106</v>
      </c>
      <c r="E1634" s="31">
        <f t="shared" si="15"/>
        <v>1484.0953632496835</v>
      </c>
      <c r="F1634" s="16">
        <f t="shared" si="0"/>
        <v>13450.27184112879</v>
      </c>
      <c r="G1634" s="16">
        <f t="shared" si="1"/>
        <v>24.681018297796381</v>
      </c>
      <c r="H1634" s="17">
        <f t="shared" si="2"/>
        <v>0.10968921389396713</v>
      </c>
      <c r="I1634" s="16">
        <v>21.5</v>
      </c>
      <c r="J1634" s="32">
        <f t="shared" si="16"/>
        <v>0.97347833998693023</v>
      </c>
      <c r="K1634" s="72">
        <f t="shared" ca="1" si="83"/>
        <v>4271.1396657877713</v>
      </c>
      <c r="L1634" s="16">
        <v>4282.8798829999996</v>
      </c>
      <c r="M1634" s="21">
        <f t="shared" ca="1" si="84"/>
        <v>-2.7411969359282507E-3</v>
      </c>
      <c r="N1634" s="18"/>
      <c r="O1634" s="21"/>
      <c r="P1634" s="21"/>
      <c r="Q1634" s="33">
        <f t="shared" si="17"/>
        <v>1.0265216600130698</v>
      </c>
      <c r="R1634" s="5">
        <f t="shared" ca="1" si="4"/>
        <v>7.5225213980453365</v>
      </c>
      <c r="S1634" s="20"/>
      <c r="T1634" s="20"/>
      <c r="U1634" s="5">
        <f t="shared" ca="1" si="5"/>
        <v>14.18928445359834</v>
      </c>
      <c r="V1634" s="23"/>
      <c r="W1634" s="20"/>
      <c r="X1634" s="32">
        <f t="shared" si="18"/>
        <v>0.94695667997386035</v>
      </c>
      <c r="Y1634" s="18">
        <f t="shared" ca="1" si="6"/>
        <v>25574079.515507489</v>
      </c>
      <c r="Z1634" s="20"/>
      <c r="AA1634" s="20"/>
      <c r="AB1634" s="18"/>
      <c r="AC1634" s="20"/>
      <c r="AD1634" s="20"/>
      <c r="AE1634" s="24">
        <f t="shared" si="104"/>
        <v>22</v>
      </c>
      <c r="AH1634" s="25" t="str">
        <f t="shared" ca="1" si="7"/>
        <v>-</v>
      </c>
      <c r="AI1634" s="15">
        <f t="shared" ca="1" si="8"/>
        <v>27.48288524980374</v>
      </c>
      <c r="AJ1634" s="15">
        <f t="shared" ca="1" si="9"/>
        <v>27.344636508981555</v>
      </c>
      <c r="AK1634" s="17">
        <f t="shared" ca="1" si="10"/>
        <v>0.11540684119260138</v>
      </c>
      <c r="AL1634" s="17">
        <f t="shared" ca="1" si="11"/>
        <v>0.1257934061905191</v>
      </c>
      <c r="AM1634" s="26">
        <f t="shared" ca="1" si="12"/>
        <v>1</v>
      </c>
      <c r="AN1634" s="26">
        <f t="shared" ca="1" si="13"/>
        <v>0</v>
      </c>
      <c r="AO1634" s="25">
        <f t="shared" si="20"/>
        <v>0</v>
      </c>
      <c r="AP1634" s="26">
        <f t="shared" si="21"/>
        <v>0</v>
      </c>
      <c r="AQ1634" s="25">
        <f t="shared" si="22"/>
        <v>1</v>
      </c>
      <c r="AR1634" s="26">
        <f t="shared" si="23"/>
        <v>0</v>
      </c>
      <c r="BD1634" s="30"/>
      <c r="BE1634" s="30"/>
      <c r="BF1634" s="30"/>
    </row>
    <row r="1635" spans="1:58" x14ac:dyDescent="0.2">
      <c r="A1635" s="40">
        <v>40442</v>
      </c>
      <c r="B1635" s="13">
        <v>24.45</v>
      </c>
      <c r="C1635" s="14">
        <v>27.4</v>
      </c>
      <c r="D1635" s="31">
        <f t="shared" si="14"/>
        <v>11422.259365248237</v>
      </c>
      <c r="E1635" s="31">
        <f t="shared" si="15"/>
        <v>1968.3506353725957</v>
      </c>
      <c r="F1635" s="16">
        <f t="shared" si="0"/>
        <v>13390.610000620833</v>
      </c>
      <c r="G1635" s="16">
        <f t="shared" si="1"/>
        <v>24.883634791400837</v>
      </c>
      <c r="H1635" s="17">
        <f t="shared" si="2"/>
        <v>0.10766423357664234</v>
      </c>
      <c r="I1635" s="16">
        <v>22.35</v>
      </c>
      <c r="J1635" s="32">
        <f t="shared" si="16"/>
        <v>1.0037372560838473</v>
      </c>
      <c r="K1635" s="72">
        <f t="shared" ca="1" si="83"/>
        <v>4286.9272319301972</v>
      </c>
      <c r="L1635" s="16">
        <v>4298.2402339999999</v>
      </c>
      <c r="M1635" s="21">
        <f t="shared" ca="1" si="84"/>
        <v>-2.6320078576144747E-3</v>
      </c>
      <c r="N1635" s="18"/>
      <c r="O1635" s="21"/>
      <c r="P1635" s="21"/>
      <c r="Q1635" s="33">
        <f t="shared" si="17"/>
        <v>0.99626274391615255</v>
      </c>
      <c r="R1635" s="5">
        <f t="shared" ca="1" si="4"/>
        <v>7.4940956020120151</v>
      </c>
      <c r="S1635" s="20"/>
      <c r="T1635" s="20"/>
      <c r="U1635" s="5">
        <f t="shared" ca="1" si="5"/>
        <v>14.135771503117246</v>
      </c>
      <c r="V1635" s="23"/>
      <c r="W1635" s="20"/>
      <c r="X1635" s="32">
        <f t="shared" si="18"/>
        <v>1.0074745121676949</v>
      </c>
      <c r="Y1635" s="18">
        <f t="shared" ca="1" si="6"/>
        <v>25763537.593376629</v>
      </c>
      <c r="Z1635" s="20"/>
      <c r="AA1635" s="20"/>
      <c r="AB1635" s="18"/>
      <c r="AC1635" s="20"/>
      <c r="AD1635" s="20"/>
      <c r="AE1635" s="24">
        <f t="shared" si="104"/>
        <v>21</v>
      </c>
      <c r="AH1635" s="25" t="str">
        <f t="shared" ca="1" si="7"/>
        <v>-</v>
      </c>
      <c r="AI1635" s="15">
        <f t="shared" ca="1" si="8"/>
        <v>27.245836322303852</v>
      </c>
      <c r="AJ1635" s="15">
        <f t="shared" ca="1" si="9"/>
        <v>27.296050568231855</v>
      </c>
      <c r="AK1635" s="17">
        <f t="shared" ca="1" si="10"/>
        <v>0.10741054289765785</v>
      </c>
      <c r="AL1635" s="17">
        <f t="shared" ca="1" si="11"/>
        <v>0.1257465308214217</v>
      </c>
      <c r="AM1635" s="26">
        <f t="shared" ca="1" si="12"/>
        <v>0</v>
      </c>
      <c r="AN1635" s="26">
        <f t="shared" ca="1" si="13"/>
        <v>0</v>
      </c>
      <c r="AO1635" s="25">
        <f t="shared" si="20"/>
        <v>0</v>
      </c>
      <c r="AP1635" s="26">
        <f t="shared" si="21"/>
        <v>0</v>
      </c>
      <c r="AQ1635" s="25">
        <f t="shared" si="22"/>
        <v>1</v>
      </c>
      <c r="AR1635" s="26">
        <f t="shared" si="23"/>
        <v>0</v>
      </c>
      <c r="BD1635" s="30"/>
      <c r="BE1635" s="30"/>
      <c r="BF1635" s="30"/>
    </row>
    <row r="1636" spans="1:58" x14ac:dyDescent="0.2">
      <c r="A1636" s="40">
        <v>40443</v>
      </c>
      <c r="B1636" s="13">
        <v>24.95</v>
      </c>
      <c r="C1636" s="14">
        <v>27.65</v>
      </c>
      <c r="D1636" s="31">
        <f t="shared" si="14"/>
        <v>10878.342252617369</v>
      </c>
      <c r="E1636" s="31">
        <f t="shared" si="15"/>
        <v>2453.7073289428413</v>
      </c>
      <c r="F1636" s="16">
        <f t="shared" si="0"/>
        <v>13332.04958156021</v>
      </c>
      <c r="G1636" s="16">
        <f t="shared" si="1"/>
        <v>25.446923578600313</v>
      </c>
      <c r="H1636" s="17">
        <f t="shared" si="2"/>
        <v>9.7649186256781206E-2</v>
      </c>
      <c r="I1636" s="16">
        <v>22.51</v>
      </c>
      <c r="J1636" s="32">
        <f t="shared" si="16"/>
        <v>1.0181646756235072</v>
      </c>
      <c r="K1636" s="72">
        <f t="shared" ca="1" si="83"/>
        <v>4364.6199304565143</v>
      </c>
      <c r="L1636" s="16">
        <v>4367.3598629999997</v>
      </c>
      <c r="M1636" s="21">
        <f t="shared" ca="1" si="84"/>
        <v>-6.2736587536508625E-4</v>
      </c>
      <c r="N1636" s="18"/>
      <c r="O1636" s="21"/>
      <c r="P1636" s="21"/>
      <c r="Q1636" s="33">
        <f t="shared" si="17"/>
        <v>0.98183532437649279</v>
      </c>
      <c r="R1636" s="5">
        <f t="shared" ca="1" si="4"/>
        <v>7.3576612630492164</v>
      </c>
      <c r="S1636" s="20"/>
      <c r="T1636" s="20"/>
      <c r="U1636" s="5">
        <f t="shared" ca="1" si="5"/>
        <v>13.878524645502827</v>
      </c>
      <c r="V1636" s="23"/>
      <c r="W1636" s="20"/>
      <c r="X1636" s="32">
        <f t="shared" si="18"/>
        <v>1.0363293512470144</v>
      </c>
      <c r="Y1636" s="18">
        <f t="shared" ca="1" si="6"/>
        <v>26697753.02163684</v>
      </c>
      <c r="Z1636" s="20"/>
      <c r="AA1636" s="20"/>
      <c r="AB1636" s="18"/>
      <c r="AC1636" s="20"/>
      <c r="AD1636" s="20"/>
      <c r="AE1636" s="24">
        <f t="shared" si="104"/>
        <v>20</v>
      </c>
      <c r="AH1636" s="25" t="str">
        <f t="shared" ca="1" si="7"/>
        <v>-</v>
      </c>
      <c r="AI1636" s="15">
        <f t="shared" ca="1" si="8"/>
        <v>27.054435550551819</v>
      </c>
      <c r="AJ1636" s="15">
        <f t="shared" ca="1" si="9"/>
        <v>27.282771326464815</v>
      </c>
      <c r="AK1636" s="17">
        <f t="shared" ca="1" si="10"/>
        <v>9.7745070049404137E-2</v>
      </c>
      <c r="AL1636" s="17">
        <f t="shared" ca="1" si="11"/>
        <v>0.12535354197034454</v>
      </c>
      <c r="AM1636" s="26">
        <f t="shared" ca="1" si="12"/>
        <v>0</v>
      </c>
      <c r="AN1636" s="26">
        <f t="shared" ca="1" si="13"/>
        <v>0</v>
      </c>
      <c r="AO1636" s="25">
        <f t="shared" si="20"/>
        <v>0</v>
      </c>
      <c r="AP1636" s="26">
        <f t="shared" si="21"/>
        <v>0</v>
      </c>
      <c r="AQ1636" s="25">
        <f t="shared" si="22"/>
        <v>1</v>
      </c>
      <c r="AR1636" s="26">
        <f t="shared" si="23"/>
        <v>0</v>
      </c>
      <c r="BD1636" s="30"/>
      <c r="BE1636" s="30"/>
      <c r="BF1636" s="30"/>
    </row>
    <row r="1637" spans="1:58" x14ac:dyDescent="0.2">
      <c r="A1637" s="40">
        <v>40444</v>
      </c>
      <c r="B1637" s="13">
        <v>25.8</v>
      </c>
      <c r="C1637" s="14">
        <v>28.25</v>
      </c>
      <c r="D1637" s="31">
        <f t="shared" si="14"/>
        <v>10334.425139986501</v>
      </c>
      <c r="E1637" s="31">
        <f t="shared" si="15"/>
        <v>2944.5113781341674</v>
      </c>
      <c r="F1637" s="16">
        <f t="shared" si="0"/>
        <v>13278.936518120669</v>
      </c>
      <c r="G1637" s="16">
        <f t="shared" si="1"/>
        <v>26.343270379113893</v>
      </c>
      <c r="H1637" s="17">
        <f t="shared" si="2"/>
        <v>8.6725663716814116E-2</v>
      </c>
      <c r="I1637" s="16">
        <v>23.87</v>
      </c>
      <c r="J1637" s="32">
        <f t="shared" si="16"/>
        <v>1.0310999798941429</v>
      </c>
      <c r="K1637" s="72">
        <f t="shared" ca="1" si="83"/>
        <v>4500.1760518992578</v>
      </c>
      <c r="L1637" s="16">
        <v>4510.7202150000003</v>
      </c>
      <c r="M1637" s="21">
        <f t="shared" ca="1" si="84"/>
        <v>-2.3375786123197798E-3</v>
      </c>
      <c r="N1637" s="18"/>
      <c r="O1637" s="21"/>
      <c r="P1637" s="21"/>
      <c r="Q1637" s="33">
        <f t="shared" si="17"/>
        <v>0.96890002010585718</v>
      </c>
      <c r="R1637" s="5">
        <f t="shared" ca="1" si="4"/>
        <v>7.1285411676792476</v>
      </c>
      <c r="S1637" s="20"/>
      <c r="T1637" s="20"/>
      <c r="U1637" s="5">
        <f t="shared" ca="1" si="5"/>
        <v>13.446442447522772</v>
      </c>
      <c r="V1637" s="23"/>
      <c r="W1637" s="20"/>
      <c r="X1637" s="32">
        <f t="shared" si="18"/>
        <v>1.0621999597882856</v>
      </c>
      <c r="Y1637" s="18">
        <f t="shared" ca="1" si="6"/>
        <v>28356485.834101755</v>
      </c>
      <c r="Z1637" s="20"/>
      <c r="AA1637" s="20"/>
      <c r="AB1637" s="18"/>
      <c r="AC1637" s="20"/>
      <c r="AD1637" s="20"/>
      <c r="AE1637" s="24">
        <f t="shared" si="104"/>
        <v>19</v>
      </c>
      <c r="AH1637" s="25" t="str">
        <f t="shared" ca="1" si="7"/>
        <v>-</v>
      </c>
      <c r="AI1637" s="15">
        <f t="shared" ca="1" si="8"/>
        <v>26.861202538097917</v>
      </c>
      <c r="AJ1637" s="15">
        <f t="shared" ca="1" si="9"/>
        <v>27.29109254681817</v>
      </c>
      <c r="AK1637" s="17">
        <f t="shared" ca="1" si="10"/>
        <v>9.8538145149747472E-2</v>
      </c>
      <c r="AL1637" s="17">
        <f t="shared" ca="1" si="11"/>
        <v>0.12407389595264544</v>
      </c>
      <c r="AM1637" s="26">
        <f t="shared" ca="1" si="12"/>
        <v>0</v>
      </c>
      <c r="AN1637" s="26">
        <f t="shared" ca="1" si="13"/>
        <v>0</v>
      </c>
      <c r="AO1637" s="25">
        <f t="shared" si="20"/>
        <v>0</v>
      </c>
      <c r="AP1637" s="26">
        <f t="shared" si="21"/>
        <v>0</v>
      </c>
      <c r="AQ1637" s="25">
        <f t="shared" si="22"/>
        <v>1</v>
      </c>
      <c r="AR1637" s="26">
        <f t="shared" si="23"/>
        <v>0</v>
      </c>
      <c r="BD1637" s="30"/>
      <c r="BE1637" s="30"/>
      <c r="BF1637" s="30"/>
    </row>
    <row r="1638" spans="1:58" x14ac:dyDescent="0.2">
      <c r="A1638" s="40">
        <v>40445</v>
      </c>
      <c r="B1638" s="13">
        <v>24.2</v>
      </c>
      <c r="C1638" s="14">
        <v>27.2</v>
      </c>
      <c r="D1638" s="31">
        <f t="shared" si="14"/>
        <v>9790.5080273556323</v>
      </c>
      <c r="E1638" s="31">
        <f t="shared" si="15"/>
        <v>3441.2569181651907</v>
      </c>
      <c r="F1638" s="16">
        <f t="shared" si="0"/>
        <v>13231.764945520823</v>
      </c>
      <c r="G1638" s="16">
        <f t="shared" si="1"/>
        <v>24.98022628099892</v>
      </c>
      <c r="H1638" s="17">
        <f t="shared" si="2"/>
        <v>0.11029411764705888</v>
      </c>
      <c r="I1638" s="16">
        <v>21.71</v>
      </c>
      <c r="J1638" s="32">
        <f t="shared" si="16"/>
        <v>0.94488980099868936</v>
      </c>
      <c r="K1638" s="72">
        <f t="shared" ca="1" si="83"/>
        <v>4251.9971016691316</v>
      </c>
      <c r="L1638" s="16">
        <v>4257.2797849999997</v>
      </c>
      <c r="M1638" s="21">
        <f t="shared" ca="1" si="84"/>
        <v>-1.240858857686791E-3</v>
      </c>
      <c r="N1638" s="18"/>
      <c r="O1638" s="21"/>
      <c r="P1638" s="21"/>
      <c r="Q1638" s="33">
        <f t="shared" si="17"/>
        <v>1.0551101990013105</v>
      </c>
      <c r="R1638" s="5">
        <f t="shared" ca="1" si="4"/>
        <v>7.5210831585335329</v>
      </c>
      <c r="S1638" s="20"/>
      <c r="T1638" s="20"/>
      <c r="U1638" s="5">
        <f t="shared" ca="1" si="5"/>
        <v>14.186992852188862</v>
      </c>
      <c r="V1638" s="23"/>
      <c r="W1638" s="20"/>
      <c r="X1638" s="32">
        <f t="shared" si="18"/>
        <v>0.88977960199737871</v>
      </c>
      <c r="Y1638" s="18">
        <f t="shared" ca="1" si="6"/>
        <v>25229362.146936201</v>
      </c>
      <c r="Z1638" s="20"/>
      <c r="AA1638" s="20"/>
      <c r="AB1638" s="18"/>
      <c r="AC1638" s="20"/>
      <c r="AD1638" s="20"/>
      <c r="AE1638" s="24">
        <f t="shared" si="104"/>
        <v>18</v>
      </c>
      <c r="AH1638" s="25" t="str">
        <f t="shared" ca="1" si="7"/>
        <v>-</v>
      </c>
      <c r="AI1638" s="15">
        <f t="shared" ca="1" si="8"/>
        <v>26.625608904213692</v>
      </c>
      <c r="AJ1638" s="15">
        <f t="shared" ca="1" si="9"/>
        <v>27.255141213423506</v>
      </c>
      <c r="AK1638" s="17">
        <f t="shared" ca="1" si="10"/>
        <v>0.10182387973343604</v>
      </c>
      <c r="AL1638" s="17">
        <f t="shared" ca="1" si="11"/>
        <v>0.12266895897785553</v>
      </c>
      <c r="AM1638" s="26">
        <f t="shared" ca="1" si="12"/>
        <v>0</v>
      </c>
      <c r="AN1638" s="26">
        <f t="shared" ca="1" si="13"/>
        <v>0</v>
      </c>
      <c r="AO1638" s="25">
        <f t="shared" si="20"/>
        <v>0</v>
      </c>
      <c r="AP1638" s="26">
        <f t="shared" si="21"/>
        <v>0</v>
      </c>
      <c r="AQ1638" s="25">
        <f t="shared" si="22"/>
        <v>1</v>
      </c>
      <c r="AR1638" s="26">
        <f t="shared" si="23"/>
        <v>0</v>
      </c>
      <c r="BD1638" s="30"/>
      <c r="BE1638" s="30"/>
      <c r="BF1638" s="30"/>
    </row>
    <row r="1639" spans="1:58" x14ac:dyDescent="0.2">
      <c r="A1639" s="40">
        <v>40448</v>
      </c>
      <c r="B1639" s="13">
        <v>24.35</v>
      </c>
      <c r="C1639" s="14">
        <v>27.25</v>
      </c>
      <c r="D1639" s="31">
        <f t="shared" si="14"/>
        <v>9246.5909147247639</v>
      </c>
      <c r="E1639" s="31">
        <f t="shared" si="15"/>
        <v>3925.1831727853014</v>
      </c>
      <c r="F1639" s="16">
        <f t="shared" si="0"/>
        <v>13171.774087510064</v>
      </c>
      <c r="G1639" s="16">
        <f t="shared" si="1"/>
        <v>25.214198787912043</v>
      </c>
      <c r="H1639" s="17">
        <f t="shared" si="2"/>
        <v>0.10642201834862375</v>
      </c>
      <c r="I1639" s="16">
        <v>22.54</v>
      </c>
      <c r="J1639" s="32">
        <f t="shared" si="16"/>
        <v>1.0047899915438843</v>
      </c>
      <c r="K1639" s="72">
        <f t="shared" ca="1" si="83"/>
        <v>4272.1899561059454</v>
      </c>
      <c r="L1639" s="16">
        <v>4288</v>
      </c>
      <c r="M1639" s="21">
        <f t="shared" ca="1" si="84"/>
        <v>-3.6870438185761696E-3</v>
      </c>
      <c r="N1639" s="18"/>
      <c r="O1639" s="21"/>
      <c r="P1639" s="21"/>
      <c r="Q1639" s="33">
        <f t="shared" si="17"/>
        <v>0.99521000845611574</v>
      </c>
      <c r="R1639" s="5">
        <f t="shared" ca="1" si="4"/>
        <v>7.4847454161633751</v>
      </c>
      <c r="S1639" s="20"/>
      <c r="T1639" s="20"/>
      <c r="U1639" s="5">
        <f t="shared" ca="1" si="5"/>
        <v>14.118553905034402</v>
      </c>
      <c r="V1639" s="23"/>
      <c r="W1639" s="20"/>
      <c r="X1639" s="32">
        <f t="shared" si="18"/>
        <v>1.0095799830877685</v>
      </c>
      <c r="Y1639" s="18">
        <f t="shared" ca="1" si="6"/>
        <v>25469382.679501675</v>
      </c>
      <c r="Z1639" s="20"/>
      <c r="AA1639" s="20"/>
      <c r="AB1639" s="18"/>
      <c r="AC1639" s="20"/>
      <c r="AD1639" s="20"/>
      <c r="AE1639" s="24">
        <f t="shared" si="104"/>
        <v>17</v>
      </c>
      <c r="AH1639" s="25" t="str">
        <f t="shared" ca="1" si="7"/>
        <v>-</v>
      </c>
      <c r="AI1639" s="15">
        <f t="shared" ca="1" si="8"/>
        <v>26.377421836487699</v>
      </c>
      <c r="AJ1639" s="15">
        <f t="shared" ca="1" si="9"/>
        <v>27.221713141236606</v>
      </c>
      <c r="AK1639" s="17">
        <f t="shared" ca="1" si="10"/>
        <v>0.10307407223998123</v>
      </c>
      <c r="AL1639" s="17">
        <f t="shared" ca="1" si="11"/>
        <v>0.12042239344368398</v>
      </c>
      <c r="AM1639" s="26">
        <f t="shared" ca="1" si="12"/>
        <v>0</v>
      </c>
      <c r="AN1639" s="26">
        <f t="shared" ca="1" si="13"/>
        <v>0</v>
      </c>
      <c r="AO1639" s="25">
        <f t="shared" si="20"/>
        <v>0</v>
      </c>
      <c r="AP1639" s="26">
        <f t="shared" si="21"/>
        <v>0</v>
      </c>
      <c r="AQ1639" s="25">
        <f t="shared" si="22"/>
        <v>1</v>
      </c>
      <c r="AR1639" s="26">
        <f t="shared" si="23"/>
        <v>0</v>
      </c>
      <c r="BD1639" s="30"/>
      <c r="BE1639" s="30"/>
      <c r="BF1639" s="30"/>
    </row>
    <row r="1640" spans="1:58" x14ac:dyDescent="0.2">
      <c r="A1640" s="40">
        <v>40449</v>
      </c>
      <c r="B1640" s="13">
        <v>24.3</v>
      </c>
      <c r="C1640" s="14">
        <v>27.25</v>
      </c>
      <c r="D1640" s="31">
        <f t="shared" si="14"/>
        <v>8702.6738020938956</v>
      </c>
      <c r="E1640" s="31">
        <f t="shared" si="15"/>
        <v>4411.2155284756373</v>
      </c>
      <c r="F1640" s="16">
        <f t="shared" si="0"/>
        <v>13113.889330569533</v>
      </c>
      <c r="G1640" s="16">
        <f t="shared" si="1"/>
        <v>25.292313224625786</v>
      </c>
      <c r="H1640" s="17">
        <f t="shared" si="2"/>
        <v>0.1082568807339449</v>
      </c>
      <c r="I1640" s="16">
        <v>22.6</v>
      </c>
      <c r="J1640" s="32">
        <f t="shared" si="16"/>
        <v>0.9986898130666656</v>
      </c>
      <c r="K1640" s="72">
        <f t="shared" ca="1" si="83"/>
        <v>4266.4186482181822</v>
      </c>
      <c r="L1640" s="16">
        <v>4249.6000979999999</v>
      </c>
      <c r="M1640" s="21">
        <f t="shared" ca="1" si="84"/>
        <v>3.957678329802759E-3</v>
      </c>
      <c r="N1640" s="18"/>
      <c r="O1640" s="21"/>
      <c r="P1640" s="21"/>
      <c r="Q1640" s="33">
        <f t="shared" si="17"/>
        <v>1.0013101869333343</v>
      </c>
      <c r="R1640" s="5">
        <f t="shared" ca="1" si="4"/>
        <v>7.4942396186345697</v>
      </c>
      <c r="S1640" s="20"/>
      <c r="T1640" s="20"/>
      <c r="U1640" s="5">
        <f t="shared" ca="1" si="5"/>
        <v>14.136567861782295</v>
      </c>
      <c r="V1640" s="23"/>
      <c r="W1640" s="20"/>
      <c r="X1640" s="32">
        <f t="shared" si="18"/>
        <v>0.9973796261333312</v>
      </c>
      <c r="Y1640" s="18">
        <f t="shared" ca="1" si="6"/>
        <v>25400971.547257829</v>
      </c>
      <c r="Z1640" s="20"/>
      <c r="AA1640" s="20"/>
      <c r="AB1640" s="18"/>
      <c r="AC1640" s="20"/>
      <c r="AD1640" s="20"/>
      <c r="AE1640" s="24">
        <f t="shared" si="104"/>
        <v>16</v>
      </c>
      <c r="AH1640" s="25" t="str">
        <f t="shared" ca="1" si="7"/>
        <v>-</v>
      </c>
      <c r="AI1640" s="15">
        <f t="shared" ca="1" si="8"/>
        <v>26.214419593078848</v>
      </c>
      <c r="AJ1640" s="15">
        <f t="shared" ca="1" si="9"/>
        <v>27.19280705385837</v>
      </c>
      <c r="AK1640" s="17">
        <f t="shared" ca="1" si="10"/>
        <v>0.10283535004664419</v>
      </c>
      <c r="AL1640" s="17">
        <f t="shared" ca="1" si="11"/>
        <v>0.11765074651469021</v>
      </c>
      <c r="AM1640" s="26">
        <f t="shared" ca="1" si="12"/>
        <v>0</v>
      </c>
      <c r="AN1640" s="26">
        <f t="shared" ca="1" si="13"/>
        <v>0</v>
      </c>
      <c r="AO1640" s="25">
        <f t="shared" si="20"/>
        <v>0</v>
      </c>
      <c r="AP1640" s="26">
        <f t="shared" si="21"/>
        <v>0</v>
      </c>
      <c r="AQ1640" s="25">
        <f t="shared" si="22"/>
        <v>1</v>
      </c>
      <c r="AR1640" s="26">
        <f t="shared" si="23"/>
        <v>0</v>
      </c>
      <c r="BD1640" s="30"/>
      <c r="BE1640" s="30"/>
      <c r="BF1640" s="30"/>
    </row>
    <row r="1641" spans="1:58" x14ac:dyDescent="0.2">
      <c r="A1641" s="40">
        <v>40450</v>
      </c>
      <c r="B1641" s="13">
        <v>24.7</v>
      </c>
      <c r="C1641" s="14">
        <v>27.65</v>
      </c>
      <c r="D1641" s="31">
        <f t="shared" si="14"/>
        <v>8158.7566894630272</v>
      </c>
      <c r="E1641" s="31">
        <f t="shared" si="15"/>
        <v>4896.2498711152739</v>
      </c>
      <c r="F1641" s="16">
        <f t="shared" si="0"/>
        <v>13055.006560578302</v>
      </c>
      <c r="G1641" s="16">
        <f t="shared" si="1"/>
        <v>25.806390644291653</v>
      </c>
      <c r="H1641" s="17">
        <f t="shared" si="2"/>
        <v>0.10669077757685352</v>
      </c>
      <c r="I1641" s="16">
        <v>23.25</v>
      </c>
      <c r="J1641" s="32">
        <f t="shared" si="16"/>
        <v>1.0157440702853189</v>
      </c>
      <c r="K1641" s="72">
        <f t="shared" ca="1" si="83"/>
        <v>4333.4127715242566</v>
      </c>
      <c r="L1641" s="16">
        <v>4334.080078</v>
      </c>
      <c r="M1641" s="21">
        <f t="shared" ca="1" si="84"/>
        <v>-1.5396726957828875E-4</v>
      </c>
      <c r="N1641" s="18"/>
      <c r="O1641" s="21"/>
      <c r="P1641" s="21"/>
      <c r="Q1641" s="33">
        <f t="shared" si="17"/>
        <v>0.98425592971468112</v>
      </c>
      <c r="R1641" s="5">
        <f t="shared" ca="1" si="4"/>
        <v>7.3759424984791151</v>
      </c>
      <c r="S1641" s="20"/>
      <c r="T1641" s="20"/>
      <c r="U1641" s="5">
        <f t="shared" ca="1" si="5"/>
        <v>13.913524391928428</v>
      </c>
      <c r="V1641" s="23"/>
      <c r="W1641" s="20"/>
      <c r="X1641" s="32">
        <f t="shared" si="18"/>
        <v>1.0314881405706378</v>
      </c>
      <c r="Y1641" s="18">
        <f t="shared" ca="1" si="6"/>
        <v>26199076.553252753</v>
      </c>
      <c r="Z1641" s="20"/>
      <c r="AA1641" s="20"/>
      <c r="AB1641" s="18"/>
      <c r="AC1641" s="20"/>
      <c r="AD1641" s="20"/>
      <c r="AE1641" s="24">
        <f t="shared" si="104"/>
        <v>15</v>
      </c>
      <c r="AH1641" s="25" t="str">
        <f t="shared" ca="1" si="7"/>
        <v>-</v>
      </c>
      <c r="AI1641" s="15">
        <f t="shared" ca="1" si="8"/>
        <v>26.025885262647201</v>
      </c>
      <c r="AJ1641" s="15">
        <f t="shared" ca="1" si="9"/>
        <v>27.210386055456777</v>
      </c>
      <c r="AK1641" s="17">
        <f t="shared" ca="1" si="10"/>
        <v>0.10267310738001273</v>
      </c>
      <c r="AL1641" s="17">
        <f t="shared" ca="1" si="11"/>
        <v>0.11524986416918759</v>
      </c>
      <c r="AM1641" s="26">
        <f t="shared" ca="1" si="12"/>
        <v>0</v>
      </c>
      <c r="AN1641" s="26">
        <f t="shared" ca="1" si="13"/>
        <v>0</v>
      </c>
      <c r="AO1641" s="25">
        <f t="shared" si="20"/>
        <v>0</v>
      </c>
      <c r="AP1641" s="26">
        <f t="shared" si="21"/>
        <v>0</v>
      </c>
      <c r="AQ1641" s="25">
        <f t="shared" si="22"/>
        <v>1</v>
      </c>
      <c r="AR1641" s="26">
        <f t="shared" si="23"/>
        <v>0</v>
      </c>
      <c r="BD1641" s="30"/>
      <c r="BE1641" s="30"/>
      <c r="BF1641" s="30"/>
    </row>
    <row r="1642" spans="1:58" x14ac:dyDescent="0.2">
      <c r="A1642" s="40">
        <v>40451</v>
      </c>
      <c r="B1642" s="13">
        <v>25.45</v>
      </c>
      <c r="C1642" s="14">
        <v>28.2</v>
      </c>
      <c r="D1642" s="31">
        <f t="shared" si="14"/>
        <v>7614.8395768321589</v>
      </c>
      <c r="E1642" s="31">
        <f t="shared" si="15"/>
        <v>5382.1360440621984</v>
      </c>
      <c r="F1642" s="16">
        <f t="shared" si="0"/>
        <v>12996.975620894358</v>
      </c>
      <c r="G1642" s="16">
        <f t="shared" si="1"/>
        <v>26.588793712698564</v>
      </c>
      <c r="H1642" s="17">
        <f t="shared" si="2"/>
        <v>9.7517730496453958E-2</v>
      </c>
      <c r="I1642" s="16">
        <v>23.7</v>
      </c>
      <c r="J1642" s="32">
        <f t="shared" si="16"/>
        <v>1.025738312878328</v>
      </c>
      <c r="K1642" s="72">
        <f t="shared" ca="1" si="83"/>
        <v>4444.7662936655715</v>
      </c>
      <c r="L1642" s="16">
        <v>4426.2402339999999</v>
      </c>
      <c r="M1642" s="21">
        <f t="shared" ca="1" si="84"/>
        <v>4.1855070412275472E-3</v>
      </c>
      <c r="N1642" s="18"/>
      <c r="O1642" s="21"/>
      <c r="P1642" s="21"/>
      <c r="Q1642" s="33">
        <f t="shared" si="17"/>
        <v>0.97426168712167194</v>
      </c>
      <c r="R1642" s="5">
        <f t="shared" ca="1" si="4"/>
        <v>7.1857988192816462</v>
      </c>
      <c r="S1642" s="20"/>
      <c r="T1642" s="20"/>
      <c r="U1642" s="5">
        <f t="shared" ca="1" si="5"/>
        <v>13.554949672425128</v>
      </c>
      <c r="V1642" s="23"/>
      <c r="W1642" s="20"/>
      <c r="X1642" s="32">
        <f t="shared" si="18"/>
        <v>1.0514766257566561</v>
      </c>
      <c r="Y1642" s="18">
        <f t="shared" ca="1" si="6"/>
        <v>27545903.610700443</v>
      </c>
      <c r="Z1642" s="20"/>
      <c r="AA1642" s="20"/>
      <c r="AB1642" s="18"/>
      <c r="AC1642" s="20"/>
      <c r="AD1642" s="20"/>
      <c r="AE1642" s="24">
        <f t="shared" si="104"/>
        <v>14</v>
      </c>
      <c r="AH1642" s="25" t="str">
        <f t="shared" ca="1" si="7"/>
        <v>-</v>
      </c>
      <c r="AI1642" s="15">
        <f t="shared" ca="1" si="8"/>
        <v>25.891627221129831</v>
      </c>
      <c r="AJ1642" s="15">
        <f t="shared" ca="1" si="9"/>
        <v>27.236017480386746</v>
      </c>
      <c r="AK1642" s="17">
        <f t="shared" ca="1" si="10"/>
        <v>0.10265119808662486</v>
      </c>
      <c r="AL1642" s="17">
        <f t="shared" ca="1" si="11"/>
        <v>0.11236806164298974</v>
      </c>
      <c r="AM1642" s="26">
        <f t="shared" ca="1" si="12"/>
        <v>0</v>
      </c>
      <c r="AN1642" s="26">
        <f t="shared" ca="1" si="13"/>
        <v>0</v>
      </c>
      <c r="AO1642" s="25">
        <f t="shared" si="20"/>
        <v>0</v>
      </c>
      <c r="AP1642" s="26">
        <f t="shared" si="21"/>
        <v>0</v>
      </c>
      <c r="AQ1642" s="25">
        <f t="shared" si="22"/>
        <v>1</v>
      </c>
      <c r="AR1642" s="26">
        <f t="shared" si="23"/>
        <v>0</v>
      </c>
      <c r="BD1642" s="30"/>
      <c r="BE1642" s="30"/>
      <c r="BF1642" s="30"/>
    </row>
    <row r="1643" spans="1:58" x14ac:dyDescent="0.2">
      <c r="A1643" s="40">
        <v>40452</v>
      </c>
      <c r="B1643" s="13">
        <v>24.75</v>
      </c>
      <c r="C1643" s="14">
        <v>27.85</v>
      </c>
      <c r="D1643" s="31">
        <f t="shared" si="14"/>
        <v>7070.9224642012905</v>
      </c>
      <c r="E1643" s="31">
        <f t="shared" si="15"/>
        <v>5873.0115942911207</v>
      </c>
      <c r="F1643" s="16">
        <f t="shared" si="0"/>
        <v>12943.93405849241</v>
      </c>
      <c r="G1643" s="16">
        <f t="shared" si="1"/>
        <v>26.156553514567502</v>
      </c>
      <c r="H1643" s="17">
        <f t="shared" si="2"/>
        <v>0.11131059245960506</v>
      </c>
      <c r="I1643" s="16">
        <v>22.5</v>
      </c>
      <c r="J1643" s="32">
        <f t="shared" si="16"/>
        <v>0.9797287940192011</v>
      </c>
      <c r="K1643" s="72">
        <f t="shared" ca="1" si="83"/>
        <v>4354.4879896026569</v>
      </c>
      <c r="L1643" s="16">
        <v>4362.2402339999999</v>
      </c>
      <c r="M1643" s="21">
        <f t="shared" ca="1" si="84"/>
        <v>-1.7771245922956706E-3</v>
      </c>
      <c r="N1643" s="18"/>
      <c r="O1643" s="21"/>
      <c r="P1643" s="21"/>
      <c r="Q1643" s="33">
        <f t="shared" si="17"/>
        <v>1.0202712059807988</v>
      </c>
      <c r="R1643" s="5">
        <f t="shared" ca="1" si="4"/>
        <v>7.3311582081515931</v>
      </c>
      <c r="S1643" s="20"/>
      <c r="T1643" s="20"/>
      <c r="U1643" s="5">
        <f t="shared" ca="1" si="5"/>
        <v>13.829251382671197</v>
      </c>
      <c r="V1643" s="23"/>
      <c r="W1643" s="20"/>
      <c r="X1643" s="32">
        <f t="shared" si="18"/>
        <v>0.9594575880384022</v>
      </c>
      <c r="Y1643" s="18">
        <f t="shared" ca="1" si="6"/>
        <v>26427386.855140522</v>
      </c>
      <c r="Z1643" s="20"/>
      <c r="AA1643" s="20"/>
      <c r="AB1643" s="18"/>
      <c r="AC1643" s="20"/>
      <c r="AD1643" s="20"/>
      <c r="AE1643" s="24">
        <f t="shared" si="104"/>
        <v>13</v>
      </c>
      <c r="AH1643" s="25" t="str">
        <f t="shared" ca="1" si="7"/>
        <v>-</v>
      </c>
      <c r="AI1643" s="15">
        <f t="shared" ca="1" si="8"/>
        <v>25.814133642866846</v>
      </c>
      <c r="AJ1643" s="15">
        <f t="shared" ca="1" si="9"/>
        <v>27.253274335747541</v>
      </c>
      <c r="AK1643" s="17">
        <f t="shared" ca="1" si="10"/>
        <v>0.10674868621042334</v>
      </c>
      <c r="AL1643" s="17">
        <f t="shared" ca="1" si="11"/>
        <v>0.11070428401654264</v>
      </c>
      <c r="AM1643" s="26">
        <f t="shared" ca="1" si="12"/>
        <v>0</v>
      </c>
      <c r="AN1643" s="26">
        <f t="shared" ca="1" si="13"/>
        <v>0</v>
      </c>
      <c r="AO1643" s="25">
        <f t="shared" si="20"/>
        <v>0</v>
      </c>
      <c r="AP1643" s="26">
        <f t="shared" si="21"/>
        <v>0</v>
      </c>
      <c r="AQ1643" s="25">
        <f t="shared" si="22"/>
        <v>1</v>
      </c>
      <c r="AR1643" s="26">
        <f t="shared" si="23"/>
        <v>0</v>
      </c>
      <c r="BD1643" s="30"/>
      <c r="BE1643" s="30"/>
      <c r="BF1643" s="30"/>
    </row>
    <row r="1644" spans="1:58" x14ac:dyDescent="0.2">
      <c r="A1644" s="40">
        <v>40455</v>
      </c>
      <c r="B1644" s="13">
        <v>25.15</v>
      </c>
      <c r="C1644" s="14">
        <v>28.2</v>
      </c>
      <c r="D1644" s="31">
        <f t="shared" si="14"/>
        <v>6527.0053515704221</v>
      </c>
      <c r="E1644" s="31">
        <f t="shared" si="15"/>
        <v>6356.3849708661292</v>
      </c>
      <c r="F1644" s="16">
        <f t="shared" si="0"/>
        <v>12883.390322436551</v>
      </c>
      <c r="G1644" s="16">
        <f t="shared" si="1"/>
        <v>26.654803757080856</v>
      </c>
      <c r="H1644" s="17">
        <f t="shared" si="2"/>
        <v>0.10815602836879434</v>
      </c>
      <c r="I1644" s="16">
        <v>23.53</v>
      </c>
      <c r="J1644" s="32">
        <f t="shared" si="16"/>
        <v>1.0142822913780078</v>
      </c>
      <c r="K1644" s="72">
        <f t="shared" ca="1" si="83"/>
        <v>4416.4999966763498</v>
      </c>
      <c r="L1644" s="16">
        <v>4446.7202150000003</v>
      </c>
      <c r="M1644" s="21">
        <f t="shared" ca="1" si="84"/>
        <v>-6.7960692066277081E-3</v>
      </c>
      <c r="N1644" s="18"/>
      <c r="O1644" s="21"/>
      <c r="P1644" s="21"/>
      <c r="Q1644" s="33">
        <f t="shared" si="17"/>
        <v>0.98571770862199215</v>
      </c>
      <c r="R1644" s="5">
        <f t="shared" ca="1" si="4"/>
        <v>7.2261514259788866</v>
      </c>
      <c r="S1644" s="20"/>
      <c r="T1644" s="20"/>
      <c r="U1644" s="5">
        <f t="shared" ca="1" si="5"/>
        <v>13.631271296427245</v>
      </c>
      <c r="V1644" s="23"/>
      <c r="W1644" s="20"/>
      <c r="X1644" s="32">
        <f t="shared" si="18"/>
        <v>1.0285645827560157</v>
      </c>
      <c r="Y1644" s="18">
        <f t="shared" ca="1" si="6"/>
        <v>27180485.183448657</v>
      </c>
      <c r="Z1644" s="20"/>
      <c r="AA1644" s="20"/>
      <c r="AB1644" s="18"/>
      <c r="AC1644" s="20"/>
      <c r="AD1644" s="20"/>
      <c r="AE1644" s="24">
        <f t="shared" si="104"/>
        <v>12</v>
      </c>
      <c r="AH1644" s="25" t="str">
        <f t="shared" ca="1" si="7"/>
        <v>-</v>
      </c>
      <c r="AI1644" s="15">
        <f t="shared" ca="1" si="8"/>
        <v>25.783395613584531</v>
      </c>
      <c r="AJ1644" s="15">
        <f t="shared" ca="1" si="9"/>
        <v>27.273940214718522</v>
      </c>
      <c r="AK1644" s="17">
        <f t="shared" ca="1" si="10"/>
        <v>0.10639233799737925</v>
      </c>
      <c r="AL1644" s="17">
        <f t="shared" ca="1" si="11"/>
        <v>0.10832051727107377</v>
      </c>
      <c r="AM1644" s="26">
        <f t="shared" ca="1" si="12"/>
        <v>0</v>
      </c>
      <c r="AN1644" s="26">
        <f t="shared" ca="1" si="13"/>
        <v>0</v>
      </c>
      <c r="AO1644" s="25">
        <f t="shared" si="20"/>
        <v>0</v>
      </c>
      <c r="AP1644" s="26">
        <f t="shared" si="21"/>
        <v>0</v>
      </c>
      <c r="AQ1644" s="25">
        <f t="shared" si="22"/>
        <v>1</v>
      </c>
      <c r="AR1644" s="26">
        <f t="shared" si="23"/>
        <v>0</v>
      </c>
      <c r="BD1644" s="30"/>
      <c r="BE1644" s="30"/>
      <c r="BF1644" s="30"/>
    </row>
    <row r="1645" spans="1:58" x14ac:dyDescent="0.2">
      <c r="A1645" s="40">
        <v>40456</v>
      </c>
      <c r="B1645" s="13">
        <v>23.65</v>
      </c>
      <c r="C1645" s="14">
        <v>27.05</v>
      </c>
      <c r="D1645" s="31">
        <f t="shared" si="14"/>
        <v>5983.0882389395538</v>
      </c>
      <c r="E1645" s="31">
        <f t="shared" si="15"/>
        <v>6841.4741688330205</v>
      </c>
      <c r="F1645" s="16">
        <f t="shared" si="0"/>
        <v>12824.562407772573</v>
      </c>
      <c r="G1645" s="16">
        <f t="shared" si="1"/>
        <v>25.463786032959266</v>
      </c>
      <c r="H1645" s="17">
        <f t="shared" si="2"/>
        <v>0.12569316081330872</v>
      </c>
      <c r="I1645" s="16">
        <v>21.76</v>
      </c>
      <c r="J1645" s="32">
        <f t="shared" si="16"/>
        <v>0.95095480587315462</v>
      </c>
      <c r="K1645" s="72">
        <f t="shared" ca="1" si="83"/>
        <v>4199.7206758011416</v>
      </c>
      <c r="L1645" s="16">
        <v>4208.6401370000003</v>
      </c>
      <c r="M1645" s="21">
        <f t="shared" ca="1" si="84"/>
        <v>-2.1193214217684721E-3</v>
      </c>
      <c r="N1645" s="18"/>
      <c r="O1645" s="21"/>
      <c r="P1645" s="21"/>
      <c r="Q1645" s="33">
        <f t="shared" si="17"/>
        <v>1.0490451941268453</v>
      </c>
      <c r="R1645" s="5">
        <f t="shared" ca="1" si="4"/>
        <v>7.5802436293203703</v>
      </c>
      <c r="S1645" s="20"/>
      <c r="T1645" s="20"/>
      <c r="U1645" s="5">
        <f t="shared" ca="1" si="5"/>
        <v>14.299330082834214</v>
      </c>
      <c r="V1645" s="23"/>
      <c r="W1645" s="20"/>
      <c r="X1645" s="32">
        <f t="shared" si="18"/>
        <v>0.90190961174630924</v>
      </c>
      <c r="Y1645" s="18">
        <f t="shared" ca="1" si="6"/>
        <v>24512727.473380454</v>
      </c>
      <c r="Z1645" s="20"/>
      <c r="AA1645" s="20"/>
      <c r="AB1645" s="18"/>
      <c r="AC1645" s="20"/>
      <c r="AD1645" s="20"/>
      <c r="AE1645" s="24">
        <f t="shared" si="104"/>
        <v>11</v>
      </c>
      <c r="AH1645" s="25" t="str">
        <f t="shared" ca="1" si="7"/>
        <v>-</v>
      </c>
      <c r="AI1645" s="15">
        <f t="shared" ca="1" si="8"/>
        <v>25.749325283663595</v>
      </c>
      <c r="AJ1645" s="15">
        <f t="shared" ca="1" si="9"/>
        <v>27.260513187452567</v>
      </c>
      <c r="AK1645" s="17">
        <f t="shared" ca="1" si="10"/>
        <v>0.10960419507482676</v>
      </c>
      <c r="AL1645" s="17">
        <f t="shared" ca="1" si="11"/>
        <v>0.10644871336276157</v>
      </c>
      <c r="AM1645" s="26">
        <f t="shared" ca="1" si="12"/>
        <v>0</v>
      </c>
      <c r="AN1645" s="26">
        <f t="shared" ca="1" si="13"/>
        <v>1</v>
      </c>
      <c r="AO1645" s="25">
        <f t="shared" si="20"/>
        <v>0</v>
      </c>
      <c r="AP1645" s="26">
        <f t="shared" si="21"/>
        <v>0</v>
      </c>
      <c r="AQ1645" s="25">
        <f t="shared" si="22"/>
        <v>1</v>
      </c>
      <c r="AR1645" s="26">
        <f t="shared" si="23"/>
        <v>0</v>
      </c>
      <c r="BD1645" s="30"/>
      <c r="BE1645" s="30"/>
      <c r="BF1645" s="30"/>
    </row>
    <row r="1646" spans="1:58" x14ac:dyDescent="0.2">
      <c r="A1646" s="40">
        <v>40457</v>
      </c>
      <c r="B1646" s="13">
        <v>23.25</v>
      </c>
      <c r="C1646" s="14">
        <v>26.8</v>
      </c>
      <c r="D1646" s="31">
        <f t="shared" si="14"/>
        <v>5439.1711263086854</v>
      </c>
      <c r="E1646" s="31">
        <f t="shared" si="15"/>
        <v>7317.0246203568668</v>
      </c>
      <c r="F1646" s="16">
        <f t="shared" si="0"/>
        <v>12756.195746665551</v>
      </c>
      <c r="G1646" s="16">
        <f t="shared" si="1"/>
        <v>25.286299686688082</v>
      </c>
      <c r="H1646" s="17">
        <f t="shared" si="2"/>
        <v>0.1324626865671642</v>
      </c>
      <c r="I1646" s="16">
        <v>21.49</v>
      </c>
      <c r="J1646" s="32">
        <f t="shared" si="16"/>
        <v>0.98773609400013729</v>
      </c>
      <c r="K1646" s="72">
        <f t="shared" ca="1" si="83"/>
        <v>4148.0465817655904</v>
      </c>
      <c r="L1646" s="16">
        <v>4157.4399409999996</v>
      </c>
      <c r="M1646" s="21">
        <f t="shared" ca="1" si="84"/>
        <v>-2.2594094846141804E-3</v>
      </c>
      <c r="N1646" s="18"/>
      <c r="O1646" s="21"/>
      <c r="P1646" s="21"/>
      <c r="Q1646" s="33">
        <f t="shared" si="17"/>
        <v>1.0122639059998628</v>
      </c>
      <c r="R1646" s="5">
        <f t="shared" ca="1" si="4"/>
        <v>7.6728873689336528</v>
      </c>
      <c r="S1646" s="20"/>
      <c r="T1646" s="20"/>
      <c r="U1646" s="5">
        <f t="shared" ca="1" si="5"/>
        <v>14.474200175350743</v>
      </c>
      <c r="V1646" s="23"/>
      <c r="W1646" s="20"/>
      <c r="X1646" s="32">
        <f t="shared" si="18"/>
        <v>0.97547218800027446</v>
      </c>
      <c r="Y1646" s="18">
        <f t="shared" ca="1" si="6"/>
        <v>23909910.212714761</v>
      </c>
      <c r="Z1646" s="20"/>
      <c r="AA1646" s="20"/>
      <c r="AB1646" s="18"/>
      <c r="AC1646" s="20"/>
      <c r="AD1646" s="20"/>
      <c r="AE1646" s="24">
        <f t="shared" si="104"/>
        <v>10</v>
      </c>
      <c r="AG1646" s="74"/>
      <c r="AH1646" s="25" t="str">
        <f t="shared" ca="1" si="7"/>
        <v>-</v>
      </c>
      <c r="AI1646" s="15">
        <f t="shared" ca="1" si="8"/>
        <v>25.658694434081077</v>
      </c>
      <c r="AJ1646" s="15">
        <f t="shared" ca="1" si="9"/>
        <v>27.248598515676104</v>
      </c>
      <c r="AK1646" s="17">
        <f t="shared" ca="1" si="10"/>
        <v>0.11363849604702997</v>
      </c>
      <c r="AL1646" s="17">
        <f t="shared" ca="1" si="11"/>
        <v>0.10500000481406538</v>
      </c>
      <c r="AM1646" s="26">
        <f t="shared" ca="1" si="12"/>
        <v>0</v>
      </c>
      <c r="AN1646" s="26">
        <f t="shared" ca="1" si="13"/>
        <v>1</v>
      </c>
      <c r="AO1646" s="25">
        <f t="shared" si="20"/>
        <v>0</v>
      </c>
      <c r="AP1646" s="26">
        <f t="shared" si="21"/>
        <v>0</v>
      </c>
      <c r="AQ1646" s="25">
        <f t="shared" si="22"/>
        <v>1</v>
      </c>
      <c r="AR1646" s="26">
        <f t="shared" si="23"/>
        <v>0</v>
      </c>
      <c r="BD1646" s="30"/>
      <c r="BE1646" s="30"/>
      <c r="BF1646" s="30"/>
    </row>
    <row r="1647" spans="1:58" x14ac:dyDescent="0.2">
      <c r="A1647" s="40">
        <v>40458</v>
      </c>
      <c r="B1647" s="13">
        <v>22.95</v>
      </c>
      <c r="C1647" s="14">
        <v>26.7</v>
      </c>
      <c r="D1647" s="31">
        <f t="shared" si="14"/>
        <v>4895.2540136778171</v>
      </c>
      <c r="E1647" s="31">
        <f t="shared" si="15"/>
        <v>7788.8930109787952</v>
      </c>
      <c r="F1647" s="16">
        <f t="shared" si="0"/>
        <v>12684.147024656613</v>
      </c>
      <c r="G1647" s="16">
        <f t="shared" si="1"/>
        <v>25.252744420605701</v>
      </c>
      <c r="H1647" s="17">
        <f t="shared" si="2"/>
        <v>0.1404494382022472</v>
      </c>
      <c r="I1647" s="16">
        <v>21.56</v>
      </c>
      <c r="J1647" s="32">
        <f t="shared" si="16"/>
        <v>0.99303234595670209</v>
      </c>
      <c r="K1647" s="72">
        <f t="shared" ca="1" si="83"/>
        <v>4118.9764989638606</v>
      </c>
      <c r="L1647" s="16">
        <v>4131.8398440000001</v>
      </c>
      <c r="M1647" s="21">
        <f t="shared" ca="1" si="84"/>
        <v>-3.1132245009009201E-3</v>
      </c>
      <c r="N1647" s="18"/>
      <c r="O1647" s="21"/>
      <c r="P1647" s="21"/>
      <c r="Q1647" s="33">
        <f t="shared" si="17"/>
        <v>1.0069676540432979</v>
      </c>
      <c r="R1647" s="5">
        <f t="shared" ca="1" si="4"/>
        <v>7.7260275240796119</v>
      </c>
      <c r="S1647" s="20"/>
      <c r="T1647" s="20"/>
      <c r="U1647" s="5">
        <f t="shared" ca="1" si="5"/>
        <v>14.574552411525756</v>
      </c>
      <c r="V1647" s="23"/>
      <c r="W1647" s="20"/>
      <c r="X1647" s="32">
        <f t="shared" si="18"/>
        <v>0.98606469191340418</v>
      </c>
      <c r="Y1647" s="18">
        <f t="shared" ca="1" si="6"/>
        <v>23575166.589955177</v>
      </c>
      <c r="Z1647" s="20"/>
      <c r="AA1647" s="20"/>
      <c r="AB1647" s="18"/>
      <c r="AC1647" s="20"/>
      <c r="AD1647" s="20"/>
      <c r="AE1647" s="24">
        <f t="shared" si="104"/>
        <v>9</v>
      </c>
      <c r="AG1647" s="74"/>
      <c r="AH1647" s="25" t="str">
        <f t="shared" ca="1" si="7"/>
        <v>-</v>
      </c>
      <c r="AI1647" s="15">
        <f t="shared" ca="1" si="8"/>
        <v>25.589409999400182</v>
      </c>
      <c r="AJ1647" s="15">
        <f t="shared" ca="1" si="9"/>
        <v>27.226834527733565</v>
      </c>
      <c r="AK1647" s="17">
        <f t="shared" ca="1" si="10"/>
        <v>0.11926493948459559</v>
      </c>
      <c r="AL1647" s="17">
        <f t="shared" ca="1" si="11"/>
        <v>0.10865514388203371</v>
      </c>
      <c r="AM1647" s="26">
        <f t="shared" ca="1" si="12"/>
        <v>0</v>
      </c>
      <c r="AN1647" s="26">
        <f t="shared" ca="1" si="13"/>
        <v>1</v>
      </c>
      <c r="AO1647" s="25">
        <f t="shared" si="20"/>
        <v>0</v>
      </c>
      <c r="AP1647" s="26">
        <f t="shared" si="21"/>
        <v>0</v>
      </c>
      <c r="AQ1647" s="25">
        <f t="shared" si="22"/>
        <v>1</v>
      </c>
      <c r="AR1647" s="26">
        <f t="shared" si="23"/>
        <v>0</v>
      </c>
      <c r="BD1647" s="30"/>
      <c r="BE1647" s="30"/>
      <c r="BF1647" s="30"/>
    </row>
    <row r="1648" spans="1:58" x14ac:dyDescent="0.2">
      <c r="A1648" s="40">
        <v>40459</v>
      </c>
      <c r="B1648" s="13">
        <v>21.95</v>
      </c>
      <c r="C1648" s="14">
        <v>25.7</v>
      </c>
      <c r="D1648" s="31">
        <f t="shared" si="14"/>
        <v>4351.3369010469487</v>
      </c>
      <c r="E1648" s="31">
        <f t="shared" si="15"/>
        <v>8256.4172707120706</v>
      </c>
      <c r="F1648" s="16">
        <f t="shared" si="0"/>
        <v>12607.754171759019</v>
      </c>
      <c r="G1648" s="16">
        <f t="shared" si="1"/>
        <v>24.405755747088026</v>
      </c>
      <c r="H1648" s="17">
        <f t="shared" si="2"/>
        <v>0.14591439688715957</v>
      </c>
      <c r="I1648" s="16">
        <v>20.71</v>
      </c>
      <c r="J1648" s="32">
        <f t="shared" si="16"/>
        <v>0.96063884066449734</v>
      </c>
      <c r="K1648" s="72">
        <f t="shared" ca="1" si="83"/>
        <v>3956.6874958916546</v>
      </c>
      <c r="L1648" s="16">
        <v>3942.3999020000001</v>
      </c>
      <c r="M1648" s="21">
        <f t="shared" ca="1" si="84"/>
        <v>3.6240853913390046E-3</v>
      </c>
      <c r="N1648" s="18"/>
      <c r="O1648" s="21"/>
      <c r="P1648" s="21"/>
      <c r="Q1648" s="33">
        <f t="shared" si="17"/>
        <v>1.0393611593355028</v>
      </c>
      <c r="R1648" s="5">
        <f t="shared" ca="1" si="4"/>
        <v>8.0297983997090743</v>
      </c>
      <c r="S1648" s="20"/>
      <c r="T1648" s="20"/>
      <c r="U1648" s="5">
        <f t="shared" ca="1" si="5"/>
        <v>15.147705085237243</v>
      </c>
      <c r="V1648" s="23"/>
      <c r="W1648" s="20"/>
      <c r="X1648" s="32">
        <f t="shared" si="18"/>
        <v>0.92127768132899468</v>
      </c>
      <c r="Y1648" s="18">
        <f t="shared" ca="1" si="6"/>
        <v>21717845.399482325</v>
      </c>
      <c r="Z1648" s="20"/>
      <c r="AA1648" s="20"/>
      <c r="AB1648" s="18"/>
      <c r="AC1648" s="20"/>
      <c r="AD1648" s="20"/>
      <c r="AE1648" s="24">
        <f t="shared" si="104"/>
        <v>8</v>
      </c>
      <c r="AG1648" s="74"/>
      <c r="AH1648" s="25" t="str">
        <f t="shared" ca="1" si="7"/>
        <v>-</v>
      </c>
      <c r="AI1648" s="15">
        <f t="shared" ca="1" si="8"/>
        <v>25.481365747542057</v>
      </c>
      <c r="AJ1648" s="15">
        <f t="shared" ca="1" si="9"/>
        <v>27.126266856780308</v>
      </c>
      <c r="AK1648" s="17">
        <f t="shared" ca="1" si="10"/>
        <v>0.12733105054971319</v>
      </c>
      <c r="AL1648" s="17">
        <f t="shared" ca="1" si="11"/>
        <v>0.11211356180342322</v>
      </c>
      <c r="AM1648" s="26">
        <f t="shared" ca="1" si="12"/>
        <v>0</v>
      </c>
      <c r="AN1648" s="26">
        <f t="shared" ca="1" si="13"/>
        <v>1</v>
      </c>
      <c r="AO1648" s="25">
        <f t="shared" si="20"/>
        <v>0</v>
      </c>
      <c r="AP1648" s="26">
        <f t="shared" si="21"/>
        <v>0</v>
      </c>
      <c r="AQ1648" s="25">
        <f t="shared" si="22"/>
        <v>1</v>
      </c>
      <c r="AR1648" s="26">
        <f t="shared" si="23"/>
        <v>0</v>
      </c>
      <c r="BD1648" s="30"/>
      <c r="BE1648" s="30"/>
      <c r="BF1648" s="30"/>
    </row>
    <row r="1649" spans="1:58" x14ac:dyDescent="0.2">
      <c r="A1649" s="40">
        <v>40462</v>
      </c>
      <c r="B1649" s="13">
        <v>21.3</v>
      </c>
      <c r="C1649" s="14">
        <v>25.1</v>
      </c>
      <c r="D1649" s="31">
        <f t="shared" si="14"/>
        <v>3807.4197884160803</v>
      </c>
      <c r="E1649" s="31">
        <f t="shared" si="15"/>
        <v>8720.9690458968016</v>
      </c>
      <c r="F1649" s="16">
        <f t="shared" si="0"/>
        <v>12528.388834312882</v>
      </c>
      <c r="G1649" s="16">
        <f t="shared" si="1"/>
        <v>23.94516713303506</v>
      </c>
      <c r="H1649" s="17">
        <f t="shared" si="2"/>
        <v>0.15139442231075695</v>
      </c>
      <c r="I1649" s="16">
        <v>18.96</v>
      </c>
      <c r="J1649" s="32">
        <f t="shared" si="16"/>
        <v>0.97495170626030947</v>
      </c>
      <c r="K1649" s="72">
        <f t="shared" ca="1" si="83"/>
        <v>3857.4219594831038</v>
      </c>
      <c r="L1649" s="16">
        <v>3868.1599120000001</v>
      </c>
      <c r="M1649" s="21">
        <f t="shared" ca="1" si="84"/>
        <v>-2.7759846441674867E-3</v>
      </c>
      <c r="N1649" s="18"/>
      <c r="O1649" s="21"/>
      <c r="P1649" s="21"/>
      <c r="Q1649" s="33">
        <f t="shared" si="17"/>
        <v>1.0250482937396905</v>
      </c>
      <c r="R1649" s="5">
        <f t="shared" ca="1" si="4"/>
        <v>8.2305882589292398</v>
      </c>
      <c r="S1649" s="20"/>
      <c r="T1649" s="20"/>
      <c r="U1649" s="5">
        <f t="shared" ca="1" si="5"/>
        <v>15.5265976736962</v>
      </c>
      <c r="V1649" s="23"/>
      <c r="W1649" s="20"/>
      <c r="X1649" s="32">
        <f t="shared" si="18"/>
        <v>0.94990341252061883</v>
      </c>
      <c r="Y1649" s="18">
        <f t="shared" ca="1" si="6"/>
        <v>20628497.742204759</v>
      </c>
      <c r="Z1649" s="20"/>
      <c r="AA1649" s="20"/>
      <c r="AB1649" s="18"/>
      <c r="AC1649" s="20"/>
      <c r="AD1649" s="20"/>
      <c r="AE1649" s="24">
        <f t="shared" si="104"/>
        <v>7</v>
      </c>
      <c r="AG1649" s="74"/>
      <c r="AH1649" s="25" t="str">
        <f t="shared" ca="1" si="7"/>
        <v>-</v>
      </c>
      <c r="AI1649" s="15">
        <f t="shared" ca="1" si="8"/>
        <v>25.368652936376851</v>
      </c>
      <c r="AJ1649" s="15">
        <f t="shared" ca="1" si="9"/>
        <v>26.998417783376397</v>
      </c>
      <c r="AK1649" s="17">
        <f t="shared" ca="1" si="10"/>
        <v>0.1340116888582385</v>
      </c>
      <c r="AL1649" s="17">
        <f t="shared" ca="1" si="11"/>
        <v>0.11539315924101098</v>
      </c>
      <c r="AM1649" s="26">
        <f t="shared" ca="1" si="12"/>
        <v>0</v>
      </c>
      <c r="AN1649" s="26">
        <f t="shared" ca="1" si="13"/>
        <v>1</v>
      </c>
      <c r="AO1649" s="25">
        <f t="shared" si="20"/>
        <v>0</v>
      </c>
      <c r="AP1649" s="26">
        <f t="shared" si="21"/>
        <v>0</v>
      </c>
      <c r="AQ1649" s="25">
        <f t="shared" si="22"/>
        <v>1</v>
      </c>
      <c r="AR1649" s="26">
        <f t="shared" si="23"/>
        <v>0</v>
      </c>
      <c r="BD1649" s="30"/>
      <c r="BE1649" s="30"/>
      <c r="BF1649" s="30"/>
    </row>
    <row r="1650" spans="1:58" x14ac:dyDescent="0.2">
      <c r="A1650" s="40">
        <v>40463</v>
      </c>
      <c r="B1650" s="13">
        <v>20.65</v>
      </c>
      <c r="C1650" s="14">
        <v>24.25</v>
      </c>
      <c r="D1650" s="31">
        <f t="shared" si="14"/>
        <v>3263.502675785212</v>
      </c>
      <c r="E1650" s="31">
        <f t="shared" si="15"/>
        <v>9182.5401414759854</v>
      </c>
      <c r="F1650" s="16">
        <f t="shared" si="0"/>
        <v>12446.042817261197</v>
      </c>
      <c r="G1650" s="16">
        <f t="shared" si="1"/>
        <v>23.306036540663928</v>
      </c>
      <c r="H1650" s="17">
        <f t="shared" si="2"/>
        <v>0.14845360824742271</v>
      </c>
      <c r="I1650" s="16">
        <v>18.93</v>
      </c>
      <c r="J1650" s="32">
        <f t="shared" si="16"/>
        <v>0.96691125890127516</v>
      </c>
      <c r="K1650" s="72">
        <f t="shared" ca="1" si="83"/>
        <v>3729.6326671077231</v>
      </c>
      <c r="L1650" s="16">
        <v>3712</v>
      </c>
      <c r="M1650" s="21">
        <f t="shared" ca="1" si="84"/>
        <v>4.7501797165202418E-3</v>
      </c>
      <c r="N1650" s="18"/>
      <c r="O1650" s="21"/>
      <c r="P1650" s="21"/>
      <c r="Q1650" s="33">
        <f t="shared" si="17"/>
        <v>1.0330887410987248</v>
      </c>
      <c r="R1650" s="5">
        <f t="shared" ca="1" si="4"/>
        <v>8.5025738421191974</v>
      </c>
      <c r="S1650" s="20"/>
      <c r="T1650" s="20"/>
      <c r="U1650" s="5">
        <f t="shared" ca="1" si="5"/>
        <v>16.039804095821147</v>
      </c>
      <c r="V1650" s="23"/>
      <c r="W1650" s="20"/>
      <c r="X1650" s="32">
        <f t="shared" si="18"/>
        <v>0.93382251780255032</v>
      </c>
      <c r="Y1650" s="18">
        <f t="shared" ca="1" si="6"/>
        <v>19262087.918377306</v>
      </c>
      <c r="Z1650" s="20"/>
      <c r="AA1650" s="20"/>
      <c r="AB1650" s="18"/>
      <c r="AC1650" s="20"/>
      <c r="AD1650" s="20"/>
      <c r="AE1650" s="24">
        <f t="shared" si="104"/>
        <v>6</v>
      </c>
      <c r="AG1650" s="74"/>
      <c r="AH1650" s="25" t="str">
        <f t="shared" ca="1" si="7"/>
        <v>-</v>
      </c>
      <c r="AI1650" s="15">
        <f t="shared" ca="1" si="8"/>
        <v>25.276957438839812</v>
      </c>
      <c r="AJ1650" s="15">
        <f t="shared" ca="1" si="9"/>
        <v>26.834182206953439</v>
      </c>
      <c r="AK1650" s="17">
        <f t="shared" ca="1" si="10"/>
        <v>0.14072795217134323</v>
      </c>
      <c r="AL1650" s="17">
        <f t="shared" ca="1" si="11"/>
        <v>0.11781593388810194</v>
      </c>
      <c r="AM1650" s="26">
        <f t="shared" ca="1" si="12"/>
        <v>0</v>
      </c>
      <c r="AN1650" s="26">
        <f t="shared" ca="1" si="13"/>
        <v>1</v>
      </c>
      <c r="AO1650" s="25">
        <f t="shared" si="20"/>
        <v>0</v>
      </c>
      <c r="AP1650" s="26">
        <f t="shared" si="21"/>
        <v>0</v>
      </c>
      <c r="AQ1650" s="25">
        <f t="shared" si="22"/>
        <v>1</v>
      </c>
      <c r="AR1650" s="26">
        <f t="shared" si="23"/>
        <v>0</v>
      </c>
      <c r="BD1650" s="30"/>
      <c r="BE1650" s="30"/>
      <c r="BF1650" s="30"/>
    </row>
    <row r="1651" spans="1:58" x14ac:dyDescent="0.2">
      <c r="A1651" s="40">
        <v>40464</v>
      </c>
      <c r="B1651" s="13">
        <v>20.65</v>
      </c>
      <c r="C1651" s="14">
        <v>23.55</v>
      </c>
      <c r="D1651" s="31">
        <f t="shared" si="14"/>
        <v>2719.5855631543432</v>
      </c>
      <c r="E1651" s="31">
        <f t="shared" si="15"/>
        <v>9645.710796149282</v>
      </c>
      <c r="F1651" s="16">
        <f t="shared" si="0"/>
        <v>12365.296359303626</v>
      </c>
      <c r="G1651" s="16">
        <f t="shared" si="1"/>
        <v>22.912182845928022</v>
      </c>
      <c r="H1651" s="17">
        <f t="shared" si="2"/>
        <v>0.12314225053078565</v>
      </c>
      <c r="I1651" s="16">
        <v>19.07</v>
      </c>
      <c r="J1651" s="32">
        <f t="shared" si="16"/>
        <v>0.97672270220325108</v>
      </c>
      <c r="K1651" s="72">
        <f t="shared" ca="1" si="83"/>
        <v>3642.6683864974721</v>
      </c>
      <c r="L1651" s="16">
        <v>3635.1999510000001</v>
      </c>
      <c r="M1651" s="21">
        <f t="shared" ca="1" si="84"/>
        <v>2.0544772221999848E-3</v>
      </c>
      <c r="N1651" s="18"/>
      <c r="O1651" s="21"/>
      <c r="P1651" s="21"/>
      <c r="Q1651" s="33">
        <f t="shared" si="17"/>
        <v>1.023277297796749</v>
      </c>
      <c r="R1651" s="5">
        <f t="shared" ca="1" si="4"/>
        <v>8.7001283344779115</v>
      </c>
      <c r="S1651" s="20"/>
      <c r="T1651" s="20"/>
      <c r="U1651" s="5">
        <f t="shared" ca="1" si="5"/>
        <v>16.412605480463132</v>
      </c>
      <c r="V1651" s="23"/>
      <c r="W1651" s="20"/>
      <c r="X1651" s="32">
        <f t="shared" si="18"/>
        <v>0.95344540440650216</v>
      </c>
      <c r="Y1651" s="18">
        <f t="shared" ca="1" si="6"/>
        <v>18364140.523936465</v>
      </c>
      <c r="Z1651" s="20"/>
      <c r="AA1651" s="20"/>
      <c r="AB1651" s="18"/>
      <c r="AC1651" s="20"/>
      <c r="AD1651" s="20"/>
      <c r="AE1651" s="24">
        <f t="shared" si="104"/>
        <v>5</v>
      </c>
      <c r="AG1651" s="74"/>
      <c r="AH1651" s="25" t="str">
        <f t="shared" ca="1" si="7"/>
        <v>-</v>
      </c>
      <c r="AI1651" s="15">
        <f t="shared" ca="1" si="8"/>
        <v>25.155458168292938</v>
      </c>
      <c r="AJ1651" s="15">
        <f t="shared" ca="1" si="9"/>
        <v>26.664681336361056</v>
      </c>
      <c r="AK1651" s="17">
        <f t="shared" ca="1" si="10"/>
        <v>0.14030280045758939</v>
      </c>
      <c r="AL1651" s="17">
        <f t="shared" ca="1" si="11"/>
        <v>0.11878330994773589</v>
      </c>
      <c r="AM1651" s="26">
        <f t="shared" ca="1" si="12"/>
        <v>0</v>
      </c>
      <c r="AN1651" s="26">
        <f t="shared" ca="1" si="13"/>
        <v>1</v>
      </c>
      <c r="AO1651" s="25">
        <f t="shared" si="20"/>
        <v>0</v>
      </c>
      <c r="AP1651" s="26">
        <f t="shared" si="21"/>
        <v>0</v>
      </c>
      <c r="AQ1651" s="25">
        <f t="shared" si="22"/>
        <v>1</v>
      </c>
      <c r="AR1651" s="26">
        <f t="shared" si="23"/>
        <v>0</v>
      </c>
      <c r="BD1651" s="30"/>
      <c r="BE1651" s="30"/>
      <c r="BF1651" s="30"/>
    </row>
    <row r="1652" spans="1:58" x14ac:dyDescent="0.2">
      <c r="A1652" s="40">
        <v>40465</v>
      </c>
      <c r="B1652" s="13">
        <v>21.55</v>
      </c>
      <c r="C1652" s="14">
        <v>24.2</v>
      </c>
      <c r="D1652" s="31">
        <f t="shared" si="14"/>
        <v>2175.6684505234743</v>
      </c>
      <c r="E1652" s="31">
        <f t="shared" si="15"/>
        <v>10122.648731428579</v>
      </c>
      <c r="F1652" s="16">
        <f t="shared" si="0"/>
        <v>12298.317181952054</v>
      </c>
      <c r="G1652" s="16">
        <f t="shared" si="1"/>
        <v>23.731194283853064</v>
      </c>
      <c r="H1652" s="17">
        <f t="shared" si="2"/>
        <v>0.10950413223140487</v>
      </c>
      <c r="I1652" s="16">
        <v>19.88</v>
      </c>
      <c r="J1652" s="32">
        <f t="shared" si="16"/>
        <v>1.0301353448318047</v>
      </c>
      <c r="K1652" s="72">
        <f t="shared" ca="1" si="83"/>
        <v>3752.288474913435</v>
      </c>
      <c r="L1652" s="16">
        <v>3763.1999510000001</v>
      </c>
      <c r="M1652" s="21">
        <f t="shared" ca="1" si="84"/>
        <v>-2.8995206815055088E-3</v>
      </c>
      <c r="N1652" s="18"/>
      <c r="O1652" s="21"/>
      <c r="P1652" s="21"/>
      <c r="Q1652" s="33">
        <f t="shared" si="17"/>
        <v>0.96986465516819542</v>
      </c>
      <c r="R1652" s="5">
        <f t="shared" ca="1" si="4"/>
        <v>8.4375954532644979</v>
      </c>
      <c r="S1652" s="20"/>
      <c r="T1652" s="20"/>
      <c r="U1652" s="5">
        <f t="shared" ca="1" si="5"/>
        <v>15.917460994889437</v>
      </c>
      <c r="V1652" s="23"/>
      <c r="W1652" s="20"/>
      <c r="X1652" s="32">
        <f t="shared" si="18"/>
        <v>1.0602706896636092</v>
      </c>
      <c r="Y1652" s="18">
        <f t="shared" ca="1" si="6"/>
        <v>19469678.493576262</v>
      </c>
      <c r="Z1652" s="20"/>
      <c r="AA1652" s="20"/>
      <c r="AB1652" s="18"/>
      <c r="AC1652" s="20"/>
      <c r="AD1652" s="20"/>
      <c r="AE1652" s="24">
        <f t="shared" si="104"/>
        <v>4</v>
      </c>
      <c r="AG1652" s="74"/>
      <c r="AH1652" s="25" t="str">
        <f t="shared" ca="1" si="7"/>
        <v>-</v>
      </c>
      <c r="AI1652" s="15">
        <f t="shared" ca="1" si="8"/>
        <v>25.085515038952611</v>
      </c>
      <c r="AJ1652" s="15">
        <f t="shared" ca="1" si="9"/>
        <v>26.532236200539522</v>
      </c>
      <c r="AK1652" s="17">
        <f t="shared" ca="1" si="10"/>
        <v>0.13647637473496282</v>
      </c>
      <c r="AL1652" s="17">
        <f t="shared" ca="1" si="11"/>
        <v>0.11952424407114987</v>
      </c>
      <c r="AM1652" s="26">
        <f t="shared" ca="1" si="12"/>
        <v>0</v>
      </c>
      <c r="AN1652" s="26">
        <f t="shared" ca="1" si="13"/>
        <v>1</v>
      </c>
      <c r="AO1652" s="25">
        <f t="shared" si="20"/>
        <v>0</v>
      </c>
      <c r="AP1652" s="26">
        <f t="shared" si="21"/>
        <v>0</v>
      </c>
      <c r="AQ1652" s="25">
        <f t="shared" si="22"/>
        <v>1</v>
      </c>
      <c r="AR1652" s="26">
        <f t="shared" si="23"/>
        <v>0</v>
      </c>
      <c r="BD1652" s="30"/>
      <c r="BE1652" s="30"/>
      <c r="BF1652" s="30"/>
    </row>
    <row r="1653" spans="1:58" x14ac:dyDescent="0.2">
      <c r="A1653" s="40">
        <v>40466</v>
      </c>
      <c r="B1653" s="13">
        <v>20.95</v>
      </c>
      <c r="C1653" s="14">
        <v>24.05</v>
      </c>
      <c r="D1653" s="31">
        <f t="shared" si="14"/>
        <v>1631.7513378926058</v>
      </c>
      <c r="E1653" s="31">
        <f t="shared" si="15"/>
        <v>10607.004672634992</v>
      </c>
      <c r="F1653" s="16">
        <f t="shared" si="0"/>
        <v>12238.756010527597</v>
      </c>
      <c r="G1653" s="16">
        <f t="shared" si="1"/>
        <v>23.636687638587134</v>
      </c>
      <c r="H1653" s="17">
        <f t="shared" si="2"/>
        <v>0.12889812889812891</v>
      </c>
      <c r="I1653" s="16">
        <v>19.03</v>
      </c>
      <c r="J1653" s="32">
        <f t="shared" si="16"/>
        <v>0.99119387205132181</v>
      </c>
      <c r="K1653" s="72">
        <f t="shared" ca="1" si="83"/>
        <v>3719.093716322911</v>
      </c>
      <c r="L1653" s="16">
        <v>3691.5200199999999</v>
      </c>
      <c r="M1653" s="21">
        <f t="shared" ca="1" si="84"/>
        <v>7.4694695338293248E-3</v>
      </c>
      <c r="N1653" s="18"/>
      <c r="O1653" s="21"/>
      <c r="P1653" s="21"/>
      <c r="Q1653" s="33">
        <f t="shared" si="17"/>
        <v>1.0088061279486782</v>
      </c>
      <c r="R1653" s="5">
        <f t="shared" ca="1" si="4"/>
        <v>8.5115434039294584</v>
      </c>
      <c r="S1653" s="20"/>
      <c r="T1653" s="20"/>
      <c r="U1653" s="5">
        <f t="shared" ca="1" si="5"/>
        <v>16.05708245303218</v>
      </c>
      <c r="V1653" s="23"/>
      <c r="W1653" s="20"/>
      <c r="X1653" s="32">
        <f t="shared" si="18"/>
        <v>0.98238774410264362</v>
      </c>
      <c r="Y1653" s="18">
        <f t="shared" ca="1" si="6"/>
        <v>19125514.740875442</v>
      </c>
      <c r="Z1653" s="20"/>
      <c r="AA1653" s="20"/>
      <c r="AB1653" s="18"/>
      <c r="AC1653" s="20"/>
      <c r="AD1653" s="20"/>
      <c r="AE1653" s="24">
        <f t="shared" si="104"/>
        <v>3</v>
      </c>
      <c r="AG1653" s="74"/>
      <c r="AH1653" s="25" t="str">
        <f t="shared" ca="1" si="7"/>
        <v>-</v>
      </c>
      <c r="AI1653" s="15">
        <f t="shared" ca="1" si="8"/>
        <v>25.011447533020664</v>
      </c>
      <c r="AJ1653" s="15">
        <f t="shared" ca="1" si="9"/>
        <v>26.401423703919697</v>
      </c>
      <c r="AK1653" s="17">
        <f t="shared" ca="1" si="10"/>
        <v>0.13455115651760977</v>
      </c>
      <c r="AL1653" s="17">
        <f t="shared" ca="1" si="11"/>
        <v>0.12216002314498206</v>
      </c>
      <c r="AM1653" s="26">
        <f t="shared" ca="1" si="12"/>
        <v>0</v>
      </c>
      <c r="AN1653" s="26">
        <f t="shared" ca="1" si="13"/>
        <v>1</v>
      </c>
      <c r="AO1653" s="25">
        <f t="shared" si="20"/>
        <v>0</v>
      </c>
      <c r="AP1653" s="26">
        <f t="shared" si="21"/>
        <v>0</v>
      </c>
      <c r="AQ1653" s="25">
        <f t="shared" si="22"/>
        <v>1</v>
      </c>
      <c r="AR1653" s="26">
        <f t="shared" si="23"/>
        <v>0</v>
      </c>
      <c r="BD1653" s="30"/>
      <c r="BE1653" s="30"/>
      <c r="BF1653" s="30"/>
    </row>
    <row r="1654" spans="1:58" x14ac:dyDescent="0.2">
      <c r="A1654" s="40">
        <v>40469</v>
      </c>
      <c r="B1654" s="13">
        <v>19.850000000000001</v>
      </c>
      <c r="C1654" s="14">
        <v>23.3</v>
      </c>
      <c r="D1654" s="31">
        <f t="shared" si="14"/>
        <v>1087.8342252617372</v>
      </c>
      <c r="E1654" s="31">
        <f t="shared" si="15"/>
        <v>11080.811887172069</v>
      </c>
      <c r="F1654" s="16">
        <f t="shared" si="0"/>
        <v>12168.646112433806</v>
      </c>
      <c r="G1654" s="16">
        <f t="shared" si="1"/>
        <v>22.991582116656502</v>
      </c>
      <c r="H1654" s="17">
        <f t="shared" si="2"/>
        <v>0.14806866952789699</v>
      </c>
      <c r="I1654" s="16">
        <v>19.09</v>
      </c>
      <c r="J1654" s="32">
        <f t="shared" si="16"/>
        <v>0.96713527892892959</v>
      </c>
      <c r="K1654" s="72">
        <f t="shared" ca="1" si="83"/>
        <v>3596.7201016491599</v>
      </c>
      <c r="L1654" s="16">
        <v>3591.679932</v>
      </c>
      <c r="M1654" s="21">
        <f t="shared" ca="1" si="84"/>
        <v>1.403290311103341E-3</v>
      </c>
      <c r="N1654" s="18"/>
      <c r="O1654" s="21"/>
      <c r="P1654" s="21"/>
      <c r="Q1654" s="33">
        <f t="shared" si="17"/>
        <v>1.0328647210710704</v>
      </c>
      <c r="R1654" s="5">
        <f t="shared" ca="1" si="4"/>
        <v>8.7909066709171153</v>
      </c>
      <c r="S1654" s="20"/>
      <c r="T1654" s="20"/>
      <c r="U1654" s="5">
        <f t="shared" ca="1" si="5"/>
        <v>16.584226201457394</v>
      </c>
      <c r="V1654" s="23"/>
      <c r="W1654" s="20"/>
      <c r="X1654" s="32">
        <f t="shared" si="18"/>
        <v>0.93427055785785917</v>
      </c>
      <c r="Y1654" s="18">
        <f t="shared" ca="1" si="6"/>
        <v>17867229.350594111</v>
      </c>
      <c r="Z1654" s="20"/>
      <c r="AA1654" s="20"/>
      <c r="AB1654" s="18"/>
      <c r="AC1654" s="20"/>
      <c r="AD1654" s="20"/>
      <c r="AE1654" s="24">
        <f t="shared" si="104"/>
        <v>2</v>
      </c>
      <c r="AG1654" s="74"/>
      <c r="AH1654" s="25" t="str">
        <f t="shared" ca="1" si="7"/>
        <v>-</v>
      </c>
      <c r="AI1654" s="15">
        <f t="shared" ca="1" si="8"/>
        <v>24.903788734054842</v>
      </c>
      <c r="AJ1654" s="15">
        <f t="shared" ca="1" si="9"/>
        <v>26.230222813737406</v>
      </c>
      <c r="AK1654" s="17">
        <f t="shared" ca="1" si="10"/>
        <v>0.13491020195773268</v>
      </c>
      <c r="AL1654" s="17">
        <f t="shared" ca="1" si="11"/>
        <v>0.12452093263753444</v>
      </c>
      <c r="AM1654" s="26">
        <f t="shared" ca="1" si="12"/>
        <v>0</v>
      </c>
      <c r="AN1654" s="26">
        <f t="shared" ca="1" si="13"/>
        <v>1</v>
      </c>
      <c r="AO1654" s="25">
        <f t="shared" si="20"/>
        <v>0</v>
      </c>
      <c r="AP1654" s="26">
        <f t="shared" si="21"/>
        <v>0</v>
      </c>
      <c r="AQ1654" s="25">
        <f t="shared" si="22"/>
        <v>1</v>
      </c>
      <c r="AR1654" s="26">
        <f t="shared" si="23"/>
        <v>0</v>
      </c>
      <c r="BD1654" s="30"/>
      <c r="BE1654" s="30"/>
      <c r="BF1654" s="30"/>
    </row>
    <row r="1655" spans="1:58" x14ac:dyDescent="0.2">
      <c r="A1655" s="40">
        <v>40470</v>
      </c>
      <c r="B1655" s="13">
        <v>20.95</v>
      </c>
      <c r="C1655" s="14">
        <v>23.85</v>
      </c>
      <c r="D1655" s="31">
        <f t="shared" si="14"/>
        <v>543.91711263086859</v>
      </c>
      <c r="E1655" s="31">
        <f t="shared" si="15"/>
        <v>11544.191916602229</v>
      </c>
      <c r="F1655" s="16">
        <f t="shared" si="0"/>
        <v>12088.109029233097</v>
      </c>
      <c r="G1655" s="16">
        <f t="shared" si="1"/>
        <v>23.719511465952625</v>
      </c>
      <c r="H1655" s="17">
        <f t="shared" si="2"/>
        <v>0.12159329140461228</v>
      </c>
      <c r="I1655" s="16">
        <v>20.63</v>
      </c>
      <c r="J1655" s="32">
        <f t="shared" si="16"/>
        <v>1.0248327368708277</v>
      </c>
      <c r="K1655" s="72">
        <f t="shared" ca="1" si="83"/>
        <v>3685.8862332090844</v>
      </c>
      <c r="L1655" s="16">
        <v>3706.8798830000001</v>
      </c>
      <c r="M1655" s="21">
        <f t="shared" ca="1" si="84"/>
        <v>-5.6634286660309612E-3</v>
      </c>
      <c r="N1655" s="18"/>
      <c r="O1655" s="21"/>
      <c r="P1655" s="21"/>
      <c r="Q1655" s="33">
        <f t="shared" si="17"/>
        <v>0.97516726312917223</v>
      </c>
      <c r="R1655" s="5">
        <f t="shared" ca="1" si="4"/>
        <v>8.5722472752777588</v>
      </c>
      <c r="S1655" s="20"/>
      <c r="T1655" s="20"/>
      <c r="U1655" s="5">
        <f t="shared" ca="1" si="5"/>
        <v>16.171840807057482</v>
      </c>
      <c r="V1655" s="23"/>
      <c r="W1655" s="20"/>
      <c r="X1655" s="32">
        <f t="shared" si="18"/>
        <v>1.0496654737416555</v>
      </c>
      <c r="Y1655" s="18">
        <f t="shared" ca="1" si="6"/>
        <v>18753379.460908994</v>
      </c>
      <c r="Z1655" s="20"/>
      <c r="AA1655" s="20"/>
      <c r="AB1655" s="18"/>
      <c r="AC1655" s="20"/>
      <c r="AD1655" s="20"/>
      <c r="AE1655" s="24">
        <f t="shared" si="104"/>
        <v>1</v>
      </c>
      <c r="AG1655" s="74"/>
      <c r="AH1655" s="25" t="str">
        <f t="shared" ca="1" si="7"/>
        <v>-</v>
      </c>
      <c r="AI1655" s="15">
        <f t="shared" ca="1" si="8"/>
        <v>24.858002694443229</v>
      </c>
      <c r="AJ1655" s="15">
        <f t="shared" ca="1" si="9"/>
        <v>26.080414257567991</v>
      </c>
      <c r="AK1655" s="17">
        <f t="shared" ca="1" si="10"/>
        <v>0.12994334680670858</v>
      </c>
      <c r="AL1655" s="17">
        <f t="shared" ca="1" si="11"/>
        <v>0.12546913720353373</v>
      </c>
      <c r="AM1655" s="26">
        <f t="shared" ca="1" si="12"/>
        <v>0</v>
      </c>
      <c r="AN1655" s="26">
        <f t="shared" ca="1" si="13"/>
        <v>1</v>
      </c>
      <c r="AO1655" s="25">
        <f t="shared" si="20"/>
        <v>0</v>
      </c>
      <c r="AP1655" s="26">
        <f t="shared" si="21"/>
        <v>0</v>
      </c>
      <c r="AQ1655" s="25">
        <f t="shared" si="22"/>
        <v>1</v>
      </c>
      <c r="AR1655" s="26">
        <f t="shared" si="23"/>
        <v>0</v>
      </c>
      <c r="BD1655" s="30"/>
      <c r="BE1655" s="30"/>
      <c r="BF1655" s="30"/>
    </row>
    <row r="1656" spans="1:58" x14ac:dyDescent="0.2">
      <c r="A1656" s="41">
        <v>40471</v>
      </c>
      <c r="B1656" s="13">
        <v>22.6</v>
      </c>
      <c r="C1656" s="14">
        <v>25.05</v>
      </c>
      <c r="D1656" s="31">
        <f t="shared" si="14"/>
        <v>12021.972357257016</v>
      </c>
      <c r="E1656" s="31">
        <f t="shared" si="15"/>
        <v>0</v>
      </c>
      <c r="F1656" s="16">
        <f t="shared" si="0"/>
        <v>12021.972357257016</v>
      </c>
      <c r="G1656" s="16">
        <f t="shared" si="1"/>
        <v>22.600000000000005</v>
      </c>
      <c r="H1656" s="17">
        <f t="shared" si="2"/>
        <v>9.780439121756479E-2</v>
      </c>
      <c r="I1656" s="16">
        <v>19.79</v>
      </c>
      <c r="J1656" s="32">
        <f t="shared" si="16"/>
        <v>0.94758909853249473</v>
      </c>
      <c r="K1656" s="72">
        <f t="shared" ca="1" si="83"/>
        <v>3492.5632224106798</v>
      </c>
      <c r="L1656" s="16">
        <v>3520</v>
      </c>
      <c r="M1656" s="21">
        <f t="shared" ca="1" si="84"/>
        <v>-7.7945390878750489E-3</v>
      </c>
      <c r="N1656" s="18"/>
      <c r="O1656" s="21"/>
      <c r="P1656" s="21"/>
      <c r="Q1656" s="33">
        <f t="shared" si="17"/>
        <v>1.0524109014675054</v>
      </c>
      <c r="R1656" s="5">
        <f t="shared" ca="1" si="4"/>
        <v>9.021150657649379</v>
      </c>
      <c r="S1656" s="20"/>
      <c r="T1656" s="20"/>
      <c r="U1656" s="5">
        <f t="shared" ca="1" si="5"/>
        <v>17.018838894872186</v>
      </c>
      <c r="V1656" s="23"/>
      <c r="W1656" s="20"/>
      <c r="X1656" s="32">
        <f t="shared" si="18"/>
        <v>0.89517819706498936</v>
      </c>
      <c r="Y1656" s="18">
        <f t="shared" ca="1" si="6"/>
        <v>16786511.569110937</v>
      </c>
      <c r="Z1656" s="20"/>
      <c r="AA1656" s="20"/>
      <c r="AB1656" s="18"/>
      <c r="AC1656" s="20"/>
      <c r="AD1656" s="20"/>
      <c r="AE1656" s="24">
        <v>20</v>
      </c>
      <c r="AG1656" s="74"/>
      <c r="AH1656" s="25" t="str">
        <f t="shared" ca="1" si="7"/>
        <v>-</v>
      </c>
      <c r="AI1656" s="15">
        <f t="shared" ca="1" si="8"/>
        <v>24.749258180567001</v>
      </c>
      <c r="AJ1656" s="15">
        <f t="shared" ca="1" si="9"/>
        <v>25.91294255548523</v>
      </c>
      <c r="AK1656" s="17">
        <f t="shared" ca="1" si="10"/>
        <v>0.12150181063506559</v>
      </c>
      <c r="AL1656" s="17">
        <f t="shared" ca="1" si="11"/>
        <v>0.12481585660875998</v>
      </c>
      <c r="AM1656" s="26">
        <f t="shared" ca="1" si="12"/>
        <v>0</v>
      </c>
      <c r="AN1656" s="26">
        <f t="shared" ca="1" si="13"/>
        <v>0</v>
      </c>
      <c r="AO1656" s="25">
        <f t="shared" si="20"/>
        <v>0</v>
      </c>
      <c r="AP1656" s="26">
        <f t="shared" si="21"/>
        <v>0</v>
      </c>
      <c r="AQ1656" s="25">
        <f t="shared" si="22"/>
        <v>1</v>
      </c>
      <c r="AR1656" s="26">
        <f t="shared" si="23"/>
        <v>0</v>
      </c>
      <c r="BD1656" s="30"/>
      <c r="BE1656" s="30"/>
      <c r="BF1656" s="30"/>
    </row>
    <row r="1657" spans="1:58" x14ac:dyDescent="0.2">
      <c r="A1657" s="40">
        <v>40472</v>
      </c>
      <c r="B1657" s="13">
        <v>22</v>
      </c>
      <c r="C1657" s="14">
        <v>24.65</v>
      </c>
      <c r="D1657" s="31">
        <f t="shared" si="14"/>
        <v>11420.873739394166</v>
      </c>
      <c r="E1657" s="31">
        <f t="shared" si="15"/>
        <v>542.30853348105506</v>
      </c>
      <c r="F1657" s="73">
        <f t="shared" si="0"/>
        <v>11963.182272875221</v>
      </c>
      <c r="G1657" s="16">
        <f t="shared" si="1"/>
        <v>22.120128372279609</v>
      </c>
      <c r="H1657" s="17">
        <f t="shared" si="2"/>
        <v>0.10750507099391471</v>
      </c>
      <c r="I1657" s="16">
        <v>19.27</v>
      </c>
      <c r="J1657" s="32">
        <f t="shared" si="16"/>
        <v>0.97398035786833392</v>
      </c>
      <c r="K1657" s="72">
        <f t="shared" ca="1" si="83"/>
        <v>3401.5492972387178</v>
      </c>
      <c r="L1657" s="16">
        <v>3438.080078</v>
      </c>
      <c r="M1657" s="21">
        <f t="shared" ca="1" si="84"/>
        <v>-1.0625343195186081E-2</v>
      </c>
      <c r="N1657" s="18"/>
      <c r="O1657" s="21"/>
      <c r="P1657" s="21"/>
      <c r="Q1657" s="33">
        <f t="shared" si="17"/>
        <v>1.0260196421316661</v>
      </c>
      <c r="R1657" s="5">
        <f t="shared" ca="1" si="4"/>
        <v>9.2554921816828184</v>
      </c>
      <c r="S1657" s="20"/>
      <c r="T1657" s="20"/>
      <c r="U1657" s="5">
        <f t="shared" ca="1" si="5"/>
        <v>17.461065184814068</v>
      </c>
      <c r="V1657" s="23"/>
      <c r="W1657" s="20"/>
      <c r="X1657" s="32">
        <f t="shared" si="18"/>
        <v>0.94796071573666796</v>
      </c>
      <c r="Y1657" s="18">
        <f t="shared" ca="1" si="6"/>
        <v>15911906.240497747</v>
      </c>
      <c r="Z1657" s="20"/>
      <c r="AA1657" s="20"/>
      <c r="AB1657" s="18"/>
      <c r="AC1657" s="20"/>
      <c r="AD1657" s="20"/>
      <c r="AE1657" s="24">
        <f t="shared" ref="AE1657:AE1675" si="105">AE1656-1</f>
        <v>19</v>
      </c>
      <c r="AG1657" s="74"/>
      <c r="AH1657" s="25" t="str">
        <f t="shared" ca="1" si="7"/>
        <v>-</v>
      </c>
      <c r="AI1657" s="15">
        <f t="shared" ca="1" si="8"/>
        <v>24.590839361218393</v>
      </c>
      <c r="AJ1657" s="15">
        <f t="shared" ca="1" si="9"/>
        <v>25.710966085525087</v>
      </c>
      <c r="AK1657" s="17">
        <f t="shared" ca="1" si="10"/>
        <v>0.11889561404558709</v>
      </c>
      <c r="AL1657" s="17">
        <f t="shared" ca="1" si="11"/>
        <v>0.1248667499473263</v>
      </c>
      <c r="AM1657" s="26">
        <f t="shared" ca="1" si="12"/>
        <v>0</v>
      </c>
      <c r="AN1657" s="26">
        <f t="shared" ca="1" si="13"/>
        <v>0</v>
      </c>
      <c r="AO1657" s="25">
        <f t="shared" si="20"/>
        <v>0</v>
      </c>
      <c r="AP1657" s="26">
        <f t="shared" si="21"/>
        <v>0</v>
      </c>
      <c r="AQ1657" s="25">
        <f t="shared" si="22"/>
        <v>1</v>
      </c>
      <c r="AR1657" s="26">
        <f t="shared" si="23"/>
        <v>0</v>
      </c>
      <c r="BD1657" s="30"/>
      <c r="BE1657" s="30"/>
      <c r="BF1657" s="30"/>
    </row>
    <row r="1658" spans="1:58" x14ac:dyDescent="0.2">
      <c r="A1658" s="40">
        <v>40473</v>
      </c>
      <c r="B1658" s="13">
        <v>21.1</v>
      </c>
      <c r="C1658" s="14">
        <v>23.95</v>
      </c>
      <c r="D1658" s="31">
        <f t="shared" si="14"/>
        <v>10819.775121531315</v>
      </c>
      <c r="E1658" s="31">
        <f t="shared" si="15"/>
        <v>1078.7860017562161</v>
      </c>
      <c r="F1658" s="16">
        <f t="shared" si="0"/>
        <v>11898.561123287531</v>
      </c>
      <c r="G1658" s="16">
        <f t="shared" si="1"/>
        <v>21.358395958397679</v>
      </c>
      <c r="H1658" s="17">
        <f t="shared" si="2"/>
        <v>0.1189979123173277</v>
      </c>
      <c r="I1658" s="16">
        <v>18.78</v>
      </c>
      <c r="J1658" s="32">
        <f t="shared" si="16"/>
        <v>0.96034817781117687</v>
      </c>
      <c r="K1658" s="72">
        <f t="shared" ca="1" si="83"/>
        <v>3266.5384936798055</v>
      </c>
      <c r="L1658" s="16">
        <v>3284.4799800000001</v>
      </c>
      <c r="M1658" s="21">
        <f t="shared" ca="1" si="84"/>
        <v>-5.4625043932204449E-3</v>
      </c>
      <c r="N1658" s="18"/>
      <c r="O1658" s="21"/>
      <c r="P1658" s="21"/>
      <c r="Q1658" s="33">
        <f t="shared" si="17"/>
        <v>1.0396518221888231</v>
      </c>
      <c r="R1658" s="5">
        <f t="shared" ca="1" si="4"/>
        <v>9.6220884516918144</v>
      </c>
      <c r="S1658" s="20"/>
      <c r="T1658" s="20"/>
      <c r="U1658" s="5">
        <f t="shared" ca="1" si="5"/>
        <v>18.152806746267697</v>
      </c>
      <c r="V1658" s="23"/>
      <c r="W1658" s="20"/>
      <c r="X1658" s="32">
        <f t="shared" si="18"/>
        <v>0.92069635562235363</v>
      </c>
      <c r="Y1658" s="18">
        <f t="shared" ca="1" si="6"/>
        <v>14649069.922033288</v>
      </c>
      <c r="Z1658" s="20"/>
      <c r="AA1658" s="20"/>
      <c r="AB1658" s="18"/>
      <c r="AC1658" s="20"/>
      <c r="AD1658" s="20"/>
      <c r="AE1658" s="24">
        <f t="shared" si="105"/>
        <v>18</v>
      </c>
      <c r="AG1658" s="74"/>
      <c r="AH1658" s="25" t="str">
        <f t="shared" ca="1" si="7"/>
        <v>-</v>
      </c>
      <c r="AI1658" s="15">
        <f t="shared" ca="1" si="8"/>
        <v>24.353464388803339</v>
      </c>
      <c r="AJ1658" s="15">
        <f t="shared" ca="1" si="9"/>
        <v>25.501958850545336</v>
      </c>
      <c r="AK1658" s="17">
        <f t="shared" ca="1" si="10"/>
        <v>0.12047791072657422</v>
      </c>
      <c r="AL1658" s="17">
        <f t="shared" ca="1" si="11"/>
        <v>0.12620926131113092</v>
      </c>
      <c r="AM1658" s="26">
        <f t="shared" ca="1" si="12"/>
        <v>0</v>
      </c>
      <c r="AN1658" s="26">
        <f t="shared" ca="1" si="13"/>
        <v>0</v>
      </c>
      <c r="AO1658" s="25">
        <f t="shared" si="20"/>
        <v>0</v>
      </c>
      <c r="AP1658" s="26">
        <f t="shared" si="21"/>
        <v>0</v>
      </c>
      <c r="AQ1658" s="25">
        <f t="shared" si="22"/>
        <v>1</v>
      </c>
      <c r="AR1658" s="26">
        <f t="shared" si="23"/>
        <v>0</v>
      </c>
      <c r="BD1658" s="30"/>
      <c r="BE1658" s="30"/>
      <c r="BF1658" s="30"/>
    </row>
    <row r="1659" spans="1:58" x14ac:dyDescent="0.2">
      <c r="A1659" s="40">
        <v>40476</v>
      </c>
      <c r="B1659" s="13">
        <v>20.95</v>
      </c>
      <c r="C1659" s="14">
        <v>23.7</v>
      </c>
      <c r="D1659" s="31">
        <f t="shared" si="14"/>
        <v>10218.676503668465</v>
      </c>
      <c r="E1659" s="31">
        <f t="shared" si="15"/>
        <v>1608.3551389965564</v>
      </c>
      <c r="F1659" s="16">
        <f t="shared" si="0"/>
        <v>11827.031642665021</v>
      </c>
      <c r="G1659" s="16">
        <f t="shared" si="1"/>
        <v>21.323971827071556</v>
      </c>
      <c r="H1659" s="17">
        <f t="shared" si="2"/>
        <v>0.11603375527426163</v>
      </c>
      <c r="I1659" s="16">
        <v>19.850000000000001</v>
      </c>
      <c r="J1659" s="32">
        <f t="shared" si="16"/>
        <v>0.99238634385278812</v>
      </c>
      <c r="K1659" s="72">
        <f t="shared" ca="1" si="83"/>
        <v>3241.5360364806465</v>
      </c>
      <c r="L1659" s="16">
        <v>3238.3999020000001</v>
      </c>
      <c r="M1659" s="21">
        <f t="shared" ca="1" si="84"/>
        <v>9.6842100282599163E-4</v>
      </c>
      <c r="N1659" s="18"/>
      <c r="O1659" s="21"/>
      <c r="P1659" s="21"/>
      <c r="Q1659" s="33">
        <f t="shared" si="17"/>
        <v>1.007613656147212</v>
      </c>
      <c r="R1659" s="5">
        <f t="shared" ca="1" si="4"/>
        <v>9.6949438291462773</v>
      </c>
      <c r="S1659" s="20"/>
      <c r="T1659" s="20"/>
      <c r="U1659" s="5">
        <f t="shared" ca="1" si="5"/>
        <v>18.290389774082659</v>
      </c>
      <c r="V1659" s="23"/>
      <c r="W1659" s="20"/>
      <c r="X1659" s="32">
        <f t="shared" si="18"/>
        <v>0.98477268770557624</v>
      </c>
      <c r="Y1659" s="18">
        <f t="shared" ca="1" si="6"/>
        <v>14425054.539033938</v>
      </c>
      <c r="Z1659" s="20"/>
      <c r="AA1659" s="20"/>
      <c r="AB1659" s="18"/>
      <c r="AC1659" s="20"/>
      <c r="AD1659" s="20"/>
      <c r="AE1659" s="24">
        <f t="shared" si="105"/>
        <v>17</v>
      </c>
      <c r="AG1659" s="74"/>
      <c r="AH1659" s="25" t="str">
        <f t="shared" ca="1" si="7"/>
        <v>-</v>
      </c>
      <c r="AI1659" s="15">
        <f t="shared" ca="1" si="8"/>
        <v>24.179357033854416</v>
      </c>
      <c r="AJ1659" s="15">
        <f t="shared" ca="1" si="9"/>
        <v>25.279955060713963</v>
      </c>
      <c r="AK1659" s="17">
        <f t="shared" ca="1" si="10"/>
        <v>0.11833384845592969</v>
      </c>
      <c r="AL1659" s="17">
        <f t="shared" ca="1" si="11"/>
        <v>0.12650445898704696</v>
      </c>
      <c r="AM1659" s="26">
        <f t="shared" ca="1" si="12"/>
        <v>0</v>
      </c>
      <c r="AN1659" s="26">
        <f t="shared" ca="1" si="13"/>
        <v>0</v>
      </c>
      <c r="AO1659" s="25">
        <f t="shared" si="20"/>
        <v>0</v>
      </c>
      <c r="AP1659" s="26">
        <f t="shared" si="21"/>
        <v>0</v>
      </c>
      <c r="AQ1659" s="25">
        <f t="shared" si="22"/>
        <v>1</v>
      </c>
      <c r="AR1659" s="26">
        <f t="shared" si="23"/>
        <v>0</v>
      </c>
      <c r="BD1659" s="30"/>
      <c r="BE1659" s="30"/>
      <c r="BF1659" s="30"/>
    </row>
    <row r="1660" spans="1:58" x14ac:dyDescent="0.2">
      <c r="A1660" s="40">
        <v>40477</v>
      </c>
      <c r="B1660" s="13">
        <v>21.4</v>
      </c>
      <c r="C1660" s="14">
        <v>23.9</v>
      </c>
      <c r="D1660" s="31">
        <f t="shared" si="14"/>
        <v>9617.5778858056146</v>
      </c>
      <c r="E1660" s="31">
        <f t="shared" si="15"/>
        <v>2139.7060269386125</v>
      </c>
      <c r="F1660" s="16">
        <f t="shared" si="0"/>
        <v>11757.283912744228</v>
      </c>
      <c r="G1660" s="16">
        <f t="shared" si="1"/>
        <v>21.85497455934939</v>
      </c>
      <c r="H1660" s="17">
        <f t="shared" si="2"/>
        <v>0.10460251046025104</v>
      </c>
      <c r="I1660" s="16">
        <v>20.22</v>
      </c>
      <c r="J1660" s="32">
        <f t="shared" si="16"/>
        <v>1.0188575124956147</v>
      </c>
      <c r="K1660" s="72">
        <f t="shared" ca="1" si="83"/>
        <v>3302.5286998268716</v>
      </c>
      <c r="L1660" s="16">
        <v>3307.5200199999999</v>
      </c>
      <c r="M1660" s="21">
        <f t="shared" ca="1" si="84"/>
        <v>-1.5090823768100171E-3</v>
      </c>
      <c r="N1660" s="18"/>
      <c r="O1660" s="21"/>
      <c r="P1660" s="21"/>
      <c r="Q1660" s="33">
        <f t="shared" si="17"/>
        <v>0.98114248750438515</v>
      </c>
      <c r="R1660" s="5">
        <f t="shared" ca="1" si="4"/>
        <v>9.5117250422807569</v>
      </c>
      <c r="S1660" s="20"/>
      <c r="T1660" s="20"/>
      <c r="U1660" s="5">
        <f t="shared" ca="1" si="5"/>
        <v>17.944864149134808</v>
      </c>
      <c r="V1660" s="23"/>
      <c r="W1660" s="20"/>
      <c r="X1660" s="32">
        <f t="shared" si="18"/>
        <v>1.0377150249912297</v>
      </c>
      <c r="Y1660" s="18">
        <f t="shared" ca="1" si="6"/>
        <v>14968110.668423794</v>
      </c>
      <c r="Z1660" s="20"/>
      <c r="AA1660" s="20"/>
      <c r="AB1660" s="18"/>
      <c r="AC1660" s="20"/>
      <c r="AD1660" s="20"/>
      <c r="AE1660" s="24">
        <f t="shared" si="105"/>
        <v>16</v>
      </c>
      <c r="AG1660" s="74"/>
      <c r="AH1660" s="25" t="str">
        <f t="shared" ca="1" si="7"/>
        <v>-</v>
      </c>
      <c r="AI1660" s="15">
        <f t="shared" ca="1" si="8"/>
        <v>24.019393975351431</v>
      </c>
      <c r="AJ1660" s="15">
        <f t="shared" ca="1" si="9"/>
        <v>25.112628578351465</v>
      </c>
      <c r="AK1660" s="17">
        <f t="shared" ca="1" si="10"/>
        <v>0.11108948861132202</v>
      </c>
      <c r="AL1660" s="17">
        <f t="shared" ca="1" si="11"/>
        <v>0.126282364117763</v>
      </c>
      <c r="AM1660" s="26">
        <f t="shared" ca="1" si="12"/>
        <v>0</v>
      </c>
      <c r="AN1660" s="26">
        <f t="shared" ca="1" si="13"/>
        <v>0</v>
      </c>
      <c r="AO1660" s="25">
        <f t="shared" si="20"/>
        <v>0</v>
      </c>
      <c r="AP1660" s="26">
        <f t="shared" si="21"/>
        <v>0</v>
      </c>
      <c r="AQ1660" s="25">
        <f t="shared" si="22"/>
        <v>1</v>
      </c>
      <c r="AR1660" s="26">
        <f t="shared" si="23"/>
        <v>0</v>
      </c>
      <c r="BD1660" s="30"/>
      <c r="BE1660" s="30"/>
      <c r="BF1660" s="30"/>
    </row>
    <row r="1661" spans="1:58" x14ac:dyDescent="0.2">
      <c r="A1661" s="40">
        <v>40478</v>
      </c>
      <c r="B1661" s="13">
        <v>21.85</v>
      </c>
      <c r="C1661" s="14">
        <v>24.2</v>
      </c>
      <c r="D1661" s="31">
        <f t="shared" si="14"/>
        <v>9016.4792679427628</v>
      </c>
      <c r="E1661" s="31">
        <f t="shared" si="15"/>
        <v>2677.928220338822</v>
      </c>
      <c r="F1661" s="16">
        <f t="shared" si="0"/>
        <v>11694.407488281584</v>
      </c>
      <c r="G1661" s="16">
        <f t="shared" si="1"/>
        <v>22.38813169449605</v>
      </c>
      <c r="H1661" s="17">
        <f t="shared" si="2"/>
        <v>9.710743801652888E-2</v>
      </c>
      <c r="I1661" s="16">
        <v>20.71</v>
      </c>
      <c r="J1661" s="32">
        <f t="shared" si="16"/>
        <v>1.0189168977960161</v>
      </c>
      <c r="K1661" s="72">
        <f t="shared" ca="1" si="83"/>
        <v>3364.8651133089338</v>
      </c>
      <c r="L1661" s="16">
        <v>3356.1599120000001</v>
      </c>
      <c r="M1661" s="21">
        <f t="shared" ca="1" si="84"/>
        <v>2.5937981315515271E-3</v>
      </c>
      <c r="N1661" s="18"/>
      <c r="O1661" s="21"/>
      <c r="P1661" s="21"/>
      <c r="Q1661" s="33">
        <f t="shared" si="17"/>
        <v>0.98108310220398387</v>
      </c>
      <c r="R1661" s="5">
        <f t="shared" ca="1" si="4"/>
        <v>9.3314039615810263</v>
      </c>
      <c r="S1661" s="20"/>
      <c r="T1661" s="20"/>
      <c r="U1661" s="5">
        <f t="shared" ca="1" si="5"/>
        <v>17.604800259462024</v>
      </c>
      <c r="V1661" s="23"/>
      <c r="W1661" s="20"/>
      <c r="X1661" s="32">
        <f t="shared" si="18"/>
        <v>1.0378337955920323</v>
      </c>
      <c r="Y1661" s="18">
        <f t="shared" ca="1" si="6"/>
        <v>15533388.739634434</v>
      </c>
      <c r="Z1661" s="20"/>
      <c r="AA1661" s="20"/>
      <c r="AB1661" s="18"/>
      <c r="AC1661" s="20"/>
      <c r="AD1661" s="20"/>
      <c r="AE1661" s="24">
        <f t="shared" si="105"/>
        <v>15</v>
      </c>
      <c r="AG1661" s="74"/>
      <c r="AH1661" s="25" t="str">
        <f t="shared" ca="1" si="7"/>
        <v>-</v>
      </c>
      <c r="AI1661" s="15">
        <f t="shared" ca="1" si="8"/>
        <v>23.881099616773824</v>
      </c>
      <c r="AJ1661" s="15">
        <f t="shared" ca="1" si="9"/>
        <v>24.932690044476825</v>
      </c>
      <c r="AK1661" s="17">
        <f t="shared" ca="1" si="10"/>
        <v>0.10700851304664145</v>
      </c>
      <c r="AL1661" s="17">
        <f t="shared" ca="1" si="11"/>
        <v>0.12449575644296426</v>
      </c>
      <c r="AM1661" s="26">
        <f t="shared" ca="1" si="12"/>
        <v>0</v>
      </c>
      <c r="AN1661" s="26">
        <f t="shared" ca="1" si="13"/>
        <v>0</v>
      </c>
      <c r="AO1661" s="25">
        <f t="shared" si="20"/>
        <v>0</v>
      </c>
      <c r="AP1661" s="26">
        <f t="shared" si="21"/>
        <v>0</v>
      </c>
      <c r="AQ1661" s="25">
        <f t="shared" si="22"/>
        <v>1</v>
      </c>
      <c r="AR1661" s="26">
        <f t="shared" si="23"/>
        <v>0</v>
      </c>
      <c r="BD1661" s="30"/>
      <c r="BE1661" s="30"/>
      <c r="BF1661" s="30"/>
    </row>
    <row r="1662" spans="1:58" x14ac:dyDescent="0.2">
      <c r="A1662" s="40">
        <v>40479</v>
      </c>
      <c r="B1662" s="13">
        <v>21.75</v>
      </c>
      <c r="C1662" s="14">
        <v>24.3</v>
      </c>
      <c r="D1662" s="31">
        <f t="shared" si="14"/>
        <v>8415.3806500799128</v>
      </c>
      <c r="E1662" s="31">
        <f t="shared" si="15"/>
        <v>3220.6556914257349</v>
      </c>
      <c r="F1662" s="16">
        <f t="shared" si="0"/>
        <v>11636.036341505647</v>
      </c>
      <c r="G1662" s="16">
        <f t="shared" si="1"/>
        <v>22.455796352993595</v>
      </c>
      <c r="H1662" s="17">
        <f t="shared" si="2"/>
        <v>0.10493827160493829</v>
      </c>
      <c r="I1662" s="16">
        <v>20.88</v>
      </c>
      <c r="J1662" s="32">
        <f t="shared" si="16"/>
        <v>0.99801588663428398</v>
      </c>
      <c r="K1662" s="72">
        <f t="shared" ca="1" si="83"/>
        <v>3358.0519328338532</v>
      </c>
      <c r="L1662" s="16">
        <v>3340.8000489999999</v>
      </c>
      <c r="M1662" s="21">
        <f t="shared" ca="1" si="84"/>
        <v>5.1639977193538708E-3</v>
      </c>
      <c r="N1662" s="18"/>
      <c r="O1662" s="21"/>
      <c r="P1662" s="21"/>
      <c r="Q1662" s="33">
        <f t="shared" si="17"/>
        <v>1.0019841133657159</v>
      </c>
      <c r="R1662" s="5">
        <f t="shared" ca="1" si="4"/>
        <v>9.3495290195934615</v>
      </c>
      <c r="S1662" s="20"/>
      <c r="T1662" s="20"/>
      <c r="U1662" s="5">
        <f t="shared" ca="1" si="5"/>
        <v>17.639126275151117</v>
      </c>
      <c r="V1662" s="23"/>
      <c r="W1662" s="20"/>
      <c r="X1662" s="32">
        <f t="shared" si="18"/>
        <v>0.99603177326856807</v>
      </c>
      <c r="Y1662" s="18">
        <f t="shared" ca="1" si="6"/>
        <v>15470730.486997807</v>
      </c>
      <c r="Z1662" s="20"/>
      <c r="AA1662" s="20"/>
      <c r="AB1662" s="18"/>
      <c r="AC1662" s="20"/>
      <c r="AD1662" s="20"/>
      <c r="AE1662" s="24">
        <f t="shared" si="105"/>
        <v>14</v>
      </c>
      <c r="AG1662" s="74"/>
      <c r="AH1662" s="25" t="str">
        <f t="shared" ca="1" si="7"/>
        <v>-</v>
      </c>
      <c r="AI1662" s="15">
        <f t="shared" ca="1" si="8"/>
        <v>23.721547507664393</v>
      </c>
      <c r="AJ1662" s="15">
        <f t="shared" ca="1" si="9"/>
        <v>24.763118916877559</v>
      </c>
      <c r="AK1662" s="17">
        <f t="shared" ca="1" si="10"/>
        <v>0.1081974931112037</v>
      </c>
      <c r="AL1662" s="17">
        <f t="shared" ca="1" si="11"/>
        <v>0.12277548050782514</v>
      </c>
      <c r="AM1662" s="26">
        <f t="shared" ca="1" si="12"/>
        <v>0</v>
      </c>
      <c r="AN1662" s="26">
        <f t="shared" ca="1" si="13"/>
        <v>0</v>
      </c>
      <c r="AO1662" s="25">
        <f t="shared" si="20"/>
        <v>0</v>
      </c>
      <c r="AP1662" s="26">
        <f t="shared" si="21"/>
        <v>0</v>
      </c>
      <c r="AQ1662" s="25">
        <f t="shared" si="22"/>
        <v>1</v>
      </c>
      <c r="AR1662" s="26">
        <f t="shared" si="23"/>
        <v>0</v>
      </c>
      <c r="BD1662" s="30"/>
      <c r="BE1662" s="30"/>
      <c r="BF1662" s="30"/>
    </row>
    <row r="1663" spans="1:58" x14ac:dyDescent="0.2">
      <c r="A1663" s="40">
        <v>40480</v>
      </c>
      <c r="B1663" s="13">
        <v>21.75</v>
      </c>
      <c r="C1663" s="14">
        <v>24.25</v>
      </c>
      <c r="D1663" s="31">
        <f t="shared" si="14"/>
        <v>7814.2820322170619</v>
      </c>
      <c r="E1663" s="31">
        <f t="shared" si="15"/>
        <v>3758.6760592659411</v>
      </c>
      <c r="F1663" s="16">
        <f t="shared" si="0"/>
        <v>11572.958091483004</v>
      </c>
      <c r="G1663" s="16">
        <f t="shared" si="1"/>
        <v>22.561952317971343</v>
      </c>
      <c r="H1663" s="17">
        <f t="shared" si="2"/>
        <v>0.10309278350515461</v>
      </c>
      <c r="I1663" s="16">
        <v>21.2</v>
      </c>
      <c r="J1663" s="32">
        <f t="shared" si="16"/>
        <v>0.99928076407461586</v>
      </c>
      <c r="K1663" s="72">
        <f t="shared" ca="1" si="83"/>
        <v>3355.4998986600822</v>
      </c>
      <c r="L1663" s="16">
        <v>3353.6000979999999</v>
      </c>
      <c r="M1663" s="21">
        <f t="shared" ca="1" si="84"/>
        <v>5.6649588638051497E-4</v>
      </c>
      <c r="N1663" s="18"/>
      <c r="O1663" s="21"/>
      <c r="P1663" s="21"/>
      <c r="Q1663" s="33">
        <f t="shared" si="17"/>
        <v>1.000719235925384</v>
      </c>
      <c r="R1663" s="5">
        <f t="shared" ca="1" si="4"/>
        <v>9.3558637675328793</v>
      </c>
      <c r="S1663" s="20"/>
      <c r="T1663" s="20"/>
      <c r="U1663" s="5">
        <f t="shared" ca="1" si="5"/>
        <v>17.651208650994594</v>
      </c>
      <c r="V1663" s="23"/>
      <c r="W1663" s="20"/>
      <c r="X1663" s="32">
        <f t="shared" si="18"/>
        <v>0.99856152814923183</v>
      </c>
      <c r="Y1663" s="18">
        <f t="shared" ca="1" si="6"/>
        <v>15447459.564104229</v>
      </c>
      <c r="Z1663" s="20"/>
      <c r="AA1663" s="20"/>
      <c r="AB1663" s="18"/>
      <c r="AC1663" s="20"/>
      <c r="AD1663" s="20"/>
      <c r="AE1663" s="24">
        <f t="shared" si="105"/>
        <v>13</v>
      </c>
      <c r="AG1663" s="74"/>
      <c r="AH1663" s="25" t="str">
        <f t="shared" ca="1" si="7"/>
        <v>-</v>
      </c>
      <c r="AI1663" s="15">
        <f t="shared" ca="1" si="8"/>
        <v>23.529793155534527</v>
      </c>
      <c r="AJ1663" s="15">
        <f t="shared" ca="1" si="9"/>
        <v>24.63575388419174</v>
      </c>
      <c r="AK1663" s="17">
        <f t="shared" ca="1" si="10"/>
        <v>0.10746211186307703</v>
      </c>
      <c r="AL1663" s="17">
        <f t="shared" ca="1" si="11"/>
        <v>0.12044068958925686</v>
      </c>
      <c r="AM1663" s="26">
        <f t="shared" ca="1" si="12"/>
        <v>0</v>
      </c>
      <c r="AN1663" s="26">
        <f t="shared" ca="1" si="13"/>
        <v>0</v>
      </c>
      <c r="AO1663" s="25">
        <f t="shared" si="20"/>
        <v>0</v>
      </c>
      <c r="AP1663" s="26">
        <f t="shared" si="21"/>
        <v>0</v>
      </c>
      <c r="AQ1663" s="25">
        <f t="shared" si="22"/>
        <v>1</v>
      </c>
      <c r="AR1663" s="26">
        <f t="shared" si="23"/>
        <v>0</v>
      </c>
      <c r="BD1663" s="30"/>
      <c r="BE1663" s="30"/>
      <c r="BF1663" s="30"/>
    </row>
    <row r="1664" spans="1:58" x14ac:dyDescent="0.2">
      <c r="A1664" s="40">
        <v>40483</v>
      </c>
      <c r="B1664" s="13">
        <v>21.55</v>
      </c>
      <c r="C1664" s="14">
        <v>24.2</v>
      </c>
      <c r="D1664" s="31">
        <f t="shared" si="14"/>
        <v>7213.183414354211</v>
      </c>
      <c r="E1664" s="31">
        <f t="shared" si="15"/>
        <v>4297.8057474522093</v>
      </c>
      <c r="F1664" s="16">
        <f t="shared" si="0"/>
        <v>11510.989161806421</v>
      </c>
      <c r="G1664" s="16">
        <f t="shared" si="1"/>
        <v>22.539418465316409</v>
      </c>
      <c r="H1664" s="17">
        <f t="shared" si="2"/>
        <v>0.10950413223140487</v>
      </c>
      <c r="I1664" s="16">
        <v>21.83</v>
      </c>
      <c r="J1664" s="32">
        <f t="shared" si="16"/>
        <v>0.99365196158513081</v>
      </c>
      <c r="K1664" s="72">
        <f t="shared" ca="1" si="83"/>
        <v>3334.0631277877505</v>
      </c>
      <c r="L1664" s="16">
        <v>3384.320068</v>
      </c>
      <c r="M1664" s="21">
        <f t="shared" ca="1" si="84"/>
        <v>-1.48499371225102E-2</v>
      </c>
      <c r="N1664" s="18"/>
      <c r="O1664" s="21"/>
      <c r="P1664" s="21"/>
      <c r="Q1664" s="33">
        <f t="shared" si="17"/>
        <v>1.0063480384148691</v>
      </c>
      <c r="R1664" s="5">
        <f t="shared" ca="1" si="4"/>
        <v>9.4148629229869503</v>
      </c>
      <c r="S1664" s="20"/>
      <c r="T1664" s="20"/>
      <c r="U1664" s="5">
        <f t="shared" ca="1" si="5"/>
        <v>17.762651068703896</v>
      </c>
      <c r="V1664" s="23"/>
      <c r="W1664" s="20"/>
      <c r="X1664" s="32">
        <f t="shared" si="18"/>
        <v>0.98730392317026161</v>
      </c>
      <c r="Y1664" s="18">
        <f t="shared" ca="1" si="6"/>
        <v>15250333.692401372</v>
      </c>
      <c r="Z1664" s="20"/>
      <c r="AA1664" s="20"/>
      <c r="AB1664" s="18"/>
      <c r="AC1664" s="20"/>
      <c r="AD1664" s="20"/>
      <c r="AE1664" s="24">
        <f t="shared" si="105"/>
        <v>12</v>
      </c>
      <c r="AG1664" s="74"/>
      <c r="AH1664" s="25" t="str">
        <f t="shared" ca="1" si="7"/>
        <v>-</v>
      </c>
      <c r="AI1664" s="15">
        <f t="shared" ca="1" si="8"/>
        <v>23.357548629379714</v>
      </c>
      <c r="AJ1664" s="15">
        <f t="shared" ca="1" si="9"/>
        <v>24.519634764516297</v>
      </c>
      <c r="AK1664" s="17">
        <f t="shared" ca="1" si="10"/>
        <v>0.10587981518208989</v>
      </c>
      <c r="AL1664" s="17">
        <f t="shared" ca="1" si="11"/>
        <v>0.11816504804827216</v>
      </c>
      <c r="AM1664" s="26">
        <f t="shared" ca="1" si="12"/>
        <v>0</v>
      </c>
      <c r="AN1664" s="26">
        <f t="shared" ca="1" si="13"/>
        <v>0</v>
      </c>
      <c r="AO1664" s="25">
        <f t="shared" si="20"/>
        <v>0</v>
      </c>
      <c r="AP1664" s="26">
        <f t="shared" si="21"/>
        <v>0</v>
      </c>
      <c r="AQ1664" s="25">
        <f t="shared" si="22"/>
        <v>1</v>
      </c>
      <c r="AR1664" s="26">
        <f t="shared" si="23"/>
        <v>0</v>
      </c>
      <c r="BD1664" s="30"/>
      <c r="BE1664" s="30"/>
      <c r="BF1664" s="30"/>
    </row>
    <row r="1665" spans="1:58" x14ac:dyDescent="0.2">
      <c r="A1665" s="40">
        <v>40484</v>
      </c>
      <c r="B1665" s="13">
        <v>21</v>
      </c>
      <c r="C1665" s="14">
        <v>23.75</v>
      </c>
      <c r="D1665" s="31">
        <f t="shared" si="14"/>
        <v>6612.0847964913601</v>
      </c>
      <c r="E1665" s="31">
        <f t="shared" si="15"/>
        <v>4833.0815827804918</v>
      </c>
      <c r="F1665" s="16">
        <f t="shared" si="0"/>
        <v>11445.166379271852</v>
      </c>
      <c r="G1665" s="16">
        <f t="shared" si="1"/>
        <v>22.1612740184116</v>
      </c>
      <c r="H1665" s="17">
        <f t="shared" si="2"/>
        <v>0.11578947368421055</v>
      </c>
      <c r="I1665" s="16">
        <v>21.57</v>
      </c>
      <c r="J1665" s="32">
        <f t="shared" si="16"/>
        <v>0.97760065171085653</v>
      </c>
      <c r="K1665" s="72">
        <f t="shared" ca="1" si="83"/>
        <v>3259.2494080856841</v>
      </c>
      <c r="L1665" s="16">
        <v>3292.1599120000001</v>
      </c>
      <c r="M1665" s="21">
        <f t="shared" ca="1" si="84"/>
        <v>-9.9966298096141794E-3</v>
      </c>
      <c r="N1665" s="18"/>
      <c r="O1665" s="21"/>
      <c r="P1665" s="21"/>
      <c r="Q1665" s="33">
        <f t="shared" si="17"/>
        <v>1.0223993482891436</v>
      </c>
      <c r="R1665" s="5">
        <f t="shared" ca="1" si="4"/>
        <v>9.625348720620174</v>
      </c>
      <c r="S1665" s="20"/>
      <c r="T1665" s="20"/>
      <c r="U1665" s="5">
        <f t="shared" ca="1" si="5"/>
        <v>18.159901143160187</v>
      </c>
      <c r="V1665" s="23"/>
      <c r="W1665" s="20"/>
      <c r="X1665" s="32">
        <f t="shared" si="18"/>
        <v>0.95520130342171305</v>
      </c>
      <c r="Y1665" s="18">
        <f t="shared" ca="1" si="6"/>
        <v>14566179.911610363</v>
      </c>
      <c r="Z1665" s="20"/>
      <c r="AA1665" s="20"/>
      <c r="AB1665" s="18"/>
      <c r="AC1665" s="20"/>
      <c r="AD1665" s="20"/>
      <c r="AE1665" s="24">
        <f t="shared" si="105"/>
        <v>11</v>
      </c>
      <c r="AG1665" s="74"/>
      <c r="AH1665" s="25" t="str">
        <f t="shared" ca="1" si="7"/>
        <v>-</v>
      </c>
      <c r="AI1665" s="15">
        <f t="shared" ca="1" si="8"/>
        <v>23.143571022776413</v>
      </c>
      <c r="AJ1665" s="15">
        <f t="shared" ca="1" si="9"/>
        <v>24.421635034201969</v>
      </c>
      <c r="AK1665" s="17">
        <f t="shared" ca="1" si="10"/>
        <v>0.10583910158374804</v>
      </c>
      <c r="AL1665" s="17">
        <f t="shared" ca="1" si="11"/>
        <v>0.11593973875911301</v>
      </c>
      <c r="AM1665" s="26">
        <f t="shared" ca="1" si="12"/>
        <v>0</v>
      </c>
      <c r="AN1665" s="26">
        <f t="shared" ca="1" si="13"/>
        <v>0</v>
      </c>
      <c r="AO1665" s="25">
        <f t="shared" si="20"/>
        <v>0</v>
      </c>
      <c r="AP1665" s="26">
        <f t="shared" si="21"/>
        <v>0</v>
      </c>
      <c r="AQ1665" s="25">
        <f t="shared" si="22"/>
        <v>1</v>
      </c>
      <c r="AR1665" s="26">
        <f t="shared" si="23"/>
        <v>0</v>
      </c>
      <c r="BD1665" s="30"/>
      <c r="BE1665" s="30"/>
      <c r="BF1665" s="30"/>
    </row>
    <row r="1666" spans="1:58" x14ac:dyDescent="0.2">
      <c r="A1666" s="40">
        <v>40485</v>
      </c>
      <c r="B1666" s="13">
        <v>19.8</v>
      </c>
      <c r="C1666" s="14">
        <v>22.35</v>
      </c>
      <c r="D1666" s="31">
        <f t="shared" si="14"/>
        <v>6010.9861786285092</v>
      </c>
      <c r="E1666" s="31">
        <f t="shared" si="15"/>
        <v>5364.5793080486965</v>
      </c>
      <c r="F1666" s="16">
        <f t="shared" si="0"/>
        <v>11375.565486677206</v>
      </c>
      <c r="G1666" s="16">
        <f t="shared" si="1"/>
        <v>21.002549205272082</v>
      </c>
      <c r="H1666" s="17">
        <f t="shared" si="2"/>
        <v>0.11409395973154368</v>
      </c>
      <c r="I1666" s="16">
        <v>19.559999999999999</v>
      </c>
      <c r="J1666" s="32">
        <f t="shared" si="16"/>
        <v>0.94195069661950181</v>
      </c>
      <c r="K1666" s="72">
        <f t="shared" ca="1" si="83"/>
        <v>3069.9270905244516</v>
      </c>
      <c r="L1666" s="16">
        <v>3089.919922</v>
      </c>
      <c r="M1666" s="21">
        <f t="shared" ca="1" si="84"/>
        <v>-6.4703396787732115E-3</v>
      </c>
      <c r="N1666" s="18"/>
      <c r="O1666" s="21"/>
      <c r="P1666" s="21"/>
      <c r="Q1666" s="33">
        <f t="shared" si="17"/>
        <v>1.0580493033804981</v>
      </c>
      <c r="R1666" s="5">
        <f t="shared" ca="1" si="4"/>
        <v>10.183669252705204</v>
      </c>
      <c r="S1666" s="20"/>
      <c r="T1666" s="20"/>
      <c r="U1666" s="5">
        <f t="shared" ca="1" si="5"/>
        <v>19.213412951941091</v>
      </c>
      <c r="V1666" s="23"/>
      <c r="W1666" s="20"/>
      <c r="X1666" s="32">
        <f t="shared" si="18"/>
        <v>0.88390139323900363</v>
      </c>
      <c r="Y1666" s="18">
        <f t="shared" ca="1" si="6"/>
        <v>12874219.369602954</v>
      </c>
      <c r="Z1666" s="20"/>
      <c r="AA1666" s="20"/>
      <c r="AB1666" s="18"/>
      <c r="AC1666" s="20"/>
      <c r="AD1666" s="20"/>
      <c r="AE1666" s="24">
        <f t="shared" si="105"/>
        <v>10</v>
      </c>
      <c r="AG1666" s="74"/>
      <c r="AH1666" s="25" t="str">
        <f t="shared" ca="1" si="7"/>
        <v>-</v>
      </c>
      <c r="AI1666" s="15">
        <f t="shared" ca="1" si="8"/>
        <v>22.931131173838928</v>
      </c>
      <c r="AJ1666" s="15">
        <f t="shared" ca="1" si="9"/>
        <v>24.270732636088585</v>
      </c>
      <c r="AK1666" s="17">
        <f t="shared" ca="1" si="10"/>
        <v>0.10742100979563014</v>
      </c>
      <c r="AL1666" s="17">
        <f t="shared" ca="1" si="11"/>
        <v>0.11379226072687057</v>
      </c>
      <c r="AM1666" s="26">
        <f t="shared" ca="1" si="12"/>
        <v>0</v>
      </c>
      <c r="AN1666" s="26">
        <f t="shared" ca="1" si="13"/>
        <v>0</v>
      </c>
      <c r="AO1666" s="25">
        <f t="shared" si="20"/>
        <v>0</v>
      </c>
      <c r="AP1666" s="26">
        <f t="shared" si="21"/>
        <v>0</v>
      </c>
      <c r="AQ1666" s="25">
        <f t="shared" si="22"/>
        <v>1</v>
      </c>
      <c r="AR1666" s="26">
        <f t="shared" si="23"/>
        <v>0</v>
      </c>
      <c r="BD1666" s="30"/>
      <c r="BE1666" s="30"/>
      <c r="BF1666" s="30"/>
    </row>
    <row r="1667" spans="1:58" x14ac:dyDescent="0.2">
      <c r="A1667" s="40">
        <v>40486</v>
      </c>
      <c r="B1667" s="13">
        <v>18.5</v>
      </c>
      <c r="C1667" s="14">
        <v>21</v>
      </c>
      <c r="D1667" s="31">
        <f t="shared" si="14"/>
        <v>5409.8875607656582</v>
      </c>
      <c r="E1667" s="31">
        <f t="shared" si="15"/>
        <v>5897.0962044104172</v>
      </c>
      <c r="F1667" s="16">
        <f t="shared" si="0"/>
        <v>11306.983765176075</v>
      </c>
      <c r="G1667" s="16">
        <f t="shared" si="1"/>
        <v>19.803861473333999</v>
      </c>
      <c r="H1667" s="17">
        <f t="shared" si="2"/>
        <v>0.11904761904761907</v>
      </c>
      <c r="I1667" s="16">
        <v>18.52</v>
      </c>
      <c r="J1667" s="32">
        <f t="shared" si="16"/>
        <v>0.93724178531143054</v>
      </c>
      <c r="K1667" s="72">
        <f t="shared" ca="1" si="83"/>
        <v>2877.1466468133267</v>
      </c>
      <c r="L1667" s="16">
        <v>2882.5600589999999</v>
      </c>
      <c r="M1667" s="21">
        <f t="shared" ca="1" si="84"/>
        <v>-1.8779876484347046E-3</v>
      </c>
      <c r="N1667" s="18"/>
      <c r="O1667" s="21"/>
      <c r="P1667" s="21"/>
      <c r="Q1667" s="33">
        <f t="shared" si="17"/>
        <v>1.0627582146885695</v>
      </c>
      <c r="R1667" s="5">
        <f t="shared" ca="1" si="4"/>
        <v>10.822327291280201</v>
      </c>
      <c r="S1667" s="20"/>
      <c r="T1667" s="20"/>
      <c r="U1667" s="5">
        <f t="shared" ca="1" si="5"/>
        <v>20.418513386292819</v>
      </c>
      <c r="V1667" s="23"/>
      <c r="W1667" s="20"/>
      <c r="X1667" s="32">
        <f t="shared" si="18"/>
        <v>0.87448357062286108</v>
      </c>
      <c r="Y1667" s="18">
        <f t="shared" ca="1" si="6"/>
        <v>11257552.379790537</v>
      </c>
      <c r="Z1667" s="20"/>
      <c r="AA1667" s="20"/>
      <c r="AB1667" s="18"/>
      <c r="AC1667" s="20"/>
      <c r="AD1667" s="20"/>
      <c r="AE1667" s="24">
        <f t="shared" si="105"/>
        <v>9</v>
      </c>
      <c r="AG1667" s="74"/>
      <c r="AH1667" s="25" t="str">
        <f t="shared" ca="1" si="7"/>
        <v>-</v>
      </c>
      <c r="AI1667" s="15">
        <f t="shared" ca="1" si="8"/>
        <v>22.670062687488731</v>
      </c>
      <c r="AJ1667" s="15">
        <f t="shared" ca="1" si="9"/>
        <v>24.102345902538087</v>
      </c>
      <c r="AK1667" s="17">
        <f t="shared" ca="1" si="10"/>
        <v>0.11107770663414518</v>
      </c>
      <c r="AL1667" s="17">
        <f t="shared" ca="1" si="11"/>
        <v>0.11353634625917267</v>
      </c>
      <c r="AM1667" s="26">
        <f t="shared" ca="1" si="12"/>
        <v>0</v>
      </c>
      <c r="AN1667" s="26">
        <f t="shared" ca="1" si="13"/>
        <v>0</v>
      </c>
      <c r="AO1667" s="25">
        <f t="shared" si="20"/>
        <v>0</v>
      </c>
      <c r="AP1667" s="26">
        <f t="shared" si="21"/>
        <v>0</v>
      </c>
      <c r="AQ1667" s="25">
        <f t="shared" si="22"/>
        <v>1</v>
      </c>
      <c r="AR1667" s="26">
        <f t="shared" si="23"/>
        <v>0</v>
      </c>
      <c r="BD1667" s="30"/>
      <c r="BE1667" s="30"/>
      <c r="BF1667" s="30"/>
    </row>
    <row r="1668" spans="1:58" x14ac:dyDescent="0.2">
      <c r="A1668" s="40">
        <v>40487</v>
      </c>
      <c r="B1668" s="13">
        <v>18.55</v>
      </c>
      <c r="C1668" s="14">
        <v>20.95</v>
      </c>
      <c r="D1668" s="31">
        <f t="shared" si="14"/>
        <v>4808.7889429028073</v>
      </c>
      <c r="E1668" s="31">
        <f t="shared" si="15"/>
        <v>6426.6354630038813</v>
      </c>
      <c r="F1668" s="16">
        <f t="shared" si="0"/>
        <v>11235.424405906688</v>
      </c>
      <c r="G1668" s="16">
        <f t="shared" si="1"/>
        <v>19.922794169048093</v>
      </c>
      <c r="H1668" s="17">
        <f t="shared" si="2"/>
        <v>0.11455847255369922</v>
      </c>
      <c r="I1668" s="16">
        <v>18.260000000000002</v>
      </c>
      <c r="J1668" s="32">
        <f t="shared" si="16"/>
        <v>0.99963874765489791</v>
      </c>
      <c r="K1668" s="72">
        <f t="shared" ca="1" si="83"/>
        <v>2875.9900177096006</v>
      </c>
      <c r="L1668" s="16">
        <v>2851.8400879999999</v>
      </c>
      <c r="M1668" s="21">
        <f t="shared" ca="1" si="84"/>
        <v>8.4681921020813757E-3</v>
      </c>
      <c r="N1668" s="18"/>
      <c r="O1668" s="21"/>
      <c r="P1668" s="21"/>
      <c r="Q1668" s="33">
        <f t="shared" si="17"/>
        <v>1.0003612523451022</v>
      </c>
      <c r="R1668" s="5">
        <f t="shared" ca="1" si="4"/>
        <v>10.825785875603904</v>
      </c>
      <c r="S1668" s="20"/>
      <c r="T1668" s="20"/>
      <c r="U1668" s="5">
        <f t="shared" ca="1" si="5"/>
        <v>20.425190332954799</v>
      </c>
      <c r="V1668" s="23"/>
      <c r="W1668" s="20"/>
      <c r="X1668" s="32">
        <f t="shared" si="18"/>
        <v>0.99927749530979582</v>
      </c>
      <c r="Y1668" s="18">
        <f t="shared" ca="1" si="6"/>
        <v>11248678.385937814</v>
      </c>
      <c r="Z1668" s="20"/>
      <c r="AA1668" s="20"/>
      <c r="AB1668" s="18"/>
      <c r="AC1668" s="20"/>
      <c r="AD1668" s="20"/>
      <c r="AE1668" s="24">
        <f t="shared" si="105"/>
        <v>8</v>
      </c>
      <c r="AG1668" s="74"/>
      <c r="AH1668" s="25" t="str">
        <f t="shared" ca="1" si="7"/>
        <v>-</v>
      </c>
      <c r="AI1668" s="15">
        <f t="shared" ca="1" si="8"/>
        <v>22.416255532652656</v>
      </c>
      <c r="AJ1668" s="15">
        <f t="shared" ca="1" si="9"/>
        <v>23.937665637487829</v>
      </c>
      <c r="AK1668" s="17">
        <f t="shared" ca="1" si="10"/>
        <v>0.11268107345893867</v>
      </c>
      <c r="AL1668" s="17">
        <f t="shared" ca="1" si="11"/>
        <v>0.11385224252931607</v>
      </c>
      <c r="AM1668" s="26">
        <f t="shared" ca="1" si="12"/>
        <v>0</v>
      </c>
      <c r="AN1668" s="26">
        <f t="shared" ca="1" si="13"/>
        <v>0</v>
      </c>
      <c r="AO1668" s="25">
        <f t="shared" si="20"/>
        <v>0</v>
      </c>
      <c r="AP1668" s="26">
        <f t="shared" si="21"/>
        <v>0</v>
      </c>
      <c r="AQ1668" s="25">
        <f t="shared" si="22"/>
        <v>1</v>
      </c>
      <c r="AR1668" s="26">
        <f t="shared" si="23"/>
        <v>0</v>
      </c>
      <c r="BD1668" s="30"/>
      <c r="BE1668" s="30"/>
      <c r="BF1668" s="30"/>
    </row>
    <row r="1669" spans="1:58" x14ac:dyDescent="0.2">
      <c r="A1669" s="40">
        <v>40490</v>
      </c>
      <c r="B1669" s="13">
        <v>18.7</v>
      </c>
      <c r="C1669" s="14">
        <v>21.05</v>
      </c>
      <c r="D1669" s="31">
        <f t="shared" si="14"/>
        <v>4207.6903250399564</v>
      </c>
      <c r="E1669" s="31">
        <f t="shared" si="15"/>
        <v>6958.8731413502246</v>
      </c>
      <c r="F1669" s="16">
        <f t="shared" si="0"/>
        <v>11166.56346639018</v>
      </c>
      <c r="G1669" s="16">
        <f t="shared" si="1"/>
        <v>20.1644928076032</v>
      </c>
      <c r="H1669" s="17">
        <f t="shared" si="2"/>
        <v>0.11163895486935871</v>
      </c>
      <c r="I1669" s="16">
        <v>18.29</v>
      </c>
      <c r="J1669" s="32">
        <f t="shared" si="16"/>
        <v>1.0059284964741364</v>
      </c>
      <c r="K1669" s="72">
        <f t="shared" ca="1" si="83"/>
        <v>2892.9223709326257</v>
      </c>
      <c r="L1669" s="16">
        <v>2890.23999</v>
      </c>
      <c r="M1669" s="21">
        <f t="shared" ca="1" si="84"/>
        <v>9.280824228806064E-4</v>
      </c>
      <c r="N1669" s="18"/>
      <c r="O1669" s="21"/>
      <c r="P1669" s="21"/>
      <c r="Q1669" s="33">
        <f t="shared" si="17"/>
        <v>0.99407150352586371</v>
      </c>
      <c r="R1669" s="5">
        <f t="shared" ca="1" si="4"/>
        <v>10.761156927890021</v>
      </c>
      <c r="S1669" s="20"/>
      <c r="T1669" s="20"/>
      <c r="U1669" s="5">
        <f t="shared" ca="1" si="5"/>
        <v>20.303404544431981</v>
      </c>
      <c r="V1669" s="23"/>
      <c r="W1669" s="20"/>
      <c r="X1669" s="32">
        <f t="shared" si="18"/>
        <v>1.0118569929482726</v>
      </c>
      <c r="Y1669" s="18">
        <f t="shared" ca="1" si="6"/>
        <v>11381304.797645394</v>
      </c>
      <c r="Z1669" s="20"/>
      <c r="AA1669" s="20"/>
      <c r="AB1669" s="18"/>
      <c r="AC1669" s="20"/>
      <c r="AD1669" s="20"/>
      <c r="AE1669" s="24">
        <f t="shared" si="105"/>
        <v>7</v>
      </c>
      <c r="AG1669" s="74"/>
      <c r="AH1669" s="25" t="str">
        <f t="shared" ca="1" si="7"/>
        <v>-</v>
      </c>
      <c r="AI1669" s="15">
        <f t="shared" ca="1" si="8"/>
        <v>22.214290630772425</v>
      </c>
      <c r="AJ1669" s="15">
        <f t="shared" ca="1" si="9"/>
        <v>23.787723116514631</v>
      </c>
      <c r="AK1669" s="17">
        <f t="shared" ca="1" si="10"/>
        <v>0.11410543535297268</v>
      </c>
      <c r="AL1669" s="17">
        <f t="shared" ca="1" si="11"/>
        <v>0.11277354415251792</v>
      </c>
      <c r="AM1669" s="26">
        <f t="shared" ca="1" si="12"/>
        <v>0</v>
      </c>
      <c r="AN1669" s="26">
        <f t="shared" ca="1" si="13"/>
        <v>1</v>
      </c>
      <c r="AO1669" s="25">
        <f t="shared" si="20"/>
        <v>0</v>
      </c>
      <c r="AP1669" s="26">
        <f t="shared" si="21"/>
        <v>0</v>
      </c>
      <c r="AQ1669" s="25">
        <f t="shared" si="22"/>
        <v>1</v>
      </c>
      <c r="AR1669" s="26">
        <f t="shared" si="23"/>
        <v>0</v>
      </c>
      <c r="BD1669" s="30"/>
      <c r="BE1669" s="30"/>
      <c r="BF1669" s="30"/>
    </row>
    <row r="1670" spans="1:58" x14ac:dyDescent="0.2">
      <c r="A1670" s="40">
        <v>40491</v>
      </c>
      <c r="B1670" s="13">
        <v>18.899999999999999</v>
      </c>
      <c r="C1670" s="14">
        <v>21.1</v>
      </c>
      <c r="D1670" s="31">
        <f t="shared" si="14"/>
        <v>3606.5917071771055</v>
      </c>
      <c r="E1670" s="31">
        <f t="shared" si="15"/>
        <v>7492.8657377414511</v>
      </c>
      <c r="F1670" s="16">
        <f t="shared" si="0"/>
        <v>11099.457444918557</v>
      </c>
      <c r="G1670" s="16">
        <f t="shared" si="1"/>
        <v>20.385145080724453</v>
      </c>
      <c r="H1670" s="17">
        <f t="shared" si="2"/>
        <v>0.10426540284360197</v>
      </c>
      <c r="I1670" s="16">
        <v>19.079999999999998</v>
      </c>
      <c r="J1670" s="32">
        <f t="shared" si="16"/>
        <v>1.0048673043974932</v>
      </c>
      <c r="K1670" s="72">
        <f t="shared" ca="1" si="83"/>
        <v>2906.8845920186714</v>
      </c>
      <c r="L1670" s="16">
        <v>2904.959961</v>
      </c>
      <c r="M1670" s="21">
        <f t="shared" ca="1" si="84"/>
        <v>6.6253271800992459E-4</v>
      </c>
      <c r="N1670" s="18"/>
      <c r="O1670" s="21"/>
      <c r="P1670" s="21"/>
      <c r="Q1670" s="33">
        <f t="shared" si="17"/>
        <v>0.99513269560250683</v>
      </c>
      <c r="R1670" s="5">
        <f t="shared" ca="1" si="4"/>
        <v>10.708332987799723</v>
      </c>
      <c r="S1670" s="20"/>
      <c r="T1670" s="20"/>
      <c r="U1670" s="5">
        <f t="shared" ca="1" si="5"/>
        <v>20.203889981599275</v>
      </c>
      <c r="V1670" s="23"/>
      <c r="W1670" s="20"/>
      <c r="X1670" s="32">
        <f t="shared" si="18"/>
        <v>1.0097346087949863</v>
      </c>
      <c r="Y1670" s="18">
        <f t="shared" ca="1" si="6"/>
        <v>11491341.01653049</v>
      </c>
      <c r="Z1670" s="20"/>
      <c r="AA1670" s="20"/>
      <c r="AB1670" s="18"/>
      <c r="AC1670" s="20"/>
      <c r="AD1670" s="20"/>
      <c r="AE1670" s="24">
        <f t="shared" si="105"/>
        <v>6</v>
      </c>
      <c r="AG1670" s="74"/>
      <c r="AH1670" s="25" t="str">
        <f t="shared" ca="1" si="7"/>
        <v>-</v>
      </c>
      <c r="AI1670" s="15">
        <f t="shared" ca="1" si="8"/>
        <v>22.044765771138589</v>
      </c>
      <c r="AJ1670" s="15">
        <f t="shared" ca="1" si="9"/>
        <v>23.669515874850788</v>
      </c>
      <c r="AK1670" s="17">
        <f t="shared" ca="1" si="10"/>
        <v>0.11323231378833887</v>
      </c>
      <c r="AL1670" s="17">
        <f t="shared" ca="1" si="11"/>
        <v>0.11003583998474947</v>
      </c>
      <c r="AM1670" s="26">
        <f t="shared" ca="1" si="12"/>
        <v>0</v>
      </c>
      <c r="AN1670" s="26">
        <f t="shared" ca="1" si="13"/>
        <v>1</v>
      </c>
      <c r="AO1670" s="25">
        <f t="shared" si="20"/>
        <v>0</v>
      </c>
      <c r="AP1670" s="26">
        <f t="shared" si="21"/>
        <v>0</v>
      </c>
      <c r="AQ1670" s="25">
        <f t="shared" si="22"/>
        <v>1</v>
      </c>
      <c r="AR1670" s="26">
        <f t="shared" si="23"/>
        <v>0</v>
      </c>
      <c r="BD1670" s="30"/>
      <c r="BE1670" s="30"/>
      <c r="BF1670" s="30"/>
    </row>
    <row r="1671" spans="1:58" x14ac:dyDescent="0.2">
      <c r="A1671" s="40">
        <v>40492</v>
      </c>
      <c r="B1671" s="13">
        <v>18.649999999999999</v>
      </c>
      <c r="C1671" s="14">
        <v>20.9</v>
      </c>
      <c r="D1671" s="31">
        <f t="shared" si="14"/>
        <v>3005.4930893142546</v>
      </c>
      <c r="E1671" s="31">
        <f t="shared" si="15"/>
        <v>8031.290566064099</v>
      </c>
      <c r="F1671" s="16">
        <f t="shared" si="0"/>
        <v>11036.783655378353</v>
      </c>
      <c r="G1671" s="16">
        <f t="shared" si="1"/>
        <v>20.287288936513523</v>
      </c>
      <c r="H1671" s="17">
        <f t="shared" si="2"/>
        <v>0.10765550239234456</v>
      </c>
      <c r="I1671" s="16">
        <v>18.47</v>
      </c>
      <c r="J1671" s="32">
        <f t="shared" si="16"/>
        <v>0.98958017686821165</v>
      </c>
      <c r="K1671" s="72">
        <f t="shared" ca="1" si="83"/>
        <v>2876.4780956761815</v>
      </c>
      <c r="L1671" s="16">
        <v>2854.3999020000001</v>
      </c>
      <c r="M1671" s="21">
        <f t="shared" ca="1" si="84"/>
        <v>7.7347934536824399E-3</v>
      </c>
      <c r="N1671" s="18"/>
      <c r="O1671" s="21"/>
      <c r="P1671" s="21"/>
      <c r="Q1671" s="33">
        <f t="shared" si="17"/>
        <v>1.0104198231317882</v>
      </c>
      <c r="R1671" s="5">
        <f t="shared" ca="1" si="4"/>
        <v>10.81946118026862</v>
      </c>
      <c r="S1671" s="20"/>
      <c r="T1671" s="20"/>
      <c r="U1671" s="5">
        <f t="shared" ca="1" si="5"/>
        <v>20.413712045576926</v>
      </c>
      <c r="V1671" s="23"/>
      <c r="W1671" s="20"/>
      <c r="X1671" s="32">
        <f t="shared" si="18"/>
        <v>0.97916035373642341</v>
      </c>
      <c r="Y1671" s="18">
        <f t="shared" ca="1" si="6"/>
        <v>11251125.014162902</v>
      </c>
      <c r="Z1671" s="20"/>
      <c r="AA1671" s="20"/>
      <c r="AB1671" s="18"/>
      <c r="AC1671" s="20"/>
      <c r="AD1671" s="20"/>
      <c r="AE1671" s="24">
        <f t="shared" si="105"/>
        <v>5</v>
      </c>
      <c r="AG1671" s="74"/>
      <c r="AH1671" s="25" t="str">
        <f t="shared" ca="1" si="7"/>
        <v>-</v>
      </c>
      <c r="AI1671" s="15">
        <f t="shared" ca="1" si="8"/>
        <v>21.901015885226663</v>
      </c>
      <c r="AJ1671" s="15">
        <f t="shared" ca="1" si="9"/>
        <v>23.543262738487403</v>
      </c>
      <c r="AK1671" s="17">
        <f t="shared" ca="1" si="10"/>
        <v>0.1118766519063612</v>
      </c>
      <c r="AL1671" s="17">
        <f t="shared" ca="1" si="11"/>
        <v>0.10916472817148273</v>
      </c>
      <c r="AM1671" s="26">
        <f t="shared" ca="1" si="12"/>
        <v>0</v>
      </c>
      <c r="AN1671" s="26">
        <f t="shared" ca="1" si="13"/>
        <v>1</v>
      </c>
      <c r="AO1671" s="25">
        <f t="shared" si="20"/>
        <v>0</v>
      </c>
      <c r="AP1671" s="26">
        <f t="shared" si="21"/>
        <v>0</v>
      </c>
      <c r="AQ1671" s="25">
        <f t="shared" si="22"/>
        <v>1</v>
      </c>
      <c r="AR1671" s="26">
        <f t="shared" si="23"/>
        <v>0</v>
      </c>
      <c r="BD1671" s="30"/>
      <c r="BE1671" s="30"/>
      <c r="BF1671" s="30"/>
    </row>
    <row r="1672" spans="1:58" x14ac:dyDescent="0.2">
      <c r="A1672" s="40">
        <v>40493</v>
      </c>
      <c r="B1672" s="13">
        <v>18.95</v>
      </c>
      <c r="C1672" s="14">
        <v>21.05</v>
      </c>
      <c r="D1672" s="31">
        <f t="shared" si="14"/>
        <v>2404.3944714514037</v>
      </c>
      <c r="E1672" s="31">
        <f t="shared" si="15"/>
        <v>8567.6776102335807</v>
      </c>
      <c r="F1672" s="16">
        <f t="shared" si="0"/>
        <v>10972.072081684984</v>
      </c>
      <c r="G1672" s="16">
        <f t="shared" si="1"/>
        <v>20.58981086230045</v>
      </c>
      <c r="H1672" s="17">
        <f t="shared" si="2"/>
        <v>9.9762470308788709E-2</v>
      </c>
      <c r="I1672" s="16">
        <v>18.64</v>
      </c>
      <c r="J1672" s="32">
        <f t="shared" si="16"/>
        <v>1.0089611990241796</v>
      </c>
      <c r="K1672" s="72">
        <f t="shared" ca="1" si="83"/>
        <v>2902.1364692679699</v>
      </c>
      <c r="L1672" s="16">
        <v>2907.5200199999999</v>
      </c>
      <c r="M1672" s="21">
        <f t="shared" ca="1" si="84"/>
        <v>-1.8515954129285812E-3</v>
      </c>
      <c r="N1672" s="18"/>
      <c r="O1672" s="21"/>
      <c r="P1672" s="21"/>
      <c r="Q1672" s="33">
        <f t="shared" si="17"/>
        <v>0.99103880097582042</v>
      </c>
      <c r="R1672" s="5">
        <f t="shared" ca="1" si="4"/>
        <v>10.722059149807107</v>
      </c>
      <c r="S1672" s="20"/>
      <c r="T1672" s="20"/>
      <c r="U1672" s="5">
        <f t="shared" ca="1" si="5"/>
        <v>20.230088099570082</v>
      </c>
      <c r="V1672" s="23"/>
      <c r="W1672" s="20"/>
      <c r="X1672" s="32">
        <f t="shared" si="18"/>
        <v>1.0179223980483592</v>
      </c>
      <c r="Y1672" s="18">
        <f t="shared" ca="1" si="6"/>
        <v>11452018.412376085</v>
      </c>
      <c r="Z1672" s="20"/>
      <c r="AA1672" s="20"/>
      <c r="AB1672" s="18"/>
      <c r="AC1672" s="20"/>
      <c r="AD1672" s="20"/>
      <c r="AE1672" s="24">
        <f t="shared" si="105"/>
        <v>4</v>
      </c>
      <c r="AG1672" s="74"/>
      <c r="AH1672" s="25" t="str">
        <f t="shared" ca="1" si="7"/>
        <v>-</v>
      </c>
      <c r="AI1672" s="15">
        <f t="shared" ca="1" si="8"/>
        <v>21.790426743149158</v>
      </c>
      <c r="AJ1672" s="15">
        <f t="shared" ca="1" si="9"/>
        <v>23.430819100982539</v>
      </c>
      <c r="AK1672" s="17">
        <f t="shared" ca="1" si="10"/>
        <v>0.10948807033590204</v>
      </c>
      <c r="AL1672" s="17">
        <f t="shared" ca="1" si="11"/>
        <v>0.10928710811468424</v>
      </c>
      <c r="AM1672" s="26">
        <f t="shared" ca="1" si="12"/>
        <v>0</v>
      </c>
      <c r="AN1672" s="26">
        <f t="shared" ca="1" si="13"/>
        <v>1</v>
      </c>
      <c r="AO1672" s="25">
        <f t="shared" si="20"/>
        <v>0</v>
      </c>
      <c r="AP1672" s="26">
        <f t="shared" si="21"/>
        <v>0</v>
      </c>
      <c r="AQ1672" s="25">
        <f t="shared" si="22"/>
        <v>1</v>
      </c>
      <c r="AR1672" s="26">
        <f t="shared" si="23"/>
        <v>0</v>
      </c>
      <c r="BD1672" s="30"/>
      <c r="BE1672" s="30"/>
      <c r="BF1672" s="30"/>
    </row>
    <row r="1673" spans="1:58" x14ac:dyDescent="0.2">
      <c r="A1673" s="40">
        <v>40494</v>
      </c>
      <c r="B1673" s="13">
        <v>20.350000000000001</v>
      </c>
      <c r="C1673" s="14">
        <v>22.25</v>
      </c>
      <c r="D1673" s="31">
        <f t="shared" si="14"/>
        <v>1803.2958535885527</v>
      </c>
      <c r="E1673" s="31">
        <f t="shared" si="15"/>
        <v>9108.8091450792344</v>
      </c>
      <c r="F1673" s="16">
        <f t="shared" si="0"/>
        <v>10912.104998667786</v>
      </c>
      <c r="G1673" s="16">
        <f t="shared" si="1"/>
        <v>21.936012724196065</v>
      </c>
      <c r="H1673" s="17">
        <f t="shared" si="2"/>
        <v>8.5393258426966212E-2</v>
      </c>
      <c r="I1673" s="16">
        <v>20.61</v>
      </c>
      <c r="J1673" s="32">
        <f t="shared" si="16"/>
        <v>1.0595591744804018</v>
      </c>
      <c r="K1673" s="72">
        <f t="shared" ca="1" si="83"/>
        <v>3074.8599606170528</v>
      </c>
      <c r="L1673" s="16">
        <v>3046.3999020000001</v>
      </c>
      <c r="M1673" s="21">
        <f t="shared" ca="1" si="84"/>
        <v>9.3421939116950202E-3</v>
      </c>
      <c r="N1673" s="18"/>
      <c r="O1673" s="21"/>
      <c r="P1673" s="21"/>
      <c r="Q1673" s="33">
        <f t="shared" si="17"/>
        <v>0.94044082551959807</v>
      </c>
      <c r="R1673" s="5">
        <f t="shared" ca="1" si="4"/>
        <v>10.083042094342927</v>
      </c>
      <c r="S1673" s="20"/>
      <c r="T1673" s="20"/>
      <c r="U1673" s="5">
        <f t="shared" ca="1" si="5"/>
        <v>19.024549416701969</v>
      </c>
      <c r="V1673" s="23"/>
      <c r="W1673" s="20"/>
      <c r="X1673" s="32">
        <f t="shared" si="18"/>
        <v>1.1191183489608039</v>
      </c>
      <c r="Y1673" s="18">
        <f t="shared" ca="1" si="6"/>
        <v>12815320.466063941</v>
      </c>
      <c r="Z1673" s="20"/>
      <c r="AA1673" s="20"/>
      <c r="AB1673" s="18"/>
      <c r="AC1673" s="20"/>
      <c r="AD1673" s="20"/>
      <c r="AE1673" s="24">
        <f t="shared" si="105"/>
        <v>3</v>
      </c>
      <c r="AG1673" s="74"/>
      <c r="AH1673" s="25" t="str">
        <f t="shared" ca="1" si="7"/>
        <v>-</v>
      </c>
      <c r="AI1673" s="15">
        <f t="shared" ca="1" si="8"/>
        <v>21.704941906975016</v>
      </c>
      <c r="AJ1673" s="15">
        <f t="shared" ca="1" si="9"/>
        <v>23.351402209788343</v>
      </c>
      <c r="AK1673" s="17">
        <f t="shared" ca="1" si="10"/>
        <v>0.10387901023245989</v>
      </c>
      <c r="AL1673" s="17">
        <f t="shared" ca="1" si="11"/>
        <v>0.10790511982924997</v>
      </c>
      <c r="AM1673" s="26">
        <f t="shared" ca="1" si="12"/>
        <v>0</v>
      </c>
      <c r="AN1673" s="26">
        <f t="shared" ca="1" si="13"/>
        <v>0</v>
      </c>
      <c r="AO1673" s="25">
        <f t="shared" si="20"/>
        <v>0</v>
      </c>
      <c r="AP1673" s="26">
        <f t="shared" si="21"/>
        <v>0</v>
      </c>
      <c r="AQ1673" s="25">
        <f t="shared" si="22"/>
        <v>1</v>
      </c>
      <c r="AR1673" s="26">
        <f t="shared" si="23"/>
        <v>0</v>
      </c>
      <c r="BD1673" s="30"/>
      <c r="BE1673" s="30"/>
      <c r="BF1673" s="30"/>
    </row>
    <row r="1674" spans="1:58" x14ac:dyDescent="0.2">
      <c r="A1674" s="40">
        <v>40497</v>
      </c>
      <c r="B1674" s="13">
        <v>19.75</v>
      </c>
      <c r="C1674" s="14">
        <v>21.95</v>
      </c>
      <c r="D1674" s="31">
        <f t="shared" si="14"/>
        <v>1202.1972357257018</v>
      </c>
      <c r="E1674" s="31">
        <f t="shared" si="15"/>
        <v>9658.5779933268313</v>
      </c>
      <c r="F1674" s="16">
        <f t="shared" si="0"/>
        <v>10860.775229052533</v>
      </c>
      <c r="G1674" s="16">
        <f t="shared" si="1"/>
        <v>21.706478348661371</v>
      </c>
      <c r="H1674" s="17">
        <f t="shared" si="2"/>
        <v>0.10022779043280183</v>
      </c>
      <c r="I1674" s="16">
        <v>20.2</v>
      </c>
      <c r="J1674" s="32">
        <f t="shared" si="16"/>
        <v>0.98488147697614969</v>
      </c>
      <c r="K1674" s="72">
        <f t="shared" ca="1" si="83"/>
        <v>3028.2491588238263</v>
      </c>
      <c r="L1674" s="16">
        <v>3023.360107</v>
      </c>
      <c r="M1674" s="21">
        <f t="shared" ca="1" si="84"/>
        <v>1.6170921262428106E-3</v>
      </c>
      <c r="N1674" s="18"/>
      <c r="O1674" s="21"/>
      <c r="P1674" s="21"/>
      <c r="Q1674" s="33">
        <f t="shared" si="17"/>
        <v>1.0151185230238504</v>
      </c>
      <c r="R1674" s="5">
        <f t="shared" ca="1" si="4"/>
        <v>10.235056401645142</v>
      </c>
      <c r="S1674" s="20"/>
      <c r="T1674" s="20"/>
      <c r="U1674" s="5">
        <f t="shared" ca="1" si="5"/>
        <v>19.311511344482543</v>
      </c>
      <c r="V1674" s="23"/>
      <c r="W1674" s="20"/>
      <c r="X1674" s="32">
        <f t="shared" si="18"/>
        <v>0.96976295395229939</v>
      </c>
      <c r="Y1674" s="18">
        <f t="shared" ca="1" si="6"/>
        <v>12427005.117083</v>
      </c>
      <c r="Z1674" s="20"/>
      <c r="AA1674" s="20"/>
      <c r="AB1674" s="18"/>
      <c r="AC1674" s="20"/>
      <c r="AD1674" s="20"/>
      <c r="AE1674" s="24">
        <f t="shared" si="105"/>
        <v>2</v>
      </c>
      <c r="AG1674" s="74"/>
      <c r="AH1674" s="25" t="str">
        <f t="shared" ca="1" si="7"/>
        <v>-</v>
      </c>
      <c r="AI1674" s="15">
        <f t="shared" ca="1" si="8"/>
        <v>21.613027178883311</v>
      </c>
      <c r="AJ1674" s="15">
        <f t="shared" ca="1" si="9"/>
        <v>23.264915903781578</v>
      </c>
      <c r="AK1674" s="17">
        <f t="shared" ca="1" si="10"/>
        <v>0.10149056321231033</v>
      </c>
      <c r="AL1674" s="17">
        <f t="shared" ca="1" si="11"/>
        <v>0.10673198721146709</v>
      </c>
      <c r="AM1674" s="26">
        <f t="shared" ca="1" si="12"/>
        <v>0</v>
      </c>
      <c r="AN1674" s="26">
        <f t="shared" ca="1" si="13"/>
        <v>0</v>
      </c>
      <c r="AO1674" s="25">
        <f t="shared" si="20"/>
        <v>0</v>
      </c>
      <c r="AP1674" s="26">
        <f t="shared" si="21"/>
        <v>0</v>
      </c>
      <c r="AQ1674" s="25">
        <f t="shared" si="22"/>
        <v>1</v>
      </c>
      <c r="AR1674" s="26">
        <f t="shared" si="23"/>
        <v>0</v>
      </c>
      <c r="BD1674" s="30"/>
      <c r="BE1674" s="30"/>
      <c r="BF1674" s="30"/>
    </row>
    <row r="1675" spans="1:58" x14ac:dyDescent="0.2">
      <c r="A1675" s="40">
        <v>40498</v>
      </c>
      <c r="B1675" s="13">
        <v>22.25</v>
      </c>
      <c r="C1675" s="14">
        <v>22.8</v>
      </c>
      <c r="D1675" s="31">
        <f t="shared" si="14"/>
        <v>601.09861786285092</v>
      </c>
      <c r="E1675" s="31">
        <f t="shared" si="15"/>
        <v>10199.429824889077</v>
      </c>
      <c r="F1675" s="16">
        <f t="shared" si="0"/>
        <v>10800.528442751929</v>
      </c>
      <c r="G1675" s="16">
        <f t="shared" si="1"/>
        <v>22.769389994056596</v>
      </c>
      <c r="H1675" s="17">
        <f t="shared" si="2"/>
        <v>2.4122807017543879E-2</v>
      </c>
      <c r="I1675" s="16">
        <v>22.58</v>
      </c>
      <c r="J1675" s="32">
        <f t="shared" si="16"/>
        <v>1.0431486624641519</v>
      </c>
      <c r="K1675" s="72">
        <f t="shared" ca="1" si="83"/>
        <v>3158.7852770388067</v>
      </c>
      <c r="L1675" s="16">
        <v>3157.76001</v>
      </c>
      <c r="M1675" s="21">
        <f t="shared" ca="1" si="84"/>
        <v>3.2468174768188288E-4</v>
      </c>
      <c r="N1675" s="18"/>
      <c r="O1675" s="21"/>
      <c r="P1675" s="21"/>
      <c r="Q1675" s="33">
        <f t="shared" si="17"/>
        <v>0.95685133753584817</v>
      </c>
      <c r="R1675" s="5">
        <f t="shared" ca="1" si="4"/>
        <v>9.7930194263636174</v>
      </c>
      <c r="S1675" s="20"/>
      <c r="T1675" s="20"/>
      <c r="U1675" s="5">
        <f t="shared" ca="1" si="5"/>
        <v>18.477612849066375</v>
      </c>
      <c r="V1675" s="23"/>
      <c r="W1675" s="20"/>
      <c r="X1675" s="32">
        <f t="shared" si="18"/>
        <v>1.0862973249283037</v>
      </c>
      <c r="Y1675" s="18">
        <f t="shared" ca="1" si="6"/>
        <v>13498533.976315495</v>
      </c>
      <c r="Z1675" s="20"/>
      <c r="AA1675" s="20"/>
      <c r="AB1675" s="18"/>
      <c r="AC1675" s="20"/>
      <c r="AD1675" s="20"/>
      <c r="AE1675" s="24">
        <f t="shared" si="105"/>
        <v>1</v>
      </c>
      <c r="AG1675" s="74"/>
      <c r="AH1675" s="25" t="str">
        <f t="shared" ca="1" si="7"/>
        <v>-</v>
      </c>
      <c r="AI1675" s="15">
        <f t="shared" ca="1" si="8"/>
        <v>21.602446601616652</v>
      </c>
      <c r="AJ1675" s="15">
        <f t="shared" ca="1" si="9"/>
        <v>23.218290823202558</v>
      </c>
      <c r="AK1675" s="17">
        <f t="shared" ca="1" si="10"/>
        <v>8.6904538570341194E-2</v>
      </c>
      <c r="AL1675" s="17">
        <f t="shared" ca="1" si="11"/>
        <v>0.10098755294542223</v>
      </c>
      <c r="AM1675" s="26">
        <f t="shared" ca="1" si="12"/>
        <v>0</v>
      </c>
      <c r="AN1675" s="26">
        <f t="shared" ca="1" si="13"/>
        <v>0</v>
      </c>
      <c r="AO1675" s="25">
        <f t="shared" si="20"/>
        <v>0</v>
      </c>
      <c r="AP1675" s="26">
        <f t="shared" si="21"/>
        <v>0</v>
      </c>
      <c r="AQ1675" s="25">
        <f t="shared" si="22"/>
        <v>1</v>
      </c>
      <c r="AR1675" s="26">
        <f t="shared" si="23"/>
        <v>0</v>
      </c>
      <c r="BD1675" s="30"/>
      <c r="BE1675" s="30"/>
      <c r="BF1675" s="30"/>
    </row>
    <row r="1676" spans="1:58" x14ac:dyDescent="0.2">
      <c r="A1676" s="41">
        <v>40499</v>
      </c>
      <c r="B1676" s="13">
        <v>22.3</v>
      </c>
      <c r="C1676" s="14">
        <v>25.4</v>
      </c>
      <c r="D1676" s="31">
        <f t="shared" si="14"/>
        <v>10786.028256794711</v>
      </c>
      <c r="E1676" s="31">
        <f t="shared" si="15"/>
        <v>0</v>
      </c>
      <c r="F1676" s="16">
        <f t="shared" si="0"/>
        <v>10786.028256794711</v>
      </c>
      <c r="G1676" s="16">
        <f t="shared" si="1"/>
        <v>22.3</v>
      </c>
      <c r="H1676" s="17">
        <f t="shared" si="2"/>
        <v>0.12204724409448808</v>
      </c>
      <c r="I1676" s="16">
        <v>21.76</v>
      </c>
      <c r="J1676" s="32">
        <f t="shared" si="16"/>
        <v>0.97807017543859642</v>
      </c>
      <c r="K1676" s="72">
        <f t="shared" ca="1" si="83"/>
        <v>3089.3877168045597</v>
      </c>
      <c r="L1676" s="16">
        <v>3077.1201169999999</v>
      </c>
      <c r="M1676" s="21">
        <f t="shared" ca="1" si="84"/>
        <v>3.9867146351504363E-3</v>
      </c>
      <c r="N1676" s="18"/>
      <c r="O1676" s="21"/>
      <c r="P1676" s="21"/>
      <c r="Q1676" s="33">
        <f t="shared" si="17"/>
        <v>1.0219298245614035</v>
      </c>
      <c r="R1676" s="5">
        <f t="shared" ca="1" si="4"/>
        <v>10.007361713415039</v>
      </c>
      <c r="S1676" s="20"/>
      <c r="T1676" s="20"/>
      <c r="U1676" s="5">
        <f t="shared" ca="1" si="5"/>
        <v>18.882177195509577</v>
      </c>
      <c r="V1676" s="23"/>
      <c r="W1676" s="20"/>
      <c r="X1676" s="32">
        <f t="shared" si="18"/>
        <v>0.95614035087719296</v>
      </c>
      <c r="Y1676" s="18">
        <f t="shared" ca="1" si="6"/>
        <v>12905643.595739776</v>
      </c>
      <c r="Z1676" s="20"/>
      <c r="AA1676" s="20"/>
      <c r="AB1676" s="18"/>
      <c r="AC1676" s="20"/>
      <c r="AD1676" s="20"/>
      <c r="AE1676" s="24">
        <v>24</v>
      </c>
      <c r="AG1676" s="74"/>
      <c r="AH1676" s="25" t="str">
        <f t="shared" ca="1" si="7"/>
        <v>-</v>
      </c>
      <c r="AI1676" s="15">
        <f t="shared" ca="1" si="8"/>
        <v>21.534850817523672</v>
      </c>
      <c r="AJ1676" s="15">
        <f t="shared" ca="1" si="9"/>
        <v>23.155275340485463</v>
      </c>
      <c r="AK1676" s="17">
        <f t="shared" ca="1" si="10"/>
        <v>8.9868178778822208E-2</v>
      </c>
      <c r="AL1676" s="17">
        <f t="shared" ca="1" si="11"/>
        <v>0.10207784879756207</v>
      </c>
      <c r="AM1676" s="26">
        <f t="shared" ca="1" si="12"/>
        <v>0</v>
      </c>
      <c r="AN1676" s="26">
        <f t="shared" ca="1" si="13"/>
        <v>0</v>
      </c>
      <c r="AO1676" s="25">
        <f t="shared" si="20"/>
        <v>0</v>
      </c>
      <c r="AP1676" s="26">
        <f t="shared" si="21"/>
        <v>0</v>
      </c>
      <c r="AQ1676" s="25">
        <f t="shared" si="22"/>
        <v>1</v>
      </c>
      <c r="AR1676" s="26">
        <f t="shared" si="23"/>
        <v>0</v>
      </c>
      <c r="BD1676" s="30"/>
      <c r="BE1676" s="30"/>
      <c r="BF1676" s="30"/>
    </row>
    <row r="1677" spans="1:58" x14ac:dyDescent="0.2">
      <c r="A1677" s="40">
        <v>40500</v>
      </c>
      <c r="B1677" s="13">
        <v>20.75</v>
      </c>
      <c r="C1677" s="14">
        <v>24.2</v>
      </c>
      <c r="D1677" s="31">
        <f t="shared" si="14"/>
        <v>10336.610412761598</v>
      </c>
      <c r="E1677" s="31">
        <f t="shared" si="15"/>
        <v>394.56763472198503</v>
      </c>
      <c r="F1677" s="73">
        <f t="shared" si="0"/>
        <v>10731.178047483583</v>
      </c>
      <c r="G1677" s="16">
        <f t="shared" si="1"/>
        <v>20.876850783182196</v>
      </c>
      <c r="H1677" s="17">
        <f t="shared" si="2"/>
        <v>0.1425619834710744</v>
      </c>
      <c r="I1677" s="16">
        <v>18.75</v>
      </c>
      <c r="J1677" s="32">
        <f t="shared" si="16"/>
        <v>0.93142088320798477</v>
      </c>
      <c r="K1677" s="72">
        <f t="shared" ca="1" si="83"/>
        <v>2877.4029250238914</v>
      </c>
      <c r="L1677" s="16">
        <v>2901.1201169999999</v>
      </c>
      <c r="M1677" s="21">
        <f t="shared" ca="1" si="84"/>
        <v>-8.1751844182977526E-3</v>
      </c>
      <c r="N1677" s="18"/>
      <c r="O1677" s="21"/>
      <c r="P1677" s="21"/>
      <c r="Q1677" s="33">
        <f t="shared" si="17"/>
        <v>1.0685791167920153</v>
      </c>
      <c r="R1677" s="5">
        <f t="shared" ca="1" si="4"/>
        <v>10.693212257422191</v>
      </c>
      <c r="S1677" s="20"/>
      <c r="T1677" s="20"/>
      <c r="U1677" s="5">
        <f t="shared" ca="1" si="5"/>
        <v>20.176409458918258</v>
      </c>
      <c r="V1677" s="23"/>
      <c r="W1677" s="20"/>
      <c r="X1677" s="32">
        <f t="shared" si="18"/>
        <v>0.86284176641596955</v>
      </c>
      <c r="Y1677" s="18">
        <f t="shared" ca="1" si="6"/>
        <v>11134795.452910524</v>
      </c>
      <c r="Z1677" s="20"/>
      <c r="AA1677" s="20"/>
      <c r="AB1677" s="18"/>
      <c r="AC1677" s="20"/>
      <c r="AD1677" s="20"/>
      <c r="AE1677" s="24">
        <f t="shared" ref="AE1677:AE1699" si="106">AE1676-1</f>
        <v>23</v>
      </c>
      <c r="AG1677" s="74"/>
      <c r="AH1677" s="25" t="str">
        <f t="shared" ca="1" si="7"/>
        <v>-</v>
      </c>
      <c r="AI1677" s="15">
        <f t="shared" ca="1" si="8"/>
        <v>21.452796092913299</v>
      </c>
      <c r="AJ1677" s="15">
        <f t="shared" ca="1" si="9"/>
        <v>23.043810150353313</v>
      </c>
      <c r="AK1677" s="17">
        <f t="shared" ca="1" si="10"/>
        <v>9.5685925625277182E-2</v>
      </c>
      <c r="AL1677" s="17">
        <f t="shared" ca="1" si="11"/>
        <v>0.10491875788847116</v>
      </c>
      <c r="AM1677" s="26">
        <f t="shared" ca="1" si="12"/>
        <v>0</v>
      </c>
      <c r="AN1677" s="26">
        <f t="shared" ca="1" si="13"/>
        <v>0</v>
      </c>
      <c r="AO1677" s="25">
        <f t="shared" si="20"/>
        <v>0</v>
      </c>
      <c r="AP1677" s="26">
        <f t="shared" si="21"/>
        <v>0</v>
      </c>
      <c r="AQ1677" s="25">
        <f t="shared" si="22"/>
        <v>1</v>
      </c>
      <c r="AR1677" s="26">
        <f t="shared" si="23"/>
        <v>0</v>
      </c>
      <c r="BD1677" s="30"/>
      <c r="BE1677" s="30"/>
      <c r="BF1677" s="30"/>
    </row>
    <row r="1678" spans="1:58" x14ac:dyDescent="0.2">
      <c r="A1678" s="40">
        <v>40501</v>
      </c>
      <c r="B1678" s="13">
        <v>20.5</v>
      </c>
      <c r="C1678" s="14">
        <v>23.9</v>
      </c>
      <c r="D1678" s="31">
        <f t="shared" si="14"/>
        <v>9887.1925687284856</v>
      </c>
      <c r="E1678" s="31">
        <f t="shared" si="15"/>
        <v>779.91557950244351</v>
      </c>
      <c r="F1678" s="16">
        <f t="shared" si="0"/>
        <v>10667.108148230929</v>
      </c>
      <c r="G1678" s="16">
        <f t="shared" si="1"/>
        <v>20.748587802191551</v>
      </c>
      <c r="H1678" s="17">
        <f t="shared" si="2"/>
        <v>0.14225941422594135</v>
      </c>
      <c r="I1678" s="16">
        <v>18.04</v>
      </c>
      <c r="J1678" s="32">
        <f t="shared" si="16"/>
        <v>0.98792244728945144</v>
      </c>
      <c r="K1678" s="72">
        <f t="shared" ca="1" si="83"/>
        <v>2842.5350503446548</v>
      </c>
      <c r="L1678" s="16">
        <v>2844.8000489999999</v>
      </c>
      <c r="M1678" s="21">
        <f t="shared" ca="1" si="84"/>
        <v>-7.9618905242262699E-4</v>
      </c>
      <c r="N1678" s="18"/>
      <c r="O1678" s="21"/>
      <c r="P1678" s="21"/>
      <c r="Q1678" s="33">
        <f t="shared" si="17"/>
        <v>1.0120775527105486</v>
      </c>
      <c r="R1678" s="5">
        <f t="shared" ca="1" si="4"/>
        <v>10.821909246818539</v>
      </c>
      <c r="S1678" s="20"/>
      <c r="T1678" s="20"/>
      <c r="U1678" s="5">
        <f t="shared" ca="1" si="5"/>
        <v>20.419392017000291</v>
      </c>
      <c r="V1678" s="23"/>
      <c r="W1678" s="20"/>
      <c r="X1678" s="32">
        <f t="shared" si="18"/>
        <v>0.97584489457890278</v>
      </c>
      <c r="Y1678" s="18">
        <f t="shared" ca="1" si="6"/>
        <v>10865118.180404123</v>
      </c>
      <c r="Z1678" s="20"/>
      <c r="AA1678" s="20"/>
      <c r="AB1678" s="18"/>
      <c r="AC1678" s="20"/>
      <c r="AD1678" s="20"/>
      <c r="AE1678" s="24">
        <f t="shared" si="106"/>
        <v>22</v>
      </c>
      <c r="AG1678" s="74"/>
      <c r="AH1678" s="25" t="str">
        <f t="shared" ca="1" si="7"/>
        <v>-</v>
      </c>
      <c r="AI1678" s="15">
        <f t="shared" ca="1" si="8"/>
        <v>21.38748463719482</v>
      </c>
      <c r="AJ1678" s="15">
        <f t="shared" ca="1" si="9"/>
        <v>22.907354477745454</v>
      </c>
      <c r="AK1678" s="17">
        <f t="shared" ca="1" si="10"/>
        <v>0.1027687496114693</v>
      </c>
      <c r="AL1678" s="17">
        <f t="shared" ca="1" si="11"/>
        <v>0.10725132930228387</v>
      </c>
      <c r="AM1678" s="26">
        <f t="shared" ca="1" si="12"/>
        <v>0</v>
      </c>
      <c r="AN1678" s="26">
        <f t="shared" ca="1" si="13"/>
        <v>0</v>
      </c>
      <c r="AO1678" s="25">
        <f t="shared" si="20"/>
        <v>0</v>
      </c>
      <c r="AP1678" s="26">
        <f t="shared" si="21"/>
        <v>0</v>
      </c>
      <c r="AQ1678" s="25">
        <f t="shared" si="22"/>
        <v>1</v>
      </c>
      <c r="AR1678" s="26">
        <f t="shared" si="23"/>
        <v>0</v>
      </c>
      <c r="BD1678" s="30"/>
      <c r="BE1678" s="30"/>
      <c r="BF1678" s="30"/>
    </row>
    <row r="1679" spans="1:58" x14ac:dyDescent="0.2">
      <c r="A1679" s="40">
        <v>40504</v>
      </c>
      <c r="B1679" s="13">
        <v>19.8</v>
      </c>
      <c r="C1679" s="14">
        <v>23.25</v>
      </c>
      <c r="D1679" s="31">
        <f t="shared" si="14"/>
        <v>9437.7747246953732</v>
      </c>
      <c r="E1679" s="31">
        <f t="shared" si="15"/>
        <v>1165.3995043007203</v>
      </c>
      <c r="F1679" s="16">
        <f t="shared" si="0"/>
        <v>10603.174228996093</v>
      </c>
      <c r="G1679" s="16">
        <f t="shared" si="1"/>
        <v>20.179191004788212</v>
      </c>
      <c r="H1679" s="17">
        <f t="shared" si="2"/>
        <v>0.14838709677419348</v>
      </c>
      <c r="I1679" s="16">
        <v>18.37</v>
      </c>
      <c r="J1679" s="32">
        <f t="shared" si="16"/>
        <v>0.96672824518505751</v>
      </c>
      <c r="K1679" s="72">
        <f t="shared" ca="1" si="83"/>
        <v>2747.8468923177834</v>
      </c>
      <c r="L1679" s="16">
        <v>2746.8798830000001</v>
      </c>
      <c r="M1679" s="21">
        <f t="shared" ca="1" si="84"/>
        <v>3.5203917134054105E-4</v>
      </c>
      <c r="N1679" s="18"/>
      <c r="O1679" s="21"/>
      <c r="P1679" s="21"/>
      <c r="Q1679" s="33">
        <f t="shared" si="17"/>
        <v>1.0332717548149426</v>
      </c>
      <c r="R1679" s="5">
        <f t="shared" ca="1" si="4"/>
        <v>11.181507331613139</v>
      </c>
      <c r="S1679" s="20"/>
      <c r="T1679" s="20"/>
      <c r="U1679" s="5">
        <f t="shared" ca="1" si="5"/>
        <v>21.098058695749156</v>
      </c>
      <c r="V1679" s="23"/>
      <c r="W1679" s="20"/>
      <c r="X1679" s="32">
        <f t="shared" si="18"/>
        <v>0.93345649037011491</v>
      </c>
      <c r="Y1679" s="18">
        <f t="shared" ca="1" si="6"/>
        <v>10141447.599798243</v>
      </c>
      <c r="Z1679" s="20"/>
      <c r="AA1679" s="20"/>
      <c r="AB1679" s="18"/>
      <c r="AC1679" s="20"/>
      <c r="AD1679" s="20"/>
      <c r="AE1679" s="24">
        <f t="shared" si="106"/>
        <v>21</v>
      </c>
      <c r="AG1679" s="74"/>
      <c r="AH1679" s="25" t="str">
        <f t="shared" ca="1" si="7"/>
        <v>-</v>
      </c>
      <c r="AI1679" s="15">
        <f t="shared" ca="1" si="8"/>
        <v>21.331332020356278</v>
      </c>
      <c r="AJ1679" s="15">
        <f t="shared" ca="1" si="9"/>
        <v>22.790256056374457</v>
      </c>
      <c r="AK1679" s="17">
        <f t="shared" ca="1" si="10"/>
        <v>0.1132677226693405</v>
      </c>
      <c r="AL1679" s="17">
        <f t="shared" ca="1" si="11"/>
        <v>0.1100822238815988</v>
      </c>
      <c r="AM1679" s="26">
        <f t="shared" ca="1" si="12"/>
        <v>0</v>
      </c>
      <c r="AN1679" s="26">
        <f t="shared" ca="1" si="13"/>
        <v>1</v>
      </c>
      <c r="AO1679" s="25">
        <f t="shared" si="20"/>
        <v>0</v>
      </c>
      <c r="AP1679" s="26">
        <f t="shared" si="21"/>
        <v>0</v>
      </c>
      <c r="AQ1679" s="25">
        <f t="shared" si="22"/>
        <v>1</v>
      </c>
      <c r="AR1679" s="26">
        <f t="shared" si="23"/>
        <v>0</v>
      </c>
      <c r="BD1679" s="30"/>
      <c r="BE1679" s="30"/>
      <c r="BF1679" s="30"/>
    </row>
    <row r="1680" spans="1:58" x14ac:dyDescent="0.2">
      <c r="A1680" s="40">
        <v>40505</v>
      </c>
      <c r="B1680" s="13">
        <v>20.75</v>
      </c>
      <c r="C1680" s="14">
        <v>24.1</v>
      </c>
      <c r="D1680" s="31">
        <f t="shared" si="14"/>
        <v>8988.3568806622607</v>
      </c>
      <c r="E1680" s="31">
        <f t="shared" si="15"/>
        <v>1548.1295392192424</v>
      </c>
      <c r="F1680" s="16">
        <f t="shared" si="0"/>
        <v>10536.486419881503</v>
      </c>
      <c r="G1680" s="16">
        <f t="shared" si="1"/>
        <v>21.242216641270325</v>
      </c>
      <c r="H1680" s="17">
        <f t="shared" si="2"/>
        <v>0.13900414937759342</v>
      </c>
      <c r="I1680" s="16">
        <v>20.63</v>
      </c>
      <c r="J1680" s="32">
        <f t="shared" si="16"/>
        <v>1.0460585574509214</v>
      </c>
      <c r="K1680" s="72">
        <f t="shared" ca="1" si="83"/>
        <v>2874.2915723886108</v>
      </c>
      <c r="L1680" s="16">
        <v>2871.679932</v>
      </c>
      <c r="M1680" s="21">
        <f t="shared" ca="1" si="84"/>
        <v>9.0944689187276548E-4</v>
      </c>
      <c r="N1680" s="18"/>
      <c r="O1680" s="21"/>
      <c r="P1680" s="21"/>
      <c r="Q1680" s="33">
        <f t="shared" si="17"/>
        <v>0.95394144254907876</v>
      </c>
      <c r="R1680" s="5">
        <f t="shared" ca="1" si="4"/>
        <v>10.66605888129612</v>
      </c>
      <c r="S1680" s="20"/>
      <c r="T1680" s="20"/>
      <c r="U1680" s="5">
        <f t="shared" ca="1" si="5"/>
        <v>20.125623514176741</v>
      </c>
      <c r="V1680" s="23"/>
      <c r="W1680" s="20"/>
      <c r="X1680" s="32">
        <f t="shared" si="18"/>
        <v>1.0921171149018425</v>
      </c>
      <c r="Y1680" s="18">
        <f t="shared" ca="1" si="6"/>
        <v>11074919.570525935</v>
      </c>
      <c r="Z1680" s="20"/>
      <c r="AA1680" s="20"/>
      <c r="AB1680" s="18"/>
      <c r="AC1680" s="20"/>
      <c r="AD1680" s="20"/>
      <c r="AE1680" s="24">
        <f t="shared" si="106"/>
        <v>20</v>
      </c>
      <c r="AG1680" s="74"/>
      <c r="AH1680" s="25" t="str">
        <f t="shared" ca="1" si="7"/>
        <v>-</v>
      </c>
      <c r="AI1680" s="15">
        <f t="shared" ca="1" si="8"/>
        <v>21.327438916270502</v>
      </c>
      <c r="AJ1680" s="15">
        <f t="shared" ca="1" si="9"/>
        <v>22.693378443041734</v>
      </c>
      <c r="AK1680" s="17">
        <f t="shared" ca="1" si="10"/>
        <v>0.1197304491601391</v>
      </c>
      <c r="AL1680" s="17">
        <f t="shared" ca="1" si="11"/>
        <v>0.11192597495323559</v>
      </c>
      <c r="AM1680" s="26">
        <f t="shared" ca="1" si="12"/>
        <v>0</v>
      </c>
      <c r="AN1680" s="26">
        <f t="shared" ca="1" si="13"/>
        <v>1</v>
      </c>
      <c r="AO1680" s="25">
        <f t="shared" si="20"/>
        <v>0</v>
      </c>
      <c r="AP1680" s="26">
        <f t="shared" si="21"/>
        <v>0</v>
      </c>
      <c r="AQ1680" s="25">
        <f t="shared" si="22"/>
        <v>1</v>
      </c>
      <c r="AR1680" s="26">
        <f t="shared" si="23"/>
        <v>0</v>
      </c>
      <c r="BD1680" s="30"/>
      <c r="BE1680" s="30"/>
      <c r="BF1680" s="30"/>
    </row>
    <row r="1681" spans="1:65" x14ac:dyDescent="0.2">
      <c r="A1681" s="40">
        <v>40506</v>
      </c>
      <c r="B1681" s="13">
        <v>19.8</v>
      </c>
      <c r="C1681" s="14">
        <v>23.3</v>
      </c>
      <c r="D1681" s="31">
        <f t="shared" si="14"/>
        <v>8538.9390366291482</v>
      </c>
      <c r="E1681" s="31">
        <f t="shared" si="15"/>
        <v>1935.0764381274207</v>
      </c>
      <c r="F1681" s="16">
        <f t="shared" si="0"/>
        <v>10474.015474756568</v>
      </c>
      <c r="G1681" s="16">
        <f t="shared" si="1"/>
        <v>20.446625694774752</v>
      </c>
      <c r="H1681" s="17">
        <f t="shared" si="2"/>
        <v>0.15021459227467815</v>
      </c>
      <c r="I1681" s="16">
        <v>19.559999999999999</v>
      </c>
      <c r="J1681" s="32">
        <f t="shared" si="16"/>
        <v>0.95683975768432616</v>
      </c>
      <c r="K1681" s="72">
        <f t="shared" ca="1" si="83"/>
        <v>2750.1243300091387</v>
      </c>
      <c r="L1681" s="16">
        <v>2762.23999</v>
      </c>
      <c r="M1681" s="21">
        <f t="shared" ca="1" si="84"/>
        <v>-4.3861721047856279E-3</v>
      </c>
      <c r="N1681" s="18"/>
      <c r="O1681" s="21"/>
      <c r="P1681" s="21"/>
      <c r="Q1681" s="33">
        <f t="shared" si="17"/>
        <v>1.0431602423156738</v>
      </c>
      <c r="R1681" s="5">
        <f t="shared" ca="1" si="4"/>
        <v>11.125945055618772</v>
      </c>
      <c r="S1681" s="20"/>
      <c r="T1681" s="20"/>
      <c r="U1681" s="5">
        <f t="shared" ca="1" si="5"/>
        <v>20.993531554546156</v>
      </c>
      <c r="V1681" s="23"/>
      <c r="W1681" s="20"/>
      <c r="X1681" s="32">
        <f t="shared" si="18"/>
        <v>0.91367951536865233</v>
      </c>
      <c r="Y1681" s="18">
        <f t="shared" ca="1" si="6"/>
        <v>10118261.187677411</v>
      </c>
      <c r="Z1681" s="20"/>
      <c r="AA1681" s="20"/>
      <c r="AB1681" s="18"/>
      <c r="AC1681" s="20"/>
      <c r="AD1681" s="20"/>
      <c r="AE1681" s="24">
        <f t="shared" si="106"/>
        <v>19</v>
      </c>
      <c r="AG1681" s="74"/>
      <c r="AH1681" s="25" t="str">
        <f t="shared" ca="1" si="7"/>
        <v>-</v>
      </c>
      <c r="AI1681" s="15">
        <f t="shared" ca="1" si="8"/>
        <v>21.26037468462409</v>
      </c>
      <c r="AJ1681" s="15">
        <f t="shared" ca="1" si="9"/>
        <v>22.575190942313661</v>
      </c>
      <c r="AK1681" s="17">
        <f t="shared" ca="1" si="10"/>
        <v>0.14074574670299481</v>
      </c>
      <c r="AL1681" s="17">
        <f t="shared" ca="1" si="11"/>
        <v>0.1140775448651398</v>
      </c>
      <c r="AM1681" s="26">
        <f t="shared" ca="1" si="12"/>
        <v>0</v>
      </c>
      <c r="AN1681" s="26">
        <f t="shared" ca="1" si="13"/>
        <v>1</v>
      </c>
      <c r="AO1681" s="25">
        <f t="shared" si="20"/>
        <v>0</v>
      </c>
      <c r="AP1681" s="26">
        <f t="shared" si="21"/>
        <v>0</v>
      </c>
      <c r="AQ1681" s="25">
        <f t="shared" si="22"/>
        <v>1</v>
      </c>
      <c r="AR1681" s="26">
        <f t="shared" si="23"/>
        <v>0</v>
      </c>
      <c r="BD1681" s="30"/>
      <c r="BE1681" s="30"/>
      <c r="BF1681" s="30"/>
    </row>
    <row r="1682" spans="1:65" x14ac:dyDescent="0.2">
      <c r="A1682" s="40">
        <v>40508</v>
      </c>
      <c r="B1682" s="13">
        <v>21.25</v>
      </c>
      <c r="C1682" s="14">
        <v>24.25</v>
      </c>
      <c r="D1682" s="31">
        <f t="shared" si="14"/>
        <v>8089.5211925960348</v>
      </c>
      <c r="E1682" s="31">
        <f t="shared" si="15"/>
        <v>2316.9851639581348</v>
      </c>
      <c r="F1682" s="16">
        <f t="shared" si="0"/>
        <v>10406.50635655417</v>
      </c>
      <c r="G1682" s="16">
        <f t="shared" si="1"/>
        <v>21.917943232216121</v>
      </c>
      <c r="H1682" s="17">
        <f t="shared" si="2"/>
        <v>0.12371134020618557</v>
      </c>
      <c r="I1682" s="16">
        <v>22.22</v>
      </c>
      <c r="J1682" s="32">
        <f t="shared" si="16"/>
        <v>1.0650497474561365</v>
      </c>
      <c r="K1682" s="72">
        <f t="shared" ca="1" si="83"/>
        <v>2928.8998129045749</v>
      </c>
      <c r="L1682" s="16">
        <v>2928.639893</v>
      </c>
      <c r="M1682" s="21">
        <f t="shared" ca="1" si="84"/>
        <v>8.8751063316500376E-5</v>
      </c>
      <c r="N1682" s="18"/>
      <c r="O1682" s="21"/>
      <c r="P1682" s="21"/>
      <c r="Q1682" s="33">
        <f t="shared" si="17"/>
        <v>0.93495025254386355</v>
      </c>
      <c r="R1682" s="5">
        <f t="shared" ca="1" si="4"/>
        <v>10.4017717973549</v>
      </c>
      <c r="S1682" s="20"/>
      <c r="T1682" s="20"/>
      <c r="U1682" s="5">
        <f t="shared" ca="1" si="5"/>
        <v>19.627235658787509</v>
      </c>
      <c r="V1682" s="23"/>
      <c r="W1682" s="20"/>
      <c r="X1682" s="32">
        <f t="shared" si="18"/>
        <v>1.1300994949122729</v>
      </c>
      <c r="Y1682" s="18">
        <f t="shared" ca="1" si="6"/>
        <v>11433889.308013834</v>
      </c>
      <c r="Z1682" s="20"/>
      <c r="AA1682" s="20"/>
      <c r="AB1682" s="18"/>
      <c r="AC1682" s="20"/>
      <c r="AD1682" s="20"/>
      <c r="AE1682" s="24">
        <f t="shared" si="106"/>
        <v>18</v>
      </c>
      <c r="AG1682" s="74"/>
      <c r="AH1682" s="25" t="str">
        <f t="shared" ca="1" si="7"/>
        <v>-</v>
      </c>
      <c r="AI1682" s="15">
        <f t="shared" ca="1" si="8"/>
        <v>21.237984757848857</v>
      </c>
      <c r="AJ1682" s="15">
        <f t="shared" ca="1" si="9"/>
        <v>22.480350761531334</v>
      </c>
      <c r="AK1682" s="17">
        <f t="shared" ca="1" si="10"/>
        <v>0.1410230960549444</v>
      </c>
      <c r="AL1682" s="17">
        <f t="shared" ca="1" si="11"/>
        <v>0.11467863114480492</v>
      </c>
      <c r="AM1682" s="26">
        <f t="shared" ca="1" si="12"/>
        <v>0</v>
      </c>
      <c r="AN1682" s="26">
        <f t="shared" ca="1" si="13"/>
        <v>1</v>
      </c>
      <c r="AO1682" s="25">
        <f t="shared" si="20"/>
        <v>0</v>
      </c>
      <c r="AP1682" s="26">
        <f t="shared" si="21"/>
        <v>0</v>
      </c>
      <c r="AQ1682" s="25">
        <f t="shared" si="22"/>
        <v>1</v>
      </c>
      <c r="AR1682" s="26">
        <f t="shared" si="23"/>
        <v>0</v>
      </c>
      <c r="BD1682" s="30"/>
      <c r="BE1682" s="30"/>
      <c r="BF1682" s="30"/>
    </row>
    <row r="1683" spans="1:65" x14ac:dyDescent="0.2">
      <c r="A1683" s="40">
        <v>40511</v>
      </c>
      <c r="B1683" s="13">
        <v>21.45</v>
      </c>
      <c r="C1683" s="14">
        <v>24.5</v>
      </c>
      <c r="D1683" s="31">
        <f t="shared" si="14"/>
        <v>7640.1033485629214</v>
      </c>
      <c r="E1683" s="31">
        <f t="shared" si="15"/>
        <v>2710.8049241933368</v>
      </c>
      <c r="F1683" s="16">
        <f t="shared" si="0"/>
        <v>10350.908272756258</v>
      </c>
      <c r="G1683" s="16">
        <f t="shared" si="1"/>
        <v>22.248766137320629</v>
      </c>
      <c r="H1683" s="17">
        <f t="shared" si="2"/>
        <v>0.1244897959183674</v>
      </c>
      <c r="I1683" s="16">
        <v>21.53</v>
      </c>
      <c r="J1683" s="32">
        <f t="shared" si="16"/>
        <v>1.0096704348570877</v>
      </c>
      <c r="K1683" s="72">
        <f t="shared" ca="1" si="83"/>
        <v>2957.1029876697717</v>
      </c>
      <c r="L1683" s="16">
        <v>2950.3999020000001</v>
      </c>
      <c r="M1683" s="21">
        <f t="shared" ca="1" si="84"/>
        <v>2.2719244483528165E-3</v>
      </c>
      <c r="N1683" s="18"/>
      <c r="O1683" s="21"/>
      <c r="P1683" s="21"/>
      <c r="Q1683" s="33">
        <f t="shared" si="17"/>
        <v>0.99032956514291215</v>
      </c>
      <c r="R1683" s="5">
        <f t="shared" ca="1" si="4"/>
        <v>10.300753007090528</v>
      </c>
      <c r="S1683" s="20"/>
      <c r="T1683" s="20"/>
      <c r="U1683" s="5">
        <f t="shared" ca="1" si="5"/>
        <v>19.436766306025582</v>
      </c>
      <c r="V1683" s="23"/>
      <c r="W1683" s="20"/>
      <c r="X1683" s="32">
        <f t="shared" si="18"/>
        <v>1.0193408697141757</v>
      </c>
      <c r="Y1683" s="18">
        <f t="shared" ca="1" si="6"/>
        <v>11654263.617397921</v>
      </c>
      <c r="Z1683" s="20"/>
      <c r="AA1683" s="20"/>
      <c r="AB1683" s="18"/>
      <c r="AC1683" s="20"/>
      <c r="AD1683" s="20"/>
      <c r="AE1683" s="24">
        <f t="shared" si="106"/>
        <v>17</v>
      </c>
      <c r="AG1683" s="74"/>
      <c r="AH1683" s="25" t="str">
        <f t="shared" ca="1" si="7"/>
        <v>-</v>
      </c>
      <c r="AI1683" s="15">
        <f t="shared" ca="1" si="8"/>
        <v>21.228126176150141</v>
      </c>
      <c r="AJ1683" s="15">
        <f t="shared" ca="1" si="9"/>
        <v>22.374496430424553</v>
      </c>
      <c r="AK1683" s="17">
        <f t="shared" ca="1" si="10"/>
        <v>0.1380110647961599</v>
      </c>
      <c r="AL1683" s="17">
        <f t="shared" ca="1" si="11"/>
        <v>0.11501876719922668</v>
      </c>
      <c r="AM1683" s="26">
        <f t="shared" ca="1" si="12"/>
        <v>0</v>
      </c>
      <c r="AN1683" s="26">
        <f t="shared" ca="1" si="13"/>
        <v>1</v>
      </c>
      <c r="AO1683" s="25">
        <f t="shared" si="20"/>
        <v>0</v>
      </c>
      <c r="AP1683" s="26">
        <f t="shared" si="21"/>
        <v>0</v>
      </c>
      <c r="AQ1683" s="25">
        <f t="shared" si="22"/>
        <v>1</v>
      </c>
      <c r="AR1683" s="26">
        <f t="shared" si="23"/>
        <v>0</v>
      </c>
      <c r="BD1683" s="30"/>
      <c r="BE1683" s="30"/>
      <c r="BF1683" s="30"/>
    </row>
    <row r="1684" spans="1:65" x14ac:dyDescent="0.2">
      <c r="A1684" s="44">
        <v>40512</v>
      </c>
      <c r="B1684" s="64">
        <v>23.2</v>
      </c>
      <c r="C1684" s="65">
        <v>25.8</v>
      </c>
      <c r="D1684" s="4">
        <f t="shared" si="14"/>
        <v>7190.685504529808</v>
      </c>
      <c r="E1684" s="4">
        <f t="shared" si="15"/>
        <v>3104.2748325406947</v>
      </c>
      <c r="F1684" s="4">
        <f t="shared" si="0"/>
        <v>10294.960337070503</v>
      </c>
      <c r="G1684" s="4">
        <f t="shared" si="1"/>
        <v>23.98398695093006</v>
      </c>
      <c r="H1684" s="66">
        <f t="shared" si="2"/>
        <v>0.10077519379844968</v>
      </c>
      <c r="I1684" s="4">
        <v>23.54</v>
      </c>
      <c r="J1684" s="67">
        <f t="shared" si="16"/>
        <v>1.0721650987983073</v>
      </c>
      <c r="K1684" s="72">
        <f t="shared" ca="1" si="83"/>
        <v>3170.37336189301</v>
      </c>
      <c r="L1684" s="4">
        <v>3154.5600589999999</v>
      </c>
      <c r="M1684" s="68">
        <f t="shared" ca="1" si="84"/>
        <v>5.0128393808495028E-3</v>
      </c>
      <c r="N1684" s="18"/>
      <c r="O1684" s="68"/>
      <c r="P1684" s="68"/>
      <c r="Q1684" s="69">
        <f t="shared" si="17"/>
        <v>0.92783490120169276</v>
      </c>
      <c r="R1684" s="5">
        <f>S1684</f>
        <v>9.5570000000000004</v>
      </c>
      <c r="S1684" s="4">
        <v>9.5570000000000004</v>
      </c>
      <c r="T1684" s="72"/>
      <c r="U1684" s="5">
        <f t="shared" ca="1" si="5"/>
        <v>18.033492739656133</v>
      </c>
      <c r="V1684" s="71"/>
      <c r="W1684" s="72"/>
      <c r="X1684" s="67">
        <f t="shared" si="18"/>
        <v>1.1443301975966145</v>
      </c>
      <c r="Y1684" s="18">
        <f t="shared" ca="1" si="6"/>
        <v>13335448.08279743</v>
      </c>
      <c r="Z1684" s="72"/>
      <c r="AA1684" s="72"/>
      <c r="AB1684" s="72"/>
      <c r="AC1684" s="72"/>
      <c r="AD1684" s="72"/>
      <c r="AE1684" s="9">
        <f t="shared" si="106"/>
        <v>16</v>
      </c>
      <c r="AF1684" s="3" t="s">
        <v>81</v>
      </c>
      <c r="AG1684" s="2"/>
      <c r="AH1684" s="25" t="str">
        <f t="shared" ca="1" si="7"/>
        <v>-</v>
      </c>
      <c r="AI1684" s="15">
        <f t="shared" ca="1" si="8"/>
        <v>21.295842111052938</v>
      </c>
      <c r="AJ1684" s="15">
        <f t="shared" ca="1" si="9"/>
        <v>22.321507002043152</v>
      </c>
      <c r="AK1684" s="17">
        <f t="shared" ca="1" si="10"/>
        <v>0.13109702805824461</v>
      </c>
      <c r="AL1684" s="17">
        <f t="shared" ca="1" si="11"/>
        <v>0.11415731227702358</v>
      </c>
      <c r="AM1684" s="26">
        <f t="shared" ca="1" si="12"/>
        <v>0</v>
      </c>
      <c r="AN1684" s="26">
        <f t="shared" ca="1" si="13"/>
        <v>1</v>
      </c>
      <c r="AO1684" s="25">
        <f t="shared" si="20"/>
        <v>0</v>
      </c>
      <c r="AP1684" s="26">
        <f t="shared" si="21"/>
        <v>0</v>
      </c>
      <c r="AQ1684" s="25">
        <f t="shared" si="22"/>
        <v>1</v>
      </c>
      <c r="AR1684" s="26">
        <f t="shared" si="23"/>
        <v>0</v>
      </c>
      <c r="AZ1684">
        <v>2808750</v>
      </c>
      <c r="BA1684">
        <f t="shared" ref="BA1684:BA3266" si="107">10*AZ1684</f>
        <v>28087500</v>
      </c>
      <c r="BD1684" s="30"/>
      <c r="BE1684" s="30"/>
      <c r="BF1684" s="30"/>
      <c r="BL1684" s="72">
        <v>11235</v>
      </c>
      <c r="BM1684">
        <f t="shared" ref="BM1684:BM2830" si="108">10*BL1684</f>
        <v>112350</v>
      </c>
    </row>
    <row r="1685" spans="1:65" x14ac:dyDescent="0.2">
      <c r="A1685" s="40">
        <v>40513</v>
      </c>
      <c r="B1685" s="13">
        <v>21.9</v>
      </c>
      <c r="C1685" s="14">
        <v>24.75</v>
      </c>
      <c r="D1685" s="31">
        <f t="shared" si="14"/>
        <v>6741.2676604966946</v>
      </c>
      <c r="E1685" s="31">
        <f t="shared" si="15"/>
        <v>3508.4025062448891</v>
      </c>
      <c r="F1685" s="16">
        <f t="shared" si="0"/>
        <v>10249.670166741584</v>
      </c>
      <c r="G1685" s="16">
        <f t="shared" si="1"/>
        <v>22.875538430030925</v>
      </c>
      <c r="H1685" s="17">
        <f t="shared" si="2"/>
        <v>0.11515151515151523</v>
      </c>
      <c r="I1685" s="16">
        <v>21.36</v>
      </c>
      <c r="J1685" s="32">
        <f t="shared" si="16"/>
        <v>0.94958786949764296</v>
      </c>
      <c r="K1685" s="72">
        <f t="shared" ca="1" si="83"/>
        <v>3010.4253522190461</v>
      </c>
      <c r="L1685" s="16">
        <v>3004.8000489999999</v>
      </c>
      <c r="M1685" s="21">
        <f t="shared" ca="1" si="84"/>
        <v>1.8721056733602794E-3</v>
      </c>
      <c r="N1685" s="18"/>
      <c r="O1685" s="21"/>
      <c r="P1685" s="21"/>
      <c r="Q1685" s="33">
        <f t="shared" si="17"/>
        <v>1.050412130502357</v>
      </c>
      <c r="R1685" s="5">
        <f t="shared" ref="R1685:R3309" ca="1" si="109">R1684*Q1685*$AY$20</f>
        <v>10.038370528475609</v>
      </c>
      <c r="S1685" s="16">
        <v>9.7870000000000008</v>
      </c>
      <c r="T1685" s="36">
        <f t="shared" ref="T1685:T2852" ca="1" si="110">IF(AND(NOT(ISBLANK(S1685)),ROW($A1685)-1&lt;=$AY$18+$AY$19),IF($AY$46,ABS((R1685-S1685)/S1685),(R1685-S1685)/S1685),"")</f>
        <v>2.5684124703750668E-2</v>
      </c>
      <c r="U1685" s="5">
        <f t="shared" ca="1" si="5"/>
        <v>18.941951020957752</v>
      </c>
      <c r="V1685" s="34"/>
      <c r="W1685" s="36"/>
      <c r="X1685" s="32">
        <f t="shared" si="18"/>
        <v>0.89917573899528591</v>
      </c>
      <c r="Y1685" s="18">
        <f t="shared" ca="1" si="6"/>
        <v>11990122.225273093</v>
      </c>
      <c r="Z1685" s="36"/>
      <c r="AA1685" s="36"/>
      <c r="AB1685" s="72"/>
      <c r="AC1685" s="16"/>
      <c r="AD1685" s="36"/>
      <c r="AE1685" s="24">
        <f t="shared" si="106"/>
        <v>15</v>
      </c>
      <c r="AG1685" s="74"/>
      <c r="AH1685" s="25" t="str">
        <f t="shared" ca="1" si="7"/>
        <v>-</v>
      </c>
      <c r="AI1685" s="15">
        <f t="shared" ca="1" si="8"/>
        <v>21.31184782365839</v>
      </c>
      <c r="AJ1685" s="15">
        <f t="shared" ca="1" si="9"/>
        <v>22.229329798944374</v>
      </c>
      <c r="AK1685" s="17">
        <f t="shared" ca="1" si="10"/>
        <v>0.1255577644544649</v>
      </c>
      <c r="AL1685" s="17">
        <f t="shared" ca="1" si="11"/>
        <v>0.11437684729465838</v>
      </c>
      <c r="AM1685" s="26">
        <f t="shared" ca="1" si="12"/>
        <v>0</v>
      </c>
      <c r="AN1685" s="26">
        <f t="shared" ca="1" si="13"/>
        <v>1</v>
      </c>
      <c r="AO1685" s="25">
        <f t="shared" si="20"/>
        <v>0</v>
      </c>
      <c r="AP1685" s="26">
        <f t="shared" si="21"/>
        <v>0</v>
      </c>
      <c r="AQ1685" s="25">
        <f t="shared" si="22"/>
        <v>1</v>
      </c>
      <c r="AR1685" s="26">
        <f t="shared" si="23"/>
        <v>0</v>
      </c>
      <c r="AT1685" s="36"/>
      <c r="AU1685" s="36"/>
      <c r="AV1685" s="36"/>
      <c r="AZ1685">
        <v>2517250</v>
      </c>
      <c r="BA1685">
        <f t="shared" si="107"/>
        <v>25172500</v>
      </c>
      <c r="BD1685" s="30"/>
      <c r="BE1685" s="30"/>
      <c r="BF1685" s="30"/>
      <c r="BL1685" s="16">
        <v>10069</v>
      </c>
      <c r="BM1685">
        <f t="shared" si="108"/>
        <v>100690</v>
      </c>
    </row>
    <row r="1686" spans="1:65" x14ac:dyDescent="0.2">
      <c r="A1686" s="40">
        <v>40514</v>
      </c>
      <c r="B1686" s="13">
        <v>19.850000000000001</v>
      </c>
      <c r="C1686" s="14">
        <v>23</v>
      </c>
      <c r="D1686" s="31">
        <f t="shared" si="14"/>
        <v>6291.8498164635812</v>
      </c>
      <c r="E1686" s="31">
        <f t="shared" si="15"/>
        <v>3906.0692046014619</v>
      </c>
      <c r="F1686" s="16">
        <f t="shared" si="0"/>
        <v>10197.919021065043</v>
      </c>
      <c r="G1686" s="16">
        <f t="shared" si="1"/>
        <v>21.056532231632644</v>
      </c>
      <c r="H1686" s="17">
        <f t="shared" si="2"/>
        <v>0.13695652173913042</v>
      </c>
      <c r="I1686" s="16">
        <v>19.39</v>
      </c>
      <c r="J1686" s="32">
        <f t="shared" si="16"/>
        <v>0.91583490862821126</v>
      </c>
      <c r="K1686" s="72">
        <f t="shared" ca="1" si="83"/>
        <v>2756.9402278704733</v>
      </c>
      <c r="L1686" s="16">
        <v>2771.8400879999999</v>
      </c>
      <c r="M1686" s="21">
        <f t="shared" ca="1" si="84"/>
        <v>-5.3754400169157912E-3</v>
      </c>
      <c r="N1686" s="18"/>
      <c r="O1686" s="21"/>
      <c r="P1686" s="21"/>
      <c r="Q1686" s="33">
        <f t="shared" si="17"/>
        <v>1.0841650913717886</v>
      </c>
      <c r="R1686" s="5">
        <f t="shared" ca="1" si="109"/>
        <v>10.882797519309852</v>
      </c>
      <c r="S1686" s="16">
        <v>10.429</v>
      </c>
      <c r="T1686" s="75">
        <f t="shared" ca="1" si="110"/>
        <v>4.351304241153052E-2</v>
      </c>
      <c r="U1686" s="5">
        <f t="shared" ca="1" si="5"/>
        <v>20.535498993620198</v>
      </c>
      <c r="V1686" s="76"/>
      <c r="W1686" s="75"/>
      <c r="X1686" s="32">
        <f t="shared" si="18"/>
        <v>0.83166981725642253</v>
      </c>
      <c r="Y1686" s="18">
        <f t="shared" ca="1" si="6"/>
        <v>9971166.483107591</v>
      </c>
      <c r="Z1686" s="36"/>
      <c r="AA1686" s="36"/>
      <c r="AB1686" s="72"/>
      <c r="AC1686" s="16"/>
      <c r="AD1686" s="36"/>
      <c r="AE1686" s="24">
        <f t="shared" si="106"/>
        <v>14</v>
      </c>
      <c r="AG1686" s="74"/>
      <c r="AH1686" s="25" t="str">
        <f t="shared" ca="1" si="7"/>
        <v>-</v>
      </c>
      <c r="AI1686" s="15">
        <f t="shared" ca="1" si="8"/>
        <v>21.259241071907013</v>
      </c>
      <c r="AJ1686" s="15">
        <f t="shared" ca="1" si="9"/>
        <v>22.121835803790066</v>
      </c>
      <c r="AK1686" s="17">
        <f t="shared" ca="1" si="10"/>
        <v>0.12521649318138775</v>
      </c>
      <c r="AL1686" s="17">
        <f t="shared" ca="1" si="11"/>
        <v>0.11642004222562889</v>
      </c>
      <c r="AM1686" s="26">
        <f t="shared" ca="1" si="12"/>
        <v>0</v>
      </c>
      <c r="AN1686" s="26">
        <f t="shared" ca="1" si="13"/>
        <v>1</v>
      </c>
      <c r="AO1686" s="25">
        <f t="shared" si="20"/>
        <v>0</v>
      </c>
      <c r="AP1686" s="26">
        <f t="shared" si="21"/>
        <v>0</v>
      </c>
      <c r="AQ1686" s="25">
        <f t="shared" si="22"/>
        <v>1</v>
      </c>
      <c r="AR1686" s="26">
        <f t="shared" si="23"/>
        <v>0</v>
      </c>
      <c r="AT1686" s="36"/>
      <c r="AU1686" s="36"/>
      <c r="AZ1686">
        <v>2164750</v>
      </c>
      <c r="BA1686">
        <f t="shared" si="107"/>
        <v>21647500</v>
      </c>
      <c r="BD1686" s="30"/>
      <c r="BE1686" s="30"/>
      <c r="BF1686" s="30"/>
      <c r="BL1686" s="16">
        <v>8659</v>
      </c>
      <c r="BM1686">
        <f t="shared" si="108"/>
        <v>86590</v>
      </c>
    </row>
    <row r="1687" spans="1:65" x14ac:dyDescent="0.2">
      <c r="A1687" s="40">
        <v>40515</v>
      </c>
      <c r="B1687" s="13">
        <v>19.05</v>
      </c>
      <c r="C1687" s="14">
        <v>22.15</v>
      </c>
      <c r="D1687" s="31">
        <f t="shared" si="14"/>
        <v>5842.4319724304678</v>
      </c>
      <c r="E1687" s="31">
        <f t="shared" si="15"/>
        <v>4293.9363439083008</v>
      </c>
      <c r="F1687" s="16">
        <f t="shared" si="0"/>
        <v>10136.368316338769</v>
      </c>
      <c r="G1687" s="16">
        <f t="shared" si="1"/>
        <v>20.363212212766527</v>
      </c>
      <c r="H1687" s="17">
        <f t="shared" si="2"/>
        <v>0.13995485327313761</v>
      </c>
      <c r="I1687" s="16">
        <v>18.010000000000002</v>
      </c>
      <c r="J1687" s="32">
        <f t="shared" si="16"/>
        <v>0.96123651784533215</v>
      </c>
      <c r="K1687" s="72">
        <f t="shared" ca="1" si="83"/>
        <v>2649.9635864359429</v>
      </c>
      <c r="L1687" s="16">
        <v>2643.1999510000001</v>
      </c>
      <c r="M1687" s="21">
        <f t="shared" ca="1" si="84"/>
        <v>2.5588814926332023E-3</v>
      </c>
      <c r="N1687" s="18"/>
      <c r="O1687" s="21"/>
      <c r="P1687" s="21"/>
      <c r="Q1687" s="33">
        <f t="shared" si="17"/>
        <v>1.0387634821546678</v>
      </c>
      <c r="R1687" s="5">
        <f t="shared" ca="1" si="109"/>
        <v>11.304181709781222</v>
      </c>
      <c r="S1687" s="16">
        <v>11.041</v>
      </c>
      <c r="T1687" s="75">
        <f t="shared" ca="1" si="110"/>
        <v>2.3836763860268242E-2</v>
      </c>
      <c r="U1687" s="5">
        <f t="shared" ca="1" si="5"/>
        <v>21.330796148345296</v>
      </c>
      <c r="V1687" s="76"/>
      <c r="W1687" s="75"/>
      <c r="X1687" s="32">
        <f t="shared" si="18"/>
        <v>0.92247303569066419</v>
      </c>
      <c r="Y1687" s="18">
        <f t="shared" ca="1" si="6"/>
        <v>9197526.8571782075</v>
      </c>
      <c r="Z1687" s="36"/>
      <c r="AA1687" s="36"/>
      <c r="AB1687" s="72"/>
      <c r="AC1687" s="16"/>
      <c r="AD1687" s="36"/>
      <c r="AE1687" s="24">
        <f t="shared" si="106"/>
        <v>13</v>
      </c>
      <c r="AG1687" s="74"/>
      <c r="AH1687" s="25" t="str">
        <f t="shared" ca="1" si="7"/>
        <v>-</v>
      </c>
      <c r="AI1687" s="15">
        <f t="shared" ca="1" si="8"/>
        <v>21.228796453216273</v>
      </c>
      <c r="AJ1687" s="15">
        <f t="shared" ca="1" si="9"/>
        <v>22.001760499548073</v>
      </c>
      <c r="AK1687" s="17">
        <f t="shared" ca="1" si="10"/>
        <v>0.12350653668113099</v>
      </c>
      <c r="AL1687" s="17">
        <f t="shared" ca="1" si="11"/>
        <v>0.11843875165567846</v>
      </c>
      <c r="AM1687" s="26">
        <f t="shared" ca="1" si="12"/>
        <v>0</v>
      </c>
      <c r="AN1687" s="26">
        <f t="shared" ca="1" si="13"/>
        <v>1</v>
      </c>
      <c r="AO1687" s="25">
        <f t="shared" si="20"/>
        <v>0</v>
      </c>
      <c r="AP1687" s="26">
        <f t="shared" si="21"/>
        <v>0</v>
      </c>
      <c r="AQ1687" s="25">
        <f t="shared" si="22"/>
        <v>1</v>
      </c>
      <c r="AR1687" s="26">
        <f t="shared" si="23"/>
        <v>0</v>
      </c>
      <c r="AT1687" s="36"/>
      <c r="AU1687" s="36"/>
      <c r="AZ1687">
        <v>1969500</v>
      </c>
      <c r="BA1687">
        <f t="shared" si="107"/>
        <v>19695000</v>
      </c>
      <c r="BD1687" s="30"/>
      <c r="BE1687" s="30"/>
      <c r="BF1687" s="30"/>
      <c r="BL1687" s="16">
        <v>7878</v>
      </c>
      <c r="BM1687">
        <f t="shared" si="108"/>
        <v>78780</v>
      </c>
    </row>
    <row r="1688" spans="1:65" x14ac:dyDescent="0.2">
      <c r="A1688" s="40">
        <v>40518</v>
      </c>
      <c r="B1688" s="13">
        <v>18.600000000000001</v>
      </c>
      <c r="C1688" s="14">
        <v>21.6</v>
      </c>
      <c r="D1688" s="31">
        <f t="shared" si="14"/>
        <v>5393.0141283973553</v>
      </c>
      <c r="E1688" s="31">
        <f t="shared" si="15"/>
        <v>4680.45597952143</v>
      </c>
      <c r="F1688" s="16">
        <f t="shared" si="0"/>
        <v>10073.470107918785</v>
      </c>
      <c r="G1688" s="16">
        <f t="shared" si="1"/>
        <v>19.99389582617874</v>
      </c>
      <c r="H1688" s="17">
        <f t="shared" si="2"/>
        <v>0.13888888888888884</v>
      </c>
      <c r="I1688" s="16">
        <v>18.02</v>
      </c>
      <c r="J1688" s="32">
        <f t="shared" si="16"/>
        <v>0.97577088845968707</v>
      </c>
      <c r="K1688" s="72">
        <f t="shared" ca="1" si="83"/>
        <v>2585.6519069776291</v>
      </c>
      <c r="L1688" s="16">
        <v>2595.1999510000001</v>
      </c>
      <c r="M1688" s="21">
        <f t="shared" ca="1" si="84"/>
        <v>-3.679116909158326E-3</v>
      </c>
      <c r="N1688" s="18"/>
      <c r="O1688" s="21"/>
      <c r="P1688" s="21"/>
      <c r="Q1688" s="33">
        <f t="shared" si="17"/>
        <v>1.024229111540313</v>
      </c>
      <c r="R1688" s="5">
        <f t="shared" ca="1" si="109"/>
        <v>11.577589662048009</v>
      </c>
      <c r="S1688" s="16">
        <v>11.252000000000001</v>
      </c>
      <c r="T1688" s="75">
        <f t="shared" ca="1" si="110"/>
        <v>2.8936159087096364E-2</v>
      </c>
      <c r="U1688" s="5">
        <f t="shared" ca="1" si="5"/>
        <v>21.846874424647616</v>
      </c>
      <c r="V1688" s="76"/>
      <c r="W1688" s="75"/>
      <c r="X1688" s="32">
        <f t="shared" si="18"/>
        <v>0.95154177691937414</v>
      </c>
      <c r="Y1688" s="18">
        <f t="shared" ca="1" si="6"/>
        <v>8751255.0635486189</v>
      </c>
      <c r="Z1688" s="36"/>
      <c r="AA1688" s="36"/>
      <c r="AB1688" s="72"/>
      <c r="AC1688" s="16"/>
      <c r="AD1688" s="36"/>
      <c r="AE1688" s="24">
        <f t="shared" si="106"/>
        <v>12</v>
      </c>
      <c r="AG1688" s="74"/>
      <c r="AH1688" s="25" t="str">
        <f t="shared" ca="1" si="7"/>
        <v>-</v>
      </c>
      <c r="AI1688" s="15">
        <f t="shared" ca="1" si="8"/>
        <v>21.237845708113642</v>
      </c>
      <c r="AJ1688" s="15">
        <f t="shared" ca="1" si="9"/>
        <v>21.873495899684002</v>
      </c>
      <c r="AK1688" s="17">
        <f t="shared" ca="1" si="10"/>
        <v>0.12603612812824819</v>
      </c>
      <c r="AL1688" s="17">
        <f t="shared" ca="1" si="11"/>
        <v>0.12088415281693474</v>
      </c>
      <c r="AM1688" s="26">
        <f t="shared" ca="1" si="12"/>
        <v>0</v>
      </c>
      <c r="AN1688" s="26">
        <f t="shared" ca="1" si="13"/>
        <v>1</v>
      </c>
      <c r="AO1688" s="25">
        <f t="shared" si="20"/>
        <v>0</v>
      </c>
      <c r="AP1688" s="26">
        <f t="shared" si="21"/>
        <v>0</v>
      </c>
      <c r="AQ1688" s="25">
        <f t="shared" si="22"/>
        <v>1</v>
      </c>
      <c r="AR1688" s="26">
        <f t="shared" si="23"/>
        <v>0</v>
      </c>
      <c r="AT1688" s="36"/>
      <c r="AU1688" s="36"/>
      <c r="AZ1688">
        <v>1892250</v>
      </c>
      <c r="BA1688">
        <f t="shared" si="107"/>
        <v>18922500</v>
      </c>
      <c r="BD1688" s="30"/>
      <c r="BE1688" s="30"/>
      <c r="BF1688" s="30"/>
      <c r="BL1688" s="16">
        <v>7569</v>
      </c>
      <c r="BM1688">
        <f t="shared" si="108"/>
        <v>75690</v>
      </c>
    </row>
    <row r="1689" spans="1:65" x14ac:dyDescent="0.2">
      <c r="A1689" s="40">
        <v>40519</v>
      </c>
      <c r="B1689" s="13">
        <v>18.600000000000001</v>
      </c>
      <c r="C1689" s="14">
        <v>21.45</v>
      </c>
      <c r="D1689" s="31">
        <f t="shared" si="14"/>
        <v>4943.5962843642428</v>
      </c>
      <c r="E1689" s="31">
        <f t="shared" si="15"/>
        <v>5067.4546785499442</v>
      </c>
      <c r="F1689" s="16">
        <f t="shared" si="0"/>
        <v>10011.050962914187</v>
      </c>
      <c r="G1689" s="16">
        <f t="shared" si="1"/>
        <v>20.042630337950378</v>
      </c>
      <c r="H1689" s="17">
        <f t="shared" si="2"/>
        <v>0.13286713286713281</v>
      </c>
      <c r="I1689" s="16">
        <v>17.989999999999998</v>
      </c>
      <c r="J1689" s="32">
        <f t="shared" si="16"/>
        <v>0.99622597645525046</v>
      </c>
      <c r="K1689" s="72">
        <f t="shared" ca="1" si="83"/>
        <v>2575.7885817817773</v>
      </c>
      <c r="L1689" s="16">
        <v>2569.6000979999999</v>
      </c>
      <c r="M1689" s="21">
        <f t="shared" ca="1" si="84"/>
        <v>2.4083450909712137E-3</v>
      </c>
      <c r="N1689" s="18"/>
      <c r="O1689" s="21"/>
      <c r="P1689" s="21"/>
      <c r="Q1689" s="33">
        <f t="shared" si="17"/>
        <v>1.0037740235447494</v>
      </c>
      <c r="R1689" s="5">
        <f t="shared" ca="1" si="109"/>
        <v>11.620799630627106</v>
      </c>
      <c r="S1689" s="16">
        <v>11.358000000000001</v>
      </c>
      <c r="T1689" s="75">
        <f t="shared" ca="1" si="110"/>
        <v>2.3137843865742684E-2</v>
      </c>
      <c r="U1689" s="5">
        <f t="shared" ca="1" si="5"/>
        <v>21.928574283159982</v>
      </c>
      <c r="V1689" s="76"/>
      <c r="W1689" s="75"/>
      <c r="X1689" s="32">
        <f t="shared" si="18"/>
        <v>0.99245195291050092</v>
      </c>
      <c r="Y1689" s="18">
        <f t="shared" ca="1" si="6"/>
        <v>8684628.5780284926</v>
      </c>
      <c r="Z1689" s="36"/>
      <c r="AA1689" s="36"/>
      <c r="AB1689" s="72"/>
      <c r="AC1689" s="16"/>
      <c r="AD1689" s="36"/>
      <c r="AE1689" s="24">
        <f t="shared" si="106"/>
        <v>11</v>
      </c>
      <c r="AG1689" s="74"/>
      <c r="AH1689" s="25" t="str">
        <f t="shared" ca="1" si="7"/>
        <v>-</v>
      </c>
      <c r="AI1689" s="15">
        <f t="shared" ca="1" si="8"/>
        <v>21.243552192347078</v>
      </c>
      <c r="AJ1689" s="15">
        <f t="shared" ca="1" si="9"/>
        <v>21.767078206778208</v>
      </c>
      <c r="AK1689" s="17">
        <f t="shared" ca="1" si="10"/>
        <v>0.12743235095304242</v>
      </c>
      <c r="AL1689" s="17">
        <f t="shared" ca="1" si="11"/>
        <v>0.12385126996944515</v>
      </c>
      <c r="AM1689" s="26">
        <f t="shared" ca="1" si="12"/>
        <v>0</v>
      </c>
      <c r="AN1689" s="26">
        <f t="shared" ca="1" si="13"/>
        <v>1</v>
      </c>
      <c r="AO1689" s="25">
        <f t="shared" si="20"/>
        <v>0</v>
      </c>
      <c r="AP1689" s="26">
        <f t="shared" si="21"/>
        <v>0</v>
      </c>
      <c r="AQ1689" s="25">
        <f t="shared" si="22"/>
        <v>1</v>
      </c>
      <c r="AR1689" s="26">
        <f t="shared" si="23"/>
        <v>0</v>
      </c>
      <c r="AT1689" s="36"/>
      <c r="AU1689" s="36"/>
      <c r="AZ1689">
        <v>1853250</v>
      </c>
      <c r="BA1689">
        <f t="shared" si="107"/>
        <v>18532500</v>
      </c>
      <c r="BD1689" s="30"/>
      <c r="BE1689" s="30"/>
      <c r="BF1689" s="30"/>
      <c r="BL1689" s="16">
        <v>7413</v>
      </c>
      <c r="BM1689">
        <f t="shared" si="108"/>
        <v>74130</v>
      </c>
    </row>
    <row r="1690" spans="1:65" x14ac:dyDescent="0.2">
      <c r="A1690" s="40">
        <v>40520</v>
      </c>
      <c r="B1690" s="13">
        <v>18.2</v>
      </c>
      <c r="C1690" s="14">
        <v>20.7</v>
      </c>
      <c r="D1690" s="31">
        <f t="shared" si="14"/>
        <v>4494.1784403311294</v>
      </c>
      <c r="E1690" s="31">
        <f t="shared" si="15"/>
        <v>5457.1596621870494</v>
      </c>
      <c r="F1690" s="16">
        <f t="shared" si="0"/>
        <v>9951.3381025181789</v>
      </c>
      <c r="G1690" s="16">
        <f t="shared" si="1"/>
        <v>19.570961273239757</v>
      </c>
      <c r="H1690" s="17">
        <f t="shared" si="2"/>
        <v>0.12077294685990336</v>
      </c>
      <c r="I1690" s="16">
        <v>17.739999999999998</v>
      </c>
      <c r="J1690" s="32">
        <f t="shared" si="16"/>
        <v>0.97064238278998383</v>
      </c>
      <c r="K1690" s="72">
        <f t="shared" ca="1" si="83"/>
        <v>2500.0676396804433</v>
      </c>
      <c r="L1690" s="16">
        <v>2499.1999510000001</v>
      </c>
      <c r="M1690" s="21">
        <f t="shared" ca="1" si="84"/>
        <v>3.4718657868734878E-4</v>
      </c>
      <c r="N1690" s="18"/>
      <c r="O1690" s="21"/>
      <c r="P1690" s="21"/>
      <c r="Q1690" s="33">
        <f t="shared" si="17"/>
        <v>1.0293576172100163</v>
      </c>
      <c r="R1690" s="5">
        <f t="shared" ca="1" si="109"/>
        <v>11.961460298393833</v>
      </c>
      <c r="S1690" s="16">
        <v>11.555</v>
      </c>
      <c r="T1690" s="75">
        <f t="shared" ca="1" si="110"/>
        <v>3.517614006004615E-2</v>
      </c>
      <c r="U1690" s="5">
        <f t="shared" ca="1" si="5"/>
        <v>22.571572198915028</v>
      </c>
      <c r="V1690" s="76"/>
      <c r="W1690" s="75"/>
      <c r="X1690" s="32">
        <f t="shared" si="18"/>
        <v>0.94128476557996754</v>
      </c>
      <c r="Y1690" s="18">
        <f t="shared" ca="1" si="6"/>
        <v>8174170.5720606167</v>
      </c>
      <c r="Z1690" s="36"/>
      <c r="AA1690" s="36"/>
      <c r="AB1690" s="72"/>
      <c r="AC1690" s="16"/>
      <c r="AD1690" s="36"/>
      <c r="AE1690" s="24">
        <f t="shared" si="106"/>
        <v>10</v>
      </c>
      <c r="AG1690" s="74"/>
      <c r="AH1690" s="25" t="str">
        <f t="shared" ca="1" si="7"/>
        <v>-</v>
      </c>
      <c r="AI1690" s="15">
        <f t="shared" ca="1" si="8"/>
        <v>21.215288785948822</v>
      </c>
      <c r="AJ1690" s="15">
        <f t="shared" ca="1" si="9"/>
        <v>21.660390258978321</v>
      </c>
      <c r="AK1690" s="17">
        <f t="shared" ca="1" si="10"/>
        <v>0.13076530979661805</v>
      </c>
      <c r="AL1690" s="17">
        <f t="shared" ca="1" si="11"/>
        <v>0.12513534224613901</v>
      </c>
      <c r="AM1690" s="26">
        <f t="shared" ca="1" si="12"/>
        <v>0</v>
      </c>
      <c r="AN1690" s="26">
        <f t="shared" ca="1" si="13"/>
        <v>1</v>
      </c>
      <c r="AO1690" s="25">
        <f t="shared" si="20"/>
        <v>0</v>
      </c>
      <c r="AP1690" s="26">
        <f t="shared" si="21"/>
        <v>0</v>
      </c>
      <c r="AQ1690" s="25">
        <f t="shared" si="22"/>
        <v>1</v>
      </c>
      <c r="AR1690" s="26">
        <f t="shared" si="23"/>
        <v>0</v>
      </c>
      <c r="AT1690" s="36"/>
      <c r="AU1690" s="36"/>
      <c r="AZ1690">
        <v>1773000</v>
      </c>
      <c r="BA1690">
        <f t="shared" si="107"/>
        <v>17730000</v>
      </c>
      <c r="BD1690" s="30"/>
      <c r="BE1690" s="30"/>
      <c r="BF1690" s="30"/>
      <c r="BL1690" s="16">
        <v>7092</v>
      </c>
      <c r="BM1690">
        <f t="shared" si="108"/>
        <v>70920</v>
      </c>
    </row>
    <row r="1691" spans="1:65" x14ac:dyDescent="0.2">
      <c r="A1691" s="40">
        <v>40521</v>
      </c>
      <c r="B1691" s="13">
        <v>18</v>
      </c>
      <c r="C1691" s="14">
        <v>20.2</v>
      </c>
      <c r="D1691" s="31">
        <f t="shared" si="14"/>
        <v>4044.7605962980165</v>
      </c>
      <c r="E1691" s="31">
        <f t="shared" si="15"/>
        <v>5852.2999888248587</v>
      </c>
      <c r="F1691" s="16">
        <f t="shared" si="0"/>
        <v>9897.0605851228756</v>
      </c>
      <c r="G1691" s="16">
        <f t="shared" si="1"/>
        <v>19.300897358834835</v>
      </c>
      <c r="H1691" s="17">
        <f t="shared" si="2"/>
        <v>0.1089108910891089</v>
      </c>
      <c r="I1691" s="16">
        <v>17.25</v>
      </c>
      <c r="J1691" s="32">
        <f t="shared" si="16"/>
        <v>0.98082175598905752</v>
      </c>
      <c r="K1691" s="72">
        <f t="shared" ca="1" si="83"/>
        <v>2452.0207643940257</v>
      </c>
      <c r="L1691" s="16">
        <v>2466.5600589999999</v>
      </c>
      <c r="M1691" s="21">
        <f t="shared" ca="1" si="84"/>
        <v>-5.8945633830901952E-3</v>
      </c>
      <c r="N1691" s="18"/>
      <c r="O1691" s="21"/>
      <c r="P1691" s="21"/>
      <c r="Q1691" s="33">
        <f t="shared" si="17"/>
        <v>1.0191782440109425</v>
      </c>
      <c r="R1691" s="5">
        <f t="shared" ca="1" si="109"/>
        <v>12.190352247525304</v>
      </c>
      <c r="S1691" s="16">
        <v>11.816000000000001</v>
      </c>
      <c r="T1691" s="75">
        <f t="shared" ca="1" si="110"/>
        <v>3.1681808355222017E-2</v>
      </c>
      <c r="U1691" s="5">
        <f t="shared" ca="1" si="5"/>
        <v>23.003667750760137</v>
      </c>
      <c r="V1691" s="76"/>
      <c r="W1691" s="75"/>
      <c r="X1691" s="32">
        <f t="shared" si="18"/>
        <v>0.96164351197811493</v>
      </c>
      <c r="Y1691" s="18">
        <f t="shared" ca="1" si="6"/>
        <v>7860120.7632277524</v>
      </c>
      <c r="Z1691" s="36"/>
      <c r="AA1691" s="36"/>
      <c r="AB1691" s="72"/>
      <c r="AC1691" s="16"/>
      <c r="AD1691" s="36"/>
      <c r="AE1691" s="24">
        <f t="shared" si="106"/>
        <v>9</v>
      </c>
      <c r="AG1691" s="74"/>
      <c r="AH1691" s="25" t="str">
        <f t="shared" ca="1" si="7"/>
        <v>-</v>
      </c>
      <c r="AI1691" s="15">
        <f t="shared" ca="1" si="8"/>
        <v>21.163657942049312</v>
      </c>
      <c r="AJ1691" s="15">
        <f t="shared" ca="1" si="9"/>
        <v>21.562703937470296</v>
      </c>
      <c r="AK1691" s="17">
        <f t="shared" ca="1" si="10"/>
        <v>0.12972520578621699</v>
      </c>
      <c r="AL1691" s="17">
        <f t="shared" ca="1" si="11"/>
        <v>0.13043459750061182</v>
      </c>
      <c r="AM1691" s="26">
        <f t="shared" ca="1" si="12"/>
        <v>0</v>
      </c>
      <c r="AN1691" s="26">
        <f t="shared" ca="1" si="13"/>
        <v>0</v>
      </c>
      <c r="AO1691" s="25">
        <f t="shared" si="20"/>
        <v>0</v>
      </c>
      <c r="AP1691" s="26">
        <f t="shared" si="21"/>
        <v>0</v>
      </c>
      <c r="AQ1691" s="25">
        <f t="shared" si="22"/>
        <v>1</v>
      </c>
      <c r="AR1691" s="26">
        <f t="shared" si="23"/>
        <v>0</v>
      </c>
      <c r="AT1691" s="36"/>
      <c r="AU1691" s="36"/>
      <c r="AZ1691">
        <v>1687250</v>
      </c>
      <c r="BA1691">
        <f t="shared" si="107"/>
        <v>16872500</v>
      </c>
      <c r="BD1691" s="30"/>
      <c r="BE1691" s="30"/>
      <c r="BF1691" s="30"/>
      <c r="BL1691" s="16">
        <v>6749</v>
      </c>
      <c r="BM1691">
        <f t="shared" si="108"/>
        <v>67490</v>
      </c>
    </row>
    <row r="1692" spans="1:65" x14ac:dyDescent="0.2">
      <c r="A1692" s="40">
        <v>40522</v>
      </c>
      <c r="B1692" s="13">
        <v>18.05</v>
      </c>
      <c r="C1692" s="14">
        <v>20.05</v>
      </c>
      <c r="D1692" s="31">
        <f t="shared" si="14"/>
        <v>3595.3427522649035</v>
      </c>
      <c r="E1692" s="31">
        <f t="shared" si="15"/>
        <v>6252.7713349929791</v>
      </c>
      <c r="F1692" s="16">
        <f t="shared" si="0"/>
        <v>9848.1140872578835</v>
      </c>
      <c r="G1692" s="16">
        <f t="shared" si="1"/>
        <v>19.319841368528255</v>
      </c>
      <c r="H1692" s="17">
        <f t="shared" si="2"/>
        <v>9.9750623441396513E-2</v>
      </c>
      <c r="I1692" s="16">
        <v>17.61</v>
      </c>
      <c r="J1692" s="32">
        <f t="shared" si="16"/>
        <v>0.99603109607644458</v>
      </c>
      <c r="K1692" s="72">
        <f t="shared" ca="1" si="83"/>
        <v>2442.18936233572</v>
      </c>
      <c r="L1692" s="16">
        <v>2440.320068</v>
      </c>
      <c r="M1692" s="21">
        <f t="shared" ca="1" si="84"/>
        <v>7.6600375509432638E-4</v>
      </c>
      <c r="N1692" s="18"/>
      <c r="O1692" s="21"/>
      <c r="P1692" s="21"/>
      <c r="Q1692" s="33">
        <f t="shared" si="17"/>
        <v>1.0039689039235553</v>
      </c>
      <c r="R1692" s="5">
        <f t="shared" ca="1" si="109"/>
        <v>12.23822473480376</v>
      </c>
      <c r="S1692" s="16">
        <v>11.917</v>
      </c>
      <c r="T1692" s="75">
        <f t="shared" ca="1" si="110"/>
        <v>2.6955167811006129E-2</v>
      </c>
      <c r="U1692" s="5">
        <f t="shared" ca="1" si="5"/>
        <v>23.094176431746</v>
      </c>
      <c r="V1692" s="76"/>
      <c r="W1692" s="75"/>
      <c r="X1692" s="32">
        <f t="shared" si="18"/>
        <v>0.99206219215288927</v>
      </c>
      <c r="Y1692" s="18">
        <f t="shared" ca="1" si="6"/>
        <v>7797215.442025953</v>
      </c>
      <c r="Z1692" s="36"/>
      <c r="AA1692" s="36"/>
      <c r="AB1692" s="72"/>
      <c r="AC1692" s="16"/>
      <c r="AD1692" s="36"/>
      <c r="AE1692" s="24">
        <f t="shared" si="106"/>
        <v>8</v>
      </c>
      <c r="AG1692" s="74"/>
      <c r="AH1692" s="25" t="str">
        <f t="shared" ca="1" si="7"/>
        <v>-</v>
      </c>
      <c r="AI1692" s="15">
        <f t="shared" ca="1" si="8"/>
        <v>21.117589010240494</v>
      </c>
      <c r="AJ1692" s="15">
        <f t="shared" ca="1" si="9"/>
        <v>21.475085852655667</v>
      </c>
      <c r="AK1692" s="17">
        <f t="shared" ca="1" si="10"/>
        <v>0.12352422273659468</v>
      </c>
      <c r="AL1692" s="17">
        <f t="shared" ca="1" si="11"/>
        <v>0.1290410587097936</v>
      </c>
      <c r="AM1692" s="26">
        <f t="shared" ca="1" si="12"/>
        <v>0</v>
      </c>
      <c r="AN1692" s="26">
        <f t="shared" ca="1" si="13"/>
        <v>0</v>
      </c>
      <c r="AO1692" s="25">
        <f t="shared" si="20"/>
        <v>0</v>
      </c>
      <c r="AP1692" s="26">
        <f t="shared" si="21"/>
        <v>0</v>
      </c>
      <c r="AQ1692" s="25">
        <f t="shared" si="22"/>
        <v>1</v>
      </c>
      <c r="AR1692" s="26">
        <f t="shared" si="23"/>
        <v>0</v>
      </c>
      <c r="AT1692" s="36"/>
      <c r="AU1692" s="36"/>
      <c r="AZ1692">
        <v>1658750</v>
      </c>
      <c r="BA1692">
        <f t="shared" si="107"/>
        <v>16587500</v>
      </c>
      <c r="BD1692" s="30"/>
      <c r="BE1692" s="30"/>
      <c r="BF1692" s="30"/>
      <c r="BL1692" s="16">
        <v>6635</v>
      </c>
      <c r="BM1692">
        <f t="shared" si="108"/>
        <v>66350</v>
      </c>
    </row>
    <row r="1693" spans="1:65" x14ac:dyDescent="0.2">
      <c r="A1693" s="40">
        <v>40525</v>
      </c>
      <c r="B1693" s="13">
        <v>18.3</v>
      </c>
      <c r="C1693" s="14">
        <v>20.3</v>
      </c>
      <c r="D1693" s="31">
        <f t="shared" si="14"/>
        <v>3145.9249082317906</v>
      </c>
      <c r="E1693" s="31">
        <f t="shared" si="15"/>
        <v>6657.3594688981011</v>
      </c>
      <c r="F1693" s="16">
        <f t="shared" si="0"/>
        <v>9803.2843771298922</v>
      </c>
      <c r="G1693" s="16">
        <f t="shared" si="1"/>
        <v>19.658189605195801</v>
      </c>
      <c r="H1693" s="17">
        <f t="shared" si="2"/>
        <v>9.852216748768472E-2</v>
      </c>
      <c r="I1693" s="16">
        <v>17.55</v>
      </c>
      <c r="J1693" s="32">
        <f t="shared" si="16"/>
        <v>1.0128811602259427</v>
      </c>
      <c r="K1693" s="72">
        <f t="shared" ca="1" si="83"/>
        <v>2473.5467491582499</v>
      </c>
      <c r="L1693" s="16">
        <v>2476.1599120000001</v>
      </c>
      <c r="M1693" s="21">
        <f t="shared" ca="1" si="84"/>
        <v>-1.0553287891812786E-3</v>
      </c>
      <c r="N1693" s="18"/>
      <c r="O1693" s="21"/>
      <c r="P1693" s="21"/>
      <c r="Q1693" s="33">
        <f t="shared" si="17"/>
        <v>0.98711883977405734</v>
      </c>
      <c r="R1693" s="5">
        <f t="shared" ca="1" si="109"/>
        <v>12.080078939947674</v>
      </c>
      <c r="S1693" s="16">
        <v>11.747999999999999</v>
      </c>
      <c r="T1693" s="75">
        <f t="shared" ca="1" si="110"/>
        <v>2.8266848820877977E-2</v>
      </c>
      <c r="U1693" s="5">
        <f t="shared" ca="1" si="5"/>
        <v>22.79591619005441</v>
      </c>
      <c r="V1693" s="76"/>
      <c r="W1693" s="75"/>
      <c r="X1693" s="32">
        <f t="shared" si="18"/>
        <v>1.0257623204518853</v>
      </c>
      <c r="Y1693" s="18">
        <f t="shared" ca="1" si="6"/>
        <v>7997563.4255518829</v>
      </c>
      <c r="Z1693" s="36"/>
      <c r="AA1693" s="36"/>
      <c r="AB1693" s="72"/>
      <c r="AC1693" s="16"/>
      <c r="AD1693" s="36"/>
      <c r="AE1693" s="24">
        <f t="shared" si="106"/>
        <v>7</v>
      </c>
      <c r="AG1693" s="74"/>
      <c r="AH1693" s="25" t="str">
        <f t="shared" ca="1" si="7"/>
        <v>-</v>
      </c>
      <c r="AI1693" s="15">
        <f t="shared" ca="1" si="8"/>
        <v>21.073226093235512</v>
      </c>
      <c r="AJ1693" s="15">
        <f t="shared" ca="1" si="9"/>
        <v>21.375744275127442</v>
      </c>
      <c r="AK1693" s="17">
        <f t="shared" ca="1" si="10"/>
        <v>0.11661877510568586</v>
      </c>
      <c r="AL1693" s="17">
        <f t="shared" ca="1" si="11"/>
        <v>0.12628857021083173</v>
      </c>
      <c r="AM1693" s="26">
        <f t="shared" ca="1" si="12"/>
        <v>0</v>
      </c>
      <c r="AN1693" s="26">
        <f t="shared" ca="1" si="13"/>
        <v>0</v>
      </c>
      <c r="AO1693" s="25">
        <f t="shared" si="20"/>
        <v>0</v>
      </c>
      <c r="AP1693" s="26">
        <f t="shared" si="21"/>
        <v>0</v>
      </c>
      <c r="AQ1693" s="25">
        <f t="shared" si="22"/>
        <v>1</v>
      </c>
      <c r="AR1693" s="26">
        <f t="shared" si="23"/>
        <v>0</v>
      </c>
      <c r="AT1693" s="36"/>
      <c r="AU1693" s="36"/>
      <c r="AZ1693">
        <v>1718750</v>
      </c>
      <c r="BA1693">
        <f t="shared" si="107"/>
        <v>17187500</v>
      </c>
      <c r="BD1693" s="30"/>
      <c r="BE1693" s="30"/>
      <c r="BF1693" s="30"/>
      <c r="BL1693" s="16">
        <v>6875</v>
      </c>
      <c r="BM1693">
        <f t="shared" si="108"/>
        <v>68750</v>
      </c>
    </row>
    <row r="1694" spans="1:65" x14ac:dyDescent="0.2">
      <c r="A1694" s="40">
        <v>40526</v>
      </c>
      <c r="B1694" s="13">
        <v>18.7</v>
      </c>
      <c r="C1694" s="14">
        <v>20.45</v>
      </c>
      <c r="D1694" s="31">
        <f t="shared" si="14"/>
        <v>2696.5070641986777</v>
      </c>
      <c r="E1694" s="31">
        <f t="shared" si="15"/>
        <v>7062.4996928294295</v>
      </c>
      <c r="F1694" s="16">
        <f t="shared" si="0"/>
        <v>9759.0067570281062</v>
      </c>
      <c r="G1694" s="16">
        <f t="shared" si="1"/>
        <v>19.966458233933562</v>
      </c>
      <c r="H1694" s="17">
        <f t="shared" si="2"/>
        <v>8.557457212713937E-2</v>
      </c>
      <c r="I1694" s="16">
        <v>17.61</v>
      </c>
      <c r="J1694" s="32">
        <f t="shared" si="16"/>
        <v>1.0110939975757245</v>
      </c>
      <c r="K1694" s="72">
        <f t="shared" ca="1" si="83"/>
        <v>2500.8863105164683</v>
      </c>
      <c r="L1694" s="16">
        <v>2489.6000979999999</v>
      </c>
      <c r="M1694" s="21">
        <f t="shared" ca="1" si="84"/>
        <v>4.5333435379983538E-3</v>
      </c>
      <c r="N1694" s="18"/>
      <c r="O1694" s="21"/>
      <c r="P1694" s="21"/>
      <c r="Q1694" s="33">
        <f t="shared" si="17"/>
        <v>0.98890600242427562</v>
      </c>
      <c r="R1694" s="5">
        <f t="shared" ca="1" si="109"/>
        <v>11.945564916218116</v>
      </c>
      <c r="S1694" s="16">
        <v>11.669</v>
      </c>
      <c r="T1694" s="75">
        <f t="shared" ca="1" si="110"/>
        <v>2.3700824082450524E-2</v>
      </c>
      <c r="U1694" s="5">
        <f t="shared" ca="1" si="5"/>
        <v>22.542246581103761</v>
      </c>
      <c r="V1694" s="76"/>
      <c r="W1694" s="75"/>
      <c r="X1694" s="32">
        <f t="shared" si="18"/>
        <v>1.0221879951514488</v>
      </c>
      <c r="Y1694" s="18">
        <f t="shared" ca="1" si="6"/>
        <v>8174475.3008469371</v>
      </c>
      <c r="Z1694" s="36"/>
      <c r="AA1694" s="36"/>
      <c r="AB1694" s="72"/>
      <c r="AC1694" s="16"/>
      <c r="AD1694" s="36"/>
      <c r="AE1694" s="24">
        <f t="shared" si="106"/>
        <v>6</v>
      </c>
      <c r="AG1694" s="74"/>
      <c r="AH1694" s="25" t="str">
        <f t="shared" ca="1" si="7"/>
        <v>-</v>
      </c>
      <c r="AI1694" s="15">
        <f t="shared" ca="1" si="8"/>
        <v>20.979437784175392</v>
      </c>
      <c r="AJ1694" s="15">
        <f t="shared" ca="1" si="9"/>
        <v>21.286226484770037</v>
      </c>
      <c r="AK1694" s="17">
        <f t="shared" ca="1" si="10"/>
        <v>0.10773305564539427</v>
      </c>
      <c r="AL1694" s="17">
        <f t="shared" ca="1" si="11"/>
        <v>0.12274576757965658</v>
      </c>
      <c r="AM1694" s="26">
        <f t="shared" ca="1" si="12"/>
        <v>0</v>
      </c>
      <c r="AN1694" s="26">
        <f t="shared" ca="1" si="13"/>
        <v>0</v>
      </c>
      <c r="AO1694" s="25">
        <f t="shared" si="20"/>
        <v>0</v>
      </c>
      <c r="AP1694" s="26">
        <f t="shared" si="21"/>
        <v>0</v>
      </c>
      <c r="AQ1694" s="25">
        <f t="shared" si="22"/>
        <v>1</v>
      </c>
      <c r="AR1694" s="26">
        <f t="shared" si="23"/>
        <v>0</v>
      </c>
      <c r="AT1694" s="36"/>
      <c r="AU1694" s="36"/>
      <c r="AZ1694">
        <v>1737500</v>
      </c>
      <c r="BA1694">
        <f t="shared" si="107"/>
        <v>17375000</v>
      </c>
      <c r="BD1694" s="30"/>
      <c r="BE1694" s="30"/>
      <c r="BF1694" s="30"/>
      <c r="BL1694" s="16">
        <v>6950</v>
      </c>
      <c r="BM1694">
        <f t="shared" si="108"/>
        <v>69500</v>
      </c>
    </row>
    <row r="1695" spans="1:65" x14ac:dyDescent="0.2">
      <c r="A1695" s="40">
        <v>40527</v>
      </c>
      <c r="B1695" s="13">
        <v>19.05</v>
      </c>
      <c r="C1695" s="14">
        <v>20.8</v>
      </c>
      <c r="D1695" s="31">
        <f t="shared" si="14"/>
        <v>2247.0892201655647</v>
      </c>
      <c r="E1695" s="31">
        <f t="shared" si="15"/>
        <v>7473.4587971531073</v>
      </c>
      <c r="F1695" s="16">
        <f t="shared" si="0"/>
        <v>9720.5480173186716</v>
      </c>
      <c r="G1695" s="16">
        <f t="shared" si="1"/>
        <v>20.395454276005474</v>
      </c>
      <c r="H1695" s="17">
        <f t="shared" si="2"/>
        <v>8.4134615384615419E-2</v>
      </c>
      <c r="I1695" s="16">
        <v>17.940000000000001</v>
      </c>
      <c r="J1695" s="32">
        <f t="shared" si="16"/>
        <v>1.0174603176950174</v>
      </c>
      <c r="K1695" s="72">
        <f t="shared" ca="1" si="83"/>
        <v>2544.4488437072273</v>
      </c>
      <c r="L1695" s="16">
        <v>2546.5600589999999</v>
      </c>
      <c r="M1695" s="21">
        <f t="shared" ca="1" si="84"/>
        <v>-8.2904594584808609E-4</v>
      </c>
      <c r="N1695" s="18"/>
      <c r="O1695" s="21"/>
      <c r="P1695" s="21"/>
      <c r="Q1695" s="33">
        <f t="shared" si="17"/>
        <v>0.98253968230498256</v>
      </c>
      <c r="R1695" s="5">
        <f t="shared" ca="1" si="109"/>
        <v>11.736502610102816</v>
      </c>
      <c r="S1695" s="16">
        <v>11.414999999999999</v>
      </c>
      <c r="T1695" s="75">
        <f t="shared" ca="1" si="110"/>
        <v>2.8164924231521411E-2</v>
      </c>
      <c r="U1695" s="5">
        <f t="shared" ca="1" si="5"/>
        <v>22.147893525546468</v>
      </c>
      <c r="V1695" s="76"/>
      <c r="W1695" s="75"/>
      <c r="X1695" s="32">
        <f t="shared" si="18"/>
        <v>1.0349206353900349</v>
      </c>
      <c r="Y1695" s="18">
        <f t="shared" ca="1" si="6"/>
        <v>8459376.3976511545</v>
      </c>
      <c r="Z1695" s="36"/>
      <c r="AA1695" s="36"/>
      <c r="AB1695" s="72"/>
      <c r="AC1695" s="16"/>
      <c r="AD1695" s="36"/>
      <c r="AE1695" s="24">
        <f t="shared" si="106"/>
        <v>5</v>
      </c>
      <c r="AG1695" s="74"/>
      <c r="AH1695" s="25" t="str">
        <f t="shared" ca="1" si="7"/>
        <v>-</v>
      </c>
      <c r="AI1695" s="15">
        <f t="shared" ca="1" si="8"/>
        <v>20.917008066429872</v>
      </c>
      <c r="AJ1695" s="15">
        <f t="shared" ca="1" si="9"/>
        <v>21.222906293534646</v>
      </c>
      <c r="AK1695" s="17">
        <f t="shared" ca="1" si="10"/>
        <v>9.9610969398308047E-2</v>
      </c>
      <c r="AL1695" s="17">
        <f t="shared" ca="1" si="11"/>
        <v>0.11872998749280797</v>
      </c>
      <c r="AM1695" s="26">
        <f t="shared" ca="1" si="12"/>
        <v>0</v>
      </c>
      <c r="AN1695" s="26">
        <f t="shared" ca="1" si="13"/>
        <v>0</v>
      </c>
      <c r="AO1695" s="25">
        <f t="shared" si="20"/>
        <v>0</v>
      </c>
      <c r="AP1695" s="26">
        <f t="shared" si="21"/>
        <v>0</v>
      </c>
      <c r="AQ1695" s="25">
        <f t="shared" si="22"/>
        <v>1</v>
      </c>
      <c r="AR1695" s="26">
        <f t="shared" si="23"/>
        <v>0</v>
      </c>
      <c r="AT1695" s="36"/>
      <c r="AU1695" s="36"/>
      <c r="AZ1695">
        <v>1820000</v>
      </c>
      <c r="BA1695">
        <f t="shared" si="107"/>
        <v>18200000</v>
      </c>
      <c r="BD1695" s="30"/>
      <c r="BE1695" s="30"/>
      <c r="BF1695" s="30"/>
      <c r="BL1695" s="16">
        <v>7280</v>
      </c>
      <c r="BM1695">
        <f t="shared" si="108"/>
        <v>72800</v>
      </c>
    </row>
    <row r="1696" spans="1:65" x14ac:dyDescent="0.2">
      <c r="A1696" s="40">
        <v>40528</v>
      </c>
      <c r="B1696" s="13">
        <v>18.399999999999999</v>
      </c>
      <c r="C1696" s="14">
        <v>20.5</v>
      </c>
      <c r="D1696" s="31">
        <f t="shared" si="14"/>
        <v>1797.6713761324518</v>
      </c>
      <c r="E1696" s="31">
        <f t="shared" si="15"/>
        <v>7885.0650437315117</v>
      </c>
      <c r="F1696" s="16">
        <f t="shared" si="0"/>
        <v>9682.7364198639625</v>
      </c>
      <c r="G1696" s="16">
        <f t="shared" si="1"/>
        <v>20.110119523430011</v>
      </c>
      <c r="H1696" s="17">
        <f t="shared" si="2"/>
        <v>0.10243902439024399</v>
      </c>
      <c r="I1696" s="16">
        <v>17.39</v>
      </c>
      <c r="J1696" s="32">
        <f t="shared" si="16"/>
        <v>0.98217444180943669</v>
      </c>
      <c r="K1696" s="72">
        <f t="shared" ca="1" si="83"/>
        <v>2498.9907397821994</v>
      </c>
      <c r="L1696" s="16">
        <v>2496.639893</v>
      </c>
      <c r="M1696" s="21">
        <f t="shared" ca="1" si="84"/>
        <v>9.4160426931837421E-4</v>
      </c>
      <c r="N1696" s="18"/>
      <c r="O1696" s="21"/>
      <c r="P1696" s="21"/>
      <c r="Q1696" s="33">
        <f t="shared" si="17"/>
        <v>1.0178255581905633</v>
      </c>
      <c r="R1696" s="5">
        <f t="shared" ca="1" si="109"/>
        <v>11.945214677668767</v>
      </c>
      <c r="S1696" s="16">
        <v>11.568</v>
      </c>
      <c r="T1696" s="75">
        <f t="shared" ca="1" si="110"/>
        <v>3.2608461070951569E-2</v>
      </c>
      <c r="U1696" s="5">
        <f t="shared" ca="1" si="5"/>
        <v>22.541920331552411</v>
      </c>
      <c r="V1696" s="76"/>
      <c r="W1696" s="75"/>
      <c r="X1696" s="32">
        <f t="shared" si="18"/>
        <v>0.96434888361887339</v>
      </c>
      <c r="Y1696" s="18">
        <f t="shared" ca="1" si="6"/>
        <v>8157253.29548092</v>
      </c>
      <c r="Z1696" s="36"/>
      <c r="AA1696" s="36"/>
      <c r="AB1696" s="72"/>
      <c r="AC1696" s="16"/>
      <c r="AD1696" s="36"/>
      <c r="AE1696" s="24">
        <f t="shared" si="106"/>
        <v>4</v>
      </c>
      <c r="AG1696" s="74"/>
      <c r="AH1696" s="25" t="str">
        <f t="shared" ca="1" si="7"/>
        <v>-</v>
      </c>
      <c r="AI1696" s="15">
        <f t="shared" ca="1" si="8"/>
        <v>20.790376139257177</v>
      </c>
      <c r="AJ1696" s="15">
        <f t="shared" ca="1" si="9"/>
        <v>21.134872343717024</v>
      </c>
      <c r="AK1696" s="17">
        <f t="shared" ca="1" si="10"/>
        <v>9.6555315653364823E-2</v>
      </c>
      <c r="AL1696" s="17">
        <f t="shared" ca="1" si="11"/>
        <v>0.11644466718109864</v>
      </c>
      <c r="AM1696" s="26">
        <f t="shared" ca="1" si="12"/>
        <v>0</v>
      </c>
      <c r="AN1696" s="26">
        <f t="shared" ca="1" si="13"/>
        <v>0</v>
      </c>
      <c r="AO1696" s="25">
        <f t="shared" si="20"/>
        <v>0</v>
      </c>
      <c r="AP1696" s="26">
        <f t="shared" si="21"/>
        <v>0</v>
      </c>
      <c r="AQ1696" s="25">
        <f t="shared" si="22"/>
        <v>1</v>
      </c>
      <c r="AR1696" s="26">
        <f t="shared" si="23"/>
        <v>0</v>
      </c>
      <c r="AT1696" s="36"/>
      <c r="AU1696" s="36"/>
      <c r="AZ1696">
        <v>1789500</v>
      </c>
      <c r="BA1696">
        <f t="shared" si="107"/>
        <v>17895000</v>
      </c>
      <c r="BD1696" s="30"/>
      <c r="BE1696" s="30"/>
      <c r="BF1696" s="30"/>
      <c r="BL1696" s="16">
        <v>7158</v>
      </c>
      <c r="BM1696">
        <f t="shared" si="108"/>
        <v>71580</v>
      </c>
    </row>
    <row r="1697" spans="1:65" x14ac:dyDescent="0.2">
      <c r="A1697" s="40">
        <v>40529</v>
      </c>
      <c r="B1697" s="13">
        <v>17.600000000000001</v>
      </c>
      <c r="C1697" s="14">
        <v>20.25</v>
      </c>
      <c r="D1697" s="31">
        <f t="shared" si="14"/>
        <v>1348.2535320993388</v>
      </c>
      <c r="E1697" s="31">
        <f t="shared" si="15"/>
        <v>8288.444962278305</v>
      </c>
      <c r="F1697" s="16">
        <f t="shared" si="0"/>
        <v>9636.6984943776442</v>
      </c>
      <c r="G1697" s="16">
        <f t="shared" si="1"/>
        <v>19.879243162256472</v>
      </c>
      <c r="H1697" s="17">
        <f t="shared" si="2"/>
        <v>0.13086419753086409</v>
      </c>
      <c r="I1697" s="16">
        <v>16.11</v>
      </c>
      <c r="J1697" s="32">
        <f t="shared" si="16"/>
        <v>0.98381934007543426</v>
      </c>
      <c r="K1697" s="72">
        <f t="shared" ca="1" si="83"/>
        <v>2458.4551900890424</v>
      </c>
      <c r="L1697" s="16">
        <v>2452.4799800000001</v>
      </c>
      <c r="M1697" s="21">
        <f t="shared" ca="1" si="84"/>
        <v>2.4363950522614747E-3</v>
      </c>
      <c r="N1697" s="18"/>
      <c r="O1697" s="21"/>
      <c r="P1697" s="21"/>
      <c r="Q1697" s="33">
        <f t="shared" si="17"/>
        <v>1.0161806599245657</v>
      </c>
      <c r="R1697" s="5">
        <f t="shared" ca="1" si="109"/>
        <v>12.137990460309792</v>
      </c>
      <c r="S1697" s="16">
        <v>11.821999999999999</v>
      </c>
      <c r="T1697" s="75">
        <f t="shared" ca="1" si="110"/>
        <v>2.6729018804753271E-2</v>
      </c>
      <c r="U1697" s="5">
        <f t="shared" ca="1" si="5"/>
        <v>22.905879258933634</v>
      </c>
      <c r="V1697" s="76"/>
      <c r="W1697" s="75"/>
      <c r="X1697" s="32">
        <f t="shared" si="18"/>
        <v>0.9676386801508684</v>
      </c>
      <c r="Y1697" s="18">
        <f t="shared" ca="1" si="6"/>
        <v>7892754.331440079</v>
      </c>
      <c r="Z1697" s="36"/>
      <c r="AA1697" s="36"/>
      <c r="AB1697" s="72"/>
      <c r="AC1697" s="16"/>
      <c r="AD1697" s="36"/>
      <c r="AE1697" s="24">
        <f t="shared" si="106"/>
        <v>3</v>
      </c>
      <c r="AG1697" s="74"/>
      <c r="AH1697" s="25" t="str">
        <f t="shared" ca="1" si="7"/>
        <v>-</v>
      </c>
      <c r="AI1697" s="15">
        <f t="shared" ca="1" si="8"/>
        <v>20.675102004126529</v>
      </c>
      <c r="AJ1697" s="15">
        <f t="shared" ca="1" si="9"/>
        <v>21.068512420845227</v>
      </c>
      <c r="AK1697" s="17">
        <f t="shared" ca="1" si="10"/>
        <v>0.10021420006032401</v>
      </c>
      <c r="AL1697" s="17">
        <f t="shared" ca="1" si="11"/>
        <v>0.11523526750961025</v>
      </c>
      <c r="AM1697" s="26">
        <f t="shared" ca="1" si="12"/>
        <v>0</v>
      </c>
      <c r="AN1697" s="26">
        <f t="shared" ca="1" si="13"/>
        <v>0</v>
      </c>
      <c r="AO1697" s="25">
        <f t="shared" si="20"/>
        <v>0</v>
      </c>
      <c r="AP1697" s="26">
        <f t="shared" si="21"/>
        <v>0</v>
      </c>
      <c r="AQ1697" s="25">
        <f t="shared" si="22"/>
        <v>1</v>
      </c>
      <c r="AR1697" s="26">
        <f t="shared" si="23"/>
        <v>0</v>
      </c>
      <c r="AT1697" s="36"/>
      <c r="AU1697" s="36"/>
      <c r="AZ1697">
        <v>1682750</v>
      </c>
      <c r="BA1697">
        <f t="shared" si="107"/>
        <v>16827500</v>
      </c>
      <c r="BD1697" s="30"/>
      <c r="BE1697" s="30"/>
      <c r="BF1697" s="30"/>
      <c r="BL1697" s="16">
        <v>6731</v>
      </c>
      <c r="BM1697">
        <f t="shared" si="108"/>
        <v>67310</v>
      </c>
    </row>
    <row r="1698" spans="1:65" x14ac:dyDescent="0.2">
      <c r="A1698" s="40">
        <v>40532</v>
      </c>
      <c r="B1698" s="13">
        <v>16.75</v>
      </c>
      <c r="C1698" s="14">
        <v>19.649999999999999</v>
      </c>
      <c r="D1698" s="31">
        <f t="shared" si="14"/>
        <v>898.83568806622588</v>
      </c>
      <c r="E1698" s="31">
        <f t="shared" si="15"/>
        <v>8679.0501007959738</v>
      </c>
      <c r="F1698" s="16">
        <f t="shared" si="0"/>
        <v>9577.8857888622006</v>
      </c>
      <c r="G1698" s="16">
        <f t="shared" si="1"/>
        <v>19.377849803928207</v>
      </c>
      <c r="H1698" s="17">
        <f t="shared" si="2"/>
        <v>0.1475826972010178</v>
      </c>
      <c r="I1698" s="16">
        <v>16.41</v>
      </c>
      <c r="J1698" s="32">
        <f t="shared" si="16"/>
        <v>0.96882898211347268</v>
      </c>
      <c r="K1698" s="72">
        <f t="shared" ca="1" si="83"/>
        <v>2381.7255372491782</v>
      </c>
      <c r="L1698" s="16">
        <v>2398.080078</v>
      </c>
      <c r="M1698" s="21">
        <f t="shared" ca="1" si="84"/>
        <v>-6.8198476359728121E-3</v>
      </c>
      <c r="N1698" s="18"/>
      <c r="O1698" s="21"/>
      <c r="P1698" s="21"/>
      <c r="Q1698" s="33">
        <f t="shared" si="17"/>
        <v>1.0311710178865274</v>
      </c>
      <c r="R1698" s="5">
        <f t="shared" ca="1" si="109"/>
        <v>12.515822563626115</v>
      </c>
      <c r="S1698" s="16">
        <v>12.135</v>
      </c>
      <c r="T1698" s="75">
        <f t="shared" ca="1" si="110"/>
        <v>3.1382164287277699E-2</v>
      </c>
      <c r="U1698" s="5">
        <f t="shared" ca="1" si="5"/>
        <v>23.619070194233561</v>
      </c>
      <c r="V1698" s="76"/>
      <c r="W1698" s="75"/>
      <c r="X1698" s="32">
        <f t="shared" si="18"/>
        <v>0.93765796422694525</v>
      </c>
      <c r="Y1698" s="18">
        <f t="shared" ca="1" si="6"/>
        <v>7400216.8950699307</v>
      </c>
      <c r="Z1698" s="36"/>
      <c r="AA1698" s="36"/>
      <c r="AB1698" s="72"/>
      <c r="AC1698" s="16"/>
      <c r="AD1698" s="36"/>
      <c r="AE1698" s="24">
        <f t="shared" si="106"/>
        <v>2</v>
      </c>
      <c r="AG1698" s="74"/>
      <c r="AH1698" s="25" t="str">
        <f t="shared" ca="1" si="7"/>
        <v>-</v>
      </c>
      <c r="AI1698" s="15">
        <f t="shared" ca="1" si="8"/>
        <v>20.603721005114444</v>
      </c>
      <c r="AJ1698" s="15">
        <f t="shared" ca="1" si="9"/>
        <v>21.001627577714707</v>
      </c>
      <c r="AK1698" s="17">
        <f t="shared" ca="1" si="10"/>
        <v>0.10818621235359423</v>
      </c>
      <c r="AL1698" s="17">
        <f t="shared" ca="1" si="11"/>
        <v>0.11672722732178722</v>
      </c>
      <c r="AM1698" s="26">
        <f t="shared" ca="1" si="12"/>
        <v>0</v>
      </c>
      <c r="AN1698" s="26">
        <f t="shared" ca="1" si="13"/>
        <v>0</v>
      </c>
      <c r="AO1698" s="25">
        <f t="shared" si="20"/>
        <v>0</v>
      </c>
      <c r="AP1698" s="26">
        <f t="shared" si="21"/>
        <v>0</v>
      </c>
      <c r="AQ1698" s="25">
        <f t="shared" si="22"/>
        <v>1</v>
      </c>
      <c r="AR1698" s="26">
        <f t="shared" si="23"/>
        <v>0</v>
      </c>
      <c r="AT1698" s="36"/>
      <c r="AU1698" s="36"/>
      <c r="AZ1698">
        <v>1600000</v>
      </c>
      <c r="BA1698">
        <f t="shared" si="107"/>
        <v>16000000</v>
      </c>
      <c r="BD1698" s="30"/>
      <c r="BE1698" s="30"/>
      <c r="BF1698" s="30"/>
      <c r="BL1698" s="16">
        <v>6400</v>
      </c>
      <c r="BM1698">
        <f t="shared" si="108"/>
        <v>64000</v>
      </c>
    </row>
    <row r="1699" spans="1:65" x14ac:dyDescent="0.2">
      <c r="A1699" s="40">
        <v>40533</v>
      </c>
      <c r="B1699" s="13">
        <v>16.75</v>
      </c>
      <c r="C1699" s="14">
        <v>19.25</v>
      </c>
      <c r="D1699" s="31">
        <f t="shared" si="14"/>
        <v>449.41784403311294</v>
      </c>
      <c r="E1699" s="31">
        <f t="shared" si="15"/>
        <v>9062.1416472364144</v>
      </c>
      <c r="F1699" s="16">
        <f t="shared" si="0"/>
        <v>9511.5594912695269</v>
      </c>
      <c r="G1699" s="16">
        <f t="shared" si="1"/>
        <v>19.131875878386289</v>
      </c>
      <c r="H1699" s="17">
        <f t="shared" si="2"/>
        <v>0.12987012987012991</v>
      </c>
      <c r="I1699" s="16">
        <v>16.489999999999998</v>
      </c>
      <c r="J1699" s="32">
        <f t="shared" si="16"/>
        <v>0.98046939943081335</v>
      </c>
      <c r="K1699" s="72">
        <f t="shared" ca="1" si="83"/>
        <v>2335.1138053237446</v>
      </c>
      <c r="L1699" s="16">
        <v>2356.4799800000001</v>
      </c>
      <c r="M1699" s="21">
        <f t="shared" ca="1" si="84"/>
        <v>-9.0669875651799379E-3</v>
      </c>
      <c r="N1699" s="18"/>
      <c r="O1699" s="21"/>
      <c r="P1699" s="21"/>
      <c r="Q1699" s="33">
        <f t="shared" si="17"/>
        <v>1.0195306005691867</v>
      </c>
      <c r="R1699" s="5">
        <f t="shared" ca="1" si="109"/>
        <v>12.759732519091354</v>
      </c>
      <c r="S1699" s="16">
        <v>12.334</v>
      </c>
      <c r="T1699" s="75">
        <f t="shared" ca="1" si="110"/>
        <v>3.4516987116211678E-2</v>
      </c>
      <c r="U1699" s="5">
        <f t="shared" ca="1" si="5"/>
        <v>24.079540418288413</v>
      </c>
      <c r="V1699" s="76"/>
      <c r="W1699" s="75"/>
      <c r="X1699" s="32">
        <f t="shared" si="18"/>
        <v>0.96093879886162659</v>
      </c>
      <c r="Y1699" s="18">
        <f t="shared" ca="1" si="6"/>
        <v>7110687.5270605078</v>
      </c>
      <c r="Z1699" s="36"/>
      <c r="AA1699" s="36"/>
      <c r="AB1699" s="72"/>
      <c r="AC1699" s="16"/>
      <c r="AD1699" s="36"/>
      <c r="AE1699" s="24">
        <f t="shared" si="106"/>
        <v>1</v>
      </c>
      <c r="AG1699" s="74"/>
      <c r="AH1699" s="25" t="str">
        <f t="shared" ca="1" si="7"/>
        <v>-</v>
      </c>
      <c r="AI1699" s="15">
        <f t="shared" ca="1" si="8"/>
        <v>20.526734723028472</v>
      </c>
      <c r="AJ1699" s="15">
        <f t="shared" ca="1" si="9"/>
        <v>20.947322209909551</v>
      </c>
      <c r="AK1699" s="17">
        <f t="shared" ca="1" si="10"/>
        <v>0.11341087275066843</v>
      </c>
      <c r="AL1699" s="17">
        <f t="shared" ca="1" si="11"/>
        <v>0.11706349819377239</v>
      </c>
      <c r="AM1699" s="26">
        <f t="shared" ca="1" si="12"/>
        <v>0</v>
      </c>
      <c r="AN1699" s="26">
        <f t="shared" ca="1" si="13"/>
        <v>0</v>
      </c>
      <c r="AO1699" s="25">
        <f t="shared" si="20"/>
        <v>0</v>
      </c>
      <c r="AP1699" s="26">
        <f t="shared" si="21"/>
        <v>0</v>
      </c>
      <c r="AQ1699" s="25">
        <f t="shared" si="22"/>
        <v>1</v>
      </c>
      <c r="AR1699" s="26">
        <f t="shared" si="23"/>
        <v>0</v>
      </c>
      <c r="AT1699" s="36"/>
      <c r="AU1699" s="36"/>
      <c r="AZ1699">
        <v>1542500</v>
      </c>
      <c r="BA1699">
        <f t="shared" si="107"/>
        <v>15425000</v>
      </c>
      <c r="BD1699" s="30"/>
      <c r="BE1699" s="30"/>
      <c r="BF1699" s="30"/>
      <c r="BL1699" s="16">
        <v>6170</v>
      </c>
      <c r="BM1699">
        <f t="shared" si="108"/>
        <v>61700</v>
      </c>
    </row>
    <row r="1700" spans="1:65" x14ac:dyDescent="0.2">
      <c r="A1700" s="41">
        <v>40534</v>
      </c>
      <c r="B1700" s="13">
        <v>19.25</v>
      </c>
      <c r="C1700" s="14">
        <v>21.3</v>
      </c>
      <c r="D1700" s="31">
        <f t="shared" si="14"/>
        <v>9453.1935374989935</v>
      </c>
      <c r="E1700" s="31">
        <f t="shared" si="15"/>
        <v>0</v>
      </c>
      <c r="F1700" s="16">
        <f t="shared" si="0"/>
        <v>9453.1935374989935</v>
      </c>
      <c r="G1700" s="16">
        <f t="shared" si="1"/>
        <v>19.25</v>
      </c>
      <c r="H1700" s="17">
        <f t="shared" si="2"/>
        <v>9.6244131455399118E-2</v>
      </c>
      <c r="I1700" s="16">
        <v>15.45</v>
      </c>
      <c r="J1700" s="32">
        <f t="shared" si="16"/>
        <v>1</v>
      </c>
      <c r="K1700" s="72">
        <f t="shared" ca="1" si="83"/>
        <v>2335.0186074129424</v>
      </c>
      <c r="L1700" s="16">
        <v>2343.679932</v>
      </c>
      <c r="M1700" s="21">
        <f t="shared" ca="1" si="84"/>
        <v>-3.6956089732211807E-3</v>
      </c>
      <c r="N1700" s="18"/>
      <c r="O1700" s="21"/>
      <c r="P1700" s="21"/>
      <c r="Q1700" s="33">
        <f t="shared" si="17"/>
        <v>1</v>
      </c>
      <c r="R1700" s="5">
        <f t="shared" ca="1" si="109"/>
        <v>12.759200965416348</v>
      </c>
      <c r="S1700" s="16">
        <v>12.366</v>
      </c>
      <c r="T1700" s="75">
        <f t="shared" ca="1" si="110"/>
        <v>3.1796940434768557E-2</v>
      </c>
      <c r="U1700" s="5">
        <f t="shared" ca="1" si="5"/>
        <v>24.078716044787857</v>
      </c>
      <c r="V1700" s="76"/>
      <c r="W1700" s="75"/>
      <c r="X1700" s="32">
        <f t="shared" si="18"/>
        <v>1</v>
      </c>
      <c r="Y1700" s="18">
        <f t="shared" ca="1" si="6"/>
        <v>7110219.5504580326</v>
      </c>
      <c r="Z1700" s="36"/>
      <c r="AA1700" s="36"/>
      <c r="AB1700" s="72"/>
      <c r="AC1700" s="16"/>
      <c r="AD1700" s="36"/>
      <c r="AE1700" s="24">
        <v>18</v>
      </c>
      <c r="AG1700" s="74"/>
      <c r="AH1700" s="25" t="str">
        <f t="shared" ca="1" si="7"/>
        <v>-</v>
      </c>
      <c r="AI1700" s="15">
        <f t="shared" ca="1" si="8"/>
        <v>20.482487532324271</v>
      </c>
      <c r="AJ1700" s="15">
        <f t="shared" ca="1" si="9"/>
        <v>20.89673753120049</v>
      </c>
      <c r="AK1700" s="17">
        <f t="shared" ca="1" si="10"/>
        <v>0.11518913263871172</v>
      </c>
      <c r="AL1700" s="17">
        <f t="shared" ca="1" si="11"/>
        <v>0.11678030679733176</v>
      </c>
      <c r="AM1700" s="26">
        <f t="shared" ca="1" si="12"/>
        <v>0</v>
      </c>
      <c r="AN1700" s="26">
        <f t="shared" ca="1" si="13"/>
        <v>0</v>
      </c>
      <c r="AO1700" s="25">
        <f t="shared" si="20"/>
        <v>0</v>
      </c>
      <c r="AP1700" s="26">
        <f t="shared" si="21"/>
        <v>0</v>
      </c>
      <c r="AQ1700" s="25">
        <f t="shared" si="22"/>
        <v>1</v>
      </c>
      <c r="AR1700" s="26">
        <f t="shared" si="23"/>
        <v>0</v>
      </c>
      <c r="AT1700" s="36"/>
      <c r="AU1700" s="36"/>
      <c r="AZ1700">
        <v>1532250</v>
      </c>
      <c r="BA1700">
        <f t="shared" si="107"/>
        <v>15322500</v>
      </c>
      <c r="BD1700" s="30"/>
      <c r="BE1700" s="30"/>
      <c r="BF1700" s="30"/>
      <c r="BL1700" s="16">
        <v>6129</v>
      </c>
      <c r="BM1700">
        <f t="shared" si="108"/>
        <v>61290</v>
      </c>
    </row>
    <row r="1701" spans="1:65" x14ac:dyDescent="0.2">
      <c r="A1701" s="40">
        <v>40535</v>
      </c>
      <c r="B1701" s="13">
        <v>19.850000000000001</v>
      </c>
      <c r="C1701" s="14">
        <v>21.55</v>
      </c>
      <c r="D1701" s="31">
        <f t="shared" si="14"/>
        <v>8928.0161187490485</v>
      </c>
      <c r="E1701" s="31">
        <f t="shared" si="15"/>
        <v>474.63217422236727</v>
      </c>
      <c r="F1701" s="16">
        <f t="shared" si="0"/>
        <v>9402.6482929714166</v>
      </c>
      <c r="G1701" s="16">
        <f t="shared" si="1"/>
        <v>19.935813557099777</v>
      </c>
      <c r="H1701" s="17">
        <f t="shared" si="2"/>
        <v>7.8886310904872303E-2</v>
      </c>
      <c r="I1701" s="16">
        <v>16.47</v>
      </c>
      <c r="J1701" s="32">
        <f t="shared" si="16"/>
        <v>1.0300892899484448</v>
      </c>
      <c r="K1701" s="72">
        <f t="shared" ca="1" si="83"/>
        <v>2405.1796009758668</v>
      </c>
      <c r="L1701" s="16">
        <v>2419.1999510000001</v>
      </c>
      <c r="M1701" s="21">
        <f t="shared" ca="1" si="84"/>
        <v>-5.7954490360905362E-3</v>
      </c>
      <c r="N1701" s="18"/>
      <c r="O1701" s="21"/>
      <c r="P1701" s="21"/>
      <c r="Q1701" s="33">
        <f t="shared" si="17"/>
        <v>0.96991071005155516</v>
      </c>
      <c r="R1701" s="5">
        <f t="shared" ca="1" si="109"/>
        <v>12.374770129932637</v>
      </c>
      <c r="S1701" s="16">
        <v>11.968999999999999</v>
      </c>
      <c r="T1701" s="75">
        <f t="shared" ca="1" si="110"/>
        <v>3.3901757033389386E-2</v>
      </c>
      <c r="U1701" s="5">
        <f t="shared" ca="1" si="5"/>
        <v>23.353405034816276</v>
      </c>
      <c r="V1701" s="76"/>
      <c r="W1701" s="75"/>
      <c r="X1701" s="32">
        <f t="shared" si="18"/>
        <v>1.0601785798968897</v>
      </c>
      <c r="Y1701" s="18">
        <f t="shared" ca="1" si="6"/>
        <v>7537606.3596423063</v>
      </c>
      <c r="Z1701" s="36"/>
      <c r="AA1701" s="36"/>
      <c r="AB1701" s="72"/>
      <c r="AC1701" s="16"/>
      <c r="AD1701" s="36"/>
      <c r="AE1701" s="24">
        <f t="shared" ref="AE1701:AE1717" si="111">AE1700-1</f>
        <v>17</v>
      </c>
      <c r="AG1701" s="74"/>
      <c r="AH1701" s="25" t="str">
        <f t="shared" ca="1" si="7"/>
        <v>-</v>
      </c>
      <c r="AI1701" s="15">
        <f t="shared" ca="1" si="8"/>
        <v>20.420277861649488</v>
      </c>
      <c r="AJ1701" s="15">
        <f t="shared" ca="1" si="9"/>
        <v>20.849928726267571</v>
      </c>
      <c r="AK1701" s="17">
        <f t="shared" ca="1" si="10"/>
        <v>0.1143144152254212</v>
      </c>
      <c r="AL1701" s="17">
        <f t="shared" ca="1" si="11"/>
        <v>0.11451373153191657</v>
      </c>
      <c r="AM1701" s="26">
        <f t="shared" ca="1" si="12"/>
        <v>0</v>
      </c>
      <c r="AN1701" s="26">
        <f t="shared" ca="1" si="13"/>
        <v>0</v>
      </c>
      <c r="AO1701" s="25">
        <f t="shared" si="20"/>
        <v>0</v>
      </c>
      <c r="AP1701" s="26">
        <f t="shared" si="21"/>
        <v>0</v>
      </c>
      <c r="AQ1701" s="25">
        <f t="shared" si="22"/>
        <v>1</v>
      </c>
      <c r="AR1701" s="26">
        <f t="shared" si="23"/>
        <v>0</v>
      </c>
      <c r="AT1701" s="36"/>
      <c r="AU1701" s="36"/>
      <c r="AZ1701">
        <v>1622750</v>
      </c>
      <c r="BA1701">
        <f t="shared" si="107"/>
        <v>16227500</v>
      </c>
      <c r="BD1701" s="30"/>
      <c r="BE1701" s="30"/>
      <c r="BF1701" s="30"/>
      <c r="BL1701" s="16">
        <v>6491</v>
      </c>
      <c r="BM1701">
        <f t="shared" si="108"/>
        <v>64910</v>
      </c>
    </row>
    <row r="1702" spans="1:65" x14ac:dyDescent="0.2">
      <c r="A1702" s="40">
        <v>40539</v>
      </c>
      <c r="B1702" s="13">
        <v>20.45</v>
      </c>
      <c r="C1702" s="14">
        <v>21.75</v>
      </c>
      <c r="D1702" s="31">
        <f t="shared" si="14"/>
        <v>8402.8386999991053</v>
      </c>
      <c r="E1702" s="31">
        <f t="shared" si="15"/>
        <v>958.38028383658491</v>
      </c>
      <c r="F1702" s="16">
        <f t="shared" si="0"/>
        <v>9361.2189838356899</v>
      </c>
      <c r="G1702" s="16">
        <f t="shared" si="1"/>
        <v>20.583091039867657</v>
      </c>
      <c r="H1702" s="17">
        <f t="shared" si="2"/>
        <v>5.9770114942528818E-2</v>
      </c>
      <c r="I1702" s="16">
        <v>17.670000000000002</v>
      </c>
      <c r="J1702" s="32">
        <f t="shared" si="16"/>
        <v>1.0279188840697997</v>
      </c>
      <c r="K1702" s="72">
        <f t="shared" ca="1" si="83"/>
        <v>2472.2287395015533</v>
      </c>
      <c r="L1702" s="16">
        <v>2461.4399410000001</v>
      </c>
      <c r="M1702" s="21">
        <f t="shared" ca="1" si="84"/>
        <v>4.3831248213068519E-3</v>
      </c>
      <c r="N1702" s="18"/>
      <c r="O1702" s="21"/>
      <c r="P1702" s="21"/>
      <c r="Q1702" s="33">
        <f t="shared" si="17"/>
        <v>0.97208111593020019</v>
      </c>
      <c r="R1702" s="5">
        <f t="shared" ca="1" si="109"/>
        <v>12.028779233285983</v>
      </c>
      <c r="S1702" s="16">
        <v>11.65</v>
      </c>
      <c r="T1702" s="75">
        <f t="shared" ca="1" si="110"/>
        <v>3.2513238908668009E-2</v>
      </c>
      <c r="U1702" s="5">
        <f t="shared" ca="1" si="5"/>
        <v>22.700626834610148</v>
      </c>
      <c r="V1702" s="76"/>
      <c r="W1702" s="75"/>
      <c r="X1702" s="32">
        <f t="shared" si="18"/>
        <v>1.0558377681395996</v>
      </c>
      <c r="Y1702" s="18">
        <f t="shared" ca="1" si="6"/>
        <v>7957965.7027772544</v>
      </c>
      <c r="Z1702" s="36"/>
      <c r="AA1702" s="36"/>
      <c r="AB1702" s="72"/>
      <c r="AC1702" s="16"/>
      <c r="AD1702" s="36"/>
      <c r="AE1702" s="24">
        <f t="shared" si="111"/>
        <v>16</v>
      </c>
      <c r="AG1702" s="74"/>
      <c r="AH1702" s="25" t="str">
        <f t="shared" ca="1" si="7"/>
        <v>-</v>
      </c>
      <c r="AI1702" s="15">
        <f t="shared" ca="1" si="8"/>
        <v>20.426776211415817</v>
      </c>
      <c r="AJ1702" s="15">
        <f t="shared" ca="1" si="9"/>
        <v>20.805903344447366</v>
      </c>
      <c r="AK1702" s="17">
        <f t="shared" ca="1" si="10"/>
        <v>0.10720293031746868</v>
      </c>
      <c r="AL1702" s="17">
        <f t="shared" ca="1" si="11"/>
        <v>0.10968958110712895</v>
      </c>
      <c r="AM1702" s="26">
        <f t="shared" ca="1" si="12"/>
        <v>0</v>
      </c>
      <c r="AN1702" s="26">
        <f t="shared" ca="1" si="13"/>
        <v>0</v>
      </c>
      <c r="AO1702" s="25">
        <f t="shared" si="20"/>
        <v>0</v>
      </c>
      <c r="AP1702" s="26">
        <f t="shared" si="21"/>
        <v>0</v>
      </c>
      <c r="AQ1702" s="25">
        <f t="shared" si="22"/>
        <v>1</v>
      </c>
      <c r="AR1702" s="26">
        <f t="shared" si="23"/>
        <v>0</v>
      </c>
      <c r="AT1702" s="36"/>
      <c r="AU1702" s="36"/>
      <c r="AZ1702">
        <v>1692000</v>
      </c>
      <c r="BA1702">
        <f t="shared" si="107"/>
        <v>16920000</v>
      </c>
      <c r="BD1702" s="30"/>
      <c r="BE1702" s="30"/>
      <c r="BF1702" s="30"/>
      <c r="BL1702" s="16">
        <v>6768</v>
      </c>
      <c r="BM1702">
        <f t="shared" si="108"/>
        <v>67680</v>
      </c>
    </row>
    <row r="1703" spans="1:65" x14ac:dyDescent="0.2">
      <c r="A1703" s="40">
        <v>40540</v>
      </c>
      <c r="B1703" s="13">
        <v>20.55</v>
      </c>
      <c r="C1703" s="14">
        <v>21.9</v>
      </c>
      <c r="D1703" s="31">
        <f t="shared" si="14"/>
        <v>7877.6612812491612</v>
      </c>
      <c r="E1703" s="31">
        <f t="shared" si="15"/>
        <v>1452.1677879026242</v>
      </c>
      <c r="F1703" s="16">
        <f t="shared" si="0"/>
        <v>9329.829069151785</v>
      </c>
      <c r="G1703" s="16">
        <f t="shared" si="1"/>
        <v>20.760124590615547</v>
      </c>
      <c r="H1703" s="17">
        <f t="shared" si="2"/>
        <v>6.1643835616438269E-2</v>
      </c>
      <c r="I1703" s="16">
        <v>17.52</v>
      </c>
      <c r="J1703" s="32">
        <f t="shared" si="16"/>
        <v>1.0052188943612181</v>
      </c>
      <c r="K1703" s="72">
        <f t="shared" ca="1" si="83"/>
        <v>2485.0297263169145</v>
      </c>
      <c r="L1703" s="16">
        <v>2491.5200199999999</v>
      </c>
      <c r="M1703" s="21">
        <f t="shared" ca="1" si="84"/>
        <v>-2.6049534545122314E-3</v>
      </c>
      <c r="N1703" s="18"/>
      <c r="O1703" s="21"/>
      <c r="P1703" s="21"/>
      <c r="Q1703" s="33">
        <f t="shared" si="17"/>
        <v>0.99478110563878186</v>
      </c>
      <c r="R1703" s="5">
        <f t="shared" ca="1" si="109"/>
        <v>11.965503817254833</v>
      </c>
      <c r="S1703" s="16">
        <v>11.537000000000001</v>
      </c>
      <c r="T1703" s="75">
        <f t="shared" ca="1" si="110"/>
        <v>3.7141702111019491E-2</v>
      </c>
      <c r="U1703" s="5">
        <f t="shared" ca="1" si="5"/>
        <v>22.58138155137658</v>
      </c>
      <c r="V1703" s="76"/>
      <c r="W1703" s="75"/>
      <c r="X1703" s="32">
        <f t="shared" si="18"/>
        <v>1.0104377887224363</v>
      </c>
      <c r="Y1703" s="18">
        <f t="shared" ca="1" si="6"/>
        <v>8040500.0621388759</v>
      </c>
      <c r="Z1703" s="36"/>
      <c r="AA1703" s="36"/>
      <c r="AB1703" s="72"/>
      <c r="AC1703" s="16"/>
      <c r="AD1703" s="36"/>
      <c r="AE1703" s="24">
        <f t="shared" si="111"/>
        <v>15</v>
      </c>
      <c r="AG1703" s="74"/>
      <c r="AH1703" s="25" t="str">
        <f t="shared" ca="1" si="7"/>
        <v>-</v>
      </c>
      <c r="AI1703" s="15">
        <f t="shared" ca="1" si="8"/>
        <v>20.371641990387211</v>
      </c>
      <c r="AJ1703" s="15">
        <f t="shared" ca="1" si="9"/>
        <v>20.764545496584482</v>
      </c>
      <c r="AK1703" s="17">
        <f t="shared" ca="1" si="10"/>
        <v>9.5666203331731037E-2</v>
      </c>
      <c r="AL1703" s="17">
        <f t="shared" ca="1" si="11"/>
        <v>0.10479514250358526</v>
      </c>
      <c r="AM1703" s="26">
        <f t="shared" ca="1" si="12"/>
        <v>0</v>
      </c>
      <c r="AN1703" s="26">
        <f t="shared" ca="1" si="13"/>
        <v>0</v>
      </c>
      <c r="AO1703" s="25">
        <f t="shared" si="20"/>
        <v>0</v>
      </c>
      <c r="AP1703" s="26">
        <f t="shared" si="21"/>
        <v>0</v>
      </c>
      <c r="AQ1703" s="25">
        <f t="shared" si="22"/>
        <v>1</v>
      </c>
      <c r="AR1703" s="26">
        <f t="shared" si="23"/>
        <v>0</v>
      </c>
      <c r="AT1703" s="36"/>
      <c r="AU1703" s="36"/>
      <c r="AZ1703">
        <v>1728250</v>
      </c>
      <c r="BA1703">
        <f t="shared" si="107"/>
        <v>17282500</v>
      </c>
      <c r="BD1703" s="30"/>
      <c r="BE1703" s="30"/>
      <c r="BF1703" s="30"/>
      <c r="BL1703" s="16">
        <v>6913</v>
      </c>
      <c r="BM1703">
        <f t="shared" si="108"/>
        <v>69130</v>
      </c>
    </row>
    <row r="1704" spans="1:65" x14ac:dyDescent="0.2">
      <c r="A1704" s="40">
        <v>40541</v>
      </c>
      <c r="B1704" s="13">
        <v>20.25</v>
      </c>
      <c r="C1704" s="14">
        <v>21.85</v>
      </c>
      <c r="D1704" s="31">
        <f t="shared" si="14"/>
        <v>7352.4838624992171</v>
      </c>
      <c r="E1704" s="31">
        <f t="shared" si="15"/>
        <v>1944.9712561816814</v>
      </c>
      <c r="F1704" s="16">
        <f t="shared" si="0"/>
        <v>9297.4551186808985</v>
      </c>
      <c r="G1704" s="16">
        <f t="shared" si="1"/>
        <v>20.58471030192316</v>
      </c>
      <c r="H1704" s="17">
        <f t="shared" si="2"/>
        <v>7.3226544622425727E-2</v>
      </c>
      <c r="I1704" s="16">
        <v>17.28</v>
      </c>
      <c r="J1704" s="32">
        <f t="shared" si="16"/>
        <v>0.98810980132797555</v>
      </c>
      <c r="K1704" s="72">
        <f t="shared" ca="1" si="83"/>
        <v>2455.3821240748689</v>
      </c>
      <c r="L1704" s="16">
        <v>2457.6000979999999</v>
      </c>
      <c r="M1704" s="21">
        <f t="shared" ca="1" si="84"/>
        <v>-9.0249586453710793E-4</v>
      </c>
      <c r="N1704" s="18"/>
      <c r="O1704" s="21"/>
      <c r="P1704" s="21"/>
      <c r="Q1704" s="33">
        <f t="shared" si="17"/>
        <v>1.0118901986720243</v>
      </c>
      <c r="R1704" s="5">
        <f t="shared" ca="1" si="109"/>
        <v>12.107271640827525</v>
      </c>
      <c r="S1704" s="16">
        <v>11.78</v>
      </c>
      <c r="T1704" s="75">
        <f t="shared" ca="1" si="110"/>
        <v>2.7781972905562464E-2</v>
      </c>
      <c r="U1704" s="5">
        <f t="shared" ca="1" si="5"/>
        <v>22.84909638881367</v>
      </c>
      <c r="V1704" s="76"/>
      <c r="W1704" s="75"/>
      <c r="X1704" s="32">
        <f t="shared" si="18"/>
        <v>0.97621960265595109</v>
      </c>
      <c r="Y1704" s="18">
        <f t="shared" ca="1" si="6"/>
        <v>7848777.1892248336</v>
      </c>
      <c r="Z1704" s="36"/>
      <c r="AA1704" s="36"/>
      <c r="AB1704" s="72"/>
      <c r="AC1704" s="16"/>
      <c r="AD1704" s="36"/>
      <c r="AE1704" s="24">
        <f t="shared" si="111"/>
        <v>14</v>
      </c>
      <c r="AG1704" s="74"/>
      <c r="AH1704" s="25" t="str">
        <f t="shared" ca="1" si="7"/>
        <v>-</v>
      </c>
      <c r="AI1704" s="15">
        <f t="shared" ca="1" si="8"/>
        <v>20.292401236320671</v>
      </c>
      <c r="AJ1704" s="15">
        <f t="shared" ca="1" si="9"/>
        <v>20.716320081558919</v>
      </c>
      <c r="AK1704" s="17">
        <f t="shared" ca="1" si="10"/>
        <v>8.3273511235299025E-2</v>
      </c>
      <c r="AL1704" s="17">
        <f t="shared" ca="1" si="11"/>
        <v>0.10069124598693133</v>
      </c>
      <c r="AM1704" s="26">
        <f t="shared" ca="1" si="12"/>
        <v>0</v>
      </c>
      <c r="AN1704" s="26">
        <f t="shared" ca="1" si="13"/>
        <v>0</v>
      </c>
      <c r="AO1704" s="25">
        <f t="shared" si="20"/>
        <v>0</v>
      </c>
      <c r="AP1704" s="26">
        <f t="shared" si="21"/>
        <v>0</v>
      </c>
      <c r="AQ1704" s="25">
        <f t="shared" si="22"/>
        <v>1</v>
      </c>
      <c r="AR1704" s="26">
        <f t="shared" si="23"/>
        <v>0</v>
      </c>
      <c r="AT1704" s="36"/>
      <c r="AU1704" s="36"/>
      <c r="AZ1704">
        <v>1675250</v>
      </c>
      <c r="BA1704">
        <f t="shared" si="107"/>
        <v>16752500</v>
      </c>
      <c r="BD1704" s="30"/>
      <c r="BE1704" s="30"/>
      <c r="BF1704" s="30"/>
      <c r="BL1704" s="16">
        <v>6701</v>
      </c>
      <c r="BM1704">
        <f t="shared" si="108"/>
        <v>67010</v>
      </c>
    </row>
    <row r="1705" spans="1:65" x14ac:dyDescent="0.2">
      <c r="A1705" s="40">
        <v>40542</v>
      </c>
      <c r="B1705" s="13">
        <v>20.100000000000001</v>
      </c>
      <c r="C1705" s="14">
        <v>21.7</v>
      </c>
      <c r="D1705" s="31">
        <f t="shared" si="14"/>
        <v>6827.3064437492731</v>
      </c>
      <c r="E1705" s="31">
        <f t="shared" si="15"/>
        <v>2431.6917472428422</v>
      </c>
      <c r="F1705" s="16">
        <f t="shared" si="0"/>
        <v>9258.9981909921153</v>
      </c>
      <c r="G1705" s="16">
        <f t="shared" si="1"/>
        <v>20.520208181849927</v>
      </c>
      <c r="H1705" s="17">
        <f t="shared" si="2"/>
        <v>7.3732718894009119E-2</v>
      </c>
      <c r="I1705" s="16">
        <v>17.52</v>
      </c>
      <c r="J1705" s="32">
        <f t="shared" si="16"/>
        <v>0.99274317903911047</v>
      </c>
      <c r="K1705" s="72">
        <f t="shared" ca="1" si="83"/>
        <v>2437.4644810158234</v>
      </c>
      <c r="L1705" s="16">
        <v>2426.8798830000001</v>
      </c>
      <c r="M1705" s="21">
        <f t="shared" ca="1" si="84"/>
        <v>4.3614016869838231E-3</v>
      </c>
      <c r="N1705" s="18"/>
      <c r="O1705" s="21"/>
      <c r="P1705" s="21"/>
      <c r="Q1705" s="33">
        <f t="shared" si="17"/>
        <v>1.0072568209608896</v>
      </c>
      <c r="R1705" s="5">
        <f t="shared" ca="1" si="109"/>
        <v>12.194623910292274</v>
      </c>
      <c r="S1705" s="16">
        <v>11.847</v>
      </c>
      <c r="T1705" s="75">
        <f t="shared" ca="1" si="110"/>
        <v>2.9342779631322195E-2</v>
      </c>
      <c r="U1705" s="5">
        <f t="shared" ca="1" si="5"/>
        <v>23.014120265070503</v>
      </c>
      <c r="V1705" s="76"/>
      <c r="W1705" s="75"/>
      <c r="X1705" s="32">
        <f t="shared" si="18"/>
        <v>0.98548635807822083</v>
      </c>
      <c r="Y1705" s="18">
        <f t="shared" ca="1" si="6"/>
        <v>7734353.7920426205</v>
      </c>
      <c r="Z1705" s="36"/>
      <c r="AA1705" s="36"/>
      <c r="AB1705" s="72"/>
      <c r="AC1705" s="16"/>
      <c r="AD1705" s="36"/>
      <c r="AE1705" s="24">
        <f t="shared" si="111"/>
        <v>13</v>
      </c>
      <c r="AG1705" s="74"/>
      <c r="AH1705" s="25" t="str">
        <f t="shared" ca="1" si="7"/>
        <v>-</v>
      </c>
      <c r="AI1705" s="15">
        <f t="shared" ca="1" si="8"/>
        <v>20.127459390173993</v>
      </c>
      <c r="AJ1705" s="15">
        <f t="shared" ca="1" si="9"/>
        <v>20.667071050254858</v>
      </c>
      <c r="AK1705" s="17">
        <f t="shared" ca="1" si="10"/>
        <v>7.3917276072612226E-2</v>
      </c>
      <c r="AL1705" s="17">
        <f t="shared" ca="1" si="11"/>
        <v>9.6995345113611089E-2</v>
      </c>
      <c r="AM1705" s="26">
        <f t="shared" ca="1" si="12"/>
        <v>0</v>
      </c>
      <c r="AN1705" s="26">
        <f t="shared" ca="1" si="13"/>
        <v>0</v>
      </c>
      <c r="AO1705" s="25">
        <f t="shared" si="20"/>
        <v>0</v>
      </c>
      <c r="AP1705" s="26">
        <f t="shared" si="21"/>
        <v>0</v>
      </c>
      <c r="AQ1705" s="25">
        <f t="shared" si="22"/>
        <v>1</v>
      </c>
      <c r="AR1705" s="26">
        <f t="shared" si="23"/>
        <v>0</v>
      </c>
      <c r="AT1705" s="36"/>
      <c r="AU1705" s="36"/>
      <c r="AZ1705">
        <v>1646500</v>
      </c>
      <c r="BA1705">
        <f t="shared" si="107"/>
        <v>16465000</v>
      </c>
      <c r="BD1705" s="30"/>
      <c r="BE1705" s="30"/>
      <c r="BF1705" s="30"/>
      <c r="BL1705" s="16">
        <v>6586</v>
      </c>
      <c r="BM1705">
        <f t="shared" si="108"/>
        <v>65860</v>
      </c>
    </row>
    <row r="1706" spans="1:65" x14ac:dyDescent="0.2">
      <c r="A1706" s="40">
        <v>40543</v>
      </c>
      <c r="B1706" s="13">
        <v>19.7</v>
      </c>
      <c r="C1706" s="14">
        <v>21.6</v>
      </c>
      <c r="D1706" s="31">
        <f t="shared" si="14"/>
        <v>6302.129024999329</v>
      </c>
      <c r="E1706" s="31">
        <f t="shared" si="15"/>
        <v>2918.1464070066154</v>
      </c>
      <c r="F1706" s="16">
        <f t="shared" si="0"/>
        <v>9220.2754320059448</v>
      </c>
      <c r="G1706" s="16">
        <f t="shared" si="1"/>
        <v>20.301335417168367</v>
      </c>
      <c r="H1706" s="17">
        <f t="shared" si="2"/>
        <v>8.7962962962963021E-2</v>
      </c>
      <c r="I1706" s="16">
        <v>17.75</v>
      </c>
      <c r="J1706" s="32">
        <f t="shared" si="16"/>
        <v>0.98519622620414815</v>
      </c>
      <c r="K1706" s="72">
        <f t="shared" ca="1" si="83"/>
        <v>2401.282908719716</v>
      </c>
      <c r="L1706" s="16">
        <v>2407.040039</v>
      </c>
      <c r="M1706" s="21">
        <f t="shared" ca="1" si="84"/>
        <v>-2.3917883321441275E-3</v>
      </c>
      <c r="N1706" s="18"/>
      <c r="O1706" s="21"/>
      <c r="P1706" s="21"/>
      <c r="Q1706" s="33">
        <f t="shared" si="17"/>
        <v>1.014803773795852</v>
      </c>
      <c r="R1706" s="5">
        <f t="shared" ca="1" si="109"/>
        <v>12.374634831697488</v>
      </c>
      <c r="S1706" s="16">
        <v>11.954000000000001</v>
      </c>
      <c r="T1706" s="75">
        <f t="shared" ca="1" si="110"/>
        <v>3.5187789166595908E-2</v>
      </c>
      <c r="U1706" s="5">
        <f t="shared" ca="1" si="5"/>
        <v>23.354016533335813</v>
      </c>
      <c r="V1706" s="76"/>
      <c r="W1706" s="75"/>
      <c r="X1706" s="32">
        <f t="shared" si="18"/>
        <v>0.9703924524082963</v>
      </c>
      <c r="Y1706" s="18">
        <f t="shared" ca="1" si="6"/>
        <v>7504864.5929162279</v>
      </c>
      <c r="Z1706" s="36"/>
      <c r="AA1706" s="36"/>
      <c r="AB1706" s="72"/>
      <c r="AC1706" s="16"/>
      <c r="AD1706" s="36"/>
      <c r="AE1706" s="24">
        <f t="shared" si="111"/>
        <v>12</v>
      </c>
      <c r="AG1706" s="74"/>
      <c r="AH1706" s="25" t="str">
        <f t="shared" ca="1" si="7"/>
        <v>-</v>
      </c>
      <c r="AI1706" s="15">
        <f t="shared" ca="1" si="8"/>
        <v>20.004878294323401</v>
      </c>
      <c r="AJ1706" s="15">
        <f t="shared" ca="1" si="9"/>
        <v>20.621706694126978</v>
      </c>
      <c r="AK1706" s="17">
        <f t="shared" ca="1" si="10"/>
        <v>7.2537081323872876E-2</v>
      </c>
      <c r="AL1706" s="17">
        <f t="shared" ca="1" si="11"/>
        <v>9.4944721120052339E-2</v>
      </c>
      <c r="AM1706" s="26">
        <f t="shared" ca="1" si="12"/>
        <v>0</v>
      </c>
      <c r="AN1706" s="26">
        <f t="shared" ca="1" si="13"/>
        <v>0</v>
      </c>
      <c r="AO1706" s="25">
        <f t="shared" si="20"/>
        <v>0</v>
      </c>
      <c r="AP1706" s="26">
        <f t="shared" si="21"/>
        <v>0</v>
      </c>
      <c r="AQ1706" s="25">
        <f t="shared" si="22"/>
        <v>1</v>
      </c>
      <c r="AR1706" s="26">
        <f t="shared" si="23"/>
        <v>0</v>
      </c>
      <c r="AT1706" s="36"/>
      <c r="AU1706" s="36"/>
      <c r="AZ1706">
        <v>1618000</v>
      </c>
      <c r="BA1706">
        <f t="shared" si="107"/>
        <v>16180000</v>
      </c>
      <c r="BD1706" s="30"/>
      <c r="BE1706" s="30"/>
      <c r="BF1706" s="30"/>
      <c r="BL1706" s="16">
        <v>6472</v>
      </c>
      <c r="BM1706">
        <f t="shared" si="108"/>
        <v>64720</v>
      </c>
    </row>
    <row r="1707" spans="1:65" x14ac:dyDescent="0.2">
      <c r="A1707" s="40">
        <v>40546</v>
      </c>
      <c r="B1707" s="13">
        <v>19.3</v>
      </c>
      <c r="C1707" s="14">
        <v>21.35</v>
      </c>
      <c r="D1707" s="31">
        <f t="shared" si="14"/>
        <v>5776.9516062493849</v>
      </c>
      <c r="E1707" s="31">
        <f t="shared" si="15"/>
        <v>3397.1276639220737</v>
      </c>
      <c r="F1707" s="16">
        <f t="shared" si="0"/>
        <v>9174.0792701714581</v>
      </c>
      <c r="G1707" s="16">
        <f t="shared" si="1"/>
        <v>20.059107427127138</v>
      </c>
      <c r="H1707" s="17">
        <f t="shared" si="2"/>
        <v>9.6018735362997654E-2</v>
      </c>
      <c r="I1707" s="16">
        <v>17.61</v>
      </c>
      <c r="J1707" s="32">
        <f t="shared" si="16"/>
        <v>0.98311787238192871</v>
      </c>
      <c r="K1707" s="72">
        <f t="shared" ca="1" si="83"/>
        <v>2360.6479013992553</v>
      </c>
      <c r="L1707" s="16">
        <v>2335.360107</v>
      </c>
      <c r="M1707" s="21">
        <f t="shared" ca="1" si="84"/>
        <v>1.082822059153008E-2</v>
      </c>
      <c r="N1707" s="18"/>
      <c r="O1707" s="21"/>
      <c r="P1707" s="21"/>
      <c r="Q1707" s="33">
        <f t="shared" si="17"/>
        <v>1.0168821276180713</v>
      </c>
      <c r="R1707" s="5">
        <f t="shared" ca="1" si="109"/>
        <v>12.583020782218711</v>
      </c>
      <c r="S1707" s="16">
        <v>12.38</v>
      </c>
      <c r="T1707" s="75">
        <f t="shared" ca="1" si="110"/>
        <v>1.6399093878732614E-2</v>
      </c>
      <c r="U1707" s="5">
        <f t="shared" ca="1" si="5"/>
        <v>23.74746898812036</v>
      </c>
      <c r="V1707" s="76"/>
      <c r="W1707" s="75"/>
      <c r="X1707" s="32">
        <f t="shared" si="18"/>
        <v>0.96623574476385732</v>
      </c>
      <c r="Y1707" s="18">
        <f t="shared" ca="1" si="6"/>
        <v>7250991.1874540225</v>
      </c>
      <c r="Z1707" s="36"/>
      <c r="AA1707" s="36"/>
      <c r="AB1707" s="72"/>
      <c r="AC1707" s="16"/>
      <c r="AD1707" s="36"/>
      <c r="AE1707" s="24">
        <f t="shared" si="111"/>
        <v>11</v>
      </c>
      <c r="AG1707" s="74"/>
      <c r="AH1707" s="25" t="str">
        <f t="shared" ca="1" si="7"/>
        <v>-</v>
      </c>
      <c r="AI1707" s="15">
        <f t="shared" ca="1" si="8"/>
        <v>19.95738187506123</v>
      </c>
      <c r="AJ1707" s="15">
        <f t="shared" ca="1" si="9"/>
        <v>20.598695919050272</v>
      </c>
      <c r="AK1707" s="17">
        <f t="shared" ca="1" si="10"/>
        <v>7.5392485400227097E-2</v>
      </c>
      <c r="AL1707" s="17">
        <f t="shared" ca="1" si="11"/>
        <v>9.4138961387170372E-2</v>
      </c>
      <c r="AM1707" s="26">
        <f t="shared" ca="1" si="12"/>
        <v>0</v>
      </c>
      <c r="AN1707" s="26">
        <f t="shared" ca="1" si="13"/>
        <v>0</v>
      </c>
      <c r="AO1707" s="25">
        <f t="shared" si="20"/>
        <v>0</v>
      </c>
      <c r="AP1707" s="26">
        <f t="shared" si="21"/>
        <v>0</v>
      </c>
      <c r="AQ1707" s="25">
        <f t="shared" si="22"/>
        <v>1</v>
      </c>
      <c r="AR1707" s="26">
        <f t="shared" si="23"/>
        <v>0</v>
      </c>
      <c r="AT1707" s="36"/>
      <c r="AU1707" s="36"/>
      <c r="AZ1707">
        <v>1512500</v>
      </c>
      <c r="BA1707">
        <f t="shared" si="107"/>
        <v>15125000</v>
      </c>
      <c r="BD1707" s="30"/>
      <c r="BE1707" s="30"/>
      <c r="BF1707" s="30"/>
      <c r="BL1707" s="16">
        <v>6050</v>
      </c>
      <c r="BM1707">
        <f t="shared" si="108"/>
        <v>60500</v>
      </c>
    </row>
    <row r="1708" spans="1:65" x14ac:dyDescent="0.2">
      <c r="A1708" s="40">
        <v>40547</v>
      </c>
      <c r="B1708" s="64">
        <v>19.100000000000001</v>
      </c>
      <c r="C1708" s="65">
        <v>21.3</v>
      </c>
      <c r="D1708" s="4">
        <f t="shared" si="14"/>
        <v>5251.7741874994408</v>
      </c>
      <c r="E1708" s="4">
        <f t="shared" si="15"/>
        <v>3871.8782110824445</v>
      </c>
      <c r="F1708" s="4">
        <f t="shared" si="0"/>
        <v>9123.6523985818858</v>
      </c>
      <c r="G1708" s="4">
        <f t="shared" si="1"/>
        <v>20.033631805800205</v>
      </c>
      <c r="H1708" s="66">
        <f t="shared" si="2"/>
        <v>0.10328638497652576</v>
      </c>
      <c r="I1708" s="4">
        <v>17.38</v>
      </c>
      <c r="J1708" s="67">
        <f t="shared" si="16"/>
        <v>0.99324028486163995</v>
      </c>
      <c r="K1708" s="72">
        <f t="shared" ca="1" si="83"/>
        <v>2344.5950057065402</v>
      </c>
      <c r="L1708" s="4">
        <v>2325.1201169999999</v>
      </c>
      <c r="M1708" s="68">
        <f t="shared" ca="1" si="84"/>
        <v>8.3758634937397703E-3</v>
      </c>
      <c r="N1708" s="3"/>
      <c r="O1708" s="4"/>
      <c r="P1708" s="68"/>
      <c r="Q1708" s="69">
        <f t="shared" si="17"/>
        <v>1.00675971513836</v>
      </c>
      <c r="R1708" s="5">
        <f t="shared" ca="1" si="109"/>
        <v>12.667550682800861</v>
      </c>
      <c r="S1708" s="4">
        <v>12.135</v>
      </c>
      <c r="T1708" s="77">
        <f t="shared" ca="1" si="110"/>
        <v>4.3885511561669692E-2</v>
      </c>
      <c r="U1708" s="5">
        <f t="shared" ca="1" si="5"/>
        <v>23.907176613164378</v>
      </c>
      <c r="V1708" s="78"/>
      <c r="W1708" s="77"/>
      <c r="X1708" s="67">
        <f t="shared" si="18"/>
        <v>0.98648056972327991</v>
      </c>
      <c r="Y1708" s="18">
        <f t="shared" ca="1" si="6"/>
        <v>7152491.1588456873</v>
      </c>
      <c r="Z1708" s="79"/>
      <c r="AA1708" s="79"/>
      <c r="AB1708" s="72"/>
      <c r="AC1708" s="4"/>
      <c r="AD1708" s="79"/>
      <c r="AE1708" s="9">
        <f t="shared" si="111"/>
        <v>10</v>
      </c>
      <c r="AF1708" s="3" t="s">
        <v>82</v>
      </c>
      <c r="AG1708" s="2"/>
      <c r="AH1708" s="25" t="str">
        <f t="shared" ca="1" si="7"/>
        <v>-</v>
      </c>
      <c r="AI1708" s="15">
        <f t="shared" ca="1" si="8"/>
        <v>19.941687569967598</v>
      </c>
      <c r="AJ1708" s="15">
        <f t="shared" ca="1" si="9"/>
        <v>20.604300073500664</v>
      </c>
      <c r="AK1708" s="17">
        <f t="shared" ca="1" si="10"/>
        <v>8.264519707255992E-2</v>
      </c>
      <c r="AL1708" s="17">
        <f t="shared" ca="1" si="11"/>
        <v>9.435994648311595E-2</v>
      </c>
      <c r="AM1708" s="26">
        <f t="shared" ca="1" si="12"/>
        <v>0</v>
      </c>
      <c r="AN1708" s="26">
        <f t="shared" ca="1" si="13"/>
        <v>0</v>
      </c>
      <c r="AO1708" s="25">
        <f t="shared" si="20"/>
        <v>0</v>
      </c>
      <c r="AP1708" s="26">
        <f t="shared" si="21"/>
        <v>0</v>
      </c>
      <c r="AQ1708" s="25">
        <f t="shared" si="22"/>
        <v>1</v>
      </c>
      <c r="AR1708" s="26">
        <f t="shared" si="23"/>
        <v>0</v>
      </c>
      <c r="AT1708" s="36"/>
      <c r="AU1708" s="36"/>
      <c r="AZ1708">
        <v>1499750</v>
      </c>
      <c r="BA1708">
        <f t="shared" si="107"/>
        <v>14997500</v>
      </c>
      <c r="BD1708" s="30"/>
      <c r="BE1708" s="30"/>
      <c r="BF1708" s="30"/>
      <c r="BL1708" s="4">
        <v>5999</v>
      </c>
      <c r="BM1708">
        <f t="shared" si="108"/>
        <v>59990</v>
      </c>
    </row>
    <row r="1709" spans="1:65" x14ac:dyDescent="0.2">
      <c r="A1709" s="40">
        <v>40548</v>
      </c>
      <c r="B1709" s="13">
        <v>18.7</v>
      </c>
      <c r="C1709" s="14">
        <v>20.95</v>
      </c>
      <c r="D1709" s="31">
        <f t="shared" si="14"/>
        <v>4726.5967687494967</v>
      </c>
      <c r="E1709" s="31">
        <f t="shared" si="15"/>
        <v>4342.8119527784038</v>
      </c>
      <c r="F1709" s="16">
        <f t="shared" si="0"/>
        <v>9069.4087215278996</v>
      </c>
      <c r="G1709" s="16">
        <f t="shared" si="1"/>
        <v>19.777394038991471</v>
      </c>
      <c r="H1709" s="17">
        <f t="shared" si="2"/>
        <v>0.10739856801909309</v>
      </c>
      <c r="I1709" s="16">
        <v>17.02</v>
      </c>
      <c r="J1709" s="32">
        <f t="shared" si="16"/>
        <v>0.98134027306131599</v>
      </c>
      <c r="K1709" s="72">
        <f t="shared" ca="1" si="83"/>
        <v>2300.7517022574666</v>
      </c>
      <c r="L1709" s="16">
        <v>2293.1201169999999</v>
      </c>
      <c r="M1709" s="21">
        <f t="shared" ca="1" si="84"/>
        <v>3.3280355446232684E-3</v>
      </c>
      <c r="N1709" s="72"/>
      <c r="O1709" s="16"/>
      <c r="P1709" s="21"/>
      <c r="Q1709" s="33">
        <f t="shared" si="17"/>
        <v>1.0186597269386839</v>
      </c>
      <c r="R1709" s="5">
        <f t="shared" ca="1" si="109"/>
        <v>12.90338615903309</v>
      </c>
      <c r="S1709" s="16">
        <v>12.599</v>
      </c>
      <c r="T1709" s="75">
        <f t="shared" ca="1" si="110"/>
        <v>2.41595490938241E-2</v>
      </c>
      <c r="U1709" s="5">
        <f t="shared" ca="1" si="5"/>
        <v>24.352444255615609</v>
      </c>
      <c r="V1709" s="76"/>
      <c r="W1709" s="75"/>
      <c r="X1709" s="32">
        <f t="shared" si="18"/>
        <v>0.96268054612263199</v>
      </c>
      <c r="Y1709" s="18">
        <f t="shared" ca="1" si="6"/>
        <v>6885110.9344100887</v>
      </c>
      <c r="Z1709" s="36"/>
      <c r="AA1709" s="36"/>
      <c r="AB1709" s="72"/>
      <c r="AC1709" s="16"/>
      <c r="AD1709" s="36"/>
      <c r="AE1709" s="24">
        <f t="shared" si="111"/>
        <v>9</v>
      </c>
      <c r="AG1709" s="74"/>
      <c r="AH1709" s="25" t="str">
        <f t="shared" ca="1" si="7"/>
        <v>-</v>
      </c>
      <c r="AI1709" s="15">
        <f t="shared" ca="1" si="8"/>
        <v>19.931377961053915</v>
      </c>
      <c r="AJ1709" s="15">
        <f t="shared" ca="1" si="9"/>
        <v>20.600753728865136</v>
      </c>
      <c r="AK1709" s="17">
        <f t="shared" ca="1" si="10"/>
        <v>9.0270985806335732E-2</v>
      </c>
      <c r="AL1709" s="17">
        <f t="shared" ca="1" si="11"/>
        <v>9.4914721516328959E-2</v>
      </c>
      <c r="AM1709" s="26">
        <f t="shared" ca="1" si="12"/>
        <v>0</v>
      </c>
      <c r="AN1709" s="26">
        <f t="shared" ca="1" si="13"/>
        <v>0</v>
      </c>
      <c r="AO1709" s="25">
        <f t="shared" si="20"/>
        <v>0</v>
      </c>
      <c r="AP1709" s="26">
        <f t="shared" si="21"/>
        <v>0</v>
      </c>
      <c r="AQ1709" s="25">
        <f t="shared" si="22"/>
        <v>1</v>
      </c>
      <c r="AR1709" s="26">
        <f t="shared" si="23"/>
        <v>0</v>
      </c>
      <c r="AT1709" s="36"/>
      <c r="AU1709" s="36"/>
      <c r="AZ1709">
        <v>1465500</v>
      </c>
      <c r="BA1709">
        <f t="shared" si="107"/>
        <v>14655000</v>
      </c>
      <c r="BD1709" s="30"/>
      <c r="BE1709" s="30"/>
      <c r="BF1709" s="30"/>
      <c r="BL1709" s="16">
        <v>5862</v>
      </c>
      <c r="BM1709">
        <f t="shared" si="108"/>
        <v>58620</v>
      </c>
    </row>
    <row r="1710" spans="1:65" x14ac:dyDescent="0.2">
      <c r="A1710" s="40">
        <v>40549</v>
      </c>
      <c r="B1710" s="13">
        <v>18.649999999999999</v>
      </c>
      <c r="C1710" s="14">
        <v>20.9</v>
      </c>
      <c r="D1710" s="31">
        <f t="shared" si="14"/>
        <v>4201.4193499995527</v>
      </c>
      <c r="E1710" s="31">
        <f t="shared" si="15"/>
        <v>4811.5860687986406</v>
      </c>
      <c r="F1710" s="16">
        <f t="shared" si="0"/>
        <v>9013.0054187981932</v>
      </c>
      <c r="G1710" s="16">
        <f t="shared" si="1"/>
        <v>19.851160783973043</v>
      </c>
      <c r="H1710" s="17">
        <f t="shared" si="2"/>
        <v>0.10765550239234456</v>
      </c>
      <c r="I1710" s="16">
        <v>17.399999999999999</v>
      </c>
      <c r="J1710" s="32">
        <f t="shared" si="16"/>
        <v>0.99748758373731305</v>
      </c>
      <c r="K1710" s="72">
        <f t="shared" ca="1" si="83"/>
        <v>2294.8776948847967</v>
      </c>
      <c r="L1710" s="16">
        <v>2299.5200199999999</v>
      </c>
      <c r="M1710" s="21">
        <f t="shared" ca="1" si="84"/>
        <v>-2.0188235261388247E-3</v>
      </c>
      <c r="N1710" s="72"/>
      <c r="O1710" s="16"/>
      <c r="P1710" s="21"/>
      <c r="Q1710" s="33">
        <f t="shared" si="17"/>
        <v>1.0025124162626868</v>
      </c>
      <c r="R1710" s="5">
        <f t="shared" ca="1" si="109"/>
        <v>12.935265947646606</v>
      </c>
      <c r="S1710" s="16">
        <v>12.526</v>
      </c>
      <c r="T1710" s="75">
        <f t="shared" ca="1" si="110"/>
        <v>3.2673315315871476E-2</v>
      </c>
      <c r="U1710" s="5">
        <f t="shared" ca="1" si="5"/>
        <v>24.412791921475062</v>
      </c>
      <c r="V1710" s="76"/>
      <c r="W1710" s="75"/>
      <c r="X1710" s="32">
        <f t="shared" si="18"/>
        <v>0.99497516747462611</v>
      </c>
      <c r="Y1710" s="18">
        <f t="shared" ca="1" si="6"/>
        <v>6850063.551251079</v>
      </c>
      <c r="Z1710" s="36"/>
      <c r="AA1710" s="36"/>
      <c r="AB1710" s="72"/>
      <c r="AC1710" s="16"/>
      <c r="AD1710" s="36"/>
      <c r="AE1710" s="24">
        <f t="shared" si="111"/>
        <v>8</v>
      </c>
      <c r="AG1710" s="74"/>
      <c r="AH1710" s="25" t="str">
        <f t="shared" ca="1" si="7"/>
        <v>-</v>
      </c>
      <c r="AI1710" s="15">
        <f t="shared" ca="1" si="8"/>
        <v>19.922260363245474</v>
      </c>
      <c r="AJ1710" s="15">
        <f t="shared" ca="1" si="9"/>
        <v>20.593111484386352</v>
      </c>
      <c r="AK1710" s="17">
        <f t="shared" ca="1" si="10"/>
        <v>9.6009145434655538E-2</v>
      </c>
      <c r="AL1710" s="17">
        <f t="shared" ca="1" si="11"/>
        <v>9.6294779657904284E-2</v>
      </c>
      <c r="AM1710" s="26">
        <f t="shared" ca="1" si="12"/>
        <v>0</v>
      </c>
      <c r="AN1710" s="26">
        <f t="shared" ca="1" si="13"/>
        <v>0</v>
      </c>
      <c r="AO1710" s="25">
        <f t="shared" si="20"/>
        <v>0</v>
      </c>
      <c r="AP1710" s="26">
        <f t="shared" si="21"/>
        <v>0</v>
      </c>
      <c r="AQ1710" s="25">
        <f t="shared" si="22"/>
        <v>1</v>
      </c>
      <c r="AR1710" s="26">
        <f t="shared" si="23"/>
        <v>0</v>
      </c>
      <c r="AT1710" s="36"/>
      <c r="AU1710" s="36"/>
      <c r="AZ1710">
        <v>1473500</v>
      </c>
      <c r="BA1710">
        <f t="shared" si="107"/>
        <v>14735000</v>
      </c>
      <c r="BD1710" s="30"/>
      <c r="BE1710" s="30"/>
      <c r="BF1710" s="30"/>
      <c r="BL1710" s="16">
        <v>5894</v>
      </c>
      <c r="BM1710">
        <f t="shared" si="108"/>
        <v>58940</v>
      </c>
    </row>
    <row r="1711" spans="1:65" x14ac:dyDescent="0.2">
      <c r="A1711" s="40">
        <v>40550</v>
      </c>
      <c r="B1711" s="13">
        <v>18.7</v>
      </c>
      <c r="C1711" s="14">
        <v>21</v>
      </c>
      <c r="D1711" s="31">
        <f t="shared" si="14"/>
        <v>3676.2419312496086</v>
      </c>
      <c r="E1711" s="31">
        <f t="shared" si="15"/>
        <v>5280.2252486879443</v>
      </c>
      <c r="F1711" s="16">
        <f t="shared" si="0"/>
        <v>8956.4671799375537</v>
      </c>
      <c r="G1711" s="16">
        <f t="shared" si="1"/>
        <v>20.055949597982778</v>
      </c>
      <c r="H1711" s="17">
        <f t="shared" si="2"/>
        <v>0.10952380952380958</v>
      </c>
      <c r="I1711" s="16">
        <v>17.14</v>
      </c>
      <c r="J1711" s="32">
        <f t="shared" si="16"/>
        <v>1.0039785385253008</v>
      </c>
      <c r="K1711" s="72">
        <f t="shared" ca="1" si="83"/>
        <v>2303.9140244171681</v>
      </c>
      <c r="L1711" s="16">
        <v>2307.1999510000001</v>
      </c>
      <c r="M1711" s="21">
        <f t="shared" ca="1" si="84"/>
        <v>-1.4242053799488669E-3</v>
      </c>
      <c r="N1711" s="72"/>
      <c r="O1711" s="16"/>
      <c r="P1711" s="21"/>
      <c r="Q1711" s="33">
        <f t="shared" si="17"/>
        <v>0.99602146147469917</v>
      </c>
      <c r="R1711" s="5">
        <f t="shared" ca="1" si="109"/>
        <v>12.88326577147191</v>
      </c>
      <c r="S1711" s="16">
        <v>12.507999999999999</v>
      </c>
      <c r="T1711" s="75">
        <f t="shared" ca="1" si="110"/>
        <v>3.0002060399097457E-2</v>
      </c>
      <c r="U1711" s="5">
        <f t="shared" ca="1" si="5"/>
        <v>24.314832230988063</v>
      </c>
      <c r="V1711" s="76"/>
      <c r="W1711" s="75"/>
      <c r="X1711" s="32">
        <f t="shared" si="18"/>
        <v>1.0079570770506017</v>
      </c>
      <c r="Y1711" s="18">
        <f t="shared" ca="1" si="6"/>
        <v>6904115.6233647419</v>
      </c>
      <c r="Z1711" s="36"/>
      <c r="AA1711" s="36"/>
      <c r="AB1711" s="72"/>
      <c r="AC1711" s="16"/>
      <c r="AD1711" s="36"/>
      <c r="AE1711" s="24">
        <f t="shared" si="111"/>
        <v>7</v>
      </c>
      <c r="AG1711" s="74"/>
      <c r="AH1711" s="25" t="str">
        <f t="shared" ca="1" si="7"/>
        <v>-</v>
      </c>
      <c r="AI1711" s="15">
        <f t="shared" ca="1" si="8"/>
        <v>19.945355045376097</v>
      </c>
      <c r="AJ1711" s="15">
        <f t="shared" ca="1" si="9"/>
        <v>20.585082326270701</v>
      </c>
      <c r="AK1711" s="17">
        <f t="shared" ca="1" si="10"/>
        <v>0.10197432720628895</v>
      </c>
      <c r="AL1711" s="17">
        <f t="shared" ca="1" si="11"/>
        <v>9.7881604291603919E-2</v>
      </c>
      <c r="AM1711" s="26">
        <f t="shared" ca="1" si="12"/>
        <v>0</v>
      </c>
      <c r="AN1711" s="26">
        <f t="shared" ca="1" si="13"/>
        <v>1</v>
      </c>
      <c r="AO1711" s="25">
        <f t="shared" si="20"/>
        <v>0</v>
      </c>
      <c r="AP1711" s="26">
        <f t="shared" si="21"/>
        <v>0</v>
      </c>
      <c r="AQ1711" s="25">
        <f t="shared" si="22"/>
        <v>1</v>
      </c>
      <c r="AR1711" s="26">
        <f t="shared" si="23"/>
        <v>0</v>
      </c>
      <c r="AT1711" s="36"/>
      <c r="AU1711" s="36"/>
      <c r="AZ1711">
        <v>1480750</v>
      </c>
      <c r="BA1711">
        <f t="shared" si="107"/>
        <v>14807500</v>
      </c>
      <c r="BD1711" s="30"/>
      <c r="BE1711" s="30"/>
      <c r="BF1711" s="30"/>
      <c r="BL1711" s="16">
        <v>5923</v>
      </c>
      <c r="BM1711">
        <f t="shared" si="108"/>
        <v>59230</v>
      </c>
    </row>
    <row r="1712" spans="1:65" x14ac:dyDescent="0.2">
      <c r="A1712" s="40">
        <v>40553</v>
      </c>
      <c r="B1712" s="13">
        <v>18.649999999999999</v>
      </c>
      <c r="C1712" s="14">
        <v>21</v>
      </c>
      <c r="D1712" s="31">
        <f t="shared" si="14"/>
        <v>3151.0645124996645</v>
      </c>
      <c r="E1712" s="31">
        <f t="shared" si="15"/>
        <v>5747.8832358605132</v>
      </c>
      <c r="F1712" s="16">
        <f t="shared" si="0"/>
        <v>8898.9477483601768</v>
      </c>
      <c r="G1712" s="16">
        <f t="shared" si="1"/>
        <v>20.167878965719432</v>
      </c>
      <c r="H1712" s="17">
        <f t="shared" si="2"/>
        <v>0.11190476190476195</v>
      </c>
      <c r="I1712" s="16">
        <v>17.54</v>
      </c>
      <c r="J1712" s="32">
        <f t="shared" si="16"/>
        <v>0.99912290359556966</v>
      </c>
      <c r="K1712" s="72">
        <f t="shared" ca="1" si="83"/>
        <v>2301.7994261341032</v>
      </c>
      <c r="L1712" s="16">
        <v>2304</v>
      </c>
      <c r="M1712" s="21">
        <f t="shared" ca="1" si="84"/>
        <v>-9.5511018485103542E-4</v>
      </c>
      <c r="N1712" s="72"/>
      <c r="O1712" s="16"/>
      <c r="P1712" s="21"/>
      <c r="Q1712" s="33">
        <f t="shared" si="17"/>
        <v>1.0008770964044305</v>
      </c>
      <c r="R1712" s="5">
        <f t="shared" ca="1" si="109"/>
        <v>12.894028466912003</v>
      </c>
      <c r="S1712" s="16">
        <v>12.545999999999999</v>
      </c>
      <c r="T1712" s="75">
        <f t="shared" ca="1" si="110"/>
        <v>2.7740193441097044E-2</v>
      </c>
      <c r="U1712" s="5">
        <f t="shared" ca="1" si="5"/>
        <v>24.335325523974152</v>
      </c>
      <c r="V1712" s="76"/>
      <c r="W1712" s="75"/>
      <c r="X1712" s="32">
        <f t="shared" si="18"/>
        <v>0.9982458071911392</v>
      </c>
      <c r="Y1712" s="18">
        <f t="shared" ca="1" si="6"/>
        <v>6891550.8890004531</v>
      </c>
      <c r="Z1712" s="36"/>
      <c r="AA1712" s="36"/>
      <c r="AB1712" s="72"/>
      <c r="AC1712" s="16"/>
      <c r="AD1712" s="36"/>
      <c r="AE1712" s="24">
        <f t="shared" si="111"/>
        <v>6</v>
      </c>
      <c r="AG1712" s="74"/>
      <c r="AH1712" s="25" t="str">
        <f t="shared" ca="1" si="7"/>
        <v>-</v>
      </c>
      <c r="AI1712" s="15">
        <f t="shared" ca="1" si="8"/>
        <v>19.986639883799171</v>
      </c>
      <c r="AJ1712" s="15">
        <f t="shared" ca="1" si="9"/>
        <v>20.582169887958649</v>
      </c>
      <c r="AK1712" s="17">
        <f t="shared" ca="1" si="10"/>
        <v>0.1059646270299221</v>
      </c>
      <c r="AL1712" s="17">
        <f t="shared" ca="1" si="11"/>
        <v>9.8473212886261291E-2</v>
      </c>
      <c r="AM1712" s="26">
        <f t="shared" ca="1" si="12"/>
        <v>0</v>
      </c>
      <c r="AN1712" s="26">
        <f t="shared" ca="1" si="13"/>
        <v>1</v>
      </c>
      <c r="AO1712" s="25">
        <f t="shared" si="20"/>
        <v>0</v>
      </c>
      <c r="AP1712" s="26">
        <f t="shared" si="21"/>
        <v>0</v>
      </c>
      <c r="AQ1712" s="25">
        <f t="shared" si="22"/>
        <v>1</v>
      </c>
      <c r="AR1712" s="26">
        <f t="shared" si="23"/>
        <v>0</v>
      </c>
      <c r="AT1712" s="36"/>
      <c r="AU1712" s="36"/>
      <c r="AZ1712">
        <v>1473750</v>
      </c>
      <c r="BA1712">
        <f t="shared" si="107"/>
        <v>14737500</v>
      </c>
      <c r="BD1712" s="30"/>
      <c r="BE1712" s="30"/>
      <c r="BF1712" s="30"/>
      <c r="BL1712" s="16">
        <v>5895</v>
      </c>
      <c r="BM1712">
        <f t="shared" si="108"/>
        <v>58950</v>
      </c>
    </row>
    <row r="1713" spans="1:65" x14ac:dyDescent="0.2">
      <c r="A1713" s="40">
        <v>40554</v>
      </c>
      <c r="B1713" s="13">
        <v>17.95</v>
      </c>
      <c r="C1713" s="14">
        <v>20.399999999999999</v>
      </c>
      <c r="D1713" s="31">
        <f t="shared" si="14"/>
        <v>2625.8870937497204</v>
      </c>
      <c r="E1713" s="31">
        <f t="shared" si="15"/>
        <v>6214.2908006074877</v>
      </c>
      <c r="F1713" s="16">
        <f t="shared" si="0"/>
        <v>8840.1778943572081</v>
      </c>
      <c r="G1713" s="16">
        <f t="shared" si="1"/>
        <v>19.672251819299547</v>
      </c>
      <c r="H1713" s="17">
        <f t="shared" si="2"/>
        <v>0.12009803921568629</v>
      </c>
      <c r="I1713" s="16">
        <v>16.89</v>
      </c>
      <c r="J1713" s="32">
        <f t="shared" si="16"/>
        <v>0.96898308651878018</v>
      </c>
      <c r="K1713" s="72">
        <f t="shared" ca="1" si="83"/>
        <v>2230.3137833516798</v>
      </c>
      <c r="L1713" s="16">
        <v>2236.1599120000001</v>
      </c>
      <c r="M1713" s="21">
        <f t="shared" ca="1" si="84"/>
        <v>-2.6143607248068071E-3</v>
      </c>
      <c r="N1713" s="72"/>
      <c r="O1713" s="16"/>
      <c r="P1713" s="21"/>
      <c r="Q1713" s="33">
        <f t="shared" si="17"/>
        <v>1.0310169134812199</v>
      </c>
      <c r="R1713" s="5">
        <f t="shared" ca="1" si="109"/>
        <v>13.293407623345693</v>
      </c>
      <c r="S1713" s="16">
        <v>12.916</v>
      </c>
      <c r="T1713" s="75">
        <f t="shared" ca="1" si="110"/>
        <v>2.9220162848071624E-2</v>
      </c>
      <c r="U1713" s="5">
        <f t="shared" ca="1" si="5"/>
        <v>25.089273238740109</v>
      </c>
      <c r="V1713" s="76"/>
      <c r="W1713" s="75"/>
      <c r="X1713" s="32">
        <f t="shared" si="18"/>
        <v>0.93796617303756036</v>
      </c>
      <c r="Y1713" s="18">
        <f t="shared" ca="1" si="6"/>
        <v>6463616.1948384279</v>
      </c>
      <c r="Z1713" s="36"/>
      <c r="AA1713" s="36"/>
      <c r="AB1713" s="72"/>
      <c r="AC1713" s="16"/>
      <c r="AD1713" s="36"/>
      <c r="AE1713" s="24">
        <f t="shared" si="111"/>
        <v>5</v>
      </c>
      <c r="AG1713" s="74"/>
      <c r="AH1713" s="25" t="str">
        <f t="shared" ca="1" si="7"/>
        <v>-</v>
      </c>
      <c r="AI1713" s="15">
        <f t="shared" ca="1" si="8"/>
        <v>20.003421333835899</v>
      </c>
      <c r="AJ1713" s="15">
        <f t="shared" ca="1" si="9"/>
        <v>20.559790399104969</v>
      </c>
      <c r="AK1713" s="17">
        <f t="shared" ca="1" si="10"/>
        <v>0.10997784433870354</v>
      </c>
      <c r="AL1713" s="17">
        <f t="shared" ca="1" si="11"/>
        <v>9.7800327991562686E-2</v>
      </c>
      <c r="AM1713" s="26">
        <f t="shared" ca="1" si="12"/>
        <v>0</v>
      </c>
      <c r="AN1713" s="26">
        <f t="shared" ca="1" si="13"/>
        <v>1</v>
      </c>
      <c r="AO1713" s="25">
        <f t="shared" si="20"/>
        <v>0</v>
      </c>
      <c r="AP1713" s="26">
        <f t="shared" si="21"/>
        <v>0</v>
      </c>
      <c r="AQ1713" s="25">
        <f t="shared" si="22"/>
        <v>1</v>
      </c>
      <c r="AR1713" s="26">
        <f t="shared" si="23"/>
        <v>0</v>
      </c>
      <c r="AT1713" s="36"/>
      <c r="AU1713" s="36"/>
      <c r="AZ1713">
        <v>1385250</v>
      </c>
      <c r="BA1713">
        <f t="shared" si="107"/>
        <v>13852500</v>
      </c>
      <c r="BD1713" s="30"/>
      <c r="BE1713" s="30"/>
      <c r="BF1713" s="30"/>
      <c r="BL1713" s="16">
        <v>5541</v>
      </c>
      <c r="BM1713">
        <f t="shared" si="108"/>
        <v>55410</v>
      </c>
    </row>
    <row r="1714" spans="1:65" x14ac:dyDescent="0.2">
      <c r="A1714" s="40">
        <v>40555</v>
      </c>
      <c r="B1714" s="13">
        <v>17</v>
      </c>
      <c r="C1714" s="14">
        <v>19.45</v>
      </c>
      <c r="D1714" s="31">
        <f t="shared" si="14"/>
        <v>2100.7096749997763</v>
      </c>
      <c r="E1714" s="31">
        <f t="shared" si="15"/>
        <v>6676.395441125208</v>
      </c>
      <c r="F1714" s="16">
        <f t="shared" si="0"/>
        <v>8777.1051161249852</v>
      </c>
      <c r="G1714" s="16">
        <f t="shared" si="1"/>
        <v>18.863617743475114</v>
      </c>
      <c r="H1714" s="17">
        <f t="shared" si="2"/>
        <v>0.12596401028277637</v>
      </c>
      <c r="I1714" s="16">
        <v>16.239999999999998</v>
      </c>
      <c r="J1714" s="32">
        <f t="shared" si="16"/>
        <v>0.95205317815759061</v>
      </c>
      <c r="K1714" s="72">
        <f t="shared" ca="1" si="83"/>
        <v>2123.2907598898455</v>
      </c>
      <c r="L1714" s="16">
        <v>2139.5200199999999</v>
      </c>
      <c r="M1714" s="21">
        <f t="shared" ca="1" si="84"/>
        <v>-7.5854677490488865E-3</v>
      </c>
      <c r="N1714" s="72"/>
      <c r="O1714" s="16"/>
      <c r="P1714" s="21"/>
      <c r="Q1714" s="33">
        <f t="shared" si="17"/>
        <v>1.0479468218424093</v>
      </c>
      <c r="R1714" s="5">
        <f t="shared" ca="1" si="109"/>
        <v>13.930203932189992</v>
      </c>
      <c r="S1714" s="16">
        <v>13.492000000000001</v>
      </c>
      <c r="T1714" s="75">
        <f t="shared" ca="1" si="110"/>
        <v>3.2478797227245081E-2</v>
      </c>
      <c r="U1714" s="5">
        <f t="shared" ca="1" si="5"/>
        <v>26.291324027186484</v>
      </c>
      <c r="V1714" s="76"/>
      <c r="W1714" s="75"/>
      <c r="X1714" s="32">
        <f t="shared" si="18"/>
        <v>0.90410635631518133</v>
      </c>
      <c r="Y1714" s="18">
        <f t="shared" ca="1" si="6"/>
        <v>5843411.8879974158</v>
      </c>
      <c r="Z1714" s="36"/>
      <c r="AA1714" s="36"/>
      <c r="AB1714" s="72"/>
      <c r="AC1714" s="16"/>
      <c r="AD1714" s="36"/>
      <c r="AE1714" s="24">
        <f t="shared" si="111"/>
        <v>4</v>
      </c>
      <c r="AG1714" s="74"/>
      <c r="AH1714" s="25" t="str">
        <f t="shared" ca="1" si="7"/>
        <v>-</v>
      </c>
      <c r="AI1714" s="15">
        <f t="shared" ca="1" si="8"/>
        <v>19.965584578515866</v>
      </c>
      <c r="AJ1714" s="15">
        <f t="shared" ca="1" si="9"/>
        <v>20.484853936160555</v>
      </c>
      <c r="AK1714" s="17">
        <f t="shared" ca="1" si="10"/>
        <v>0.11375744855641197</v>
      </c>
      <c r="AL1714" s="17">
        <f t="shared" ca="1" si="11"/>
        <v>9.6449160059172603E-2</v>
      </c>
      <c r="AM1714" s="26">
        <f t="shared" ca="1" si="12"/>
        <v>0</v>
      </c>
      <c r="AN1714" s="26">
        <f t="shared" ca="1" si="13"/>
        <v>1</v>
      </c>
      <c r="AO1714" s="25">
        <f t="shared" si="20"/>
        <v>0</v>
      </c>
      <c r="AP1714" s="26">
        <f t="shared" si="21"/>
        <v>0</v>
      </c>
      <c r="AQ1714" s="25">
        <f t="shared" si="22"/>
        <v>1</v>
      </c>
      <c r="AR1714" s="26">
        <f t="shared" si="23"/>
        <v>0</v>
      </c>
      <c r="AT1714" s="36"/>
      <c r="AU1714" s="36"/>
      <c r="AZ1714">
        <v>1269250</v>
      </c>
      <c r="BA1714">
        <f t="shared" si="107"/>
        <v>12692500</v>
      </c>
      <c r="BD1714" s="30"/>
      <c r="BE1714" s="30"/>
      <c r="BF1714" s="30"/>
      <c r="BL1714" s="16">
        <v>5077</v>
      </c>
      <c r="BM1714">
        <f t="shared" si="108"/>
        <v>50770</v>
      </c>
    </row>
    <row r="1715" spans="1:65" x14ac:dyDescent="0.2">
      <c r="A1715" s="40">
        <v>40556</v>
      </c>
      <c r="B1715" s="13">
        <v>16.95</v>
      </c>
      <c r="C1715" s="14">
        <v>19.3</v>
      </c>
      <c r="D1715" s="31">
        <f t="shared" si="14"/>
        <v>1575.5322562498322</v>
      </c>
      <c r="E1715" s="31">
        <f t="shared" si="15"/>
        <v>7135.4194060994523</v>
      </c>
      <c r="F1715" s="16">
        <f t="shared" si="0"/>
        <v>8710.9516623492855</v>
      </c>
      <c r="G1715" s="16">
        <f t="shared" si="1"/>
        <v>18.874960240200831</v>
      </c>
      <c r="H1715" s="17">
        <f t="shared" si="2"/>
        <v>0.12176165803108818</v>
      </c>
      <c r="I1715" s="16">
        <v>16.39</v>
      </c>
      <c r="J1715" s="32">
        <f t="shared" si="16"/>
        <v>0.99305971062974563</v>
      </c>
      <c r="K1715" s="72">
        <f t="shared" ca="1" si="83"/>
        <v>2108.4685460568148</v>
      </c>
      <c r="L1715" s="16">
        <v>2111.360107</v>
      </c>
      <c r="M1715" s="21">
        <f t="shared" ca="1" si="84"/>
        <v>-1.369525233331095E-3</v>
      </c>
      <c r="N1715" s="72"/>
      <c r="O1715" s="16"/>
      <c r="P1715" s="21"/>
      <c r="Q1715" s="33">
        <f t="shared" si="17"/>
        <v>1.0069402893702544</v>
      </c>
      <c r="R1715" s="5">
        <f t="shared" ca="1" si="109"/>
        <v>14.026299236944476</v>
      </c>
      <c r="S1715" s="16">
        <v>13.61</v>
      </c>
      <c r="T1715" s="75">
        <f t="shared" ca="1" si="110"/>
        <v>3.0587747020167297E-2</v>
      </c>
      <c r="U1715" s="5">
        <f t="shared" ca="1" si="5"/>
        <v>26.472887082072585</v>
      </c>
      <c r="V1715" s="76"/>
      <c r="W1715" s="75"/>
      <c r="X1715" s="32">
        <f t="shared" si="18"/>
        <v>0.98611942125949126</v>
      </c>
      <c r="Y1715" s="18">
        <f t="shared" ca="1" si="6"/>
        <v>5761922.7140456699</v>
      </c>
      <c r="Z1715" s="36"/>
      <c r="AA1715" s="36"/>
      <c r="AB1715" s="72"/>
      <c r="AC1715" s="16"/>
      <c r="AD1715" s="36"/>
      <c r="AE1715" s="24">
        <f t="shared" si="111"/>
        <v>3</v>
      </c>
      <c r="AG1715" s="74"/>
      <c r="AH1715" s="25" t="str">
        <f t="shared" ca="1" si="7"/>
        <v>-</v>
      </c>
      <c r="AI1715" s="15">
        <f t="shared" ca="1" si="8"/>
        <v>19.913608483576212</v>
      </c>
      <c r="AJ1715" s="15">
        <f t="shared" ca="1" si="9"/>
        <v>20.41579251888103</v>
      </c>
      <c r="AK1715" s="17">
        <f t="shared" ca="1" si="10"/>
        <v>0.11615129689174448</v>
      </c>
      <c r="AL1715" s="17">
        <f t="shared" ca="1" si="11"/>
        <v>9.5942380569232488E-2</v>
      </c>
      <c r="AM1715" s="26">
        <f t="shared" ca="1" si="12"/>
        <v>0</v>
      </c>
      <c r="AN1715" s="26">
        <f t="shared" ca="1" si="13"/>
        <v>1</v>
      </c>
      <c r="AO1715" s="25">
        <f t="shared" si="20"/>
        <v>0</v>
      </c>
      <c r="AP1715" s="26">
        <f t="shared" si="21"/>
        <v>0</v>
      </c>
      <c r="AQ1715" s="25">
        <f t="shared" si="22"/>
        <v>1</v>
      </c>
      <c r="AR1715" s="26">
        <f t="shared" si="23"/>
        <v>0</v>
      </c>
      <c r="AT1715" s="36"/>
      <c r="AU1715" s="36"/>
      <c r="AZ1715">
        <v>1244500</v>
      </c>
      <c r="BA1715">
        <f t="shared" si="107"/>
        <v>12445000</v>
      </c>
      <c r="BD1715" s="30"/>
      <c r="BE1715" s="30"/>
      <c r="BF1715" s="30"/>
      <c r="BL1715" s="16">
        <v>4978</v>
      </c>
      <c r="BM1715">
        <f t="shared" si="108"/>
        <v>49780</v>
      </c>
    </row>
    <row r="1716" spans="1:65" x14ac:dyDescent="0.2">
      <c r="A1716" s="40">
        <v>40557</v>
      </c>
      <c r="B1716" s="13">
        <v>16.25</v>
      </c>
      <c r="C1716" s="14">
        <v>18.399999999999999</v>
      </c>
      <c r="D1716" s="31">
        <f t="shared" si="14"/>
        <v>1050.3548374998882</v>
      </c>
      <c r="E1716" s="31">
        <f t="shared" si="15"/>
        <v>7596.6503515819159</v>
      </c>
      <c r="F1716" s="16">
        <f t="shared" si="0"/>
        <v>8647.0051890818031</v>
      </c>
      <c r="G1716" s="16">
        <f t="shared" si="1"/>
        <v>18.138838724940729</v>
      </c>
      <c r="H1716" s="17">
        <f t="shared" si="2"/>
        <v>0.11684782608695643</v>
      </c>
      <c r="I1716" s="16">
        <v>15.46</v>
      </c>
      <c r="J1716" s="32">
        <f t="shared" si="16"/>
        <v>0.95394546943460101</v>
      </c>
      <c r="K1716" s="72">
        <f t="shared" ca="1" si="83"/>
        <v>2011.282017675607</v>
      </c>
      <c r="L1716" s="16">
        <v>2020.4799800000001</v>
      </c>
      <c r="M1716" s="21">
        <f t="shared" ca="1" si="84"/>
        <v>-4.5523649902203308E-3</v>
      </c>
      <c r="N1716" s="72"/>
      <c r="O1716" s="16"/>
      <c r="P1716" s="21"/>
      <c r="Q1716" s="33">
        <f t="shared" si="17"/>
        <v>1.046054530565399</v>
      </c>
      <c r="R1716" s="5">
        <f t="shared" ca="1" si="109"/>
        <v>14.671662636239732</v>
      </c>
      <c r="S1716" s="16">
        <v>14.209</v>
      </c>
      <c r="T1716" s="75">
        <f t="shared" ca="1" si="110"/>
        <v>3.2561238386919052E-2</v>
      </c>
      <c r="U1716" s="5">
        <f t="shared" ca="1" si="5"/>
        <v>27.691135418870928</v>
      </c>
      <c r="V1716" s="76"/>
      <c r="W1716" s="75"/>
      <c r="X1716" s="32">
        <f t="shared" si="18"/>
        <v>0.90789093886920202</v>
      </c>
      <c r="Y1716" s="18">
        <f t="shared" ca="1" si="6"/>
        <v>5230853.1410707757</v>
      </c>
      <c r="Z1716" s="36"/>
      <c r="AA1716" s="36"/>
      <c r="AB1716" s="72"/>
      <c r="AC1716" s="16"/>
      <c r="AD1716" s="36"/>
      <c r="AE1716" s="24">
        <f t="shared" si="111"/>
        <v>2</v>
      </c>
      <c r="AG1716" s="74"/>
      <c r="AH1716" s="25" t="str">
        <f t="shared" ca="1" si="7"/>
        <v>-</v>
      </c>
      <c r="AI1716" s="15">
        <f t="shared" ca="1" si="8"/>
        <v>19.806150600192176</v>
      </c>
      <c r="AJ1716" s="15">
        <f t="shared" ca="1" si="9"/>
        <v>20.302852244024542</v>
      </c>
      <c r="AK1716" s="17">
        <f t="shared" ca="1" si="10"/>
        <v>0.11768335084084647</v>
      </c>
      <c r="AL1716" s="17">
        <f t="shared" ca="1" si="11"/>
        <v>9.7230111483704834E-2</v>
      </c>
      <c r="AM1716" s="26">
        <f t="shared" ca="1" si="12"/>
        <v>0</v>
      </c>
      <c r="AN1716" s="26">
        <f t="shared" ca="1" si="13"/>
        <v>1</v>
      </c>
      <c r="AO1716" s="25">
        <f t="shared" si="20"/>
        <v>0</v>
      </c>
      <c r="AP1716" s="26">
        <f t="shared" si="21"/>
        <v>0</v>
      </c>
      <c r="AQ1716" s="25">
        <f t="shared" si="22"/>
        <v>1</v>
      </c>
      <c r="AR1716" s="26">
        <f t="shared" si="23"/>
        <v>0</v>
      </c>
      <c r="AT1716" s="36"/>
      <c r="AU1716" s="36"/>
      <c r="AZ1716">
        <v>1132500</v>
      </c>
      <c r="BA1716">
        <f t="shared" si="107"/>
        <v>11325000</v>
      </c>
      <c r="BD1716" s="30"/>
      <c r="BE1716" s="30"/>
      <c r="BF1716" s="30"/>
      <c r="BL1716" s="16">
        <v>4530</v>
      </c>
      <c r="BM1716">
        <f t="shared" si="108"/>
        <v>45300</v>
      </c>
    </row>
    <row r="1717" spans="1:65" x14ac:dyDescent="0.2">
      <c r="A1717" s="40">
        <v>40561</v>
      </c>
      <c r="B1717" s="13">
        <v>15.9</v>
      </c>
      <c r="C1717" s="14">
        <v>17.850000000000001</v>
      </c>
      <c r="D1717" s="31">
        <f t="shared" si="14"/>
        <v>525.17741874994408</v>
      </c>
      <c r="E1717" s="31">
        <f t="shared" si="15"/>
        <v>8060.4619306409695</v>
      </c>
      <c r="F1717" s="16">
        <f t="shared" si="0"/>
        <v>8585.6393493909127</v>
      </c>
      <c r="G1717" s="16">
        <f t="shared" si="1"/>
        <v>17.730719894595271</v>
      </c>
      <c r="H1717" s="17">
        <f t="shared" si="2"/>
        <v>0.10924369747899165</v>
      </c>
      <c r="I1717" s="16">
        <v>15.87</v>
      </c>
      <c r="J1717" s="32">
        <f t="shared" si="16"/>
        <v>0.97056317956903038</v>
      </c>
      <c r="K1717" s="72">
        <f t="shared" ca="1" si="83"/>
        <v>1951.9966878472408</v>
      </c>
      <c r="L1717" s="16">
        <v>1955.839966</v>
      </c>
      <c r="M1717" s="21">
        <f t="shared" ca="1" si="84"/>
        <v>-1.9650269038214551E-3</v>
      </c>
      <c r="N1717" s="72"/>
      <c r="O1717" s="16"/>
      <c r="P1717" s="21"/>
      <c r="Q1717" s="33">
        <f t="shared" si="17"/>
        <v>1.0294368204309696</v>
      </c>
      <c r="R1717" s="5">
        <f t="shared" ca="1" si="109"/>
        <v>15.102920540668894</v>
      </c>
      <c r="S1717" s="16">
        <v>14.657</v>
      </c>
      <c r="T1717" s="75">
        <f t="shared" ca="1" si="110"/>
        <v>3.0423725228143121E-2</v>
      </c>
      <c r="U1717" s="5">
        <f t="shared" ca="1" si="5"/>
        <v>28.50529847506926</v>
      </c>
      <c r="V1717" s="76"/>
      <c r="W1717" s="75"/>
      <c r="X1717" s="32">
        <f t="shared" si="18"/>
        <v>0.94112635913806086</v>
      </c>
      <c r="Y1717" s="18">
        <f t="shared" ca="1" si="6"/>
        <v>4922569.7807941381</v>
      </c>
      <c r="Z1717" s="36"/>
      <c r="AA1717" s="36"/>
      <c r="AB1717" s="72"/>
      <c r="AC1717" s="16"/>
      <c r="AD1717" s="36"/>
      <c r="AE1717" s="24">
        <f t="shared" si="111"/>
        <v>1</v>
      </c>
      <c r="AG1717" s="74"/>
      <c r="AH1717" s="25" t="str">
        <f t="shared" ca="1" si="7"/>
        <v>-</v>
      </c>
      <c r="AI1717" s="15">
        <f t="shared" ca="1" si="8"/>
        <v>19.692845855961952</v>
      </c>
      <c r="AJ1717" s="15">
        <f t="shared" ca="1" si="9"/>
        <v>20.191406387795155</v>
      </c>
      <c r="AK1717" s="17">
        <f t="shared" ca="1" si="10"/>
        <v>0.11763666550004348</v>
      </c>
      <c r="AL1717" s="17">
        <f t="shared" ca="1" si="11"/>
        <v>9.9127448144587293E-2</v>
      </c>
      <c r="AM1717" s="26">
        <f t="shared" ca="1" si="12"/>
        <v>0</v>
      </c>
      <c r="AN1717" s="26">
        <f t="shared" ca="1" si="13"/>
        <v>1</v>
      </c>
      <c r="AO1717" s="25">
        <f t="shared" si="20"/>
        <v>0</v>
      </c>
      <c r="AP1717" s="26">
        <f t="shared" si="21"/>
        <v>0</v>
      </c>
      <c r="AQ1717" s="25">
        <f t="shared" si="22"/>
        <v>1</v>
      </c>
      <c r="AR1717" s="26">
        <f t="shared" si="23"/>
        <v>0</v>
      </c>
      <c r="AT1717" s="36"/>
      <c r="AU1717" s="36"/>
      <c r="AZ1717">
        <v>1057000</v>
      </c>
      <c r="BA1717">
        <f t="shared" si="107"/>
        <v>10570000</v>
      </c>
      <c r="BD1717" s="30"/>
      <c r="BE1717" s="30"/>
      <c r="BF1717" s="30"/>
      <c r="BL1717" s="16">
        <v>4228</v>
      </c>
      <c r="BM1717">
        <f t="shared" si="108"/>
        <v>42280</v>
      </c>
    </row>
    <row r="1718" spans="1:65" x14ac:dyDescent="0.2">
      <c r="A1718" s="41">
        <v>40562</v>
      </c>
      <c r="B1718" s="13">
        <v>18.75</v>
      </c>
      <c r="C1718" s="14">
        <v>20.9</v>
      </c>
      <c r="D1718" s="31">
        <f t="shared" si="14"/>
        <v>8528.267026334197</v>
      </c>
      <c r="E1718" s="31">
        <f t="shared" si="15"/>
        <v>0</v>
      </c>
      <c r="F1718" s="16">
        <f t="shared" si="0"/>
        <v>8528.267026334197</v>
      </c>
      <c r="G1718" s="16">
        <f t="shared" si="1"/>
        <v>18.75</v>
      </c>
      <c r="H1718" s="17">
        <f t="shared" si="2"/>
        <v>0.10287081339712911</v>
      </c>
      <c r="I1718" s="16">
        <v>17.309999999999999</v>
      </c>
      <c r="J1718" s="32">
        <f t="shared" si="16"/>
        <v>1.0504201680672267</v>
      </c>
      <c r="K1718" s="72">
        <f t="shared" ca="1" si="83"/>
        <v>2050.3330975353333</v>
      </c>
      <c r="L1718" s="16">
        <v>2059.5200199999999</v>
      </c>
      <c r="M1718" s="21">
        <f t="shared" ca="1" si="84"/>
        <v>-4.4607104448863878E-3</v>
      </c>
      <c r="N1718" s="72"/>
      <c r="O1718" s="16"/>
      <c r="P1718" s="21"/>
      <c r="Q1718" s="33">
        <f t="shared" si="17"/>
        <v>0.94957983193277329</v>
      </c>
      <c r="R1718" s="5">
        <f t="shared" ca="1" si="109"/>
        <v>14.34083130364273</v>
      </c>
      <c r="S1718" s="16">
        <v>13.802</v>
      </c>
      <c r="T1718" s="75">
        <f t="shared" ca="1" si="110"/>
        <v>3.904008865691426E-2</v>
      </c>
      <c r="U1718" s="5">
        <f t="shared" ca="1" si="5"/>
        <v>27.067129848504983</v>
      </c>
      <c r="V1718" s="76"/>
      <c r="W1718" s="75"/>
      <c r="X1718" s="32">
        <f t="shared" si="18"/>
        <v>1.1008403361344534</v>
      </c>
      <c r="Y1718" s="18">
        <f t="shared" ca="1" si="6"/>
        <v>5418606.733193947</v>
      </c>
      <c r="Z1718" s="36"/>
      <c r="AA1718" s="36"/>
      <c r="AB1718" s="72"/>
      <c r="AC1718" s="16"/>
      <c r="AD1718" s="36"/>
      <c r="AE1718" s="24">
        <v>20</v>
      </c>
      <c r="AG1718" s="74"/>
      <c r="AH1718" s="25" t="str">
        <f t="shared" ca="1" si="7"/>
        <v>-</v>
      </c>
      <c r="AI1718" s="15">
        <f t="shared" ca="1" si="8"/>
        <v>19.639072372044978</v>
      </c>
      <c r="AJ1718" s="15">
        <f t="shared" ca="1" si="9"/>
        <v>20.139531978449256</v>
      </c>
      <c r="AK1718" s="17">
        <f t="shared" ca="1" si="10"/>
        <v>0.11613100741543801</v>
      </c>
      <c r="AL1718" s="17">
        <f t="shared" ca="1" si="11"/>
        <v>0.10182124179799981</v>
      </c>
      <c r="AM1718" s="26">
        <f t="shared" ca="1" si="12"/>
        <v>0</v>
      </c>
      <c r="AN1718" s="26">
        <f t="shared" ca="1" si="13"/>
        <v>1</v>
      </c>
      <c r="AO1718" s="25">
        <f t="shared" si="20"/>
        <v>0</v>
      </c>
      <c r="AP1718" s="26">
        <f t="shared" si="21"/>
        <v>0</v>
      </c>
      <c r="AQ1718" s="25">
        <f t="shared" si="22"/>
        <v>1</v>
      </c>
      <c r="AR1718" s="26">
        <f t="shared" si="23"/>
        <v>0</v>
      </c>
      <c r="AT1718" s="36"/>
      <c r="AU1718" s="36"/>
      <c r="AZ1718">
        <v>1171250</v>
      </c>
      <c r="BA1718">
        <f t="shared" si="107"/>
        <v>11712500</v>
      </c>
      <c r="BD1718" s="30"/>
      <c r="BE1718" s="30"/>
      <c r="BF1718" s="30"/>
      <c r="BL1718" s="16">
        <v>4685</v>
      </c>
      <c r="BM1718">
        <f t="shared" si="108"/>
        <v>46850</v>
      </c>
    </row>
    <row r="1719" spans="1:65" x14ac:dyDescent="0.2">
      <c r="A1719" s="40">
        <v>40563</v>
      </c>
      <c r="B1719" s="13">
        <v>18.649999999999999</v>
      </c>
      <c r="C1719" s="14">
        <v>20.85</v>
      </c>
      <c r="D1719" s="31">
        <f t="shared" si="14"/>
        <v>8101.8536750174871</v>
      </c>
      <c r="E1719" s="31">
        <f t="shared" si="15"/>
        <v>382.54786302336413</v>
      </c>
      <c r="F1719" s="16">
        <f t="shared" si="0"/>
        <v>8484.4015380408509</v>
      </c>
      <c r="G1719" s="16">
        <f t="shared" si="1"/>
        <v>18.74919442106529</v>
      </c>
      <c r="H1719" s="17">
        <f t="shared" si="2"/>
        <v>0.10551558752997614</v>
      </c>
      <c r="I1719" s="16">
        <v>17.989999999999998</v>
      </c>
      <c r="J1719" s="32">
        <f t="shared" si="16"/>
        <v>0.99481371610845293</v>
      </c>
      <c r="K1719" s="72">
        <f t="shared" ca="1" si="83"/>
        <v>2039.6163335582507</v>
      </c>
      <c r="L1719" s="16">
        <v>2038.400024</v>
      </c>
      <c r="M1719" s="21">
        <f t="shared" ca="1" si="84"/>
        <v>5.9669816715559156E-4</v>
      </c>
      <c r="N1719" s="72"/>
      <c r="O1719" s="16"/>
      <c r="P1719" s="21"/>
      <c r="Q1719" s="33">
        <f t="shared" si="17"/>
        <v>1.0051862838915471</v>
      </c>
      <c r="R1719" s="5">
        <f t="shared" ca="1" si="109"/>
        <v>14.414606407462704</v>
      </c>
      <c r="S1719" s="16">
        <v>13.962999999999999</v>
      </c>
      <c r="T1719" s="75">
        <f t="shared" ca="1" si="110"/>
        <v>3.2343078669534148E-2</v>
      </c>
      <c r="U1719" s="5">
        <f t="shared" ca="1" si="5"/>
        <v>27.206576207213914</v>
      </c>
      <c r="V1719" s="76"/>
      <c r="W1719" s="75"/>
      <c r="X1719" s="32">
        <f t="shared" si="18"/>
        <v>0.98962743221690586</v>
      </c>
      <c r="Y1719" s="18">
        <f t="shared" ca="1" si="6"/>
        <v>5362048.9511128403</v>
      </c>
      <c r="Z1719" s="36"/>
      <c r="AA1719" s="36"/>
      <c r="AB1719" s="72"/>
      <c r="AC1719" s="16"/>
      <c r="AD1719" s="36"/>
      <c r="AE1719" s="24">
        <f t="shared" ref="AE1719:AE1737" si="112">AE1718-1</f>
        <v>19</v>
      </c>
      <c r="AG1719" s="74"/>
      <c r="AH1719" s="25" t="str">
        <f t="shared" ca="1" si="7"/>
        <v>-</v>
      </c>
      <c r="AI1719" s="15">
        <f t="shared" ca="1" si="8"/>
        <v>19.609136401432458</v>
      </c>
      <c r="AJ1719" s="15">
        <f t="shared" ca="1" si="9"/>
        <v>20.09076628622666</v>
      </c>
      <c r="AK1719" s="17">
        <f t="shared" ca="1" si="10"/>
        <v>0.11370059880115298</v>
      </c>
      <c r="AL1719" s="17">
        <f t="shared" ca="1" si="11"/>
        <v>0.10456322629259593</v>
      </c>
      <c r="AM1719" s="26">
        <f t="shared" ca="1" si="12"/>
        <v>0</v>
      </c>
      <c r="AN1719" s="26">
        <f t="shared" ca="1" si="13"/>
        <v>1</v>
      </c>
      <c r="AO1719" s="25">
        <f t="shared" si="20"/>
        <v>0</v>
      </c>
      <c r="AP1719" s="26">
        <f t="shared" si="21"/>
        <v>0</v>
      </c>
      <c r="AQ1719" s="25">
        <f t="shared" si="22"/>
        <v>1</v>
      </c>
      <c r="AR1719" s="26">
        <f t="shared" si="23"/>
        <v>0</v>
      </c>
      <c r="AT1719" s="36"/>
      <c r="AU1719" s="36"/>
      <c r="AZ1719">
        <v>1155750</v>
      </c>
      <c r="BA1719">
        <f t="shared" si="107"/>
        <v>11557500</v>
      </c>
      <c r="BD1719" s="30"/>
      <c r="BE1719" s="30"/>
      <c r="BF1719" s="30"/>
      <c r="BL1719" s="16">
        <v>4623</v>
      </c>
      <c r="BM1719">
        <f t="shared" si="108"/>
        <v>46230</v>
      </c>
    </row>
    <row r="1720" spans="1:65" x14ac:dyDescent="0.2">
      <c r="A1720" s="40">
        <v>40564</v>
      </c>
      <c r="B1720" s="13">
        <v>18.850000000000001</v>
      </c>
      <c r="C1720" s="14">
        <v>21</v>
      </c>
      <c r="D1720" s="31">
        <f t="shared" si="14"/>
        <v>7675.4403237007773</v>
      </c>
      <c r="E1720" s="31">
        <f t="shared" si="15"/>
        <v>763.96795904526516</v>
      </c>
      <c r="F1720" s="16">
        <f t="shared" si="0"/>
        <v>8439.4082827460425</v>
      </c>
      <c r="G1720" s="16">
        <f t="shared" si="1"/>
        <v>19.044626335984407</v>
      </c>
      <c r="H1720" s="17">
        <f t="shared" si="2"/>
        <v>0.10238095238095235</v>
      </c>
      <c r="I1720" s="16">
        <v>18.47</v>
      </c>
      <c r="J1720" s="32">
        <f t="shared" si="16"/>
        <v>1.0103704294307343</v>
      </c>
      <c r="K1720" s="72">
        <f t="shared" ca="1" si="83"/>
        <v>2060.6840174278873</v>
      </c>
      <c r="L1720" s="16">
        <v>2062.719971</v>
      </c>
      <c r="M1720" s="21">
        <f t="shared" ca="1" si="84"/>
        <v>-9.8702373600701582E-4</v>
      </c>
      <c r="N1720" s="72"/>
      <c r="O1720" s="16"/>
      <c r="P1720" s="21"/>
      <c r="Q1720" s="33">
        <f t="shared" si="17"/>
        <v>0.9896295705692657</v>
      </c>
      <c r="R1720" s="5">
        <f t="shared" ca="1" si="109"/>
        <v>14.264526482773542</v>
      </c>
      <c r="S1720" s="16">
        <v>13.835000000000001</v>
      </c>
      <c r="T1720" s="75">
        <f t="shared" ca="1" si="110"/>
        <v>3.1046366662344865E-2</v>
      </c>
      <c r="U1720" s="5">
        <f t="shared" ca="1" si="5"/>
        <v>26.923510558997233</v>
      </c>
      <c r="V1720" s="76"/>
      <c r="W1720" s="75"/>
      <c r="X1720" s="32">
        <f t="shared" si="18"/>
        <v>1.0207408588614686</v>
      </c>
      <c r="Y1720" s="18">
        <f t="shared" ca="1" si="6"/>
        <v>5472902.2390830079</v>
      </c>
      <c r="Z1720" s="36"/>
      <c r="AA1720" s="36"/>
      <c r="AB1720" s="72"/>
      <c r="AC1720" s="16"/>
      <c r="AD1720" s="36"/>
      <c r="AE1720" s="24">
        <f t="shared" si="112"/>
        <v>18</v>
      </c>
      <c r="AG1720" s="74"/>
      <c r="AH1720" s="25" t="str">
        <f t="shared" ca="1" si="7"/>
        <v>-</v>
      </c>
      <c r="AI1720" s="15">
        <f t="shared" ca="1" si="8"/>
        <v>19.604981661318082</v>
      </c>
      <c r="AJ1720" s="15">
        <f t="shared" ca="1" si="9"/>
        <v>20.063093977231446</v>
      </c>
      <c r="AK1720" s="17">
        <f t="shared" ca="1" si="10"/>
        <v>0.10977008915084897</v>
      </c>
      <c r="AL1720" s="17">
        <f t="shared" ca="1" si="11"/>
        <v>0.10638537677750384</v>
      </c>
      <c r="AM1720" s="26">
        <f t="shared" ca="1" si="12"/>
        <v>0</v>
      </c>
      <c r="AN1720" s="26">
        <f t="shared" ca="1" si="13"/>
        <v>1</v>
      </c>
      <c r="AO1720" s="25">
        <f t="shared" si="20"/>
        <v>0</v>
      </c>
      <c r="AP1720" s="26">
        <f t="shared" si="21"/>
        <v>0</v>
      </c>
      <c r="AQ1720" s="25">
        <f t="shared" si="22"/>
        <v>1</v>
      </c>
      <c r="AR1720" s="26">
        <f t="shared" si="23"/>
        <v>0</v>
      </c>
      <c r="AT1720" s="36"/>
      <c r="AU1720" s="36"/>
      <c r="AZ1720">
        <v>1181250</v>
      </c>
      <c r="BA1720">
        <f t="shared" si="107"/>
        <v>11812500</v>
      </c>
      <c r="BD1720" s="30"/>
      <c r="BE1720" s="30"/>
      <c r="BF1720" s="30"/>
      <c r="BL1720" s="16">
        <v>4725</v>
      </c>
      <c r="BM1720">
        <f t="shared" si="108"/>
        <v>47250</v>
      </c>
    </row>
    <row r="1721" spans="1:65" x14ac:dyDescent="0.2">
      <c r="A1721" s="40">
        <v>40567</v>
      </c>
      <c r="B1721" s="13">
        <v>18.399999999999999</v>
      </c>
      <c r="C1721" s="14">
        <v>20.55</v>
      </c>
      <c r="D1721" s="31">
        <f t="shared" si="14"/>
        <v>7249.0269723840674</v>
      </c>
      <c r="E1721" s="31">
        <f t="shared" si="15"/>
        <v>1146.7247053462165</v>
      </c>
      <c r="F1721" s="16">
        <f t="shared" si="0"/>
        <v>8395.7516777302844</v>
      </c>
      <c r="G1721" s="16">
        <f t="shared" si="1"/>
        <v>18.693655435645383</v>
      </c>
      <c r="H1721" s="17">
        <f t="shared" si="2"/>
        <v>0.1046228710462288</v>
      </c>
      <c r="I1721" s="16">
        <v>17.649999999999999</v>
      </c>
      <c r="J1721" s="32">
        <f t="shared" si="16"/>
        <v>0.97649351757752045</v>
      </c>
      <c r="K1721" s="72">
        <f t="shared" ca="1" si="83"/>
        <v>2012.1625496142958</v>
      </c>
      <c r="L1721" s="16">
        <v>2021.119995</v>
      </c>
      <c r="M1721" s="21">
        <f t="shared" ca="1" si="84"/>
        <v>-4.4319216117122253E-3</v>
      </c>
      <c r="N1721" s="72"/>
      <c r="O1721" s="16"/>
      <c r="P1721" s="21"/>
      <c r="Q1721" s="33">
        <f t="shared" si="17"/>
        <v>1.0235064824224795</v>
      </c>
      <c r="R1721" s="5">
        <f t="shared" ca="1" si="109"/>
        <v>14.599227113868125</v>
      </c>
      <c r="S1721" s="16">
        <v>14.131</v>
      </c>
      <c r="T1721" s="75">
        <f t="shared" ca="1" si="110"/>
        <v>3.3134747283852836E-2</v>
      </c>
      <c r="U1721" s="5">
        <f t="shared" ca="1" si="5"/>
        <v>27.55544418183376</v>
      </c>
      <c r="V1721" s="76"/>
      <c r="W1721" s="75"/>
      <c r="X1721" s="32">
        <f t="shared" si="18"/>
        <v>0.95298703515504102</v>
      </c>
      <c r="Y1721" s="18">
        <f t="shared" ca="1" si="6"/>
        <v>5215261.6232353002</v>
      </c>
      <c r="Z1721" s="36"/>
      <c r="AA1721" s="36"/>
      <c r="AB1721" s="72"/>
      <c r="AC1721" s="16"/>
      <c r="AD1721" s="36"/>
      <c r="AE1721" s="24">
        <f t="shared" si="112"/>
        <v>17</v>
      </c>
      <c r="AG1721" s="74"/>
      <c r="AH1721" s="25" t="str">
        <f t="shared" ca="1" si="7"/>
        <v>-</v>
      </c>
      <c r="AI1721" s="15">
        <f t="shared" ca="1" si="8"/>
        <v>19.578489063015482</v>
      </c>
      <c r="AJ1721" s="15">
        <f t="shared" ca="1" si="9"/>
        <v>20.00093394782596</v>
      </c>
      <c r="AK1721" s="17">
        <f t="shared" ca="1" si="10"/>
        <v>0.10691362465337241</v>
      </c>
      <c r="AL1721" s="17">
        <f t="shared" ca="1" si="11"/>
        <v>0.10831601128701757</v>
      </c>
      <c r="AM1721" s="26">
        <f t="shared" ca="1" si="12"/>
        <v>0</v>
      </c>
      <c r="AN1721" s="26">
        <f t="shared" ca="1" si="13"/>
        <v>0</v>
      </c>
      <c r="AO1721" s="25">
        <f t="shared" si="20"/>
        <v>0</v>
      </c>
      <c r="AP1721" s="26">
        <f t="shared" si="21"/>
        <v>0</v>
      </c>
      <c r="AQ1721" s="25">
        <f t="shared" si="22"/>
        <v>1</v>
      </c>
      <c r="AR1721" s="26">
        <f t="shared" si="23"/>
        <v>0</v>
      </c>
      <c r="AT1721" s="36"/>
      <c r="AU1721" s="36"/>
      <c r="AZ1721">
        <v>1127750</v>
      </c>
      <c r="BA1721">
        <f t="shared" si="107"/>
        <v>11277500</v>
      </c>
      <c r="BD1721" s="30"/>
      <c r="BE1721" s="30"/>
      <c r="BF1721" s="30"/>
      <c r="BL1721" s="16">
        <v>4511</v>
      </c>
      <c r="BM1721">
        <f t="shared" si="108"/>
        <v>45110</v>
      </c>
    </row>
    <row r="1722" spans="1:65" x14ac:dyDescent="0.2">
      <c r="A1722" s="40">
        <v>40568</v>
      </c>
      <c r="B1722" s="13">
        <v>18.2</v>
      </c>
      <c r="C1722" s="14">
        <v>20.350000000000001</v>
      </c>
      <c r="D1722" s="31">
        <f t="shared" si="14"/>
        <v>6822.6136210673576</v>
      </c>
      <c r="E1722" s="31">
        <f t="shared" si="15"/>
        <v>1528.5254675957281</v>
      </c>
      <c r="F1722" s="16">
        <f t="shared" si="0"/>
        <v>8351.1390886630852</v>
      </c>
      <c r="G1722" s="16">
        <f t="shared" si="1"/>
        <v>18.59351874282541</v>
      </c>
      <c r="H1722" s="17">
        <f t="shared" si="2"/>
        <v>0.1056511056511058</v>
      </c>
      <c r="I1722" s="16">
        <v>17.59</v>
      </c>
      <c r="J1722" s="32">
        <f t="shared" si="16"/>
        <v>0.98935803333389338</v>
      </c>
      <c r="K1722" s="72">
        <f t="shared" ca="1" si="83"/>
        <v>1990.6680239793402</v>
      </c>
      <c r="L1722" s="16">
        <v>1996.160034</v>
      </c>
      <c r="M1722" s="21">
        <f t="shared" ca="1" si="84"/>
        <v>-2.7512874354340424E-3</v>
      </c>
      <c r="N1722" s="72"/>
      <c r="O1722" s="16"/>
      <c r="P1722" s="21"/>
      <c r="Q1722" s="33">
        <f t="shared" si="17"/>
        <v>1.0106419666661066</v>
      </c>
      <c r="R1722" s="5">
        <f t="shared" ca="1" si="109"/>
        <v>14.753976945284084</v>
      </c>
      <c r="S1722" s="16">
        <v>14.2</v>
      </c>
      <c r="T1722" s="75">
        <f t="shared" ca="1" si="110"/>
        <v>3.9012460935498899E-2</v>
      </c>
      <c r="U1722" s="5">
        <f t="shared" ca="1" si="5"/>
        <v>27.847734888375026</v>
      </c>
      <c r="V1722" s="76"/>
      <c r="W1722" s="75"/>
      <c r="X1722" s="32">
        <f t="shared" si="18"/>
        <v>0.97871606666778665</v>
      </c>
      <c r="Y1722" s="18">
        <f t="shared" ca="1" si="6"/>
        <v>5103924.4151869277</v>
      </c>
      <c r="Z1722" s="36"/>
      <c r="AA1722" s="36"/>
      <c r="AB1722" s="72"/>
      <c r="AC1722" s="16"/>
      <c r="AD1722" s="36"/>
      <c r="AE1722" s="24">
        <f t="shared" si="112"/>
        <v>16</v>
      </c>
      <c r="AG1722" s="74"/>
      <c r="AH1722" s="25" t="str">
        <f t="shared" ca="1" si="7"/>
        <v>-</v>
      </c>
      <c r="AI1722" s="15">
        <f t="shared" ca="1" si="8"/>
        <v>19.514570262335752</v>
      </c>
      <c r="AJ1722" s="15">
        <f t="shared" ca="1" si="9"/>
        <v>19.955736217290607</v>
      </c>
      <c r="AK1722" s="17">
        <f t="shared" ca="1" si="10"/>
        <v>0.10504750458073064</v>
      </c>
      <c r="AL1722" s="17">
        <f t="shared" ca="1" si="11"/>
        <v>0.1094215202050265</v>
      </c>
      <c r="AM1722" s="26">
        <f t="shared" ca="1" si="12"/>
        <v>0</v>
      </c>
      <c r="AN1722" s="26">
        <f t="shared" ca="1" si="13"/>
        <v>0</v>
      </c>
      <c r="AO1722" s="25">
        <f t="shared" si="20"/>
        <v>0</v>
      </c>
      <c r="AP1722" s="26">
        <f t="shared" si="21"/>
        <v>0</v>
      </c>
      <c r="AQ1722" s="25">
        <f t="shared" si="22"/>
        <v>1</v>
      </c>
      <c r="AR1722" s="26">
        <f t="shared" si="23"/>
        <v>0</v>
      </c>
      <c r="AT1722" s="36"/>
      <c r="AU1722" s="36"/>
      <c r="AZ1722">
        <v>1100000</v>
      </c>
      <c r="BA1722">
        <f t="shared" si="107"/>
        <v>11000000</v>
      </c>
      <c r="BD1722" s="30"/>
      <c r="BE1722" s="30"/>
      <c r="BF1722" s="30"/>
      <c r="BL1722" s="16">
        <v>4400</v>
      </c>
      <c r="BM1722">
        <f t="shared" si="108"/>
        <v>44000</v>
      </c>
    </row>
    <row r="1723" spans="1:65" x14ac:dyDescent="0.2">
      <c r="A1723" s="40">
        <v>40569</v>
      </c>
      <c r="B1723" s="13">
        <v>17.55</v>
      </c>
      <c r="C1723" s="14">
        <v>19.75</v>
      </c>
      <c r="D1723" s="31">
        <f t="shared" si="14"/>
        <v>6396.2002697506477</v>
      </c>
      <c r="E1723" s="31">
        <f t="shared" si="15"/>
        <v>1909.8877768814341</v>
      </c>
      <c r="F1723" s="16">
        <f t="shared" si="0"/>
        <v>8306.0880466320814</v>
      </c>
      <c r="G1723" s="16">
        <f t="shared" si="1"/>
        <v>18.05586426312238</v>
      </c>
      <c r="H1723" s="17">
        <f t="shared" si="2"/>
        <v>0.11139240506329107</v>
      </c>
      <c r="I1723" s="16">
        <v>16.64</v>
      </c>
      <c r="J1723" s="32">
        <f t="shared" si="16"/>
        <v>0.96584516217952721</v>
      </c>
      <c r="K1723" s="72">
        <f t="shared" ca="1" si="83"/>
        <v>1922.598696773965</v>
      </c>
      <c r="L1723" s="16">
        <v>1935.3599850000001</v>
      </c>
      <c r="M1723" s="21">
        <f t="shared" ca="1" si="84"/>
        <v>-6.5937543014950003E-3</v>
      </c>
      <c r="N1723" s="72"/>
      <c r="O1723" s="16"/>
      <c r="P1723" s="21"/>
      <c r="Q1723" s="33">
        <f t="shared" si="17"/>
        <v>1.0341548378204728</v>
      </c>
      <c r="R1723" s="5">
        <f t="shared" ca="1" si="109"/>
        <v>15.25726101115079</v>
      </c>
      <c r="S1723" s="16">
        <v>14.736000000000001</v>
      </c>
      <c r="T1723" s="75">
        <f t="shared" ca="1" si="110"/>
        <v>3.5373304231188216E-2</v>
      </c>
      <c r="U1723" s="5">
        <f t="shared" ca="1" si="5"/>
        <v>28.797883815369513</v>
      </c>
      <c r="V1723" s="76"/>
      <c r="W1723" s="75"/>
      <c r="X1723" s="32">
        <f t="shared" si="18"/>
        <v>0.93169032435905441</v>
      </c>
      <c r="Y1723" s="18">
        <f t="shared" ca="1" si="6"/>
        <v>4754964.03422671</v>
      </c>
      <c r="Z1723" s="36"/>
      <c r="AA1723" s="36"/>
      <c r="AB1723" s="72"/>
      <c r="AC1723" s="16"/>
      <c r="AD1723" s="36"/>
      <c r="AE1723" s="24">
        <f t="shared" si="112"/>
        <v>15</v>
      </c>
      <c r="AG1723" s="74"/>
      <c r="AH1723" s="25" t="str">
        <f t="shared" ca="1" si="7"/>
        <v>-</v>
      </c>
      <c r="AI1723" s="15">
        <f t="shared" ca="1" si="8"/>
        <v>19.394226130109786</v>
      </c>
      <c r="AJ1723" s="15">
        <f t="shared" ca="1" si="9"/>
        <v>19.861539169263931</v>
      </c>
      <c r="AK1723" s="17">
        <f t="shared" ca="1" si="10"/>
        <v>0.10540562251144721</v>
      </c>
      <c r="AL1723" s="17">
        <f t="shared" ca="1" si="11"/>
        <v>0.11038237456129485</v>
      </c>
      <c r="AM1723" s="26">
        <f t="shared" ca="1" si="12"/>
        <v>0</v>
      </c>
      <c r="AN1723" s="26">
        <f t="shared" ca="1" si="13"/>
        <v>0</v>
      </c>
      <c r="AO1723" s="25">
        <f t="shared" si="20"/>
        <v>0</v>
      </c>
      <c r="AP1723" s="26">
        <f t="shared" si="21"/>
        <v>0</v>
      </c>
      <c r="AQ1723" s="25">
        <f t="shared" si="22"/>
        <v>1</v>
      </c>
      <c r="AR1723" s="26">
        <f t="shared" si="23"/>
        <v>0</v>
      </c>
      <c r="AT1723" s="36"/>
      <c r="AU1723" s="36"/>
      <c r="AZ1723">
        <v>1033500</v>
      </c>
      <c r="BA1723">
        <f t="shared" si="107"/>
        <v>10335000</v>
      </c>
      <c r="BD1723" s="30"/>
      <c r="BE1723" s="30"/>
      <c r="BF1723" s="30"/>
      <c r="BL1723" s="16">
        <v>4134</v>
      </c>
      <c r="BM1723">
        <f t="shared" si="108"/>
        <v>41340</v>
      </c>
    </row>
    <row r="1724" spans="1:65" x14ac:dyDescent="0.2">
      <c r="A1724" s="40">
        <v>40570</v>
      </c>
      <c r="B1724" s="13">
        <v>17.25</v>
      </c>
      <c r="C1724" s="14">
        <v>19.399999999999999</v>
      </c>
      <c r="D1724" s="31">
        <f t="shared" si="14"/>
        <v>5969.7869184339379</v>
      </c>
      <c r="E1724" s="31">
        <f t="shared" si="15"/>
        <v>2288.8019194438775</v>
      </c>
      <c r="F1724" s="16">
        <f t="shared" si="0"/>
        <v>8258.5888378778145</v>
      </c>
      <c r="G1724" s="16">
        <f t="shared" si="1"/>
        <v>17.84585532388229</v>
      </c>
      <c r="H1724" s="17">
        <f t="shared" si="2"/>
        <v>0.11082474226804118</v>
      </c>
      <c r="I1724" s="16">
        <v>16.149999999999999</v>
      </c>
      <c r="J1724" s="32">
        <f t="shared" si="16"/>
        <v>0.98271684632334599</v>
      </c>
      <c r="K1724" s="72">
        <f t="shared" ca="1" si="83"/>
        <v>1889.2931022048367</v>
      </c>
      <c r="L1724" s="16">
        <v>1895.040039</v>
      </c>
      <c r="M1724" s="21">
        <f t="shared" ca="1" si="84"/>
        <v>-3.0326202491193196E-3</v>
      </c>
      <c r="N1724" s="72"/>
      <c r="O1724" s="16"/>
      <c r="P1724" s="21"/>
      <c r="Q1724" s="33">
        <f t="shared" si="17"/>
        <v>1.017283153676654</v>
      </c>
      <c r="R1724" s="5">
        <f t="shared" ca="1" si="109"/>
        <v>15.520308015336111</v>
      </c>
      <c r="S1724" s="16">
        <v>15.054</v>
      </c>
      <c r="T1724" s="75">
        <f t="shared" ca="1" si="110"/>
        <v>3.0975688543650244E-2</v>
      </c>
      <c r="U1724" s="5">
        <f t="shared" ca="1" si="5"/>
        <v>29.294599119281614</v>
      </c>
      <c r="V1724" s="76"/>
      <c r="W1724" s="75"/>
      <c r="X1724" s="32">
        <f t="shared" si="18"/>
        <v>0.96543369264669188</v>
      </c>
      <c r="Y1724" s="18">
        <f t="shared" ca="1" si="6"/>
        <v>4590300.3640476018</v>
      </c>
      <c r="Z1724" s="36"/>
      <c r="AA1724" s="36"/>
      <c r="AB1724" s="72"/>
      <c r="AC1724" s="16"/>
      <c r="AD1724" s="36"/>
      <c r="AE1724" s="24">
        <f t="shared" si="112"/>
        <v>14</v>
      </c>
      <c r="AG1724" s="74"/>
      <c r="AH1724" s="25" t="str">
        <f t="shared" ca="1" si="7"/>
        <v>-</v>
      </c>
      <c r="AI1724" s="15">
        <f t="shared" ca="1" si="8"/>
        <v>19.255451403122485</v>
      </c>
      <c r="AJ1724" s="15">
        <f t="shared" ca="1" si="9"/>
        <v>19.754151100643483</v>
      </c>
      <c r="AK1724" s="17">
        <f t="shared" ca="1" si="10"/>
        <v>0.10673127732326589</v>
      </c>
      <c r="AL1724" s="17">
        <f t="shared" ca="1" si="11"/>
        <v>0.11085352189201456</v>
      </c>
      <c r="AM1724" s="26">
        <f t="shared" ca="1" si="12"/>
        <v>0</v>
      </c>
      <c r="AN1724" s="26">
        <f t="shared" ca="1" si="13"/>
        <v>0</v>
      </c>
      <c r="AO1724" s="25">
        <f t="shared" si="20"/>
        <v>0</v>
      </c>
      <c r="AP1724" s="26">
        <f t="shared" si="21"/>
        <v>0</v>
      </c>
      <c r="AQ1724" s="25">
        <f t="shared" si="22"/>
        <v>1</v>
      </c>
      <c r="AR1724" s="26">
        <f t="shared" si="23"/>
        <v>0</v>
      </c>
      <c r="AT1724" s="36"/>
      <c r="AU1724" s="36"/>
      <c r="AZ1724">
        <v>990000</v>
      </c>
      <c r="BA1724">
        <f t="shared" si="107"/>
        <v>9900000</v>
      </c>
      <c r="BD1724" s="30"/>
      <c r="BE1724" s="30"/>
      <c r="BF1724" s="30"/>
      <c r="BL1724" s="16">
        <v>3960</v>
      </c>
      <c r="BM1724">
        <f t="shared" si="108"/>
        <v>39600</v>
      </c>
    </row>
    <row r="1725" spans="1:65" x14ac:dyDescent="0.2">
      <c r="A1725" s="40">
        <v>40571</v>
      </c>
      <c r="B1725" s="13">
        <v>19.399999999999999</v>
      </c>
      <c r="C1725" s="14">
        <v>20.65</v>
      </c>
      <c r="D1725" s="31">
        <f t="shared" si="14"/>
        <v>5543.373567117228</v>
      </c>
      <c r="E1725" s="31">
        <f t="shared" si="15"/>
        <v>2667.9581210012611</v>
      </c>
      <c r="F1725" s="16">
        <f t="shared" si="0"/>
        <v>8211.3316881184892</v>
      </c>
      <c r="G1725" s="16">
        <f t="shared" si="1"/>
        <v>19.806139683296088</v>
      </c>
      <c r="H1725" s="17">
        <f t="shared" si="2"/>
        <v>6.0532687651331685E-2</v>
      </c>
      <c r="I1725" s="16">
        <v>20.04</v>
      </c>
      <c r="J1725" s="32">
        <f t="shared" si="16"/>
        <v>1.1034946202708082</v>
      </c>
      <c r="K1725" s="72">
        <f t="shared" ca="1" si="83"/>
        <v>2084.7397802692494</v>
      </c>
      <c r="L1725" s="16">
        <v>2054.3999020000001</v>
      </c>
      <c r="M1725" s="21">
        <f t="shared" ca="1" si="84"/>
        <v>1.476824363149201E-2</v>
      </c>
      <c r="N1725" s="72"/>
      <c r="O1725" s="16"/>
      <c r="P1725" s="21"/>
      <c r="Q1725" s="33">
        <f t="shared" si="17"/>
        <v>0.89650537972919164</v>
      </c>
      <c r="R1725" s="5">
        <f t="shared" ca="1" si="109"/>
        <v>13.913459990211793</v>
      </c>
      <c r="S1725" s="16">
        <v>13.75</v>
      </c>
      <c r="T1725" s="75">
        <f t="shared" ca="1" si="110"/>
        <v>1.1887999288130401E-2</v>
      </c>
      <c r="U1725" s="5">
        <f t="shared" ca="1" si="5"/>
        <v>26.261866590281624</v>
      </c>
      <c r="V1725" s="76"/>
      <c r="W1725" s="75"/>
      <c r="X1725" s="32">
        <f t="shared" si="18"/>
        <v>1.2069892405416167</v>
      </c>
      <c r="Y1725" s="18">
        <f t="shared" ca="1" si="6"/>
        <v>5540078.5163545199</v>
      </c>
      <c r="Z1725" s="36"/>
      <c r="AA1725" s="36"/>
      <c r="AB1725" s="72"/>
      <c r="AC1725" s="16"/>
      <c r="AD1725" s="36"/>
      <c r="AE1725" s="24">
        <f t="shared" si="112"/>
        <v>13</v>
      </c>
      <c r="AG1725" s="74"/>
      <c r="AH1725" s="25" t="str">
        <f t="shared" ca="1" si="7"/>
        <v>-</v>
      </c>
      <c r="AI1725" s="15">
        <f t="shared" ca="1" si="8"/>
        <v>19.21837661175929</v>
      </c>
      <c r="AJ1725" s="15">
        <f t="shared" ca="1" si="9"/>
        <v>19.652252386798757</v>
      </c>
      <c r="AK1725" s="17">
        <f t="shared" ca="1" si="10"/>
        <v>9.923412734349181E-2</v>
      </c>
      <c r="AL1725" s="17">
        <f t="shared" ca="1" si="11"/>
        <v>0.10792440436902948</v>
      </c>
      <c r="AM1725" s="26">
        <f t="shared" ca="1" si="12"/>
        <v>0</v>
      </c>
      <c r="AN1725" s="26">
        <f t="shared" ca="1" si="13"/>
        <v>0</v>
      </c>
      <c r="AO1725" s="25">
        <f t="shared" si="20"/>
        <v>0</v>
      </c>
      <c r="AP1725" s="26">
        <f t="shared" si="21"/>
        <v>0</v>
      </c>
      <c r="AQ1725" s="25">
        <f t="shared" si="22"/>
        <v>1</v>
      </c>
      <c r="AR1725" s="26">
        <f t="shared" si="23"/>
        <v>0</v>
      </c>
      <c r="AT1725" s="36"/>
      <c r="AU1725" s="36"/>
      <c r="AZ1725">
        <v>1152750</v>
      </c>
      <c r="BA1725">
        <f t="shared" si="107"/>
        <v>11527500</v>
      </c>
      <c r="BD1725" s="30"/>
      <c r="BE1725" s="30"/>
      <c r="BF1725" s="30"/>
      <c r="BL1725" s="16">
        <v>4611</v>
      </c>
      <c r="BM1725">
        <f t="shared" si="108"/>
        <v>46110</v>
      </c>
    </row>
    <row r="1726" spans="1:65" x14ac:dyDescent="0.2">
      <c r="A1726" s="40">
        <v>40574</v>
      </c>
      <c r="B1726" s="13">
        <v>19.100000000000001</v>
      </c>
      <c r="C1726" s="14">
        <v>20.45</v>
      </c>
      <c r="D1726" s="31">
        <f t="shared" si="14"/>
        <v>5116.9602158005182</v>
      </c>
      <c r="E1726" s="31">
        <f t="shared" si="15"/>
        <v>3068.559526112359</v>
      </c>
      <c r="F1726" s="16">
        <f t="shared" si="0"/>
        <v>8185.5197419128772</v>
      </c>
      <c r="G1726" s="16">
        <f t="shared" si="1"/>
        <v>19.606083363166334</v>
      </c>
      <c r="H1726" s="17">
        <f t="shared" si="2"/>
        <v>6.6014669926650282E-2</v>
      </c>
      <c r="I1726" s="16">
        <v>19.53</v>
      </c>
      <c r="J1726" s="32">
        <f t="shared" si="16"/>
        <v>0.98678757435375819</v>
      </c>
      <c r="K1726" s="72">
        <f t="shared" ca="1" si="83"/>
        <v>2057.1114432000081</v>
      </c>
      <c r="L1726" s="16">
        <v>2049.919922</v>
      </c>
      <c r="M1726" s="21">
        <f t="shared" ca="1" si="84"/>
        <v>3.5081961606537736E-3</v>
      </c>
      <c r="N1726" s="72"/>
      <c r="O1726" s="16"/>
      <c r="P1726" s="21"/>
      <c r="Q1726" s="33">
        <f t="shared" si="17"/>
        <v>1.0132124256462418</v>
      </c>
      <c r="R1726" s="5">
        <f t="shared" ca="1" si="109"/>
        <v>14.096703271231199</v>
      </c>
      <c r="S1726" s="16">
        <v>13.765000000000001</v>
      </c>
      <c r="T1726" s="75">
        <f t="shared" ca="1" si="110"/>
        <v>2.4097585995728185E-2</v>
      </c>
      <c r="U1726" s="5">
        <f t="shared" ca="1" si="5"/>
        <v>26.607938584442543</v>
      </c>
      <c r="V1726" s="76"/>
      <c r="W1726" s="75"/>
      <c r="X1726" s="32">
        <f t="shared" si="18"/>
        <v>0.97357514870751649</v>
      </c>
      <c r="Y1726" s="18">
        <f t="shared" ca="1" si="6"/>
        <v>5393327.7902662512</v>
      </c>
      <c r="Z1726" s="36"/>
      <c r="AA1726" s="36"/>
      <c r="AB1726" s="72"/>
      <c r="AC1726" s="16"/>
      <c r="AD1726" s="36"/>
      <c r="AE1726" s="24">
        <f t="shared" si="112"/>
        <v>12</v>
      </c>
      <c r="AG1726" s="74"/>
      <c r="AH1726" s="25" t="str">
        <f t="shared" ca="1" si="7"/>
        <v>-</v>
      </c>
      <c r="AI1726" s="15">
        <f t="shared" ca="1" si="8"/>
        <v>19.174846858488639</v>
      </c>
      <c r="AJ1726" s="15">
        <f t="shared" ca="1" si="9"/>
        <v>19.572509580289868</v>
      </c>
      <c r="AK1726" s="17">
        <f t="shared" ca="1" si="10"/>
        <v>9.3173080267774808E-2</v>
      </c>
      <c r="AL1726" s="17">
        <f t="shared" ca="1" si="11"/>
        <v>0.10532185233992356</v>
      </c>
      <c r="AM1726" s="26">
        <f t="shared" ca="1" si="12"/>
        <v>0</v>
      </c>
      <c r="AN1726" s="26">
        <f t="shared" ca="1" si="13"/>
        <v>0</v>
      </c>
      <c r="AO1726" s="25">
        <f t="shared" si="20"/>
        <v>0</v>
      </c>
      <c r="AP1726" s="26">
        <f t="shared" si="21"/>
        <v>0</v>
      </c>
      <c r="AQ1726" s="25">
        <f t="shared" si="22"/>
        <v>1</v>
      </c>
      <c r="AR1726" s="26">
        <f t="shared" si="23"/>
        <v>0</v>
      </c>
      <c r="AT1726" s="36"/>
      <c r="AU1726" s="36"/>
      <c r="AZ1726">
        <v>1141000</v>
      </c>
      <c r="BA1726">
        <f t="shared" si="107"/>
        <v>11410000</v>
      </c>
      <c r="BD1726" s="30"/>
      <c r="BE1726" s="30"/>
      <c r="BF1726" s="30"/>
      <c r="BL1726" s="16">
        <v>4564</v>
      </c>
      <c r="BM1726">
        <f t="shared" si="108"/>
        <v>45640</v>
      </c>
    </row>
    <row r="1727" spans="1:65" x14ac:dyDescent="0.2">
      <c r="A1727" s="40">
        <v>40575</v>
      </c>
      <c r="B1727" s="13">
        <v>17.95</v>
      </c>
      <c r="C1727" s="14">
        <v>19.600000000000001</v>
      </c>
      <c r="D1727" s="31">
        <f t="shared" si="14"/>
        <v>4690.5468644838083</v>
      </c>
      <c r="E1727" s="31">
        <f t="shared" si="15"/>
        <v>3466.8233407895796</v>
      </c>
      <c r="F1727" s="16">
        <f t="shared" si="0"/>
        <v>8157.3702052733879</v>
      </c>
      <c r="G1727" s="16">
        <f t="shared" si="1"/>
        <v>18.651238066724606</v>
      </c>
      <c r="H1727" s="17">
        <f t="shared" si="2"/>
        <v>8.4183673469387821E-2</v>
      </c>
      <c r="I1727" s="16">
        <v>17.63</v>
      </c>
      <c r="J1727" s="32">
        <f t="shared" si="16"/>
        <v>0.94802705751934013</v>
      </c>
      <c r="K1727" s="72">
        <f t="shared" ca="1" si="83"/>
        <v>1950.117802849755</v>
      </c>
      <c r="L1727" s="16">
        <v>1950.719971</v>
      </c>
      <c r="M1727" s="21">
        <f t="shared" ca="1" si="84"/>
        <v>-3.0869020628128201E-4</v>
      </c>
      <c r="N1727" s="72"/>
      <c r="O1727" s="16"/>
      <c r="P1727" s="21"/>
      <c r="Q1727" s="33">
        <f t="shared" si="17"/>
        <v>1.0519729424806599</v>
      </c>
      <c r="R1727" s="5">
        <f t="shared" ca="1" si="109"/>
        <v>14.828732648279074</v>
      </c>
      <c r="S1727" s="16">
        <v>14.457000000000001</v>
      </c>
      <c r="T1727" s="75">
        <f t="shared" ca="1" si="110"/>
        <v>2.5712986669369359E-2</v>
      </c>
      <c r="U1727" s="5">
        <f t="shared" ca="1" si="5"/>
        <v>27.989873167776949</v>
      </c>
      <c r="V1727" s="76"/>
      <c r="W1727" s="75"/>
      <c r="X1727" s="32">
        <f t="shared" si="18"/>
        <v>0.89605411503868027</v>
      </c>
      <c r="Y1727" s="18">
        <f t="shared" ca="1" si="6"/>
        <v>4832395.5042148456</v>
      </c>
      <c r="Z1727" s="36"/>
      <c r="AA1727" s="36"/>
      <c r="AB1727" s="72"/>
      <c r="AC1727" s="16"/>
      <c r="AD1727" s="36"/>
      <c r="AE1727" s="24">
        <f t="shared" si="112"/>
        <v>11</v>
      </c>
      <c r="AG1727" s="74"/>
      <c r="AH1727" s="25" t="str">
        <f t="shared" ca="1" si="7"/>
        <v>-</v>
      </c>
      <c r="AI1727" s="15">
        <f t="shared" ca="1" si="8"/>
        <v>19.096270794181791</v>
      </c>
      <c r="AJ1727" s="15">
        <f t="shared" ca="1" si="9"/>
        <v>19.513843868950648</v>
      </c>
      <c r="AK1727" s="17">
        <f t="shared" ca="1" si="10"/>
        <v>8.9766547338301306E-2</v>
      </c>
      <c r="AL1727" s="17">
        <f t="shared" ca="1" si="11"/>
        <v>0.10373809383652219</v>
      </c>
      <c r="AM1727" s="26">
        <f t="shared" ca="1" si="12"/>
        <v>0</v>
      </c>
      <c r="AN1727" s="26">
        <f t="shared" ca="1" si="13"/>
        <v>0</v>
      </c>
      <c r="AO1727" s="25">
        <f t="shared" si="20"/>
        <v>0</v>
      </c>
      <c r="AP1727" s="26">
        <f t="shared" si="21"/>
        <v>0</v>
      </c>
      <c r="AQ1727" s="25">
        <f t="shared" si="22"/>
        <v>1</v>
      </c>
      <c r="AR1727" s="26">
        <f t="shared" si="23"/>
        <v>0</v>
      </c>
      <c r="AT1727" s="36"/>
      <c r="AU1727" s="36"/>
      <c r="AZ1727">
        <v>1036250</v>
      </c>
      <c r="BA1727">
        <f t="shared" si="107"/>
        <v>10362500</v>
      </c>
      <c r="BD1727" s="30"/>
      <c r="BE1727" s="30"/>
      <c r="BF1727" s="30"/>
      <c r="BL1727" s="16">
        <v>4145</v>
      </c>
      <c r="BM1727">
        <f t="shared" si="108"/>
        <v>41450</v>
      </c>
    </row>
    <row r="1728" spans="1:65" x14ac:dyDescent="0.2">
      <c r="A1728" s="40">
        <v>40576</v>
      </c>
      <c r="B1728" s="13">
        <v>18.05</v>
      </c>
      <c r="C1728" s="14">
        <v>19.55</v>
      </c>
      <c r="D1728" s="31">
        <f t="shared" si="14"/>
        <v>4264.1335131670985</v>
      </c>
      <c r="E1728" s="31">
        <f t="shared" si="15"/>
        <v>3857.3396497760559</v>
      </c>
      <c r="F1728" s="16">
        <f t="shared" si="0"/>
        <v>8121.4731629431544</v>
      </c>
      <c r="G1728" s="16">
        <f t="shared" si="1"/>
        <v>18.762433490646085</v>
      </c>
      <c r="H1728" s="17">
        <f t="shared" si="2"/>
        <v>7.6726342710997431E-2</v>
      </c>
      <c r="I1728" s="16">
        <v>17.3</v>
      </c>
      <c r="J1728" s="32">
        <f t="shared" si="16"/>
        <v>1.0015350243938463</v>
      </c>
      <c r="K1728" s="72">
        <f t="shared" ca="1" si="83"/>
        <v>1953.0316568146611</v>
      </c>
      <c r="L1728" s="16">
        <v>1941.76001</v>
      </c>
      <c r="M1728" s="21">
        <f t="shared" ca="1" si="84"/>
        <v>5.8048609285455176E-3</v>
      </c>
      <c r="N1728" s="72"/>
      <c r="O1728" s="16"/>
      <c r="P1728" s="21"/>
      <c r="Q1728" s="33">
        <f t="shared" si="17"/>
        <v>0.99846497560615366</v>
      </c>
      <c r="R1728" s="5">
        <f t="shared" ca="1" si="109"/>
        <v>14.805353384689333</v>
      </c>
      <c r="S1728" s="16">
        <v>14.472</v>
      </c>
      <c r="T1728" s="75">
        <f t="shared" ca="1" si="110"/>
        <v>2.3034368759627801E-2</v>
      </c>
      <c r="U1728" s="5">
        <f t="shared" ca="1" si="5"/>
        <v>27.945951255177174</v>
      </c>
      <c r="V1728" s="76"/>
      <c r="W1728" s="75"/>
      <c r="X1728" s="32">
        <f t="shared" si="18"/>
        <v>1.0030700487876927</v>
      </c>
      <c r="Y1728" s="18">
        <f t="shared" ca="1" si="6"/>
        <v>4846912.1827175794</v>
      </c>
      <c r="Z1728" s="36"/>
      <c r="AA1728" s="36"/>
      <c r="AB1728" s="72"/>
      <c r="AC1728" s="16"/>
      <c r="AD1728" s="36"/>
      <c r="AE1728" s="24">
        <f t="shared" si="112"/>
        <v>10</v>
      </c>
      <c r="AG1728" s="74"/>
      <c r="AH1728" s="25" t="str">
        <f t="shared" ca="1" si="7"/>
        <v>-</v>
      </c>
      <c r="AI1728" s="15">
        <f t="shared" ca="1" si="8"/>
        <v>19.034524416254126</v>
      </c>
      <c r="AJ1728" s="15">
        <f t="shared" ca="1" si="9"/>
        <v>19.474800485484295</v>
      </c>
      <c r="AK1728" s="17">
        <f t="shared" ca="1" si="10"/>
        <v>8.4945753514949915E-2</v>
      </c>
      <c r="AL1728" s="17">
        <f t="shared" ca="1" si="11"/>
        <v>0.10153944263691191</v>
      </c>
      <c r="AM1728" s="26">
        <f t="shared" ca="1" si="12"/>
        <v>0</v>
      </c>
      <c r="AN1728" s="26">
        <f t="shared" ca="1" si="13"/>
        <v>0</v>
      </c>
      <c r="AO1728" s="25">
        <f t="shared" si="20"/>
        <v>0</v>
      </c>
      <c r="AP1728" s="26">
        <f t="shared" si="21"/>
        <v>0</v>
      </c>
      <c r="AQ1728" s="25">
        <f t="shared" si="22"/>
        <v>1</v>
      </c>
      <c r="AR1728" s="26">
        <f t="shared" si="23"/>
        <v>0</v>
      </c>
      <c r="AT1728" s="36"/>
      <c r="AU1728" s="36"/>
      <c r="AZ1728">
        <v>1030250</v>
      </c>
      <c r="BA1728">
        <f t="shared" si="107"/>
        <v>10302500</v>
      </c>
      <c r="BD1728" s="30"/>
      <c r="BE1728" s="30"/>
      <c r="BF1728" s="30"/>
      <c r="BL1728" s="16">
        <v>4121</v>
      </c>
      <c r="BM1728">
        <f t="shared" si="108"/>
        <v>41210</v>
      </c>
    </row>
    <row r="1729" spans="1:65" x14ac:dyDescent="0.2">
      <c r="A1729" s="40">
        <v>40577</v>
      </c>
      <c r="B1729" s="13">
        <v>17.7</v>
      </c>
      <c r="C1729" s="14">
        <v>19.350000000000001</v>
      </c>
      <c r="D1729" s="31">
        <f t="shared" si="14"/>
        <v>3837.7201618503886</v>
      </c>
      <c r="E1729" s="31">
        <f t="shared" si="15"/>
        <v>4251.0358641630946</v>
      </c>
      <c r="F1729" s="16">
        <f t="shared" si="0"/>
        <v>8088.7560260134833</v>
      </c>
      <c r="G1729" s="16">
        <f t="shared" si="1"/>
        <v>18.567155487606669</v>
      </c>
      <c r="H1729" s="17">
        <f t="shared" si="2"/>
        <v>8.5271317829457516E-2</v>
      </c>
      <c r="I1729" s="16">
        <v>16.690000000000001</v>
      </c>
      <c r="J1729" s="32">
        <f t="shared" si="16"/>
        <v>0.98560552972311555</v>
      </c>
      <c r="K1729" s="72">
        <f t="shared" ca="1" si="83"/>
        <v>1924.8403255984269</v>
      </c>
      <c r="L1729" s="16">
        <v>1916.8000489999999</v>
      </c>
      <c r="M1729" s="21">
        <f t="shared" ca="1" si="84"/>
        <v>4.1946350129851229E-3</v>
      </c>
      <c r="N1729" s="72"/>
      <c r="O1729" s="16"/>
      <c r="P1729" s="21"/>
      <c r="Q1729" s="33">
        <f t="shared" si="17"/>
        <v>1.0143944702768846</v>
      </c>
      <c r="R1729" s="5">
        <f t="shared" ca="1" si="109"/>
        <v>15.017842954274428</v>
      </c>
      <c r="S1729" s="16">
        <v>14.677</v>
      </c>
      <c r="T1729" s="75">
        <f t="shared" ca="1" si="110"/>
        <v>2.322293072660821E-2</v>
      </c>
      <c r="U1729" s="5">
        <f t="shared" ca="1" si="5"/>
        <v>28.347247906337412</v>
      </c>
      <c r="V1729" s="76"/>
      <c r="W1729" s="75"/>
      <c r="X1729" s="32">
        <f t="shared" si="18"/>
        <v>0.97121105944623098</v>
      </c>
      <c r="Y1729" s="18">
        <f t="shared" ca="1" si="6"/>
        <v>4707064.9089559279</v>
      </c>
      <c r="Z1729" s="36"/>
      <c r="AA1729" s="36"/>
      <c r="AB1729" s="72"/>
      <c r="AC1729" s="16"/>
      <c r="AD1729" s="36"/>
      <c r="AE1729" s="24">
        <f t="shared" si="112"/>
        <v>9</v>
      </c>
      <c r="AG1729" s="74"/>
      <c r="AH1729" s="25" t="str">
        <f t="shared" ca="1" si="7"/>
        <v>-</v>
      </c>
      <c r="AI1729" s="15">
        <f t="shared" ca="1" si="8"/>
        <v>18.964692210625863</v>
      </c>
      <c r="AJ1729" s="15">
        <f t="shared" ca="1" si="9"/>
        <v>19.440001940641075</v>
      </c>
      <c r="AK1729" s="17">
        <f t="shared" ca="1" si="10"/>
        <v>8.0592238975977656E-2</v>
      </c>
      <c r="AL1729" s="17">
        <f t="shared" ca="1" si="11"/>
        <v>9.9362772550272607E-2</v>
      </c>
      <c r="AM1729" s="26">
        <f t="shared" ca="1" si="12"/>
        <v>0</v>
      </c>
      <c r="AN1729" s="26">
        <f t="shared" ca="1" si="13"/>
        <v>0</v>
      </c>
      <c r="AO1729" s="25">
        <f t="shared" si="20"/>
        <v>0</v>
      </c>
      <c r="AP1729" s="26">
        <f t="shared" si="21"/>
        <v>0</v>
      </c>
      <c r="AQ1729" s="25">
        <f t="shared" si="22"/>
        <v>1</v>
      </c>
      <c r="AR1729" s="26">
        <f t="shared" si="23"/>
        <v>0</v>
      </c>
      <c r="AT1729" s="36"/>
      <c r="AU1729" s="36"/>
      <c r="AZ1729">
        <v>1000000</v>
      </c>
      <c r="BA1729">
        <f t="shared" si="107"/>
        <v>10000000</v>
      </c>
      <c r="BD1729" s="30"/>
      <c r="BE1729" s="30"/>
      <c r="BF1729" s="30"/>
      <c r="BL1729" s="16">
        <v>4000</v>
      </c>
      <c r="BM1729">
        <f t="shared" si="108"/>
        <v>40000</v>
      </c>
    </row>
    <row r="1730" spans="1:65" x14ac:dyDescent="0.2">
      <c r="A1730" s="40">
        <v>40578</v>
      </c>
      <c r="B1730" s="13">
        <v>17.25</v>
      </c>
      <c r="C1730" s="14">
        <v>18.850000000000001</v>
      </c>
      <c r="D1730" s="31">
        <f t="shared" si="14"/>
        <v>3411.3068105336788</v>
      </c>
      <c r="E1730" s="31">
        <f t="shared" si="15"/>
        <v>4641.0883870729531</v>
      </c>
      <c r="F1730" s="16">
        <f t="shared" si="0"/>
        <v>8052.3951976066319</v>
      </c>
      <c r="G1730" s="16">
        <f t="shared" si="1"/>
        <v>18.172177965324387</v>
      </c>
      <c r="H1730" s="17">
        <f t="shared" si="2"/>
        <v>8.4880636604774629E-2</v>
      </c>
      <c r="I1730" s="16">
        <v>15.93</v>
      </c>
      <c r="J1730" s="32">
        <f t="shared" si="16"/>
        <v>0.97432748038067862</v>
      </c>
      <c r="K1730" s="72">
        <f t="shared" ca="1" si="83"/>
        <v>1875.3483672632703</v>
      </c>
      <c r="L1730" s="16">
        <v>1869.4399410000001</v>
      </c>
      <c r="M1730" s="21">
        <f t="shared" ca="1" si="84"/>
        <v>3.1605328064777116E-3</v>
      </c>
      <c r="N1730" s="72"/>
      <c r="O1730" s="16"/>
      <c r="P1730" s="21"/>
      <c r="Q1730" s="33">
        <f t="shared" si="17"/>
        <v>1.0256725196193213</v>
      </c>
      <c r="R1730" s="5">
        <f t="shared" ca="1" si="109"/>
        <v>15.402747137238297</v>
      </c>
      <c r="S1730" s="16">
        <v>15.006</v>
      </c>
      <c r="T1730" s="75">
        <f t="shared" ca="1" si="110"/>
        <v>2.6439233455837444E-2</v>
      </c>
      <c r="U1730" s="5">
        <f t="shared" ca="1" si="5"/>
        <v>29.073997789375952</v>
      </c>
      <c r="V1730" s="76"/>
      <c r="W1730" s="75"/>
      <c r="X1730" s="32">
        <f t="shared" si="18"/>
        <v>0.94865496076135736</v>
      </c>
      <c r="Y1730" s="18">
        <f t="shared" ca="1" si="6"/>
        <v>4465086.5958410315</v>
      </c>
      <c r="Z1730" s="36"/>
      <c r="AA1730" s="36"/>
      <c r="AB1730" s="72"/>
      <c r="AC1730" s="16"/>
      <c r="AD1730" s="36"/>
      <c r="AE1730" s="24">
        <f t="shared" si="112"/>
        <v>8</v>
      </c>
      <c r="AG1730" s="74"/>
      <c r="AH1730" s="25" t="str">
        <f t="shared" ca="1" si="7"/>
        <v>-</v>
      </c>
      <c r="AI1730" s="15">
        <f t="shared" ca="1" si="8"/>
        <v>18.888253349975052</v>
      </c>
      <c r="AJ1730" s="15">
        <f t="shared" ca="1" si="9"/>
        <v>19.394381151064831</v>
      </c>
      <c r="AK1730" s="17">
        <f t="shared" ca="1" si="10"/>
        <v>7.6268221365433223E-2</v>
      </c>
      <c r="AL1730" s="17">
        <f t="shared" ca="1" si="11"/>
        <v>9.6795061695397477E-2</v>
      </c>
      <c r="AM1730" s="26">
        <f t="shared" ca="1" si="12"/>
        <v>0</v>
      </c>
      <c r="AN1730" s="26">
        <f t="shared" ca="1" si="13"/>
        <v>0</v>
      </c>
      <c r="AO1730" s="25">
        <f t="shared" si="20"/>
        <v>0</v>
      </c>
      <c r="AP1730" s="26">
        <f t="shared" si="21"/>
        <v>0</v>
      </c>
      <c r="AQ1730" s="25">
        <f t="shared" si="22"/>
        <v>1</v>
      </c>
      <c r="AR1730" s="26">
        <f t="shared" si="23"/>
        <v>0</v>
      </c>
      <c r="AT1730" s="36"/>
      <c r="AU1730" s="36"/>
      <c r="AZ1730">
        <v>953250</v>
      </c>
      <c r="BA1730">
        <f t="shared" si="107"/>
        <v>9532500</v>
      </c>
      <c r="BD1730" s="30"/>
      <c r="BE1730" s="30"/>
      <c r="BF1730" s="30"/>
      <c r="BL1730" s="16">
        <v>3813</v>
      </c>
      <c r="BM1730">
        <f t="shared" si="108"/>
        <v>38130</v>
      </c>
    </row>
    <row r="1731" spans="1:65" x14ac:dyDescent="0.2">
      <c r="A1731" s="40">
        <v>40581</v>
      </c>
      <c r="B1731" s="13">
        <v>16.95</v>
      </c>
      <c r="C1731" s="14">
        <v>18.45</v>
      </c>
      <c r="D1731" s="31">
        <f t="shared" si="14"/>
        <v>2984.8934592169689</v>
      </c>
      <c r="E1731" s="31">
        <f t="shared" si="15"/>
        <v>5031.3075016731254</v>
      </c>
      <c r="F1731" s="16">
        <f t="shared" si="0"/>
        <v>8016.2009608900944</v>
      </c>
      <c r="G1731" s="16">
        <f t="shared" si="1"/>
        <v>17.891463579734371</v>
      </c>
      <c r="H1731" s="17">
        <f t="shared" si="2"/>
        <v>8.1300813008130079E-2</v>
      </c>
      <c r="I1731" s="16">
        <v>16.28</v>
      </c>
      <c r="J1731" s="32">
        <f t="shared" si="16"/>
        <v>0.98012711125016039</v>
      </c>
      <c r="K1731" s="72">
        <f t="shared" ca="1" si="83"/>
        <v>1838.0048429640103</v>
      </c>
      <c r="L1731" s="16">
        <v>1841.280029</v>
      </c>
      <c r="M1731" s="21">
        <f t="shared" ca="1" si="84"/>
        <v>-1.778754988054938E-3</v>
      </c>
      <c r="N1731" s="72"/>
      <c r="O1731" s="16"/>
      <c r="P1731" s="21"/>
      <c r="Q1731" s="33">
        <f t="shared" si="17"/>
        <v>1.0198728887498396</v>
      </c>
      <c r="R1731" s="5">
        <f t="shared" ca="1" si="109"/>
        <v>15.708189807748886</v>
      </c>
      <c r="S1731" s="16">
        <v>15.234999999999999</v>
      </c>
      <c r="T1731" s="75">
        <f t="shared" ca="1" si="110"/>
        <v>3.1059390072129052E-2</v>
      </c>
      <c r="U1731" s="5">
        <f t="shared" ca="1" si="5"/>
        <v>29.650766971347721</v>
      </c>
      <c r="V1731" s="76"/>
      <c r="W1731" s="75"/>
      <c r="X1731" s="32">
        <f t="shared" si="18"/>
        <v>0.96025422250032078</v>
      </c>
      <c r="Y1731" s="18">
        <f t="shared" ca="1" si="6"/>
        <v>4287336.0759082437</v>
      </c>
      <c r="Z1731" s="36"/>
      <c r="AA1731" s="36"/>
      <c r="AB1731" s="72"/>
      <c r="AC1731" s="16"/>
      <c r="AD1731" s="36"/>
      <c r="AE1731" s="24">
        <f t="shared" si="112"/>
        <v>7</v>
      </c>
      <c r="AG1731" s="74"/>
      <c r="AH1731" s="25" t="str">
        <f t="shared" ca="1" si="7"/>
        <v>-</v>
      </c>
      <c r="AI1731" s="15">
        <f t="shared" ca="1" si="8"/>
        <v>18.794934435487491</v>
      </c>
      <c r="AJ1731" s="15">
        <f t="shared" ca="1" si="9"/>
        <v>19.353417792686656</v>
      </c>
      <c r="AK1731" s="17">
        <f t="shared" ca="1" si="10"/>
        <v>7.9729575591566293E-2</v>
      </c>
      <c r="AL1731" s="17">
        <f t="shared" ca="1" si="11"/>
        <v>9.4266258881462603E-2</v>
      </c>
      <c r="AM1731" s="26">
        <f t="shared" ca="1" si="12"/>
        <v>0</v>
      </c>
      <c r="AN1731" s="26">
        <f t="shared" ca="1" si="13"/>
        <v>0</v>
      </c>
      <c r="AO1731" s="25">
        <f t="shared" si="20"/>
        <v>0</v>
      </c>
      <c r="AP1731" s="26">
        <f t="shared" si="21"/>
        <v>0</v>
      </c>
      <c r="AQ1731" s="25">
        <f t="shared" si="22"/>
        <v>1</v>
      </c>
      <c r="AR1731" s="26">
        <f t="shared" si="23"/>
        <v>0</v>
      </c>
      <c r="AT1731" s="36"/>
      <c r="AU1731" s="36"/>
      <c r="AZ1731">
        <v>923500</v>
      </c>
      <c r="BA1731">
        <f t="shared" si="107"/>
        <v>9235000</v>
      </c>
      <c r="BD1731" s="30"/>
      <c r="BE1731" s="30"/>
      <c r="BF1731" s="30"/>
      <c r="BL1731" s="16">
        <v>3694</v>
      </c>
      <c r="BM1731">
        <f t="shared" si="108"/>
        <v>36940</v>
      </c>
    </row>
    <row r="1732" spans="1:65" x14ac:dyDescent="0.2">
      <c r="A1732" s="40">
        <v>40582</v>
      </c>
      <c r="B1732" s="13">
        <v>16.850000000000001</v>
      </c>
      <c r="C1732" s="14">
        <v>18.2</v>
      </c>
      <c r="D1732" s="31">
        <f t="shared" si="14"/>
        <v>2558.4801079002591</v>
      </c>
      <c r="E1732" s="31">
        <f t="shared" si="15"/>
        <v>5423.0531008502658</v>
      </c>
      <c r="F1732" s="16">
        <f t="shared" si="0"/>
        <v>7981.5332087505249</v>
      </c>
      <c r="G1732" s="16">
        <f t="shared" si="1"/>
        <v>17.767257561256699</v>
      </c>
      <c r="H1732" s="17">
        <f t="shared" si="2"/>
        <v>7.4175824175824023E-2</v>
      </c>
      <c r="I1732" s="16">
        <v>15.81</v>
      </c>
      <c r="J1732" s="32">
        <f t="shared" si="16"/>
        <v>0.98876311761438773</v>
      </c>
      <c r="K1732" s="72">
        <f t="shared" ca="1" si="83"/>
        <v>1817.2773089444743</v>
      </c>
      <c r="L1732" s="16">
        <v>1818.880005</v>
      </c>
      <c r="M1732" s="21">
        <f t="shared" ca="1" si="84"/>
        <v>-8.8114446864003655E-4</v>
      </c>
      <c r="N1732" s="72"/>
      <c r="O1732" s="16"/>
      <c r="P1732" s="21"/>
      <c r="Q1732" s="33">
        <f t="shared" si="17"/>
        <v>1.0112368823856122</v>
      </c>
      <c r="R1732" s="5">
        <f t="shared" ca="1" si="109"/>
        <v>15.884039153362123</v>
      </c>
      <c r="S1732" s="16">
        <v>15.502000000000001</v>
      </c>
      <c r="T1732" s="75">
        <f t="shared" ca="1" si="110"/>
        <v>2.4644507377249509E-2</v>
      </c>
      <c r="U1732" s="5">
        <f t="shared" ca="1" si="5"/>
        <v>29.982922638955834</v>
      </c>
      <c r="V1732" s="76"/>
      <c r="W1732" s="75"/>
      <c r="X1732" s="32">
        <f t="shared" si="18"/>
        <v>0.97752623522877558</v>
      </c>
      <c r="Y1732" s="18">
        <f t="shared" ca="1" si="6"/>
        <v>4190707.6717016944</v>
      </c>
      <c r="Z1732" s="36"/>
      <c r="AA1732" s="36"/>
      <c r="AB1732" s="72"/>
      <c r="AC1732" s="16"/>
      <c r="AD1732" s="36"/>
      <c r="AE1732" s="24">
        <f t="shared" si="112"/>
        <v>6</v>
      </c>
      <c r="AG1732" s="74"/>
      <c r="AH1732" s="25" t="str">
        <f t="shared" ca="1" si="7"/>
        <v>-</v>
      </c>
      <c r="AI1732" s="15">
        <f t="shared" ca="1" si="8"/>
        <v>18.685949100405303</v>
      </c>
      <c r="AJ1732" s="15">
        <f t="shared" ca="1" si="9"/>
        <v>19.316011943965236</v>
      </c>
      <c r="AK1732" s="17">
        <f t="shared" ca="1" si="10"/>
        <v>8.1089767966428583E-2</v>
      </c>
      <c r="AL1732" s="17">
        <f t="shared" ca="1" si="11"/>
        <v>9.1599258762016855E-2</v>
      </c>
      <c r="AM1732" s="26">
        <f t="shared" ca="1" si="12"/>
        <v>0</v>
      </c>
      <c r="AN1732" s="26">
        <f t="shared" ca="1" si="13"/>
        <v>0</v>
      </c>
      <c r="AO1732" s="25">
        <f t="shared" si="20"/>
        <v>0</v>
      </c>
      <c r="AP1732" s="26">
        <f t="shared" si="21"/>
        <v>0</v>
      </c>
      <c r="AQ1732" s="25">
        <f t="shared" si="22"/>
        <v>1</v>
      </c>
      <c r="AR1732" s="26">
        <f t="shared" si="23"/>
        <v>0</v>
      </c>
      <c r="AT1732" s="36"/>
      <c r="AU1732" s="36"/>
      <c r="AZ1732">
        <v>898750</v>
      </c>
      <c r="BA1732">
        <f t="shared" si="107"/>
        <v>8987500</v>
      </c>
      <c r="BD1732" s="30"/>
      <c r="BE1732" s="30"/>
      <c r="BF1732" s="30"/>
      <c r="BL1732" s="16">
        <v>3595</v>
      </c>
      <c r="BM1732">
        <f t="shared" si="108"/>
        <v>35950</v>
      </c>
    </row>
    <row r="1733" spans="1:65" x14ac:dyDescent="0.2">
      <c r="A1733" s="40">
        <v>40583</v>
      </c>
      <c r="B1733" s="13">
        <v>16.850000000000001</v>
      </c>
      <c r="C1733" s="14">
        <v>18.25</v>
      </c>
      <c r="D1733" s="31">
        <f t="shared" si="14"/>
        <v>2132.0667565835492</v>
      </c>
      <c r="E1733" s="31">
        <f t="shared" si="15"/>
        <v>5817.8368903934834</v>
      </c>
      <c r="F1733" s="16">
        <f t="shared" si="0"/>
        <v>7949.9036469770326</v>
      </c>
      <c r="G1733" s="16">
        <f t="shared" si="1"/>
        <v>17.874537152679586</v>
      </c>
      <c r="H1733" s="17">
        <f t="shared" si="2"/>
        <v>7.6712328767123195E-2</v>
      </c>
      <c r="I1733" s="16">
        <v>15.87</v>
      </c>
      <c r="J1733" s="32">
        <f t="shared" si="16"/>
        <v>1.0020512794179239</v>
      </c>
      <c r="K1733" s="72">
        <f t="shared" ca="1" si="83"/>
        <v>1820.9308137578655</v>
      </c>
      <c r="L1733" s="16">
        <v>1824.6400149999999</v>
      </c>
      <c r="M1733" s="21">
        <f t="shared" ca="1" si="84"/>
        <v>-2.0328400186567434E-3</v>
      </c>
      <c r="N1733" s="72"/>
      <c r="O1733" s="16"/>
      <c r="P1733" s="21"/>
      <c r="Q1733" s="33">
        <f t="shared" si="17"/>
        <v>0.99794872058207595</v>
      </c>
      <c r="R1733" s="5">
        <f t="shared" ca="1" si="109"/>
        <v>15.850796199941435</v>
      </c>
      <c r="S1733" s="16">
        <v>15.371</v>
      </c>
      <c r="T1733" s="75">
        <f t="shared" ca="1" si="110"/>
        <v>3.1214377720475858E-2</v>
      </c>
      <c r="U1733" s="5">
        <f t="shared" ca="1" si="5"/>
        <v>29.920394914102268</v>
      </c>
      <c r="V1733" s="76"/>
      <c r="W1733" s="75"/>
      <c r="X1733" s="32">
        <f t="shared" si="18"/>
        <v>1.0041025588358481</v>
      </c>
      <c r="Y1733" s="18">
        <f t="shared" ca="1" si="6"/>
        <v>4207623.3613995295</v>
      </c>
      <c r="Z1733" s="36"/>
      <c r="AA1733" s="36"/>
      <c r="AB1733" s="72"/>
      <c r="AC1733" s="16"/>
      <c r="AD1733" s="36"/>
      <c r="AE1733" s="24">
        <f t="shared" si="112"/>
        <v>5</v>
      </c>
      <c r="AG1733" s="74"/>
      <c r="AH1733" s="25" t="str">
        <f t="shared" ca="1" si="7"/>
        <v>-</v>
      </c>
      <c r="AI1733" s="15">
        <f t="shared" ca="1" si="8"/>
        <v>18.576742347403403</v>
      </c>
      <c r="AJ1733" s="15">
        <f t="shared" ca="1" si="9"/>
        <v>19.280760621627461</v>
      </c>
      <c r="AK1733" s="17">
        <f t="shared" ca="1" si="10"/>
        <v>7.9844543849384483E-2</v>
      </c>
      <c r="AL1733" s="17">
        <f t="shared" ca="1" si="11"/>
        <v>8.9566048217525077E-2</v>
      </c>
      <c r="AM1733" s="26">
        <f t="shared" ca="1" si="12"/>
        <v>0</v>
      </c>
      <c r="AN1733" s="26">
        <f t="shared" ca="1" si="13"/>
        <v>0</v>
      </c>
      <c r="AO1733" s="25">
        <f t="shared" si="20"/>
        <v>0</v>
      </c>
      <c r="AP1733" s="26">
        <f t="shared" si="21"/>
        <v>0</v>
      </c>
      <c r="AQ1733" s="25">
        <f t="shared" si="22"/>
        <v>1</v>
      </c>
      <c r="AR1733" s="26">
        <f t="shared" si="23"/>
        <v>0</v>
      </c>
      <c r="AT1733" s="36"/>
      <c r="AU1733" s="36"/>
      <c r="AZ1733">
        <v>906500</v>
      </c>
      <c r="BA1733">
        <f t="shared" si="107"/>
        <v>9065000</v>
      </c>
      <c r="BD1733" s="30"/>
      <c r="BE1733" s="30"/>
      <c r="BF1733" s="30"/>
      <c r="BL1733" s="16">
        <v>3626</v>
      </c>
      <c r="BM1733">
        <f t="shared" si="108"/>
        <v>36260</v>
      </c>
    </row>
    <row r="1734" spans="1:65" x14ac:dyDescent="0.2">
      <c r="A1734" s="40">
        <v>40584</v>
      </c>
      <c r="B1734" s="13">
        <v>16.899999999999999</v>
      </c>
      <c r="C1734" s="14">
        <v>18.3</v>
      </c>
      <c r="D1734" s="31">
        <f t="shared" si="14"/>
        <v>1705.6534052668394</v>
      </c>
      <c r="E1734" s="31">
        <f t="shared" si="15"/>
        <v>6211.5390805132947</v>
      </c>
      <c r="F1734" s="16">
        <f t="shared" si="0"/>
        <v>7917.1924857801341</v>
      </c>
      <c r="G1734" s="16">
        <f t="shared" si="1"/>
        <v>17.998388693762031</v>
      </c>
      <c r="H1734" s="17">
        <f t="shared" si="2"/>
        <v>7.6502732240437243E-2</v>
      </c>
      <c r="I1734" s="16">
        <v>16.09</v>
      </c>
      <c r="J1734" s="32">
        <f t="shared" si="16"/>
        <v>1.0027857653883645</v>
      </c>
      <c r="K1734" s="72">
        <f t="shared" ca="1" si="83"/>
        <v>1825.9290572896507</v>
      </c>
      <c r="L1734" s="16">
        <v>1824.6400149999999</v>
      </c>
      <c r="M1734" s="21">
        <f t="shared" ca="1" si="84"/>
        <v>7.0646389372906065E-4</v>
      </c>
      <c r="N1734" s="72"/>
      <c r="O1734" s="16"/>
      <c r="P1734" s="21"/>
      <c r="Q1734" s="33">
        <f t="shared" si="17"/>
        <v>0.99721423461163539</v>
      </c>
      <c r="R1734" s="5">
        <f t="shared" ca="1" si="109"/>
        <v>15.805981116692923</v>
      </c>
      <c r="S1734" s="16">
        <v>15.38</v>
      </c>
      <c r="T1734" s="75">
        <f t="shared" ca="1" si="110"/>
        <v>2.7697081709552804E-2</v>
      </c>
      <c r="U1734" s="5">
        <f t="shared" ca="1" si="5"/>
        <v>29.836022229423605</v>
      </c>
      <c r="V1734" s="76"/>
      <c r="W1734" s="75"/>
      <c r="X1734" s="32">
        <f t="shared" si="18"/>
        <v>1.0055715307767292</v>
      </c>
      <c r="Y1734" s="18">
        <f t="shared" ca="1" si="6"/>
        <v>4230787.8047404299</v>
      </c>
      <c r="Z1734" s="36"/>
      <c r="AA1734" s="36"/>
      <c r="AB1734" s="72"/>
      <c r="AC1734" s="16"/>
      <c r="AD1734" s="36"/>
      <c r="AE1734" s="24">
        <f t="shared" si="112"/>
        <v>4</v>
      </c>
      <c r="AG1734" s="74"/>
      <c r="AH1734" s="25" t="str">
        <f t="shared" ca="1" si="7"/>
        <v>-</v>
      </c>
      <c r="AI1734" s="15">
        <f t="shared" ca="1" si="8"/>
        <v>18.497034579520665</v>
      </c>
      <c r="AJ1734" s="15">
        <f t="shared" ca="1" si="9"/>
        <v>19.240277672568105</v>
      </c>
      <c r="AK1734" s="17">
        <f t="shared" ca="1" si="10"/>
        <v>7.9807275437624448E-2</v>
      </c>
      <c r="AL1734" s="17">
        <f t="shared" ca="1" si="11"/>
        <v>8.7918043145231842E-2</v>
      </c>
      <c r="AM1734" s="26">
        <f t="shared" ca="1" si="12"/>
        <v>0</v>
      </c>
      <c r="AN1734" s="26">
        <f t="shared" ca="1" si="13"/>
        <v>0</v>
      </c>
      <c r="AO1734" s="25">
        <f t="shared" si="20"/>
        <v>0</v>
      </c>
      <c r="AP1734" s="26">
        <f t="shared" si="21"/>
        <v>0</v>
      </c>
      <c r="AQ1734" s="25">
        <f t="shared" si="22"/>
        <v>1</v>
      </c>
      <c r="AR1734" s="26">
        <f t="shared" si="23"/>
        <v>0</v>
      </c>
      <c r="AT1734" s="36"/>
      <c r="AU1734" s="36"/>
      <c r="AZ1734">
        <v>904000</v>
      </c>
      <c r="BA1734">
        <f t="shared" si="107"/>
        <v>9040000</v>
      </c>
      <c r="BD1734" s="30"/>
      <c r="BE1734" s="30"/>
      <c r="BF1734" s="30"/>
      <c r="BL1734" s="16">
        <v>3616</v>
      </c>
      <c r="BM1734">
        <f t="shared" si="108"/>
        <v>36160</v>
      </c>
    </row>
    <row r="1735" spans="1:65" x14ac:dyDescent="0.2">
      <c r="A1735" s="40">
        <v>40585</v>
      </c>
      <c r="B1735" s="13">
        <v>16.600000000000001</v>
      </c>
      <c r="C1735" s="14">
        <v>18.05</v>
      </c>
      <c r="D1735" s="31">
        <f t="shared" si="14"/>
        <v>1279.2400539501295</v>
      </c>
      <c r="E1735" s="31">
        <f t="shared" si="15"/>
        <v>6605.3306453904752</v>
      </c>
      <c r="F1735" s="16">
        <f t="shared" si="0"/>
        <v>7884.5706993406047</v>
      </c>
      <c r="G1735" s="16">
        <f t="shared" si="1"/>
        <v>17.814743300686899</v>
      </c>
      <c r="H1735" s="17">
        <f t="shared" si="2"/>
        <v>8.0332409972299179E-2</v>
      </c>
      <c r="I1735" s="16">
        <v>15.69</v>
      </c>
      <c r="J1735" s="32">
        <f t="shared" si="16"/>
        <v>0.98571823370475897</v>
      </c>
      <c r="K1735" s="72">
        <f t="shared" ca="1" si="83"/>
        <v>1799.7781888799323</v>
      </c>
      <c r="L1735" s="16">
        <v>1793.280029</v>
      </c>
      <c r="M1735" s="21">
        <f t="shared" ca="1" si="84"/>
        <v>3.6236169336898612E-3</v>
      </c>
      <c r="N1735" s="72"/>
      <c r="O1735" s="16"/>
      <c r="P1735" s="21"/>
      <c r="Q1735" s="33">
        <f t="shared" si="17"/>
        <v>1.014281766295241</v>
      </c>
      <c r="R1735" s="5">
        <f t="shared" ca="1" si="109"/>
        <v>16.031050584763193</v>
      </c>
      <c r="S1735" s="16">
        <v>15.666</v>
      </c>
      <c r="T1735" s="75">
        <f t="shared" ca="1" si="110"/>
        <v>2.3302092733511595E-2</v>
      </c>
      <c r="U1735" s="5">
        <f t="shared" ca="1" si="5"/>
        <v>30.261097288836005</v>
      </c>
      <c r="V1735" s="76"/>
      <c r="W1735" s="75"/>
      <c r="X1735" s="32">
        <f t="shared" si="18"/>
        <v>0.97143646740951795</v>
      </c>
      <c r="Y1735" s="18">
        <f t="shared" ca="1" si="6"/>
        <v>4109671.071278248</v>
      </c>
      <c r="Z1735" s="36"/>
      <c r="AA1735" s="36"/>
      <c r="AB1735" s="72"/>
      <c r="AC1735" s="16"/>
      <c r="AD1735" s="36"/>
      <c r="AE1735" s="24">
        <f t="shared" si="112"/>
        <v>3</v>
      </c>
      <c r="AG1735" s="74"/>
      <c r="AH1735" s="25" t="str">
        <f t="shared" ca="1" si="7"/>
        <v>-</v>
      </c>
      <c r="AI1735" s="15">
        <f t="shared" ca="1" si="8"/>
        <v>18.447088177483131</v>
      </c>
      <c r="AJ1735" s="15">
        <f t="shared" ca="1" si="9"/>
        <v>19.187796820537699</v>
      </c>
      <c r="AK1735" s="17">
        <f t="shared" ca="1" si="10"/>
        <v>7.8984124128098063E-2</v>
      </c>
      <c r="AL1735" s="17">
        <f t="shared" ca="1" si="11"/>
        <v>8.6344094547877032E-2</v>
      </c>
      <c r="AM1735" s="26">
        <f t="shared" ca="1" si="12"/>
        <v>0</v>
      </c>
      <c r="AN1735" s="26">
        <f t="shared" ca="1" si="13"/>
        <v>0</v>
      </c>
      <c r="AO1735" s="25">
        <f t="shared" si="20"/>
        <v>0</v>
      </c>
      <c r="AP1735" s="26">
        <f t="shared" si="21"/>
        <v>0</v>
      </c>
      <c r="AQ1735" s="25">
        <f t="shared" si="22"/>
        <v>1</v>
      </c>
      <c r="AR1735" s="26">
        <f t="shared" si="23"/>
        <v>0</v>
      </c>
      <c r="AT1735" s="36"/>
      <c r="AU1735" s="36"/>
      <c r="AZ1735">
        <v>872500</v>
      </c>
      <c r="BA1735">
        <f t="shared" si="107"/>
        <v>8725000</v>
      </c>
      <c r="BD1735" s="30"/>
      <c r="BE1735" s="30"/>
      <c r="BF1735" s="30"/>
      <c r="BL1735" s="16">
        <v>3490</v>
      </c>
      <c r="BM1735">
        <f t="shared" si="108"/>
        <v>34900</v>
      </c>
    </row>
    <row r="1736" spans="1:65" x14ac:dyDescent="0.2">
      <c r="A1736" s="40">
        <v>40588</v>
      </c>
      <c r="B1736" s="13">
        <v>16.45</v>
      </c>
      <c r="C1736" s="14">
        <v>17.850000000000001</v>
      </c>
      <c r="D1736" s="31">
        <f t="shared" si="14"/>
        <v>852.8267026334197</v>
      </c>
      <c r="E1736" s="31">
        <f t="shared" si="15"/>
        <v>6997.4891845515494</v>
      </c>
      <c r="F1736" s="16">
        <f t="shared" si="0"/>
        <v>7850.3158871849691</v>
      </c>
      <c r="G1736" s="16">
        <f t="shared" si="1"/>
        <v>17.697909638179549</v>
      </c>
      <c r="H1736" s="17">
        <f t="shared" si="2"/>
        <v>7.8431372549019773E-2</v>
      </c>
      <c r="I1736" s="16">
        <v>15.95</v>
      </c>
      <c r="J1736" s="32">
        <f t="shared" si="16"/>
        <v>0.98912569834606401</v>
      </c>
      <c r="K1736" s="72">
        <f t="shared" ca="1" si="83"/>
        <v>1780.1342824774117</v>
      </c>
      <c r="L1736" s="16">
        <v>1774.719971</v>
      </c>
      <c r="M1736" s="21">
        <f t="shared" ca="1" si="84"/>
        <v>3.0507976277299297E-3</v>
      </c>
      <c r="N1736" s="72"/>
      <c r="O1736" s="16"/>
      <c r="P1736" s="21"/>
      <c r="Q1736" s="33">
        <f t="shared" si="17"/>
        <v>1.0108743016539361</v>
      </c>
      <c r="R1736" s="5">
        <f t="shared" ca="1" si="109"/>
        <v>16.204701969956389</v>
      </c>
      <c r="S1736" s="16">
        <v>15.8</v>
      </c>
      <c r="T1736" s="75">
        <f t="shared" ca="1" si="110"/>
        <v>2.5614048731416979E-2</v>
      </c>
      <c r="U1736" s="5">
        <f t="shared" ca="1" si="5"/>
        <v>30.589118321559404</v>
      </c>
      <c r="V1736" s="76"/>
      <c r="W1736" s="75"/>
      <c r="X1736" s="32">
        <f t="shared" si="18"/>
        <v>0.97825139669212791</v>
      </c>
      <c r="Y1736" s="18">
        <f t="shared" ca="1" si="6"/>
        <v>4020026.8774584029</v>
      </c>
      <c r="Z1736" s="36"/>
      <c r="AA1736" s="36"/>
      <c r="AB1736" s="72"/>
      <c r="AC1736" s="16"/>
      <c r="AD1736" s="36"/>
      <c r="AE1736" s="24">
        <f t="shared" si="112"/>
        <v>2</v>
      </c>
      <c r="AG1736" s="74"/>
      <c r="AH1736" s="25" t="str">
        <f t="shared" ca="1" si="7"/>
        <v>-</v>
      </c>
      <c r="AI1736" s="15">
        <f t="shared" ca="1" si="8"/>
        <v>18.391038148815451</v>
      </c>
      <c r="AJ1736" s="15">
        <f t="shared" ca="1" si="9"/>
        <v>19.122003048883411</v>
      </c>
      <c r="AK1736" s="17">
        <f t="shared" ca="1" si="10"/>
        <v>7.7909246785472244E-2</v>
      </c>
      <c r="AL1736" s="17">
        <f t="shared" ca="1" si="11"/>
        <v>8.4847245808381239E-2</v>
      </c>
      <c r="AM1736" s="26">
        <f t="shared" ca="1" si="12"/>
        <v>0</v>
      </c>
      <c r="AN1736" s="26">
        <f t="shared" ca="1" si="13"/>
        <v>0</v>
      </c>
      <c r="AO1736" s="25">
        <f t="shared" si="20"/>
        <v>0</v>
      </c>
      <c r="AP1736" s="26">
        <f t="shared" si="21"/>
        <v>0</v>
      </c>
      <c r="AQ1736" s="25">
        <f t="shared" si="22"/>
        <v>1</v>
      </c>
      <c r="AR1736" s="26">
        <f t="shared" si="23"/>
        <v>0</v>
      </c>
      <c r="AT1736" s="36"/>
      <c r="AU1736" s="36"/>
      <c r="AZ1736">
        <v>857250</v>
      </c>
      <c r="BA1736">
        <f t="shared" si="107"/>
        <v>8572500</v>
      </c>
      <c r="BD1736" s="30"/>
      <c r="BE1736" s="30"/>
      <c r="BF1736" s="30"/>
      <c r="BL1736" s="16">
        <v>3429</v>
      </c>
      <c r="BM1736">
        <f t="shared" si="108"/>
        <v>34290</v>
      </c>
    </row>
    <row r="1737" spans="1:65" x14ac:dyDescent="0.2">
      <c r="A1737" s="40">
        <v>40589</v>
      </c>
      <c r="B1737" s="13">
        <v>16.7</v>
      </c>
      <c r="C1737" s="14">
        <v>18.05</v>
      </c>
      <c r="D1737" s="31">
        <f t="shared" si="14"/>
        <v>426.41335131670985</v>
      </c>
      <c r="E1737" s="31">
        <f t="shared" si="15"/>
        <v>7390.4583514512624</v>
      </c>
      <c r="F1737" s="16">
        <f t="shared" si="0"/>
        <v>7816.8717027679722</v>
      </c>
      <c r="G1737" s="16">
        <f t="shared" si="1"/>
        <v>17.976356981901887</v>
      </c>
      <c r="H1737" s="17">
        <f t="shared" si="2"/>
        <v>7.4792243767313082E-2</v>
      </c>
      <c r="I1737" s="16">
        <v>16.37</v>
      </c>
      <c r="J1737" s="32">
        <f t="shared" si="16"/>
        <v>1.0114060844811756</v>
      </c>
      <c r="K1737" s="72">
        <f t="shared" ca="1" si="83"/>
        <v>1800.3652442153227</v>
      </c>
      <c r="L1737" s="16">
        <v>1799.040039</v>
      </c>
      <c r="M1737" s="21">
        <f t="shared" ca="1" si="84"/>
        <v>7.3661796657919717E-4</v>
      </c>
      <c r="N1737" s="72"/>
      <c r="O1737" s="16"/>
      <c r="P1737" s="21"/>
      <c r="Q1737" s="33">
        <f t="shared" si="17"/>
        <v>0.98859391551882436</v>
      </c>
      <c r="R1737" s="5">
        <f t="shared" ca="1" si="109"/>
        <v>16.01920240358967</v>
      </c>
      <c r="S1737" s="16">
        <v>15.603</v>
      </c>
      <c r="T1737" s="75">
        <f t="shared" ca="1" si="110"/>
        <v>2.6674511541990024E-2</v>
      </c>
      <c r="U1737" s="5">
        <f t="shared" ca="1" si="5"/>
        <v>30.239180966871643</v>
      </c>
      <c r="V1737" s="76"/>
      <c r="W1737" s="75"/>
      <c r="X1737" s="32">
        <f t="shared" si="18"/>
        <v>1.0228121689623513</v>
      </c>
      <c r="Y1737" s="18">
        <f t="shared" ca="1" si="6"/>
        <v>4111461.8038406419</v>
      </c>
      <c r="Z1737" s="36"/>
      <c r="AA1737" s="36"/>
      <c r="AB1737" s="72"/>
      <c r="AC1737" s="16"/>
      <c r="AD1737" s="36"/>
      <c r="AE1737" s="24">
        <f t="shared" si="112"/>
        <v>1</v>
      </c>
      <c r="AG1737" s="74"/>
      <c r="AH1737" s="25" t="str">
        <f t="shared" ca="1" si="7"/>
        <v>-</v>
      </c>
      <c r="AI1737" s="15">
        <f t="shared" ca="1" si="8"/>
        <v>18.383300922956458</v>
      </c>
      <c r="AJ1737" s="15">
        <f t="shared" ca="1" si="9"/>
        <v>19.06996006006565</v>
      </c>
      <c r="AK1737" s="17">
        <f t="shared" ca="1" si="10"/>
        <v>7.6824485245336083E-2</v>
      </c>
      <c r="AL1737" s="17">
        <f t="shared" ca="1" si="11"/>
        <v>8.2982831603448992E-2</v>
      </c>
      <c r="AM1737" s="26">
        <f t="shared" ca="1" si="12"/>
        <v>0</v>
      </c>
      <c r="AN1737" s="26">
        <f t="shared" ca="1" si="13"/>
        <v>0</v>
      </c>
      <c r="AO1737" s="25">
        <f t="shared" si="20"/>
        <v>0</v>
      </c>
      <c r="AP1737" s="26">
        <f t="shared" si="21"/>
        <v>0</v>
      </c>
      <c r="AQ1737" s="25">
        <f t="shared" si="22"/>
        <v>1</v>
      </c>
      <c r="AR1737" s="26">
        <f t="shared" si="23"/>
        <v>0</v>
      </c>
      <c r="AT1737" s="36"/>
      <c r="AU1737" s="36"/>
      <c r="AZ1737">
        <v>879000</v>
      </c>
      <c r="BA1737">
        <f t="shared" si="107"/>
        <v>8790000</v>
      </c>
      <c r="BD1737" s="30"/>
      <c r="BE1737" s="30"/>
      <c r="BF1737" s="30"/>
      <c r="BL1737" s="16">
        <v>3516</v>
      </c>
      <c r="BM1737">
        <f t="shared" si="108"/>
        <v>35160</v>
      </c>
    </row>
    <row r="1738" spans="1:65" x14ac:dyDescent="0.2">
      <c r="A1738" s="41">
        <v>40590</v>
      </c>
      <c r="B1738" s="13">
        <v>18.3</v>
      </c>
      <c r="C1738" s="14">
        <v>19.350000000000001</v>
      </c>
      <c r="D1738" s="31">
        <f t="shared" si="14"/>
        <v>7784.9792914506561</v>
      </c>
      <c r="E1738" s="31">
        <f t="shared" si="15"/>
        <v>0</v>
      </c>
      <c r="F1738" s="16">
        <f t="shared" si="0"/>
        <v>7784.9792914506561</v>
      </c>
      <c r="G1738" s="16">
        <f t="shared" si="1"/>
        <v>18.3</v>
      </c>
      <c r="H1738" s="17">
        <f t="shared" si="2"/>
        <v>5.4263565891472854E-2</v>
      </c>
      <c r="I1738" s="16">
        <v>16.72</v>
      </c>
      <c r="J1738" s="32">
        <f t="shared" si="16"/>
        <v>1.0138504155124655</v>
      </c>
      <c r="K1738" s="72">
        <f t="shared" ca="1" si="83"/>
        <v>1825.2266370555515</v>
      </c>
      <c r="L1738" s="16">
        <v>1821.4399410000001</v>
      </c>
      <c r="M1738" s="21">
        <f t="shared" ca="1" si="84"/>
        <v>2.0789574063432566E-3</v>
      </c>
      <c r="N1738" s="72"/>
      <c r="O1738" s="16"/>
      <c r="P1738" s="21"/>
      <c r="Q1738" s="33">
        <f t="shared" si="17"/>
        <v>0.98614958448753454</v>
      </c>
      <c r="R1738" s="5">
        <f t="shared" ca="1" si="109"/>
        <v>15.796671698139264</v>
      </c>
      <c r="S1738" s="16">
        <v>15.391999999999999</v>
      </c>
      <c r="T1738" s="75">
        <f t="shared" ca="1" si="110"/>
        <v>2.6291040679526E-2</v>
      </c>
      <c r="U1738" s="5">
        <f t="shared" ca="1" si="5"/>
        <v>29.819334832922891</v>
      </c>
      <c r="V1738" s="76"/>
      <c r="W1738" s="75"/>
      <c r="X1738" s="32">
        <f t="shared" si="18"/>
        <v>1.0277008310249309</v>
      </c>
      <c r="Y1738" s="18">
        <f t="shared" ca="1" si="6"/>
        <v>4225074.6288470021</v>
      </c>
      <c r="Z1738" s="36"/>
      <c r="AA1738" s="36"/>
      <c r="AB1738" s="72"/>
      <c r="AC1738" s="16"/>
      <c r="AD1738" s="36"/>
      <c r="AE1738" s="24">
        <v>19</v>
      </c>
      <c r="AG1738" s="74"/>
      <c r="AH1738" s="25" t="str">
        <f t="shared" ca="1" si="7"/>
        <v>-</v>
      </c>
      <c r="AI1738" s="15">
        <f t="shared" ca="1" si="8"/>
        <v>18.410409499404302</v>
      </c>
      <c r="AJ1738" s="15">
        <f t="shared" ca="1" si="9"/>
        <v>19.031441934156952</v>
      </c>
      <c r="AK1738" s="17">
        <f t="shared" ca="1" si="10"/>
        <v>7.3505775531277559E-2</v>
      </c>
      <c r="AL1738" s="17">
        <f t="shared" ca="1" si="11"/>
        <v>7.9771110368471954E-2</v>
      </c>
      <c r="AM1738" s="26">
        <f t="shared" ca="1" si="12"/>
        <v>0</v>
      </c>
      <c r="AN1738" s="26">
        <f t="shared" ca="1" si="13"/>
        <v>0</v>
      </c>
      <c r="AO1738" s="25">
        <f t="shared" si="20"/>
        <v>0</v>
      </c>
      <c r="AP1738" s="26">
        <f t="shared" si="21"/>
        <v>0</v>
      </c>
      <c r="AQ1738" s="25">
        <f t="shared" si="22"/>
        <v>1</v>
      </c>
      <c r="AR1738" s="26">
        <f t="shared" si="23"/>
        <v>0</v>
      </c>
      <c r="AT1738" s="36"/>
      <c r="AU1738" s="36"/>
      <c r="AZ1738">
        <v>897500</v>
      </c>
      <c r="BA1738">
        <f t="shared" si="107"/>
        <v>8975000</v>
      </c>
      <c r="BD1738" s="30"/>
      <c r="BE1738" s="30"/>
      <c r="BF1738" s="30"/>
      <c r="BL1738" s="16">
        <v>3590</v>
      </c>
      <c r="BM1738">
        <f t="shared" si="108"/>
        <v>35900</v>
      </c>
    </row>
    <row r="1739" spans="1:65" x14ac:dyDescent="0.2">
      <c r="A1739" s="40">
        <v>40591</v>
      </c>
      <c r="B1739" s="13">
        <v>18.45</v>
      </c>
      <c r="C1739" s="14">
        <v>19.649999999999999</v>
      </c>
      <c r="D1739" s="31">
        <f t="shared" si="14"/>
        <v>7375.2435392690422</v>
      </c>
      <c r="E1739" s="31">
        <f t="shared" si="15"/>
        <v>387.50202919501425</v>
      </c>
      <c r="F1739" s="16">
        <f t="shared" si="0"/>
        <v>7762.7455684640563</v>
      </c>
      <c r="G1739" s="16">
        <f t="shared" si="1"/>
        <v>18.509901800327331</v>
      </c>
      <c r="H1739" s="17">
        <f t="shared" si="2"/>
        <v>6.1068702290076327E-2</v>
      </c>
      <c r="I1739" s="16">
        <v>16.59</v>
      </c>
      <c r="J1739" s="32">
        <f t="shared" si="16"/>
        <v>1.008581308398713</v>
      </c>
      <c r="K1739" s="72">
        <f t="shared" ca="1" si="83"/>
        <v>1840.814420350717</v>
      </c>
      <c r="L1739" s="16">
        <v>1842.5600589999999</v>
      </c>
      <c r="M1739" s="21">
        <f t="shared" ca="1" si="84"/>
        <v>-9.4739850717827248E-4</v>
      </c>
      <c r="N1739" s="72"/>
      <c r="O1739" s="16"/>
      <c r="P1739" s="21"/>
      <c r="Q1739" s="33">
        <f t="shared" si="17"/>
        <v>0.99141869160128704</v>
      </c>
      <c r="R1739" s="5">
        <f t="shared" ca="1" si="109"/>
        <v>15.660463165146641</v>
      </c>
      <c r="S1739" s="16">
        <v>15.218</v>
      </c>
      <c r="T1739" s="75">
        <f t="shared" ca="1" si="110"/>
        <v>2.9074987852979451E-2</v>
      </c>
      <c r="U1739" s="5">
        <f t="shared" ca="1" si="5"/>
        <v>29.562433807095211</v>
      </c>
      <c r="V1739" s="76"/>
      <c r="W1739" s="75"/>
      <c r="X1739" s="32">
        <f t="shared" si="18"/>
        <v>1.0171626167974259</v>
      </c>
      <c r="Y1739" s="18">
        <f t="shared" ca="1" si="6"/>
        <v>4297305.1279270407</v>
      </c>
      <c r="Z1739" s="36"/>
      <c r="AA1739" s="36"/>
      <c r="AB1739" s="72"/>
      <c r="AC1739" s="16"/>
      <c r="AD1739" s="36"/>
      <c r="AE1739" s="24">
        <f t="shared" ref="AE1739:AE1756" si="113">AE1738-1</f>
        <v>18</v>
      </c>
      <c r="AG1739" s="74"/>
      <c r="AH1739" s="25" t="str">
        <f t="shared" ca="1" si="7"/>
        <v>-</v>
      </c>
      <c r="AI1739" s="15">
        <f t="shared" ca="1" si="8"/>
        <v>18.398976251800843</v>
      </c>
      <c r="AJ1739" s="15">
        <f t="shared" ca="1" si="9"/>
        <v>19.010272470654495</v>
      </c>
      <c r="AK1739" s="17">
        <f t="shared" ca="1" si="10"/>
        <v>7.0898504451769748E-2</v>
      </c>
      <c r="AL1739" s="17">
        <f t="shared" ca="1" si="11"/>
        <v>7.6625878945146025E-2</v>
      </c>
      <c r="AM1739" s="26">
        <f t="shared" ca="1" si="12"/>
        <v>0</v>
      </c>
      <c r="AN1739" s="26">
        <f t="shared" ca="1" si="13"/>
        <v>0</v>
      </c>
      <c r="AO1739" s="25">
        <f t="shared" si="20"/>
        <v>0</v>
      </c>
      <c r="AP1739" s="26">
        <f t="shared" si="21"/>
        <v>0</v>
      </c>
      <c r="AQ1739" s="25">
        <f t="shared" si="22"/>
        <v>1</v>
      </c>
      <c r="AR1739" s="26">
        <f t="shared" si="23"/>
        <v>0</v>
      </c>
      <c r="AT1739" s="36"/>
      <c r="AU1739" s="36"/>
      <c r="AZ1739">
        <v>921250</v>
      </c>
      <c r="BA1739">
        <f t="shared" si="107"/>
        <v>9212500</v>
      </c>
      <c r="BD1739" s="30"/>
      <c r="BE1739" s="30"/>
      <c r="BF1739" s="30"/>
      <c r="BL1739" s="16">
        <v>3685</v>
      </c>
      <c r="BM1739">
        <f t="shared" si="108"/>
        <v>36850</v>
      </c>
    </row>
    <row r="1740" spans="1:65" x14ac:dyDescent="0.2">
      <c r="A1740" s="40">
        <v>40592</v>
      </c>
      <c r="B1740" s="13">
        <v>18.600000000000001</v>
      </c>
      <c r="C1740" s="14">
        <v>19.8</v>
      </c>
      <c r="D1740" s="31">
        <f t="shared" si="14"/>
        <v>6965.5077870874284</v>
      </c>
      <c r="E1740" s="31">
        <f t="shared" si="15"/>
        <v>772.21575070904828</v>
      </c>
      <c r="F1740" s="16">
        <f t="shared" si="0"/>
        <v>7737.7235377964771</v>
      </c>
      <c r="G1740" s="16">
        <f t="shared" si="1"/>
        <v>18.71975859518945</v>
      </c>
      <c r="H1740" s="17">
        <f t="shared" si="2"/>
        <v>6.0606060606060552E-2</v>
      </c>
      <c r="I1740" s="16">
        <v>16.43</v>
      </c>
      <c r="J1740" s="32">
        <f t="shared" si="16"/>
        <v>1.0080776494336798</v>
      </c>
      <c r="K1740" s="72">
        <f t="shared" ca="1" si="83"/>
        <v>1855.6082213976049</v>
      </c>
      <c r="L1740" s="16">
        <v>1857.920044</v>
      </c>
      <c r="M1740" s="21">
        <f t="shared" ca="1" si="84"/>
        <v>-1.2443068311044437E-3</v>
      </c>
      <c r="N1740" s="72"/>
      <c r="O1740" s="16"/>
      <c r="P1740" s="21"/>
      <c r="Q1740" s="33">
        <f t="shared" si="17"/>
        <v>0.99192235056632017</v>
      </c>
      <c r="R1740" s="5">
        <f t="shared" ca="1" si="109"/>
        <v>15.53331630924332</v>
      </c>
      <c r="S1740" s="16">
        <v>15.085000000000001</v>
      </c>
      <c r="T1740" s="75">
        <f t="shared" ca="1" si="110"/>
        <v>2.9719344331675113E-2</v>
      </c>
      <c r="U1740" s="5">
        <f t="shared" ca="1" si="5"/>
        <v>29.322634922913025</v>
      </c>
      <c r="V1740" s="76"/>
      <c r="W1740" s="75"/>
      <c r="X1740" s="32">
        <f t="shared" si="18"/>
        <v>1.0161552988673597</v>
      </c>
      <c r="Y1740" s="18">
        <f t="shared" ca="1" si="6"/>
        <v>4366441.9884648845</v>
      </c>
      <c r="Z1740" s="36"/>
      <c r="AA1740" s="36"/>
      <c r="AB1740" s="72"/>
      <c r="AC1740" s="16"/>
      <c r="AD1740" s="36"/>
      <c r="AE1740" s="24">
        <f t="shared" si="113"/>
        <v>17</v>
      </c>
      <c r="AG1740" s="74"/>
      <c r="AH1740" s="25" t="str">
        <f t="shared" ca="1" si="7"/>
        <v>-</v>
      </c>
      <c r="AI1740" s="15">
        <f t="shared" ca="1" si="8"/>
        <v>18.397574545806751</v>
      </c>
      <c r="AJ1740" s="15">
        <f t="shared" ca="1" si="9"/>
        <v>19.000220829600909</v>
      </c>
      <c r="AK1740" s="17">
        <f t="shared" ca="1" si="10"/>
        <v>6.8249059179373628E-2</v>
      </c>
      <c r="AL1740" s="17">
        <f t="shared" ca="1" si="11"/>
        <v>7.3487211341272229E-2</v>
      </c>
      <c r="AM1740" s="26">
        <f t="shared" ca="1" si="12"/>
        <v>0</v>
      </c>
      <c r="AN1740" s="26">
        <f t="shared" ca="1" si="13"/>
        <v>0</v>
      </c>
      <c r="AO1740" s="25">
        <f t="shared" si="20"/>
        <v>0</v>
      </c>
      <c r="AP1740" s="26">
        <f t="shared" si="21"/>
        <v>0</v>
      </c>
      <c r="AQ1740" s="25">
        <f t="shared" si="22"/>
        <v>1</v>
      </c>
      <c r="AR1740" s="26">
        <f t="shared" si="23"/>
        <v>0</v>
      </c>
      <c r="AT1740" s="36"/>
      <c r="AU1740" s="36"/>
      <c r="AZ1740">
        <v>938000</v>
      </c>
      <c r="BA1740">
        <f t="shared" si="107"/>
        <v>9380000</v>
      </c>
      <c r="BD1740" s="30"/>
      <c r="BE1740" s="30"/>
      <c r="BF1740" s="30"/>
      <c r="BL1740" s="16">
        <v>3752</v>
      </c>
      <c r="BM1740">
        <f t="shared" si="108"/>
        <v>37520</v>
      </c>
    </row>
    <row r="1741" spans="1:65" x14ac:dyDescent="0.2">
      <c r="A1741" s="40">
        <v>40596</v>
      </c>
      <c r="B1741" s="13">
        <v>21.15</v>
      </c>
      <c r="C1741" s="14">
        <v>21.6</v>
      </c>
      <c r="D1741" s="31">
        <f t="shared" si="14"/>
        <v>6555.7720349058145</v>
      </c>
      <c r="E1741" s="31">
        <f t="shared" si="15"/>
        <v>1157.1190330614729</v>
      </c>
      <c r="F1741" s="16">
        <f t="shared" si="0"/>
        <v>7712.8910679672872</v>
      </c>
      <c r="G1741" s="16">
        <f t="shared" si="1"/>
        <v>21.217510815372492</v>
      </c>
      <c r="H1741" s="17">
        <f t="shared" si="2"/>
        <v>2.0833333333333481E-2</v>
      </c>
      <c r="I1741" s="16">
        <v>20.8</v>
      </c>
      <c r="J1741" s="32">
        <f t="shared" si="16"/>
        <v>1.129791173113569</v>
      </c>
      <c r="K1741" s="72">
        <f t="shared" ca="1" si="83"/>
        <v>2096.3643212348861</v>
      </c>
      <c r="L1741" s="16">
        <v>2083.1999510000001</v>
      </c>
      <c r="M1741" s="21">
        <f t="shared" ca="1" si="84"/>
        <v>6.3193022967222906E-3</v>
      </c>
      <c r="N1741" s="72"/>
      <c r="O1741" s="16"/>
      <c r="P1741" s="21"/>
      <c r="Q1741" s="33">
        <f t="shared" si="17"/>
        <v>0.87020882688643086</v>
      </c>
      <c r="R1741" s="5">
        <f t="shared" ca="1" si="109"/>
        <v>13.516665853141896</v>
      </c>
      <c r="S1741" s="16">
        <v>13.249000000000001</v>
      </c>
      <c r="T1741" s="75">
        <f t="shared" ca="1" si="110"/>
        <v>2.0202721197214567E-2</v>
      </c>
      <c r="U1741" s="5">
        <f t="shared" ca="1" si="5"/>
        <v>25.515942158243313</v>
      </c>
      <c r="V1741" s="76"/>
      <c r="W1741" s="75"/>
      <c r="X1741" s="32">
        <f t="shared" si="18"/>
        <v>1.2595823462271383</v>
      </c>
      <c r="Y1741" s="18">
        <f t="shared" ca="1" si="6"/>
        <v>5499531.2793063074</v>
      </c>
      <c r="Z1741" s="36"/>
      <c r="AA1741" s="36"/>
      <c r="AB1741" s="72"/>
      <c r="AC1741" s="16"/>
      <c r="AD1741" s="36"/>
      <c r="AE1741" s="24">
        <f t="shared" si="113"/>
        <v>16</v>
      </c>
      <c r="AG1741" s="74"/>
      <c r="AH1741" s="25" t="str">
        <f t="shared" ca="1" si="7"/>
        <v>-</v>
      </c>
      <c r="AI1741" s="15">
        <f t="shared" ca="1" si="8"/>
        <v>18.501045235301426</v>
      </c>
      <c r="AJ1741" s="15">
        <f t="shared" ca="1" si="9"/>
        <v>19.04820889826853</v>
      </c>
      <c r="AK1741" s="17">
        <f t="shared" ca="1" si="10"/>
        <v>5.8332546406212681E-2</v>
      </c>
      <c r="AL1741" s="17">
        <f t="shared" ca="1" si="11"/>
        <v>7.1006001696397342E-2</v>
      </c>
      <c r="AM1741" s="26">
        <f t="shared" ca="1" si="12"/>
        <v>0</v>
      </c>
      <c r="AN1741" s="26">
        <f t="shared" ca="1" si="13"/>
        <v>0</v>
      </c>
      <c r="AO1741" s="25">
        <f t="shared" si="20"/>
        <v>0</v>
      </c>
      <c r="AP1741" s="26">
        <f t="shared" si="21"/>
        <v>0</v>
      </c>
      <c r="AQ1741" s="25">
        <f t="shared" si="22"/>
        <v>1</v>
      </c>
      <c r="AR1741" s="26">
        <f t="shared" si="23"/>
        <v>0</v>
      </c>
      <c r="AT1741" s="36"/>
      <c r="AU1741" s="36"/>
      <c r="AZ1741">
        <v>1166500</v>
      </c>
      <c r="BA1741">
        <f t="shared" si="107"/>
        <v>11665000</v>
      </c>
      <c r="BD1741" s="30"/>
      <c r="BE1741" s="30"/>
      <c r="BF1741" s="30"/>
      <c r="BL1741" s="16">
        <v>4666</v>
      </c>
      <c r="BM1741">
        <f t="shared" si="108"/>
        <v>46660</v>
      </c>
    </row>
    <row r="1742" spans="1:65" x14ac:dyDescent="0.2">
      <c r="A1742" s="40">
        <v>40597</v>
      </c>
      <c r="B1742" s="13">
        <v>22.25</v>
      </c>
      <c r="C1742" s="14">
        <v>22.55</v>
      </c>
      <c r="D1742" s="31">
        <f t="shared" si="14"/>
        <v>6146.0362827242006</v>
      </c>
      <c r="E1742" s="31">
        <f t="shared" si="15"/>
        <v>1558.3186237393027</v>
      </c>
      <c r="F1742" s="16">
        <f t="shared" si="0"/>
        <v>7704.3549064635035</v>
      </c>
      <c r="G1742" s="16">
        <f t="shared" si="1"/>
        <v>22.310679394030721</v>
      </c>
      <c r="H1742" s="17">
        <f t="shared" si="2"/>
        <v>1.3303769401330379E-2</v>
      </c>
      <c r="I1742" s="16">
        <v>22.13</v>
      </c>
      <c r="J1742" s="32">
        <f t="shared" si="16"/>
        <v>1.0503582383877026</v>
      </c>
      <c r="K1742" s="72">
        <f t="shared" ca="1" si="83"/>
        <v>2201.8437670530434</v>
      </c>
      <c r="L1742" s="16">
        <v>2176.639893</v>
      </c>
      <c r="M1742" s="21">
        <f t="shared" ca="1" si="84"/>
        <v>1.1579257613580531E-2</v>
      </c>
      <c r="N1742" s="72"/>
      <c r="O1742" s="16"/>
      <c r="P1742" s="21"/>
      <c r="Q1742" s="33">
        <f t="shared" si="17"/>
        <v>0.9496417616122973</v>
      </c>
      <c r="R1742" s="5">
        <f t="shared" ca="1" si="109"/>
        <v>12.835455641425597</v>
      </c>
      <c r="S1742" s="16">
        <v>12.622999999999999</v>
      </c>
      <c r="T1742" s="75">
        <f t="shared" ca="1" si="110"/>
        <v>1.6830835888901004E-2</v>
      </c>
      <c r="U1742" s="5">
        <f t="shared" ca="1" si="5"/>
        <v>24.230174701420843</v>
      </c>
      <c r="V1742" s="76"/>
      <c r="W1742" s="75"/>
      <c r="X1742" s="32">
        <f t="shared" si="18"/>
        <v>1.1007164767754054</v>
      </c>
      <c r="Y1742" s="18">
        <f t="shared" ca="1" si="6"/>
        <v>6053026.2988479799</v>
      </c>
      <c r="Z1742" s="36"/>
      <c r="AA1742" s="36"/>
      <c r="AB1742" s="72"/>
      <c r="AC1742" s="16"/>
      <c r="AD1742" s="36"/>
      <c r="AE1742" s="24">
        <f t="shared" si="113"/>
        <v>15</v>
      </c>
      <c r="AG1742" s="74"/>
      <c r="AH1742" s="25" t="str">
        <f t="shared" ca="1" si="7"/>
        <v>-</v>
      </c>
      <c r="AI1742" s="15">
        <f t="shared" ca="1" si="8"/>
        <v>18.673284471415013</v>
      </c>
      <c r="AJ1742" s="15">
        <f t="shared" ca="1" si="9"/>
        <v>19.106132455266845</v>
      </c>
      <c r="AK1742" s="17">
        <f t="shared" ca="1" si="10"/>
        <v>4.7477945881597781E-2</v>
      </c>
      <c r="AL1742" s="17">
        <f t="shared" ca="1" si="11"/>
        <v>6.7711570413564848E-2</v>
      </c>
      <c r="AM1742" s="26">
        <f t="shared" ca="1" si="12"/>
        <v>0</v>
      </c>
      <c r="AN1742" s="26">
        <f t="shared" ca="1" si="13"/>
        <v>0</v>
      </c>
      <c r="AO1742" s="25">
        <f t="shared" si="20"/>
        <v>0</v>
      </c>
      <c r="AP1742" s="26">
        <f t="shared" si="21"/>
        <v>0</v>
      </c>
      <c r="AQ1742" s="25">
        <f t="shared" si="22"/>
        <v>1</v>
      </c>
      <c r="AR1742" s="26">
        <f t="shared" si="23"/>
        <v>0</v>
      </c>
      <c r="AT1742" s="36"/>
      <c r="AU1742" s="36"/>
      <c r="AZ1742">
        <v>1269000</v>
      </c>
      <c r="BA1742">
        <f t="shared" si="107"/>
        <v>12690000</v>
      </c>
      <c r="BD1742" s="30"/>
      <c r="BE1742" s="30"/>
      <c r="BF1742" s="30"/>
      <c r="BL1742" s="16">
        <v>5076</v>
      </c>
      <c r="BM1742">
        <f t="shared" si="108"/>
        <v>50760</v>
      </c>
    </row>
    <row r="1743" spans="1:65" x14ac:dyDescent="0.2">
      <c r="A1743" s="40">
        <v>40598</v>
      </c>
      <c r="B1743" s="13">
        <v>21.85</v>
      </c>
      <c r="C1743" s="14">
        <v>22.35</v>
      </c>
      <c r="D1743" s="31">
        <f t="shared" si="14"/>
        <v>5736.3005305425877</v>
      </c>
      <c r="E1743" s="31">
        <f t="shared" si="15"/>
        <v>1962.6033459584112</v>
      </c>
      <c r="F1743" s="16">
        <f t="shared" si="0"/>
        <v>7698.9038765009991</v>
      </c>
      <c r="G1743" s="16">
        <f t="shared" si="1"/>
        <v>21.977459920102962</v>
      </c>
      <c r="H1743" s="17">
        <f t="shared" si="2"/>
        <v>2.2371364653243853E-2</v>
      </c>
      <c r="I1743" s="16">
        <v>21.32</v>
      </c>
      <c r="J1743" s="32">
        <f t="shared" si="16"/>
        <v>0.98436761660424132</v>
      </c>
      <c r="K1743" s="72">
        <f t="shared" ca="1" si="83"/>
        <v>2167.335339587642</v>
      </c>
      <c r="L1743" s="16">
        <v>2155.5200199999999</v>
      </c>
      <c r="M1743" s="21">
        <f t="shared" ca="1" si="84"/>
        <v>5.4814241937043481E-3</v>
      </c>
      <c r="N1743" s="72"/>
      <c r="O1743" s="16"/>
      <c r="P1743" s="21"/>
      <c r="Q1743" s="33">
        <f t="shared" si="17"/>
        <v>1.0156323833957588</v>
      </c>
      <c r="R1743" s="5">
        <f t="shared" ca="1" si="109"/>
        <v>13.035561338107328</v>
      </c>
      <c r="S1743" s="16">
        <v>12.731</v>
      </c>
      <c r="T1743" s="75">
        <f t="shared" ca="1" si="110"/>
        <v>2.3922813455920858E-2</v>
      </c>
      <c r="U1743" s="5">
        <f t="shared" ca="1" si="5"/>
        <v>24.608107584029867</v>
      </c>
      <c r="V1743" s="76"/>
      <c r="W1743" s="75"/>
      <c r="X1743" s="32">
        <f t="shared" si="18"/>
        <v>0.96873523320848265</v>
      </c>
      <c r="Y1743" s="18">
        <f t="shared" ca="1" si="6"/>
        <v>5863393.9295265721</v>
      </c>
      <c r="Z1743" s="36"/>
      <c r="AA1743" s="36"/>
      <c r="AB1743" s="72"/>
      <c r="AC1743" s="16"/>
      <c r="AD1743" s="36"/>
      <c r="AE1743" s="24">
        <f t="shared" si="113"/>
        <v>14</v>
      </c>
      <c r="AG1743" s="74"/>
      <c r="AH1743" s="25" t="str">
        <f t="shared" ca="1" si="7"/>
        <v>-</v>
      </c>
      <c r="AI1743" s="15">
        <f t="shared" ca="1" si="8"/>
        <v>18.83442452747585</v>
      </c>
      <c r="AJ1743" s="15">
        <f t="shared" ca="1" si="9"/>
        <v>19.140141452345755</v>
      </c>
      <c r="AK1743" s="17">
        <f t="shared" ca="1" si="10"/>
        <v>3.8741132695919576E-2</v>
      </c>
      <c r="AL1743" s="17">
        <f t="shared" ca="1" si="11"/>
        <v>6.384830111255585E-2</v>
      </c>
      <c r="AM1743" s="26">
        <f t="shared" ca="1" si="12"/>
        <v>0</v>
      </c>
      <c r="AN1743" s="26">
        <f t="shared" ca="1" si="13"/>
        <v>0</v>
      </c>
      <c r="AO1743" s="25">
        <f t="shared" si="20"/>
        <v>0</v>
      </c>
      <c r="AP1743" s="26">
        <f t="shared" si="21"/>
        <v>0</v>
      </c>
      <c r="AQ1743" s="25">
        <f t="shared" si="22"/>
        <v>1</v>
      </c>
      <c r="AR1743" s="26">
        <f t="shared" si="23"/>
        <v>0</v>
      </c>
      <c r="AT1743" s="36"/>
      <c r="AU1743" s="36"/>
      <c r="AZ1743">
        <v>1244500</v>
      </c>
      <c r="BA1743">
        <f t="shared" si="107"/>
        <v>12445000</v>
      </c>
      <c r="BD1743" s="30"/>
      <c r="BE1743" s="30"/>
      <c r="BF1743" s="30"/>
      <c r="BL1743" s="16">
        <v>4978</v>
      </c>
      <c r="BM1743">
        <f t="shared" si="108"/>
        <v>49780</v>
      </c>
    </row>
    <row r="1744" spans="1:65" x14ac:dyDescent="0.2">
      <c r="A1744" s="40">
        <v>40599</v>
      </c>
      <c r="B1744" s="13">
        <v>20.149999999999999</v>
      </c>
      <c r="C1744" s="14">
        <v>21.15</v>
      </c>
      <c r="D1744" s="31">
        <f t="shared" si="14"/>
        <v>5326.5647783609747</v>
      </c>
      <c r="E1744" s="31">
        <f t="shared" si="15"/>
        <v>2363.1727502164986</v>
      </c>
      <c r="F1744" s="16">
        <f t="shared" si="0"/>
        <v>7689.7375285774733</v>
      </c>
      <c r="G1744" s="16">
        <f t="shared" si="1"/>
        <v>20.457315138056952</v>
      </c>
      <c r="H1744" s="17">
        <f t="shared" si="2"/>
        <v>4.7281323877068515E-2</v>
      </c>
      <c r="I1744" s="16">
        <v>19.22</v>
      </c>
      <c r="J1744" s="32">
        <f t="shared" si="16"/>
        <v>0.92972339138979787</v>
      </c>
      <c r="K1744" s="72">
        <f t="shared" ca="1" si="83"/>
        <v>2014.9402137763248</v>
      </c>
      <c r="L1744" s="16">
        <v>2016.6400149999999</v>
      </c>
      <c r="M1744" s="21">
        <f t="shared" ca="1" si="84"/>
        <v>-8.4288777919305281E-4</v>
      </c>
      <c r="N1744" s="72"/>
      <c r="O1744" s="16"/>
      <c r="P1744" s="21"/>
      <c r="Q1744" s="33">
        <f t="shared" si="17"/>
        <v>1.070276608610202</v>
      </c>
      <c r="R1744" s="5">
        <f t="shared" ca="1" si="109"/>
        <v>13.951075172624346</v>
      </c>
      <c r="S1744" s="16">
        <v>13.554</v>
      </c>
      <c r="T1744" s="75">
        <f t="shared" ca="1" si="110"/>
        <v>2.9295792579633023E-2</v>
      </c>
      <c r="U1744" s="5">
        <f t="shared" ca="1" si="5"/>
        <v>26.336580254243859</v>
      </c>
      <c r="V1744" s="76"/>
      <c r="W1744" s="75"/>
      <c r="X1744" s="32">
        <f t="shared" si="18"/>
        <v>0.85944678277959585</v>
      </c>
      <c r="Y1744" s="18">
        <f t="shared" ca="1" si="6"/>
        <v>5038943.3984372197</v>
      </c>
      <c r="Z1744" s="36"/>
      <c r="AA1744" s="36"/>
      <c r="AB1744" s="72"/>
      <c r="AC1744" s="16"/>
      <c r="AD1744" s="36"/>
      <c r="AE1744" s="24">
        <f t="shared" si="113"/>
        <v>13</v>
      </c>
      <c r="AG1744" s="74"/>
      <c r="AH1744" s="25" t="str">
        <f t="shared" ca="1" si="7"/>
        <v>-</v>
      </c>
      <c r="AI1744" s="15">
        <f t="shared" ca="1" si="8"/>
        <v>18.948779331044161</v>
      </c>
      <c r="AJ1744" s="15">
        <f t="shared" ca="1" si="9"/>
        <v>19.132755855941888</v>
      </c>
      <c r="AK1744" s="17">
        <f t="shared" ca="1" si="10"/>
        <v>3.7577425693518851E-2</v>
      </c>
      <c r="AL1744" s="17">
        <f t="shared" ca="1" si="11"/>
        <v>6.2007987435435293E-2</v>
      </c>
      <c r="AM1744" s="26">
        <f t="shared" ca="1" si="12"/>
        <v>0</v>
      </c>
      <c r="AN1744" s="26">
        <f t="shared" ca="1" si="13"/>
        <v>0</v>
      </c>
      <c r="AO1744" s="25">
        <f t="shared" si="20"/>
        <v>0</v>
      </c>
      <c r="AP1744" s="26">
        <f t="shared" si="21"/>
        <v>0</v>
      </c>
      <c r="AQ1744" s="25">
        <f t="shared" si="22"/>
        <v>1</v>
      </c>
      <c r="AR1744" s="26">
        <f t="shared" si="23"/>
        <v>0</v>
      </c>
      <c r="AT1744" s="36"/>
      <c r="AU1744" s="36"/>
      <c r="AZ1744">
        <v>1085000</v>
      </c>
      <c r="BA1744">
        <f t="shared" si="107"/>
        <v>10850000</v>
      </c>
      <c r="BD1744" s="30"/>
      <c r="BE1744" s="30"/>
      <c r="BF1744" s="30"/>
      <c r="BL1744" s="16">
        <v>4340</v>
      </c>
      <c r="BM1744">
        <f t="shared" si="108"/>
        <v>43400</v>
      </c>
    </row>
    <row r="1745" spans="1:65" x14ac:dyDescent="0.2">
      <c r="A1745" s="40">
        <v>40602</v>
      </c>
      <c r="B1745" s="13">
        <v>19.2</v>
      </c>
      <c r="C1745" s="14">
        <v>20.3</v>
      </c>
      <c r="D1745" s="31">
        <f t="shared" si="14"/>
        <v>4916.8290261793609</v>
      </c>
      <c r="E1745" s="31">
        <f t="shared" si="15"/>
        <v>2753.5356535951987</v>
      </c>
      <c r="F1745" s="16">
        <f t="shared" si="0"/>
        <v>7670.3646797745596</v>
      </c>
      <c r="G1745" s="16">
        <f t="shared" si="1"/>
        <v>19.594882035653583</v>
      </c>
      <c r="H1745" s="17">
        <f t="shared" si="2"/>
        <v>5.4187192118226646E-2</v>
      </c>
      <c r="I1745" s="16">
        <v>18.350000000000001</v>
      </c>
      <c r="J1745" s="32">
        <f t="shared" si="16"/>
        <v>0.95542920859047342</v>
      </c>
      <c r="K1745" s="72">
        <f t="shared" ca="1" si="83"/>
        <v>1925.0542500014074</v>
      </c>
      <c r="L1745" s="16">
        <v>1931.5200199999999</v>
      </c>
      <c r="M1745" s="21">
        <f t="shared" ca="1" si="84"/>
        <v>-3.3475034851528887E-3</v>
      </c>
      <c r="N1745" s="72"/>
      <c r="O1745" s="16"/>
      <c r="P1745" s="21"/>
      <c r="Q1745" s="33">
        <f t="shared" si="17"/>
        <v>1.0445707914095266</v>
      </c>
      <c r="R1745" s="5">
        <f t="shared" ca="1" si="109"/>
        <v>14.572278546832914</v>
      </c>
      <c r="S1745" s="16">
        <v>14.098000000000001</v>
      </c>
      <c r="T1745" s="75">
        <f t="shared" ca="1" si="110"/>
        <v>3.3641548221940216E-2</v>
      </c>
      <c r="U1745" s="5">
        <f t="shared" ca="1" si="5"/>
        <v>27.509480647961414</v>
      </c>
      <c r="V1745" s="76"/>
      <c r="W1745" s="75"/>
      <c r="X1745" s="32">
        <f t="shared" si="18"/>
        <v>0.91085841718094673</v>
      </c>
      <c r="Y1745" s="18">
        <f t="shared" ca="1" si="6"/>
        <v>4589461.9414296532</v>
      </c>
      <c r="Z1745" s="36"/>
      <c r="AA1745" s="36"/>
      <c r="AB1745" s="72"/>
      <c r="AC1745" s="16"/>
      <c r="AD1745" s="36"/>
      <c r="AE1745" s="24">
        <f t="shared" si="113"/>
        <v>12</v>
      </c>
      <c r="AG1745" s="74"/>
      <c r="AH1745" s="25" t="str">
        <f t="shared" ca="1" si="7"/>
        <v>-</v>
      </c>
      <c r="AI1745" s="15">
        <f t="shared" ca="1" si="8"/>
        <v>19.032066317318982</v>
      </c>
      <c r="AJ1745" s="15">
        <f t="shared" ca="1" si="9"/>
        <v>19.108613703106041</v>
      </c>
      <c r="AK1745" s="17">
        <f t="shared" ca="1" si="10"/>
        <v>3.6430507331543904E-2</v>
      </c>
      <c r="AL1745" s="17">
        <f t="shared" ca="1" si="11"/>
        <v>6.0065229578483363E-2</v>
      </c>
      <c r="AM1745" s="26">
        <f t="shared" ca="1" si="12"/>
        <v>0</v>
      </c>
      <c r="AN1745" s="26">
        <f t="shared" ca="1" si="13"/>
        <v>0</v>
      </c>
      <c r="AO1745" s="25">
        <f t="shared" si="20"/>
        <v>0</v>
      </c>
      <c r="AP1745" s="26">
        <f t="shared" si="21"/>
        <v>0</v>
      </c>
      <c r="AQ1745" s="25">
        <f t="shared" si="22"/>
        <v>1</v>
      </c>
      <c r="AR1745" s="26">
        <f t="shared" si="23"/>
        <v>0</v>
      </c>
      <c r="AT1745" s="36"/>
      <c r="AU1745" s="36"/>
      <c r="AZ1745">
        <v>993250</v>
      </c>
      <c r="BA1745">
        <f t="shared" si="107"/>
        <v>9932500</v>
      </c>
      <c r="BD1745" s="30"/>
      <c r="BE1745" s="30"/>
      <c r="BF1745" s="30"/>
      <c r="BL1745" s="16">
        <v>3973</v>
      </c>
      <c r="BM1745">
        <f t="shared" si="108"/>
        <v>39730</v>
      </c>
    </row>
    <row r="1746" spans="1:65" x14ac:dyDescent="0.2">
      <c r="A1746" s="40">
        <v>40603</v>
      </c>
      <c r="B1746" s="13">
        <v>21.2</v>
      </c>
      <c r="C1746" s="14">
        <v>21.7</v>
      </c>
      <c r="D1746" s="31">
        <f t="shared" si="14"/>
        <v>4507.093273997747</v>
      </c>
      <c r="E1746" s="31">
        <f t="shared" si="15"/>
        <v>3141.0689758556409</v>
      </c>
      <c r="F1746" s="16">
        <f t="shared" si="0"/>
        <v>7648.1622498533879</v>
      </c>
      <c r="G1746" s="16">
        <f t="shared" si="1"/>
        <v>21.405347956361403</v>
      </c>
      <c r="H1746" s="17">
        <f t="shared" si="2"/>
        <v>2.3041474654377891E-2</v>
      </c>
      <c r="I1746" s="16">
        <v>21.01</v>
      </c>
      <c r="J1746" s="32">
        <f t="shared" si="16"/>
        <v>1.0892328199219465</v>
      </c>
      <c r="K1746" s="72">
        <f t="shared" ca="1" si="83"/>
        <v>2096.7467855817226</v>
      </c>
      <c r="L1746" s="16">
        <v>2076.8000489999999</v>
      </c>
      <c r="M1746" s="21">
        <f t="shared" ca="1" si="84"/>
        <v>9.6045532122012618E-3</v>
      </c>
      <c r="N1746" s="72"/>
      <c r="O1746" s="16"/>
      <c r="P1746" s="21"/>
      <c r="Q1746" s="33">
        <f t="shared" si="17"/>
        <v>0.91076718007805346</v>
      </c>
      <c r="R1746" s="5">
        <f t="shared" ca="1" si="109"/>
        <v>13.271400147302723</v>
      </c>
      <c r="S1746" s="16">
        <v>13.058999999999999</v>
      </c>
      <c r="T1746" s="75">
        <f t="shared" ca="1" si="110"/>
        <v>1.6264656352149746E-2</v>
      </c>
      <c r="U1746" s="5">
        <f t="shared" ca="1" si="5"/>
        <v>25.053874355544725</v>
      </c>
      <c r="V1746" s="76"/>
      <c r="W1746" s="75"/>
      <c r="X1746" s="32">
        <f t="shared" si="18"/>
        <v>1.1784656398438931</v>
      </c>
      <c r="Y1746" s="18">
        <f t="shared" ca="1" si="6"/>
        <v>5408167.2515055025</v>
      </c>
      <c r="Z1746" s="36"/>
      <c r="AA1746" s="36"/>
      <c r="AB1746" s="72"/>
      <c r="AC1746" s="16"/>
      <c r="AD1746" s="36"/>
      <c r="AE1746" s="24">
        <f t="shared" si="113"/>
        <v>11</v>
      </c>
      <c r="AG1746" s="74"/>
      <c r="AH1746" s="25" t="str">
        <f t="shared" ca="1" si="7"/>
        <v>-</v>
      </c>
      <c r="AI1746" s="15">
        <f t="shared" ca="1" si="8"/>
        <v>19.108219092226857</v>
      </c>
      <c r="AJ1746" s="15">
        <f t="shared" ca="1" si="9"/>
        <v>19.130202478094127</v>
      </c>
      <c r="AK1746" s="17">
        <f t="shared" ca="1" si="10"/>
        <v>3.0169743006263461E-2</v>
      </c>
      <c r="AL1746" s="17">
        <f t="shared" ca="1" si="11"/>
        <v>5.6200281956583567E-2</v>
      </c>
      <c r="AM1746" s="26">
        <f t="shared" ca="1" si="12"/>
        <v>0</v>
      </c>
      <c r="AN1746" s="26">
        <f t="shared" ca="1" si="13"/>
        <v>0</v>
      </c>
      <c r="AO1746" s="25">
        <f t="shared" si="20"/>
        <v>0</v>
      </c>
      <c r="AP1746" s="26">
        <f t="shared" si="21"/>
        <v>0</v>
      </c>
      <c r="AQ1746" s="25">
        <f t="shared" si="22"/>
        <v>1</v>
      </c>
      <c r="AR1746" s="26">
        <f t="shared" si="23"/>
        <v>0</v>
      </c>
      <c r="AT1746" s="36"/>
      <c r="AU1746" s="36"/>
      <c r="AZ1746">
        <v>1139250</v>
      </c>
      <c r="BA1746">
        <f t="shared" si="107"/>
        <v>11392500</v>
      </c>
      <c r="BD1746" s="30"/>
      <c r="BE1746" s="30"/>
      <c r="BF1746" s="30"/>
      <c r="BL1746" s="16">
        <v>4557</v>
      </c>
      <c r="BM1746">
        <f t="shared" si="108"/>
        <v>45570</v>
      </c>
    </row>
    <row r="1747" spans="1:65" x14ac:dyDescent="0.2">
      <c r="A1747" s="40">
        <v>40604</v>
      </c>
      <c r="B1747" s="13">
        <v>21.1</v>
      </c>
      <c r="C1747" s="14">
        <v>21.6</v>
      </c>
      <c r="D1747" s="31">
        <f t="shared" si="14"/>
        <v>4097.3575218161341</v>
      </c>
      <c r="E1747" s="31">
        <f t="shared" si="15"/>
        <v>3541.3638120883693</v>
      </c>
      <c r="F1747" s="16">
        <f t="shared" si="0"/>
        <v>7638.7213339045029</v>
      </c>
      <c r="G1747" s="16">
        <f t="shared" si="1"/>
        <v>21.331803443095247</v>
      </c>
      <c r="H1747" s="17">
        <f t="shared" si="2"/>
        <v>2.314814814814814E-2</v>
      </c>
      <c r="I1747" s="16">
        <v>20.7</v>
      </c>
      <c r="J1747" s="32">
        <f t="shared" si="16"/>
        <v>0.99533403708812862</v>
      </c>
      <c r="K1747" s="72">
        <f t="shared" ca="1" si="83"/>
        <v>2086.8783615268517</v>
      </c>
      <c r="L1747" s="16">
        <v>2081.919922</v>
      </c>
      <c r="M1747" s="21">
        <f t="shared" ca="1" si="84"/>
        <v>2.381666784805201E-3</v>
      </c>
      <c r="N1747" s="72"/>
      <c r="O1747" s="16"/>
      <c r="P1747" s="21"/>
      <c r="Q1747" s="33">
        <f t="shared" si="17"/>
        <v>1.0046659629118715</v>
      </c>
      <c r="R1747" s="5">
        <f t="shared" ca="1" si="109"/>
        <v>13.332768559436595</v>
      </c>
      <c r="S1747" s="16">
        <v>13.02</v>
      </c>
      <c r="T1747" s="75">
        <f t="shared" ca="1" si="110"/>
        <v>2.4022162783148619E-2</v>
      </c>
      <c r="U1747" s="5">
        <f t="shared" ca="1" si="5"/>
        <v>25.169913071703768</v>
      </c>
      <c r="V1747" s="76"/>
      <c r="W1747" s="75"/>
      <c r="X1747" s="32">
        <f t="shared" si="18"/>
        <v>0.99066807417625713</v>
      </c>
      <c r="Y1747" s="18">
        <f t="shared" ca="1" si="6"/>
        <v>5357346.0289553348</v>
      </c>
      <c r="Z1747" s="36"/>
      <c r="AA1747" s="36"/>
      <c r="AB1747" s="72"/>
      <c r="AC1747" s="16"/>
      <c r="AD1747" s="36"/>
      <c r="AE1747" s="24">
        <f t="shared" si="113"/>
        <v>10</v>
      </c>
      <c r="AG1747" s="74"/>
      <c r="AH1747" s="25" t="str">
        <f t="shared" ca="1" si="7"/>
        <v>-</v>
      </c>
      <c r="AI1747" s="15">
        <f t="shared" ca="1" si="8"/>
        <v>19.190396238890138</v>
      </c>
      <c r="AJ1747" s="15">
        <f t="shared" ca="1" si="9"/>
        <v>19.155335844580147</v>
      </c>
      <c r="AK1747" s="17">
        <f t="shared" ca="1" si="10"/>
        <v>3.0555545475399237E-2</v>
      </c>
      <c r="AL1747" s="17">
        <f t="shared" ca="1" si="11"/>
        <v>5.2565740402834696E-2</v>
      </c>
      <c r="AM1747" s="26">
        <f t="shared" ca="1" si="12"/>
        <v>1</v>
      </c>
      <c r="AN1747" s="26">
        <f t="shared" ca="1" si="13"/>
        <v>0</v>
      </c>
      <c r="AO1747" s="25">
        <f t="shared" si="20"/>
        <v>0</v>
      </c>
      <c r="AP1747" s="26">
        <f t="shared" si="21"/>
        <v>0</v>
      </c>
      <c r="AQ1747" s="25">
        <f t="shared" si="22"/>
        <v>1</v>
      </c>
      <c r="AR1747" s="26">
        <f t="shared" si="23"/>
        <v>0</v>
      </c>
      <c r="AT1747" s="36"/>
      <c r="AU1747" s="36"/>
      <c r="AZ1747">
        <v>1141250</v>
      </c>
      <c r="BA1747">
        <f t="shared" si="107"/>
        <v>11412500</v>
      </c>
      <c r="BD1747" s="30"/>
      <c r="BE1747" s="30"/>
      <c r="BF1747" s="30"/>
      <c r="BL1747" s="16">
        <v>4565</v>
      </c>
      <c r="BM1747">
        <f t="shared" si="108"/>
        <v>45650</v>
      </c>
    </row>
    <row r="1748" spans="1:65" x14ac:dyDescent="0.2">
      <c r="A1748" s="40">
        <v>40605</v>
      </c>
      <c r="B1748" s="13">
        <v>19.7</v>
      </c>
      <c r="C1748" s="14">
        <v>20.7</v>
      </c>
      <c r="D1748" s="31">
        <f t="shared" si="14"/>
        <v>3687.6217696345207</v>
      </c>
      <c r="E1748" s="31">
        <f t="shared" si="15"/>
        <v>3941.61494037689</v>
      </c>
      <c r="F1748" s="16">
        <f t="shared" si="0"/>
        <v>7629.2367100114107</v>
      </c>
      <c r="G1748" s="16">
        <f t="shared" si="1"/>
        <v>20.216646040776862</v>
      </c>
      <c r="H1748" s="17">
        <f t="shared" si="2"/>
        <v>4.8309178743961345E-2</v>
      </c>
      <c r="I1748" s="16">
        <v>18.600000000000001</v>
      </c>
      <c r="J1748" s="32">
        <f t="shared" si="16"/>
        <v>0.94654650655289119</v>
      </c>
      <c r="K1748" s="72">
        <f t="shared" ca="1" si="83"/>
        <v>1975.2468925631495</v>
      </c>
      <c r="L1748" s="16">
        <v>1976.3199460000001</v>
      </c>
      <c r="M1748" s="21">
        <f t="shared" ca="1" si="84"/>
        <v>-5.4295532412271372E-4</v>
      </c>
      <c r="N1748" s="72"/>
      <c r="O1748" s="16"/>
      <c r="P1748" s="21"/>
      <c r="Q1748" s="33">
        <f t="shared" si="17"/>
        <v>1.0534534934471089</v>
      </c>
      <c r="R1748" s="5">
        <f t="shared" ca="1" si="109"/>
        <v>14.044866501218657</v>
      </c>
      <c r="S1748" s="16">
        <v>13.644</v>
      </c>
      <c r="T1748" s="75">
        <f t="shared" ca="1" si="110"/>
        <v>2.938042371875231E-2</v>
      </c>
      <c r="U1748" s="5">
        <f t="shared" ca="1" si="5"/>
        <v>26.514425091236262</v>
      </c>
      <c r="V1748" s="76"/>
      <c r="W1748" s="75"/>
      <c r="X1748" s="32">
        <f t="shared" si="18"/>
        <v>0.89309301310578226</v>
      </c>
      <c r="Y1748" s="18">
        <f t="shared" ca="1" si="6"/>
        <v>4784293.4172015833</v>
      </c>
      <c r="Z1748" s="36"/>
      <c r="AA1748" s="36"/>
      <c r="AB1748" s="72"/>
      <c r="AC1748" s="16"/>
      <c r="AD1748" s="36"/>
      <c r="AE1748" s="24">
        <f t="shared" si="113"/>
        <v>9</v>
      </c>
      <c r="AG1748" s="74"/>
      <c r="AH1748" s="25" t="str">
        <f t="shared" ca="1" si="7"/>
        <v>-</v>
      </c>
      <c r="AI1748" s="15">
        <f t="shared" ca="1" si="8"/>
        <v>19.264939475749774</v>
      </c>
      <c r="AJ1748" s="15">
        <f t="shared" ca="1" si="9"/>
        <v>19.159178249791115</v>
      </c>
      <c r="AK1748" s="17">
        <f t="shared" ca="1" si="10"/>
        <v>3.6389780365837732E-2</v>
      </c>
      <c r="AL1748" s="17">
        <f t="shared" ca="1" si="11"/>
        <v>5.0949075063343278E-2</v>
      </c>
      <c r="AM1748" s="26">
        <f t="shared" ca="1" si="12"/>
        <v>1</v>
      </c>
      <c r="AN1748" s="26">
        <f t="shared" ca="1" si="13"/>
        <v>0</v>
      </c>
      <c r="AO1748" s="25">
        <f t="shared" si="20"/>
        <v>0</v>
      </c>
      <c r="AP1748" s="26">
        <f t="shared" si="21"/>
        <v>0</v>
      </c>
      <c r="AQ1748" s="25">
        <f t="shared" si="22"/>
        <v>1</v>
      </c>
      <c r="AR1748" s="26">
        <f t="shared" si="23"/>
        <v>0</v>
      </c>
      <c r="AT1748" s="36"/>
      <c r="AU1748" s="36"/>
      <c r="AZ1748">
        <v>1026750</v>
      </c>
      <c r="BA1748">
        <f t="shared" si="107"/>
        <v>10267500</v>
      </c>
      <c r="BD1748" s="30"/>
      <c r="BE1748" s="30"/>
      <c r="BF1748" s="30"/>
      <c r="BL1748" s="16">
        <v>4107</v>
      </c>
      <c r="BM1748">
        <f t="shared" si="108"/>
        <v>41070</v>
      </c>
    </row>
    <row r="1749" spans="1:65" x14ac:dyDescent="0.2">
      <c r="A1749" s="40">
        <v>40606</v>
      </c>
      <c r="B1749" s="13">
        <v>20.05</v>
      </c>
      <c r="C1749" s="14">
        <v>21.15</v>
      </c>
      <c r="D1749" s="31">
        <f t="shared" si="14"/>
        <v>3277.8860174529073</v>
      </c>
      <c r="E1749" s="31">
        <f t="shared" si="15"/>
        <v>4331.55669486857</v>
      </c>
      <c r="F1749" s="16">
        <f t="shared" si="0"/>
        <v>7609.4427123214773</v>
      </c>
      <c r="G1749" s="16">
        <f t="shared" si="1"/>
        <v>20.676157859975767</v>
      </c>
      <c r="H1749" s="17">
        <f t="shared" si="2"/>
        <v>5.2009456264775267E-2</v>
      </c>
      <c r="I1749" s="16">
        <v>19.059999999999999</v>
      </c>
      <c r="J1749" s="32">
        <f t="shared" si="16"/>
        <v>1.0200759157164516</v>
      </c>
      <c r="K1749" s="72">
        <f t="shared" ca="1" si="83"/>
        <v>2014.8196391891579</v>
      </c>
      <c r="L1749" s="16">
        <v>2026.23999</v>
      </c>
      <c r="M1749" s="21">
        <f t="shared" ca="1" si="84"/>
        <v>-5.6362281206591607E-3</v>
      </c>
      <c r="N1749" s="72"/>
      <c r="O1749" s="16"/>
      <c r="P1749" s="21"/>
      <c r="Q1749" s="33">
        <f t="shared" si="17"/>
        <v>0.97992408428354838</v>
      </c>
      <c r="R1749" s="5">
        <f t="shared" ca="1" si="109"/>
        <v>13.762329600655804</v>
      </c>
      <c r="S1749" s="16">
        <v>13.317</v>
      </c>
      <c r="T1749" s="75">
        <f t="shared" ca="1" si="110"/>
        <v>3.3440684888173269E-2</v>
      </c>
      <c r="U1749" s="5">
        <f t="shared" ca="1" si="5"/>
        <v>25.981234218569835</v>
      </c>
      <c r="V1749" s="76"/>
      <c r="W1749" s="75"/>
      <c r="X1749" s="32">
        <f t="shared" si="18"/>
        <v>1.0401518314329032</v>
      </c>
      <c r="Y1749" s="18">
        <f t="shared" ca="1" si="6"/>
        <v>4976064.0481100325</v>
      </c>
      <c r="Z1749" s="36"/>
      <c r="AA1749" s="36"/>
      <c r="AB1749" s="72"/>
      <c r="AC1749" s="16"/>
      <c r="AD1749" s="36"/>
      <c r="AE1749" s="24">
        <f t="shared" si="113"/>
        <v>8</v>
      </c>
      <c r="AG1749" s="74"/>
      <c r="AH1749" s="25" t="str">
        <f t="shared" ca="1" si="7"/>
        <v>-</v>
      </c>
      <c r="AI1749" s="15">
        <f t="shared" ca="1" si="8"/>
        <v>19.356069207622614</v>
      </c>
      <c r="AJ1749" s="15">
        <f t="shared" ca="1" si="9"/>
        <v>19.174849616966128</v>
      </c>
      <c r="AK1749" s="17">
        <f t="shared" ca="1" si="10"/>
        <v>4.1329462301092967E-2</v>
      </c>
      <c r="AL1749" s="17">
        <f t="shared" ca="1" si="11"/>
        <v>4.9405145531946533E-2</v>
      </c>
      <c r="AM1749" s="26">
        <f t="shared" ca="1" si="12"/>
        <v>1</v>
      </c>
      <c r="AN1749" s="26">
        <f t="shared" ca="1" si="13"/>
        <v>0</v>
      </c>
      <c r="AO1749" s="25">
        <f t="shared" si="20"/>
        <v>0</v>
      </c>
      <c r="AP1749" s="26">
        <f t="shared" si="21"/>
        <v>0</v>
      </c>
      <c r="AQ1749" s="25">
        <f t="shared" si="22"/>
        <v>1</v>
      </c>
      <c r="AR1749" s="26">
        <f t="shared" si="23"/>
        <v>0</v>
      </c>
      <c r="AT1749" s="36"/>
      <c r="AU1749" s="36"/>
      <c r="AZ1749">
        <v>1074000</v>
      </c>
      <c r="BA1749">
        <f t="shared" si="107"/>
        <v>10740000</v>
      </c>
      <c r="BD1749" s="30"/>
      <c r="BE1749" s="30"/>
      <c r="BF1749" s="30"/>
      <c r="BL1749" s="16">
        <v>4296</v>
      </c>
      <c r="BM1749">
        <f t="shared" si="108"/>
        <v>42960</v>
      </c>
    </row>
    <row r="1750" spans="1:65" x14ac:dyDescent="0.2">
      <c r="A1750" s="40">
        <v>40609</v>
      </c>
      <c r="B1750" s="13">
        <v>21.05</v>
      </c>
      <c r="C1750" s="14">
        <v>21.8</v>
      </c>
      <c r="D1750" s="31">
        <f t="shared" si="14"/>
        <v>2868.1502652712938</v>
      </c>
      <c r="E1750" s="31">
        <f t="shared" si="15"/>
        <v>4719.9823133669788</v>
      </c>
      <c r="F1750" s="16">
        <f t="shared" si="0"/>
        <v>7588.1325786382731</v>
      </c>
      <c r="G1750" s="16">
        <f t="shared" si="1"/>
        <v>21.516516194641987</v>
      </c>
      <c r="H1750" s="17">
        <f t="shared" si="2"/>
        <v>3.4403669724770602E-2</v>
      </c>
      <c r="I1750" s="16">
        <v>20.66</v>
      </c>
      <c r="J1750" s="32">
        <f t="shared" si="16"/>
        <v>1.0377295264029167</v>
      </c>
      <c r="K1750" s="72">
        <f t="shared" ca="1" si="83"/>
        <v>2090.7525906942997</v>
      </c>
      <c r="L1750" s="16">
        <v>2079.360107</v>
      </c>
      <c r="M1750" s="21">
        <f t="shared" ca="1" si="84"/>
        <v>5.4788411376883736E-3</v>
      </c>
      <c r="N1750" s="72"/>
      <c r="O1750" s="16"/>
      <c r="P1750" s="21"/>
      <c r="Q1750" s="33">
        <f t="shared" si="17"/>
        <v>0.9622704735970834</v>
      </c>
      <c r="R1750" s="5">
        <f t="shared" ca="1" si="109"/>
        <v>13.242531733184281</v>
      </c>
      <c r="S1750" s="16">
        <v>12.948</v>
      </c>
      <c r="T1750" s="75">
        <f t="shared" ca="1" si="110"/>
        <v>2.2747276273114032E-2</v>
      </c>
      <c r="U1750" s="5">
        <f t="shared" ca="1" si="5"/>
        <v>25.000118636942396</v>
      </c>
      <c r="V1750" s="76"/>
      <c r="W1750" s="75"/>
      <c r="X1750" s="32">
        <f t="shared" si="18"/>
        <v>1.0754590528058332</v>
      </c>
      <c r="Y1750" s="18">
        <f t="shared" ca="1" si="6"/>
        <v>5351200.9254199686</v>
      </c>
      <c r="Z1750" s="36"/>
      <c r="AA1750" s="36"/>
      <c r="AB1750" s="72"/>
      <c r="AC1750" s="16"/>
      <c r="AD1750" s="36"/>
      <c r="AE1750" s="24">
        <f t="shared" si="113"/>
        <v>7</v>
      </c>
      <c r="AG1750" s="74"/>
      <c r="AH1750" s="25" t="str">
        <f t="shared" ca="1" si="7"/>
        <v>-</v>
      </c>
      <c r="AI1750" s="15">
        <f t="shared" ca="1" si="8"/>
        <v>19.496514955576679</v>
      </c>
      <c r="AJ1750" s="15">
        <f t="shared" ca="1" si="9"/>
        <v>19.21726723051858</v>
      </c>
      <c r="AK1750" s="17">
        <f t="shared" ca="1" si="10"/>
        <v>3.9183186609043318E-2</v>
      </c>
      <c r="AL1750" s="17">
        <f t="shared" ca="1" si="11"/>
        <v>4.6773954124717368E-2</v>
      </c>
      <c r="AM1750" s="26">
        <f t="shared" ca="1" si="12"/>
        <v>1</v>
      </c>
      <c r="AN1750" s="26">
        <f t="shared" ca="1" si="13"/>
        <v>0</v>
      </c>
      <c r="AO1750" s="25">
        <f t="shared" si="20"/>
        <v>0</v>
      </c>
      <c r="AP1750" s="26">
        <f t="shared" si="21"/>
        <v>0</v>
      </c>
      <c r="AQ1750" s="25">
        <f t="shared" si="22"/>
        <v>1</v>
      </c>
      <c r="AR1750" s="26">
        <f t="shared" si="23"/>
        <v>0</v>
      </c>
      <c r="AT1750" s="36"/>
      <c r="AU1750" s="36"/>
      <c r="AZ1750">
        <v>1135000</v>
      </c>
      <c r="BA1750">
        <f t="shared" si="107"/>
        <v>11350000</v>
      </c>
      <c r="BD1750" s="30"/>
      <c r="BE1750" s="30"/>
      <c r="BF1750" s="30"/>
      <c r="BL1750" s="16">
        <v>4540</v>
      </c>
      <c r="BM1750">
        <f t="shared" si="108"/>
        <v>45400</v>
      </c>
    </row>
    <row r="1751" spans="1:65" x14ac:dyDescent="0.2">
      <c r="A1751" s="40">
        <v>40610</v>
      </c>
      <c r="B1751" s="13">
        <v>20.45</v>
      </c>
      <c r="C1751" s="14">
        <v>21.4</v>
      </c>
      <c r="D1751" s="31">
        <f t="shared" si="14"/>
        <v>2458.4145130896804</v>
      </c>
      <c r="E1751" s="31">
        <f t="shared" si="15"/>
        <v>5115.6216520561056</v>
      </c>
      <c r="F1751" s="16">
        <f t="shared" si="0"/>
        <v>7574.0361651457861</v>
      </c>
      <c r="G1751" s="16">
        <f t="shared" si="1"/>
        <v>21.091644753667445</v>
      </c>
      <c r="H1751" s="17">
        <f t="shared" si="2"/>
        <v>4.4392523364485958E-2</v>
      </c>
      <c r="I1751" s="16">
        <v>19.82</v>
      </c>
      <c r="J1751" s="32">
        <f t="shared" si="16"/>
        <v>0.97843269712654679</v>
      </c>
      <c r="K1751" s="72">
        <f t="shared" ca="1" si="83"/>
        <v>2045.5772988497913</v>
      </c>
      <c r="L1751" s="16">
        <v>2035.839966</v>
      </c>
      <c r="M1751" s="21">
        <f t="shared" ca="1" si="84"/>
        <v>4.7829559358357251E-3</v>
      </c>
      <c r="N1751" s="72"/>
      <c r="O1751" s="16"/>
      <c r="P1751" s="21"/>
      <c r="Q1751" s="33">
        <f t="shared" si="17"/>
        <v>1.0215673028734531</v>
      </c>
      <c r="R1751" s="5">
        <f t="shared" ca="1" si="109"/>
        <v>13.527573861472371</v>
      </c>
      <c r="S1751" s="16">
        <v>13.218999999999999</v>
      </c>
      <c r="T1751" s="75">
        <f t="shared" ca="1" si="110"/>
        <v>2.3343207615732782E-2</v>
      </c>
      <c r="U1751" s="5">
        <f t="shared" ca="1" si="5"/>
        <v>25.538429418326224</v>
      </c>
      <c r="V1751" s="76"/>
      <c r="W1751" s="75"/>
      <c r="X1751" s="32">
        <f t="shared" si="18"/>
        <v>0.95686539425309358</v>
      </c>
      <c r="Y1751" s="18">
        <f t="shared" ca="1" si="6"/>
        <v>5120041.99506192</v>
      </c>
      <c r="Z1751" s="36"/>
      <c r="AA1751" s="36"/>
      <c r="AB1751" s="72"/>
      <c r="AC1751" s="16"/>
      <c r="AD1751" s="36"/>
      <c r="AE1751" s="24">
        <f t="shared" si="113"/>
        <v>6</v>
      </c>
      <c r="AG1751" s="74"/>
      <c r="AH1751" s="25" t="str">
        <f t="shared" ca="1" si="7"/>
        <v>-</v>
      </c>
      <c r="AI1751" s="15">
        <f t="shared" ca="1" si="8"/>
        <v>19.635537183593016</v>
      </c>
      <c r="AJ1751" s="15">
        <f t="shared" ca="1" si="9"/>
        <v>19.247522937096491</v>
      </c>
      <c r="AK1751" s="17">
        <f t="shared" ca="1" si="10"/>
        <v>3.7550741816753198E-2</v>
      </c>
      <c r="AL1751" s="17">
        <f t="shared" ca="1" si="11"/>
        <v>4.4527711211729042E-2</v>
      </c>
      <c r="AM1751" s="26">
        <f t="shared" ca="1" si="12"/>
        <v>1</v>
      </c>
      <c r="AN1751" s="26">
        <f t="shared" ca="1" si="13"/>
        <v>0</v>
      </c>
      <c r="AO1751" s="25">
        <f t="shared" si="20"/>
        <v>0</v>
      </c>
      <c r="AP1751" s="26">
        <f t="shared" si="21"/>
        <v>0</v>
      </c>
      <c r="AQ1751" s="25">
        <f t="shared" si="22"/>
        <v>1</v>
      </c>
      <c r="AR1751" s="26">
        <f t="shared" si="23"/>
        <v>0</v>
      </c>
      <c r="AT1751" s="36"/>
      <c r="AU1751" s="36"/>
      <c r="AZ1751">
        <v>1085500</v>
      </c>
      <c r="BA1751">
        <f t="shared" si="107"/>
        <v>10855000</v>
      </c>
      <c r="BD1751" s="30"/>
      <c r="BE1751" s="30"/>
      <c r="BF1751" s="30"/>
      <c r="BL1751" s="16">
        <v>4342</v>
      </c>
      <c r="BM1751">
        <f t="shared" si="108"/>
        <v>43420</v>
      </c>
    </row>
    <row r="1752" spans="1:65" x14ac:dyDescent="0.2">
      <c r="A1752" s="40">
        <v>40611</v>
      </c>
      <c r="B1752" s="13">
        <v>21.05</v>
      </c>
      <c r="C1752" s="14">
        <v>21.8</v>
      </c>
      <c r="D1752" s="31">
        <f t="shared" si="14"/>
        <v>2048.678760908067</v>
      </c>
      <c r="E1752" s="31">
        <f t="shared" si="15"/>
        <v>5507.1682002857315</v>
      </c>
      <c r="F1752" s="16">
        <f t="shared" si="0"/>
        <v>7555.8469611937981</v>
      </c>
      <c r="G1752" s="16">
        <f t="shared" si="1"/>
        <v>21.596646348374655</v>
      </c>
      <c r="H1752" s="17">
        <f t="shared" si="2"/>
        <v>3.4403669724770602E-2</v>
      </c>
      <c r="I1752" s="16">
        <v>20.22</v>
      </c>
      <c r="J1752" s="32">
        <f t="shared" si="16"/>
        <v>1.021484185263194</v>
      </c>
      <c r="K1752" s="72">
        <f t="shared" ca="1" si="83"/>
        <v>2089.439674766837</v>
      </c>
      <c r="L1752" s="16">
        <v>2064</v>
      </c>
      <c r="M1752" s="21">
        <f t="shared" ca="1" si="84"/>
        <v>1.2325423821141965E-2</v>
      </c>
      <c r="N1752" s="72"/>
      <c r="O1752" s="16"/>
      <c r="P1752" s="21"/>
      <c r="Q1752" s="33">
        <f t="shared" si="17"/>
        <v>0.97851581473680604</v>
      </c>
      <c r="R1752" s="5">
        <f t="shared" ca="1" si="109"/>
        <v>13.236393524753364</v>
      </c>
      <c r="S1752" s="16">
        <v>13.042999999999999</v>
      </c>
      <c r="T1752" s="75">
        <f t="shared" ca="1" si="110"/>
        <v>1.48273805683788E-2</v>
      </c>
      <c r="U1752" s="5">
        <f t="shared" ca="1" si="5"/>
        <v>24.988901534209873</v>
      </c>
      <c r="V1752" s="76"/>
      <c r="W1752" s="75"/>
      <c r="X1752" s="32">
        <f t="shared" si="18"/>
        <v>1.0429683705263879</v>
      </c>
      <c r="Y1752" s="18">
        <f t="shared" ca="1" si="6"/>
        <v>5339690.4117475925</v>
      </c>
      <c r="Z1752" s="36"/>
      <c r="AA1752" s="36"/>
      <c r="AB1752" s="72"/>
      <c r="AC1752" s="16"/>
      <c r="AD1752" s="36"/>
      <c r="AE1752" s="24">
        <f t="shared" si="113"/>
        <v>5</v>
      </c>
      <c r="AG1752" s="74"/>
      <c r="AH1752" s="25" t="str">
        <f t="shared" ca="1" si="7"/>
        <v>-</v>
      </c>
      <c r="AI1752" s="15">
        <f t="shared" ca="1" si="8"/>
        <v>19.811974458290166</v>
      </c>
      <c r="AJ1752" s="15">
        <f t="shared" ca="1" si="9"/>
        <v>19.285100906618247</v>
      </c>
      <c r="AK1752" s="17">
        <f t="shared" ca="1" si="10"/>
        <v>3.9444440995151986E-2</v>
      </c>
      <c r="AL1752" s="17">
        <f t="shared" ca="1" si="11"/>
        <v>4.1775979785213468E-2</v>
      </c>
      <c r="AM1752" s="26">
        <f t="shared" ca="1" si="12"/>
        <v>1</v>
      </c>
      <c r="AN1752" s="26">
        <f t="shared" ca="1" si="13"/>
        <v>0</v>
      </c>
      <c r="AO1752" s="25">
        <f t="shared" si="20"/>
        <v>0</v>
      </c>
      <c r="AP1752" s="26">
        <f t="shared" si="21"/>
        <v>0</v>
      </c>
      <c r="AQ1752" s="25">
        <f t="shared" si="22"/>
        <v>1</v>
      </c>
      <c r="AR1752" s="26">
        <f t="shared" si="23"/>
        <v>0</v>
      </c>
      <c r="AT1752" s="36"/>
      <c r="AU1752" s="36"/>
      <c r="AZ1752">
        <v>1115750</v>
      </c>
      <c r="BA1752">
        <f t="shared" si="107"/>
        <v>11157500</v>
      </c>
      <c r="BD1752" s="30"/>
      <c r="BE1752" s="30"/>
      <c r="BF1752" s="30"/>
      <c r="BL1752" s="16">
        <v>4463</v>
      </c>
      <c r="BM1752">
        <f t="shared" si="108"/>
        <v>44630</v>
      </c>
    </row>
    <row r="1753" spans="1:65" x14ac:dyDescent="0.2">
      <c r="A1753" s="40">
        <v>40612</v>
      </c>
      <c r="B1753" s="13">
        <v>22.25</v>
      </c>
      <c r="C1753" s="14">
        <v>22.7</v>
      </c>
      <c r="D1753" s="31">
        <f t="shared" si="14"/>
        <v>1638.9430087264536</v>
      </c>
      <c r="E1753" s="31">
        <f t="shared" si="15"/>
        <v>5902.8075389748583</v>
      </c>
      <c r="F1753" s="16">
        <f t="shared" si="0"/>
        <v>7541.7505477013119</v>
      </c>
      <c r="G1753" s="16">
        <f t="shared" si="1"/>
        <v>22.602207803180164</v>
      </c>
      <c r="H1753" s="17">
        <f t="shared" si="2"/>
        <v>1.9823788546255439E-2</v>
      </c>
      <c r="I1753" s="16">
        <v>21.79</v>
      </c>
      <c r="J1753" s="32">
        <f t="shared" si="16"/>
        <v>1.0446085047711278</v>
      </c>
      <c r="K1753" s="72">
        <f t="shared" ca="1" si="83"/>
        <v>2182.5574723452391</v>
      </c>
      <c r="L1753" s="16">
        <v>2170.8798830000001</v>
      </c>
      <c r="M1753" s="21">
        <f t="shared" ca="1" si="84"/>
        <v>5.3791964431958786E-3</v>
      </c>
      <c r="N1753" s="72"/>
      <c r="O1753" s="16"/>
      <c r="P1753" s="21"/>
      <c r="Q1753" s="33">
        <f t="shared" si="17"/>
        <v>0.95539149522887235</v>
      </c>
      <c r="R1753" s="5">
        <f t="shared" ca="1" si="109"/>
        <v>12.645410987915165</v>
      </c>
      <c r="S1753" s="16">
        <v>12.382</v>
      </c>
      <c r="T1753" s="75">
        <f t="shared" ca="1" si="110"/>
        <v>2.1273702787527472E-2</v>
      </c>
      <c r="U1753" s="5">
        <f t="shared" ca="1" si="5"/>
        <v>23.873366657861215</v>
      </c>
      <c r="V1753" s="76"/>
      <c r="W1753" s="75"/>
      <c r="X1753" s="32">
        <f t="shared" si="18"/>
        <v>1.0892170095422553</v>
      </c>
      <c r="Y1753" s="18">
        <f t="shared" ca="1" si="6"/>
        <v>5815698.8476293851</v>
      </c>
      <c r="Z1753" s="36"/>
      <c r="AA1753" s="36"/>
      <c r="AB1753" s="72"/>
      <c r="AC1753" s="16"/>
      <c r="AD1753" s="36"/>
      <c r="AE1753" s="24">
        <f t="shared" si="113"/>
        <v>4</v>
      </c>
      <c r="AG1753" s="74"/>
      <c r="AH1753" s="25">
        <f t="shared" ca="1" si="7"/>
        <v>1</v>
      </c>
      <c r="AI1753" s="15">
        <f t="shared" ca="1" si="8"/>
        <v>20.042210184096046</v>
      </c>
      <c r="AJ1753" s="15">
        <f t="shared" ca="1" si="9"/>
        <v>19.344474780702654</v>
      </c>
      <c r="AK1753" s="17">
        <f t="shared" ca="1" si="10"/>
        <v>3.88903810615032E-2</v>
      </c>
      <c r="AL1753" s="17">
        <f t="shared" ca="1" si="11"/>
        <v>3.8340451333897366E-2</v>
      </c>
      <c r="AM1753" s="26">
        <f t="shared" ca="1" si="12"/>
        <v>1</v>
      </c>
      <c r="AN1753" s="26">
        <f t="shared" ca="1" si="13"/>
        <v>1</v>
      </c>
      <c r="AO1753" s="25">
        <f t="shared" si="20"/>
        <v>0</v>
      </c>
      <c r="AP1753" s="26">
        <f t="shared" si="21"/>
        <v>0</v>
      </c>
      <c r="AQ1753" s="25">
        <f t="shared" si="22"/>
        <v>1</v>
      </c>
      <c r="AR1753" s="26">
        <f t="shared" si="23"/>
        <v>0</v>
      </c>
      <c r="AT1753" s="36"/>
      <c r="AU1753" s="36"/>
      <c r="AZ1753">
        <v>1232750</v>
      </c>
      <c r="BA1753">
        <f t="shared" si="107"/>
        <v>12327500</v>
      </c>
      <c r="BD1753" s="30"/>
      <c r="BE1753" s="30"/>
      <c r="BF1753" s="30"/>
      <c r="BL1753" s="16">
        <v>4931</v>
      </c>
      <c r="BM1753">
        <f t="shared" si="108"/>
        <v>49310</v>
      </c>
    </row>
    <row r="1754" spans="1:65" x14ac:dyDescent="0.2">
      <c r="A1754" s="40">
        <v>40613</v>
      </c>
      <c r="B1754" s="13">
        <v>21.3</v>
      </c>
      <c r="C1754" s="14">
        <v>22.05</v>
      </c>
      <c r="D1754" s="31">
        <f t="shared" si="14"/>
        <v>1229.2072565448402</v>
      </c>
      <c r="E1754" s="31">
        <f t="shared" si="15"/>
        <v>6304.4207762453825</v>
      </c>
      <c r="F1754" s="16">
        <f t="shared" si="0"/>
        <v>7533.6280327902223</v>
      </c>
      <c r="G1754" s="16">
        <f t="shared" si="1"/>
        <v>21.927627958482152</v>
      </c>
      <c r="H1754" s="17">
        <f t="shared" si="2"/>
        <v>3.4013605442176909E-2</v>
      </c>
      <c r="I1754" s="16">
        <v>20.079999999999998</v>
      </c>
      <c r="J1754" s="32">
        <f t="shared" si="16"/>
        <v>0.96910938744491626</v>
      </c>
      <c r="K1754" s="72">
        <f t="shared" ca="1" si="83"/>
        <v>2115.0507051932327</v>
      </c>
      <c r="L1754" s="16">
        <v>2112.639893</v>
      </c>
      <c r="M1754" s="21">
        <f t="shared" ca="1" si="84"/>
        <v>1.1411373046682721E-3</v>
      </c>
      <c r="N1754" s="72"/>
      <c r="O1754" s="16"/>
      <c r="P1754" s="21"/>
      <c r="Q1754" s="33">
        <f t="shared" si="17"/>
        <v>1.0308906125550836</v>
      </c>
      <c r="R1754" s="5">
        <f t="shared" ca="1" si="109"/>
        <v>13.035492415249715</v>
      </c>
      <c r="S1754" s="16">
        <v>12.706</v>
      </c>
      <c r="T1754" s="75">
        <f t="shared" ca="1" si="110"/>
        <v>2.5932033311011776E-2</v>
      </c>
      <c r="U1754" s="5">
        <f t="shared" ca="1" si="5"/>
        <v>24.609987015259509</v>
      </c>
      <c r="V1754" s="76"/>
      <c r="W1754" s="75"/>
      <c r="X1754" s="32">
        <f t="shared" si="18"/>
        <v>0.93821877488983252</v>
      </c>
      <c r="Y1754" s="18">
        <f t="shared" ca="1" si="6"/>
        <v>5456038.7453302555</v>
      </c>
      <c r="Z1754" s="36"/>
      <c r="AA1754" s="36"/>
      <c r="AB1754" s="72"/>
      <c r="AC1754" s="16"/>
      <c r="AD1754" s="36"/>
      <c r="AE1754" s="24">
        <f t="shared" si="113"/>
        <v>3</v>
      </c>
      <c r="AG1754" s="74"/>
      <c r="AH1754" s="25" t="str">
        <f t="shared" ca="1" si="7"/>
        <v>-</v>
      </c>
      <c r="AI1754" s="15">
        <f t="shared" ca="1" si="8"/>
        <v>20.235214508181883</v>
      </c>
      <c r="AJ1754" s="15">
        <f t="shared" ca="1" si="9"/>
        <v>19.399483954829059</v>
      </c>
      <c r="AK1754" s="17">
        <f t="shared" ca="1" si="10"/>
        <v>3.6507785511205794E-2</v>
      </c>
      <c r="AL1754" s="17">
        <f t="shared" ca="1" si="11"/>
        <v>3.7074828805816369E-2</v>
      </c>
      <c r="AM1754" s="26">
        <f t="shared" ca="1" si="12"/>
        <v>1</v>
      </c>
      <c r="AN1754" s="26">
        <f t="shared" ca="1" si="13"/>
        <v>0</v>
      </c>
      <c r="AO1754" s="25">
        <f t="shared" si="20"/>
        <v>0</v>
      </c>
      <c r="AP1754" s="26">
        <f t="shared" si="21"/>
        <v>0</v>
      </c>
      <c r="AQ1754" s="25">
        <f t="shared" si="22"/>
        <v>1</v>
      </c>
      <c r="AR1754" s="26">
        <f t="shared" si="23"/>
        <v>0</v>
      </c>
      <c r="AT1754" s="36"/>
      <c r="AU1754" s="36"/>
      <c r="AZ1754">
        <v>1164250</v>
      </c>
      <c r="BA1754">
        <f t="shared" si="107"/>
        <v>11642500</v>
      </c>
      <c r="BD1754" s="30"/>
      <c r="BE1754" s="30"/>
      <c r="BF1754" s="30"/>
      <c r="BL1754" s="16">
        <v>4657</v>
      </c>
      <c r="BM1754">
        <f t="shared" si="108"/>
        <v>46570</v>
      </c>
    </row>
    <row r="1755" spans="1:65" x14ac:dyDescent="0.2">
      <c r="A1755" s="40">
        <v>40616</v>
      </c>
      <c r="B1755" s="13">
        <v>21.7</v>
      </c>
      <c r="C1755" s="14">
        <v>22.3</v>
      </c>
      <c r="D1755" s="31">
        <f t="shared" si="14"/>
        <v>819.47150436322681</v>
      </c>
      <c r="E1755" s="31">
        <f t="shared" si="15"/>
        <v>6700.2199382167373</v>
      </c>
      <c r="F1755" s="16">
        <f t="shared" si="0"/>
        <v>7519.6914425799641</v>
      </c>
      <c r="G1755" s="16">
        <f t="shared" si="1"/>
        <v>22.234613952397861</v>
      </c>
      <c r="H1755" s="17">
        <f t="shared" si="2"/>
        <v>2.6905829596412634E-2</v>
      </c>
      <c r="I1755" s="16">
        <v>21.13</v>
      </c>
      <c r="J1755" s="32">
        <f t="shared" si="16"/>
        <v>1.0121241473694707</v>
      </c>
      <c r="K1755" s="72">
        <f t="shared" ca="1" si="83"/>
        <v>2140.6066198364033</v>
      </c>
      <c r="L1755" s="16">
        <v>2133.1201169999999</v>
      </c>
      <c r="M1755" s="21">
        <f t="shared" ca="1" si="84"/>
        <v>3.5096489769794624E-3</v>
      </c>
      <c r="N1755" s="72"/>
      <c r="O1755" s="16"/>
      <c r="P1755" s="21"/>
      <c r="Q1755" s="33">
        <f t="shared" si="17"/>
        <v>0.98787585263052924</v>
      </c>
      <c r="R1755" s="5">
        <f t="shared" ca="1" si="109"/>
        <v>12.876911726618816</v>
      </c>
      <c r="S1755" s="16">
        <v>12.582000000000001</v>
      </c>
      <c r="T1755" s="75">
        <f t="shared" ca="1" si="110"/>
        <v>2.3439177127548536E-2</v>
      </c>
      <c r="U1755" s="5">
        <f t="shared" ca="1" si="5"/>
        <v>24.310779587357246</v>
      </c>
      <c r="V1755" s="76"/>
      <c r="W1755" s="75"/>
      <c r="X1755" s="32">
        <f t="shared" si="18"/>
        <v>1.0242482947389415</v>
      </c>
      <c r="Y1755" s="18">
        <f t="shared" ca="1" si="6"/>
        <v>5587970.5948938644</v>
      </c>
      <c r="Z1755" s="36"/>
      <c r="AA1755" s="36"/>
      <c r="AB1755" s="72"/>
      <c r="AC1755" s="16"/>
      <c r="AD1755" s="36"/>
      <c r="AE1755" s="24">
        <f t="shared" si="113"/>
        <v>2</v>
      </c>
      <c r="AG1755" s="74"/>
      <c r="AH1755" s="25" t="str">
        <f t="shared" ca="1" si="7"/>
        <v>-</v>
      </c>
      <c r="AI1755" s="15">
        <f t="shared" ca="1" si="8"/>
        <v>20.436939520497873</v>
      </c>
      <c r="AJ1755" s="15">
        <f t="shared" ca="1" si="9"/>
        <v>19.481703374558879</v>
      </c>
      <c r="AK1755" s="17">
        <f t="shared" ca="1" si="10"/>
        <v>3.232384773314536E-2</v>
      </c>
      <c r="AL1755" s="17">
        <f t="shared" ca="1" si="11"/>
        <v>3.4939649262462388E-2</v>
      </c>
      <c r="AM1755" s="26">
        <f t="shared" ca="1" si="12"/>
        <v>1</v>
      </c>
      <c r="AN1755" s="26">
        <f t="shared" ca="1" si="13"/>
        <v>0</v>
      </c>
      <c r="AO1755" s="25">
        <f t="shared" si="20"/>
        <v>0</v>
      </c>
      <c r="AP1755" s="26">
        <f t="shared" si="21"/>
        <v>0</v>
      </c>
      <c r="AQ1755" s="25">
        <f t="shared" si="22"/>
        <v>1</v>
      </c>
      <c r="AR1755" s="26">
        <f t="shared" si="23"/>
        <v>0</v>
      </c>
      <c r="AT1755" s="36"/>
      <c r="AU1755" s="36"/>
      <c r="AZ1755">
        <v>1186500</v>
      </c>
      <c r="BA1755">
        <f t="shared" si="107"/>
        <v>11865000</v>
      </c>
      <c r="BD1755" s="30"/>
      <c r="BE1755" s="30"/>
      <c r="BF1755" s="30"/>
      <c r="BL1755" s="16">
        <v>4746</v>
      </c>
      <c r="BM1755">
        <f t="shared" si="108"/>
        <v>47460</v>
      </c>
    </row>
    <row r="1756" spans="1:65" x14ac:dyDescent="0.2">
      <c r="A1756" s="40">
        <v>40617</v>
      </c>
      <c r="B1756" s="13">
        <v>24.6</v>
      </c>
      <c r="C1756" s="14">
        <v>23.45</v>
      </c>
      <c r="D1756" s="31">
        <f t="shared" si="14"/>
        <v>409.73575218161341</v>
      </c>
      <c r="E1756" s="31">
        <f t="shared" si="15"/>
        <v>7098.9314100705942</v>
      </c>
      <c r="F1756" s="16">
        <f t="shared" si="0"/>
        <v>7508.6671622522081</v>
      </c>
      <c r="G1756" s="16">
        <f t="shared" si="1"/>
        <v>23.512753629216338</v>
      </c>
      <c r="H1756" s="17">
        <f t="shared" si="2"/>
        <v>-4.9040511727078906E-2</v>
      </c>
      <c r="I1756" s="16">
        <v>24.32</v>
      </c>
      <c r="J1756" s="32">
        <f t="shared" si="16"/>
        <v>1.055933900732654</v>
      </c>
      <c r="K1756" s="72">
        <f t="shared" ca="1" si="83"/>
        <v>2260.2469485221777</v>
      </c>
      <c r="L1756" s="16">
        <v>2223.360107</v>
      </c>
      <c r="M1756" s="21">
        <f t="shared" ca="1" si="84"/>
        <v>1.6590583507387607E-2</v>
      </c>
      <c r="N1756" s="72"/>
      <c r="O1756" s="16"/>
      <c r="P1756" s="21"/>
      <c r="Q1756" s="33">
        <f t="shared" si="17"/>
        <v>0.94406609926734608</v>
      </c>
      <c r="R1756" s="5">
        <f t="shared" ca="1" si="109"/>
        <v>12.156149394065896</v>
      </c>
      <c r="S1756" s="16">
        <v>12.031000000000001</v>
      </c>
      <c r="T1756" s="75">
        <f t="shared" ca="1" si="110"/>
        <v>1.0402243709242372E-2</v>
      </c>
      <c r="U1756" s="5">
        <f t="shared" ca="1" si="5"/>
        <v>22.950197118341229</v>
      </c>
      <c r="V1756" s="76"/>
      <c r="W1756" s="75"/>
      <c r="X1756" s="32">
        <f t="shared" si="18"/>
        <v>1.1118678014653078</v>
      </c>
      <c r="Y1756" s="18">
        <f t="shared" ca="1" si="6"/>
        <v>6212675.6774543803</v>
      </c>
      <c r="Z1756" s="36"/>
      <c r="AA1756" s="36"/>
      <c r="AB1756" s="72"/>
      <c r="AC1756" s="16"/>
      <c r="AD1756" s="36"/>
      <c r="AE1756" s="24">
        <f t="shared" si="113"/>
        <v>1</v>
      </c>
      <c r="AG1756" s="74"/>
      <c r="AH1756" s="25" t="str">
        <f t="shared" ca="1" si="7"/>
        <v>-</v>
      </c>
      <c r="AI1756" s="15">
        <f t="shared" ca="1" si="8"/>
        <v>20.70827334566594</v>
      </c>
      <c r="AJ1756" s="15">
        <f t="shared" ca="1" si="9"/>
        <v>19.59482028648609</v>
      </c>
      <c r="AK1756" s="17">
        <f t="shared" ca="1" si="10"/>
        <v>1.8416484157837105E-2</v>
      </c>
      <c r="AL1756" s="17">
        <f t="shared" ca="1" si="11"/>
        <v>2.8086738491641172E-2</v>
      </c>
      <c r="AM1756" s="26">
        <f t="shared" ca="1" si="12"/>
        <v>1</v>
      </c>
      <c r="AN1756" s="26">
        <f t="shared" ca="1" si="13"/>
        <v>0</v>
      </c>
      <c r="AO1756" s="25">
        <f t="shared" si="20"/>
        <v>0</v>
      </c>
      <c r="AP1756" s="26">
        <f t="shared" si="21"/>
        <v>0</v>
      </c>
      <c r="AQ1756" s="25">
        <f t="shared" si="22"/>
        <v>1</v>
      </c>
      <c r="AR1756" s="26">
        <f t="shared" si="23"/>
        <v>0</v>
      </c>
      <c r="AT1756" s="36"/>
      <c r="AU1756" s="36"/>
      <c r="AZ1756">
        <v>1290500</v>
      </c>
      <c r="BA1756">
        <f t="shared" si="107"/>
        <v>12905000</v>
      </c>
      <c r="BD1756" s="30"/>
      <c r="BE1756" s="30"/>
      <c r="BF1756" s="30"/>
      <c r="BL1756" s="16">
        <v>5162</v>
      </c>
      <c r="BM1756">
        <f t="shared" si="108"/>
        <v>51620</v>
      </c>
    </row>
    <row r="1757" spans="1:65" x14ac:dyDescent="0.2">
      <c r="A1757" s="41">
        <v>40618</v>
      </c>
      <c r="B1757" s="13">
        <v>24.9</v>
      </c>
      <c r="C1757" s="14">
        <v>25.15</v>
      </c>
      <c r="D1757" s="31">
        <f t="shared" si="14"/>
        <v>7528.7608132120731</v>
      </c>
      <c r="E1757" s="31">
        <f t="shared" si="15"/>
        <v>0</v>
      </c>
      <c r="F1757" s="16">
        <f t="shared" si="0"/>
        <v>7528.7608132120731</v>
      </c>
      <c r="G1757" s="16">
        <f t="shared" si="1"/>
        <v>24.9</v>
      </c>
      <c r="H1757" s="17">
        <f t="shared" si="2"/>
        <v>9.9403578528827197E-3</v>
      </c>
      <c r="I1757" s="16">
        <v>29.4</v>
      </c>
      <c r="J1757" s="32">
        <f t="shared" si="16"/>
        <v>1.0618336886993602</v>
      </c>
      <c r="K1757" s="72">
        <f t="shared" ca="1" si="83"/>
        <v>2399.9085112707658</v>
      </c>
      <c r="L1757" s="16">
        <v>2408.320068</v>
      </c>
      <c r="M1757" s="21">
        <f t="shared" ca="1" si="84"/>
        <v>-3.4927071534223645E-3</v>
      </c>
      <c r="N1757" s="72"/>
      <c r="O1757" s="16"/>
      <c r="P1757" s="21"/>
      <c r="Q1757" s="33">
        <f t="shared" si="17"/>
        <v>0.93816631130063977</v>
      </c>
      <c r="R1757" s="5">
        <f t="shared" ca="1" si="109"/>
        <v>11.404014740603023</v>
      </c>
      <c r="S1757" s="16">
        <v>11.044</v>
      </c>
      <c r="T1757" s="75">
        <f t="shared" ca="1" si="110"/>
        <v>3.2598219902482982E-2</v>
      </c>
      <c r="U1757" s="5">
        <f t="shared" ca="1" si="5"/>
        <v>21.5303646475375</v>
      </c>
      <c r="V1757" s="76"/>
      <c r="W1757" s="75"/>
      <c r="X1757" s="32">
        <f t="shared" si="18"/>
        <v>1.1236673773987205</v>
      </c>
      <c r="Y1757" s="18">
        <f t="shared" ca="1" si="6"/>
        <v>6980521.5449050125</v>
      </c>
      <c r="Z1757" s="36"/>
      <c r="AA1757" s="36"/>
      <c r="AB1757" s="72"/>
      <c r="AC1757" s="16"/>
      <c r="AD1757" s="36"/>
      <c r="AE1757" s="24">
        <v>25</v>
      </c>
      <c r="AG1757" s="74"/>
      <c r="AH1757" s="25" t="str">
        <f t="shared" ca="1" si="7"/>
        <v>-</v>
      </c>
      <c r="AI1757" s="15">
        <f t="shared" ca="1" si="8"/>
        <v>21.051230029562152</v>
      </c>
      <c r="AJ1757" s="15">
        <f t="shared" ca="1" si="9"/>
        <v>19.759726659048511</v>
      </c>
      <c r="AK1757" s="17">
        <f t="shared" ca="1" si="10"/>
        <v>1.26744565725699E-2</v>
      </c>
      <c r="AL1757" s="17">
        <f t="shared" ca="1" si="11"/>
        <v>2.7405927524113E-2</v>
      </c>
      <c r="AM1757" s="26">
        <f t="shared" ca="1" si="12"/>
        <v>1</v>
      </c>
      <c r="AN1757" s="26">
        <f t="shared" ca="1" si="13"/>
        <v>0</v>
      </c>
      <c r="AO1757" s="25">
        <f t="shared" si="20"/>
        <v>0</v>
      </c>
      <c r="AP1757" s="26">
        <f t="shared" si="21"/>
        <v>0</v>
      </c>
      <c r="AQ1757" s="25">
        <f t="shared" si="22"/>
        <v>1</v>
      </c>
      <c r="AR1757" s="26">
        <f t="shared" si="23"/>
        <v>0</v>
      </c>
      <c r="AT1757" s="36"/>
      <c r="AU1757" s="36"/>
      <c r="AZ1757">
        <v>1504750</v>
      </c>
      <c r="BA1757">
        <f t="shared" si="107"/>
        <v>15047500</v>
      </c>
      <c r="BD1757" s="30"/>
      <c r="BE1757" s="30"/>
      <c r="BF1757" s="30"/>
      <c r="BL1757" s="16">
        <v>6019</v>
      </c>
      <c r="BM1757">
        <f t="shared" si="108"/>
        <v>60190</v>
      </c>
    </row>
    <row r="1758" spans="1:65" x14ac:dyDescent="0.2">
      <c r="A1758" s="40">
        <v>40619</v>
      </c>
      <c r="B1758" s="13">
        <v>24.15</v>
      </c>
      <c r="C1758" s="14">
        <v>24.4</v>
      </c>
      <c r="D1758" s="31">
        <f t="shared" si="14"/>
        <v>7227.6103806835899</v>
      </c>
      <c r="E1758" s="31">
        <f t="shared" si="15"/>
        <v>298.15688946159941</v>
      </c>
      <c r="F1758" s="16">
        <f t="shared" si="0"/>
        <v>7525.7672701451893</v>
      </c>
      <c r="G1758" s="16">
        <f t="shared" si="1"/>
        <v>24.159904534606206</v>
      </c>
      <c r="H1758" s="17">
        <f t="shared" si="2"/>
        <v>1.0245901639344246E-2</v>
      </c>
      <c r="I1758" s="16">
        <v>26.37</v>
      </c>
      <c r="J1758" s="32">
        <f t="shared" si="16"/>
        <v>0.96989149440705158</v>
      </c>
      <c r="K1758" s="72">
        <f t="shared" ca="1" si="83"/>
        <v>2327.5559587754383</v>
      </c>
      <c r="L1758" s="16">
        <v>2334.719971</v>
      </c>
      <c r="M1758" s="21">
        <f t="shared" ca="1" si="84"/>
        <v>-3.0684674451528482E-3</v>
      </c>
      <c r="N1758" s="72"/>
      <c r="O1758" s="16"/>
      <c r="P1758" s="21"/>
      <c r="Q1758" s="33">
        <f t="shared" si="17"/>
        <v>1.0301085055929484</v>
      </c>
      <c r="R1758" s="5">
        <f t="shared" ca="1" si="109"/>
        <v>11.746883202111032</v>
      </c>
      <c r="S1758" s="16">
        <v>11.451000000000001</v>
      </c>
      <c r="T1758" s="75">
        <f t="shared" ca="1" si="110"/>
        <v>2.5839071007862351E-2</v>
      </c>
      <c r="U1758" s="5">
        <f t="shared" ca="1" si="5"/>
        <v>22.177852457562164</v>
      </c>
      <c r="V1758" s="76"/>
      <c r="W1758" s="75"/>
      <c r="X1758" s="32">
        <f t="shared" si="18"/>
        <v>0.93978298881410327</v>
      </c>
      <c r="Y1758" s="18">
        <f t="shared" ca="1" si="6"/>
        <v>6559743.6552757109</v>
      </c>
      <c r="Z1758" s="36"/>
      <c r="AA1758" s="36"/>
      <c r="AB1758" s="72"/>
      <c r="AC1758" s="16"/>
      <c r="AD1758" s="36"/>
      <c r="AE1758" s="24">
        <f t="shared" ref="AE1758:AE1781" si="114">AE1757-1</f>
        <v>24</v>
      </c>
      <c r="AG1758" s="74"/>
      <c r="AH1758" s="25" t="str">
        <f t="shared" ca="1" si="7"/>
        <v>-</v>
      </c>
      <c r="AI1758" s="15">
        <f t="shared" ca="1" si="8"/>
        <v>21.345684674929025</v>
      </c>
      <c r="AJ1758" s="15">
        <f t="shared" ca="1" si="9"/>
        <v>19.916536040512192</v>
      </c>
      <c r="AK1758" s="17">
        <f t="shared" ca="1" si="10"/>
        <v>8.6481618916655068E-3</v>
      </c>
      <c r="AL1758" s="17">
        <f t="shared" ca="1" si="11"/>
        <v>2.7214810788988866E-2</v>
      </c>
      <c r="AM1758" s="26">
        <f t="shared" ca="1" si="12"/>
        <v>1</v>
      </c>
      <c r="AN1758" s="26">
        <f t="shared" ca="1" si="13"/>
        <v>0</v>
      </c>
      <c r="AO1758" s="25">
        <f t="shared" si="20"/>
        <v>0</v>
      </c>
      <c r="AP1758" s="26">
        <f t="shared" si="21"/>
        <v>0</v>
      </c>
      <c r="AQ1758" s="25">
        <f t="shared" si="22"/>
        <v>1</v>
      </c>
      <c r="AR1758" s="26">
        <f t="shared" si="23"/>
        <v>0</v>
      </c>
      <c r="AT1758" s="36"/>
      <c r="AU1758" s="36"/>
      <c r="AZ1758">
        <v>1414750</v>
      </c>
      <c r="BA1758">
        <f t="shared" si="107"/>
        <v>14147500</v>
      </c>
      <c r="BD1758" s="30"/>
      <c r="BE1758" s="30"/>
      <c r="BF1758" s="30"/>
      <c r="BL1758" s="16">
        <v>5659</v>
      </c>
      <c r="BM1758">
        <f t="shared" si="108"/>
        <v>56590</v>
      </c>
    </row>
    <row r="1759" spans="1:65" x14ac:dyDescent="0.2">
      <c r="A1759" s="40">
        <v>40620</v>
      </c>
      <c r="B1759" s="13">
        <v>23.35</v>
      </c>
      <c r="C1759" s="14">
        <v>23.65</v>
      </c>
      <c r="D1759" s="31">
        <f t="shared" si="14"/>
        <v>6926.4599481551068</v>
      </c>
      <c r="E1759" s="31">
        <f t="shared" si="15"/>
        <v>596.22176427974955</v>
      </c>
      <c r="F1759" s="16">
        <f t="shared" si="0"/>
        <v>7522.6817124348563</v>
      </c>
      <c r="G1759" s="16">
        <f t="shared" si="1"/>
        <v>23.373776963604389</v>
      </c>
      <c r="H1759" s="17">
        <f t="shared" si="2"/>
        <v>1.2684989429175397E-2</v>
      </c>
      <c r="I1759" s="16">
        <v>24.44</v>
      </c>
      <c r="J1759" s="32">
        <f t="shared" si="16"/>
        <v>0.96706482026538076</v>
      </c>
      <c r="K1759" s="72">
        <f t="shared" ca="1" si="83"/>
        <v>2250.805720350615</v>
      </c>
      <c r="L1759" s="16">
        <v>2263.040039</v>
      </c>
      <c r="M1759" s="21">
        <f t="shared" ca="1" si="84"/>
        <v>-5.406143257982777E-3</v>
      </c>
      <c r="N1759" s="72"/>
      <c r="O1759" s="16"/>
      <c r="P1759" s="21"/>
      <c r="Q1759" s="33">
        <f t="shared" si="17"/>
        <v>1.0329351797346191</v>
      </c>
      <c r="R1759" s="5">
        <f t="shared" ca="1" si="109"/>
        <v>12.133263434839741</v>
      </c>
      <c r="S1759" s="16">
        <v>11.74</v>
      </c>
      <c r="T1759" s="75">
        <f t="shared" ca="1" si="110"/>
        <v>3.3497737209517917E-2</v>
      </c>
      <c r="U1759" s="5">
        <f t="shared" ca="1" si="5"/>
        <v>22.907499739349809</v>
      </c>
      <c r="V1759" s="76"/>
      <c r="W1759" s="75"/>
      <c r="X1759" s="32">
        <f t="shared" si="18"/>
        <v>0.93412964053076153</v>
      </c>
      <c r="Y1759" s="18">
        <f t="shared" ca="1" si="6"/>
        <v>6127247.7027860405</v>
      </c>
      <c r="Z1759" s="36"/>
      <c r="AA1759" s="36"/>
      <c r="AB1759" s="72"/>
      <c r="AC1759" s="16"/>
      <c r="AD1759" s="36"/>
      <c r="AE1759" s="24">
        <f t="shared" si="114"/>
        <v>23</v>
      </c>
      <c r="AG1759" s="74"/>
      <c r="AH1759" s="25" t="str">
        <f t="shared" ca="1" si="7"/>
        <v>-</v>
      </c>
      <c r="AI1759" s="15">
        <f t="shared" ca="1" si="8"/>
        <v>21.58729310176733</v>
      </c>
      <c r="AJ1759" s="15">
        <f t="shared" ca="1" si="9"/>
        <v>20.029311088404981</v>
      </c>
      <c r="AK1759" s="17">
        <f t="shared" ca="1" si="10"/>
        <v>7.4583620388188332E-3</v>
      </c>
      <c r="AL1759" s="17">
        <f t="shared" ca="1" si="11"/>
        <v>2.6609412337484588E-2</v>
      </c>
      <c r="AM1759" s="26">
        <f t="shared" ca="1" si="12"/>
        <v>1</v>
      </c>
      <c r="AN1759" s="26">
        <f t="shared" ca="1" si="13"/>
        <v>0</v>
      </c>
      <c r="AO1759" s="25">
        <f t="shared" si="20"/>
        <v>0</v>
      </c>
      <c r="AP1759" s="26">
        <f t="shared" si="21"/>
        <v>0</v>
      </c>
      <c r="AQ1759" s="25">
        <f t="shared" si="22"/>
        <v>1</v>
      </c>
      <c r="AR1759" s="26">
        <f t="shared" si="23"/>
        <v>0</v>
      </c>
      <c r="AT1759" s="36"/>
      <c r="AU1759" s="36"/>
      <c r="AZ1759">
        <v>1324750</v>
      </c>
      <c r="BA1759">
        <f t="shared" si="107"/>
        <v>13247500</v>
      </c>
      <c r="BD1759" s="30"/>
      <c r="BE1759" s="30"/>
      <c r="BF1759" s="30"/>
      <c r="BL1759" s="16">
        <v>5299</v>
      </c>
      <c r="BM1759">
        <f t="shared" si="108"/>
        <v>52990</v>
      </c>
    </row>
    <row r="1760" spans="1:65" x14ac:dyDescent="0.2">
      <c r="A1760" s="40">
        <v>40623</v>
      </c>
      <c r="B1760" s="13">
        <v>21.6</v>
      </c>
      <c r="C1760" s="14">
        <v>22.3</v>
      </c>
      <c r="D1760" s="31">
        <f t="shared" si="14"/>
        <v>6625.3095156266236</v>
      </c>
      <c r="E1760" s="31">
        <f t="shared" si="15"/>
        <v>893.55210675501712</v>
      </c>
      <c r="F1760" s="16">
        <f t="shared" si="0"/>
        <v>7518.8616223816407</v>
      </c>
      <c r="G1760" s="16">
        <f t="shared" si="1"/>
        <v>21.683188986064941</v>
      </c>
      <c r="H1760" s="17">
        <f t="shared" si="2"/>
        <v>3.1390134529147962E-2</v>
      </c>
      <c r="I1760" s="16">
        <v>20.61</v>
      </c>
      <c r="J1760" s="32">
        <f t="shared" si="16"/>
        <v>0.92720051569358364</v>
      </c>
      <c r="K1760" s="72">
        <f t="shared" ca="1" si="83"/>
        <v>2086.8631439378128</v>
      </c>
      <c r="L1760" s="16">
        <v>2090.8798830000001</v>
      </c>
      <c r="M1760" s="21">
        <f t="shared" ca="1" si="84"/>
        <v>-1.9210759522082495E-3</v>
      </c>
      <c r="N1760" s="72"/>
      <c r="O1760" s="16"/>
      <c r="P1760" s="21"/>
      <c r="Q1760" s="33">
        <f t="shared" si="17"/>
        <v>1.0727994843064164</v>
      </c>
      <c r="R1760" s="5">
        <f t="shared" ca="1" si="109"/>
        <v>13.016016503131722</v>
      </c>
      <c r="S1760" s="16">
        <v>12.66</v>
      </c>
      <c r="T1760" s="75">
        <f t="shared" ca="1" si="110"/>
        <v>2.812136675606015E-2</v>
      </c>
      <c r="U1760" s="5">
        <f t="shared" ca="1" si="5"/>
        <v>24.574312566080735</v>
      </c>
      <c r="V1760" s="76"/>
      <c r="W1760" s="75"/>
      <c r="X1760" s="32">
        <f t="shared" si="18"/>
        <v>0.85440103138716716</v>
      </c>
      <c r="Y1760" s="18">
        <f t="shared" ca="1" si="6"/>
        <v>5234782.2167473286</v>
      </c>
      <c r="Z1760" s="36"/>
      <c r="AA1760" s="36"/>
      <c r="AB1760" s="72"/>
      <c r="AC1760" s="16"/>
      <c r="AD1760" s="36"/>
      <c r="AE1760" s="24">
        <f t="shared" si="114"/>
        <v>22</v>
      </c>
      <c r="AG1760" s="74"/>
      <c r="AH1760" s="25" t="str">
        <f t="shared" ca="1" si="7"/>
        <v>-</v>
      </c>
      <c r="AI1760" s="15">
        <f t="shared" ca="1" si="8"/>
        <v>21.738402015373879</v>
      </c>
      <c r="AJ1760" s="15">
        <f t="shared" ca="1" si="9"/>
        <v>20.100871931453753</v>
      </c>
      <c r="AK1760" s="17">
        <f t="shared" ca="1" si="10"/>
        <v>7.0211168866473423E-3</v>
      </c>
      <c r="AL1760" s="17">
        <f t="shared" ca="1" si="11"/>
        <v>2.5616213003239553E-2</v>
      </c>
      <c r="AM1760" s="26">
        <f t="shared" ca="1" si="12"/>
        <v>1</v>
      </c>
      <c r="AN1760" s="26">
        <f t="shared" ca="1" si="13"/>
        <v>0</v>
      </c>
      <c r="AO1760" s="25">
        <f t="shared" si="20"/>
        <v>0</v>
      </c>
      <c r="AP1760" s="26">
        <f t="shared" si="21"/>
        <v>0</v>
      </c>
      <c r="AQ1760" s="25">
        <f t="shared" si="22"/>
        <v>1</v>
      </c>
      <c r="AR1760" s="26">
        <f t="shared" si="23"/>
        <v>0</v>
      </c>
      <c r="AT1760" s="36"/>
      <c r="AU1760" s="36"/>
      <c r="AZ1760">
        <v>1124750</v>
      </c>
      <c r="BA1760">
        <f t="shared" si="107"/>
        <v>11247500</v>
      </c>
      <c r="BD1760" s="30"/>
      <c r="BE1760" s="30"/>
      <c r="BF1760" s="30"/>
      <c r="BL1760" s="16">
        <v>4499</v>
      </c>
      <c r="BM1760">
        <f t="shared" si="108"/>
        <v>44990</v>
      </c>
    </row>
    <row r="1761" spans="1:65" x14ac:dyDescent="0.2">
      <c r="A1761" s="40">
        <v>40624</v>
      </c>
      <c r="B1761" s="13">
        <v>21.5</v>
      </c>
      <c r="C1761" s="14">
        <v>22.25</v>
      </c>
      <c r="D1761" s="31">
        <f t="shared" si="14"/>
        <v>6324.1590830981404</v>
      </c>
      <c r="E1761" s="31">
        <f t="shared" si="15"/>
        <v>1185.2493866929199</v>
      </c>
      <c r="F1761" s="16">
        <f t="shared" si="0"/>
        <v>7509.4084697910603</v>
      </c>
      <c r="G1761" s="16">
        <f t="shared" si="1"/>
        <v>21.618376439848188</v>
      </c>
      <c r="H1761" s="17">
        <f t="shared" si="2"/>
        <v>3.3707865168539297E-2</v>
      </c>
      <c r="I1761" s="16">
        <v>20.21</v>
      </c>
      <c r="J1761" s="32">
        <f t="shared" si="16"/>
        <v>0.99575743062796651</v>
      </c>
      <c r="K1761" s="72">
        <f t="shared" ca="1" si="83"/>
        <v>2077.924765996986</v>
      </c>
      <c r="L1761" s="16">
        <v>2080</v>
      </c>
      <c r="M1761" s="21">
        <f t="shared" ca="1" si="84"/>
        <v>-9.9770865529518024E-4</v>
      </c>
      <c r="N1761" s="72"/>
      <c r="O1761" s="16"/>
      <c r="P1761" s="21"/>
      <c r="Q1761" s="33">
        <f t="shared" si="17"/>
        <v>1.0042425693720336</v>
      </c>
      <c r="R1761" s="5">
        <f t="shared" ca="1" si="109"/>
        <v>13.070693325516141</v>
      </c>
      <c r="S1761" s="16">
        <v>12.722</v>
      </c>
      <c r="T1761" s="75">
        <f t="shared" ca="1" si="110"/>
        <v>2.7408687746906232E-2</v>
      </c>
      <c r="U1761" s="5">
        <f t="shared" ca="1" si="5"/>
        <v>24.677725910347398</v>
      </c>
      <c r="V1761" s="76"/>
      <c r="W1761" s="75"/>
      <c r="X1761" s="32">
        <f t="shared" si="18"/>
        <v>0.99151486125593291</v>
      </c>
      <c r="Y1761" s="18">
        <f t="shared" ca="1" si="6"/>
        <v>5190022.7692187577</v>
      </c>
      <c r="Z1761" s="36"/>
      <c r="AA1761" s="36"/>
      <c r="AB1761" s="72"/>
      <c r="AC1761" s="16"/>
      <c r="AD1761" s="36"/>
      <c r="AE1761" s="24">
        <f t="shared" si="114"/>
        <v>21</v>
      </c>
      <c r="AG1761" s="74"/>
      <c r="AH1761" s="25" t="str">
        <f t="shared" ca="1" si="7"/>
        <v>-</v>
      </c>
      <c r="AI1761" s="15">
        <f t="shared" ca="1" si="8"/>
        <v>21.87643143654811</v>
      </c>
      <c r="AJ1761" s="15">
        <f t="shared" ca="1" si="9"/>
        <v>20.163646324230918</v>
      </c>
      <c r="AK1761" s="17">
        <f t="shared" ca="1" si="10"/>
        <v>8.1547894820017865E-3</v>
      </c>
      <c r="AL1761" s="17">
        <f t="shared" ca="1" si="11"/>
        <v>2.4336255068884094E-2</v>
      </c>
      <c r="AM1761" s="26">
        <f t="shared" ca="1" si="12"/>
        <v>1</v>
      </c>
      <c r="AN1761" s="26">
        <f t="shared" ca="1" si="13"/>
        <v>0</v>
      </c>
      <c r="AO1761" s="25">
        <f t="shared" si="20"/>
        <v>0</v>
      </c>
      <c r="AP1761" s="26">
        <f t="shared" si="21"/>
        <v>0</v>
      </c>
      <c r="AQ1761" s="25">
        <f t="shared" si="22"/>
        <v>1</v>
      </c>
      <c r="AR1761" s="26">
        <f t="shared" si="23"/>
        <v>0</v>
      </c>
      <c r="AT1761" s="36"/>
      <c r="AU1761" s="36"/>
      <c r="AZ1761">
        <v>1113750</v>
      </c>
      <c r="BA1761">
        <f t="shared" si="107"/>
        <v>11137500</v>
      </c>
      <c r="BD1761" s="30"/>
      <c r="BE1761" s="30"/>
      <c r="BF1761" s="30"/>
      <c r="BL1761" s="16">
        <v>4455</v>
      </c>
      <c r="BM1761">
        <f t="shared" si="108"/>
        <v>44550</v>
      </c>
    </row>
    <row r="1762" spans="1:65" x14ac:dyDescent="0.2">
      <c r="A1762" s="40">
        <v>40625</v>
      </c>
      <c r="B1762" s="13">
        <v>20.5</v>
      </c>
      <c r="C1762" s="14">
        <v>21.6</v>
      </c>
      <c r="D1762" s="31">
        <f t="shared" si="14"/>
        <v>6023.0086505696572</v>
      </c>
      <c r="E1762" s="31">
        <f t="shared" si="15"/>
        <v>1476.2486810462854</v>
      </c>
      <c r="F1762" s="16">
        <f t="shared" si="0"/>
        <v>7499.2573316159423</v>
      </c>
      <c r="G1762" s="16">
        <f t="shared" si="1"/>
        <v>20.71653791533528</v>
      </c>
      <c r="H1762" s="17">
        <f t="shared" si="2"/>
        <v>5.0925925925926041E-2</v>
      </c>
      <c r="I1762" s="16">
        <v>19.170000000000002</v>
      </c>
      <c r="J1762" s="32">
        <f t="shared" si="16"/>
        <v>0.95698830937566504</v>
      </c>
      <c r="K1762" s="72">
        <f t="shared" ca="1" si="83"/>
        <v>1988.4686396342561</v>
      </c>
      <c r="L1762" s="16">
        <v>2000.6400149999999</v>
      </c>
      <c r="M1762" s="21">
        <f t="shared" ca="1" si="84"/>
        <v>-6.0837408401750231E-3</v>
      </c>
      <c r="N1762" s="72"/>
      <c r="O1762" s="16"/>
      <c r="P1762" s="21"/>
      <c r="Q1762" s="33">
        <f t="shared" si="17"/>
        <v>1.043011690624335</v>
      </c>
      <c r="R1762" s="5">
        <f t="shared" ca="1" si="109"/>
        <v>13.632318014980532</v>
      </c>
      <c r="S1762" s="16">
        <v>13.195</v>
      </c>
      <c r="T1762" s="75">
        <f t="shared" ca="1" si="110"/>
        <v>3.3142706705610592E-2</v>
      </c>
      <c r="U1762" s="5">
        <f t="shared" ca="1" si="5"/>
        <v>25.738275431334934</v>
      </c>
      <c r="V1762" s="76"/>
      <c r="W1762" s="75"/>
      <c r="X1762" s="32">
        <f t="shared" si="18"/>
        <v>0.91397661875133007</v>
      </c>
      <c r="Y1762" s="18">
        <f t="shared" ca="1" si="6"/>
        <v>4743247.2733575376</v>
      </c>
      <c r="Z1762" s="36"/>
      <c r="AA1762" s="36"/>
      <c r="AB1762" s="72"/>
      <c r="AC1762" s="16"/>
      <c r="AD1762" s="36"/>
      <c r="AE1762" s="24">
        <f t="shared" si="114"/>
        <v>20</v>
      </c>
      <c r="AG1762" s="74"/>
      <c r="AH1762" s="25" t="str">
        <f t="shared" ca="1" si="7"/>
        <v>-</v>
      </c>
      <c r="AI1762" s="15">
        <f t="shared" ca="1" si="8"/>
        <v>21.852575584165383</v>
      </c>
      <c r="AJ1762" s="15">
        <f t="shared" ca="1" si="9"/>
        <v>20.212984921296524</v>
      </c>
      <c r="AK1762" s="17">
        <f t="shared" ca="1" si="10"/>
        <v>2.4815862424169277E-2</v>
      </c>
      <c r="AL1762" s="17">
        <f t="shared" ca="1" si="11"/>
        <v>2.6079033273355853E-2</v>
      </c>
      <c r="AM1762" s="26">
        <f t="shared" ca="1" si="12"/>
        <v>1</v>
      </c>
      <c r="AN1762" s="26">
        <f t="shared" ca="1" si="13"/>
        <v>0</v>
      </c>
      <c r="AO1762" s="25">
        <f t="shared" si="20"/>
        <v>0</v>
      </c>
      <c r="AP1762" s="26">
        <f t="shared" si="21"/>
        <v>0</v>
      </c>
      <c r="AQ1762" s="25">
        <f t="shared" si="22"/>
        <v>1</v>
      </c>
      <c r="AR1762" s="26">
        <f t="shared" si="23"/>
        <v>0</v>
      </c>
      <c r="AT1762" s="36"/>
      <c r="AU1762" s="36"/>
      <c r="AZ1762">
        <v>1028000</v>
      </c>
      <c r="BA1762">
        <f t="shared" si="107"/>
        <v>10280000</v>
      </c>
      <c r="BD1762" s="30"/>
      <c r="BE1762" s="30"/>
      <c r="BF1762" s="30"/>
      <c r="BL1762" s="16">
        <v>4112</v>
      </c>
      <c r="BM1762">
        <f t="shared" si="108"/>
        <v>41120</v>
      </c>
    </row>
    <row r="1763" spans="1:65" x14ac:dyDescent="0.2">
      <c r="A1763" s="40">
        <v>40626</v>
      </c>
      <c r="B1763" s="13">
        <v>19.95</v>
      </c>
      <c r="C1763" s="14">
        <v>21.05</v>
      </c>
      <c r="D1763" s="31">
        <f t="shared" si="14"/>
        <v>5721.858218041174</v>
      </c>
      <c r="E1763" s="31">
        <f t="shared" si="15"/>
        <v>1762.0627489552621</v>
      </c>
      <c r="F1763" s="16">
        <f t="shared" si="0"/>
        <v>7483.9209669964366</v>
      </c>
      <c r="G1763" s="16">
        <f t="shared" si="1"/>
        <v>20.208991113401439</v>
      </c>
      <c r="H1763" s="17">
        <f t="shared" si="2"/>
        <v>5.2256532066508377E-2</v>
      </c>
      <c r="I1763" s="16">
        <v>18</v>
      </c>
      <c r="J1763" s="32">
        <f t="shared" si="16"/>
        <v>0.9735054561661749</v>
      </c>
      <c r="K1763" s="72">
        <f t="shared" ca="1" si="83"/>
        <v>1935.7061520208479</v>
      </c>
      <c r="L1763" s="16">
        <v>1946.23999</v>
      </c>
      <c r="M1763" s="21">
        <f t="shared" ca="1" si="84"/>
        <v>-5.4124044482058795E-3</v>
      </c>
      <c r="N1763" s="72"/>
      <c r="O1763" s="16"/>
      <c r="P1763" s="21"/>
      <c r="Q1763" s="33">
        <f t="shared" si="17"/>
        <v>1.0264945438338251</v>
      </c>
      <c r="R1763" s="5">
        <f t="shared" ca="1" si="109"/>
        <v>13.99291711137689</v>
      </c>
      <c r="S1763" s="16">
        <v>13.541</v>
      </c>
      <c r="T1763" s="75">
        <f t="shared" ca="1" si="110"/>
        <v>3.3373983559330168E-2</v>
      </c>
      <c r="U1763" s="5">
        <f t="shared" ca="1" si="5"/>
        <v>26.41929479098593</v>
      </c>
      <c r="V1763" s="76"/>
      <c r="W1763" s="75"/>
      <c r="X1763" s="32">
        <f t="shared" si="18"/>
        <v>0.9470109123323498</v>
      </c>
      <c r="Y1763" s="18">
        <f t="shared" ca="1" si="6"/>
        <v>4491611.3013057513</v>
      </c>
      <c r="Z1763" s="36"/>
      <c r="AA1763" s="36"/>
      <c r="AB1763" s="72"/>
      <c r="AC1763" s="16"/>
      <c r="AD1763" s="36"/>
      <c r="AE1763" s="24">
        <f t="shared" si="114"/>
        <v>19</v>
      </c>
      <c r="AG1763" s="74"/>
      <c r="AH1763" s="25">
        <f t="shared" ca="1" si="7"/>
        <v>1</v>
      </c>
      <c r="AI1763" s="15">
        <f t="shared" ca="1" si="8"/>
        <v>21.752495189849704</v>
      </c>
      <c r="AJ1763" s="15">
        <f t="shared" ca="1" si="9"/>
        <v>20.252386686432526</v>
      </c>
      <c r="AK1763" s="17">
        <f t="shared" ca="1" si="10"/>
        <v>3.1868558126440218E-2</v>
      </c>
      <c r="AL1763" s="17">
        <f t="shared" ca="1" si="11"/>
        <v>2.7898307268253368E-2</v>
      </c>
      <c r="AM1763" s="26">
        <f t="shared" ca="1" si="12"/>
        <v>1</v>
      </c>
      <c r="AN1763" s="26">
        <f t="shared" ca="1" si="13"/>
        <v>1</v>
      </c>
      <c r="AO1763" s="25">
        <f t="shared" si="20"/>
        <v>0</v>
      </c>
      <c r="AP1763" s="26">
        <f t="shared" si="21"/>
        <v>0</v>
      </c>
      <c r="AQ1763" s="25">
        <f t="shared" si="22"/>
        <v>1</v>
      </c>
      <c r="AR1763" s="26">
        <f t="shared" si="23"/>
        <v>0</v>
      </c>
      <c r="AT1763" s="36"/>
      <c r="AU1763" s="36"/>
      <c r="AZ1763">
        <v>972250</v>
      </c>
      <c r="BA1763">
        <f t="shared" si="107"/>
        <v>9722500</v>
      </c>
      <c r="BD1763" s="30"/>
      <c r="BE1763" s="30"/>
      <c r="BF1763" s="30"/>
      <c r="BL1763" s="16">
        <v>3889</v>
      </c>
      <c r="BM1763">
        <f t="shared" si="108"/>
        <v>38890</v>
      </c>
    </row>
    <row r="1764" spans="1:65" x14ac:dyDescent="0.2">
      <c r="A1764" s="40">
        <v>40627</v>
      </c>
      <c r="B1764" s="13">
        <v>19.75</v>
      </c>
      <c r="C1764" s="14">
        <v>21.05</v>
      </c>
      <c r="D1764" s="31">
        <f t="shared" si="14"/>
        <v>5420.7077855126909</v>
      </c>
      <c r="E1764" s="31">
        <f t="shared" si="15"/>
        <v>2047.4761042494774</v>
      </c>
      <c r="F1764" s="16">
        <f t="shared" si="0"/>
        <v>7468.1838897621683</v>
      </c>
      <c r="G1764" s="16">
        <f t="shared" si="1"/>
        <v>20.106407792686138</v>
      </c>
      <c r="H1764" s="17">
        <f t="shared" si="2"/>
        <v>6.1757719714964354E-2</v>
      </c>
      <c r="I1764" s="16">
        <v>17.91</v>
      </c>
      <c r="J1764" s="32">
        <f t="shared" si="16"/>
        <v>0.9928317661227013</v>
      </c>
      <c r="K1764" s="72">
        <f t="shared" ca="1" si="83"/>
        <v>1921.7522084245174</v>
      </c>
      <c r="L1764" s="16">
        <v>1943.6800539999999</v>
      </c>
      <c r="M1764" s="21">
        <f t="shared" ca="1" si="84"/>
        <v>-1.1281612696676095E-2</v>
      </c>
      <c r="N1764" s="72"/>
      <c r="O1764" s="16"/>
      <c r="P1764" s="21"/>
      <c r="Q1764" s="33">
        <f t="shared" si="17"/>
        <v>1.0071682338772987</v>
      </c>
      <c r="R1764" s="5">
        <f t="shared" ca="1" si="109"/>
        <v>14.092634508780019</v>
      </c>
      <c r="S1764" s="16">
        <v>13.56</v>
      </c>
      <c r="T1764" s="75">
        <f t="shared" ca="1" si="110"/>
        <v>3.9279831030974842E-2</v>
      </c>
      <c r="U1764" s="5">
        <f t="shared" ca="1" si="5"/>
        <v>26.607763515420089</v>
      </c>
      <c r="V1764" s="76"/>
      <c r="W1764" s="75"/>
      <c r="X1764" s="32">
        <f t="shared" si="18"/>
        <v>0.98566353224540249</v>
      </c>
      <c r="Y1764" s="18">
        <f t="shared" ca="1" si="6"/>
        <v>4426926.091680198</v>
      </c>
      <c r="Z1764" s="36"/>
      <c r="AA1764" s="36"/>
      <c r="AB1764" s="72"/>
      <c r="AC1764" s="16"/>
      <c r="AD1764" s="36"/>
      <c r="AE1764" s="24">
        <f t="shared" si="114"/>
        <v>18</v>
      </c>
      <c r="AG1764" s="74"/>
      <c r="AH1764" s="25">
        <f t="shared" ca="1" si="7"/>
        <v>1</v>
      </c>
      <c r="AI1764" s="15">
        <f t="shared" ca="1" si="8"/>
        <v>21.66339746949652</v>
      </c>
      <c r="AJ1764" s="15">
        <f t="shared" ca="1" si="9"/>
        <v>20.302399943251153</v>
      </c>
      <c r="AK1764" s="17">
        <f t="shared" ca="1" si="10"/>
        <v>4.0453861139043569E-2</v>
      </c>
      <c r="AL1764" s="17">
        <f t="shared" ca="1" si="11"/>
        <v>2.8738841078941056E-2</v>
      </c>
      <c r="AM1764" s="26">
        <f t="shared" ca="1" si="12"/>
        <v>1</v>
      </c>
      <c r="AN1764" s="26">
        <f t="shared" ca="1" si="13"/>
        <v>1</v>
      </c>
      <c r="AO1764" s="25">
        <f t="shared" si="20"/>
        <v>0</v>
      </c>
      <c r="AP1764" s="26">
        <f t="shared" si="21"/>
        <v>0</v>
      </c>
      <c r="AQ1764" s="25">
        <f t="shared" si="22"/>
        <v>1</v>
      </c>
      <c r="AR1764" s="26">
        <f t="shared" si="23"/>
        <v>0</v>
      </c>
      <c r="AT1764" s="36"/>
      <c r="AU1764" s="36"/>
      <c r="AZ1764">
        <v>972250</v>
      </c>
      <c r="BA1764">
        <f t="shared" si="107"/>
        <v>9722500</v>
      </c>
      <c r="BD1764" s="30"/>
      <c r="BE1764" s="30"/>
      <c r="BF1764" s="30"/>
      <c r="BL1764" s="16">
        <v>3889</v>
      </c>
      <c r="BM1764">
        <f t="shared" si="108"/>
        <v>38890</v>
      </c>
    </row>
    <row r="1765" spans="1:65" x14ac:dyDescent="0.2">
      <c r="A1765" s="40">
        <v>40630</v>
      </c>
      <c r="B1765" s="13">
        <v>20.3</v>
      </c>
      <c r="C1765" s="14">
        <v>21.55</v>
      </c>
      <c r="D1765" s="31">
        <f t="shared" si="14"/>
        <v>5119.5573529842077</v>
      </c>
      <c r="E1765" s="31">
        <f t="shared" si="15"/>
        <v>2330.0281727738261</v>
      </c>
      <c r="F1765" s="16">
        <f t="shared" si="0"/>
        <v>7449.5855257580333</v>
      </c>
      <c r="G1765" s="16">
        <f t="shared" si="1"/>
        <v>20.690966075346985</v>
      </c>
      <c r="H1765" s="17">
        <f t="shared" si="2"/>
        <v>5.8004640371229654E-2</v>
      </c>
      <c r="I1765" s="16">
        <v>19.440000000000001</v>
      </c>
      <c r="J1765" s="32">
        <f t="shared" si="16"/>
        <v>1.0265104845013588</v>
      </c>
      <c r="K1765" s="72">
        <f t="shared" ca="1" si="83"/>
        <v>1972.6183675845596</v>
      </c>
      <c r="L1765" s="16">
        <v>1969.280029</v>
      </c>
      <c r="M1765" s="21">
        <f t="shared" ca="1" si="84"/>
        <v>1.6952076573156327E-3</v>
      </c>
      <c r="N1765" s="72"/>
      <c r="O1765" s="16"/>
      <c r="P1765" s="21"/>
      <c r="Q1765" s="33">
        <f t="shared" si="17"/>
        <v>0.97348951549864104</v>
      </c>
      <c r="R1765" s="5">
        <f t="shared" ca="1" si="109"/>
        <v>13.718460423224489</v>
      </c>
      <c r="S1765" s="16">
        <v>13.388999999999999</v>
      </c>
      <c r="T1765" s="75">
        <f t="shared" ca="1" si="110"/>
        <v>2.4606798358689171E-2</v>
      </c>
      <c r="U1765" s="5">
        <f t="shared" ca="1" si="5"/>
        <v>25.90149203396583</v>
      </c>
      <c r="V1765" s="76"/>
      <c r="W1765" s="75"/>
      <c r="X1765" s="32">
        <f t="shared" si="18"/>
        <v>1.0530209690027179</v>
      </c>
      <c r="Y1765" s="18">
        <f t="shared" ca="1" si="6"/>
        <v>4661339.2052501906</v>
      </c>
      <c r="Z1765" s="36"/>
      <c r="AA1765" s="36"/>
      <c r="AB1765" s="72"/>
      <c r="AC1765" s="16"/>
      <c r="AD1765" s="36"/>
      <c r="AE1765" s="24">
        <f t="shared" si="114"/>
        <v>17</v>
      </c>
      <c r="AG1765" s="74"/>
      <c r="AH1765" s="25">
        <f t="shared" ca="1" si="7"/>
        <v>1</v>
      </c>
      <c r="AI1765" s="15">
        <f t="shared" ca="1" si="8"/>
        <v>21.674523704605569</v>
      </c>
      <c r="AJ1765" s="15">
        <f t="shared" ca="1" si="9"/>
        <v>20.37179288840883</v>
      </c>
      <c r="AK1765" s="17">
        <f t="shared" ca="1" si="10"/>
        <v>4.8007136296052612E-2</v>
      </c>
      <c r="AL1765" s="17">
        <f t="shared" ca="1" si="11"/>
        <v>2.9113540085594455E-2</v>
      </c>
      <c r="AM1765" s="26">
        <f t="shared" ca="1" si="12"/>
        <v>1</v>
      </c>
      <c r="AN1765" s="26">
        <f t="shared" ca="1" si="13"/>
        <v>1</v>
      </c>
      <c r="AO1765" s="25">
        <f t="shared" si="20"/>
        <v>0</v>
      </c>
      <c r="AP1765" s="26">
        <f t="shared" si="21"/>
        <v>0</v>
      </c>
      <c r="AQ1765" s="25">
        <f t="shared" si="22"/>
        <v>1</v>
      </c>
      <c r="AR1765" s="26">
        <f t="shared" si="23"/>
        <v>0</v>
      </c>
      <c r="AT1765" s="36"/>
      <c r="AU1765" s="36"/>
      <c r="AZ1765">
        <v>992250</v>
      </c>
      <c r="BA1765">
        <f t="shared" si="107"/>
        <v>9922500</v>
      </c>
      <c r="BD1765" s="30"/>
      <c r="BE1765" s="30"/>
      <c r="BF1765" s="30"/>
      <c r="BL1765" s="16">
        <v>3969</v>
      </c>
      <c r="BM1765">
        <f t="shared" si="108"/>
        <v>39690</v>
      </c>
    </row>
    <row r="1766" spans="1:65" x14ac:dyDescent="0.2">
      <c r="A1766" s="40">
        <v>40631</v>
      </c>
      <c r="B1766" s="13">
        <v>19.600000000000001</v>
      </c>
      <c r="C1766" s="14">
        <v>20.95</v>
      </c>
      <c r="D1766" s="31">
        <f t="shared" si="14"/>
        <v>4818.4069204557245</v>
      </c>
      <c r="E1766" s="31">
        <f t="shared" si="15"/>
        <v>2613.7104827658541</v>
      </c>
      <c r="F1766" s="16">
        <f t="shared" si="0"/>
        <v>7432.1174032215786</v>
      </c>
      <c r="G1766" s="16">
        <f t="shared" si="1"/>
        <v>20.074764990957274</v>
      </c>
      <c r="H1766" s="17">
        <f t="shared" si="2"/>
        <v>6.4439140811455742E-2</v>
      </c>
      <c r="I1766" s="16">
        <v>18.16</v>
      </c>
      <c r="J1766" s="32">
        <f t="shared" si="16"/>
        <v>0.96794382185744177</v>
      </c>
      <c r="K1766" s="72">
        <f t="shared" ca="1" si="83"/>
        <v>1909.3059200359926</v>
      </c>
      <c r="L1766" s="16">
        <v>1919.3599850000001</v>
      </c>
      <c r="M1766" s="21">
        <f t="shared" ca="1" si="84"/>
        <v>-5.2382382891073276E-3</v>
      </c>
      <c r="N1766" s="72"/>
      <c r="O1766" s="16"/>
      <c r="P1766" s="21"/>
      <c r="Q1766" s="33">
        <f t="shared" si="17"/>
        <v>1.0320561781425583</v>
      </c>
      <c r="R1766" s="5">
        <f t="shared" ca="1" si="109"/>
        <v>14.157632021492436</v>
      </c>
      <c r="S1766" s="16">
        <v>13.7</v>
      </c>
      <c r="T1766" s="75">
        <f t="shared" ca="1" si="110"/>
        <v>3.3403797189228944E-2</v>
      </c>
      <c r="U1766" s="5">
        <f t="shared" ca="1" si="5"/>
        <v>26.730879702183458</v>
      </c>
      <c r="V1766" s="76"/>
      <c r="W1766" s="75"/>
      <c r="X1766" s="32">
        <f t="shared" si="18"/>
        <v>0.93588764371488353</v>
      </c>
      <c r="Y1766" s="18">
        <f t="shared" ca="1" si="6"/>
        <v>4362202.6562514389</v>
      </c>
      <c r="Z1766" s="36"/>
      <c r="AA1766" s="36"/>
      <c r="AB1766" s="72"/>
      <c r="AC1766" s="16"/>
      <c r="AD1766" s="36"/>
      <c r="AE1766" s="24">
        <f t="shared" si="114"/>
        <v>16</v>
      </c>
      <c r="AG1766" s="74"/>
      <c r="AH1766" s="25">
        <f t="shared" ca="1" si="7"/>
        <v>1</v>
      </c>
      <c r="AI1766" s="15">
        <f t="shared" ca="1" si="8"/>
        <v>21.697375273905745</v>
      </c>
      <c r="AJ1766" s="15">
        <f t="shared" ca="1" si="9"/>
        <v>20.378344725181055</v>
      </c>
      <c r="AK1766" s="17">
        <f t="shared" ca="1" si="10"/>
        <v>5.351530400977058E-2</v>
      </c>
      <c r="AL1766" s="17">
        <f t="shared" ca="1" si="11"/>
        <v>3.0990757028512277E-2</v>
      </c>
      <c r="AM1766" s="26">
        <f t="shared" ca="1" si="12"/>
        <v>1</v>
      </c>
      <c r="AN1766" s="26">
        <f t="shared" ca="1" si="13"/>
        <v>1</v>
      </c>
      <c r="AO1766" s="25">
        <f t="shared" si="20"/>
        <v>0</v>
      </c>
      <c r="AP1766" s="26">
        <f t="shared" si="21"/>
        <v>0</v>
      </c>
      <c r="AQ1766" s="25">
        <f t="shared" si="22"/>
        <v>1</v>
      </c>
      <c r="AR1766" s="26">
        <f t="shared" si="23"/>
        <v>0</v>
      </c>
      <c r="AT1766" s="36"/>
      <c r="AU1766" s="36"/>
      <c r="AZ1766">
        <v>945000</v>
      </c>
      <c r="BA1766">
        <f t="shared" si="107"/>
        <v>9450000</v>
      </c>
      <c r="BD1766" s="30"/>
      <c r="BE1766" s="30"/>
      <c r="BF1766" s="30"/>
      <c r="BL1766" s="16">
        <v>3780</v>
      </c>
      <c r="BM1766">
        <f t="shared" si="108"/>
        <v>37800</v>
      </c>
    </row>
    <row r="1767" spans="1:65" x14ac:dyDescent="0.2">
      <c r="A1767" s="40">
        <v>40632</v>
      </c>
      <c r="B1767" s="13">
        <v>19.25</v>
      </c>
      <c r="C1767" s="14">
        <v>20.7</v>
      </c>
      <c r="D1767" s="31">
        <f t="shared" si="14"/>
        <v>4517.2564879272413</v>
      </c>
      <c r="E1767" s="31">
        <f t="shared" si="15"/>
        <v>2895.4550401672032</v>
      </c>
      <c r="F1767" s="16">
        <f t="shared" si="0"/>
        <v>7412.7115280944445</v>
      </c>
      <c r="G1767" s="16">
        <f t="shared" si="1"/>
        <v>19.816379764318402</v>
      </c>
      <c r="H1767" s="17">
        <f t="shared" si="2"/>
        <v>7.0048309178743939E-2</v>
      </c>
      <c r="I1767" s="16">
        <v>17.71</v>
      </c>
      <c r="J1767" s="32">
        <f t="shared" si="16"/>
        <v>0.98455137888984678</v>
      </c>
      <c r="K1767" s="72">
        <f t="shared" ca="1" si="83"/>
        <v>1879.733140216119</v>
      </c>
      <c r="L1767" s="16">
        <v>1884.8000489999999</v>
      </c>
      <c r="M1767" s="21">
        <f t="shared" ca="1" si="84"/>
        <v>-2.6883004308967898E-3</v>
      </c>
      <c r="N1767" s="72"/>
      <c r="O1767" s="16"/>
      <c r="P1767" s="21"/>
      <c r="Q1767" s="33">
        <f t="shared" si="17"/>
        <v>1.0154486211101532</v>
      </c>
      <c r="R1767" s="5">
        <f t="shared" ca="1" si="109"/>
        <v>14.37574901466326</v>
      </c>
      <c r="S1767" s="16">
        <v>13.958</v>
      </c>
      <c r="T1767" s="75">
        <f t="shared" ca="1" si="110"/>
        <v>2.9929002340110304E-2</v>
      </c>
      <c r="U1767" s="5">
        <f t="shared" ca="1" si="5"/>
        <v>27.142905653692409</v>
      </c>
      <c r="V1767" s="76"/>
      <c r="W1767" s="75"/>
      <c r="X1767" s="32">
        <f t="shared" si="18"/>
        <v>0.96910275777969357</v>
      </c>
      <c r="Y1767" s="18">
        <f t="shared" ca="1" si="6"/>
        <v>4227144.4042525236</v>
      </c>
      <c r="Z1767" s="36"/>
      <c r="AA1767" s="36"/>
      <c r="AB1767" s="72"/>
      <c r="AC1767" s="16"/>
      <c r="AD1767" s="36"/>
      <c r="AE1767" s="24">
        <f t="shared" si="114"/>
        <v>15</v>
      </c>
      <c r="AG1767" s="74"/>
      <c r="AH1767" s="25">
        <f t="shared" ca="1" si="7"/>
        <v>1</v>
      </c>
      <c r="AI1767" s="15">
        <f t="shared" ca="1" si="8"/>
        <v>21.6217101219037</v>
      </c>
      <c r="AJ1767" s="15">
        <f t="shared" ca="1" si="9"/>
        <v>20.38347390569696</v>
      </c>
      <c r="AK1767" s="17">
        <f t="shared" ca="1" si="10"/>
        <v>5.9572044678138016E-2</v>
      </c>
      <c r="AL1767" s="17">
        <f t="shared" ca="1" si="11"/>
        <v>3.25942436419034E-2</v>
      </c>
      <c r="AM1767" s="26">
        <f t="shared" ca="1" si="12"/>
        <v>1</v>
      </c>
      <c r="AN1767" s="26">
        <f t="shared" ca="1" si="13"/>
        <v>1</v>
      </c>
      <c r="AO1767" s="25">
        <f t="shared" si="20"/>
        <v>0</v>
      </c>
      <c r="AP1767" s="26">
        <f t="shared" si="21"/>
        <v>0</v>
      </c>
      <c r="AQ1767" s="25">
        <f t="shared" si="22"/>
        <v>1</v>
      </c>
      <c r="AR1767" s="26">
        <f t="shared" si="23"/>
        <v>0</v>
      </c>
      <c r="AT1767" s="36"/>
      <c r="AU1767" s="36"/>
      <c r="AZ1767">
        <v>912500</v>
      </c>
      <c r="BA1767">
        <f t="shared" si="107"/>
        <v>9125000</v>
      </c>
      <c r="BD1767" s="30"/>
      <c r="BE1767" s="30"/>
      <c r="BF1767" s="30"/>
      <c r="BL1767" s="16">
        <v>3650</v>
      </c>
      <c r="BM1767">
        <f t="shared" si="108"/>
        <v>36500</v>
      </c>
    </row>
    <row r="1768" spans="1:65" x14ac:dyDescent="0.2">
      <c r="A1768" s="40">
        <v>40633</v>
      </c>
      <c r="B1768" s="13">
        <v>19.3</v>
      </c>
      <c r="C1768" s="14">
        <v>20.8</v>
      </c>
      <c r="D1768" s="31">
        <f t="shared" si="14"/>
        <v>4216.1060553987581</v>
      </c>
      <c r="E1768" s="31">
        <f t="shared" si="15"/>
        <v>3175.5103940886183</v>
      </c>
      <c r="F1768" s="16">
        <f t="shared" si="0"/>
        <v>7391.6164494873765</v>
      </c>
      <c r="G1768" s="16">
        <f t="shared" si="1"/>
        <v>19.944414604529875</v>
      </c>
      <c r="H1768" s="17">
        <f t="shared" si="2"/>
        <v>7.2115384615384581E-2</v>
      </c>
      <c r="I1768" s="16">
        <v>17.739999999999998</v>
      </c>
      <c r="J1768" s="32">
        <f t="shared" si="16"/>
        <v>1.0035968763542549</v>
      </c>
      <c r="K1768" s="72">
        <f t="shared" ca="1" si="83"/>
        <v>1886.4173993076472</v>
      </c>
      <c r="L1768" s="16">
        <v>1879.6800539999999</v>
      </c>
      <c r="M1768" s="21">
        <f t="shared" ca="1" si="84"/>
        <v>3.5843043039745287E-3</v>
      </c>
      <c r="N1768" s="72"/>
      <c r="O1768" s="16"/>
      <c r="P1768" s="21"/>
      <c r="Q1768" s="33">
        <f t="shared" si="17"/>
        <v>0.99640312364574524</v>
      </c>
      <c r="R1768" s="5">
        <f t="shared" ca="1" si="109"/>
        <v>14.323444502239502</v>
      </c>
      <c r="S1768" s="16">
        <v>13.987</v>
      </c>
      <c r="T1768" s="75">
        <f t="shared" ca="1" si="110"/>
        <v>2.405408609705453E-2</v>
      </c>
      <c r="U1768" s="5">
        <f t="shared" ca="1" si="5"/>
        <v>27.044350071418293</v>
      </c>
      <c r="V1768" s="76"/>
      <c r="W1768" s="75"/>
      <c r="X1768" s="32">
        <f t="shared" si="18"/>
        <v>1.0071937527085095</v>
      </c>
      <c r="Y1768" s="18">
        <f t="shared" ca="1" si="6"/>
        <v>4257273.232842206</v>
      </c>
      <c r="Z1768" s="36"/>
      <c r="AA1768" s="36"/>
      <c r="AB1768" s="72"/>
      <c r="AC1768" s="16"/>
      <c r="AD1768" s="36"/>
      <c r="AE1768" s="24">
        <f t="shared" si="114"/>
        <v>14</v>
      </c>
      <c r="AG1768" s="74"/>
      <c r="AH1768" s="25">
        <f t="shared" ca="1" si="7"/>
        <v>1</v>
      </c>
      <c r="AI1768" s="15">
        <f t="shared" ca="1" si="8"/>
        <v>21.555643986733919</v>
      </c>
      <c r="AJ1768" s="15">
        <f t="shared" ca="1" si="9"/>
        <v>20.415014796862945</v>
      </c>
      <c r="AK1768" s="17">
        <f t="shared" ca="1" si="10"/>
        <v>6.3103621126381113E-2</v>
      </c>
      <c r="AL1768" s="17">
        <f t="shared" ca="1" si="11"/>
        <v>3.4951225822566774E-2</v>
      </c>
      <c r="AM1768" s="26">
        <f t="shared" ca="1" si="12"/>
        <v>1</v>
      </c>
      <c r="AN1768" s="26">
        <f t="shared" ca="1" si="13"/>
        <v>1</v>
      </c>
      <c r="AO1768" s="25">
        <f t="shared" si="20"/>
        <v>0</v>
      </c>
      <c r="AP1768" s="26">
        <f t="shared" si="21"/>
        <v>0</v>
      </c>
      <c r="AQ1768" s="25">
        <f t="shared" si="22"/>
        <v>1</v>
      </c>
      <c r="AR1768" s="26">
        <f t="shared" si="23"/>
        <v>0</v>
      </c>
      <c r="AT1768" s="36"/>
      <c r="AU1768" s="36"/>
      <c r="AZ1768">
        <v>907250</v>
      </c>
      <c r="BA1768">
        <f t="shared" si="107"/>
        <v>9072500</v>
      </c>
      <c r="BL1768" s="16">
        <v>3629</v>
      </c>
      <c r="BM1768">
        <f t="shared" si="108"/>
        <v>36290</v>
      </c>
    </row>
    <row r="1769" spans="1:65" x14ac:dyDescent="0.2">
      <c r="A1769" s="40">
        <v>40634</v>
      </c>
      <c r="B1769" s="13">
        <v>19.05</v>
      </c>
      <c r="C1769" s="14">
        <v>20.55</v>
      </c>
      <c r="D1769" s="31">
        <f t="shared" si="14"/>
        <v>3914.9556228702754</v>
      </c>
      <c r="E1769" s="31">
        <f t="shared" si="15"/>
        <v>3454.9432473482202</v>
      </c>
      <c r="F1769" s="16">
        <f t="shared" si="0"/>
        <v>7369.8988702184961</v>
      </c>
      <c r="G1769" s="16">
        <f t="shared" si="1"/>
        <v>19.753186700697384</v>
      </c>
      <c r="H1769" s="17">
        <f t="shared" si="2"/>
        <v>7.2992700729927029E-2</v>
      </c>
      <c r="I1769" s="16">
        <v>17.399999999999999</v>
      </c>
      <c r="J1769" s="32">
        <f t="shared" si="16"/>
        <v>0.98750199137064087</v>
      </c>
      <c r="K1769" s="72">
        <f t="shared" ca="1" si="83"/>
        <v>1862.7649940801823</v>
      </c>
      <c r="L1769" s="16">
        <v>1861.76001</v>
      </c>
      <c r="M1769" s="21">
        <f t="shared" ca="1" si="84"/>
        <v>5.398032371435131E-4</v>
      </c>
      <c r="N1769" s="72"/>
      <c r="O1769" s="16"/>
      <c r="P1769" s="21"/>
      <c r="Q1769" s="33">
        <f t="shared" si="17"/>
        <v>1.0124980086293591</v>
      </c>
      <c r="R1769" s="5">
        <f t="shared" ca="1" si="109"/>
        <v>14.501854881861023</v>
      </c>
      <c r="S1769" s="16">
        <v>14.116</v>
      </c>
      <c r="T1769" s="75">
        <f t="shared" ca="1" si="110"/>
        <v>2.7334576499080721E-2</v>
      </c>
      <c r="U1769" s="5">
        <f t="shared" ca="1" si="5"/>
        <v>27.381413145348237</v>
      </c>
      <c r="V1769" s="76"/>
      <c r="W1769" s="75"/>
      <c r="X1769" s="32">
        <f t="shared" si="18"/>
        <v>0.97500398274128175</v>
      </c>
      <c r="Y1769" s="18">
        <f t="shared" ca="1" si="6"/>
        <v>4150585.1766583775</v>
      </c>
      <c r="Z1769" s="36"/>
      <c r="AA1769" s="36"/>
      <c r="AB1769" s="72"/>
      <c r="AC1769" s="16"/>
      <c r="AD1769" s="36"/>
      <c r="AE1769" s="24">
        <f t="shared" si="114"/>
        <v>13</v>
      </c>
      <c r="AG1769" s="74"/>
      <c r="AH1769" s="25">
        <f t="shared" ca="1" si="7"/>
        <v>1</v>
      </c>
      <c r="AI1769" s="15">
        <f t="shared" ca="1" si="8"/>
        <v>21.533574494349182</v>
      </c>
      <c r="AJ1769" s="15">
        <f t="shared" ca="1" si="9"/>
        <v>20.439179509303219</v>
      </c>
      <c r="AK1769" s="17">
        <f t="shared" ca="1" si="10"/>
        <v>6.6559649236950888E-2</v>
      </c>
      <c r="AL1769" s="17">
        <f t="shared" ca="1" si="11"/>
        <v>3.8274282834046248E-2</v>
      </c>
      <c r="AM1769" s="26">
        <f t="shared" ca="1" si="12"/>
        <v>1</v>
      </c>
      <c r="AN1769" s="26">
        <f t="shared" ca="1" si="13"/>
        <v>1</v>
      </c>
      <c r="AO1769" s="25">
        <f t="shared" si="20"/>
        <v>0</v>
      </c>
      <c r="AP1769" s="26">
        <f t="shared" si="21"/>
        <v>0</v>
      </c>
      <c r="AQ1769" s="25">
        <f t="shared" si="22"/>
        <v>1</v>
      </c>
      <c r="AR1769" s="26">
        <f t="shared" si="23"/>
        <v>0</v>
      </c>
      <c r="AT1769" s="36"/>
      <c r="AU1769" s="36"/>
      <c r="AZ1769">
        <v>890750</v>
      </c>
      <c r="BA1769">
        <f t="shared" si="107"/>
        <v>8907500</v>
      </c>
      <c r="BL1769" s="16">
        <v>3563</v>
      </c>
      <c r="BM1769">
        <f t="shared" si="108"/>
        <v>35630</v>
      </c>
    </row>
    <row r="1770" spans="1:65" x14ac:dyDescent="0.2">
      <c r="A1770" s="40">
        <v>40637</v>
      </c>
      <c r="B1770" s="13">
        <v>18.7</v>
      </c>
      <c r="C1770" s="14">
        <v>20.25</v>
      </c>
      <c r="D1770" s="31">
        <f t="shared" si="14"/>
        <v>3613.8051903417927</v>
      </c>
      <c r="E1770" s="31">
        <f t="shared" si="15"/>
        <v>3734.1118964804632</v>
      </c>
      <c r="F1770" s="16">
        <f t="shared" si="0"/>
        <v>7347.9170868222554</v>
      </c>
      <c r="G1770" s="16">
        <f t="shared" si="1"/>
        <v>19.487688996916514</v>
      </c>
      <c r="H1770" s="17">
        <f t="shared" si="2"/>
        <v>7.6543209876543283E-2</v>
      </c>
      <c r="I1770" s="16">
        <v>17.5</v>
      </c>
      <c r="J1770" s="32">
        <f t="shared" si="16"/>
        <v>0.98361669212969693</v>
      </c>
      <c r="K1770" s="72">
        <f t="shared" ca="1" si="83"/>
        <v>1832.1720446638933</v>
      </c>
      <c r="L1770" s="16">
        <v>1843.1999510000001</v>
      </c>
      <c r="M1770" s="21">
        <f t="shared" ca="1" si="84"/>
        <v>-5.9830222598062296E-3</v>
      </c>
      <c r="N1770" s="72"/>
      <c r="O1770" s="16"/>
      <c r="P1770" s="21"/>
      <c r="Q1770" s="33">
        <f t="shared" si="17"/>
        <v>1.0163833078703031</v>
      </c>
      <c r="R1770" s="5">
        <f t="shared" ca="1" si="109"/>
        <v>14.738829209261313</v>
      </c>
      <c r="S1770" s="16">
        <v>14.254</v>
      </c>
      <c r="T1770" s="75">
        <f t="shared" ca="1" si="110"/>
        <v>3.4013554739814336E-2</v>
      </c>
      <c r="U1770" s="5">
        <f t="shared" ca="1" si="5"/>
        <v>27.829058494337204</v>
      </c>
      <c r="V1770" s="76"/>
      <c r="W1770" s="75"/>
      <c r="X1770" s="32">
        <f t="shared" si="18"/>
        <v>0.96723338425939387</v>
      </c>
      <c r="Y1770" s="18">
        <f t="shared" ca="1" si="6"/>
        <v>4014320.3347015386</v>
      </c>
      <c r="Z1770" s="36"/>
      <c r="AA1770" s="36"/>
      <c r="AB1770" s="72"/>
      <c r="AC1770" s="16"/>
      <c r="AD1770" s="36"/>
      <c r="AE1770" s="24">
        <f t="shared" si="114"/>
        <v>12</v>
      </c>
      <c r="AG1770" s="74"/>
      <c r="AH1770" s="25">
        <f t="shared" ca="1" si="7"/>
        <v>1</v>
      </c>
      <c r="AI1770" s="15">
        <f t="shared" ca="1" si="8"/>
        <v>21.476980738965409</v>
      </c>
      <c r="AJ1770" s="15">
        <f t="shared" ca="1" si="9"/>
        <v>20.461631546115655</v>
      </c>
      <c r="AK1770" s="17">
        <f t="shared" ca="1" si="10"/>
        <v>6.9023897597214043E-2</v>
      </c>
      <c r="AL1770" s="17">
        <f t="shared" ca="1" si="11"/>
        <v>4.0932383111194147E-2</v>
      </c>
      <c r="AM1770" s="26">
        <f t="shared" ca="1" si="12"/>
        <v>1</v>
      </c>
      <c r="AN1770" s="26">
        <f t="shared" ca="1" si="13"/>
        <v>1</v>
      </c>
      <c r="AO1770" s="25">
        <f t="shared" si="20"/>
        <v>0</v>
      </c>
      <c r="AP1770" s="26">
        <f t="shared" si="21"/>
        <v>0</v>
      </c>
      <c r="AQ1770" s="25">
        <f t="shared" si="22"/>
        <v>1</v>
      </c>
      <c r="AR1770" s="26">
        <f t="shared" si="23"/>
        <v>0</v>
      </c>
      <c r="AT1770" s="36"/>
      <c r="AU1770" s="36"/>
      <c r="AZ1770">
        <v>873750</v>
      </c>
      <c r="BA1770">
        <f t="shared" si="107"/>
        <v>8737500</v>
      </c>
      <c r="BL1770" s="16">
        <v>3495</v>
      </c>
      <c r="BM1770">
        <f t="shared" si="108"/>
        <v>34950</v>
      </c>
    </row>
    <row r="1771" spans="1:65" x14ac:dyDescent="0.2">
      <c r="A1771" s="40">
        <v>40638</v>
      </c>
      <c r="B1771" s="13">
        <v>18.55</v>
      </c>
      <c r="C1771" s="14">
        <v>20.149999999999999</v>
      </c>
      <c r="D1771" s="31">
        <f t="shared" si="14"/>
        <v>3312.65475781331</v>
      </c>
      <c r="E1771" s="31">
        <f t="shared" si="15"/>
        <v>4012.2113082475066</v>
      </c>
      <c r="F1771" s="16">
        <f t="shared" si="0"/>
        <v>7324.8660660608166</v>
      </c>
      <c r="G1771" s="16">
        <f t="shared" si="1"/>
        <v>19.42640347759264</v>
      </c>
      <c r="H1771" s="17">
        <f t="shared" si="2"/>
        <v>7.9404466501240556E-2</v>
      </c>
      <c r="I1771" s="16">
        <v>17.25</v>
      </c>
      <c r="J1771" s="32">
        <f t="shared" si="16"/>
        <v>0.99372795069852193</v>
      </c>
      <c r="K1771" s="72">
        <f t="shared" ca="1" si="83"/>
        <v>1820.6063457723137</v>
      </c>
      <c r="L1771" s="16">
        <v>1810.5600589999999</v>
      </c>
      <c r="M1771" s="21">
        <f t="shared" ca="1" si="84"/>
        <v>5.5487177696068937E-3</v>
      </c>
      <c r="N1771" s="72"/>
      <c r="O1771" s="16"/>
      <c r="P1771" s="21"/>
      <c r="Q1771" s="33">
        <f t="shared" si="17"/>
        <v>1.0062720493014781</v>
      </c>
      <c r="R1771" s="5">
        <f t="shared" ca="1" si="109"/>
        <v>14.830654021427897</v>
      </c>
      <c r="S1771" s="16">
        <v>14.49</v>
      </c>
      <c r="T1771" s="75">
        <f t="shared" ca="1" si="110"/>
        <v>2.3509594301442137E-2</v>
      </c>
      <c r="U1771" s="5">
        <f t="shared" ca="1" si="5"/>
        <v>28.00264500571927</v>
      </c>
      <c r="V1771" s="76"/>
      <c r="W1771" s="75"/>
      <c r="X1771" s="32">
        <f t="shared" si="18"/>
        <v>0.98745590139704387</v>
      </c>
      <c r="Y1771" s="18">
        <f t="shared" ca="1" si="6"/>
        <v>3963703.4237011704</v>
      </c>
      <c r="Z1771" s="36"/>
      <c r="AA1771" s="36"/>
      <c r="AB1771" s="72"/>
      <c r="AC1771" s="16"/>
      <c r="AD1771" s="36"/>
      <c r="AE1771" s="24">
        <f t="shared" si="114"/>
        <v>11</v>
      </c>
      <c r="AG1771" s="74"/>
      <c r="AH1771" s="25">
        <f t="shared" ca="1" si="7"/>
        <v>1</v>
      </c>
      <c r="AI1771" s="15">
        <f t="shared" ca="1" si="8"/>
        <v>21.37745156196306</v>
      </c>
      <c r="AJ1771" s="15">
        <f t="shared" ca="1" si="9"/>
        <v>20.492222412268539</v>
      </c>
      <c r="AK1771" s="17">
        <f t="shared" ca="1" si="10"/>
        <v>7.2590535285549193E-2</v>
      </c>
      <c r="AL1771" s="17">
        <f t="shared" ca="1" si="11"/>
        <v>4.4213547917745892E-2</v>
      </c>
      <c r="AM1771" s="26">
        <f t="shared" ca="1" si="12"/>
        <v>1</v>
      </c>
      <c r="AN1771" s="26">
        <f t="shared" ca="1" si="13"/>
        <v>1</v>
      </c>
      <c r="AO1771" s="25">
        <f t="shared" si="20"/>
        <v>0</v>
      </c>
      <c r="AP1771" s="26">
        <f t="shared" si="21"/>
        <v>0</v>
      </c>
      <c r="AQ1771" s="25">
        <f t="shared" si="22"/>
        <v>1</v>
      </c>
      <c r="AR1771" s="26">
        <f t="shared" si="23"/>
        <v>0</v>
      </c>
      <c r="AT1771" s="36"/>
      <c r="AU1771" s="36"/>
      <c r="AZ1771">
        <v>841250</v>
      </c>
      <c r="BA1771">
        <f t="shared" si="107"/>
        <v>8412500</v>
      </c>
      <c r="BL1771" s="16">
        <v>3365</v>
      </c>
      <c r="BM1771">
        <f t="shared" si="108"/>
        <v>33650</v>
      </c>
    </row>
    <row r="1772" spans="1:65" x14ac:dyDescent="0.2">
      <c r="A1772" s="40">
        <v>40639</v>
      </c>
      <c r="B1772" s="13">
        <v>18.350000000000001</v>
      </c>
      <c r="C1772" s="14">
        <v>20.149999999999999</v>
      </c>
      <c r="D1772" s="31">
        <f t="shared" si="14"/>
        <v>3011.5043252848272</v>
      </c>
      <c r="E1772" s="31">
        <f t="shared" si="15"/>
        <v>4289.4490513444471</v>
      </c>
      <c r="F1772" s="16">
        <f t="shared" si="0"/>
        <v>7300.9533766292743</v>
      </c>
      <c r="G1772" s="16">
        <f t="shared" si="1"/>
        <v>19.407534255339218</v>
      </c>
      <c r="H1772" s="17">
        <f t="shared" si="2"/>
        <v>8.9330024813895625E-2</v>
      </c>
      <c r="I1772" s="16">
        <v>16.899999999999999</v>
      </c>
      <c r="J1772" s="32">
        <f t="shared" si="16"/>
        <v>0.99576726193084897</v>
      </c>
      <c r="K1772" s="72">
        <f t="shared" ca="1" si="83"/>
        <v>1812.8262876752776</v>
      </c>
      <c r="L1772" s="16">
        <v>1803.5200199999999</v>
      </c>
      <c r="M1772" s="21">
        <f t="shared" ca="1" si="84"/>
        <v>5.1600578713163914E-3</v>
      </c>
      <c r="N1772" s="72"/>
      <c r="O1772" s="16"/>
      <c r="P1772" s="21"/>
      <c r="Q1772" s="33">
        <f t="shared" si="17"/>
        <v>1.0042327380691509</v>
      </c>
      <c r="R1772" s="5">
        <f t="shared" ca="1" si="109"/>
        <v>14.892807854660017</v>
      </c>
      <c r="S1772" s="16">
        <v>14.557</v>
      </c>
      <c r="T1772" s="75">
        <f t="shared" ca="1" si="110"/>
        <v>2.3068479402350517E-2</v>
      </c>
      <c r="U1772" s="5">
        <f t="shared" ca="1" si="5"/>
        <v>28.120210126733102</v>
      </c>
      <c r="V1772" s="76"/>
      <c r="W1772" s="75"/>
      <c r="X1772" s="32">
        <f t="shared" si="18"/>
        <v>0.99153452386169805</v>
      </c>
      <c r="Y1772" s="18">
        <f t="shared" ca="1" si="6"/>
        <v>3929890.131555561</v>
      </c>
      <c r="Z1772" s="36"/>
      <c r="AA1772" s="36"/>
      <c r="AB1772" s="72"/>
      <c r="AC1772" s="16"/>
      <c r="AD1772" s="36"/>
      <c r="AE1772" s="24">
        <f t="shared" si="114"/>
        <v>10</v>
      </c>
      <c r="AG1772" s="74"/>
      <c r="AH1772" s="25">
        <f t="shared" ca="1" si="7"/>
        <v>1</v>
      </c>
      <c r="AI1772" s="15">
        <f t="shared" ca="1" si="8"/>
        <v>21.297255823947431</v>
      </c>
      <c r="AJ1772" s="15">
        <f t="shared" ca="1" si="9"/>
        <v>20.529199745819877</v>
      </c>
      <c r="AK1772" s="17">
        <f t="shared" ca="1" si="10"/>
        <v>7.6739015952622502E-2</v>
      </c>
      <c r="AL1772" s="17">
        <f t="shared" ca="1" si="11"/>
        <v>5.28617064515568E-2</v>
      </c>
      <c r="AM1772" s="26">
        <f t="shared" ca="1" si="12"/>
        <v>1</v>
      </c>
      <c r="AN1772" s="26">
        <f t="shared" ca="1" si="13"/>
        <v>1</v>
      </c>
      <c r="AO1772" s="25">
        <f t="shared" si="20"/>
        <v>0</v>
      </c>
      <c r="AP1772" s="26">
        <f t="shared" si="21"/>
        <v>0</v>
      </c>
      <c r="AQ1772" s="25">
        <f t="shared" si="22"/>
        <v>1</v>
      </c>
      <c r="AR1772" s="26">
        <f t="shared" si="23"/>
        <v>0</v>
      </c>
      <c r="AT1772" s="36"/>
      <c r="AU1772" s="36"/>
      <c r="AZ1772">
        <v>834500</v>
      </c>
      <c r="BA1772">
        <f t="shared" si="107"/>
        <v>8345000</v>
      </c>
      <c r="BL1772" s="16">
        <v>3338</v>
      </c>
      <c r="BM1772">
        <f t="shared" si="108"/>
        <v>33380</v>
      </c>
    </row>
    <row r="1773" spans="1:65" x14ac:dyDescent="0.2">
      <c r="A1773" s="40">
        <v>40640</v>
      </c>
      <c r="B1773" s="13">
        <v>18.399999999999999</v>
      </c>
      <c r="C1773" s="14">
        <v>20.350000000000001</v>
      </c>
      <c r="D1773" s="31">
        <f t="shared" si="14"/>
        <v>2710.3538927563445</v>
      </c>
      <c r="E1773" s="31">
        <f t="shared" si="15"/>
        <v>4563.6977082624453</v>
      </c>
      <c r="F1773" s="16">
        <f t="shared" si="0"/>
        <v>7274.0516010187894</v>
      </c>
      <c r="G1773" s="16">
        <f t="shared" si="1"/>
        <v>19.623418669433878</v>
      </c>
      <c r="H1773" s="17">
        <f t="shared" si="2"/>
        <v>9.5823095823096005E-2</v>
      </c>
      <c r="I1773" s="16">
        <v>17.11</v>
      </c>
      <c r="J1773" s="32">
        <f t="shared" si="16"/>
        <v>1.0073980614207374</v>
      </c>
      <c r="K1773" s="72">
        <f t="shared" ca="1" si="83"/>
        <v>1826.1632358454592</v>
      </c>
      <c r="L1773" s="16">
        <v>1816.3199460000001</v>
      </c>
      <c r="M1773" s="21">
        <f t="shared" ca="1" si="84"/>
        <v>5.4193589995730519E-3</v>
      </c>
      <c r="N1773" s="72"/>
      <c r="O1773" s="16"/>
      <c r="P1773" s="21"/>
      <c r="Q1773" s="33">
        <f t="shared" si="17"/>
        <v>0.9926019385792626</v>
      </c>
      <c r="R1773" s="5">
        <f t="shared" ca="1" si="109"/>
        <v>14.782014122502668</v>
      </c>
      <c r="S1773" s="16">
        <v>14.44</v>
      </c>
      <c r="T1773" s="75">
        <f t="shared" ca="1" si="110"/>
        <v>2.3685188538965948E-2</v>
      </c>
      <c r="U1773" s="5">
        <f t="shared" ca="1" si="5"/>
        <v>27.911219499642332</v>
      </c>
      <c r="V1773" s="76"/>
      <c r="W1773" s="75"/>
      <c r="X1773" s="32">
        <f t="shared" si="18"/>
        <v>1.0147961228414748</v>
      </c>
      <c r="Y1773" s="18">
        <f t="shared" ca="1" si="6"/>
        <v>3987774.8034804217</v>
      </c>
      <c r="Z1773" s="36"/>
      <c r="AA1773" s="36"/>
      <c r="AB1773" s="72"/>
      <c r="AC1773" s="16"/>
      <c r="AD1773" s="36"/>
      <c r="AE1773" s="24">
        <f t="shared" si="114"/>
        <v>9</v>
      </c>
      <c r="AG1773" s="74"/>
      <c r="AH1773" s="25">
        <f t="shared" ca="1" si="7"/>
        <v>1</v>
      </c>
      <c r="AI1773" s="15">
        <f t="shared" ca="1" si="8"/>
        <v>21.203292601140724</v>
      </c>
      <c r="AJ1773" s="15">
        <f t="shared" ca="1" si="9"/>
        <v>20.574471967970538</v>
      </c>
      <c r="AK1773" s="17">
        <f t="shared" ca="1" si="10"/>
        <v>8.1034813726681185E-2</v>
      </c>
      <c r="AL1773" s="17">
        <f t="shared" ca="1" si="11"/>
        <v>5.8229377574695131E-2</v>
      </c>
      <c r="AM1773" s="26">
        <f t="shared" ca="1" si="12"/>
        <v>1</v>
      </c>
      <c r="AN1773" s="26">
        <f t="shared" ca="1" si="13"/>
        <v>1</v>
      </c>
      <c r="AO1773" s="25">
        <f t="shared" si="20"/>
        <v>0</v>
      </c>
      <c r="AP1773" s="26">
        <f t="shared" si="21"/>
        <v>0</v>
      </c>
      <c r="AQ1773" s="25">
        <f t="shared" si="22"/>
        <v>1</v>
      </c>
      <c r="AR1773" s="26">
        <f t="shared" si="23"/>
        <v>0</v>
      </c>
      <c r="AT1773" s="36"/>
      <c r="AU1773" s="36"/>
      <c r="AZ1773">
        <v>847000</v>
      </c>
      <c r="BA1773">
        <f t="shared" si="107"/>
        <v>8470000</v>
      </c>
      <c r="BL1773" s="16">
        <v>3388</v>
      </c>
      <c r="BM1773">
        <f t="shared" si="108"/>
        <v>33880</v>
      </c>
    </row>
    <row r="1774" spans="1:65" x14ac:dyDescent="0.2">
      <c r="A1774" s="40">
        <v>40641</v>
      </c>
      <c r="B1774" s="13">
        <v>18.649999999999999</v>
      </c>
      <c r="C1774" s="14">
        <v>20.65</v>
      </c>
      <c r="D1774" s="31">
        <f t="shared" si="14"/>
        <v>2409.2034602278618</v>
      </c>
      <c r="E1774" s="31">
        <f t="shared" si="15"/>
        <v>4835.9909740375842</v>
      </c>
      <c r="F1774" s="16">
        <f t="shared" si="0"/>
        <v>7245.194434265446</v>
      </c>
      <c r="G1774" s="16">
        <f t="shared" si="1"/>
        <v>19.984951330268306</v>
      </c>
      <c r="H1774" s="17">
        <f t="shared" si="2"/>
        <v>9.6852300242130762E-2</v>
      </c>
      <c r="I1774" s="16">
        <v>17.87</v>
      </c>
      <c r="J1774" s="32">
        <f t="shared" si="16"/>
        <v>1.0143833042090424</v>
      </c>
      <c r="K1774" s="72">
        <f t="shared" ca="1" si="83"/>
        <v>1852.3539773632435</v>
      </c>
      <c r="L1774" s="16">
        <v>1850.880005</v>
      </c>
      <c r="M1774" s="21">
        <f t="shared" ca="1" si="84"/>
        <v>7.9636300530652022E-4</v>
      </c>
      <c r="N1774" s="72"/>
      <c r="O1774" s="16"/>
      <c r="P1774" s="21"/>
      <c r="Q1774" s="33">
        <f t="shared" si="17"/>
        <v>0.98561669579095756</v>
      </c>
      <c r="R1774" s="5">
        <f t="shared" ca="1" si="109"/>
        <v>14.56879297451766</v>
      </c>
      <c r="S1774" s="16">
        <v>14.173</v>
      </c>
      <c r="T1774" s="75">
        <f t="shared" ca="1" si="110"/>
        <v>2.7925843118440669E-2</v>
      </c>
      <c r="U1774" s="5">
        <f t="shared" ca="1" si="5"/>
        <v>27.508822130044432</v>
      </c>
      <c r="V1774" s="76"/>
      <c r="W1774" s="75"/>
      <c r="X1774" s="32">
        <f t="shared" si="18"/>
        <v>1.0287666084180849</v>
      </c>
      <c r="Y1774" s="18">
        <f t="shared" ca="1" si="6"/>
        <v>4102219.5620330079</v>
      </c>
      <c r="Z1774" s="36"/>
      <c r="AA1774" s="36"/>
      <c r="AB1774" s="72"/>
      <c r="AC1774" s="16"/>
      <c r="AD1774" s="36"/>
      <c r="AE1774" s="24">
        <f t="shared" si="114"/>
        <v>8</v>
      </c>
      <c r="AG1774" s="74"/>
      <c r="AH1774" s="25">
        <f t="shared" ca="1" si="7"/>
        <v>1</v>
      </c>
      <c r="AI1774" s="15">
        <f t="shared" ca="1" si="8"/>
        <v>21.078661340525876</v>
      </c>
      <c r="AJ1774" s="15">
        <f t="shared" ca="1" si="9"/>
        <v>20.625945484497095</v>
      </c>
      <c r="AK1774" s="17">
        <f t="shared" ca="1" si="10"/>
        <v>8.5157632997805544E-2</v>
      </c>
      <c r="AL1774" s="17">
        <f t="shared" ca="1" si="11"/>
        <v>6.3642277487369281E-2</v>
      </c>
      <c r="AM1774" s="26">
        <f t="shared" ca="1" si="12"/>
        <v>1</v>
      </c>
      <c r="AN1774" s="26">
        <f t="shared" ca="1" si="13"/>
        <v>1</v>
      </c>
      <c r="AO1774" s="25">
        <f t="shared" si="20"/>
        <v>0</v>
      </c>
      <c r="AP1774" s="26">
        <f t="shared" si="21"/>
        <v>0</v>
      </c>
      <c r="AQ1774" s="25">
        <f t="shared" si="22"/>
        <v>1</v>
      </c>
      <c r="AR1774" s="26">
        <f t="shared" si="23"/>
        <v>0</v>
      </c>
      <c r="AT1774" s="36"/>
      <c r="AU1774" s="36"/>
      <c r="AZ1774">
        <v>875750</v>
      </c>
      <c r="BA1774">
        <f t="shared" si="107"/>
        <v>8757500</v>
      </c>
      <c r="BL1774" s="16">
        <v>3503</v>
      </c>
      <c r="BM1774">
        <f t="shared" si="108"/>
        <v>35030</v>
      </c>
    </row>
    <row r="1775" spans="1:65" x14ac:dyDescent="0.2">
      <c r="A1775" s="40">
        <v>40644</v>
      </c>
      <c r="B1775" s="13">
        <v>18.399999999999999</v>
      </c>
      <c r="C1775" s="14">
        <v>20.45</v>
      </c>
      <c r="D1775" s="31">
        <f t="shared" si="14"/>
        <v>2108.0530276993791</v>
      </c>
      <c r="E1775" s="31">
        <f t="shared" si="15"/>
        <v>5107.9742944567706</v>
      </c>
      <c r="F1775" s="16">
        <f t="shared" si="0"/>
        <v>7216.0273221561492</v>
      </c>
      <c r="G1775" s="16">
        <f t="shared" si="1"/>
        <v>19.851123566492753</v>
      </c>
      <c r="H1775" s="17">
        <f t="shared" si="2"/>
        <v>0.10024449877750619</v>
      </c>
      <c r="I1775" s="16">
        <v>16.59</v>
      </c>
      <c r="J1775" s="32">
        <f t="shared" si="16"/>
        <v>0.98930481278387183</v>
      </c>
      <c r="K1775" s="72">
        <f t="shared" ca="1" si="83"/>
        <v>1832.4679956907319</v>
      </c>
      <c r="L1775" s="16">
        <v>1833.599976</v>
      </c>
      <c r="M1775" s="21">
        <f t="shared" ca="1" si="84"/>
        <v>-6.1735401618924393E-4</v>
      </c>
      <c r="N1775" s="72"/>
      <c r="O1775" s="16"/>
      <c r="P1775" s="21"/>
      <c r="Q1775" s="33">
        <f t="shared" si="17"/>
        <v>1.0106951872161281</v>
      </c>
      <c r="R1775" s="5">
        <f t="shared" ca="1" si="109"/>
        <v>14.723995535050543</v>
      </c>
      <c r="S1775" s="16">
        <v>14.32</v>
      </c>
      <c r="T1775" s="75">
        <f t="shared" ca="1" si="110"/>
        <v>2.8211978704646833E-2</v>
      </c>
      <c r="U1775" s="5">
        <f t="shared" ca="1" si="5"/>
        <v>27.802082283899061</v>
      </c>
      <c r="V1775" s="76"/>
      <c r="W1775" s="75"/>
      <c r="X1775" s="32">
        <f t="shared" si="18"/>
        <v>0.97860962556774367</v>
      </c>
      <c r="Y1775" s="18">
        <f t="shared" ca="1" si="6"/>
        <v>4014207.3446598956</v>
      </c>
      <c r="Z1775" s="36"/>
      <c r="AA1775" s="36"/>
      <c r="AB1775" s="72"/>
      <c r="AC1775" s="16"/>
      <c r="AD1775" s="36"/>
      <c r="AE1775" s="24">
        <f t="shared" si="114"/>
        <v>7</v>
      </c>
      <c r="AG1775" s="74"/>
      <c r="AH1775" s="25">
        <f t="shared" ca="1" si="7"/>
        <v>1</v>
      </c>
      <c r="AI1775" s="15">
        <f t="shared" ca="1" si="8"/>
        <v>20.979780179002567</v>
      </c>
      <c r="AJ1775" s="15">
        <f t="shared" ca="1" si="9"/>
        <v>20.671134139929553</v>
      </c>
      <c r="AK1775" s="17">
        <f t="shared" ca="1" si="10"/>
        <v>8.9699599339068736E-2</v>
      </c>
      <c r="AL1775" s="17">
        <f t="shared" ca="1" si="11"/>
        <v>6.9114746821639969E-2</v>
      </c>
      <c r="AM1775" s="26">
        <f t="shared" ca="1" si="12"/>
        <v>1</v>
      </c>
      <c r="AN1775" s="26">
        <f t="shared" ca="1" si="13"/>
        <v>1</v>
      </c>
      <c r="AO1775" s="25">
        <f t="shared" si="20"/>
        <v>0</v>
      </c>
      <c r="AP1775" s="26">
        <f t="shared" si="21"/>
        <v>0</v>
      </c>
      <c r="AQ1775" s="25">
        <f t="shared" si="22"/>
        <v>1</v>
      </c>
      <c r="AR1775" s="26">
        <f t="shared" si="23"/>
        <v>0</v>
      </c>
      <c r="AT1775" s="36"/>
      <c r="AU1775" s="36"/>
      <c r="AZ1775">
        <v>860000</v>
      </c>
      <c r="BA1775">
        <f t="shared" si="107"/>
        <v>8600000</v>
      </c>
      <c r="BL1775" s="16">
        <v>3440</v>
      </c>
      <c r="BM1775">
        <f t="shared" si="108"/>
        <v>34400</v>
      </c>
    </row>
    <row r="1776" spans="1:65" x14ac:dyDescent="0.2">
      <c r="A1776" s="40">
        <v>40645</v>
      </c>
      <c r="B1776" s="13">
        <v>18.7</v>
      </c>
      <c r="C1776" s="14">
        <v>20.7</v>
      </c>
      <c r="D1776" s="31">
        <f t="shared" si="14"/>
        <v>1806.9025951708963</v>
      </c>
      <c r="E1776" s="31">
        <f t="shared" si="15"/>
        <v>5378.9360528198067</v>
      </c>
      <c r="F1776" s="16">
        <f t="shared" si="0"/>
        <v>7185.8386479907031</v>
      </c>
      <c r="G1776" s="16">
        <f t="shared" si="1"/>
        <v>20.197093468505269</v>
      </c>
      <c r="H1776" s="17">
        <f t="shared" si="2"/>
        <v>9.661835748792269E-2</v>
      </c>
      <c r="I1776" s="16">
        <v>17.09</v>
      </c>
      <c r="J1776" s="32">
        <f t="shared" si="16"/>
        <v>1.0131717569663696</v>
      </c>
      <c r="K1776" s="72">
        <f t="shared" ca="1" si="83"/>
        <v>1856.5291287203761</v>
      </c>
      <c r="L1776" s="16">
        <v>1850.880005</v>
      </c>
      <c r="M1776" s="21">
        <f t="shared" ca="1" si="84"/>
        <v>3.0521285578295012E-3</v>
      </c>
      <c r="N1776" s="72"/>
      <c r="O1776" s="16"/>
      <c r="P1776" s="21"/>
      <c r="Q1776" s="33">
        <f t="shared" si="17"/>
        <v>0.98682824303363026</v>
      </c>
      <c r="R1776" s="5">
        <f t="shared" ca="1" si="109"/>
        <v>14.529449341322549</v>
      </c>
      <c r="S1776" s="16">
        <v>14.198</v>
      </c>
      <c r="T1776" s="75">
        <f t="shared" ca="1" si="110"/>
        <v>2.3344790908758142E-2</v>
      </c>
      <c r="U1776" s="5">
        <f t="shared" ca="1" si="5"/>
        <v>27.434940733655559</v>
      </c>
      <c r="V1776" s="76"/>
      <c r="W1776" s="75"/>
      <c r="X1776" s="32">
        <f t="shared" si="18"/>
        <v>1.0263435139327395</v>
      </c>
      <c r="Y1776" s="18">
        <f t="shared" ca="1" si="6"/>
        <v>4119684.5245947046</v>
      </c>
      <c r="Z1776" s="36"/>
      <c r="AA1776" s="36"/>
      <c r="AB1776" s="72"/>
      <c r="AC1776" s="16"/>
      <c r="AD1776" s="36"/>
      <c r="AE1776" s="24">
        <f t="shared" si="114"/>
        <v>6</v>
      </c>
      <c r="AG1776" s="74"/>
      <c r="AH1776" s="25">
        <f t="shared" ca="1" si="7"/>
        <v>1</v>
      </c>
      <c r="AI1776" s="15">
        <f t="shared" ca="1" si="8"/>
        <v>20.882755394055305</v>
      </c>
      <c r="AJ1776" s="15">
        <f t="shared" ca="1" si="9"/>
        <v>20.729240241583657</v>
      </c>
      <c r="AK1776" s="17">
        <f t="shared" ca="1" si="10"/>
        <v>9.3045457274298637E-2</v>
      </c>
      <c r="AL1776" s="17">
        <f t="shared" ca="1" si="11"/>
        <v>7.3191510756563383E-2</v>
      </c>
      <c r="AM1776" s="26">
        <f t="shared" ca="1" si="12"/>
        <v>1</v>
      </c>
      <c r="AN1776" s="26">
        <f t="shared" ca="1" si="13"/>
        <v>1</v>
      </c>
      <c r="AO1776" s="25">
        <f t="shared" si="20"/>
        <v>0</v>
      </c>
      <c r="AP1776" s="26">
        <f t="shared" si="21"/>
        <v>0</v>
      </c>
      <c r="AQ1776" s="25">
        <f t="shared" si="22"/>
        <v>1</v>
      </c>
      <c r="AR1776" s="26">
        <f t="shared" si="23"/>
        <v>0</v>
      </c>
      <c r="AT1776" s="36"/>
      <c r="AU1776" s="36"/>
      <c r="AZ1776">
        <v>873500</v>
      </c>
      <c r="BA1776">
        <f t="shared" si="107"/>
        <v>8735000</v>
      </c>
      <c r="BL1776" s="16">
        <v>3494</v>
      </c>
      <c r="BM1776">
        <f t="shared" si="108"/>
        <v>34940</v>
      </c>
    </row>
    <row r="1777" spans="1:65" x14ac:dyDescent="0.2">
      <c r="A1777" s="40">
        <v>40646</v>
      </c>
      <c r="B1777" s="13">
        <v>18.3</v>
      </c>
      <c r="C1777" s="14">
        <v>20.350000000000001</v>
      </c>
      <c r="D1777" s="31">
        <f t="shared" si="14"/>
        <v>1505.7521626424136</v>
      </c>
      <c r="E1777" s="31">
        <f t="shared" si="15"/>
        <v>5650.9898252006096</v>
      </c>
      <c r="F1777" s="16">
        <f t="shared" si="0"/>
        <v>7156.7419878430228</v>
      </c>
      <c r="G1777" s="16">
        <f t="shared" si="1"/>
        <v>19.918687548236282</v>
      </c>
      <c r="H1777" s="17">
        <f t="shared" si="2"/>
        <v>0.10073710073710074</v>
      </c>
      <c r="I1777" s="16">
        <v>16.920000000000002</v>
      </c>
      <c r="J1777" s="32">
        <f t="shared" si="16"/>
        <v>0.98222219392389509</v>
      </c>
      <c r="K1777" s="72">
        <f t="shared" ca="1" si="83"/>
        <v>1823.4497724711523</v>
      </c>
      <c r="L1777" s="16">
        <v>1819.5200199999999</v>
      </c>
      <c r="M1777" s="21">
        <f t="shared" ca="1" si="84"/>
        <v>2.1597742415345169E-3</v>
      </c>
      <c r="N1777" s="72"/>
      <c r="O1777" s="16"/>
      <c r="P1777" s="21"/>
      <c r="Q1777" s="33">
        <f t="shared" si="17"/>
        <v>1.0177778060761049</v>
      </c>
      <c r="R1777" s="5">
        <f t="shared" ca="1" si="109"/>
        <v>14.787135035844434</v>
      </c>
      <c r="S1777" s="16">
        <v>14.417</v>
      </c>
      <c r="T1777" s="75">
        <f t="shared" ca="1" si="110"/>
        <v>2.5673512925326658E-2</v>
      </c>
      <c r="U1777" s="5">
        <f t="shared" ca="1" si="5"/>
        <v>27.921717844891059</v>
      </c>
      <c r="V1777" s="76"/>
      <c r="W1777" s="75"/>
      <c r="X1777" s="32">
        <f t="shared" si="18"/>
        <v>0.96444438784779019</v>
      </c>
      <c r="Y1777" s="18">
        <f t="shared" ca="1" si="6"/>
        <v>3972945.1302850656</v>
      </c>
      <c r="Z1777" s="36"/>
      <c r="AA1777" s="36"/>
      <c r="AB1777" s="72"/>
      <c r="AC1777" s="16"/>
      <c r="AD1777" s="36"/>
      <c r="AE1777" s="24">
        <f t="shared" si="114"/>
        <v>5</v>
      </c>
      <c r="AG1777" s="74"/>
      <c r="AH1777" s="25" t="str">
        <f t="shared" ca="1" si="7"/>
        <v>-</v>
      </c>
      <c r="AI1777" s="15">
        <f t="shared" ca="1" si="8"/>
        <v>20.711609390199111</v>
      </c>
      <c r="AJ1777" s="15">
        <f t="shared" ca="1" si="9"/>
        <v>20.783405556463091</v>
      </c>
      <c r="AK1777" s="17">
        <f t="shared" ca="1" si="10"/>
        <v>9.6600896313608672E-2</v>
      </c>
      <c r="AL1777" s="17">
        <f t="shared" ca="1" si="11"/>
        <v>7.738083797959848E-2</v>
      </c>
      <c r="AM1777" s="26">
        <f t="shared" ca="1" si="12"/>
        <v>0</v>
      </c>
      <c r="AN1777" s="26">
        <f t="shared" ca="1" si="13"/>
        <v>1</v>
      </c>
      <c r="AO1777" s="25">
        <f t="shared" si="20"/>
        <v>0</v>
      </c>
      <c r="AP1777" s="26">
        <f t="shared" si="21"/>
        <v>0</v>
      </c>
      <c r="AQ1777" s="25">
        <f t="shared" si="22"/>
        <v>1</v>
      </c>
      <c r="AR1777" s="26">
        <f t="shared" si="23"/>
        <v>0</v>
      </c>
      <c r="AT1777" s="36"/>
      <c r="AU1777" s="36"/>
      <c r="AZ1777">
        <v>846000</v>
      </c>
      <c r="BA1777">
        <f t="shared" si="107"/>
        <v>8460000</v>
      </c>
      <c r="BL1777" s="16">
        <v>3384</v>
      </c>
      <c r="BM1777">
        <f t="shared" si="108"/>
        <v>33840</v>
      </c>
    </row>
    <row r="1778" spans="1:65" x14ac:dyDescent="0.2">
      <c r="A1778" s="40">
        <v>40647</v>
      </c>
      <c r="B1778" s="13">
        <v>17.899999999999999</v>
      </c>
      <c r="C1778" s="14">
        <v>20.149999999999999</v>
      </c>
      <c r="D1778" s="31">
        <f t="shared" si="14"/>
        <v>1204.6017301139309</v>
      </c>
      <c r="E1778" s="31">
        <f t="shared" si="15"/>
        <v>5921.8032362704489</v>
      </c>
      <c r="F1778" s="16">
        <f t="shared" si="0"/>
        <v>7126.4049663843798</v>
      </c>
      <c r="G1778" s="16">
        <f t="shared" si="1"/>
        <v>19.769674449383491</v>
      </c>
      <c r="H1778" s="17">
        <f t="shared" si="2"/>
        <v>0.11166253101736978</v>
      </c>
      <c r="I1778" s="16">
        <v>16.27</v>
      </c>
      <c r="J1778" s="32">
        <f t="shared" si="16"/>
        <v>0.98831169866475421</v>
      </c>
      <c r="K1778" s="72">
        <f t="shared" ca="1" si="83"/>
        <v>1802.0632725569255</v>
      </c>
      <c r="L1778" s="16">
        <v>1804.160034</v>
      </c>
      <c r="M1778" s="21">
        <f t="shared" ca="1" si="84"/>
        <v>-1.1621815158080683E-3</v>
      </c>
      <c r="N1778" s="72"/>
      <c r="O1778" s="16"/>
      <c r="P1778" s="21"/>
      <c r="Q1778" s="33">
        <f t="shared" si="17"/>
        <v>1.0116883013352458</v>
      </c>
      <c r="R1778" s="5">
        <f t="shared" ca="1" si="109"/>
        <v>14.959348313290098</v>
      </c>
      <c r="S1778" s="16">
        <v>14.541</v>
      </c>
      <c r="T1778" s="75">
        <f t="shared" ca="1" si="110"/>
        <v>2.877025743003217E-2</v>
      </c>
      <c r="U1778" s="5">
        <f t="shared" ca="1" si="5"/>
        <v>28.247108211761393</v>
      </c>
      <c r="V1778" s="76"/>
      <c r="W1778" s="75"/>
      <c r="X1778" s="32">
        <f t="shared" si="18"/>
        <v>0.97662339732950842</v>
      </c>
      <c r="Y1778" s="18">
        <f t="shared" ca="1" si="6"/>
        <v>3879815.8109144433</v>
      </c>
      <c r="Z1778" s="36"/>
      <c r="AA1778" s="36"/>
      <c r="AB1778" s="72"/>
      <c r="AC1778" s="16"/>
      <c r="AD1778" s="36"/>
      <c r="AE1778" s="24">
        <f t="shared" si="114"/>
        <v>4</v>
      </c>
      <c r="AG1778" s="74"/>
      <c r="AH1778" s="25" t="str">
        <f t="shared" ca="1" si="7"/>
        <v>-</v>
      </c>
      <c r="AI1778" s="15">
        <f t="shared" ca="1" si="8"/>
        <v>20.467308173503088</v>
      </c>
      <c r="AJ1778" s="15">
        <f t="shared" ca="1" si="9"/>
        <v>20.827145006889474</v>
      </c>
      <c r="AK1778" s="17">
        <f t="shared" ca="1" si="10"/>
        <v>0.10032298068085437</v>
      </c>
      <c r="AL1778" s="17">
        <f t="shared" ca="1" si="11"/>
        <v>8.1176875797813713E-2</v>
      </c>
      <c r="AM1778" s="26">
        <f t="shared" ca="1" si="12"/>
        <v>0</v>
      </c>
      <c r="AN1778" s="26">
        <f t="shared" ca="1" si="13"/>
        <v>1</v>
      </c>
      <c r="AO1778" s="25">
        <f t="shared" si="20"/>
        <v>0</v>
      </c>
      <c r="AP1778" s="26">
        <f t="shared" si="21"/>
        <v>0</v>
      </c>
      <c r="AQ1778" s="25">
        <f t="shared" si="22"/>
        <v>1</v>
      </c>
      <c r="AR1778" s="26">
        <f t="shared" si="23"/>
        <v>0</v>
      </c>
      <c r="AT1778" s="36"/>
      <c r="AU1778" s="36"/>
      <c r="AZ1778">
        <v>831500</v>
      </c>
      <c r="BA1778">
        <f t="shared" si="107"/>
        <v>8315000</v>
      </c>
      <c r="BL1778" s="16">
        <v>3326</v>
      </c>
      <c r="BM1778">
        <f t="shared" si="108"/>
        <v>33260</v>
      </c>
    </row>
    <row r="1779" spans="1:65" x14ac:dyDescent="0.2">
      <c r="A1779" s="40">
        <v>40648</v>
      </c>
      <c r="B1779" s="13">
        <v>16.75</v>
      </c>
      <c r="C1779" s="14">
        <v>19.649999999999999</v>
      </c>
      <c r="D1779" s="31">
        <f t="shared" si="14"/>
        <v>903.45129758544817</v>
      </c>
      <c r="E1779" s="31">
        <f t="shared" si="15"/>
        <v>6189.3264492858252</v>
      </c>
      <c r="F1779" s="16">
        <f t="shared" si="0"/>
        <v>7092.7777468712738</v>
      </c>
      <c r="G1779" s="16">
        <f t="shared" si="1"/>
        <v>19.280608929744972</v>
      </c>
      <c r="H1779" s="17">
        <f t="shared" si="2"/>
        <v>0.1475826972010178</v>
      </c>
      <c r="I1779" s="16">
        <v>15.32</v>
      </c>
      <c r="J1779" s="32">
        <f t="shared" si="16"/>
        <v>0.97065988460551966</v>
      </c>
      <c r="K1779" s="72">
        <f t="shared" ca="1" si="83"/>
        <v>1749.119217199099</v>
      </c>
      <c r="L1779" s="16">
        <v>1763.1999510000001</v>
      </c>
      <c r="M1779" s="21">
        <f t="shared" ca="1" si="84"/>
        <v>-7.9858973413169318E-3</v>
      </c>
      <c r="N1779" s="72"/>
      <c r="O1779" s="16"/>
      <c r="P1779" s="21"/>
      <c r="Q1779" s="33">
        <f t="shared" si="17"/>
        <v>1.0293401153944803</v>
      </c>
      <c r="R1779" s="5">
        <f t="shared" ca="1" si="109"/>
        <v>15.397615847880299</v>
      </c>
      <c r="S1779" s="16">
        <v>14.871</v>
      </c>
      <c r="T1779" s="75">
        <f t="shared" ca="1" si="110"/>
        <v>3.5412268702864562E-2</v>
      </c>
      <c r="U1779" s="5">
        <f t="shared" ca="1" si="5"/>
        <v>29.074886200847985</v>
      </c>
      <c r="V1779" s="76"/>
      <c r="W1779" s="75"/>
      <c r="X1779" s="32">
        <f t="shared" si="18"/>
        <v>0.94131976921103933</v>
      </c>
      <c r="Y1779" s="18">
        <f t="shared" ca="1" si="6"/>
        <v>3651906.964464799</v>
      </c>
      <c r="Z1779" s="36"/>
      <c r="AA1779" s="36"/>
      <c r="AB1779" s="72"/>
      <c r="AC1779" s="16"/>
      <c r="AD1779" s="36"/>
      <c r="AE1779" s="24">
        <f t="shared" si="114"/>
        <v>3</v>
      </c>
      <c r="AG1779" s="74"/>
      <c r="AH1779" s="25" t="str">
        <f t="shared" ca="1" si="7"/>
        <v>-</v>
      </c>
      <c r="AI1779" s="15">
        <f t="shared" ca="1" si="8"/>
        <v>20.234960763747793</v>
      </c>
      <c r="AJ1779" s="15">
        <f t="shared" ca="1" si="9"/>
        <v>20.851062297858864</v>
      </c>
      <c r="AK1779" s="17">
        <f t="shared" ca="1" si="10"/>
        <v>0.10894958091050799</v>
      </c>
      <c r="AL1779" s="17">
        <f t="shared" ca="1" si="11"/>
        <v>8.7134761118720538E-2</v>
      </c>
      <c r="AM1779" s="26">
        <f t="shared" ca="1" si="12"/>
        <v>0</v>
      </c>
      <c r="AN1779" s="26">
        <f t="shared" ca="1" si="13"/>
        <v>1</v>
      </c>
      <c r="AO1779" s="25">
        <f t="shared" si="20"/>
        <v>0</v>
      </c>
      <c r="AP1779" s="26">
        <f t="shared" si="21"/>
        <v>0</v>
      </c>
      <c r="AQ1779" s="25">
        <f t="shared" si="22"/>
        <v>1</v>
      </c>
      <c r="AR1779" s="26">
        <f t="shared" si="23"/>
        <v>0</v>
      </c>
      <c r="AT1779" s="36"/>
      <c r="AU1779" s="36"/>
      <c r="AZ1779">
        <v>792500</v>
      </c>
      <c r="BA1779">
        <f t="shared" si="107"/>
        <v>7925000</v>
      </c>
      <c r="BL1779" s="16">
        <v>3170</v>
      </c>
      <c r="BM1779">
        <f t="shared" si="108"/>
        <v>31700</v>
      </c>
    </row>
    <row r="1780" spans="1:65" x14ac:dyDescent="0.2">
      <c r="A1780" s="40">
        <v>40651</v>
      </c>
      <c r="B1780" s="13">
        <v>17.3</v>
      </c>
      <c r="C1780" s="14">
        <v>20.2</v>
      </c>
      <c r="D1780" s="31">
        <f t="shared" si="14"/>
        <v>602.30086505696545</v>
      </c>
      <c r="E1780" s="31">
        <f t="shared" si="15"/>
        <v>6446.0322887185011</v>
      </c>
      <c r="F1780" s="16">
        <f t="shared" si="0"/>
        <v>7048.3331537754666</v>
      </c>
      <c r="G1780" s="16">
        <f t="shared" si="1"/>
        <v>19.95218644315506</v>
      </c>
      <c r="H1780" s="17">
        <f t="shared" si="2"/>
        <v>0.14356435643564347</v>
      </c>
      <c r="I1780" s="16">
        <v>16.96</v>
      </c>
      <c r="J1780" s="32">
        <f t="shared" si="16"/>
        <v>1.0283473206286005</v>
      </c>
      <c r="K1780" s="72">
        <f t="shared" ca="1" si="83"/>
        <v>1798.628730987876</v>
      </c>
      <c r="L1780" s="16">
        <v>1800.3199460000001</v>
      </c>
      <c r="M1780" s="21">
        <f t="shared" ca="1" si="84"/>
        <v>-9.3939691990952128E-4</v>
      </c>
      <c r="N1780" s="72"/>
      <c r="O1780" s="16"/>
      <c r="P1780" s="21"/>
      <c r="Q1780" s="33">
        <f t="shared" si="17"/>
        <v>0.97165267937139965</v>
      </c>
      <c r="R1780" s="5">
        <f t="shared" ca="1" si="109"/>
        <v>14.96051143333009</v>
      </c>
      <c r="S1780" s="16">
        <v>14.512</v>
      </c>
      <c r="T1780" s="75">
        <f t="shared" ca="1" si="110"/>
        <v>3.0906245405877199E-2</v>
      </c>
      <c r="U1780" s="5">
        <f t="shared" ca="1" si="5"/>
        <v>28.249723904821565</v>
      </c>
      <c r="V1780" s="76"/>
      <c r="W1780" s="75"/>
      <c r="X1780" s="32">
        <f t="shared" si="18"/>
        <v>1.0566946412572007</v>
      </c>
      <c r="Y1780" s="18">
        <f t="shared" ca="1" si="6"/>
        <v>3858696.5501076579</v>
      </c>
      <c r="Z1780" s="36"/>
      <c r="AA1780" s="36"/>
      <c r="AB1780" s="72"/>
      <c r="AC1780" s="16"/>
      <c r="AD1780" s="36"/>
      <c r="AE1780" s="24">
        <f t="shared" si="114"/>
        <v>2</v>
      </c>
      <c r="AG1780" s="74"/>
      <c r="AH1780" s="25" t="str">
        <f t="shared" ca="1" si="7"/>
        <v>-</v>
      </c>
      <c r="AI1780" s="15">
        <f t="shared" ca="1" si="8"/>
        <v>20.072027881821633</v>
      </c>
      <c r="AJ1780" s="15">
        <f t="shared" ca="1" si="9"/>
        <v>20.886239972074172</v>
      </c>
      <c r="AK1780" s="17">
        <f t="shared" ca="1" si="10"/>
        <v>0.11673492360942678</v>
      </c>
      <c r="AL1780" s="17">
        <f t="shared" ca="1" si="11"/>
        <v>9.2247675913762997E-2</v>
      </c>
      <c r="AM1780" s="26">
        <f t="shared" ca="1" si="12"/>
        <v>0</v>
      </c>
      <c r="AN1780" s="26">
        <f t="shared" ca="1" si="13"/>
        <v>1</v>
      </c>
      <c r="AO1780" s="25">
        <f t="shared" si="20"/>
        <v>0</v>
      </c>
      <c r="AP1780" s="26">
        <f t="shared" si="21"/>
        <v>0</v>
      </c>
      <c r="AQ1780" s="25">
        <f t="shared" si="22"/>
        <v>1</v>
      </c>
      <c r="AR1780" s="26">
        <f t="shared" si="23"/>
        <v>0</v>
      </c>
      <c r="AT1780" s="36"/>
      <c r="AU1780" s="36"/>
      <c r="AZ1780">
        <v>828500</v>
      </c>
      <c r="BA1780">
        <f t="shared" si="107"/>
        <v>8285000</v>
      </c>
      <c r="BL1780" s="16">
        <v>3314</v>
      </c>
      <c r="BM1780">
        <f t="shared" si="108"/>
        <v>33140</v>
      </c>
    </row>
    <row r="1781" spans="1:65" x14ac:dyDescent="0.2">
      <c r="A1781" s="40">
        <v>40652</v>
      </c>
      <c r="B1781" s="13">
        <v>16</v>
      </c>
      <c r="C1781" s="14">
        <v>19.100000000000001</v>
      </c>
      <c r="D1781" s="31">
        <f t="shared" si="14"/>
        <v>301.15043252848272</v>
      </c>
      <c r="E1781" s="31">
        <f t="shared" si="15"/>
        <v>6703.9482532107168</v>
      </c>
      <c r="F1781" s="16">
        <f t="shared" si="0"/>
        <v>7005.0986857391999</v>
      </c>
      <c r="G1781" s="16">
        <f t="shared" si="1"/>
        <v>18.966730451244203</v>
      </c>
      <c r="H1781" s="17">
        <f t="shared" si="2"/>
        <v>0.16230366492146608</v>
      </c>
      <c r="I1781" s="16">
        <v>15.83</v>
      </c>
      <c r="J1781" s="32">
        <f t="shared" si="16"/>
        <v>0.94477808738517388</v>
      </c>
      <c r="K1781" s="72">
        <f t="shared" ca="1" si="83"/>
        <v>1699.2357351184169</v>
      </c>
      <c r="L1781" s="16">
        <v>1713.280029</v>
      </c>
      <c r="M1781" s="21">
        <f t="shared" ca="1" si="84"/>
        <v>-8.1973137162991722E-3</v>
      </c>
      <c r="N1781" s="72"/>
      <c r="O1781" s="16"/>
      <c r="P1781" s="21"/>
      <c r="Q1781" s="33">
        <f t="shared" si="17"/>
        <v>1.0552219126148261</v>
      </c>
      <c r="R1781" s="5">
        <f t="shared" ca="1" si="109"/>
        <v>15.786001836903052</v>
      </c>
      <c r="S1781" s="16">
        <v>15.253</v>
      </c>
      <c r="T1781" s="75">
        <f t="shared" ca="1" si="110"/>
        <v>3.4944065882321657E-2</v>
      </c>
      <c r="U1781" s="5">
        <f t="shared" ca="1" si="5"/>
        <v>29.808707140741742</v>
      </c>
      <c r="V1781" s="76"/>
      <c r="W1781" s="75"/>
      <c r="X1781" s="32">
        <f t="shared" si="18"/>
        <v>0.88955617477034776</v>
      </c>
      <c r="Y1781" s="18">
        <f t="shared" ca="1" si="6"/>
        <v>3432301.4373451355</v>
      </c>
      <c r="Z1781" s="36"/>
      <c r="AA1781" s="36"/>
      <c r="AB1781" s="72"/>
      <c r="AC1781" s="16"/>
      <c r="AD1781" s="36"/>
      <c r="AE1781" s="24">
        <f t="shared" si="114"/>
        <v>1</v>
      </c>
      <c r="AG1781" s="74"/>
      <c r="AH1781" s="25" t="str">
        <f t="shared" ca="1" si="7"/>
        <v>-</v>
      </c>
      <c r="AI1781" s="15">
        <f t="shared" ca="1" si="8"/>
        <v>19.942672713496837</v>
      </c>
      <c r="AJ1781" s="15">
        <f t="shared" ca="1" si="9"/>
        <v>20.89226367588039</v>
      </c>
      <c r="AK1781" s="17">
        <f t="shared" ca="1" si="10"/>
        <v>0.12707811796675342</v>
      </c>
      <c r="AL1781" s="17">
        <f t="shared" ca="1" si="11"/>
        <v>9.8766364948152774E-2</v>
      </c>
      <c r="AM1781" s="26">
        <f t="shared" ca="1" si="12"/>
        <v>0</v>
      </c>
      <c r="AN1781" s="26">
        <f t="shared" ca="1" si="13"/>
        <v>1</v>
      </c>
      <c r="AO1781" s="25">
        <f t="shared" si="20"/>
        <v>0</v>
      </c>
      <c r="AP1781" s="26">
        <f t="shared" si="21"/>
        <v>0</v>
      </c>
      <c r="AQ1781" s="25">
        <f t="shared" si="22"/>
        <v>1</v>
      </c>
      <c r="AR1781" s="26">
        <f t="shared" si="23"/>
        <v>0</v>
      </c>
      <c r="AT1781" s="36"/>
      <c r="AU1781" s="36"/>
      <c r="AZ1781">
        <v>746750</v>
      </c>
      <c r="BA1781">
        <f t="shared" si="107"/>
        <v>7467500</v>
      </c>
      <c r="BL1781" s="16">
        <v>2987</v>
      </c>
      <c r="BM1781">
        <f t="shared" si="108"/>
        <v>29870</v>
      </c>
    </row>
    <row r="1782" spans="1:65" x14ac:dyDescent="0.2">
      <c r="A1782" s="41">
        <v>40653</v>
      </c>
      <c r="B1782" s="13">
        <v>18.149999999999999</v>
      </c>
      <c r="C1782" s="14">
        <v>20.350000000000001</v>
      </c>
      <c r="D1782" s="31">
        <f t="shared" si="14"/>
        <v>6956.2208668471421</v>
      </c>
      <c r="E1782" s="31">
        <f t="shared" si="15"/>
        <v>0</v>
      </c>
      <c r="F1782" s="16">
        <f t="shared" si="0"/>
        <v>6956.2208668471421</v>
      </c>
      <c r="G1782" s="16">
        <f t="shared" si="1"/>
        <v>18.149999999999999</v>
      </c>
      <c r="H1782" s="17">
        <f t="shared" si="2"/>
        <v>0.10810810810810823</v>
      </c>
      <c r="I1782" s="16">
        <v>15.07</v>
      </c>
      <c r="J1782" s="32">
        <f t="shared" si="16"/>
        <v>0.95026178010471185</v>
      </c>
      <c r="K1782" s="72">
        <f t="shared" ca="1" si="83"/>
        <v>1614.6529456222622</v>
      </c>
      <c r="L1782" s="16">
        <v>1641.599976</v>
      </c>
      <c r="M1782" s="21">
        <f t="shared" ca="1" si="84"/>
        <v>-1.6415101590947969E-2</v>
      </c>
      <c r="N1782" s="72"/>
      <c r="O1782" s="16"/>
      <c r="P1782" s="21"/>
      <c r="Q1782" s="33">
        <f t="shared" si="17"/>
        <v>1.0497382198952883</v>
      </c>
      <c r="R1782" s="5">
        <f t="shared" ca="1" si="109"/>
        <v>16.570479134408927</v>
      </c>
      <c r="S1782" s="16">
        <v>15.874000000000001</v>
      </c>
      <c r="T1782" s="75">
        <f t="shared" ca="1" si="110"/>
        <v>4.3875465188920666E-2</v>
      </c>
      <c r="U1782" s="5">
        <f t="shared" ca="1" si="5"/>
        <v>31.290267898746265</v>
      </c>
      <c r="V1782" s="76"/>
      <c r="W1782" s="75"/>
      <c r="X1782" s="32">
        <f t="shared" si="18"/>
        <v>0.9005235602094237</v>
      </c>
      <c r="Y1782" s="18">
        <f t="shared" ca="1" si="6"/>
        <v>3090664.8903521178</v>
      </c>
      <c r="Z1782" s="36"/>
      <c r="AA1782" s="36"/>
      <c r="AB1782" s="72"/>
      <c r="AC1782" s="16"/>
      <c r="AD1782" s="36"/>
      <c r="AE1782" s="24">
        <v>19</v>
      </c>
      <c r="AG1782" s="74"/>
      <c r="AH1782" s="25" t="str">
        <f t="shared" ca="1" si="7"/>
        <v>-</v>
      </c>
      <c r="AI1782" s="15">
        <f t="shared" ca="1" si="8"/>
        <v>19.77751193064692</v>
      </c>
      <c r="AJ1782" s="15">
        <f t="shared" ca="1" si="9"/>
        <v>20.817446338920082</v>
      </c>
      <c r="AK1782" s="17">
        <f t="shared" ca="1" si="10"/>
        <v>0.12899307640345101</v>
      </c>
      <c r="AL1782" s="17">
        <f t="shared" ca="1" si="11"/>
        <v>0.10149567540419355</v>
      </c>
      <c r="AM1782" s="26">
        <f t="shared" ca="1" si="12"/>
        <v>0</v>
      </c>
      <c r="AN1782" s="26">
        <f t="shared" ca="1" si="13"/>
        <v>1</v>
      </c>
      <c r="AO1782" s="25">
        <f t="shared" si="20"/>
        <v>0</v>
      </c>
      <c r="AP1782" s="26">
        <f t="shared" si="21"/>
        <v>0</v>
      </c>
      <c r="AQ1782" s="25">
        <f t="shared" si="22"/>
        <v>1</v>
      </c>
      <c r="AR1782" s="26">
        <f t="shared" si="23"/>
        <v>0</v>
      </c>
      <c r="AT1782" s="36"/>
      <c r="AU1782" s="36"/>
      <c r="AZ1782">
        <v>684500</v>
      </c>
      <c r="BA1782">
        <f t="shared" si="107"/>
        <v>6845000</v>
      </c>
      <c r="BL1782" s="16">
        <v>2738</v>
      </c>
      <c r="BM1782">
        <f t="shared" si="108"/>
        <v>27380</v>
      </c>
    </row>
    <row r="1783" spans="1:65" x14ac:dyDescent="0.2">
      <c r="A1783" s="40">
        <v>40654</v>
      </c>
      <c r="B1783" s="13">
        <v>17.899999999999999</v>
      </c>
      <c r="C1783" s="14">
        <v>20</v>
      </c>
      <c r="D1783" s="31">
        <f t="shared" si="14"/>
        <v>6590.1039791183448</v>
      </c>
      <c r="E1783" s="31">
        <f t="shared" si="15"/>
        <v>326.536683650008</v>
      </c>
      <c r="F1783" s="16">
        <f t="shared" si="0"/>
        <v>6916.6406627683527</v>
      </c>
      <c r="G1783" s="16">
        <f t="shared" si="1"/>
        <v>17.999141630901285</v>
      </c>
      <c r="H1783" s="17">
        <f t="shared" si="2"/>
        <v>0.10500000000000009</v>
      </c>
      <c r="I1783" s="16">
        <v>14.69</v>
      </c>
      <c r="J1783" s="32">
        <f t="shared" si="16"/>
        <v>0.98604563676334001</v>
      </c>
      <c r="K1783" s="72">
        <f t="shared" ca="1" si="83"/>
        <v>1592.0565843149327</v>
      </c>
      <c r="L1783" s="16">
        <v>1592.3199460000001</v>
      </c>
      <c r="M1783" s="21">
        <f t="shared" ca="1" si="84"/>
        <v>-1.6539495453093202E-4</v>
      </c>
      <c r="N1783" s="72"/>
      <c r="O1783" s="16"/>
      <c r="P1783" s="21"/>
      <c r="Q1783" s="33">
        <f t="shared" si="17"/>
        <v>1.0139543632366599</v>
      </c>
      <c r="R1783" s="5">
        <f t="shared" ca="1" si="109"/>
        <v>16.801009682131017</v>
      </c>
      <c r="S1783" s="16">
        <v>16.337</v>
      </c>
      <c r="T1783" s="75">
        <f t="shared" ca="1" si="110"/>
        <v>2.8402380004347024E-2</v>
      </c>
      <c r="U1783" s="5">
        <f t="shared" ca="1" si="5"/>
        <v>31.725817478482725</v>
      </c>
      <c r="V1783" s="76"/>
      <c r="W1783" s="75"/>
      <c r="X1783" s="32">
        <f t="shared" si="18"/>
        <v>0.97209127352668001</v>
      </c>
      <c r="Y1783" s="18">
        <f t="shared" ca="1" si="6"/>
        <v>3004210.6397880609</v>
      </c>
      <c r="Z1783" s="36"/>
      <c r="AA1783" s="36"/>
      <c r="AB1783" s="72"/>
      <c r="AC1783" s="16"/>
      <c r="AD1783" s="36"/>
      <c r="AE1783" s="24">
        <f t="shared" ref="AE1783:AE1800" si="115">AE1782-1</f>
        <v>18</v>
      </c>
      <c r="AG1783" s="74"/>
      <c r="AH1783" s="25" t="str">
        <f t="shared" ca="1" si="7"/>
        <v>-</v>
      </c>
      <c r="AI1783" s="15">
        <f t="shared" ca="1" si="8"/>
        <v>19.648112107578637</v>
      </c>
      <c r="AJ1783" s="15">
        <f t="shared" ca="1" si="9"/>
        <v>20.712286881282775</v>
      </c>
      <c r="AK1783" s="17">
        <f t="shared" ca="1" si="10"/>
        <v>0.12970355961393423</v>
      </c>
      <c r="AL1783" s="17">
        <f t="shared" ca="1" si="11"/>
        <v>0.10368015608052206</v>
      </c>
      <c r="AM1783" s="26">
        <f t="shared" ca="1" si="12"/>
        <v>0</v>
      </c>
      <c r="AN1783" s="26">
        <f t="shared" ca="1" si="13"/>
        <v>1</v>
      </c>
      <c r="AO1783" s="25">
        <f t="shared" si="20"/>
        <v>0</v>
      </c>
      <c r="AP1783" s="26">
        <f t="shared" si="21"/>
        <v>0</v>
      </c>
      <c r="AQ1783" s="25">
        <f t="shared" si="22"/>
        <v>1</v>
      </c>
      <c r="AR1783" s="26">
        <f t="shared" si="23"/>
        <v>0</v>
      </c>
      <c r="AT1783" s="36"/>
      <c r="AU1783" s="36"/>
      <c r="AZ1783">
        <v>642750</v>
      </c>
      <c r="BA1783">
        <f t="shared" si="107"/>
        <v>6427500</v>
      </c>
      <c r="BL1783" s="16">
        <v>2571</v>
      </c>
      <c r="BM1783">
        <f t="shared" si="108"/>
        <v>25710</v>
      </c>
    </row>
    <row r="1784" spans="1:65" x14ac:dyDescent="0.2">
      <c r="A1784" s="40">
        <v>40658</v>
      </c>
      <c r="B1784" s="13">
        <v>17.45</v>
      </c>
      <c r="C1784" s="14">
        <v>19.600000000000001</v>
      </c>
      <c r="D1784" s="31">
        <f t="shared" si="14"/>
        <v>6223.9870913895475</v>
      </c>
      <c r="E1784" s="31">
        <f t="shared" si="15"/>
        <v>654.21129816728126</v>
      </c>
      <c r="F1784" s="16">
        <f t="shared" si="0"/>
        <v>6878.1983895568283</v>
      </c>
      <c r="G1784" s="16">
        <f t="shared" si="1"/>
        <v>17.654494580033521</v>
      </c>
      <c r="H1784" s="17">
        <f t="shared" si="2"/>
        <v>0.10969387755102056</v>
      </c>
      <c r="I1784" s="16">
        <v>15.77</v>
      </c>
      <c r="J1784" s="32">
        <f t="shared" si="16"/>
        <v>0.97540051186672394</v>
      </c>
      <c r="K1784" s="72">
        <f t="shared" ca="1" si="83"/>
        <v>1552.8294989334681</v>
      </c>
      <c r="L1784" s="16">
        <v>1555.839966</v>
      </c>
      <c r="M1784" s="21">
        <f t="shared" ca="1" si="84"/>
        <v>-1.9349464805635888E-3</v>
      </c>
      <c r="N1784" s="72"/>
      <c r="O1784" s="16"/>
      <c r="P1784" s="21"/>
      <c r="Q1784" s="33">
        <f t="shared" si="17"/>
        <v>1.0245994881332761</v>
      </c>
      <c r="R1784" s="5">
        <f t="shared" ca="1" si="109"/>
        <v>17.213588795089453</v>
      </c>
      <c r="S1784" s="16">
        <v>16.719000000000001</v>
      </c>
      <c r="T1784" s="75">
        <f t="shared" ca="1" si="110"/>
        <v>2.9582438847386344E-2</v>
      </c>
      <c r="U1784" s="5">
        <f t="shared" ca="1" si="5"/>
        <v>32.505143483291164</v>
      </c>
      <c r="V1784" s="76"/>
      <c r="W1784" s="75"/>
      <c r="X1784" s="32">
        <f t="shared" si="18"/>
        <v>0.95080102373344799</v>
      </c>
      <c r="Y1784" s="18">
        <f t="shared" ca="1" si="6"/>
        <v>2856218.5627657305</v>
      </c>
      <c r="Z1784" s="36"/>
      <c r="AA1784" s="36"/>
      <c r="AB1784" s="72"/>
      <c r="AC1784" s="16"/>
      <c r="AD1784" s="36"/>
      <c r="AE1784" s="24">
        <f t="shared" si="115"/>
        <v>17</v>
      </c>
      <c r="AG1784" s="74"/>
      <c r="AH1784" s="25" t="str">
        <f t="shared" ca="1" si="7"/>
        <v>-</v>
      </c>
      <c r="AI1784" s="15">
        <f t="shared" ca="1" si="8"/>
        <v>19.526469415513496</v>
      </c>
      <c r="AJ1784" s="15">
        <f t="shared" ca="1" si="9"/>
        <v>20.606848702256691</v>
      </c>
      <c r="AK1784" s="17">
        <f t="shared" ca="1" si="10"/>
        <v>0.12937545070287604</v>
      </c>
      <c r="AL1784" s="17">
        <f t="shared" ca="1" si="11"/>
        <v>0.10602881188899931</v>
      </c>
      <c r="AM1784" s="26">
        <f t="shared" ca="1" si="12"/>
        <v>0</v>
      </c>
      <c r="AN1784" s="26">
        <f t="shared" ca="1" si="13"/>
        <v>1</v>
      </c>
      <c r="AO1784" s="25">
        <f t="shared" si="20"/>
        <v>0</v>
      </c>
      <c r="AP1784" s="26">
        <f t="shared" si="21"/>
        <v>0</v>
      </c>
      <c r="AQ1784" s="25">
        <f t="shared" si="22"/>
        <v>1</v>
      </c>
      <c r="AR1784" s="26">
        <f t="shared" si="23"/>
        <v>0</v>
      </c>
      <c r="AT1784" s="36"/>
      <c r="AU1784" s="36"/>
      <c r="AZ1784">
        <v>613250</v>
      </c>
      <c r="BA1784">
        <f t="shared" si="107"/>
        <v>6132500</v>
      </c>
      <c r="BL1784" s="16">
        <v>2453</v>
      </c>
      <c r="BM1784">
        <f t="shared" si="108"/>
        <v>24530</v>
      </c>
    </row>
    <row r="1785" spans="1:65" x14ac:dyDescent="0.2">
      <c r="A1785" s="40">
        <v>40659</v>
      </c>
      <c r="B1785" s="13">
        <v>17.3</v>
      </c>
      <c r="C1785" s="14">
        <v>19.2</v>
      </c>
      <c r="D1785" s="31">
        <f t="shared" si="14"/>
        <v>5857.8702036607501</v>
      </c>
      <c r="E1785" s="31">
        <f t="shared" si="15"/>
        <v>980.16740484419483</v>
      </c>
      <c r="F1785" s="16">
        <f t="shared" si="0"/>
        <v>6838.0376085049447</v>
      </c>
      <c r="G1785" s="16">
        <f t="shared" si="1"/>
        <v>17.57234685970251</v>
      </c>
      <c r="H1785" s="17">
        <f t="shared" si="2"/>
        <v>9.8958333333333259E-2</v>
      </c>
      <c r="I1785" s="16">
        <v>15.62</v>
      </c>
      <c r="J1785" s="32">
        <f t="shared" si="16"/>
        <v>0.98953523995850645</v>
      </c>
      <c r="K1785" s="72">
        <f t="shared" ca="1" si="83"/>
        <v>1536.5168675740781</v>
      </c>
      <c r="L1785" s="16">
        <v>1521.920044</v>
      </c>
      <c r="M1785" s="21">
        <f t="shared" ca="1" si="84"/>
        <v>9.5910581055979206E-3</v>
      </c>
      <c r="N1785" s="72"/>
      <c r="O1785" s="16"/>
      <c r="P1785" s="21"/>
      <c r="Q1785" s="33">
        <f t="shared" si="17"/>
        <v>1.0104647600414935</v>
      </c>
      <c r="R1785" s="5">
        <f t="shared" ca="1" si="109"/>
        <v>17.393000271581283</v>
      </c>
      <c r="S1785" s="16">
        <v>17.09</v>
      </c>
      <c r="T1785" s="75">
        <f t="shared" ca="1" si="110"/>
        <v>1.7729682362860311E-2</v>
      </c>
      <c r="U1785" s="5">
        <f t="shared" ca="1" si="5"/>
        <v>32.844177536811031</v>
      </c>
      <c r="V1785" s="76"/>
      <c r="W1785" s="75"/>
      <c r="X1785" s="32">
        <f t="shared" si="18"/>
        <v>0.97907047991701301</v>
      </c>
      <c r="Y1785" s="18">
        <f t="shared" ca="1" si="6"/>
        <v>2796255.2365731713</v>
      </c>
      <c r="Z1785" s="36"/>
      <c r="AA1785" s="36"/>
      <c r="AB1785" s="72"/>
      <c r="AC1785" s="16"/>
      <c r="AD1785" s="36"/>
      <c r="AE1785" s="24">
        <f t="shared" si="115"/>
        <v>16</v>
      </c>
      <c r="AG1785" s="74"/>
      <c r="AH1785" s="25" t="str">
        <f t="shared" ca="1" si="7"/>
        <v>-</v>
      </c>
      <c r="AI1785" s="15">
        <f t="shared" ca="1" si="8"/>
        <v>19.405799847276185</v>
      </c>
      <c r="AJ1785" s="15">
        <f t="shared" ca="1" si="9"/>
        <v>20.536483622296828</v>
      </c>
      <c r="AK1785" s="17">
        <f t="shared" ca="1" si="10"/>
        <v>0.12127139005826194</v>
      </c>
      <c r="AL1785" s="17">
        <f t="shared" ca="1" si="11"/>
        <v>0.10765166392671219</v>
      </c>
      <c r="AM1785" s="26">
        <f t="shared" ca="1" si="12"/>
        <v>0</v>
      </c>
      <c r="AN1785" s="26">
        <f t="shared" ca="1" si="13"/>
        <v>1</v>
      </c>
      <c r="AO1785" s="25">
        <f t="shared" si="20"/>
        <v>0</v>
      </c>
      <c r="AP1785" s="26">
        <f t="shared" si="21"/>
        <v>0</v>
      </c>
      <c r="AQ1785" s="25">
        <f t="shared" si="22"/>
        <v>1</v>
      </c>
      <c r="AR1785" s="26">
        <f t="shared" si="23"/>
        <v>0</v>
      </c>
      <c r="AT1785" s="36"/>
      <c r="AU1785" s="36"/>
      <c r="AZ1785">
        <v>587250</v>
      </c>
      <c r="BA1785">
        <f t="shared" si="107"/>
        <v>5872500</v>
      </c>
      <c r="BL1785" s="16">
        <v>2349</v>
      </c>
      <c r="BM1785">
        <f t="shared" si="108"/>
        <v>23490</v>
      </c>
    </row>
    <row r="1786" spans="1:65" x14ac:dyDescent="0.2">
      <c r="A1786" s="40">
        <v>40660</v>
      </c>
      <c r="B1786" s="13">
        <v>17</v>
      </c>
      <c r="C1786" s="14">
        <v>18.75</v>
      </c>
      <c r="D1786" s="31">
        <f t="shared" si="14"/>
        <v>5491.7533159319537</v>
      </c>
      <c r="E1786" s="31">
        <f t="shared" si="15"/>
        <v>1310.0539755581628</v>
      </c>
      <c r="F1786" s="16">
        <f t="shared" si="0"/>
        <v>6801.8072914901168</v>
      </c>
      <c r="G1786" s="16">
        <f t="shared" si="1"/>
        <v>17.337056661410433</v>
      </c>
      <c r="H1786" s="17">
        <f t="shared" si="2"/>
        <v>9.3333333333333379E-2</v>
      </c>
      <c r="I1786" s="16">
        <v>15.35</v>
      </c>
      <c r="J1786" s="32">
        <f t="shared" si="16"/>
        <v>0.9813827944433654</v>
      </c>
      <c r="K1786" s="72">
        <f t="shared" ca="1" si="83"/>
        <v>1507.8497426904032</v>
      </c>
      <c r="L1786" s="16">
        <v>1499.5200199999999</v>
      </c>
      <c r="M1786" s="21">
        <f t="shared" ca="1" si="84"/>
        <v>5.5549259625111824E-3</v>
      </c>
      <c r="N1786" s="72"/>
      <c r="O1786" s="16"/>
      <c r="P1786" s="21"/>
      <c r="Q1786" s="33">
        <f t="shared" si="17"/>
        <v>1.0186172055566347</v>
      </c>
      <c r="R1786" s="5">
        <f t="shared" ca="1" si="109"/>
        <v>17.716071273908447</v>
      </c>
      <c r="S1786" s="16">
        <v>17.302999</v>
      </c>
      <c r="T1786" s="75">
        <f t="shared" ca="1" si="110"/>
        <v>2.3872871628117621E-2</v>
      </c>
      <c r="U1786" s="5">
        <f t="shared" ca="1" si="5"/>
        <v>33.454498972871157</v>
      </c>
      <c r="V1786" s="76"/>
      <c r="W1786" s="75"/>
      <c r="X1786" s="32">
        <f t="shared" si="18"/>
        <v>0.96276558888673069</v>
      </c>
      <c r="Y1786" s="18">
        <f t="shared" ca="1" si="6"/>
        <v>2691961.1414678236</v>
      </c>
      <c r="Z1786" s="36"/>
      <c r="AA1786" s="36"/>
      <c r="AB1786" s="72"/>
      <c r="AC1786" s="16"/>
      <c r="AD1786" s="36"/>
      <c r="AE1786" s="24">
        <f t="shared" si="115"/>
        <v>15</v>
      </c>
      <c r="AG1786" s="74"/>
      <c r="AH1786" s="25" t="str">
        <f t="shared" ca="1" si="7"/>
        <v>-</v>
      </c>
      <c r="AI1786" s="15">
        <f t="shared" ca="1" si="8"/>
        <v>19.246089875183969</v>
      </c>
      <c r="AJ1786" s="15">
        <f t="shared" ca="1" si="9"/>
        <v>20.481414710729922</v>
      </c>
      <c r="AK1786" s="17">
        <f t="shared" ca="1" si="10"/>
        <v>0.1128995528745436</v>
      </c>
      <c r="AL1786" s="17">
        <f t="shared" ca="1" si="11"/>
        <v>0.10870104664276156</v>
      </c>
      <c r="AM1786" s="26">
        <f t="shared" ca="1" si="12"/>
        <v>0</v>
      </c>
      <c r="AN1786" s="26">
        <f t="shared" ca="1" si="13"/>
        <v>1</v>
      </c>
      <c r="AO1786" s="25">
        <f t="shared" si="20"/>
        <v>0</v>
      </c>
      <c r="AP1786" s="26">
        <f t="shared" si="21"/>
        <v>0</v>
      </c>
      <c r="AQ1786" s="25">
        <f t="shared" si="22"/>
        <v>1</v>
      </c>
      <c r="AR1786" s="26">
        <f t="shared" si="23"/>
        <v>0</v>
      </c>
      <c r="AT1786" s="36"/>
      <c r="AU1786" s="36"/>
      <c r="AZ1786">
        <v>571000</v>
      </c>
      <c r="BA1786">
        <f t="shared" si="107"/>
        <v>5710000</v>
      </c>
      <c r="BL1786" s="16">
        <v>2284</v>
      </c>
      <c r="BM1786">
        <f t="shared" si="108"/>
        <v>22840</v>
      </c>
    </row>
    <row r="1787" spans="1:65" x14ac:dyDescent="0.2">
      <c r="A1787" s="40">
        <v>40661</v>
      </c>
      <c r="B1787" s="13">
        <v>16.75</v>
      </c>
      <c r="C1787" s="14">
        <v>18.399999999999999</v>
      </c>
      <c r="D1787" s="31">
        <f t="shared" si="14"/>
        <v>5125.6364282031564</v>
      </c>
      <c r="E1787" s="31">
        <f t="shared" si="15"/>
        <v>1641.9999537656054</v>
      </c>
      <c r="F1787" s="16">
        <f t="shared" si="0"/>
        <v>6767.6363819687613</v>
      </c>
      <c r="G1787" s="16">
        <f t="shared" si="1"/>
        <v>17.15033178066891</v>
      </c>
      <c r="H1787" s="17">
        <f t="shared" si="2"/>
        <v>8.967391304347816E-2</v>
      </c>
      <c r="I1787" s="16">
        <v>14.62</v>
      </c>
      <c r="J1787" s="32">
        <f t="shared" si="16"/>
        <v>0.9842600334195557</v>
      </c>
      <c r="K1787" s="72">
        <f t="shared" ca="1" si="83"/>
        <v>1484.0557336869299</v>
      </c>
      <c r="L1787" s="16">
        <v>1481.599976</v>
      </c>
      <c r="M1787" s="21">
        <f t="shared" ca="1" si="84"/>
        <v>1.6575038652200467E-3</v>
      </c>
      <c r="N1787" s="72"/>
      <c r="O1787" s="16"/>
      <c r="P1787" s="21"/>
      <c r="Q1787" s="33">
        <f t="shared" si="17"/>
        <v>1.0157399665804443</v>
      </c>
      <c r="R1787" s="5">
        <f t="shared" ca="1" si="109"/>
        <v>17.994171998927975</v>
      </c>
      <c r="S1787" s="16">
        <v>17.544001000000002</v>
      </c>
      <c r="T1787" s="75">
        <f t="shared" ca="1" si="110"/>
        <v>2.565954019997908E-2</v>
      </c>
      <c r="U1787" s="5">
        <f t="shared" ca="1" si="5"/>
        <v>33.979908311956137</v>
      </c>
      <c r="V1787" s="76"/>
      <c r="W1787" s="75"/>
      <c r="X1787" s="32">
        <f t="shared" si="18"/>
        <v>0.96852006683911152</v>
      </c>
      <c r="Y1787" s="18">
        <f t="shared" ca="1" si="6"/>
        <v>2607046.7954602679</v>
      </c>
      <c r="Z1787" s="36"/>
      <c r="AA1787" s="36"/>
      <c r="AB1787" s="72"/>
      <c r="AC1787" s="16"/>
      <c r="AD1787" s="36"/>
      <c r="AE1787" s="24">
        <f t="shared" si="115"/>
        <v>14</v>
      </c>
      <c r="AG1787" s="74"/>
      <c r="AH1787" s="25" t="str">
        <f t="shared" ca="1" si="7"/>
        <v>-</v>
      </c>
      <c r="AI1787" s="15">
        <f t="shared" ca="1" si="8"/>
        <v>19.106831150884524</v>
      </c>
      <c r="AJ1787" s="15">
        <f t="shared" ca="1" si="9"/>
        <v>20.377633828395957</v>
      </c>
      <c r="AK1787" s="17">
        <f t="shared" ca="1" si="10"/>
        <v>0.10079459422821228</v>
      </c>
      <c r="AL1787" s="17">
        <f t="shared" ca="1" si="11"/>
        <v>0.10934288705165141</v>
      </c>
      <c r="AM1787" s="26">
        <f t="shared" ca="1" si="12"/>
        <v>0</v>
      </c>
      <c r="AN1787" s="26">
        <f t="shared" ca="1" si="13"/>
        <v>0</v>
      </c>
      <c r="AO1787" s="25">
        <f t="shared" si="20"/>
        <v>0</v>
      </c>
      <c r="AP1787" s="26">
        <f t="shared" si="21"/>
        <v>0</v>
      </c>
      <c r="AQ1787" s="25">
        <f t="shared" si="22"/>
        <v>1</v>
      </c>
      <c r="AR1787" s="26">
        <f t="shared" si="23"/>
        <v>0</v>
      </c>
      <c r="AT1787" s="36"/>
      <c r="AU1787" s="36"/>
      <c r="AZ1787">
        <v>557000</v>
      </c>
      <c r="BA1787">
        <f t="shared" si="107"/>
        <v>5570000</v>
      </c>
      <c r="BL1787" s="16">
        <v>2228</v>
      </c>
      <c r="BM1787">
        <f t="shared" si="108"/>
        <v>22280</v>
      </c>
    </row>
    <row r="1788" spans="1:65" x14ac:dyDescent="0.2">
      <c r="A1788" s="40">
        <v>40662</v>
      </c>
      <c r="B1788" s="13">
        <v>16.7</v>
      </c>
      <c r="C1788" s="14">
        <v>18.350000000000001</v>
      </c>
      <c r="D1788" s="31">
        <f t="shared" si="14"/>
        <v>4759.519540474359</v>
      </c>
      <c r="E1788" s="31">
        <f t="shared" si="15"/>
        <v>1975.2857075404613</v>
      </c>
      <c r="F1788" s="16">
        <f t="shared" si="0"/>
        <v>6734.8052480148199</v>
      </c>
      <c r="G1788" s="16">
        <f t="shared" si="1"/>
        <v>17.183936995565308</v>
      </c>
      <c r="H1788" s="17">
        <f t="shared" si="2"/>
        <v>8.9918256130790297E-2</v>
      </c>
      <c r="I1788" s="16">
        <v>14.75</v>
      </c>
      <c r="J1788" s="32">
        <f t="shared" si="16"/>
        <v>0.99709874766207696</v>
      </c>
      <c r="K1788" s="72">
        <f t="shared" ca="1" si="83"/>
        <v>1479.6897870729194</v>
      </c>
      <c r="L1788" s="16">
        <v>1482.23999</v>
      </c>
      <c r="M1788" s="21">
        <f t="shared" ca="1" si="84"/>
        <v>-1.7205060882756176E-3</v>
      </c>
      <c r="N1788" s="72"/>
      <c r="O1788" s="16"/>
      <c r="P1788" s="21"/>
      <c r="Q1788" s="33">
        <f t="shared" si="17"/>
        <v>1.002901252337923</v>
      </c>
      <c r="R1788" s="5">
        <f t="shared" ca="1" si="109"/>
        <v>18.045625844151477</v>
      </c>
      <c r="S1788" s="16">
        <v>17.492000999999998</v>
      </c>
      <c r="T1788" s="75">
        <f t="shared" ca="1" si="110"/>
        <v>3.16501722216617E-2</v>
      </c>
      <c r="U1788" s="5">
        <f t="shared" ca="1" si="5"/>
        <v>34.077325908427277</v>
      </c>
      <c r="V1788" s="76"/>
      <c r="W1788" s="75"/>
      <c r="X1788" s="32">
        <f t="shared" si="18"/>
        <v>0.99419749532415402</v>
      </c>
      <c r="Y1788" s="18">
        <f t="shared" ca="1" si="6"/>
        <v>2591748.8119114665</v>
      </c>
      <c r="Z1788" s="36"/>
      <c r="AA1788" s="36"/>
      <c r="AB1788" s="72"/>
      <c r="AC1788" s="16"/>
      <c r="AD1788" s="36"/>
      <c r="AE1788" s="24">
        <f t="shared" si="115"/>
        <v>13</v>
      </c>
      <c r="AG1788" s="74"/>
      <c r="AH1788" s="25" t="str">
        <f t="shared" ca="1" si="7"/>
        <v>-</v>
      </c>
      <c r="AI1788" s="15">
        <f t="shared" ca="1" si="8"/>
        <v>18.98147673332485</v>
      </c>
      <c r="AJ1788" s="15">
        <f t="shared" ca="1" si="9"/>
        <v>20.276466354065963</v>
      </c>
      <c r="AK1788" s="17">
        <f t="shared" ca="1" si="10"/>
        <v>9.776295223199262E-2</v>
      </c>
      <c r="AL1788" s="17">
        <f t="shared" ca="1" si="11"/>
        <v>0.10937965150895732</v>
      </c>
      <c r="AM1788" s="26">
        <f t="shared" ca="1" si="12"/>
        <v>0</v>
      </c>
      <c r="AN1788" s="26">
        <f t="shared" ca="1" si="13"/>
        <v>0</v>
      </c>
      <c r="AO1788" s="25">
        <f t="shared" si="20"/>
        <v>0</v>
      </c>
      <c r="AP1788" s="26">
        <f t="shared" si="21"/>
        <v>0</v>
      </c>
      <c r="AQ1788" s="25">
        <f t="shared" si="22"/>
        <v>1</v>
      </c>
      <c r="AR1788" s="26">
        <f t="shared" si="23"/>
        <v>0</v>
      </c>
      <c r="AT1788" s="36"/>
      <c r="AU1788" s="36"/>
      <c r="AZ1788">
        <v>559000</v>
      </c>
      <c r="BA1788">
        <f t="shared" si="107"/>
        <v>5590000</v>
      </c>
      <c r="BL1788" s="16">
        <v>2236</v>
      </c>
      <c r="BM1788">
        <f t="shared" si="108"/>
        <v>22360</v>
      </c>
    </row>
    <row r="1789" spans="1:65" x14ac:dyDescent="0.2">
      <c r="A1789" s="40">
        <v>40665</v>
      </c>
      <c r="B1789" s="13">
        <v>17.25</v>
      </c>
      <c r="C1789" s="14">
        <v>18.8</v>
      </c>
      <c r="D1789" s="31">
        <f t="shared" si="14"/>
        <v>4393.4026527455626</v>
      </c>
      <c r="E1789" s="31">
        <f t="shared" si="15"/>
        <v>2308.4820031846525</v>
      </c>
      <c r="F1789" s="16">
        <f t="shared" si="0"/>
        <v>6701.8846559302146</v>
      </c>
      <c r="G1789" s="16">
        <f t="shared" si="1"/>
        <v>17.783901624488578</v>
      </c>
      <c r="H1789" s="17">
        <f t="shared" si="2"/>
        <v>8.2446808510638347E-2</v>
      </c>
      <c r="I1789" s="16">
        <v>15.99</v>
      </c>
      <c r="J1789" s="32">
        <f t="shared" si="16"/>
        <v>1.0298554770280337</v>
      </c>
      <c r="K1789" s="72">
        <f t="shared" ca="1" si="83"/>
        <v>1523.8045065304086</v>
      </c>
      <c r="L1789" s="16">
        <v>1528.3199460000001</v>
      </c>
      <c r="M1789" s="21">
        <f t="shared" ca="1" si="84"/>
        <v>-2.9545119013917888E-3</v>
      </c>
      <c r="N1789" s="72"/>
      <c r="O1789" s="16"/>
      <c r="P1789" s="21"/>
      <c r="Q1789" s="33">
        <f t="shared" si="17"/>
        <v>0.97014452297196641</v>
      </c>
      <c r="R1789" s="5">
        <f t="shared" ca="1" si="109"/>
        <v>17.506135763331063</v>
      </c>
      <c r="S1789" s="16">
        <v>16.985001</v>
      </c>
      <c r="T1789" s="75">
        <f t="shared" ca="1" si="110"/>
        <v>3.0682056676420703E-2</v>
      </c>
      <c r="U1789" s="5">
        <f t="shared" ca="1" si="5"/>
        <v>33.058799266524844</v>
      </c>
      <c r="V1789" s="76"/>
      <c r="W1789" s="75"/>
      <c r="X1789" s="32">
        <f t="shared" si="18"/>
        <v>1.0597109540560672</v>
      </c>
      <c r="Y1789" s="18">
        <f t="shared" ca="1" si="6"/>
        <v>2746323.8500797399</v>
      </c>
      <c r="Z1789" s="36"/>
      <c r="AA1789" s="36"/>
      <c r="AB1789" s="72"/>
      <c r="AC1789" s="16"/>
      <c r="AD1789" s="36"/>
      <c r="AE1789" s="24">
        <f t="shared" si="115"/>
        <v>12</v>
      </c>
      <c r="AG1789" s="74"/>
      <c r="AH1789" s="25" t="str">
        <f t="shared" ca="1" si="7"/>
        <v>-</v>
      </c>
      <c r="AI1789" s="15">
        <f t="shared" ca="1" si="8"/>
        <v>18.878595162846693</v>
      </c>
      <c r="AJ1789" s="15">
        <f t="shared" ca="1" si="9"/>
        <v>20.217131124400396</v>
      </c>
      <c r="AK1789" s="17">
        <f t="shared" ca="1" si="10"/>
        <v>9.4004086983765667E-2</v>
      </c>
      <c r="AL1789" s="17">
        <f t="shared" ca="1" si="11"/>
        <v>0.10854363355192873</v>
      </c>
      <c r="AM1789" s="26">
        <f t="shared" ca="1" si="12"/>
        <v>0</v>
      </c>
      <c r="AN1789" s="26">
        <f t="shared" ca="1" si="13"/>
        <v>0</v>
      </c>
      <c r="AO1789" s="25">
        <f t="shared" si="20"/>
        <v>0</v>
      </c>
      <c r="AP1789" s="26">
        <f t="shared" si="21"/>
        <v>0</v>
      </c>
      <c r="AQ1789" s="25">
        <f t="shared" si="22"/>
        <v>1</v>
      </c>
      <c r="AR1789" s="26">
        <f t="shared" si="23"/>
        <v>0</v>
      </c>
      <c r="AT1789" s="36"/>
      <c r="AU1789" s="36"/>
      <c r="AZ1789">
        <v>591250</v>
      </c>
      <c r="BA1789">
        <f t="shared" si="107"/>
        <v>5912500</v>
      </c>
      <c r="BL1789" s="16">
        <v>2365</v>
      </c>
      <c r="BM1789">
        <f t="shared" si="108"/>
        <v>23650</v>
      </c>
    </row>
    <row r="1790" spans="1:65" x14ac:dyDescent="0.2">
      <c r="A1790" s="40">
        <v>40666</v>
      </c>
      <c r="B1790" s="13">
        <v>17.7</v>
      </c>
      <c r="C1790" s="14">
        <v>19.350000000000001</v>
      </c>
      <c r="D1790" s="31">
        <f t="shared" si="14"/>
        <v>4027.2857650167657</v>
      </c>
      <c r="E1790" s="31">
        <f t="shared" si="15"/>
        <v>2644.4137219783624</v>
      </c>
      <c r="F1790" s="16">
        <f t="shared" si="0"/>
        <v>6671.6994869951286</v>
      </c>
      <c r="G1790" s="16">
        <f t="shared" si="1"/>
        <v>18.353998677513797</v>
      </c>
      <c r="H1790" s="17">
        <f t="shared" si="2"/>
        <v>8.5271317829457516E-2</v>
      </c>
      <c r="I1790" s="16">
        <v>16.7</v>
      </c>
      <c r="J1790" s="32">
        <f t="shared" si="16"/>
        <v>1.0274085507607797</v>
      </c>
      <c r="K1790" s="72">
        <f t="shared" ca="1" si="83"/>
        <v>1565.5059545542822</v>
      </c>
      <c r="L1790" s="16">
        <v>1559.6800539999999</v>
      </c>
      <c r="M1790" s="21">
        <f t="shared" ca="1" si="84"/>
        <v>3.73531772708191E-3</v>
      </c>
      <c r="N1790" s="72"/>
      <c r="O1790" s="16"/>
      <c r="P1790" s="21"/>
      <c r="Q1790" s="33">
        <f t="shared" si="17"/>
        <v>0.97259144923922025</v>
      </c>
      <c r="R1790" s="5">
        <f t="shared" ca="1" si="109"/>
        <v>17.025608658623995</v>
      </c>
      <c r="S1790" s="16">
        <v>16.625</v>
      </c>
      <c r="T1790" s="75">
        <f t="shared" ca="1" si="110"/>
        <v>2.4096761420992152E-2</v>
      </c>
      <c r="U1790" s="5">
        <f t="shared" ca="1" si="5"/>
        <v>32.151604726932803</v>
      </c>
      <c r="V1790" s="76"/>
      <c r="W1790" s="75"/>
      <c r="X1790" s="32">
        <f t="shared" si="18"/>
        <v>1.0548171015215595</v>
      </c>
      <c r="Y1790" s="18">
        <f t="shared" ca="1" si="6"/>
        <v>2896678.71134069</v>
      </c>
      <c r="Z1790" s="36"/>
      <c r="AA1790" s="36"/>
      <c r="AB1790" s="72"/>
      <c r="AC1790" s="16"/>
      <c r="AD1790" s="36"/>
      <c r="AE1790" s="24">
        <f t="shared" si="115"/>
        <v>11</v>
      </c>
      <c r="AH1790" s="25" t="str">
        <f t="shared" ca="1" si="7"/>
        <v>-</v>
      </c>
      <c r="AI1790" s="15">
        <f t="shared" ca="1" si="8"/>
        <v>18.811967161742714</v>
      </c>
      <c r="AJ1790" s="15">
        <f t="shared" ca="1" si="9"/>
        <v>20.160493095559854</v>
      </c>
      <c r="AK1790" s="17">
        <f t="shared" ca="1" si="10"/>
        <v>8.9933660363505155E-2</v>
      </c>
      <c r="AL1790" s="17">
        <f t="shared" ca="1" si="11"/>
        <v>0.10781982215113667</v>
      </c>
      <c r="AM1790" s="26">
        <f t="shared" ca="1" si="12"/>
        <v>0</v>
      </c>
      <c r="AN1790" s="26">
        <f t="shared" ca="1" si="13"/>
        <v>0</v>
      </c>
      <c r="AO1790" s="25">
        <f t="shared" si="20"/>
        <v>0</v>
      </c>
      <c r="AP1790" s="26">
        <f t="shared" si="21"/>
        <v>0</v>
      </c>
      <c r="AQ1790" s="25">
        <f t="shared" si="22"/>
        <v>1</v>
      </c>
      <c r="AR1790" s="26">
        <f t="shared" si="23"/>
        <v>0</v>
      </c>
      <c r="AT1790" s="36"/>
      <c r="AU1790" s="36"/>
      <c r="AZ1790">
        <v>615750</v>
      </c>
      <c r="BA1790">
        <f t="shared" si="107"/>
        <v>6157500</v>
      </c>
      <c r="BL1790" s="16">
        <v>2463</v>
      </c>
      <c r="BM1790">
        <f t="shared" si="108"/>
        <v>24630</v>
      </c>
    </row>
    <row r="1791" spans="1:65" x14ac:dyDescent="0.2">
      <c r="A1791" s="40">
        <v>40667</v>
      </c>
      <c r="B1791" s="13">
        <v>17.95</v>
      </c>
      <c r="C1791" s="14">
        <v>19.55</v>
      </c>
      <c r="D1791" s="31">
        <f t="shared" si="14"/>
        <v>3661.1688772879688</v>
      </c>
      <c r="E1791" s="31">
        <f t="shared" si="15"/>
        <v>2979.3113402109052</v>
      </c>
      <c r="F1791" s="16">
        <f t="shared" si="0"/>
        <v>6640.4802174988745</v>
      </c>
      <c r="G1791" s="16">
        <f t="shared" si="1"/>
        <v>18.667854430433479</v>
      </c>
      <c r="H1791" s="17">
        <f t="shared" si="2"/>
        <v>8.1841432225064015E-2</v>
      </c>
      <c r="I1791" s="16">
        <v>17.079999999999998</v>
      </c>
      <c r="J1791" s="32">
        <f t="shared" si="16"/>
        <v>1.0123407539341651</v>
      </c>
      <c r="K1791" s="72">
        <f t="shared" ca="1" si="83"/>
        <v>1584.7608681627883</v>
      </c>
      <c r="L1791" s="16">
        <v>1577.599976</v>
      </c>
      <c r="M1791" s="21">
        <f t="shared" ca="1" si="84"/>
        <v>4.5391051418146615E-3</v>
      </c>
      <c r="N1791" s="72"/>
      <c r="O1791" s="16"/>
      <c r="P1791" s="21"/>
      <c r="Q1791" s="33">
        <f t="shared" si="17"/>
        <v>0.98765924606583499</v>
      </c>
      <c r="R1791" s="5">
        <f t="shared" ca="1" si="109"/>
        <v>16.814799299982305</v>
      </c>
      <c r="S1791" s="16">
        <v>16.419001000000002</v>
      </c>
      <c r="T1791" s="75">
        <f t="shared" ca="1" si="110"/>
        <v>2.4106113397660615E-2</v>
      </c>
      <c r="U1791" s="5">
        <f t="shared" ca="1" si="5"/>
        <v>31.753742544054695</v>
      </c>
      <c r="V1791" s="76"/>
      <c r="W1791" s="75"/>
      <c r="X1791" s="32">
        <f t="shared" si="18"/>
        <v>1.02468150786833</v>
      </c>
      <c r="Y1791" s="18">
        <f t="shared" ca="1" si="6"/>
        <v>2967977.7649839902</v>
      </c>
      <c r="Z1791" s="36"/>
      <c r="AA1791" s="36"/>
      <c r="AB1791" s="72"/>
      <c r="AC1791" s="16"/>
      <c r="AD1791" s="36"/>
      <c r="AE1791" s="24">
        <f t="shared" si="115"/>
        <v>10</v>
      </c>
      <c r="AH1791" s="25" t="str">
        <f t="shared" ca="1" si="7"/>
        <v>-</v>
      </c>
      <c r="AI1791" s="15">
        <f t="shared" ca="1" si="8"/>
        <v>18.772927420481615</v>
      </c>
      <c r="AJ1791" s="15">
        <f t="shared" ca="1" si="9"/>
        <v>20.091013540335254</v>
      </c>
      <c r="AK1791" s="17">
        <f t="shared" ca="1" si="10"/>
        <v>8.7080843512126957E-2</v>
      </c>
      <c r="AL1791" s="17">
        <f t="shared" ca="1" si="11"/>
        <v>0.10666963049160902</v>
      </c>
      <c r="AM1791" s="26">
        <f t="shared" ca="1" si="12"/>
        <v>0</v>
      </c>
      <c r="AN1791" s="26">
        <f t="shared" ca="1" si="13"/>
        <v>0</v>
      </c>
      <c r="AO1791" s="25">
        <f t="shared" si="20"/>
        <v>0</v>
      </c>
      <c r="AP1791" s="26">
        <f t="shared" si="21"/>
        <v>0</v>
      </c>
      <c r="AQ1791" s="25">
        <f t="shared" si="22"/>
        <v>1</v>
      </c>
      <c r="AR1791" s="26">
        <f t="shared" si="23"/>
        <v>0</v>
      </c>
      <c r="AT1791" s="36"/>
      <c r="AU1791" s="36"/>
      <c r="AZ1791">
        <v>629750</v>
      </c>
      <c r="BA1791">
        <f t="shared" si="107"/>
        <v>6297500</v>
      </c>
      <c r="BL1791" s="16">
        <v>2519</v>
      </c>
      <c r="BM1791">
        <f t="shared" si="108"/>
        <v>25190</v>
      </c>
    </row>
    <row r="1792" spans="1:65" x14ac:dyDescent="0.2">
      <c r="A1792" s="40">
        <v>40668</v>
      </c>
      <c r="B1792" s="13">
        <v>18.3</v>
      </c>
      <c r="C1792" s="14">
        <v>19.8</v>
      </c>
      <c r="D1792" s="31">
        <f t="shared" si="14"/>
        <v>3295.0519895591719</v>
      </c>
      <c r="E1792" s="31">
        <f t="shared" si="15"/>
        <v>3315.4646974861944</v>
      </c>
      <c r="F1792" s="16">
        <f t="shared" si="0"/>
        <v>6610.5166870453668</v>
      </c>
      <c r="G1792" s="16">
        <f t="shared" si="1"/>
        <v>19.052315935602323</v>
      </c>
      <c r="H1792" s="17">
        <f t="shared" si="2"/>
        <v>7.5757575757575801E-2</v>
      </c>
      <c r="I1792" s="16">
        <v>18.2</v>
      </c>
      <c r="J1792" s="32">
        <f t="shared" si="16"/>
        <v>1.0159896589087016</v>
      </c>
      <c r="K1792" s="72">
        <f t="shared" ca="1" si="83"/>
        <v>1610.035013319188</v>
      </c>
      <c r="L1792" s="16">
        <v>1622.400024</v>
      </c>
      <c r="M1792" s="21">
        <f t="shared" ca="1" si="84"/>
        <v>-7.6214315199073365E-3</v>
      </c>
      <c r="N1792" s="72"/>
      <c r="O1792" s="16"/>
      <c r="P1792" s="21"/>
      <c r="Q1792" s="33">
        <f t="shared" si="17"/>
        <v>0.98401034109129837</v>
      </c>
      <c r="R1792" s="5">
        <f t="shared" ca="1" si="109"/>
        <v>16.545247112608511</v>
      </c>
      <c r="S1792" s="16">
        <v>15.954000000000001</v>
      </c>
      <c r="T1792" s="75">
        <f t="shared" ca="1" si="110"/>
        <v>3.7059490573430498E-2</v>
      </c>
      <c r="U1792" s="5">
        <f t="shared" ca="1" si="5"/>
        <v>31.244941310973097</v>
      </c>
      <c r="V1792" s="76"/>
      <c r="W1792" s="75"/>
      <c r="X1792" s="32">
        <f t="shared" si="18"/>
        <v>1.0319793178174033</v>
      </c>
      <c r="Y1792" s="18">
        <f t="shared" ca="1" si="6"/>
        <v>3062690.0907178554</v>
      </c>
      <c r="Z1792" s="36"/>
      <c r="AA1792" s="36"/>
      <c r="AB1792" s="72"/>
      <c r="AC1792" s="16"/>
      <c r="AD1792" s="36"/>
      <c r="AE1792" s="24">
        <f t="shared" si="115"/>
        <v>9</v>
      </c>
      <c r="AH1792" s="25" t="str">
        <f t="shared" ca="1" si="7"/>
        <v>-</v>
      </c>
      <c r="AI1792" s="15">
        <f t="shared" ca="1" si="8"/>
        <v>18.755113728005885</v>
      </c>
      <c r="AJ1792" s="15">
        <f t="shared" ca="1" si="9"/>
        <v>20.041273813065377</v>
      </c>
      <c r="AK1792" s="17">
        <f t="shared" ca="1" si="10"/>
        <v>8.4151550582834023E-2</v>
      </c>
      <c r="AL1792" s="17">
        <f t="shared" ca="1" si="11"/>
        <v>0.10536583163346233</v>
      </c>
      <c r="AM1792" s="26">
        <f t="shared" ca="1" si="12"/>
        <v>0</v>
      </c>
      <c r="AN1792" s="26">
        <f t="shared" ca="1" si="13"/>
        <v>0</v>
      </c>
      <c r="AO1792" s="25">
        <f t="shared" si="20"/>
        <v>0</v>
      </c>
      <c r="AP1792" s="26">
        <f t="shared" si="21"/>
        <v>0</v>
      </c>
      <c r="AQ1792" s="25">
        <f t="shared" si="22"/>
        <v>1</v>
      </c>
      <c r="AR1792" s="26">
        <f t="shared" si="23"/>
        <v>0</v>
      </c>
      <c r="AT1792" s="36"/>
      <c r="AU1792" s="36"/>
      <c r="AZ1792">
        <v>667000</v>
      </c>
      <c r="BA1792">
        <f t="shared" si="107"/>
        <v>6670000</v>
      </c>
      <c r="BL1792" s="16">
        <v>2668</v>
      </c>
      <c r="BM1792">
        <f t="shared" si="108"/>
        <v>26680</v>
      </c>
    </row>
    <row r="1793" spans="1:65" x14ac:dyDescent="0.2">
      <c r="A1793" s="40">
        <v>40669</v>
      </c>
      <c r="B1793" s="13">
        <v>18.149999999999999</v>
      </c>
      <c r="C1793" s="14">
        <v>19.55</v>
      </c>
      <c r="D1793" s="31">
        <f t="shared" si="14"/>
        <v>2928.9351018303751</v>
      </c>
      <c r="E1793" s="31">
        <f t="shared" si="15"/>
        <v>3653.8454573567492</v>
      </c>
      <c r="F1793" s="16">
        <f t="shared" si="0"/>
        <v>6582.7805591871238</v>
      </c>
      <c r="G1793" s="16">
        <f t="shared" si="1"/>
        <v>18.927085548318981</v>
      </c>
      <c r="H1793" s="17">
        <f t="shared" si="2"/>
        <v>7.1611253196931068E-2</v>
      </c>
      <c r="I1793" s="16">
        <v>18.399999999999999</v>
      </c>
      <c r="J1793" s="32">
        <f t="shared" si="16"/>
        <v>0.9892588461480869</v>
      </c>
      <c r="K1793" s="72">
        <f t="shared" ca="1" si="83"/>
        <v>1592.6764466596103</v>
      </c>
      <c r="L1793" s="16">
        <v>1589.76001</v>
      </c>
      <c r="M1793" s="21">
        <f t="shared" ca="1" si="84"/>
        <v>1.8345137890406027E-3</v>
      </c>
      <c r="N1793" s="72"/>
      <c r="O1793" s="16"/>
      <c r="P1793" s="21"/>
      <c r="Q1793" s="33">
        <f t="shared" si="17"/>
        <v>1.0107411538519131</v>
      </c>
      <c r="R1793" s="5">
        <f t="shared" ca="1" si="109"/>
        <v>16.722265500753707</v>
      </c>
      <c r="S1793" s="16">
        <v>16.325001</v>
      </c>
      <c r="T1793" s="75">
        <f t="shared" ca="1" si="110"/>
        <v>2.4334730561652449E-2</v>
      </c>
      <c r="U1793" s="5">
        <f t="shared" ca="1" si="5"/>
        <v>31.579466858941622</v>
      </c>
      <c r="V1793" s="76"/>
      <c r="W1793" s="75"/>
      <c r="X1793" s="32">
        <f t="shared" si="18"/>
        <v>0.9785176922961738</v>
      </c>
      <c r="Y1793" s="18">
        <f t="shared" ca="1" si="6"/>
        <v>2996699.2046526629</v>
      </c>
      <c r="Z1793" s="36"/>
      <c r="AA1793" s="36"/>
      <c r="AB1793" s="72"/>
      <c r="AC1793" s="16"/>
      <c r="AD1793" s="36"/>
      <c r="AE1793" s="24">
        <f t="shared" si="115"/>
        <v>8</v>
      </c>
      <c r="AH1793" s="25" t="str">
        <f t="shared" ca="1" si="7"/>
        <v>-</v>
      </c>
      <c r="AI1793" s="15">
        <f t="shared" ca="1" si="8"/>
        <v>18.732235218147782</v>
      </c>
      <c r="AJ1793" s="15">
        <f t="shared" ca="1" si="9"/>
        <v>19.976162574039627</v>
      </c>
      <c r="AK1793" s="17">
        <f t="shared" ca="1" si="10"/>
        <v>8.1141107275076174E-2</v>
      </c>
      <c r="AL1793" s="17">
        <f t="shared" ca="1" si="11"/>
        <v>0.10354546616220174</v>
      </c>
      <c r="AM1793" s="26">
        <f t="shared" ca="1" si="12"/>
        <v>0</v>
      </c>
      <c r="AN1793" s="26">
        <f t="shared" ca="1" si="13"/>
        <v>0</v>
      </c>
      <c r="AO1793" s="25">
        <f t="shared" si="20"/>
        <v>0</v>
      </c>
      <c r="AP1793" s="26">
        <f t="shared" si="21"/>
        <v>0</v>
      </c>
      <c r="AQ1793" s="25">
        <f t="shared" si="22"/>
        <v>1</v>
      </c>
      <c r="AR1793" s="26">
        <f t="shared" si="23"/>
        <v>0</v>
      </c>
      <c r="AT1793" s="36"/>
      <c r="AU1793" s="36"/>
      <c r="AZ1793">
        <v>639750</v>
      </c>
      <c r="BA1793">
        <f t="shared" si="107"/>
        <v>6397500</v>
      </c>
      <c r="BL1793" s="16">
        <v>2559</v>
      </c>
      <c r="BM1793">
        <f t="shared" si="108"/>
        <v>25590</v>
      </c>
    </row>
    <row r="1794" spans="1:65" x14ac:dyDescent="0.2">
      <c r="A1794" s="40">
        <v>40672</v>
      </c>
      <c r="B1794" s="13">
        <v>17.45</v>
      </c>
      <c r="C1794" s="14">
        <v>18.850000000000001</v>
      </c>
      <c r="D1794" s="31">
        <f t="shared" si="14"/>
        <v>2562.8182141015782</v>
      </c>
      <c r="E1794" s="31">
        <f t="shared" si="15"/>
        <v>3993.7442559387268</v>
      </c>
      <c r="F1794" s="16">
        <f t="shared" si="0"/>
        <v>6556.562470040305</v>
      </c>
      <c r="G1794" s="16">
        <f t="shared" si="1"/>
        <v>18.302770332603856</v>
      </c>
      <c r="H1794" s="17">
        <f t="shared" si="2"/>
        <v>7.4270557029177842E-2</v>
      </c>
      <c r="I1794" s="16">
        <v>17.16</v>
      </c>
      <c r="J1794" s="32">
        <f t="shared" si="16"/>
        <v>0.96316326578977929</v>
      </c>
      <c r="K1794" s="72">
        <f t="shared" ca="1" si="83"/>
        <v>1533.9449093012927</v>
      </c>
      <c r="L1794" s="16">
        <v>1535.3599850000001</v>
      </c>
      <c r="M1794" s="21">
        <f t="shared" ca="1" si="84"/>
        <v>-9.2165727421075728E-4</v>
      </c>
      <c r="N1794" s="72"/>
      <c r="O1794" s="16"/>
      <c r="P1794" s="21"/>
      <c r="Q1794" s="33">
        <f t="shared" si="17"/>
        <v>1.0368367342102207</v>
      </c>
      <c r="R1794" s="5">
        <f t="shared" ca="1" si="109"/>
        <v>17.337536861324978</v>
      </c>
      <c r="S1794" s="16">
        <v>16.820999</v>
      </c>
      <c r="T1794" s="75">
        <f t="shared" ca="1" si="110"/>
        <v>3.0707918199446842E-2</v>
      </c>
      <c r="U1794" s="5">
        <f t="shared" ca="1" si="5"/>
        <v>32.741630323846302</v>
      </c>
      <c r="V1794" s="76"/>
      <c r="W1794" s="75"/>
      <c r="X1794" s="32">
        <f t="shared" si="18"/>
        <v>0.92632653157955858</v>
      </c>
      <c r="Y1794" s="18">
        <f t="shared" ca="1" si="6"/>
        <v>2775739.288319007</v>
      </c>
      <c r="Z1794" s="36"/>
      <c r="AA1794" s="36"/>
      <c r="AB1794" s="72"/>
      <c r="AC1794" s="16"/>
      <c r="AD1794" s="36"/>
      <c r="AE1794" s="24">
        <f t="shared" si="115"/>
        <v>7</v>
      </c>
      <c r="AH1794" s="25" t="str">
        <f t="shared" ca="1" si="7"/>
        <v>-</v>
      </c>
      <c r="AI1794" s="15">
        <f t="shared" ca="1" si="8"/>
        <v>18.669347202108252</v>
      </c>
      <c r="AJ1794" s="15">
        <f t="shared" ca="1" si="9"/>
        <v>19.871298245488983</v>
      </c>
      <c r="AK1794" s="17">
        <f t="shared" ca="1" si="10"/>
        <v>7.8533157424807432E-2</v>
      </c>
      <c r="AL1794" s="17">
        <f t="shared" ca="1" si="11"/>
        <v>0.10120846778793974</v>
      </c>
      <c r="AM1794" s="26">
        <f t="shared" ca="1" si="12"/>
        <v>0</v>
      </c>
      <c r="AN1794" s="26">
        <f t="shared" ca="1" si="13"/>
        <v>0</v>
      </c>
      <c r="AO1794" s="25">
        <f t="shared" si="20"/>
        <v>0</v>
      </c>
      <c r="AP1794" s="26">
        <f t="shared" si="21"/>
        <v>0</v>
      </c>
      <c r="AQ1794" s="25">
        <f t="shared" si="22"/>
        <v>1</v>
      </c>
      <c r="AR1794" s="26">
        <f t="shared" si="23"/>
        <v>0</v>
      </c>
      <c r="AT1794" s="36"/>
      <c r="AU1794" s="36"/>
      <c r="AZ1794">
        <v>596250</v>
      </c>
      <c r="BA1794">
        <f t="shared" si="107"/>
        <v>5962500</v>
      </c>
      <c r="BL1794" s="16">
        <v>2385</v>
      </c>
      <c r="BM1794">
        <f t="shared" si="108"/>
        <v>23850</v>
      </c>
    </row>
    <row r="1795" spans="1:65" x14ac:dyDescent="0.2">
      <c r="A1795" s="40">
        <v>40673</v>
      </c>
      <c r="B1795" s="13">
        <v>16.649999999999999</v>
      </c>
      <c r="C1795" s="14">
        <v>18.2</v>
      </c>
      <c r="D1795" s="31">
        <f t="shared" si="14"/>
        <v>2196.7013263727813</v>
      </c>
      <c r="E1795" s="31">
        <f t="shared" si="15"/>
        <v>4332.6694384781167</v>
      </c>
      <c r="F1795" s="16">
        <f t="shared" si="0"/>
        <v>6529.370764850898</v>
      </c>
      <c r="G1795" s="16">
        <f t="shared" si="1"/>
        <v>17.678527536802306</v>
      </c>
      <c r="H1795" s="17">
        <f t="shared" si="2"/>
        <v>8.5164835164835195E-2</v>
      </c>
      <c r="I1795" s="16">
        <v>15.91</v>
      </c>
      <c r="J1795" s="32">
        <f t="shared" si="16"/>
        <v>0.9618877328154305</v>
      </c>
      <c r="K1795" s="72">
        <f t="shared" ca="1" si="83"/>
        <v>1475.4226385947341</v>
      </c>
      <c r="L1795" s="16">
        <v>1482.23999</v>
      </c>
      <c r="M1795" s="21">
        <f t="shared" ca="1" si="84"/>
        <v>-4.5993573586325795E-3</v>
      </c>
      <c r="N1795" s="72"/>
      <c r="O1795" s="16"/>
      <c r="P1795" s="21"/>
      <c r="Q1795" s="33">
        <f t="shared" si="17"/>
        <v>1.0381122671845695</v>
      </c>
      <c r="R1795" s="5">
        <f t="shared" ca="1" si="109"/>
        <v>17.997559912595648</v>
      </c>
      <c r="S1795" s="16">
        <v>17.422001000000002</v>
      </c>
      <c r="T1795" s="75">
        <f t="shared" ca="1" si="110"/>
        <v>3.3036326458461697E-2</v>
      </c>
      <c r="U1795" s="5">
        <f t="shared" ca="1" si="5"/>
        <v>33.988324441953893</v>
      </c>
      <c r="V1795" s="76"/>
      <c r="W1795" s="75"/>
      <c r="X1795" s="32">
        <f t="shared" si="18"/>
        <v>0.92377546563086099</v>
      </c>
      <c r="Y1795" s="18">
        <f t="shared" ca="1" si="6"/>
        <v>2563991.0981510319</v>
      </c>
      <c r="Z1795" s="36"/>
      <c r="AA1795" s="36"/>
      <c r="AB1795" s="72"/>
      <c r="AC1795" s="16"/>
      <c r="AD1795" s="36"/>
      <c r="AE1795" s="24">
        <f t="shared" si="115"/>
        <v>6</v>
      </c>
      <c r="AH1795" s="25" t="str">
        <f t="shared" ca="1" si="7"/>
        <v>-</v>
      </c>
      <c r="AI1795" s="15">
        <f t="shared" ca="1" si="8"/>
        <v>18.559517497657492</v>
      </c>
      <c r="AJ1795" s="15">
        <f t="shared" ca="1" si="9"/>
        <v>19.767661649838256</v>
      </c>
      <c r="AK1795" s="17">
        <f t="shared" ca="1" si="10"/>
        <v>7.8986161867173568E-2</v>
      </c>
      <c r="AL1795" s="17">
        <f t="shared" ca="1" si="11"/>
        <v>9.7307351410678339E-2</v>
      </c>
      <c r="AM1795" s="26">
        <f t="shared" ca="1" si="12"/>
        <v>0</v>
      </c>
      <c r="AN1795" s="26">
        <f t="shared" ca="1" si="13"/>
        <v>0</v>
      </c>
      <c r="AO1795" s="25">
        <f t="shared" si="20"/>
        <v>0</v>
      </c>
      <c r="AP1795" s="26">
        <f t="shared" si="21"/>
        <v>0</v>
      </c>
      <c r="AQ1795" s="25">
        <f t="shared" si="22"/>
        <v>1</v>
      </c>
      <c r="AR1795" s="26">
        <f t="shared" si="23"/>
        <v>0</v>
      </c>
      <c r="AT1795" s="36"/>
      <c r="AU1795" s="36"/>
      <c r="AZ1795">
        <v>555250</v>
      </c>
      <c r="BA1795">
        <f t="shared" si="107"/>
        <v>5552500</v>
      </c>
      <c r="BL1795" s="16">
        <v>2221</v>
      </c>
      <c r="BM1795">
        <f t="shared" si="108"/>
        <v>22210</v>
      </c>
    </row>
    <row r="1796" spans="1:65" x14ac:dyDescent="0.2">
      <c r="A1796" s="40">
        <v>40674</v>
      </c>
      <c r="B1796" s="13">
        <v>17.2</v>
      </c>
      <c r="C1796" s="14">
        <v>18.649999999999999</v>
      </c>
      <c r="D1796" s="31">
        <f t="shared" si="14"/>
        <v>1830.5844386439844</v>
      </c>
      <c r="E1796" s="31">
        <f t="shared" si="15"/>
        <v>4667.606041812428</v>
      </c>
      <c r="F1796" s="16">
        <f t="shared" si="0"/>
        <v>6498.1904804564128</v>
      </c>
      <c r="G1796" s="16">
        <f t="shared" si="1"/>
        <v>18.2415251416503</v>
      </c>
      <c r="H1796" s="17">
        <f t="shared" si="2"/>
        <v>7.7747989276139351E-2</v>
      </c>
      <c r="I1796" s="16">
        <v>16.95</v>
      </c>
      <c r="J1796" s="32">
        <f t="shared" si="16"/>
        <v>1.0269189403901979</v>
      </c>
      <c r="K1796" s="72">
        <f t="shared" ca="1" si="83"/>
        <v>1515.077683453927</v>
      </c>
      <c r="L1796" s="16">
        <v>1507.839966</v>
      </c>
      <c r="M1796" s="21">
        <f t="shared" ca="1" si="84"/>
        <v>4.8000567813089538E-3</v>
      </c>
      <c r="N1796" s="72"/>
      <c r="O1796" s="16"/>
      <c r="P1796" s="21"/>
      <c r="Q1796" s="33">
        <f t="shared" si="17"/>
        <v>0.97308105960980218</v>
      </c>
      <c r="R1796" s="5">
        <f t="shared" ca="1" si="109"/>
        <v>17.512355098065512</v>
      </c>
      <c r="S1796" s="16">
        <v>17.100000000000001</v>
      </c>
      <c r="T1796" s="75">
        <f t="shared" ca="1" si="110"/>
        <v>2.4114333220205324E-2</v>
      </c>
      <c r="U1796" s="5">
        <f t="shared" ca="1" si="5"/>
        <v>33.072262480336917</v>
      </c>
      <c r="V1796" s="76"/>
      <c r="W1796" s="75"/>
      <c r="X1796" s="32">
        <f t="shared" si="18"/>
        <v>1.0538378807803956</v>
      </c>
      <c r="Y1796" s="18">
        <f t="shared" ca="1" si="6"/>
        <v>2701853.1161014722</v>
      </c>
      <c r="Z1796" s="36"/>
      <c r="AA1796" s="36"/>
      <c r="AB1796" s="72"/>
      <c r="AC1796" s="16"/>
      <c r="AD1796" s="36"/>
      <c r="AE1796" s="24">
        <f t="shared" si="115"/>
        <v>5</v>
      </c>
      <c r="AH1796" s="25" t="str">
        <f t="shared" ca="1" si="7"/>
        <v>-</v>
      </c>
      <c r="AI1796" s="15">
        <f t="shared" ca="1" si="8"/>
        <v>18.482869953617378</v>
      </c>
      <c r="AJ1796" s="15">
        <f t="shared" ca="1" si="9"/>
        <v>19.670269239820023</v>
      </c>
      <c r="AK1796" s="17">
        <f t="shared" ca="1" si="10"/>
        <v>7.7732273774953883E-2</v>
      </c>
      <c r="AL1796" s="17">
        <f t="shared" ca="1" si="11"/>
        <v>9.3193828463209338E-2</v>
      </c>
      <c r="AM1796" s="26">
        <f t="shared" ca="1" si="12"/>
        <v>0</v>
      </c>
      <c r="AN1796" s="26">
        <f t="shared" ca="1" si="13"/>
        <v>0</v>
      </c>
      <c r="AO1796" s="25">
        <f t="shared" si="20"/>
        <v>0</v>
      </c>
      <c r="AP1796" s="26">
        <f t="shared" si="21"/>
        <v>0</v>
      </c>
      <c r="AQ1796" s="25">
        <f t="shared" si="22"/>
        <v>1</v>
      </c>
      <c r="AR1796" s="26">
        <f t="shared" si="23"/>
        <v>0</v>
      </c>
      <c r="AT1796" s="36"/>
      <c r="AU1796" s="36"/>
      <c r="AZ1796">
        <v>575000</v>
      </c>
      <c r="BA1796">
        <f t="shared" si="107"/>
        <v>5750000</v>
      </c>
      <c r="BL1796" s="16">
        <v>2300</v>
      </c>
      <c r="BM1796">
        <f t="shared" si="108"/>
        <v>23000</v>
      </c>
    </row>
    <row r="1797" spans="1:65" x14ac:dyDescent="0.2">
      <c r="A1797" s="40">
        <v>40675</v>
      </c>
      <c r="B1797" s="13">
        <v>16.649999999999999</v>
      </c>
      <c r="C1797" s="14">
        <v>18.350000000000001</v>
      </c>
      <c r="D1797" s="31">
        <f t="shared" si="14"/>
        <v>1464.4675509151875</v>
      </c>
      <c r="E1797" s="31">
        <f t="shared" si="15"/>
        <v>5005.2580776802724</v>
      </c>
      <c r="F1797" s="16">
        <f t="shared" si="0"/>
        <v>6469.72562859546</v>
      </c>
      <c r="G1797" s="16">
        <f t="shared" si="1"/>
        <v>17.965193134999097</v>
      </c>
      <c r="H1797" s="17">
        <f t="shared" si="2"/>
        <v>9.2643051771117313E-2</v>
      </c>
      <c r="I1797" s="16">
        <v>16.03</v>
      </c>
      <c r="J1797" s="32">
        <f t="shared" si="16"/>
        <v>0.98053741511277859</v>
      </c>
      <c r="K1797" s="72">
        <f t="shared" ca="1" si="83"/>
        <v>1485.5297908869668</v>
      </c>
      <c r="L1797" s="16">
        <v>1493.119995</v>
      </c>
      <c r="M1797" s="21">
        <f t="shared" ca="1" si="84"/>
        <v>-5.0834521930256671E-3</v>
      </c>
      <c r="N1797" s="72"/>
      <c r="O1797" s="16"/>
      <c r="P1797" s="21"/>
      <c r="Q1797" s="33">
        <f t="shared" si="17"/>
        <v>1.0194625848872214</v>
      </c>
      <c r="R1797" s="5">
        <f t="shared" ca="1" si="109"/>
        <v>17.852447055288938</v>
      </c>
      <c r="S1797" s="16">
        <v>17.263999999999999</v>
      </c>
      <c r="T1797" s="75">
        <f t="shared" ca="1" si="110"/>
        <v>3.4085209412009862E-2</v>
      </c>
      <c r="U1797" s="5">
        <f t="shared" ca="1" si="5"/>
        <v>33.714779916655679</v>
      </c>
      <c r="V1797" s="76"/>
      <c r="W1797" s="75"/>
      <c r="X1797" s="32">
        <f t="shared" si="18"/>
        <v>0.96107483022555718</v>
      </c>
      <c r="Y1797" s="18">
        <f t="shared" ca="1" si="6"/>
        <v>2596512.12901418</v>
      </c>
      <c r="Z1797" s="36"/>
      <c r="AA1797" s="36"/>
      <c r="AB1797" s="72"/>
      <c r="AC1797" s="16"/>
      <c r="AD1797" s="36"/>
      <c r="AE1797" s="24">
        <f t="shared" si="115"/>
        <v>4</v>
      </c>
      <c r="AH1797" s="25" t="str">
        <f t="shared" ca="1" si="7"/>
        <v>-</v>
      </c>
      <c r="AI1797" s="15">
        <f t="shared" ca="1" si="8"/>
        <v>18.376588985355177</v>
      </c>
      <c r="AJ1797" s="15">
        <f t="shared" ca="1" si="9"/>
        <v>19.534962886302534</v>
      </c>
      <c r="AK1797" s="17">
        <f t="shared" ca="1" si="10"/>
        <v>7.953254369929609E-2</v>
      </c>
      <c r="AL1797" s="17">
        <f t="shared" ca="1" si="11"/>
        <v>8.8840040141312526E-2</v>
      </c>
      <c r="AM1797" s="26">
        <f t="shared" ca="1" si="12"/>
        <v>0</v>
      </c>
      <c r="AN1797" s="26">
        <f t="shared" ca="1" si="13"/>
        <v>0</v>
      </c>
      <c r="AO1797" s="25">
        <f t="shared" si="20"/>
        <v>0</v>
      </c>
      <c r="AP1797" s="26">
        <f t="shared" si="21"/>
        <v>0</v>
      </c>
      <c r="AQ1797" s="25">
        <f t="shared" si="22"/>
        <v>1</v>
      </c>
      <c r="AR1797" s="26">
        <f t="shared" si="23"/>
        <v>0</v>
      </c>
      <c r="AT1797" s="36"/>
      <c r="AU1797" s="36"/>
      <c r="AZ1797">
        <v>563250</v>
      </c>
      <c r="BA1797">
        <f t="shared" si="107"/>
        <v>5632500</v>
      </c>
      <c r="BL1797" s="16">
        <v>2253</v>
      </c>
      <c r="BM1797">
        <f t="shared" si="108"/>
        <v>22530</v>
      </c>
    </row>
    <row r="1798" spans="1:65" x14ac:dyDescent="0.2">
      <c r="A1798" s="40">
        <v>40676</v>
      </c>
      <c r="B1798" s="13">
        <v>17.350000000000001</v>
      </c>
      <c r="C1798" s="14">
        <v>18.649999999999999</v>
      </c>
      <c r="D1798" s="31">
        <f t="shared" si="14"/>
        <v>1098.3506631863906</v>
      </c>
      <c r="E1798" s="31">
        <f t="shared" si="15"/>
        <v>5337.4567796249303</v>
      </c>
      <c r="F1798" s="16">
        <f t="shared" si="0"/>
        <v>6435.8074428113214</v>
      </c>
      <c r="G1798" s="16">
        <f t="shared" si="1"/>
        <v>18.428138815551854</v>
      </c>
      <c r="H1798" s="17">
        <f t="shared" si="2"/>
        <v>6.9705093833779985E-2</v>
      </c>
      <c r="I1798" s="16">
        <v>17.07</v>
      </c>
      <c r="J1798" s="32">
        <f t="shared" si="16"/>
        <v>1.0203913373470963</v>
      </c>
      <c r="K1798" s="72">
        <f t="shared" ca="1" si="83"/>
        <v>1515.7599329775371</v>
      </c>
      <c r="L1798" s="16">
        <v>1512.3199460000001</v>
      </c>
      <c r="M1798" s="21">
        <f t="shared" ca="1" si="84"/>
        <v>2.2746423378436657E-3</v>
      </c>
      <c r="N1798" s="72"/>
      <c r="O1798" s="16"/>
      <c r="P1798" s="21"/>
      <c r="Q1798" s="33">
        <f t="shared" si="17"/>
        <v>0.97960866265290369</v>
      </c>
      <c r="R1798" s="5">
        <f t="shared" ca="1" si="109"/>
        <v>17.487683240679353</v>
      </c>
      <c r="S1798" s="16">
        <v>17.033999999999999</v>
      </c>
      <c r="T1798" s="75">
        <f t="shared" ca="1" si="110"/>
        <v>2.6633981488749188E-2</v>
      </c>
      <c r="U1798" s="5">
        <f t="shared" ca="1" si="5"/>
        <v>33.026159762191305</v>
      </c>
      <c r="V1798" s="76"/>
      <c r="W1798" s="75"/>
      <c r="X1798" s="32">
        <f t="shared" si="18"/>
        <v>1.0407826746941926</v>
      </c>
      <c r="Y1798" s="18">
        <f t="shared" ca="1" si="6"/>
        <v>2702226.9847903918</v>
      </c>
      <c r="Z1798" s="36"/>
      <c r="AA1798" s="36"/>
      <c r="AB1798" s="72"/>
      <c r="AC1798" s="16"/>
      <c r="AD1798" s="36"/>
      <c r="AE1798" s="24">
        <f t="shared" si="115"/>
        <v>3</v>
      </c>
      <c r="AH1798" s="25" t="str">
        <f t="shared" ca="1" si="7"/>
        <v>-</v>
      </c>
      <c r="AI1798" s="15">
        <f t="shared" ca="1" si="8"/>
        <v>18.305610474274964</v>
      </c>
      <c r="AJ1798" s="15">
        <f t="shared" ca="1" si="9"/>
        <v>19.377112613511112</v>
      </c>
      <c r="AK1798" s="17">
        <f t="shared" ca="1" si="10"/>
        <v>7.8523796711996788E-2</v>
      </c>
      <c r="AL1798" s="17">
        <f t="shared" ca="1" si="11"/>
        <v>8.6439851749167004E-2</v>
      </c>
      <c r="AM1798" s="26">
        <f t="shared" ca="1" si="12"/>
        <v>0</v>
      </c>
      <c r="AN1798" s="26">
        <f t="shared" ca="1" si="13"/>
        <v>0</v>
      </c>
      <c r="AO1798" s="25">
        <f t="shared" si="20"/>
        <v>0</v>
      </c>
      <c r="AP1798" s="26">
        <f t="shared" si="21"/>
        <v>0</v>
      </c>
      <c r="AQ1798" s="25">
        <f t="shared" si="22"/>
        <v>1</v>
      </c>
      <c r="AR1798" s="26">
        <f t="shared" si="23"/>
        <v>0</v>
      </c>
      <c r="AT1798" s="36"/>
      <c r="AU1798" s="36"/>
      <c r="AZ1798">
        <v>576750</v>
      </c>
      <c r="BA1798">
        <f t="shared" si="107"/>
        <v>5767500</v>
      </c>
      <c r="BL1798" s="16">
        <v>2307</v>
      </c>
      <c r="BM1798">
        <f t="shared" si="108"/>
        <v>23070</v>
      </c>
    </row>
    <row r="1799" spans="1:65" x14ac:dyDescent="0.2">
      <c r="A1799" s="40">
        <v>40679</v>
      </c>
      <c r="B1799" s="13">
        <v>18</v>
      </c>
      <c r="C1799" s="14">
        <v>19.05</v>
      </c>
      <c r="D1799" s="31">
        <f t="shared" si="14"/>
        <v>732.23377545759377</v>
      </c>
      <c r="E1799" s="31">
        <f t="shared" si="15"/>
        <v>5678.0534553404595</v>
      </c>
      <c r="F1799" s="16">
        <f t="shared" si="0"/>
        <v>6410.2872307980533</v>
      </c>
      <c r="G1799" s="16">
        <f t="shared" si="1"/>
        <v>18.930060684248815</v>
      </c>
      <c r="H1799" s="17">
        <f t="shared" si="2"/>
        <v>5.5118110236220486E-2</v>
      </c>
      <c r="I1799" s="16">
        <v>18.239999999999998</v>
      </c>
      <c r="J1799" s="32">
        <f t="shared" si="16"/>
        <v>1.0231633594106715</v>
      </c>
      <c r="K1799" s="72">
        <f t="shared" ca="1" si="83"/>
        <v>1550.8067992220617</v>
      </c>
      <c r="L1799" s="16">
        <v>1546.880005</v>
      </c>
      <c r="M1799" s="21">
        <f t="shared" ca="1" si="84"/>
        <v>2.5385254249645204E-3</v>
      </c>
      <c r="N1799" s="72"/>
      <c r="O1799" s="16"/>
      <c r="P1799" s="21"/>
      <c r="Q1799" s="33">
        <f t="shared" si="17"/>
        <v>0.97683664058932862</v>
      </c>
      <c r="R1799" s="5">
        <f t="shared" ca="1" si="109"/>
        <v>17.081898109460635</v>
      </c>
      <c r="S1799" s="16">
        <v>16.697001</v>
      </c>
      <c r="T1799" s="75">
        <f t="shared" ca="1" si="110"/>
        <v>2.3051870779706777E-2</v>
      </c>
      <c r="U1799" s="5">
        <f t="shared" ca="1" si="5"/>
        <v>32.260058478772038</v>
      </c>
      <c r="V1799" s="76"/>
      <c r="W1799" s="75"/>
      <c r="X1799" s="32">
        <f t="shared" si="18"/>
        <v>1.0463267188213428</v>
      </c>
      <c r="Y1799" s="18">
        <f t="shared" ca="1" si="6"/>
        <v>2827226.2136533721</v>
      </c>
      <c r="Z1799" s="36"/>
      <c r="AA1799" s="36"/>
      <c r="AB1799" s="72"/>
      <c r="AC1799" s="16"/>
      <c r="AD1799" s="36"/>
      <c r="AE1799" s="24">
        <f t="shared" si="115"/>
        <v>2</v>
      </c>
      <c r="AH1799" s="25" t="str">
        <f t="shared" ca="1" si="7"/>
        <v>-</v>
      </c>
      <c r="AI1799" s="15">
        <f t="shared" ca="1" si="8"/>
        <v>18.265628866411408</v>
      </c>
      <c r="AJ1799" s="15">
        <f t="shared" ca="1" si="9"/>
        <v>19.24955544642923</v>
      </c>
      <c r="AK1799" s="17">
        <f t="shared" ca="1" si="10"/>
        <v>7.5774939551878362E-2</v>
      </c>
      <c r="AL1799" s="17">
        <f t="shared" ca="1" si="11"/>
        <v>8.3322233638930793E-2</v>
      </c>
      <c r="AM1799" s="26">
        <f t="shared" ca="1" si="12"/>
        <v>0</v>
      </c>
      <c r="AN1799" s="26">
        <f t="shared" ca="1" si="13"/>
        <v>0</v>
      </c>
      <c r="AO1799" s="25">
        <f t="shared" si="20"/>
        <v>0</v>
      </c>
      <c r="AP1799" s="26">
        <f t="shared" si="21"/>
        <v>0</v>
      </c>
      <c r="AQ1799" s="25">
        <f t="shared" si="22"/>
        <v>1</v>
      </c>
      <c r="AR1799" s="26">
        <f t="shared" si="23"/>
        <v>0</v>
      </c>
      <c r="AT1799" s="36"/>
      <c r="AU1799" s="36"/>
      <c r="AZ1799">
        <v>600750</v>
      </c>
      <c r="BA1799">
        <f t="shared" si="107"/>
        <v>6007500</v>
      </c>
      <c r="BL1799" s="16">
        <v>2403</v>
      </c>
      <c r="BM1799">
        <f t="shared" si="108"/>
        <v>24030</v>
      </c>
    </row>
    <row r="1800" spans="1:65" x14ac:dyDescent="0.2">
      <c r="A1800" s="40">
        <v>40680</v>
      </c>
      <c r="B1800" s="13">
        <v>17.75</v>
      </c>
      <c r="C1800" s="14">
        <v>18.7</v>
      </c>
      <c r="D1800" s="31">
        <f t="shared" si="14"/>
        <v>366.11688772879688</v>
      </c>
      <c r="E1800" s="31">
        <f t="shared" si="15"/>
        <v>6023.990672092079</v>
      </c>
      <c r="F1800" s="16">
        <f t="shared" si="0"/>
        <v>6390.1075598208754</v>
      </c>
      <c r="G1800" s="16">
        <f t="shared" si="1"/>
        <v>18.645570392972836</v>
      </c>
      <c r="H1800" s="17">
        <f t="shared" si="2"/>
        <v>5.0802139037433136E-2</v>
      </c>
      <c r="I1800" s="16">
        <v>17.55</v>
      </c>
      <c r="J1800" s="32">
        <f t="shared" si="16"/>
        <v>0.98187080300489837</v>
      </c>
      <c r="K1800" s="72">
        <f t="shared" ca="1" si="83"/>
        <v>1522.6298401592862</v>
      </c>
      <c r="L1800" s="16">
        <v>1516.160034</v>
      </c>
      <c r="M1800" s="21">
        <f t="shared" ca="1" si="84"/>
        <v>4.2672316999527475E-3</v>
      </c>
      <c r="N1800" s="72"/>
      <c r="O1800" s="16"/>
      <c r="P1800" s="21"/>
      <c r="Q1800" s="33">
        <f t="shared" si="17"/>
        <v>1.0181291969951016</v>
      </c>
      <c r="R1800" s="5">
        <f t="shared" ca="1" si="109"/>
        <v>17.390854695021201</v>
      </c>
      <c r="S1800" s="16">
        <v>17</v>
      </c>
      <c r="T1800" s="75">
        <f t="shared" ca="1" si="110"/>
        <v>2.2991452648305918E-2</v>
      </c>
      <c r="U1800" s="5">
        <f t="shared" ca="1" si="5"/>
        <v>32.84378297436858</v>
      </c>
      <c r="V1800" s="76"/>
      <c r="W1800" s="75"/>
      <c r="X1800" s="32">
        <f t="shared" si="18"/>
        <v>0.96374160600979664</v>
      </c>
      <c r="Y1800" s="18">
        <f t="shared" ca="1" si="6"/>
        <v>2724536.2096418473</v>
      </c>
      <c r="Z1800" s="36"/>
      <c r="AA1800" s="36"/>
      <c r="AB1800" s="72"/>
      <c r="AC1800" s="16"/>
      <c r="AD1800" s="36"/>
      <c r="AE1800" s="24">
        <f t="shared" si="115"/>
        <v>1</v>
      </c>
      <c r="AH1800" s="25" t="str">
        <f t="shared" ca="1" si="7"/>
        <v>-</v>
      </c>
      <c r="AI1800" s="15">
        <f t="shared" ca="1" si="8"/>
        <v>18.235388936088924</v>
      </c>
      <c r="AJ1800" s="15">
        <f t="shared" ca="1" si="9"/>
        <v>19.134233334950405</v>
      </c>
      <c r="AK1800" s="17">
        <f t="shared" ca="1" si="10"/>
        <v>7.186353655325424E-2</v>
      </c>
      <c r="AL1800" s="17">
        <f t="shared" ca="1" si="11"/>
        <v>7.9641499981831593E-2</v>
      </c>
      <c r="AM1800" s="26">
        <f t="shared" ca="1" si="12"/>
        <v>0</v>
      </c>
      <c r="AN1800" s="26">
        <f t="shared" ca="1" si="13"/>
        <v>0</v>
      </c>
      <c r="AO1800" s="25">
        <f t="shared" si="20"/>
        <v>0</v>
      </c>
      <c r="AP1800" s="26">
        <f t="shared" si="21"/>
        <v>0</v>
      </c>
      <c r="AQ1800" s="25">
        <f t="shared" si="22"/>
        <v>1</v>
      </c>
      <c r="AR1800" s="26">
        <f t="shared" si="23"/>
        <v>0</v>
      </c>
      <c r="AT1800" s="36"/>
      <c r="AU1800" s="36"/>
      <c r="AZ1800">
        <v>578250</v>
      </c>
      <c r="BA1800">
        <f t="shared" si="107"/>
        <v>5782500</v>
      </c>
      <c r="BL1800" s="16">
        <v>2313</v>
      </c>
      <c r="BM1800">
        <f t="shared" si="108"/>
        <v>23130</v>
      </c>
    </row>
    <row r="1801" spans="1:65" x14ac:dyDescent="0.2">
      <c r="A1801" s="41">
        <v>40681</v>
      </c>
      <c r="B1801" s="13">
        <v>18.05</v>
      </c>
      <c r="C1801" s="14">
        <v>19.75</v>
      </c>
      <c r="D1801" s="31">
        <f t="shared" si="14"/>
        <v>6371.5080387865255</v>
      </c>
      <c r="E1801" s="31">
        <f t="shared" si="15"/>
        <v>0</v>
      </c>
      <c r="F1801" s="16">
        <f t="shared" si="0"/>
        <v>6371.5080387865255</v>
      </c>
      <c r="G1801" s="16">
        <f t="shared" si="1"/>
        <v>18.05</v>
      </c>
      <c r="H1801" s="17">
        <f t="shared" si="2"/>
        <v>8.6075949367088622E-2</v>
      </c>
      <c r="I1801" s="16">
        <v>16.23</v>
      </c>
      <c r="J1801" s="32">
        <f t="shared" si="16"/>
        <v>0.96524064171123003</v>
      </c>
      <c r="K1801" s="72">
        <f t="shared" ca="1" si="83"/>
        <v>1469.6442871085753</v>
      </c>
      <c r="L1801" s="16">
        <v>1475.1999510000001</v>
      </c>
      <c r="M1801" s="21">
        <f t="shared" ca="1" si="84"/>
        <v>-3.7660412662423744E-3</v>
      </c>
      <c r="N1801" s="72"/>
      <c r="O1801" s="16"/>
      <c r="P1801" s="21"/>
      <c r="Q1801" s="33">
        <f t="shared" si="17"/>
        <v>1.03475935828877</v>
      </c>
      <c r="R1801" s="5">
        <f t="shared" ca="1" si="109"/>
        <v>17.994599981714877</v>
      </c>
      <c r="S1801" s="16">
        <v>17.440999999999999</v>
      </c>
      <c r="T1801" s="75">
        <f t="shared" ca="1" si="110"/>
        <v>3.1741298189030362E-2</v>
      </c>
      <c r="U1801" s="5">
        <f t="shared" ca="1" si="5"/>
        <v>33.984248289033658</v>
      </c>
      <c r="V1801" s="76"/>
      <c r="W1801" s="75"/>
      <c r="X1801" s="32">
        <f t="shared" si="18"/>
        <v>0.93048128342246006</v>
      </c>
      <c r="Y1801" s="18">
        <f t="shared" ca="1" si="6"/>
        <v>2534963.1042416524</v>
      </c>
      <c r="Z1801" s="36"/>
      <c r="AA1801" s="36"/>
      <c r="AB1801" s="72"/>
      <c r="AC1801" s="16"/>
      <c r="AD1801" s="36"/>
      <c r="AE1801" s="24">
        <v>19</v>
      </c>
      <c r="AH1801" s="25" t="str">
        <f t="shared" ca="1" si="7"/>
        <v>-</v>
      </c>
      <c r="AI1801" s="15">
        <f t="shared" ca="1" si="8"/>
        <v>18.144808629272021</v>
      </c>
      <c r="AJ1801" s="15">
        <f t="shared" ca="1" si="9"/>
        <v>19.045618969436628</v>
      </c>
      <c r="AK1801" s="17">
        <f t="shared" ca="1" si="10"/>
        <v>7.2015388920296478E-2</v>
      </c>
      <c r="AL1801" s="17">
        <f t="shared" ca="1" si="11"/>
        <v>7.8836350983941289E-2</v>
      </c>
      <c r="AM1801" s="26">
        <f t="shared" ca="1" si="12"/>
        <v>0</v>
      </c>
      <c r="AN1801" s="26">
        <f t="shared" ca="1" si="13"/>
        <v>0</v>
      </c>
      <c r="AO1801" s="25">
        <f t="shared" si="20"/>
        <v>0</v>
      </c>
      <c r="AP1801" s="26">
        <f t="shared" si="21"/>
        <v>0</v>
      </c>
      <c r="AQ1801" s="25">
        <f t="shared" si="22"/>
        <v>1</v>
      </c>
      <c r="AR1801" s="26">
        <f t="shared" si="23"/>
        <v>0</v>
      </c>
      <c r="AT1801" s="36"/>
      <c r="AU1801" s="36"/>
      <c r="AZ1801">
        <v>547000</v>
      </c>
      <c r="BA1801">
        <f t="shared" si="107"/>
        <v>5470000</v>
      </c>
      <c r="BL1801" s="16">
        <v>2188</v>
      </c>
      <c r="BM1801">
        <f t="shared" si="108"/>
        <v>21880</v>
      </c>
    </row>
    <row r="1802" spans="1:65" x14ac:dyDescent="0.2">
      <c r="A1802" s="40">
        <v>40682</v>
      </c>
      <c r="B1802" s="13">
        <v>17.649999999999999</v>
      </c>
      <c r="C1802" s="14">
        <v>19.600000000000001</v>
      </c>
      <c r="D1802" s="31">
        <f t="shared" si="14"/>
        <v>6036.1655104293404</v>
      </c>
      <c r="E1802" s="31">
        <f t="shared" si="15"/>
        <v>306.47760186568098</v>
      </c>
      <c r="F1802" s="16">
        <f t="shared" si="0"/>
        <v>6342.6431122950216</v>
      </c>
      <c r="G1802" s="16">
        <f t="shared" si="1"/>
        <v>17.744224334091822</v>
      </c>
      <c r="H1802" s="17">
        <f t="shared" si="2"/>
        <v>9.9489795918367485E-2</v>
      </c>
      <c r="I1802" s="16">
        <v>15.52</v>
      </c>
      <c r="J1802" s="32">
        <f t="shared" si="16"/>
        <v>0.97860595244905979</v>
      </c>
      <c r="K1802" s="72">
        <f t="shared" ca="1" si="83"/>
        <v>1438.144014707108</v>
      </c>
      <c r="L1802" s="16">
        <v>1442.5600589999999</v>
      </c>
      <c r="M1802" s="21">
        <f t="shared" ca="1" si="84"/>
        <v>-3.0612550689592547E-3</v>
      </c>
      <c r="N1802" s="72"/>
      <c r="O1802" s="16"/>
      <c r="P1802" s="21"/>
      <c r="Q1802" s="33">
        <f t="shared" si="17"/>
        <v>1.0213940475509402</v>
      </c>
      <c r="R1802" s="5">
        <f t="shared" ca="1" si="109"/>
        <v>18.378811640366145</v>
      </c>
      <c r="S1802" s="16">
        <v>17.809999000000001</v>
      </c>
      <c r="T1802" s="75">
        <f t="shared" ca="1" si="110"/>
        <v>3.1937825508364347E-2</v>
      </c>
      <c r="U1802" s="5">
        <f t="shared" ca="1" si="5"/>
        <v>34.710120556210192</v>
      </c>
      <c r="V1802" s="76"/>
      <c r="W1802" s="75"/>
      <c r="X1802" s="32">
        <f t="shared" si="18"/>
        <v>0.95721190489811958</v>
      </c>
      <c r="Y1802" s="18">
        <f t="shared" ca="1" si="6"/>
        <v>2426337.1665042341</v>
      </c>
      <c r="Z1802" s="36"/>
      <c r="AA1802" s="36"/>
      <c r="AB1802" s="72"/>
      <c r="AC1802" s="16"/>
      <c r="AD1802" s="36"/>
      <c r="AE1802" s="24">
        <f t="shared" ref="AE1802:AE1819" si="116">AE1801-1</f>
        <v>18</v>
      </c>
      <c r="AH1802" s="25" t="str">
        <f t="shared" ca="1" si="7"/>
        <v>-</v>
      </c>
      <c r="AI1802" s="15">
        <f t="shared" ca="1" si="8"/>
        <v>18.086594052264765</v>
      </c>
      <c r="AJ1802" s="15">
        <f t="shared" ca="1" si="9"/>
        <v>18.951127454662078</v>
      </c>
      <c r="AK1802" s="17">
        <f t="shared" ca="1" si="10"/>
        <v>7.5639023360667842E-2</v>
      </c>
      <c r="AL1802" s="17">
        <f t="shared" ca="1" si="11"/>
        <v>7.9221129895505921E-2</v>
      </c>
      <c r="AM1802" s="26">
        <f t="shared" ca="1" si="12"/>
        <v>0</v>
      </c>
      <c r="AN1802" s="26">
        <f t="shared" ca="1" si="13"/>
        <v>0</v>
      </c>
      <c r="AO1802" s="25">
        <f t="shared" si="20"/>
        <v>0</v>
      </c>
      <c r="AP1802" s="26">
        <f t="shared" si="21"/>
        <v>0</v>
      </c>
      <c r="AQ1802" s="25">
        <f t="shared" si="22"/>
        <v>1</v>
      </c>
      <c r="AR1802" s="26">
        <f t="shared" si="23"/>
        <v>0</v>
      </c>
      <c r="AT1802" s="36"/>
      <c r="AU1802" s="36"/>
      <c r="AZ1802">
        <v>521500</v>
      </c>
      <c r="BA1802">
        <f t="shared" si="107"/>
        <v>5215000</v>
      </c>
      <c r="BL1802" s="16">
        <v>2086</v>
      </c>
      <c r="BM1802">
        <f t="shared" si="108"/>
        <v>20860</v>
      </c>
    </row>
    <row r="1803" spans="1:65" x14ac:dyDescent="0.2">
      <c r="A1803" s="40">
        <v>40683</v>
      </c>
      <c r="B1803" s="13">
        <v>18.05</v>
      </c>
      <c r="C1803" s="14">
        <v>20</v>
      </c>
      <c r="D1803" s="31">
        <f t="shared" si="14"/>
        <v>5700.8229820721544</v>
      </c>
      <c r="E1803" s="31">
        <f t="shared" si="15"/>
        <v>608.45697051386082</v>
      </c>
      <c r="F1803" s="16">
        <f t="shared" si="0"/>
        <v>6309.2799525860155</v>
      </c>
      <c r="G1803" s="16">
        <f t="shared" si="1"/>
        <v>18.238054912988243</v>
      </c>
      <c r="H1803" s="17">
        <f t="shared" si="2"/>
        <v>9.749999999999992E-2</v>
      </c>
      <c r="I1803" s="16">
        <v>17.43</v>
      </c>
      <c r="J1803" s="32">
        <f t="shared" si="16"/>
        <v>1.0224239695387838</v>
      </c>
      <c r="K1803" s="72">
        <f t="shared" ca="1" si="83"/>
        <v>1470.3329673125859</v>
      </c>
      <c r="L1803" s="16">
        <v>1456.6400149999999</v>
      </c>
      <c r="M1803" s="21">
        <f t="shared" ca="1" si="84"/>
        <v>9.400368087914935E-3</v>
      </c>
      <c r="N1803" s="72"/>
      <c r="O1803" s="16"/>
      <c r="P1803" s="21"/>
      <c r="Q1803" s="33">
        <f t="shared" si="17"/>
        <v>0.97757603046121633</v>
      </c>
      <c r="R1803" s="5">
        <f t="shared" ca="1" si="109"/>
        <v>17.965937259486083</v>
      </c>
      <c r="S1803" s="16">
        <v>17.617999999999999</v>
      </c>
      <c r="T1803" s="75">
        <f t="shared" ca="1" si="110"/>
        <v>1.9748964666028161E-2</v>
      </c>
      <c r="U1803" s="5">
        <f t="shared" ca="1" si="5"/>
        <v>33.930620200914319</v>
      </c>
      <c r="V1803" s="76"/>
      <c r="W1803" s="75"/>
      <c r="X1803" s="32">
        <f t="shared" si="18"/>
        <v>1.0448479390775673</v>
      </c>
      <c r="Y1803" s="18">
        <f t="shared" ca="1" si="6"/>
        <v>2534986.5415498111</v>
      </c>
      <c r="Z1803" s="36"/>
      <c r="AA1803" s="36"/>
      <c r="AB1803" s="72"/>
      <c r="AC1803" s="16"/>
      <c r="AD1803" s="36"/>
      <c r="AE1803" s="24">
        <f t="shared" si="116"/>
        <v>17</v>
      </c>
      <c r="AH1803" s="25" t="str">
        <f t="shared" ca="1" si="7"/>
        <v>-</v>
      </c>
      <c r="AI1803" s="15">
        <f t="shared" ca="1" si="8"/>
        <v>18.090787143359442</v>
      </c>
      <c r="AJ1803" s="15">
        <f t="shared" ca="1" si="9"/>
        <v>18.890676649726785</v>
      </c>
      <c r="AK1803" s="17">
        <f t="shared" ca="1" si="10"/>
        <v>7.6448514732148268E-2</v>
      </c>
      <c r="AL1803" s="17">
        <f t="shared" ca="1" si="11"/>
        <v>7.971026033028851E-2</v>
      </c>
      <c r="AM1803" s="26">
        <f t="shared" ca="1" si="12"/>
        <v>0</v>
      </c>
      <c r="AN1803" s="26">
        <f t="shared" ca="1" si="13"/>
        <v>0</v>
      </c>
      <c r="AO1803" s="25">
        <f t="shared" si="20"/>
        <v>0</v>
      </c>
      <c r="AP1803" s="26">
        <f t="shared" si="21"/>
        <v>0</v>
      </c>
      <c r="AQ1803" s="25">
        <f t="shared" si="22"/>
        <v>1</v>
      </c>
      <c r="AR1803" s="26">
        <f t="shared" si="23"/>
        <v>0</v>
      </c>
      <c r="AT1803" s="36"/>
      <c r="AU1803" s="36"/>
      <c r="AZ1803">
        <v>533250</v>
      </c>
      <c r="BA1803">
        <f t="shared" si="107"/>
        <v>5332500</v>
      </c>
      <c r="BL1803" s="16">
        <v>2133</v>
      </c>
      <c r="BM1803">
        <f t="shared" si="108"/>
        <v>21330</v>
      </c>
    </row>
    <row r="1804" spans="1:65" x14ac:dyDescent="0.2">
      <c r="A1804" s="40">
        <v>40686</v>
      </c>
      <c r="B1804" s="13">
        <v>18.55</v>
      </c>
      <c r="C1804" s="14">
        <v>20.3</v>
      </c>
      <c r="D1804" s="31">
        <f t="shared" si="14"/>
        <v>5365.4804537149685</v>
      </c>
      <c r="E1804" s="31">
        <f t="shared" si="15"/>
        <v>911.10360235622079</v>
      </c>
      <c r="F1804" s="16">
        <f t="shared" si="0"/>
        <v>6276.5840560711895</v>
      </c>
      <c r="G1804" s="16">
        <f t="shared" si="1"/>
        <v>18.80402851134944</v>
      </c>
      <c r="H1804" s="17">
        <f t="shared" si="2"/>
        <v>8.6206896551724088E-2</v>
      </c>
      <c r="I1804" s="16">
        <v>18.27</v>
      </c>
      <c r="J1804" s="32">
        <f t="shared" si="16"/>
        <v>1.0256895554460497</v>
      </c>
      <c r="K1804" s="72">
        <f t="shared" ca="1" si="83"/>
        <v>1508.0436851747365</v>
      </c>
      <c r="L1804" s="16">
        <v>1504.6400149999999</v>
      </c>
      <c r="M1804" s="21">
        <f t="shared" ca="1" si="84"/>
        <v>2.2621159485357628E-3</v>
      </c>
      <c r="N1804" s="72"/>
      <c r="O1804" s="16"/>
      <c r="P1804" s="21"/>
      <c r="Q1804" s="33">
        <f t="shared" si="17"/>
        <v>0.97431044455395022</v>
      </c>
      <c r="R1804" s="5">
        <f t="shared" ca="1" si="109"/>
        <v>17.503671107822989</v>
      </c>
      <c r="S1804" s="16">
        <v>17.016000999999999</v>
      </c>
      <c r="T1804" s="75">
        <f t="shared" ca="1" si="110"/>
        <v>2.8659501596349769E-2</v>
      </c>
      <c r="U1804" s="5">
        <f t="shared" ca="1" si="5"/>
        <v>33.057825864203494</v>
      </c>
      <c r="V1804" s="76"/>
      <c r="W1804" s="75"/>
      <c r="X1804" s="32">
        <f t="shared" si="18"/>
        <v>1.0513791108920996</v>
      </c>
      <c r="Y1804" s="18">
        <f t="shared" ca="1" si="6"/>
        <v>2665056.4889248651</v>
      </c>
      <c r="Z1804" s="36"/>
      <c r="AA1804" s="36"/>
      <c r="AB1804" s="72"/>
      <c r="AC1804" s="16"/>
      <c r="AD1804" s="36"/>
      <c r="AE1804" s="24">
        <f t="shared" si="116"/>
        <v>16</v>
      </c>
      <c r="AH1804" s="25" t="str">
        <f t="shared" ca="1" si="7"/>
        <v>-</v>
      </c>
      <c r="AI1804" s="15">
        <f t="shared" ca="1" si="8"/>
        <v>18.129115090047449</v>
      </c>
      <c r="AJ1804" s="15">
        <f t="shared" ca="1" si="9"/>
        <v>18.85640926918893</v>
      </c>
      <c r="AK1804" s="17">
        <f t="shared" ca="1" si="10"/>
        <v>7.9198815185138952E-2</v>
      </c>
      <c r="AL1804" s="17">
        <f t="shared" ca="1" si="11"/>
        <v>7.9478300356596893E-2</v>
      </c>
      <c r="AM1804" s="26">
        <f t="shared" ca="1" si="12"/>
        <v>0</v>
      </c>
      <c r="AN1804" s="26">
        <f t="shared" ca="1" si="13"/>
        <v>0</v>
      </c>
      <c r="AO1804" s="25">
        <f t="shared" si="20"/>
        <v>0</v>
      </c>
      <c r="AP1804" s="26">
        <f t="shared" si="21"/>
        <v>0</v>
      </c>
      <c r="AQ1804" s="25">
        <f t="shared" si="22"/>
        <v>1</v>
      </c>
      <c r="AR1804" s="26">
        <f t="shared" si="23"/>
        <v>0</v>
      </c>
      <c r="AT1804" s="36"/>
      <c r="AU1804" s="36"/>
      <c r="AZ1804">
        <v>568500</v>
      </c>
      <c r="BA1804">
        <f t="shared" si="107"/>
        <v>5685000</v>
      </c>
      <c r="BL1804" s="16">
        <v>2274</v>
      </c>
      <c r="BM1804">
        <f t="shared" si="108"/>
        <v>22740</v>
      </c>
    </row>
    <row r="1805" spans="1:65" x14ac:dyDescent="0.2">
      <c r="A1805" s="40">
        <v>40687</v>
      </c>
      <c r="B1805" s="13">
        <v>18.3</v>
      </c>
      <c r="C1805" s="14">
        <v>20.149999999999999</v>
      </c>
      <c r="D1805" s="31">
        <f t="shared" si="14"/>
        <v>5030.1379253577834</v>
      </c>
      <c r="E1805" s="31">
        <f t="shared" si="15"/>
        <v>1217.5372920619247</v>
      </c>
      <c r="F1805" s="16">
        <f t="shared" si="0"/>
        <v>6247.6752174197081</v>
      </c>
      <c r="G1805" s="16">
        <f t="shared" si="1"/>
        <v>18.660525141261235</v>
      </c>
      <c r="H1805" s="17">
        <f t="shared" si="2"/>
        <v>9.1811414392059421E-2</v>
      </c>
      <c r="I1805" s="16">
        <v>17.82</v>
      </c>
      <c r="J1805" s="32">
        <f t="shared" si="16"/>
        <v>0.98779780321656452</v>
      </c>
      <c r="K1805" s="72">
        <f t="shared" ca="1" si="83"/>
        <v>1489.5815096410247</v>
      </c>
      <c r="L1805" s="16">
        <v>1502.079956</v>
      </c>
      <c r="M1805" s="21">
        <f t="shared" ca="1" si="84"/>
        <v>-8.3207596966132086E-3</v>
      </c>
      <c r="N1805" s="72"/>
      <c r="O1805" s="16"/>
      <c r="P1805" s="21"/>
      <c r="Q1805" s="33">
        <f t="shared" si="17"/>
        <v>1.0122021967834354</v>
      </c>
      <c r="R1805" s="5">
        <f t="shared" ca="1" si="109"/>
        <v>17.716516269599001</v>
      </c>
      <c r="S1805" s="16">
        <v>17.073999000000001</v>
      </c>
      <c r="T1805" s="75">
        <f t="shared" ca="1" si="110"/>
        <v>3.7631328758951005E-2</v>
      </c>
      <c r="U1805" s="5">
        <f t="shared" ca="1" si="5"/>
        <v>33.460058401813782</v>
      </c>
      <c r="V1805" s="76"/>
      <c r="W1805" s="75"/>
      <c r="X1805" s="32">
        <f t="shared" si="18"/>
        <v>0.97559560643312904</v>
      </c>
      <c r="Y1805" s="18">
        <f t="shared" ca="1" si="6"/>
        <v>2599846.2862080014</v>
      </c>
      <c r="Z1805" s="36"/>
      <c r="AA1805" s="36"/>
      <c r="AB1805" s="72"/>
      <c r="AC1805" s="16"/>
      <c r="AD1805" s="36"/>
      <c r="AE1805" s="24">
        <f t="shared" si="116"/>
        <v>15</v>
      </c>
      <c r="AH1805" s="25" t="str">
        <f t="shared" ca="1" si="7"/>
        <v>-</v>
      </c>
      <c r="AI1805" s="15">
        <f t="shared" ca="1" si="8"/>
        <v>18.177021307248769</v>
      </c>
      <c r="AJ1805" s="15">
        <f t="shared" ca="1" si="9"/>
        <v>18.821143838666373</v>
      </c>
      <c r="AK1805" s="17">
        <f t="shared" ca="1" si="10"/>
        <v>8.5314365877778783E-2</v>
      </c>
      <c r="AL1805" s="17">
        <f t="shared" ca="1" si="11"/>
        <v>8.0063588224185703E-2</v>
      </c>
      <c r="AM1805" s="26">
        <f t="shared" ca="1" si="12"/>
        <v>0</v>
      </c>
      <c r="AN1805" s="26">
        <f t="shared" ca="1" si="13"/>
        <v>1</v>
      </c>
      <c r="AO1805" s="25">
        <f t="shared" si="20"/>
        <v>0</v>
      </c>
      <c r="AP1805" s="26">
        <f t="shared" si="21"/>
        <v>0</v>
      </c>
      <c r="AQ1805" s="25">
        <f t="shared" si="22"/>
        <v>1</v>
      </c>
      <c r="AR1805" s="26">
        <f t="shared" si="23"/>
        <v>0</v>
      </c>
      <c r="AT1805" s="36"/>
      <c r="AU1805" s="36"/>
      <c r="AZ1805">
        <v>566250</v>
      </c>
      <c r="BA1805">
        <f t="shared" si="107"/>
        <v>5662500</v>
      </c>
      <c r="BL1805" s="16">
        <v>2265</v>
      </c>
      <c r="BM1805">
        <f t="shared" si="108"/>
        <v>22650</v>
      </c>
    </row>
    <row r="1806" spans="1:65" x14ac:dyDescent="0.2">
      <c r="A1806" s="40">
        <v>40688</v>
      </c>
      <c r="B1806" s="13">
        <v>17.95</v>
      </c>
      <c r="C1806" s="14">
        <v>19.899999999999999</v>
      </c>
      <c r="D1806" s="31">
        <f t="shared" si="14"/>
        <v>4694.7953970005974</v>
      </c>
      <c r="E1806" s="31">
        <f t="shared" si="15"/>
        <v>1522.0915485848277</v>
      </c>
      <c r="F1806" s="16">
        <f t="shared" si="0"/>
        <v>6216.8869455854256</v>
      </c>
      <c r="G1806" s="16">
        <f t="shared" si="1"/>
        <v>18.42742198719699</v>
      </c>
      <c r="H1806" s="17">
        <f t="shared" si="2"/>
        <v>9.7989949748743643E-2</v>
      </c>
      <c r="I1806" s="16">
        <v>17.07</v>
      </c>
      <c r="J1806" s="32">
        <f t="shared" si="16"/>
        <v>0.98264182352985863</v>
      </c>
      <c r="K1806" s="72">
        <f t="shared" ca="1" si="83"/>
        <v>1463.6654177910336</v>
      </c>
      <c r="L1806" s="16">
        <v>1459.1999510000001</v>
      </c>
      <c r="M1806" s="21">
        <f t="shared" ca="1" si="84"/>
        <v>3.0602158312665524E-3</v>
      </c>
      <c r="N1806" s="72"/>
      <c r="O1806" s="16"/>
      <c r="P1806" s="21"/>
      <c r="Q1806" s="33">
        <f t="shared" si="17"/>
        <v>1.0173581764701414</v>
      </c>
      <c r="R1806" s="5">
        <f t="shared" ca="1" si="109"/>
        <v>18.023291827529974</v>
      </c>
      <c r="S1806" s="16">
        <v>17.57</v>
      </c>
      <c r="T1806" s="75">
        <f t="shared" ca="1" si="110"/>
        <v>2.5799193371085574E-2</v>
      </c>
      <c r="U1806" s="5">
        <f t="shared" ca="1" si="5"/>
        <v>34.039698596523799</v>
      </c>
      <c r="V1806" s="76"/>
      <c r="W1806" s="75"/>
      <c r="X1806" s="32">
        <f t="shared" si="18"/>
        <v>0.96528364705971714</v>
      </c>
      <c r="Y1806" s="18">
        <f t="shared" ca="1" si="6"/>
        <v>2509423.941031557</v>
      </c>
      <c r="Z1806" s="36"/>
      <c r="AA1806" s="36"/>
      <c r="AB1806" s="72"/>
      <c r="AC1806" s="16"/>
      <c r="AD1806" s="36"/>
      <c r="AE1806" s="24">
        <f t="shared" si="116"/>
        <v>14</v>
      </c>
      <c r="AH1806" s="25" t="str">
        <f t="shared" ca="1" si="7"/>
        <v>-</v>
      </c>
      <c r="AI1806" s="15">
        <f t="shared" ca="1" si="8"/>
        <v>18.217739170462789</v>
      </c>
      <c r="AJ1806" s="15">
        <f t="shared" ca="1" si="9"/>
        <v>18.765935446272472</v>
      </c>
      <c r="AK1806" s="17">
        <f t="shared" ca="1" si="10"/>
        <v>9.317900099633053E-2</v>
      </c>
      <c r="AL1806" s="17">
        <f t="shared" ca="1" si="11"/>
        <v>8.0858502719141079E-2</v>
      </c>
      <c r="AM1806" s="26">
        <f t="shared" ca="1" si="12"/>
        <v>0</v>
      </c>
      <c r="AN1806" s="26">
        <f t="shared" ca="1" si="13"/>
        <v>1</v>
      </c>
      <c r="AO1806" s="25">
        <f t="shared" si="20"/>
        <v>0</v>
      </c>
      <c r="AP1806" s="26">
        <f t="shared" si="21"/>
        <v>0</v>
      </c>
      <c r="AQ1806" s="25">
        <f t="shared" si="22"/>
        <v>1</v>
      </c>
      <c r="AR1806" s="26">
        <f t="shared" si="23"/>
        <v>0</v>
      </c>
      <c r="AT1806" s="36"/>
      <c r="AU1806" s="36"/>
      <c r="AZ1806">
        <v>534750</v>
      </c>
      <c r="BA1806">
        <f t="shared" si="107"/>
        <v>5347500</v>
      </c>
      <c r="BL1806" s="16">
        <v>2139</v>
      </c>
      <c r="BM1806">
        <f t="shared" si="108"/>
        <v>21390</v>
      </c>
    </row>
    <row r="1807" spans="1:65" x14ac:dyDescent="0.2">
      <c r="A1807" s="40">
        <v>40689</v>
      </c>
      <c r="B1807" s="13">
        <v>17.45</v>
      </c>
      <c r="C1807" s="14">
        <v>19.350000000000001</v>
      </c>
      <c r="D1807" s="31">
        <f t="shared" si="14"/>
        <v>4359.4528686434114</v>
      </c>
      <c r="E1807" s="31">
        <f t="shared" si="15"/>
        <v>1824.5738794396759</v>
      </c>
      <c r="F1807" s="16">
        <f t="shared" si="0"/>
        <v>6184.0267480830871</v>
      </c>
      <c r="G1807" s="16">
        <f t="shared" si="1"/>
        <v>18.010587868092582</v>
      </c>
      <c r="H1807" s="17">
        <f t="shared" si="2"/>
        <v>9.8191214470284338E-2</v>
      </c>
      <c r="I1807" s="16">
        <v>16.09</v>
      </c>
      <c r="J1807" s="32">
        <f t="shared" si="16"/>
        <v>0.97221361079984159</v>
      </c>
      <c r="K1807" s="72">
        <f t="shared" ca="1" si="83"/>
        <v>1422.9374281607184</v>
      </c>
      <c r="L1807" s="16">
        <v>1426.5600589999999</v>
      </c>
      <c r="M1807" s="21">
        <f t="shared" ca="1" si="84"/>
        <v>-2.5394169817294426E-3</v>
      </c>
      <c r="N1807" s="72"/>
      <c r="O1807" s="16"/>
      <c r="P1807" s="21"/>
      <c r="Q1807" s="33">
        <f t="shared" si="17"/>
        <v>1.0277863892001584</v>
      </c>
      <c r="R1807" s="5">
        <f t="shared" ca="1" si="109"/>
        <v>18.523322339523599</v>
      </c>
      <c r="S1807" s="16">
        <v>17.934000000000001</v>
      </c>
      <c r="T1807" s="75">
        <f t="shared" ca="1" si="110"/>
        <v>3.2860618909534837E-2</v>
      </c>
      <c r="U1807" s="5">
        <f t="shared" ca="1" si="5"/>
        <v>34.984341164898105</v>
      </c>
      <c r="V1807" s="76"/>
      <c r="W1807" s="75"/>
      <c r="X1807" s="32">
        <f t="shared" si="18"/>
        <v>0.94442722159968318</v>
      </c>
      <c r="Y1807" s="18">
        <f t="shared" ca="1" si="6"/>
        <v>2369812.305413668</v>
      </c>
      <c r="Z1807" s="36"/>
      <c r="AA1807" s="36"/>
      <c r="AB1807" s="72"/>
      <c r="AC1807" s="16"/>
      <c r="AD1807" s="36"/>
      <c r="AE1807" s="24">
        <f t="shared" si="116"/>
        <v>13</v>
      </c>
      <c r="AH1807" s="25" t="str">
        <f t="shared" ca="1" si="7"/>
        <v>-</v>
      </c>
      <c r="AI1807" s="15">
        <f t="shared" ca="1" si="8"/>
        <v>18.249812085066701</v>
      </c>
      <c r="AJ1807" s="15">
        <f t="shared" ca="1" si="9"/>
        <v>18.71558966278797</v>
      </c>
      <c r="AK1807" s="17">
        <f t="shared" ca="1" si="10"/>
        <v>9.5198211846863154E-2</v>
      </c>
      <c r="AL1807" s="17">
        <f t="shared" ca="1" si="11"/>
        <v>8.1880364109467349E-2</v>
      </c>
      <c r="AM1807" s="26">
        <f t="shared" ca="1" si="12"/>
        <v>0</v>
      </c>
      <c r="AN1807" s="26">
        <f t="shared" ca="1" si="13"/>
        <v>1</v>
      </c>
      <c r="AO1807" s="25">
        <f t="shared" si="20"/>
        <v>0</v>
      </c>
      <c r="AP1807" s="26">
        <f t="shared" si="21"/>
        <v>0</v>
      </c>
      <c r="AQ1807" s="25">
        <f t="shared" si="22"/>
        <v>1</v>
      </c>
      <c r="AR1807" s="26">
        <f t="shared" si="23"/>
        <v>0</v>
      </c>
      <c r="AT1807" s="36"/>
      <c r="AU1807" s="36"/>
      <c r="AZ1807">
        <v>511500</v>
      </c>
      <c r="BA1807">
        <f t="shared" si="107"/>
        <v>5115000</v>
      </c>
      <c r="BL1807" s="16">
        <v>2046</v>
      </c>
      <c r="BM1807">
        <f t="shared" si="108"/>
        <v>20460</v>
      </c>
    </row>
    <row r="1808" spans="1:65" x14ac:dyDescent="0.2">
      <c r="A1808" s="40">
        <v>40690</v>
      </c>
      <c r="B1808" s="13">
        <v>17.100000000000001</v>
      </c>
      <c r="C1808" s="14">
        <v>19.05</v>
      </c>
      <c r="D1808" s="31">
        <f t="shared" si="14"/>
        <v>4024.1103402862259</v>
      </c>
      <c r="E1808" s="31">
        <f t="shared" si="15"/>
        <v>2126.9887176739335</v>
      </c>
      <c r="F1808" s="16">
        <f t="shared" si="0"/>
        <v>6151.0990579601594</v>
      </c>
      <c r="G1808" s="16">
        <f t="shared" si="1"/>
        <v>17.77429055529462</v>
      </c>
      <c r="H1808" s="17">
        <f t="shared" si="2"/>
        <v>0.10236220472440938</v>
      </c>
      <c r="I1808" s="16">
        <v>15.98</v>
      </c>
      <c r="J1808" s="32">
        <f t="shared" si="16"/>
        <v>0.98162531180109736</v>
      </c>
      <c r="K1808" s="72">
        <f t="shared" ca="1" si="83"/>
        <v>1396.7344522053322</v>
      </c>
      <c r="L1808" s="16">
        <v>1404.160034</v>
      </c>
      <c r="M1808" s="21">
        <f t="shared" ca="1" si="84"/>
        <v>-5.2882731418545546E-3</v>
      </c>
      <c r="N1808" s="72"/>
      <c r="O1808" s="16"/>
      <c r="P1808" s="21"/>
      <c r="Q1808" s="33">
        <f t="shared" si="17"/>
        <v>1.0183746881989026</v>
      </c>
      <c r="R1808" s="5">
        <f t="shared" ca="1" si="109"/>
        <v>18.862896775712219</v>
      </c>
      <c r="S1808" s="16">
        <v>18.278998999999999</v>
      </c>
      <c r="T1808" s="75">
        <f t="shared" ca="1" si="110"/>
        <v>3.194364066173537E-2</v>
      </c>
      <c r="U1808" s="5">
        <f t="shared" ca="1" si="5"/>
        <v>35.625947814128665</v>
      </c>
      <c r="V1808" s="76"/>
      <c r="W1808" s="75"/>
      <c r="X1808" s="32">
        <f t="shared" si="18"/>
        <v>0.9632506236021946</v>
      </c>
      <c r="Y1808" s="18">
        <f t="shared" ca="1" si="6"/>
        <v>2282572.9478524472</v>
      </c>
      <c r="Z1808" s="36"/>
      <c r="AA1808" s="36"/>
      <c r="AB1808" s="72"/>
      <c r="AC1808" s="16"/>
      <c r="AD1808" s="36"/>
      <c r="AE1808" s="24">
        <f t="shared" si="116"/>
        <v>12</v>
      </c>
      <c r="AH1808" s="25" t="str">
        <f t="shared" ca="1" si="7"/>
        <v>-</v>
      </c>
      <c r="AI1808" s="15">
        <f t="shared" ca="1" si="8"/>
        <v>18.279524407667925</v>
      </c>
      <c r="AJ1808" s="15">
        <f t="shared" ca="1" si="9"/>
        <v>18.665782608909339</v>
      </c>
      <c r="AK1808" s="17">
        <f t="shared" ca="1" si="10"/>
        <v>9.5676946647870131E-2</v>
      </c>
      <c r="AL1808" s="17">
        <f t="shared" ca="1" si="11"/>
        <v>8.3543153419894461E-2</v>
      </c>
      <c r="AM1808" s="26">
        <f t="shared" ca="1" si="12"/>
        <v>0</v>
      </c>
      <c r="AN1808" s="26">
        <f t="shared" ca="1" si="13"/>
        <v>1</v>
      </c>
      <c r="AO1808" s="25">
        <f t="shared" si="20"/>
        <v>0</v>
      </c>
      <c r="AP1808" s="26">
        <f t="shared" si="21"/>
        <v>0</v>
      </c>
      <c r="AQ1808" s="25">
        <f t="shared" si="22"/>
        <v>1</v>
      </c>
      <c r="AR1808" s="26">
        <f t="shared" si="23"/>
        <v>0</v>
      </c>
      <c r="AT1808" s="36"/>
      <c r="AU1808" s="36"/>
      <c r="AZ1808">
        <v>493000</v>
      </c>
      <c r="BA1808">
        <f t="shared" si="107"/>
        <v>4930000</v>
      </c>
      <c r="BL1808" s="16">
        <v>1972</v>
      </c>
      <c r="BM1808">
        <f t="shared" si="108"/>
        <v>19720</v>
      </c>
    </row>
    <row r="1809" spans="1:65" x14ac:dyDescent="0.2">
      <c r="A1809" s="40">
        <v>40694</v>
      </c>
      <c r="B1809" s="13">
        <v>16.55</v>
      </c>
      <c r="C1809" s="14">
        <v>18.55</v>
      </c>
      <c r="D1809" s="31">
        <f t="shared" si="14"/>
        <v>3688.7678119290404</v>
      </c>
      <c r="E1809" s="31">
        <f t="shared" si="15"/>
        <v>2428.0048454906196</v>
      </c>
      <c r="F1809" s="16">
        <f t="shared" si="0"/>
        <v>6116.7726574196604</v>
      </c>
      <c r="G1809" s="16">
        <f t="shared" si="1"/>
        <v>17.343884285545727</v>
      </c>
      <c r="H1809" s="17">
        <f t="shared" si="2"/>
        <v>0.10781671159029649</v>
      </c>
      <c r="I1809" s="16">
        <v>15.45</v>
      </c>
      <c r="J1809" s="32">
        <f t="shared" si="16"/>
        <v>0.97033949926534702</v>
      </c>
      <c r="K1809" s="72">
        <f t="shared" ca="1" si="83"/>
        <v>1355.251355824862</v>
      </c>
      <c r="L1809" s="16">
        <v>1362.5600589999999</v>
      </c>
      <c r="M1809" s="21">
        <f t="shared" ca="1" si="84"/>
        <v>-5.3639493737265842E-3</v>
      </c>
      <c r="N1809" s="72"/>
      <c r="O1809" s="16"/>
      <c r="P1809" s="21"/>
      <c r="Q1809" s="33">
        <f t="shared" si="17"/>
        <v>1.0296605007346529</v>
      </c>
      <c r="R1809" s="5">
        <f t="shared" ca="1" si="109"/>
        <v>19.421570628590498</v>
      </c>
      <c r="S1809" s="16">
        <v>18.815000999999999</v>
      </c>
      <c r="T1809" s="75">
        <f t="shared" ca="1" si="110"/>
        <v>3.2238617929943196E-2</v>
      </c>
      <c r="U1809" s="5">
        <f t="shared" ca="1" si="5"/>
        <v>36.681375419665358</v>
      </c>
      <c r="V1809" s="76"/>
      <c r="W1809" s="75"/>
      <c r="X1809" s="32">
        <f t="shared" si="18"/>
        <v>0.94067899853069414</v>
      </c>
      <c r="Y1809" s="18">
        <f t="shared" ca="1" si="6"/>
        <v>2147027.1227838122</v>
      </c>
      <c r="Z1809" s="36"/>
      <c r="AA1809" s="36"/>
      <c r="AB1809" s="72"/>
      <c r="AC1809" s="16"/>
      <c r="AD1809" s="36"/>
      <c r="AE1809" s="24">
        <f t="shared" si="116"/>
        <v>11</v>
      </c>
      <c r="AH1809" s="25" t="str">
        <f t="shared" ca="1" si="7"/>
        <v>-</v>
      </c>
      <c r="AI1809" s="15">
        <f t="shared" ca="1" si="8"/>
        <v>18.287140945286037</v>
      </c>
      <c r="AJ1809" s="15">
        <f t="shared" ca="1" si="9"/>
        <v>18.602355040153629</v>
      </c>
      <c r="AK1809" s="17">
        <f t="shared" ca="1" si="10"/>
        <v>9.7396398579586221E-2</v>
      </c>
      <c r="AL1809" s="17">
        <f t="shared" ca="1" si="11"/>
        <v>8.5805994569479793E-2</v>
      </c>
      <c r="AM1809" s="26">
        <f t="shared" ca="1" si="12"/>
        <v>0</v>
      </c>
      <c r="AN1809" s="26">
        <f t="shared" ca="1" si="13"/>
        <v>1</v>
      </c>
      <c r="AO1809" s="25">
        <f t="shared" si="20"/>
        <v>0</v>
      </c>
      <c r="AP1809" s="26">
        <f t="shared" si="21"/>
        <v>0</v>
      </c>
      <c r="AQ1809" s="25">
        <f t="shared" si="22"/>
        <v>1</v>
      </c>
      <c r="AR1809" s="26">
        <f t="shared" si="23"/>
        <v>0</v>
      </c>
      <c r="AT1809" s="36"/>
      <c r="AU1809" s="36"/>
      <c r="AZ1809">
        <v>466000</v>
      </c>
      <c r="BA1809">
        <f t="shared" si="107"/>
        <v>4660000</v>
      </c>
      <c r="BL1809" s="16">
        <v>1864</v>
      </c>
      <c r="BM1809">
        <f t="shared" si="108"/>
        <v>18640</v>
      </c>
    </row>
    <row r="1810" spans="1:65" x14ac:dyDescent="0.2">
      <c r="A1810" s="40">
        <v>40695</v>
      </c>
      <c r="B1810" s="13">
        <v>17.95</v>
      </c>
      <c r="C1810" s="14">
        <v>19.55</v>
      </c>
      <c r="D1810" s="31">
        <f t="shared" si="14"/>
        <v>3353.4252835718548</v>
      </c>
      <c r="E1810" s="31">
        <f t="shared" si="15"/>
        <v>2727.1918451839574</v>
      </c>
      <c r="F1810" s="16">
        <f t="shared" si="0"/>
        <v>6080.6171287558118</v>
      </c>
      <c r="G1810" s="16">
        <f t="shared" si="1"/>
        <v>18.667609226152209</v>
      </c>
      <c r="H1810" s="17">
        <f t="shared" si="2"/>
        <v>8.1841432225064015E-2</v>
      </c>
      <c r="I1810" s="16">
        <v>18.3</v>
      </c>
      <c r="J1810" s="32">
        <f t="shared" si="16"/>
        <v>1.069960273206384</v>
      </c>
      <c r="K1810" s="72">
        <f t="shared" ca="1" si="83"/>
        <v>1450.0059946927217</v>
      </c>
      <c r="L1810" s="16">
        <v>1448.3199460000001</v>
      </c>
      <c r="M1810" s="21">
        <f t="shared" ca="1" si="84"/>
        <v>1.1641410431294783E-3</v>
      </c>
      <c r="N1810" s="72"/>
      <c r="O1810" s="16"/>
      <c r="P1810" s="21"/>
      <c r="Q1810" s="33">
        <f t="shared" si="17"/>
        <v>0.93003972679361591</v>
      </c>
      <c r="R1810" s="5">
        <f t="shared" ca="1" si="109"/>
        <v>18.06207976748248</v>
      </c>
      <c r="S1810" s="16">
        <v>17.545999999999999</v>
      </c>
      <c r="T1810" s="75">
        <f t="shared" ca="1" si="110"/>
        <v>2.9412958365580798E-2</v>
      </c>
      <c r="U1810" s="5">
        <f t="shared" ca="1" si="5"/>
        <v>34.113968427242838</v>
      </c>
      <c r="V1810" s="76"/>
      <c r="W1810" s="75"/>
      <c r="X1810" s="32">
        <f t="shared" si="18"/>
        <v>1.1399205464127682</v>
      </c>
      <c r="Y1810" s="18">
        <f t="shared" ca="1" si="6"/>
        <v>2447279.257258133</v>
      </c>
      <c r="Z1810" s="36"/>
      <c r="AA1810" s="36"/>
      <c r="AB1810" s="72"/>
      <c r="AC1810" s="16"/>
      <c r="AD1810" s="36"/>
      <c r="AE1810" s="24">
        <f t="shared" si="116"/>
        <v>10</v>
      </c>
      <c r="AH1810" s="25" t="str">
        <f t="shared" ca="1" si="7"/>
        <v>-</v>
      </c>
      <c r="AI1810" s="15">
        <f t="shared" ca="1" si="8"/>
        <v>18.329222259650972</v>
      </c>
      <c r="AJ1810" s="15">
        <f t="shared" ca="1" si="9"/>
        <v>18.575877540774481</v>
      </c>
      <c r="AK1810" s="17">
        <f t="shared" ca="1" si="10"/>
        <v>9.6668821191809542E-2</v>
      </c>
      <c r="AL1810" s="17">
        <f t="shared" ca="1" si="11"/>
        <v>8.6279174269222686E-2</v>
      </c>
      <c r="AM1810" s="26">
        <f t="shared" ca="1" si="12"/>
        <v>0</v>
      </c>
      <c r="AN1810" s="26">
        <f t="shared" ca="1" si="13"/>
        <v>1</v>
      </c>
      <c r="AO1810" s="25">
        <f t="shared" si="20"/>
        <v>0</v>
      </c>
      <c r="AP1810" s="26">
        <f t="shared" si="21"/>
        <v>0</v>
      </c>
      <c r="AQ1810" s="25">
        <f t="shared" si="22"/>
        <v>1</v>
      </c>
      <c r="AR1810" s="26">
        <f t="shared" si="23"/>
        <v>0</v>
      </c>
      <c r="AT1810" s="36"/>
      <c r="AU1810" s="36"/>
      <c r="AZ1810">
        <v>524250</v>
      </c>
      <c r="BA1810">
        <f t="shared" si="107"/>
        <v>5242500</v>
      </c>
      <c r="BL1810" s="16">
        <v>2097</v>
      </c>
      <c r="BM1810">
        <f t="shared" si="108"/>
        <v>20970</v>
      </c>
    </row>
    <row r="1811" spans="1:65" x14ac:dyDescent="0.2">
      <c r="A1811" s="40">
        <v>40696</v>
      </c>
      <c r="B1811" s="13">
        <v>17.8</v>
      </c>
      <c r="C1811" s="14">
        <v>19.350000000000001</v>
      </c>
      <c r="D1811" s="31">
        <f t="shared" si="14"/>
        <v>3018.0827552146693</v>
      </c>
      <c r="E1811" s="31">
        <f t="shared" si="15"/>
        <v>3035.0894607344167</v>
      </c>
      <c r="F1811" s="16">
        <f t="shared" si="0"/>
        <v>6053.1722159490855</v>
      </c>
      <c r="G1811" s="16">
        <f t="shared" si="1"/>
        <v>18.577177403237112</v>
      </c>
      <c r="H1811" s="17">
        <f t="shared" si="2"/>
        <v>8.0103359173126609E-2</v>
      </c>
      <c r="I1811" s="16">
        <v>18.09</v>
      </c>
      <c r="J1811" s="32">
        <f t="shared" si="16"/>
        <v>0.99066403973774797</v>
      </c>
      <c r="K1811" s="72">
        <f t="shared" ca="1" si="83"/>
        <v>1436.4102343917752</v>
      </c>
      <c r="L1811" s="16">
        <v>1430.400024</v>
      </c>
      <c r="M1811" s="21">
        <f t="shared" ca="1" si="84"/>
        <v>4.2017689394104885E-3</v>
      </c>
      <c r="N1811" s="72"/>
      <c r="O1811" s="16"/>
      <c r="P1811" s="21"/>
      <c r="Q1811" s="33">
        <f t="shared" si="17"/>
        <v>1.009335960262252</v>
      </c>
      <c r="R1811" s="5">
        <f t="shared" ca="1" si="109"/>
        <v>18.229947159184487</v>
      </c>
      <c r="S1811" s="16">
        <v>17.777000000000001</v>
      </c>
      <c r="T1811" s="75">
        <f t="shared" ca="1" si="110"/>
        <v>2.5479392427546044E-2</v>
      </c>
      <c r="U1811" s="5">
        <f t="shared" ca="1" si="5"/>
        <v>34.431276270847064</v>
      </c>
      <c r="V1811" s="76"/>
      <c r="W1811" s="75"/>
      <c r="X1811" s="32">
        <f t="shared" si="18"/>
        <v>0.98132807947549583</v>
      </c>
      <c r="Y1811" s="18">
        <f t="shared" ca="1" si="6"/>
        <v>2401425.7977150325</v>
      </c>
      <c r="Z1811" s="36"/>
      <c r="AA1811" s="36"/>
      <c r="AB1811" s="72"/>
      <c r="AC1811" s="16"/>
      <c r="AD1811" s="36"/>
      <c r="AE1811" s="24">
        <f t="shared" si="116"/>
        <v>9</v>
      </c>
      <c r="AH1811" s="25" t="str">
        <f t="shared" ca="1" si="7"/>
        <v>-</v>
      </c>
      <c r="AI1811" s="15">
        <f t="shared" ca="1" si="8"/>
        <v>18.339849818018749</v>
      </c>
      <c r="AJ1811" s="15">
        <f t="shared" ca="1" si="9"/>
        <v>18.553669940928639</v>
      </c>
      <c r="AK1811" s="17">
        <f t="shared" ca="1" si="10"/>
        <v>9.471747865532075E-2</v>
      </c>
      <c r="AL1811" s="17">
        <f t="shared" ca="1" si="11"/>
        <v>8.5962832019740892E-2</v>
      </c>
      <c r="AM1811" s="26">
        <f t="shared" ca="1" si="12"/>
        <v>0</v>
      </c>
      <c r="AN1811" s="26">
        <f t="shared" ca="1" si="13"/>
        <v>1</v>
      </c>
      <c r="AO1811" s="25">
        <f t="shared" si="20"/>
        <v>0</v>
      </c>
      <c r="AP1811" s="26">
        <f t="shared" si="21"/>
        <v>0</v>
      </c>
      <c r="AQ1811" s="25">
        <f t="shared" si="22"/>
        <v>1</v>
      </c>
      <c r="AR1811" s="26">
        <f t="shared" si="23"/>
        <v>0</v>
      </c>
      <c r="AT1811" s="36"/>
      <c r="AU1811" s="36"/>
      <c r="AZ1811">
        <v>510500</v>
      </c>
      <c r="BA1811">
        <f t="shared" si="107"/>
        <v>5105000</v>
      </c>
      <c r="BL1811" s="16">
        <v>2042</v>
      </c>
      <c r="BM1811">
        <f t="shared" si="108"/>
        <v>20420</v>
      </c>
    </row>
    <row r="1812" spans="1:65" x14ac:dyDescent="0.2">
      <c r="A1812" s="40">
        <v>40697</v>
      </c>
      <c r="B1812" s="13">
        <v>17.95</v>
      </c>
      <c r="C1812" s="14">
        <v>19.45</v>
      </c>
      <c r="D1812" s="31">
        <f t="shared" si="14"/>
        <v>2682.7402268574838</v>
      </c>
      <c r="E1812" s="31">
        <f t="shared" si="15"/>
        <v>3343.5699260965821</v>
      </c>
      <c r="F1812" s="16">
        <f t="shared" si="0"/>
        <v>6026.3101529540654</v>
      </c>
      <c r="G1812" s="16">
        <f t="shared" si="1"/>
        <v>18.782243074426958</v>
      </c>
      <c r="H1812" s="17">
        <f t="shared" si="2"/>
        <v>7.7120822622107954E-2</v>
      </c>
      <c r="I1812" s="16">
        <v>17.95</v>
      </c>
      <c r="J1812" s="32">
        <f t="shared" si="16"/>
        <v>1.006551911343692</v>
      </c>
      <c r="K1812" s="72">
        <f t="shared" ca="1" si="83"/>
        <v>1445.7625236565764</v>
      </c>
      <c r="L1812" s="16">
        <v>1431.6800539999999</v>
      </c>
      <c r="M1812" s="21">
        <f t="shared" ca="1" si="84"/>
        <v>9.8363245455792662E-3</v>
      </c>
      <c r="N1812" s="72"/>
      <c r="O1812" s="16"/>
      <c r="P1812" s="21"/>
      <c r="Q1812" s="33">
        <f t="shared" si="17"/>
        <v>0.99344808865630785</v>
      </c>
      <c r="R1812" s="5">
        <f t="shared" ca="1" si="109"/>
        <v>18.10975170172976</v>
      </c>
      <c r="S1812" s="16">
        <v>17.766000999999999</v>
      </c>
      <c r="T1812" s="75">
        <f t="shared" ca="1" si="110"/>
        <v>1.9348794460259264E-2</v>
      </c>
      <c r="U1812" s="5">
        <f t="shared" ca="1" si="5"/>
        <v>34.20451455480147</v>
      </c>
      <c r="V1812" s="76"/>
      <c r="W1812" s="75"/>
      <c r="X1812" s="32">
        <f t="shared" si="18"/>
        <v>1.0131038226873843</v>
      </c>
      <c r="Y1812" s="18">
        <f t="shared" ca="1" si="6"/>
        <v>2432733.539218816</v>
      </c>
      <c r="Z1812" s="36"/>
      <c r="AA1812" s="36"/>
      <c r="AB1812" s="72"/>
      <c r="AC1812" s="16"/>
      <c r="AD1812" s="36"/>
      <c r="AE1812" s="24">
        <f t="shared" si="116"/>
        <v>8</v>
      </c>
      <c r="AH1812" s="25" t="str">
        <f t="shared" ca="1" si="7"/>
        <v>-</v>
      </c>
      <c r="AI1812" s="15">
        <f t="shared" ca="1" si="8"/>
        <v>18.345296896304156</v>
      </c>
      <c r="AJ1812" s="15">
        <f t="shared" ca="1" si="9"/>
        <v>18.53795871158313</v>
      </c>
      <c r="AK1812" s="17">
        <f t="shared" ca="1" si="10"/>
        <v>9.1239290800881459E-2</v>
      </c>
      <c r="AL1812" s="17">
        <f t="shared" ca="1" si="11"/>
        <v>8.5923634103863944E-2</v>
      </c>
      <c r="AM1812" s="26">
        <f t="shared" ca="1" si="12"/>
        <v>0</v>
      </c>
      <c r="AN1812" s="26">
        <f t="shared" ca="1" si="13"/>
        <v>1</v>
      </c>
      <c r="AO1812" s="25">
        <f t="shared" si="20"/>
        <v>0</v>
      </c>
      <c r="AP1812" s="26">
        <f t="shared" si="21"/>
        <v>0</v>
      </c>
      <c r="AQ1812" s="25">
        <f t="shared" si="22"/>
        <v>1</v>
      </c>
      <c r="AR1812" s="26">
        <f t="shared" si="23"/>
        <v>0</v>
      </c>
      <c r="AT1812" s="36"/>
      <c r="AU1812" s="36"/>
      <c r="AZ1812">
        <v>511250</v>
      </c>
      <c r="BA1812">
        <f t="shared" si="107"/>
        <v>5112500</v>
      </c>
      <c r="BL1812" s="16">
        <v>2045</v>
      </c>
      <c r="BM1812">
        <f t="shared" si="108"/>
        <v>20450</v>
      </c>
    </row>
    <row r="1813" spans="1:65" x14ac:dyDescent="0.2">
      <c r="A1813" s="40">
        <v>40700</v>
      </c>
      <c r="B1813" s="13">
        <v>18.2</v>
      </c>
      <c r="C1813" s="14">
        <v>19.649999999999999</v>
      </c>
      <c r="D1813" s="31">
        <f t="shared" si="14"/>
        <v>2347.3976985002982</v>
      </c>
      <c r="E1813" s="31">
        <f t="shared" si="15"/>
        <v>3653.050562806684</v>
      </c>
      <c r="F1813" s="16">
        <f t="shared" si="0"/>
        <v>6000.4482613069822</v>
      </c>
      <c r="G1813" s="16">
        <f t="shared" si="1"/>
        <v>19.082754601889683</v>
      </c>
      <c r="H1813" s="17">
        <f t="shared" si="2"/>
        <v>7.3791348600508844E-2</v>
      </c>
      <c r="I1813" s="16">
        <v>18.489999999999998</v>
      </c>
      <c r="J1813" s="32">
        <f t="shared" si="16"/>
        <v>1.0116396078682428</v>
      </c>
      <c r="K1813" s="72">
        <f t="shared" ca="1" si="83"/>
        <v>1462.5310056131543</v>
      </c>
      <c r="L1813" s="16">
        <v>1456</v>
      </c>
      <c r="M1813" s="21">
        <f t="shared" ca="1" si="84"/>
        <v>4.4855807782653301E-3</v>
      </c>
      <c r="N1813" s="72"/>
      <c r="O1813" s="16"/>
      <c r="P1813" s="21"/>
      <c r="Q1813" s="33">
        <f t="shared" si="17"/>
        <v>0.98836039213175719</v>
      </c>
      <c r="R1813" s="5">
        <f t="shared" ca="1" si="109"/>
        <v>17.898215646143811</v>
      </c>
      <c r="S1813" s="16">
        <v>17.488001000000001</v>
      </c>
      <c r="T1813" s="75">
        <f t="shared" ca="1" si="110"/>
        <v>2.3456920327475411E-2</v>
      </c>
      <c r="U1813" s="5">
        <f t="shared" ca="1" si="5"/>
        <v>33.805230041737474</v>
      </c>
      <c r="V1813" s="76"/>
      <c r="W1813" s="75"/>
      <c r="X1813" s="32">
        <f t="shared" si="18"/>
        <v>1.0232792157364856</v>
      </c>
      <c r="Y1813" s="18">
        <f t="shared" ca="1" si="6"/>
        <v>2489201.8351613889</v>
      </c>
      <c r="Z1813" s="36"/>
      <c r="AA1813" s="36"/>
      <c r="AB1813" s="72"/>
      <c r="AC1813" s="16"/>
      <c r="AD1813" s="36"/>
      <c r="AE1813" s="24">
        <f t="shared" si="116"/>
        <v>7</v>
      </c>
      <c r="AH1813" s="25" t="str">
        <f t="shared" ca="1" si="7"/>
        <v>-</v>
      </c>
      <c r="AI1813" s="15">
        <f t="shared" ca="1" si="8"/>
        <v>18.346746356603553</v>
      </c>
      <c r="AJ1813" s="15">
        <f t="shared" ca="1" si="9"/>
        <v>18.530037256620954</v>
      </c>
      <c r="AK1813" s="17">
        <f t="shared" ca="1" si="10"/>
        <v>8.7172646489252215E-2</v>
      </c>
      <c r="AL1813" s="17">
        <f t="shared" ca="1" si="11"/>
        <v>8.4745402655700908E-2</v>
      </c>
      <c r="AM1813" s="26">
        <f t="shared" ca="1" si="12"/>
        <v>0</v>
      </c>
      <c r="AN1813" s="26">
        <f t="shared" ca="1" si="13"/>
        <v>1</v>
      </c>
      <c r="AO1813" s="25">
        <f t="shared" si="20"/>
        <v>0</v>
      </c>
      <c r="AP1813" s="26">
        <f t="shared" si="21"/>
        <v>0</v>
      </c>
      <c r="AQ1813" s="25">
        <f t="shared" si="22"/>
        <v>1</v>
      </c>
      <c r="AR1813" s="26">
        <f t="shared" si="23"/>
        <v>0</v>
      </c>
      <c r="AT1813" s="36"/>
      <c r="AU1813" s="36"/>
      <c r="AZ1813">
        <v>528500</v>
      </c>
      <c r="BA1813">
        <f t="shared" si="107"/>
        <v>5285000</v>
      </c>
      <c r="BL1813" s="16">
        <v>2114</v>
      </c>
      <c r="BM1813">
        <f t="shared" si="108"/>
        <v>21140</v>
      </c>
    </row>
    <row r="1814" spans="1:65" x14ac:dyDescent="0.2">
      <c r="A1814" s="40">
        <v>40701</v>
      </c>
      <c r="B1814" s="13">
        <v>18.100000000000001</v>
      </c>
      <c r="C1814" s="14">
        <v>19.350000000000001</v>
      </c>
      <c r="D1814" s="31">
        <f t="shared" si="14"/>
        <v>2012.0551701431127</v>
      </c>
      <c r="E1814" s="31">
        <f t="shared" si="15"/>
        <v>3963.6477137532884</v>
      </c>
      <c r="F1814" s="16">
        <f t="shared" si="0"/>
        <v>5975.7028838964015</v>
      </c>
      <c r="G1814" s="16">
        <f t="shared" si="1"/>
        <v>18.92911746759421</v>
      </c>
      <c r="H1814" s="17">
        <f t="shared" si="2"/>
        <v>6.4599483204134334E-2</v>
      </c>
      <c r="I1814" s="16">
        <v>18.07</v>
      </c>
      <c r="J1814" s="32">
        <f t="shared" si="16"/>
        <v>0.98785818226718936</v>
      </c>
      <c r="K1814" s="72">
        <f t="shared" ca="1" si="83"/>
        <v>1444.7143202052059</v>
      </c>
      <c r="L1814" s="16">
        <v>1438.719971</v>
      </c>
      <c r="M1814" s="21">
        <f t="shared" ca="1" si="84"/>
        <v>4.1664460951629729E-3</v>
      </c>
      <c r="N1814" s="72"/>
      <c r="O1814" s="16"/>
      <c r="P1814" s="21"/>
      <c r="Q1814" s="33">
        <f t="shared" si="17"/>
        <v>1.0121418177328105</v>
      </c>
      <c r="R1814" s="5">
        <f t="shared" ca="1" si="109"/>
        <v>18.114777849002863</v>
      </c>
      <c r="S1814" s="16">
        <v>17.677999</v>
      </c>
      <c r="T1814" s="75">
        <f t="shared" ca="1" si="110"/>
        <v>2.470748239112713E-2</v>
      </c>
      <c r="U1814" s="5">
        <f t="shared" ca="1" si="5"/>
        <v>34.214515594449502</v>
      </c>
      <c r="V1814" s="76"/>
      <c r="W1814" s="75"/>
      <c r="X1814" s="32">
        <f t="shared" si="18"/>
        <v>0.97571636453437882</v>
      </c>
      <c r="Y1814" s="18">
        <f t="shared" ca="1" si="6"/>
        <v>2428595.1212297571</v>
      </c>
      <c r="Z1814" s="36"/>
      <c r="AA1814" s="36"/>
      <c r="AB1814" s="72"/>
      <c r="AC1814" s="16"/>
      <c r="AD1814" s="36"/>
      <c r="AE1814" s="24">
        <f t="shared" si="116"/>
        <v>6</v>
      </c>
      <c r="AH1814" s="25" t="str">
        <f t="shared" ca="1" si="7"/>
        <v>-</v>
      </c>
      <c r="AI1814" s="15">
        <f t="shared" ca="1" si="8"/>
        <v>18.346843114664281</v>
      </c>
      <c r="AJ1814" s="15">
        <f t="shared" ca="1" si="9"/>
        <v>18.513103080966324</v>
      </c>
      <c r="AK1814" s="17">
        <f t="shared" ca="1" si="10"/>
        <v>8.0878859569206374E-2</v>
      </c>
      <c r="AL1814" s="17">
        <f t="shared" ca="1" si="11"/>
        <v>8.4426301991348041E-2</v>
      </c>
      <c r="AM1814" s="26">
        <f t="shared" ca="1" si="12"/>
        <v>0</v>
      </c>
      <c r="AN1814" s="26">
        <f t="shared" ca="1" si="13"/>
        <v>0</v>
      </c>
      <c r="AO1814" s="25">
        <f t="shared" si="20"/>
        <v>0</v>
      </c>
      <c r="AP1814" s="26">
        <f t="shared" si="21"/>
        <v>0</v>
      </c>
      <c r="AQ1814" s="25">
        <f t="shared" si="22"/>
        <v>1</v>
      </c>
      <c r="AR1814" s="26">
        <f t="shared" si="23"/>
        <v>0</v>
      </c>
      <c r="AT1814" s="36"/>
      <c r="AU1814" s="36"/>
      <c r="AZ1814">
        <v>514750</v>
      </c>
      <c r="BA1814">
        <f t="shared" si="107"/>
        <v>5147500</v>
      </c>
      <c r="BL1814" s="16">
        <v>2059</v>
      </c>
      <c r="BM1814">
        <f t="shared" si="108"/>
        <v>20590</v>
      </c>
    </row>
    <row r="1815" spans="1:65" x14ac:dyDescent="0.2">
      <c r="A1815" s="40">
        <v>40702</v>
      </c>
      <c r="B1815" s="13">
        <v>18.5</v>
      </c>
      <c r="C1815" s="14">
        <v>19.55</v>
      </c>
      <c r="D1815" s="31">
        <f t="shared" si="14"/>
        <v>1676.7126417859272</v>
      </c>
      <c r="E1815" s="31">
        <f t="shared" si="15"/>
        <v>4277.3272880822315</v>
      </c>
      <c r="F1815" s="16">
        <f t="shared" si="0"/>
        <v>5954.0399298681587</v>
      </c>
      <c r="G1815" s="16">
        <f t="shared" si="1"/>
        <v>19.25431030113797</v>
      </c>
      <c r="H1815" s="17">
        <f t="shared" si="2"/>
        <v>5.3708439897698246E-2</v>
      </c>
      <c r="I1815" s="16">
        <v>18.79</v>
      </c>
      <c r="J1815" s="32">
        <f t="shared" si="16"/>
        <v>1.0134920519625796</v>
      </c>
      <c r="K1815" s="72">
        <f t="shared" ca="1" si="83"/>
        <v>1464.1467881202111</v>
      </c>
      <c r="L1815" s="16">
        <v>1461.119995</v>
      </c>
      <c r="M1815" s="21">
        <f t="shared" ca="1" si="84"/>
        <v>2.0715568403477332E-3</v>
      </c>
      <c r="N1815" s="72"/>
      <c r="O1815" s="16"/>
      <c r="P1815" s="21"/>
      <c r="Q1815" s="33">
        <f t="shared" si="17"/>
        <v>0.98650794803742026</v>
      </c>
      <c r="R1815" s="5">
        <f t="shared" ca="1" si="109"/>
        <v>17.869627868765775</v>
      </c>
      <c r="S1815" s="16">
        <v>17.393000000000001</v>
      </c>
      <c r="T1815" s="75">
        <f t="shared" ca="1" si="110"/>
        <v>2.7403430619546632E-2</v>
      </c>
      <c r="U1815" s="5">
        <f t="shared" ca="1" si="5"/>
        <v>33.751736027305654</v>
      </c>
      <c r="V1815" s="76"/>
      <c r="W1815" s="75"/>
      <c r="X1815" s="32">
        <f t="shared" si="18"/>
        <v>1.0269841039251595</v>
      </c>
      <c r="Y1815" s="18">
        <f t="shared" ca="1" si="6"/>
        <v>2493964.4379644427</v>
      </c>
      <c r="Z1815" s="36"/>
      <c r="AA1815" s="36"/>
      <c r="AB1815" s="72"/>
      <c r="AC1815" s="16"/>
      <c r="AD1815" s="36"/>
      <c r="AE1815" s="24">
        <f t="shared" si="116"/>
        <v>5</v>
      </c>
      <c r="AH1815" s="25" t="str">
        <f t="shared" ca="1" si="7"/>
        <v>-</v>
      </c>
      <c r="AI1815" s="15">
        <f t="shared" ca="1" si="8"/>
        <v>18.392154541737334</v>
      </c>
      <c r="AJ1815" s="15">
        <f t="shared" ca="1" si="9"/>
        <v>18.495282568060706</v>
      </c>
      <c r="AK1815" s="17">
        <f t="shared" ca="1" si="10"/>
        <v>7.1860814287106667E-2</v>
      </c>
      <c r="AL1815" s="17">
        <f t="shared" ca="1" si="11"/>
        <v>8.4338197595190401E-2</v>
      </c>
      <c r="AM1815" s="26">
        <f t="shared" ca="1" si="12"/>
        <v>0</v>
      </c>
      <c r="AN1815" s="26">
        <f t="shared" ca="1" si="13"/>
        <v>0</v>
      </c>
      <c r="AO1815" s="25">
        <f t="shared" si="20"/>
        <v>0</v>
      </c>
      <c r="AP1815" s="26">
        <f t="shared" si="21"/>
        <v>0</v>
      </c>
      <c r="AQ1815" s="25">
        <f t="shared" si="22"/>
        <v>1</v>
      </c>
      <c r="AR1815" s="26">
        <f t="shared" si="23"/>
        <v>0</v>
      </c>
      <c r="AT1815" s="36"/>
      <c r="AU1815" s="36"/>
      <c r="AZ1815">
        <v>533250</v>
      </c>
      <c r="BA1815">
        <f t="shared" si="107"/>
        <v>5332500</v>
      </c>
      <c r="BL1815" s="16">
        <v>2133</v>
      </c>
      <c r="BM1815">
        <f t="shared" si="108"/>
        <v>21330</v>
      </c>
    </row>
    <row r="1816" spans="1:65" x14ac:dyDescent="0.2">
      <c r="A1816" s="40">
        <v>40703</v>
      </c>
      <c r="B1816" s="13">
        <v>17.75</v>
      </c>
      <c r="C1816" s="14">
        <v>19</v>
      </c>
      <c r="D1816" s="31">
        <f t="shared" si="14"/>
        <v>1341.3701134287417</v>
      </c>
      <c r="E1816" s="31">
        <f t="shared" si="15"/>
        <v>4594.6590924100028</v>
      </c>
      <c r="F1816" s="16">
        <f t="shared" si="0"/>
        <v>5936.029205838744</v>
      </c>
      <c r="G1816" s="16">
        <f t="shared" si="1"/>
        <v>18.71753632206919</v>
      </c>
      <c r="H1816" s="17">
        <f t="shared" si="2"/>
        <v>6.5789473684210509E-2</v>
      </c>
      <c r="I1816" s="16">
        <v>17.77</v>
      </c>
      <c r="J1816" s="32">
        <f t="shared" si="16"/>
        <v>0.96918125129203458</v>
      </c>
      <c r="K1816" s="72">
        <f t="shared" ca="1" si="83"/>
        <v>1418.9657654361306</v>
      </c>
      <c r="L1816" s="16">
        <v>1415.040039</v>
      </c>
      <c r="M1816" s="21">
        <f t="shared" ca="1" si="84"/>
        <v>2.7742864710067878E-3</v>
      </c>
      <c r="N1816" s="72"/>
      <c r="O1816" s="16"/>
      <c r="P1816" s="21"/>
      <c r="Q1816" s="33">
        <f t="shared" si="17"/>
        <v>1.0308187487079654</v>
      </c>
      <c r="R1816" s="5">
        <f t="shared" ca="1" si="109"/>
        <v>18.419580072110435</v>
      </c>
      <c r="S1816" s="16">
        <v>17.927999</v>
      </c>
      <c r="T1816" s="75">
        <f t="shared" ca="1" si="110"/>
        <v>2.7419740045190488E-2</v>
      </c>
      <c r="U1816" s="5">
        <f t="shared" ca="1" si="5"/>
        <v>34.790731181852578</v>
      </c>
      <c r="V1816" s="76"/>
      <c r="W1816" s="75"/>
      <c r="X1816" s="32">
        <f t="shared" si="18"/>
        <v>0.93836250258406906</v>
      </c>
      <c r="Y1816" s="18">
        <f t="shared" ca="1" si="6"/>
        <v>2340088.6926662349</v>
      </c>
      <c r="Z1816" s="36"/>
      <c r="AA1816" s="36"/>
      <c r="AB1816" s="72"/>
      <c r="AC1816" s="16"/>
      <c r="AD1816" s="36"/>
      <c r="AE1816" s="24">
        <f t="shared" si="116"/>
        <v>4</v>
      </c>
      <c r="AH1816" s="25" t="str">
        <f t="shared" ca="1" si="7"/>
        <v>-</v>
      </c>
      <c r="AI1816" s="15">
        <f t="shared" ca="1" si="8"/>
        <v>18.441631150559566</v>
      </c>
      <c r="AJ1816" s="15">
        <f t="shared" ca="1" si="9"/>
        <v>18.467634098684528</v>
      </c>
      <c r="AK1816" s="17">
        <f t="shared" ca="1" si="10"/>
        <v>6.9185487863631087E-2</v>
      </c>
      <c r="AL1816" s="17">
        <f t="shared" ca="1" si="11"/>
        <v>8.5274906010613993E-2</v>
      </c>
      <c r="AM1816" s="26">
        <f t="shared" ca="1" si="12"/>
        <v>0</v>
      </c>
      <c r="AN1816" s="26">
        <f t="shared" ca="1" si="13"/>
        <v>0</v>
      </c>
      <c r="AO1816" s="25">
        <f t="shared" si="20"/>
        <v>0</v>
      </c>
      <c r="AP1816" s="26">
        <f t="shared" si="21"/>
        <v>0</v>
      </c>
      <c r="AQ1816" s="25">
        <f t="shared" si="22"/>
        <v>1</v>
      </c>
      <c r="AR1816" s="26">
        <f t="shared" si="23"/>
        <v>0</v>
      </c>
      <c r="AT1816" s="36"/>
      <c r="AU1816" s="36"/>
      <c r="AZ1816">
        <v>498000</v>
      </c>
      <c r="BA1816">
        <f t="shared" si="107"/>
        <v>4980000</v>
      </c>
      <c r="BL1816" s="16">
        <v>1992</v>
      </c>
      <c r="BM1816">
        <f t="shared" si="108"/>
        <v>19920</v>
      </c>
    </row>
    <row r="1817" spans="1:65" x14ac:dyDescent="0.2">
      <c r="A1817" s="40">
        <v>40704</v>
      </c>
      <c r="B1817" s="13">
        <v>18.899999999999999</v>
      </c>
      <c r="C1817" s="14">
        <v>19.600000000000001</v>
      </c>
      <c r="D1817" s="31">
        <f t="shared" si="14"/>
        <v>1006.0275850715562</v>
      </c>
      <c r="E1817" s="31">
        <f t="shared" si="15"/>
        <v>4907.9396123226361</v>
      </c>
      <c r="F1817" s="16">
        <f t="shared" si="0"/>
        <v>5913.9671973941922</v>
      </c>
      <c r="G1817" s="16">
        <f t="shared" si="1"/>
        <v>19.480922689280323</v>
      </c>
      <c r="H1817" s="17">
        <f t="shared" si="2"/>
        <v>3.5714285714285809E-2</v>
      </c>
      <c r="I1817" s="16">
        <v>18.86</v>
      </c>
      <c r="J1817" s="32">
        <f t="shared" si="16"/>
        <v>1.036916345475325</v>
      </c>
      <c r="K1817" s="72">
        <f t="shared" ca="1" si="83"/>
        <v>1471.2888119084737</v>
      </c>
      <c r="L1817" s="16">
        <v>1463.040039</v>
      </c>
      <c r="M1817" s="21">
        <f t="shared" ca="1" si="84"/>
        <v>5.6381046920026988E-3</v>
      </c>
      <c r="N1817" s="72"/>
      <c r="O1817" s="16"/>
      <c r="P1817" s="21"/>
      <c r="Q1817" s="33">
        <f t="shared" si="17"/>
        <v>0.96308365452467504</v>
      </c>
      <c r="R1817" s="5">
        <f t="shared" ca="1" si="109"/>
        <v>17.738857482399503</v>
      </c>
      <c r="S1817" s="16">
        <v>17.355</v>
      </c>
      <c r="T1817" s="75">
        <f t="shared" ca="1" si="110"/>
        <v>2.2117976513944249E-2</v>
      </c>
      <c r="U1817" s="5">
        <f t="shared" ca="1" si="5"/>
        <v>33.505237424610506</v>
      </c>
      <c r="V1817" s="76"/>
      <c r="W1817" s="75"/>
      <c r="X1817" s="32">
        <f t="shared" si="18"/>
        <v>1.0738326909506499</v>
      </c>
      <c r="Y1817" s="18">
        <f t="shared" ca="1" si="6"/>
        <v>2512698.3584811632</v>
      </c>
      <c r="Z1817" s="36"/>
      <c r="AA1817" s="36"/>
      <c r="AB1817" s="72"/>
      <c r="AC1817" s="16"/>
      <c r="AD1817" s="36"/>
      <c r="AE1817" s="24">
        <f t="shared" si="116"/>
        <v>3</v>
      </c>
      <c r="AH1817" s="25" t="str">
        <f t="shared" ca="1" si="7"/>
        <v>-</v>
      </c>
      <c r="AI1817" s="15">
        <f t="shared" ca="1" si="8"/>
        <v>18.50065008139909</v>
      </c>
      <c r="AJ1817" s="15">
        <f t="shared" ca="1" si="9"/>
        <v>18.45016651870343</v>
      </c>
      <c r="AK1817" s="17">
        <f t="shared" ca="1" si="10"/>
        <v>6.1787308953824283E-2</v>
      </c>
      <c r="AL1817" s="17">
        <f t="shared" ca="1" si="11"/>
        <v>8.2127302032313818E-2</v>
      </c>
      <c r="AM1817" s="26">
        <f t="shared" ca="1" si="12"/>
        <v>1</v>
      </c>
      <c r="AN1817" s="26">
        <f t="shared" ca="1" si="13"/>
        <v>0</v>
      </c>
      <c r="AO1817" s="25">
        <f t="shared" si="20"/>
        <v>0</v>
      </c>
      <c r="AP1817" s="26">
        <f t="shared" si="21"/>
        <v>0</v>
      </c>
      <c r="AQ1817" s="25">
        <f t="shared" si="22"/>
        <v>1</v>
      </c>
      <c r="AR1817" s="26">
        <f t="shared" si="23"/>
        <v>0</v>
      </c>
      <c r="AT1817" s="36"/>
      <c r="AU1817" s="36"/>
      <c r="AZ1817">
        <v>533500</v>
      </c>
      <c r="BA1817">
        <f t="shared" si="107"/>
        <v>5335000</v>
      </c>
      <c r="BL1817" s="16">
        <v>2134</v>
      </c>
      <c r="BM1817">
        <f t="shared" si="108"/>
        <v>21340</v>
      </c>
    </row>
    <row r="1818" spans="1:65" x14ac:dyDescent="0.2">
      <c r="A1818" s="40">
        <v>40707</v>
      </c>
      <c r="B1818" s="13">
        <v>19.55</v>
      </c>
      <c r="C1818" s="14">
        <v>20</v>
      </c>
      <c r="D1818" s="31">
        <f t="shared" si="14"/>
        <v>670.68505671437083</v>
      </c>
      <c r="E1818" s="31">
        <f t="shared" si="15"/>
        <v>5231.3056218099218</v>
      </c>
      <c r="F1818" s="16">
        <f t="shared" si="0"/>
        <v>5901.9906785242929</v>
      </c>
      <c r="G1818" s="16">
        <f t="shared" si="1"/>
        <v>19.948863308676568</v>
      </c>
      <c r="H1818" s="17">
        <f t="shared" si="2"/>
        <v>2.2499999999999964E-2</v>
      </c>
      <c r="I1818" s="16">
        <v>19.61</v>
      </c>
      <c r="J1818" s="32">
        <f t="shared" si="16"/>
        <v>1.0219466858800286</v>
      </c>
      <c r="K1818" s="72">
        <f t="shared" ca="1" si="83"/>
        <v>1503.5174274104313</v>
      </c>
      <c r="L1818" s="16">
        <v>1487.3599850000001</v>
      </c>
      <c r="M1818" s="21">
        <f t="shared" ca="1" si="84"/>
        <v>1.0863168683693785E-2</v>
      </c>
      <c r="N1818" s="72"/>
      <c r="O1818" s="16"/>
      <c r="P1818" s="21"/>
      <c r="Q1818" s="33">
        <f t="shared" si="17"/>
        <v>0.97805331411997154</v>
      </c>
      <c r="R1818" s="5">
        <f t="shared" ca="1" si="109"/>
        <v>17.348825589996768</v>
      </c>
      <c r="S1818" s="16">
        <v>17.038</v>
      </c>
      <c r="T1818" s="75">
        <f t="shared" ca="1" si="110"/>
        <v>1.824307958661623E-2</v>
      </c>
      <c r="U1818" s="5">
        <f t="shared" ca="1" si="5"/>
        <v>32.768786611499074</v>
      </c>
      <c r="V1818" s="76"/>
      <c r="W1818" s="75"/>
      <c r="X1818" s="32">
        <f t="shared" si="18"/>
        <v>1.0438933717600569</v>
      </c>
      <c r="Y1818" s="18">
        <f t="shared" ca="1" si="6"/>
        <v>2622816.5345242261</v>
      </c>
      <c r="Z1818" s="36"/>
      <c r="AA1818" s="36"/>
      <c r="AB1818" s="72"/>
      <c r="AC1818" s="16"/>
      <c r="AD1818" s="36"/>
      <c r="AE1818" s="24">
        <f t="shared" si="116"/>
        <v>2</v>
      </c>
      <c r="AH1818" s="25" t="str">
        <f t="shared" ca="1" si="7"/>
        <v>-</v>
      </c>
      <c r="AI1818" s="15">
        <f t="shared" ca="1" si="8"/>
        <v>18.595110565859923</v>
      </c>
      <c r="AJ1818" s="15">
        <f t="shared" ca="1" si="9"/>
        <v>18.450902512860505</v>
      </c>
      <c r="AK1818" s="17">
        <f t="shared" ca="1" si="10"/>
        <v>5.2683838516806282E-2</v>
      </c>
      <c r="AL1818" s="17">
        <f t="shared" ca="1" si="11"/>
        <v>7.7315439787415854E-2</v>
      </c>
      <c r="AM1818" s="26">
        <f t="shared" ca="1" si="12"/>
        <v>1</v>
      </c>
      <c r="AN1818" s="26">
        <f t="shared" ca="1" si="13"/>
        <v>0</v>
      </c>
      <c r="AO1818" s="25">
        <f t="shared" si="20"/>
        <v>0</v>
      </c>
      <c r="AP1818" s="26">
        <f t="shared" si="21"/>
        <v>0</v>
      </c>
      <c r="AQ1818" s="25">
        <f t="shared" si="22"/>
        <v>1</v>
      </c>
      <c r="AR1818" s="26">
        <f t="shared" si="23"/>
        <v>0</v>
      </c>
      <c r="AT1818" s="36"/>
      <c r="AU1818" s="36"/>
      <c r="AZ1818">
        <v>551500</v>
      </c>
      <c r="BA1818">
        <f t="shared" si="107"/>
        <v>5515000</v>
      </c>
      <c r="BL1818" s="16">
        <v>2206</v>
      </c>
      <c r="BM1818">
        <f t="shared" si="108"/>
        <v>22060</v>
      </c>
    </row>
    <row r="1819" spans="1:65" x14ac:dyDescent="0.2">
      <c r="A1819" s="40">
        <v>40708</v>
      </c>
      <c r="B1819" s="13">
        <v>18.2</v>
      </c>
      <c r="C1819" s="14">
        <v>19.2</v>
      </c>
      <c r="D1819" s="31">
        <f t="shared" si="14"/>
        <v>335.34252835718542</v>
      </c>
      <c r="E1819" s="31">
        <f t="shared" si="15"/>
        <v>5559.102943279071</v>
      </c>
      <c r="F1819" s="16">
        <f t="shared" si="0"/>
        <v>5894.4454716362561</v>
      </c>
      <c r="G1819" s="16">
        <f t="shared" si="1"/>
        <v>19.143108723293679</v>
      </c>
      <c r="H1819" s="17">
        <f t="shared" si="2"/>
        <v>5.208333333333337E-2</v>
      </c>
      <c r="I1819" s="16">
        <v>18.260000000000002</v>
      </c>
      <c r="J1819" s="32">
        <f t="shared" si="16"/>
        <v>0.95838221689224579</v>
      </c>
      <c r="K1819" s="72">
        <f t="shared" ca="1" si="83"/>
        <v>1440.8856208032926</v>
      </c>
      <c r="L1819" s="16">
        <v>1441.280029</v>
      </c>
      <c r="M1819" s="21">
        <f t="shared" ca="1" si="84"/>
        <v>-2.7365132990921732E-4</v>
      </c>
      <c r="N1819" s="72"/>
      <c r="O1819" s="16"/>
      <c r="P1819" s="21"/>
      <c r="Q1819" s="33">
        <f t="shared" si="17"/>
        <v>1.0416177831077542</v>
      </c>
      <c r="R1819" s="5">
        <f t="shared" ca="1" si="109"/>
        <v>18.070092442929344</v>
      </c>
      <c r="S1819" s="16">
        <v>17.545000000000002</v>
      </c>
      <c r="T1819" s="75">
        <f t="shared" ca="1" si="110"/>
        <v>2.9928323905918607E-2</v>
      </c>
      <c r="U1819" s="5">
        <f t="shared" ca="1" si="5"/>
        <v>34.131382322731262</v>
      </c>
      <c r="V1819" s="76"/>
      <c r="W1819" s="75"/>
      <c r="X1819" s="32">
        <f t="shared" si="18"/>
        <v>0.91676443378449157</v>
      </c>
      <c r="Y1819" s="18">
        <f t="shared" ca="1" si="6"/>
        <v>2404346.66719918</v>
      </c>
      <c r="Z1819" s="36"/>
      <c r="AA1819" s="36"/>
      <c r="AB1819" s="72"/>
      <c r="AC1819" s="16"/>
      <c r="AD1819" s="36"/>
      <c r="AE1819" s="24">
        <f t="shared" si="116"/>
        <v>1</v>
      </c>
      <c r="AH1819" s="25" t="str">
        <f t="shared" ca="1" si="7"/>
        <v>-</v>
      </c>
      <c r="AI1819" s="15">
        <f t="shared" ca="1" si="8"/>
        <v>18.629156751942865</v>
      </c>
      <c r="AJ1819" s="15">
        <f t="shared" ca="1" si="9"/>
        <v>18.435620421980268</v>
      </c>
      <c r="AK1819" s="17">
        <f t="shared" ca="1" si="10"/>
        <v>4.9065835972277039E-2</v>
      </c>
      <c r="AL1819" s="17">
        <f t="shared" ca="1" si="11"/>
        <v>7.4476898120749174E-2</v>
      </c>
      <c r="AM1819" s="26">
        <f t="shared" ca="1" si="12"/>
        <v>1</v>
      </c>
      <c r="AN1819" s="26">
        <f t="shared" ca="1" si="13"/>
        <v>0</v>
      </c>
      <c r="AO1819" s="25">
        <f t="shared" si="20"/>
        <v>0</v>
      </c>
      <c r="AP1819" s="26">
        <f t="shared" si="21"/>
        <v>0</v>
      </c>
      <c r="AQ1819" s="25">
        <f t="shared" si="22"/>
        <v>1</v>
      </c>
      <c r="AR1819" s="26">
        <f t="shared" si="23"/>
        <v>0</v>
      </c>
      <c r="AT1819" s="36"/>
      <c r="AU1819" s="36"/>
      <c r="AZ1819">
        <v>516500</v>
      </c>
      <c r="BA1819">
        <f t="shared" si="107"/>
        <v>5165000</v>
      </c>
      <c r="BL1819" s="16">
        <v>2066</v>
      </c>
      <c r="BM1819">
        <f t="shared" si="108"/>
        <v>20660</v>
      </c>
    </row>
    <row r="1820" spans="1:65" x14ac:dyDescent="0.2">
      <c r="A1820" s="41">
        <v>40709</v>
      </c>
      <c r="B1820" s="13">
        <v>20.95</v>
      </c>
      <c r="C1820" s="14">
        <v>21.25</v>
      </c>
      <c r="D1820" s="31">
        <f t="shared" si="14"/>
        <v>5876.9797149509868</v>
      </c>
      <c r="E1820" s="31">
        <f t="shared" si="15"/>
        <v>0</v>
      </c>
      <c r="F1820" s="16">
        <f t="shared" si="0"/>
        <v>5876.9797149509868</v>
      </c>
      <c r="G1820" s="16">
        <f t="shared" si="1"/>
        <v>20.95</v>
      </c>
      <c r="H1820" s="17">
        <f t="shared" si="2"/>
        <v>1.4117647058823568E-2</v>
      </c>
      <c r="I1820" s="16">
        <v>21.32</v>
      </c>
      <c r="J1820" s="32">
        <f t="shared" si="16"/>
        <v>1.0911458333333333</v>
      </c>
      <c r="K1820" s="72">
        <f t="shared" ca="1" si="83"/>
        <v>1572.1522453395517</v>
      </c>
      <c r="L1820" s="16">
        <v>1563.5200199999999</v>
      </c>
      <c r="M1820" s="21">
        <f t="shared" ca="1" si="84"/>
        <v>5.5210200247718761E-3</v>
      </c>
      <c r="N1820" s="72"/>
      <c r="O1820" s="16"/>
      <c r="P1820" s="21"/>
      <c r="Q1820" s="33">
        <f t="shared" si="17"/>
        <v>0.90885416666666663</v>
      </c>
      <c r="R1820" s="5">
        <f t="shared" ca="1" si="109"/>
        <v>16.422394644944816</v>
      </c>
      <c r="S1820" s="16">
        <v>16.080998999999998</v>
      </c>
      <c r="T1820" s="75">
        <f t="shared" ca="1" si="110"/>
        <v>2.1229753508772552E-2</v>
      </c>
      <c r="U1820" s="5">
        <f t="shared" ca="1" si="5"/>
        <v>31.019387039592477</v>
      </c>
      <c r="V1820" s="76"/>
      <c r="W1820" s="75"/>
      <c r="X1820" s="32">
        <f t="shared" si="18"/>
        <v>1.1822916666666667</v>
      </c>
      <c r="Y1820" s="18">
        <f t="shared" ca="1" si="6"/>
        <v>2842451.9454354974</v>
      </c>
      <c r="Z1820" s="36"/>
      <c r="AA1820" s="36"/>
      <c r="AB1820" s="72"/>
      <c r="AC1820" s="16"/>
      <c r="AD1820" s="36"/>
      <c r="AE1820" s="24">
        <v>24</v>
      </c>
      <c r="AH1820" s="25" t="str">
        <f t="shared" ca="1" si="7"/>
        <v>-</v>
      </c>
      <c r="AI1820" s="15">
        <f t="shared" ca="1" si="8"/>
        <v>18.725344338407208</v>
      </c>
      <c r="AJ1820" s="15">
        <f t="shared" ca="1" si="9"/>
        <v>18.476337277352339</v>
      </c>
      <c r="AK1820" s="17">
        <f t="shared" ca="1" si="10"/>
        <v>4.0652196614725244E-2</v>
      </c>
      <c r="AL1820" s="17">
        <f t="shared" ca="1" si="11"/>
        <v>6.9971320027442913E-2</v>
      </c>
      <c r="AM1820" s="26">
        <f t="shared" ca="1" si="12"/>
        <v>1</v>
      </c>
      <c r="AN1820" s="26">
        <f t="shared" ca="1" si="13"/>
        <v>0</v>
      </c>
      <c r="AO1820" s="25">
        <f t="shared" si="20"/>
        <v>0</v>
      </c>
      <c r="AP1820" s="26">
        <f t="shared" si="21"/>
        <v>0</v>
      </c>
      <c r="AQ1820" s="25">
        <f t="shared" si="22"/>
        <v>1</v>
      </c>
      <c r="AR1820" s="26">
        <f t="shared" si="23"/>
        <v>0</v>
      </c>
      <c r="AT1820" s="36"/>
      <c r="AU1820" s="36"/>
      <c r="AZ1820">
        <v>603500</v>
      </c>
      <c r="BA1820">
        <f t="shared" si="107"/>
        <v>6035000</v>
      </c>
      <c r="BL1820" s="16">
        <v>2414</v>
      </c>
      <c r="BM1820">
        <f t="shared" si="108"/>
        <v>24140</v>
      </c>
    </row>
    <row r="1821" spans="1:65" x14ac:dyDescent="0.2">
      <c r="A1821" s="40">
        <v>40710</v>
      </c>
      <c r="B1821" s="13">
        <v>21.95</v>
      </c>
      <c r="C1821" s="14">
        <v>22.3</v>
      </c>
      <c r="D1821" s="31">
        <f t="shared" si="14"/>
        <v>5632.1055601613625</v>
      </c>
      <c r="E1821" s="31">
        <f t="shared" si="15"/>
        <v>241.41710789847679</v>
      </c>
      <c r="F1821" s="16">
        <f t="shared" si="0"/>
        <v>5873.5226680598389</v>
      </c>
      <c r="G1821" s="16">
        <f t="shared" si="1"/>
        <v>21.964385913282324</v>
      </c>
      <c r="H1821" s="17">
        <f t="shared" si="2"/>
        <v>1.5695067264574036E-2</v>
      </c>
      <c r="I1821" s="16">
        <v>22.73</v>
      </c>
      <c r="J1821" s="32">
        <f t="shared" si="16"/>
        <v>1.0478026580560624</v>
      </c>
      <c r="K1821" s="72">
        <f t="shared" ca="1" si="83"/>
        <v>1647.2381441992734</v>
      </c>
      <c r="L1821" s="16">
        <v>1647.3599850000001</v>
      </c>
      <c r="M1821" s="21">
        <f t="shared" ca="1" si="84"/>
        <v>-7.3961248200804709E-5</v>
      </c>
      <c r="N1821" s="72"/>
      <c r="O1821" s="16"/>
      <c r="P1821" s="21"/>
      <c r="Q1821" s="33">
        <f t="shared" si="17"/>
        <v>0.95219734194393746</v>
      </c>
      <c r="R1821" s="5">
        <f t="shared" ca="1" si="109"/>
        <v>15.636709097397583</v>
      </c>
      <c r="S1821" s="16">
        <v>15.231999999999999</v>
      </c>
      <c r="T1821" s="75">
        <f t="shared" ca="1" si="110"/>
        <v>2.6569662381669103E-2</v>
      </c>
      <c r="U1821" s="5">
        <f t="shared" ca="1" si="5"/>
        <v>29.535566690287169</v>
      </c>
      <c r="V1821" s="76"/>
      <c r="W1821" s="75"/>
      <c r="X1821" s="32">
        <f t="shared" si="18"/>
        <v>1.0956053161121251</v>
      </c>
      <c r="Y1821" s="18">
        <f t="shared" ca="1" si="6"/>
        <v>3114000.5066035097</v>
      </c>
      <c r="Z1821" s="36"/>
      <c r="AA1821" s="36"/>
      <c r="AB1821" s="72"/>
      <c r="AC1821" s="16"/>
      <c r="AD1821" s="36"/>
      <c r="AE1821" s="24">
        <f t="shared" ref="AE1821:AE1843" si="117">AE1820-1</f>
        <v>23</v>
      </c>
      <c r="AH1821" s="25" t="str">
        <f t="shared" ca="1" si="7"/>
        <v>-</v>
      </c>
      <c r="AI1821" s="15">
        <f t="shared" ca="1" si="8"/>
        <v>18.88338317270766</v>
      </c>
      <c r="AJ1821" s="15">
        <f t="shared" ca="1" si="9"/>
        <v>18.525415313209106</v>
      </c>
      <c r="AK1821" s="17">
        <f t="shared" ca="1" si="10"/>
        <v>3.4316634509204545E-2</v>
      </c>
      <c r="AL1821" s="17">
        <f t="shared" ca="1" si="11"/>
        <v>6.5214048331975055E-2</v>
      </c>
      <c r="AM1821" s="26">
        <f t="shared" ca="1" si="12"/>
        <v>1</v>
      </c>
      <c r="AN1821" s="26">
        <f t="shared" ca="1" si="13"/>
        <v>0</v>
      </c>
      <c r="AO1821" s="25">
        <f t="shared" si="20"/>
        <v>0</v>
      </c>
      <c r="AP1821" s="26">
        <f t="shared" si="21"/>
        <v>0</v>
      </c>
      <c r="AQ1821" s="25">
        <f t="shared" si="22"/>
        <v>1</v>
      </c>
      <c r="AR1821" s="26">
        <f t="shared" si="23"/>
        <v>0</v>
      </c>
      <c r="AT1821" s="36"/>
      <c r="AU1821" s="36"/>
      <c r="AZ1821">
        <v>666500</v>
      </c>
      <c r="BA1821">
        <f t="shared" si="107"/>
        <v>6665000</v>
      </c>
      <c r="BL1821" s="16">
        <v>2666</v>
      </c>
      <c r="BM1821">
        <f t="shared" si="108"/>
        <v>26660</v>
      </c>
    </row>
    <row r="1822" spans="1:65" x14ac:dyDescent="0.2">
      <c r="A1822" s="40">
        <v>40711</v>
      </c>
      <c r="B1822" s="13">
        <v>21.45</v>
      </c>
      <c r="C1822" s="14">
        <v>22</v>
      </c>
      <c r="D1822" s="31">
        <f t="shared" si="14"/>
        <v>5387.2314053717382</v>
      </c>
      <c r="E1822" s="31">
        <f t="shared" si="15"/>
        <v>482.44794635732239</v>
      </c>
      <c r="F1822" s="16">
        <f t="shared" si="0"/>
        <v>5869.6793517290607</v>
      </c>
      <c r="G1822" s="16">
        <f t="shared" si="1"/>
        <v>21.495206280376859</v>
      </c>
      <c r="H1822" s="17">
        <f t="shared" si="2"/>
        <v>2.5000000000000022E-2</v>
      </c>
      <c r="I1822" s="16">
        <v>21.85</v>
      </c>
      <c r="J1822" s="32">
        <f t="shared" si="16"/>
        <v>0.97799870490168372</v>
      </c>
      <c r="K1822" s="72">
        <f t="shared" ca="1" si="83"/>
        <v>1610.9310945812342</v>
      </c>
      <c r="L1822" s="16">
        <v>1615.3599850000001</v>
      </c>
      <c r="M1822" s="21">
        <f t="shared" ca="1" si="84"/>
        <v>-2.7417358730511278E-3</v>
      </c>
      <c r="N1822" s="72"/>
      <c r="O1822" s="16"/>
      <c r="P1822" s="21"/>
      <c r="Q1822" s="33">
        <f t="shared" si="17"/>
        <v>1.0220012950983162</v>
      </c>
      <c r="R1822" s="5">
        <f t="shared" ca="1" si="109"/>
        <v>15.980071212132712</v>
      </c>
      <c r="S1822" s="16">
        <v>15.496</v>
      </c>
      <c r="T1822" s="75">
        <f t="shared" ca="1" si="110"/>
        <v>3.1238462321419174E-2</v>
      </c>
      <c r="U1822" s="5">
        <f t="shared" ca="1" si="5"/>
        <v>30.184353999118059</v>
      </c>
      <c r="V1822" s="76"/>
      <c r="W1822" s="75"/>
      <c r="X1822" s="32">
        <f t="shared" si="18"/>
        <v>0.95599740980336745</v>
      </c>
      <c r="Y1822" s="18">
        <f t="shared" ca="1" si="6"/>
        <v>2976780.4943033513</v>
      </c>
      <c r="Z1822" s="36"/>
      <c r="AA1822" s="36"/>
      <c r="AB1822" s="72"/>
      <c r="AC1822" s="16"/>
      <c r="AD1822" s="36"/>
      <c r="AE1822" s="24">
        <f t="shared" si="117"/>
        <v>22</v>
      </c>
      <c r="AH1822" s="25" t="str">
        <f t="shared" ca="1" si="7"/>
        <v>-</v>
      </c>
      <c r="AI1822" s="15">
        <f t="shared" ca="1" si="8"/>
        <v>19.047440614630368</v>
      </c>
      <c r="AJ1822" s="15">
        <f t="shared" ca="1" si="9"/>
        <v>18.587085455383068</v>
      </c>
      <c r="AK1822" s="17">
        <f t="shared" ca="1" si="10"/>
        <v>2.7518388895169461E-2</v>
      </c>
      <c r="AL1822" s="17">
        <f t="shared" ca="1" si="11"/>
        <v>6.0652176472678593E-2</v>
      </c>
      <c r="AM1822" s="26">
        <f t="shared" ca="1" si="12"/>
        <v>1</v>
      </c>
      <c r="AN1822" s="26">
        <f t="shared" ca="1" si="13"/>
        <v>0</v>
      </c>
      <c r="AO1822" s="25">
        <f t="shared" si="20"/>
        <v>0</v>
      </c>
      <c r="AP1822" s="26">
        <f t="shared" si="21"/>
        <v>0</v>
      </c>
      <c r="AQ1822" s="25">
        <f t="shared" si="22"/>
        <v>1</v>
      </c>
      <c r="AR1822" s="26">
        <f t="shared" si="23"/>
        <v>0</v>
      </c>
      <c r="AT1822" s="36"/>
      <c r="AU1822" s="36"/>
      <c r="AZ1822">
        <v>641250</v>
      </c>
      <c r="BA1822">
        <f t="shared" si="107"/>
        <v>6412500</v>
      </c>
      <c r="BL1822" s="16">
        <v>2565</v>
      </c>
      <c r="BM1822">
        <f t="shared" si="108"/>
        <v>25650</v>
      </c>
    </row>
    <row r="1823" spans="1:65" x14ac:dyDescent="0.2">
      <c r="A1823" s="40">
        <v>40714</v>
      </c>
      <c r="B1823" s="13">
        <v>20.45</v>
      </c>
      <c r="C1823" s="14">
        <v>21.15</v>
      </c>
      <c r="D1823" s="31">
        <f t="shared" si="14"/>
        <v>5142.3572505821139</v>
      </c>
      <c r="E1823" s="31">
        <f t="shared" si="15"/>
        <v>721.20024727720624</v>
      </c>
      <c r="F1823" s="16">
        <f t="shared" si="0"/>
        <v>5863.5574978593204</v>
      </c>
      <c r="G1823" s="16">
        <f t="shared" si="1"/>
        <v>20.536097931721201</v>
      </c>
      <c r="H1823" s="17">
        <f t="shared" si="2"/>
        <v>3.3096926713947927E-2</v>
      </c>
      <c r="I1823" s="16">
        <v>19.989999999999998</v>
      </c>
      <c r="J1823" s="32">
        <f t="shared" si="16"/>
        <v>0.95438393517265219</v>
      </c>
      <c r="K1823" s="72">
        <f t="shared" ca="1" si="83"/>
        <v>1537.3840787148258</v>
      </c>
      <c r="L1823" s="16">
        <v>1543.6800539999999</v>
      </c>
      <c r="M1823" s="21">
        <f t="shared" ca="1" si="84"/>
        <v>-4.0785493528013861E-3</v>
      </c>
      <c r="N1823" s="72"/>
      <c r="O1823" s="16"/>
      <c r="P1823" s="21"/>
      <c r="Q1823" s="33">
        <f t="shared" si="17"/>
        <v>1.0456160648273478</v>
      </c>
      <c r="R1823" s="5">
        <f t="shared" ca="1" si="109"/>
        <v>16.708323100727984</v>
      </c>
      <c r="S1823" s="16">
        <v>16.173999999999999</v>
      </c>
      <c r="T1823" s="75">
        <f t="shared" ca="1" si="110"/>
        <v>3.3035928077654556E-2</v>
      </c>
      <c r="U1823" s="5">
        <f t="shared" ca="1" si="5"/>
        <v>31.560164934999168</v>
      </c>
      <c r="V1823" s="76"/>
      <c r="W1823" s="75"/>
      <c r="X1823" s="32">
        <f t="shared" si="18"/>
        <v>0.90876787034530426</v>
      </c>
      <c r="Y1823" s="18">
        <f t="shared" ca="1" si="6"/>
        <v>2705024.4324516957</v>
      </c>
      <c r="Z1823" s="36"/>
      <c r="AA1823" s="36"/>
      <c r="AB1823" s="72"/>
      <c r="AC1823" s="16"/>
      <c r="AD1823" s="36"/>
      <c r="AE1823" s="24">
        <f t="shared" si="117"/>
        <v>21</v>
      </c>
      <c r="AH1823" s="25" t="str">
        <f t="shared" ca="1" si="7"/>
        <v>-</v>
      </c>
      <c r="AI1823" s="15">
        <f t="shared" ca="1" si="8"/>
        <v>19.180386976422241</v>
      </c>
      <c r="AJ1823" s="15">
        <f t="shared" ca="1" si="9"/>
        <v>18.645282965912855</v>
      </c>
      <c r="AK1823" s="17">
        <f t="shared" ca="1" si="10"/>
        <v>2.7082162395113147E-2</v>
      </c>
      <c r="AL1823" s="17">
        <f t="shared" ca="1" si="11"/>
        <v>5.6583783487907567E-2</v>
      </c>
      <c r="AM1823" s="26">
        <f t="shared" ca="1" si="12"/>
        <v>1</v>
      </c>
      <c r="AN1823" s="26">
        <f t="shared" ca="1" si="13"/>
        <v>0</v>
      </c>
      <c r="AO1823" s="25">
        <f t="shared" si="20"/>
        <v>0</v>
      </c>
      <c r="AP1823" s="26">
        <f t="shared" si="21"/>
        <v>0</v>
      </c>
      <c r="AQ1823" s="25">
        <f t="shared" si="22"/>
        <v>1</v>
      </c>
      <c r="AR1823" s="26">
        <f t="shared" si="23"/>
        <v>0</v>
      </c>
      <c r="AT1823" s="36"/>
      <c r="AU1823" s="36"/>
      <c r="AZ1823">
        <v>586000</v>
      </c>
      <c r="BA1823">
        <f t="shared" si="107"/>
        <v>5860000</v>
      </c>
      <c r="BL1823" s="16">
        <v>2344</v>
      </c>
      <c r="BM1823">
        <f t="shared" si="108"/>
        <v>23440</v>
      </c>
    </row>
    <row r="1824" spans="1:65" x14ac:dyDescent="0.2">
      <c r="A1824" s="40">
        <v>40715</v>
      </c>
      <c r="B1824" s="13">
        <v>19.95</v>
      </c>
      <c r="C1824" s="14">
        <v>20.8</v>
      </c>
      <c r="D1824" s="31">
        <f t="shared" si="14"/>
        <v>4897.4830957924896</v>
      </c>
      <c r="E1824" s="31">
        <f t="shared" si="15"/>
        <v>957.96982011161856</v>
      </c>
      <c r="F1824" s="16">
        <f t="shared" si="0"/>
        <v>5855.4529159041085</v>
      </c>
      <c r="G1824" s="16">
        <f t="shared" si="1"/>
        <v>20.089062572748762</v>
      </c>
      <c r="H1824" s="17">
        <f t="shared" si="2"/>
        <v>4.0865384615384692E-2</v>
      </c>
      <c r="I1824" s="16">
        <v>18.86</v>
      </c>
      <c r="J1824" s="32">
        <f t="shared" si="16"/>
        <v>0.97687962096856273</v>
      </c>
      <c r="K1824" s="72">
        <f t="shared" ca="1" si="83"/>
        <v>1501.7779491241793</v>
      </c>
      <c r="L1824" s="16">
        <v>1492.4799800000001</v>
      </c>
      <c r="M1824" s="21">
        <f t="shared" ca="1" si="84"/>
        <v>6.2298786240195924E-3</v>
      </c>
      <c r="N1824" s="72"/>
      <c r="O1824" s="16"/>
      <c r="P1824" s="21"/>
      <c r="Q1824" s="33">
        <f t="shared" si="17"/>
        <v>1.0231203790314372</v>
      </c>
      <c r="R1824" s="5">
        <f t="shared" ca="1" si="109"/>
        <v>17.093913724166086</v>
      </c>
      <c r="S1824" s="16">
        <v>16.700001</v>
      </c>
      <c r="T1824" s="75">
        <f t="shared" ca="1" si="110"/>
        <v>2.3587586860987948E-2</v>
      </c>
      <c r="U1824" s="5">
        <f t="shared" ca="1" si="5"/>
        <v>32.288742453655715</v>
      </c>
      <c r="V1824" s="76"/>
      <c r="W1824" s="75"/>
      <c r="X1824" s="32">
        <f t="shared" si="18"/>
        <v>0.95375924193712547</v>
      </c>
      <c r="Y1824" s="18">
        <f t="shared" ca="1" si="6"/>
        <v>2579772.2580549121</v>
      </c>
      <c r="Z1824" s="36"/>
      <c r="AA1824" s="36"/>
      <c r="AB1824" s="72"/>
      <c r="AC1824" s="16"/>
      <c r="AD1824" s="36"/>
      <c r="AE1824" s="24">
        <f t="shared" si="117"/>
        <v>20</v>
      </c>
      <c r="AH1824" s="25" t="str">
        <f t="shared" ca="1" si="7"/>
        <v>-</v>
      </c>
      <c r="AI1824" s="15">
        <f t="shared" ca="1" si="8"/>
        <v>19.268530198315602</v>
      </c>
      <c r="AJ1824" s="15">
        <f t="shared" ca="1" si="9"/>
        <v>18.696256647421325</v>
      </c>
      <c r="AK1824" s="17">
        <f t="shared" ca="1" si="10"/>
        <v>3.0143059831010604E-2</v>
      </c>
      <c r="AL1824" s="17">
        <f t="shared" ca="1" si="11"/>
        <v>5.2740232231093524E-2</v>
      </c>
      <c r="AM1824" s="26">
        <f t="shared" ca="1" si="12"/>
        <v>1</v>
      </c>
      <c r="AN1824" s="26">
        <f t="shared" ca="1" si="13"/>
        <v>0</v>
      </c>
      <c r="AO1824" s="25">
        <f t="shared" si="20"/>
        <v>0</v>
      </c>
      <c r="AP1824" s="26">
        <f t="shared" si="21"/>
        <v>0</v>
      </c>
      <c r="AQ1824" s="25">
        <f t="shared" si="22"/>
        <v>1</v>
      </c>
      <c r="AR1824" s="26">
        <f t="shared" si="23"/>
        <v>0</v>
      </c>
      <c r="AT1824" s="36"/>
      <c r="AU1824" s="36"/>
      <c r="AZ1824">
        <v>546250</v>
      </c>
      <c r="BA1824">
        <f t="shared" si="107"/>
        <v>5462500</v>
      </c>
      <c r="BL1824" s="16">
        <v>2185</v>
      </c>
      <c r="BM1824">
        <f t="shared" si="108"/>
        <v>21850</v>
      </c>
    </row>
    <row r="1825" spans="1:65" x14ac:dyDescent="0.2">
      <c r="A1825" s="40">
        <v>40716</v>
      </c>
      <c r="B1825" s="13">
        <v>20.3</v>
      </c>
      <c r="C1825" s="14">
        <v>21.1</v>
      </c>
      <c r="D1825" s="31">
        <f t="shared" si="14"/>
        <v>4652.6089410028653</v>
      </c>
      <c r="E1825" s="31">
        <f t="shared" si="15"/>
        <v>1192.8370983833977</v>
      </c>
      <c r="F1825" s="16">
        <f t="shared" si="0"/>
        <v>5845.4460393862628</v>
      </c>
      <c r="G1825" s="16">
        <f t="shared" si="1"/>
        <v>20.463250104829797</v>
      </c>
      <c r="H1825" s="17">
        <f t="shared" si="2"/>
        <v>3.791469194312802E-2</v>
      </c>
      <c r="I1825" s="16">
        <v>18.52</v>
      </c>
      <c r="J1825" s="32">
        <f t="shared" si="16"/>
        <v>1.01688561423612</v>
      </c>
      <c r="K1825" s="72">
        <f t="shared" ca="1" si="83"/>
        <v>1527.0741339507265</v>
      </c>
      <c r="L1825" s="16">
        <v>1507.1999510000001</v>
      </c>
      <c r="M1825" s="21">
        <f t="shared" ca="1" si="84"/>
        <v>1.3186162152898341E-2</v>
      </c>
      <c r="N1825" s="72"/>
      <c r="O1825" s="16"/>
      <c r="P1825" s="21"/>
      <c r="Q1825" s="33">
        <f t="shared" si="17"/>
        <v>0.98311438576387999</v>
      </c>
      <c r="R1825" s="5">
        <f t="shared" ca="1" si="109"/>
        <v>16.804572405684794</v>
      </c>
      <c r="S1825" s="16">
        <v>16.558001000000001</v>
      </c>
      <c r="T1825" s="75">
        <f t="shared" ca="1" si="110"/>
        <v>1.4891375214000387E-2</v>
      </c>
      <c r="U1825" s="5">
        <f t="shared" ca="1" si="5"/>
        <v>31.742440451004658</v>
      </c>
      <c r="V1825" s="76"/>
      <c r="W1825" s="75"/>
      <c r="X1825" s="32">
        <f t="shared" si="18"/>
        <v>1.03377122847224</v>
      </c>
      <c r="Y1825" s="18">
        <f t="shared" ca="1" si="6"/>
        <v>2666718.8197244238</v>
      </c>
      <c r="Z1825" s="36"/>
      <c r="AA1825" s="36"/>
      <c r="AB1825" s="72"/>
      <c r="AC1825" s="16"/>
      <c r="AD1825" s="36"/>
      <c r="AE1825" s="24">
        <f t="shared" si="117"/>
        <v>19</v>
      </c>
      <c r="AH1825" s="25" t="str">
        <f t="shared" ca="1" si="7"/>
        <v>-</v>
      </c>
      <c r="AI1825" s="15">
        <f t="shared" ca="1" si="8"/>
        <v>19.347540750386095</v>
      </c>
      <c r="AJ1825" s="15">
        <f t="shared" ca="1" si="9"/>
        <v>18.764762879733432</v>
      </c>
      <c r="AK1825" s="17">
        <f t="shared" ca="1" si="10"/>
        <v>2.778161959930971E-2</v>
      </c>
      <c r="AL1825" s="17">
        <f t="shared" ca="1" si="11"/>
        <v>4.8371356003145495E-2</v>
      </c>
      <c r="AM1825" s="26">
        <f t="shared" ca="1" si="12"/>
        <v>1</v>
      </c>
      <c r="AN1825" s="26">
        <f t="shared" ca="1" si="13"/>
        <v>0</v>
      </c>
      <c r="AO1825" s="25">
        <f t="shared" si="20"/>
        <v>0</v>
      </c>
      <c r="AP1825" s="26">
        <f t="shared" si="21"/>
        <v>0</v>
      </c>
      <c r="AQ1825" s="25">
        <f t="shared" si="22"/>
        <v>1</v>
      </c>
      <c r="AR1825" s="26">
        <f t="shared" si="23"/>
        <v>0</v>
      </c>
      <c r="AT1825" s="36"/>
      <c r="AU1825" s="36"/>
      <c r="AZ1825">
        <v>557750</v>
      </c>
      <c r="BA1825">
        <f t="shared" si="107"/>
        <v>5577500</v>
      </c>
      <c r="BL1825" s="16">
        <v>2231</v>
      </c>
      <c r="BM1825">
        <f t="shared" si="108"/>
        <v>22310</v>
      </c>
    </row>
    <row r="1826" spans="1:65" x14ac:dyDescent="0.2">
      <c r="A1826" s="40">
        <v>40717</v>
      </c>
      <c r="B1826" s="13">
        <v>19.850000000000001</v>
      </c>
      <c r="C1826" s="14">
        <v>20.8</v>
      </c>
      <c r="D1826" s="31">
        <f t="shared" si="14"/>
        <v>4407.734786213241</v>
      </c>
      <c r="E1826" s="31">
        <f t="shared" si="15"/>
        <v>1428.4269250293396</v>
      </c>
      <c r="F1826" s="16">
        <f t="shared" si="0"/>
        <v>5836.1617112425811</v>
      </c>
      <c r="G1826" s="16">
        <f t="shared" si="1"/>
        <v>20.082516788587913</v>
      </c>
      <c r="H1826" s="17">
        <f t="shared" si="2"/>
        <v>4.5673076923076872E-2</v>
      </c>
      <c r="I1826" s="16">
        <v>19.29</v>
      </c>
      <c r="J1826" s="32">
        <f t="shared" si="16"/>
        <v>0.97983553947483137</v>
      </c>
      <c r="K1826" s="72">
        <f t="shared" ca="1" si="83"/>
        <v>1496.220507458806</v>
      </c>
      <c r="L1826" s="16">
        <v>1507.1999510000001</v>
      </c>
      <c r="M1826" s="21">
        <f t="shared" ca="1" si="84"/>
        <v>-7.2846628835871599E-3</v>
      </c>
      <c r="N1826" s="72"/>
      <c r="O1826" s="16"/>
      <c r="P1826" s="21"/>
      <c r="Q1826" s="33">
        <f t="shared" si="17"/>
        <v>1.0201644605251685</v>
      </c>
      <c r="R1826" s="5">
        <f t="shared" ca="1" si="109"/>
        <v>17.14271336995736</v>
      </c>
      <c r="S1826" s="16">
        <v>16.542000000000002</v>
      </c>
      <c r="T1826" s="75">
        <f t="shared" ca="1" si="110"/>
        <v>3.6314434164995642E-2</v>
      </c>
      <c r="U1826" s="5">
        <f t="shared" ca="1" si="5"/>
        <v>32.381401009201738</v>
      </c>
      <c r="V1826" s="76"/>
      <c r="W1826" s="75"/>
      <c r="X1826" s="32">
        <f t="shared" si="18"/>
        <v>0.95967107894966286</v>
      </c>
      <c r="Y1826" s="18">
        <f t="shared" ca="1" si="6"/>
        <v>2559004.4997998211</v>
      </c>
      <c r="Z1826" s="36"/>
      <c r="AA1826" s="36"/>
      <c r="AB1826" s="72"/>
      <c r="AC1826" s="16"/>
      <c r="AD1826" s="36"/>
      <c r="AE1826" s="24">
        <f t="shared" si="117"/>
        <v>18</v>
      </c>
      <c r="AH1826" s="25" t="str">
        <f t="shared" ca="1" si="7"/>
        <v>-</v>
      </c>
      <c r="AI1826" s="15">
        <f t="shared" ca="1" si="8"/>
        <v>19.415254638354035</v>
      </c>
      <c r="AJ1826" s="15">
        <f t="shared" ca="1" si="9"/>
        <v>18.825986536535513</v>
      </c>
      <c r="AK1826" s="17">
        <f t="shared" ca="1" si="10"/>
        <v>3.3040857910018595E-2</v>
      </c>
      <c r="AL1826" s="17">
        <f t="shared" ca="1" si="11"/>
        <v>4.6110833796771299E-2</v>
      </c>
      <c r="AM1826" s="26">
        <f t="shared" ca="1" si="12"/>
        <v>1</v>
      </c>
      <c r="AN1826" s="26">
        <f t="shared" ca="1" si="13"/>
        <v>0</v>
      </c>
      <c r="AO1826" s="25">
        <f t="shared" si="20"/>
        <v>0</v>
      </c>
      <c r="AP1826" s="26">
        <f t="shared" si="21"/>
        <v>0</v>
      </c>
      <c r="AQ1826" s="25">
        <f t="shared" si="22"/>
        <v>1</v>
      </c>
      <c r="AR1826" s="26">
        <f t="shared" si="23"/>
        <v>0</v>
      </c>
      <c r="AT1826" s="36"/>
      <c r="AU1826" s="36"/>
      <c r="AZ1826">
        <v>556250</v>
      </c>
      <c r="BA1826">
        <f t="shared" si="107"/>
        <v>5562500</v>
      </c>
      <c r="BL1826" s="16">
        <v>2225</v>
      </c>
      <c r="BM1826">
        <f t="shared" si="108"/>
        <v>22250</v>
      </c>
    </row>
    <row r="1827" spans="1:65" x14ac:dyDescent="0.2">
      <c r="A1827" s="40">
        <v>40718</v>
      </c>
      <c r="B1827" s="13">
        <v>21.05</v>
      </c>
      <c r="C1827" s="14">
        <v>21.55</v>
      </c>
      <c r="D1827" s="31">
        <f t="shared" si="14"/>
        <v>4162.8606314236167</v>
      </c>
      <c r="E1827" s="31">
        <f t="shared" si="15"/>
        <v>1662.1169237107842</v>
      </c>
      <c r="F1827" s="16">
        <f t="shared" si="0"/>
        <v>5824.977555134401</v>
      </c>
      <c r="G1827" s="16">
        <f t="shared" si="1"/>
        <v>21.192671530317376</v>
      </c>
      <c r="H1827" s="17">
        <f t="shared" si="2"/>
        <v>2.3201856148491906E-2</v>
      </c>
      <c r="I1827" s="16">
        <v>21.1</v>
      </c>
      <c r="J1827" s="32">
        <f t="shared" si="16"/>
        <v>1.0532573719037284</v>
      </c>
      <c r="K1827" s="72">
        <f t="shared" ca="1" si="83"/>
        <v>1575.8410329740391</v>
      </c>
      <c r="L1827" s="16">
        <v>1569.920044</v>
      </c>
      <c r="M1827" s="21">
        <f t="shared" ca="1" si="84"/>
        <v>3.7715226305111873E-3</v>
      </c>
      <c r="N1827" s="72"/>
      <c r="O1827" s="16"/>
      <c r="P1827" s="21"/>
      <c r="Q1827" s="33">
        <f t="shared" si="17"/>
        <v>0.94674262809627163</v>
      </c>
      <c r="R1827" s="5">
        <f t="shared" ca="1" si="109"/>
        <v>16.229061399055443</v>
      </c>
      <c r="S1827" s="16">
        <v>15.853999999999999</v>
      </c>
      <c r="T1827" s="75">
        <f t="shared" ca="1" si="110"/>
        <v>2.3657209477446921E-2</v>
      </c>
      <c r="U1827" s="5">
        <f t="shared" ca="1" si="5"/>
        <v>30.655803142254509</v>
      </c>
      <c r="V1827" s="76"/>
      <c r="W1827" s="75"/>
      <c r="X1827" s="32">
        <f t="shared" si="18"/>
        <v>1.1065147438074567</v>
      </c>
      <c r="Y1827" s="18">
        <f t="shared" ca="1" si="6"/>
        <v>2831389.853605066</v>
      </c>
      <c r="Z1827" s="36"/>
      <c r="AA1827" s="36"/>
      <c r="AB1827" s="72"/>
      <c r="AC1827" s="16"/>
      <c r="AD1827" s="36"/>
      <c r="AE1827" s="24">
        <f t="shared" si="117"/>
        <v>17</v>
      </c>
      <c r="AH1827" s="25" t="str">
        <f t="shared" ca="1" si="7"/>
        <v>-</v>
      </c>
      <c r="AI1827" s="15">
        <f t="shared" ca="1" si="8"/>
        <v>19.546933188026433</v>
      </c>
      <c r="AJ1827" s="15">
        <f t="shared" ca="1" si="9"/>
        <v>18.920025923582028</v>
      </c>
      <c r="AK1827" s="17">
        <f t="shared" ca="1" si="10"/>
        <v>3.4291989390671573E-2</v>
      </c>
      <c r="AL1827" s="17">
        <f t="shared" ca="1" si="11"/>
        <v>4.255448985773163E-2</v>
      </c>
      <c r="AM1827" s="26">
        <f t="shared" ca="1" si="12"/>
        <v>1</v>
      </c>
      <c r="AN1827" s="26">
        <f t="shared" ca="1" si="13"/>
        <v>0</v>
      </c>
      <c r="AO1827" s="25">
        <f t="shared" si="20"/>
        <v>0</v>
      </c>
      <c r="AP1827" s="26">
        <f t="shared" si="21"/>
        <v>0</v>
      </c>
      <c r="AQ1827" s="25">
        <f t="shared" si="22"/>
        <v>1</v>
      </c>
      <c r="AR1827" s="26">
        <f t="shared" si="23"/>
        <v>0</v>
      </c>
      <c r="AT1827" s="36"/>
      <c r="AU1827" s="36"/>
      <c r="AZ1827">
        <v>601250</v>
      </c>
      <c r="BA1827">
        <f t="shared" si="107"/>
        <v>6012500</v>
      </c>
      <c r="BL1827" s="16">
        <v>2405</v>
      </c>
      <c r="BM1827">
        <f t="shared" si="108"/>
        <v>24050</v>
      </c>
    </row>
    <row r="1828" spans="1:65" x14ac:dyDescent="0.2">
      <c r="A1828" s="40">
        <v>40721</v>
      </c>
      <c r="B1828" s="13">
        <v>20.6</v>
      </c>
      <c r="C1828" s="14">
        <v>21</v>
      </c>
      <c r="D1828" s="31">
        <f t="shared" si="14"/>
        <v>3917.9864766339924</v>
      </c>
      <c r="E1828" s="31">
        <f t="shared" si="15"/>
        <v>1901.3095435864964</v>
      </c>
      <c r="F1828" s="16">
        <f t="shared" si="0"/>
        <v>5819.2960202204886</v>
      </c>
      <c r="G1828" s="16">
        <f t="shared" si="1"/>
        <v>20.730690003531699</v>
      </c>
      <c r="H1828" s="17">
        <f t="shared" si="2"/>
        <v>1.904761904761898E-2</v>
      </c>
      <c r="I1828" s="16">
        <v>20.56</v>
      </c>
      <c r="J1828" s="32">
        <f t="shared" si="16"/>
        <v>0.97724677071904675</v>
      </c>
      <c r="K1828" s="72">
        <f t="shared" ca="1" si="83"/>
        <v>1539.9227785149226</v>
      </c>
      <c r="L1828" s="16">
        <v>1546.880005</v>
      </c>
      <c r="M1828" s="21">
        <f t="shared" ca="1" si="84"/>
        <v>-4.4975864078593475E-3</v>
      </c>
      <c r="N1828" s="72"/>
      <c r="O1828" s="16"/>
      <c r="P1828" s="21"/>
      <c r="Q1828" s="33">
        <f t="shared" si="17"/>
        <v>1.0227532292809534</v>
      </c>
      <c r="R1828" s="5">
        <f t="shared" ca="1" si="109"/>
        <v>16.597633489695529</v>
      </c>
      <c r="S1828" s="16">
        <v>16.110001</v>
      </c>
      <c r="T1828" s="75">
        <f t="shared" ca="1" si="110"/>
        <v>3.0268929821638632E-2</v>
      </c>
      <c r="U1828" s="5">
        <f t="shared" ca="1" si="5"/>
        <v>31.352248265388702</v>
      </c>
      <c r="V1828" s="76"/>
      <c r="W1828" s="75"/>
      <c r="X1828" s="32">
        <f t="shared" si="18"/>
        <v>0.95449354143809351</v>
      </c>
      <c r="Y1828" s="18">
        <f t="shared" ca="1" si="6"/>
        <v>2702365.4657240221</v>
      </c>
      <c r="Z1828" s="36"/>
      <c r="AA1828" s="36"/>
      <c r="AB1828" s="72"/>
      <c r="AC1828" s="16"/>
      <c r="AD1828" s="36"/>
      <c r="AE1828" s="24">
        <f t="shared" si="117"/>
        <v>16</v>
      </c>
      <c r="AH1828" s="25" t="str">
        <f t="shared" ca="1" si="7"/>
        <v>-</v>
      </c>
      <c r="AI1828" s="15">
        <f t="shared" ca="1" si="8"/>
        <v>19.676461861142585</v>
      </c>
      <c r="AJ1828" s="15">
        <f t="shared" ca="1" si="9"/>
        <v>19.007351733895753</v>
      </c>
      <c r="AK1828" s="17">
        <f t="shared" ca="1" si="10"/>
        <v>3.3299925898608064E-2</v>
      </c>
      <c r="AL1828" s="17">
        <f t="shared" ca="1" si="11"/>
        <v>3.8924914634326069E-2</v>
      </c>
      <c r="AM1828" s="26">
        <f t="shared" ca="1" si="12"/>
        <v>1</v>
      </c>
      <c r="AN1828" s="26">
        <f t="shared" ca="1" si="13"/>
        <v>0</v>
      </c>
      <c r="AO1828" s="25">
        <f t="shared" si="20"/>
        <v>0</v>
      </c>
      <c r="AP1828" s="26">
        <f t="shared" si="21"/>
        <v>0</v>
      </c>
      <c r="AQ1828" s="25">
        <f t="shared" si="22"/>
        <v>1</v>
      </c>
      <c r="AR1828" s="26">
        <f t="shared" si="23"/>
        <v>0</v>
      </c>
      <c r="AT1828" s="36"/>
      <c r="AU1828" s="36"/>
      <c r="AZ1828">
        <v>582500</v>
      </c>
      <c r="BA1828">
        <f t="shared" si="107"/>
        <v>5825000</v>
      </c>
      <c r="BL1828" s="16">
        <v>2330</v>
      </c>
      <c r="BM1828">
        <f t="shared" si="108"/>
        <v>23300</v>
      </c>
    </row>
    <row r="1829" spans="1:65" x14ac:dyDescent="0.2">
      <c r="A1829" s="40">
        <v>40722</v>
      </c>
      <c r="B1829" s="13">
        <v>19.5</v>
      </c>
      <c r="C1829" s="14">
        <v>20.2</v>
      </c>
      <c r="D1829" s="31">
        <f t="shared" si="14"/>
        <v>3673.1123218443681</v>
      </c>
      <c r="E1829" s="31">
        <f t="shared" si="15"/>
        <v>2141.5194287610802</v>
      </c>
      <c r="F1829" s="16">
        <f t="shared" si="0"/>
        <v>5814.6317506054484</v>
      </c>
      <c r="G1829" s="16">
        <f t="shared" si="1"/>
        <v>19.757808862956225</v>
      </c>
      <c r="H1829" s="17">
        <f t="shared" si="2"/>
        <v>3.4653465346534573E-2</v>
      </c>
      <c r="I1829" s="16">
        <v>19.170000000000002</v>
      </c>
      <c r="J1829" s="32">
        <f t="shared" si="16"/>
        <v>0.95230658618593811</v>
      </c>
      <c r="K1829" s="72">
        <f t="shared" ca="1" si="83"/>
        <v>1466.4188188033093</v>
      </c>
      <c r="L1829" s="16">
        <v>1484.160034</v>
      </c>
      <c r="M1829" s="21">
        <f t="shared" ca="1" si="84"/>
        <v>-1.1953707679943325E-2</v>
      </c>
      <c r="N1829" s="72"/>
      <c r="O1829" s="16"/>
      <c r="P1829" s="21"/>
      <c r="Q1829" s="33">
        <f t="shared" si="17"/>
        <v>1.0476934138140619</v>
      </c>
      <c r="R1829" s="5">
        <f t="shared" ca="1" si="109"/>
        <v>17.388506879548586</v>
      </c>
      <c r="S1829" s="16">
        <v>16.739999999999998</v>
      </c>
      <c r="T1829" s="75">
        <f t="shared" ca="1" si="110"/>
        <v>3.8739956962281247E-2</v>
      </c>
      <c r="U1829" s="5">
        <f t="shared" ca="1" si="5"/>
        <v>32.846419466007951</v>
      </c>
      <c r="V1829" s="76"/>
      <c r="W1829" s="75"/>
      <c r="X1829" s="32">
        <f t="shared" si="18"/>
        <v>0.90461317237187622</v>
      </c>
      <c r="Y1829" s="18">
        <f t="shared" ca="1" si="6"/>
        <v>2444434.5103822052</v>
      </c>
      <c r="Z1829" s="36"/>
      <c r="AA1829" s="36"/>
      <c r="AB1829" s="72"/>
      <c r="AC1829" s="16"/>
      <c r="AD1829" s="36"/>
      <c r="AE1829" s="24">
        <f t="shared" si="117"/>
        <v>15</v>
      </c>
      <c r="AH1829" s="25" t="str">
        <f t="shared" ca="1" si="7"/>
        <v>-</v>
      </c>
      <c r="AI1829" s="15">
        <f t="shared" ca="1" si="8"/>
        <v>19.770915113888371</v>
      </c>
      <c r="AJ1829" s="15">
        <f t="shared" ca="1" si="9"/>
        <v>19.070129096515043</v>
      </c>
      <c r="AK1829" s="17">
        <f t="shared" ca="1" si="10"/>
        <v>3.3559349004039174E-2</v>
      </c>
      <c r="AL1829" s="17">
        <f t="shared" ca="1" si="11"/>
        <v>3.6478796930952677E-2</v>
      </c>
      <c r="AM1829" s="26">
        <f t="shared" ca="1" si="12"/>
        <v>1</v>
      </c>
      <c r="AN1829" s="26">
        <f t="shared" ca="1" si="13"/>
        <v>0</v>
      </c>
      <c r="AO1829" s="25">
        <f t="shared" si="20"/>
        <v>0</v>
      </c>
      <c r="AP1829" s="26">
        <f t="shared" si="21"/>
        <v>0</v>
      </c>
      <c r="AQ1829" s="25">
        <f t="shared" si="22"/>
        <v>1</v>
      </c>
      <c r="AR1829" s="26">
        <f t="shared" si="23"/>
        <v>0</v>
      </c>
      <c r="AT1829" s="36"/>
      <c r="AU1829" s="36"/>
      <c r="AZ1829">
        <v>536000</v>
      </c>
      <c r="BA1829">
        <f t="shared" si="107"/>
        <v>5360000</v>
      </c>
      <c r="BL1829" s="16">
        <v>2144</v>
      </c>
      <c r="BM1829">
        <f t="shared" si="108"/>
        <v>21440</v>
      </c>
    </row>
    <row r="1830" spans="1:65" x14ac:dyDescent="0.2">
      <c r="A1830" s="40">
        <v>40723</v>
      </c>
      <c r="B1830" s="13">
        <v>18.5</v>
      </c>
      <c r="C1830" s="14">
        <v>19.350000000000001</v>
      </c>
      <c r="D1830" s="31">
        <f t="shared" si="14"/>
        <v>3428.2381670547434</v>
      </c>
      <c r="E1830" s="31">
        <f t="shared" si="15"/>
        <v>2377.9078455134404</v>
      </c>
      <c r="F1830" s="16">
        <f t="shared" si="0"/>
        <v>5806.1460125681842</v>
      </c>
      <c r="G1830" s="16">
        <f t="shared" si="1"/>
        <v>18.848117609221543</v>
      </c>
      <c r="H1830" s="17">
        <f t="shared" si="2"/>
        <v>4.3927648578811485E-2</v>
      </c>
      <c r="I1830" s="16">
        <v>17.27</v>
      </c>
      <c r="J1830" s="32">
        <f t="shared" si="16"/>
        <v>0.95256570383270223</v>
      </c>
      <c r="K1830" s="72">
        <f t="shared" ca="1" si="83"/>
        <v>1396.8033270525057</v>
      </c>
      <c r="L1830" s="16">
        <v>1409.920044</v>
      </c>
      <c r="M1830" s="21">
        <f t="shared" ca="1" si="84"/>
        <v>-9.3031636817373295E-3</v>
      </c>
      <c r="N1830" s="72"/>
      <c r="O1830" s="16"/>
      <c r="P1830" s="21"/>
      <c r="Q1830" s="33">
        <f t="shared" si="17"/>
        <v>1.0474342961672978</v>
      </c>
      <c r="R1830" s="5">
        <f t="shared" ca="1" si="109"/>
        <v>18.212559721887303</v>
      </c>
      <c r="S1830" s="16">
        <v>17.549999</v>
      </c>
      <c r="T1830" s="75">
        <f t="shared" ca="1" si="110"/>
        <v>3.7752749837040044E-2</v>
      </c>
      <c r="U1830" s="5">
        <f t="shared" ca="1" si="5"/>
        <v>34.403288403183211</v>
      </c>
      <c r="V1830" s="76"/>
      <c r="W1830" s="75"/>
      <c r="X1830" s="32">
        <f t="shared" si="18"/>
        <v>0.90513140766540434</v>
      </c>
      <c r="Y1830" s="18">
        <f t="shared" ca="1" si="6"/>
        <v>2212388.8355108369</v>
      </c>
      <c r="Z1830" s="36"/>
      <c r="AA1830" s="36"/>
      <c r="AB1830" s="72"/>
      <c r="AC1830" s="16"/>
      <c r="AD1830" s="36"/>
      <c r="AE1830" s="24">
        <f t="shared" si="117"/>
        <v>14</v>
      </c>
      <c r="AH1830" s="25" t="str">
        <f t="shared" ca="1" si="7"/>
        <v>-</v>
      </c>
      <c r="AI1830" s="15">
        <f t="shared" ca="1" si="8"/>
        <v>19.842545272158649</v>
      </c>
      <c r="AJ1830" s="15">
        <f t="shared" ca="1" si="9"/>
        <v>19.096085583947552</v>
      </c>
      <c r="AK1830" s="17">
        <f t="shared" ca="1" si="10"/>
        <v>3.4069726331276973E-2</v>
      </c>
      <c r="AL1830" s="17">
        <f t="shared" ca="1" si="11"/>
        <v>3.5186807266869999E-2</v>
      </c>
      <c r="AM1830" s="26">
        <f t="shared" ca="1" si="12"/>
        <v>1</v>
      </c>
      <c r="AN1830" s="26">
        <f t="shared" ca="1" si="13"/>
        <v>0</v>
      </c>
      <c r="AO1830" s="25">
        <f t="shared" si="20"/>
        <v>0</v>
      </c>
      <c r="AP1830" s="26">
        <f t="shared" si="21"/>
        <v>0</v>
      </c>
      <c r="AQ1830" s="25">
        <f t="shared" si="22"/>
        <v>1</v>
      </c>
      <c r="AR1830" s="26">
        <f t="shared" si="23"/>
        <v>0</v>
      </c>
      <c r="AT1830" s="36"/>
      <c r="AU1830" s="36"/>
      <c r="AZ1830">
        <v>483250</v>
      </c>
      <c r="BA1830">
        <f t="shared" si="107"/>
        <v>4832500</v>
      </c>
      <c r="BL1830" s="16">
        <v>1933</v>
      </c>
      <c r="BM1830">
        <f t="shared" si="108"/>
        <v>19330</v>
      </c>
    </row>
    <row r="1831" spans="1:65" x14ac:dyDescent="0.2">
      <c r="A1831" s="40">
        <v>40724</v>
      </c>
      <c r="B1831" s="13">
        <v>17.7</v>
      </c>
      <c r="C1831" s="14">
        <v>18.75</v>
      </c>
      <c r="D1831" s="31">
        <f t="shared" si="14"/>
        <v>3183.3640122651186</v>
      </c>
      <c r="E1831" s="31">
        <f t="shared" si="15"/>
        <v>2612.0252544854329</v>
      </c>
      <c r="F1831" s="16">
        <f t="shared" si="0"/>
        <v>5795.3892667505515</v>
      </c>
      <c r="G1831" s="16">
        <f t="shared" si="1"/>
        <v>18.173242847196612</v>
      </c>
      <c r="H1831" s="17">
        <f t="shared" si="2"/>
        <v>5.600000000000005E-2</v>
      </c>
      <c r="I1831" s="16">
        <v>16.52</v>
      </c>
      <c r="J1831" s="32">
        <f t="shared" si="16"/>
        <v>0.96240773737084317</v>
      </c>
      <c r="K1831" s="72">
        <f t="shared" ca="1" si="83"/>
        <v>1344.2395253545149</v>
      </c>
      <c r="L1831" s="16">
        <v>1352.959961</v>
      </c>
      <c r="M1831" s="21">
        <f t="shared" ca="1" si="84"/>
        <v>-6.4454499001136128E-3</v>
      </c>
      <c r="N1831" s="72"/>
      <c r="O1831" s="16"/>
      <c r="P1831" s="21"/>
      <c r="Q1831" s="33">
        <f t="shared" si="17"/>
        <v>1.0375922626291569</v>
      </c>
      <c r="R1831" s="5">
        <f t="shared" ca="1" si="109"/>
        <v>18.896423817143166</v>
      </c>
      <c r="S1831" s="16">
        <v>18.290001</v>
      </c>
      <c r="T1831" s="75">
        <f t="shared" ca="1" si="110"/>
        <v>3.3155975067643013E-2</v>
      </c>
      <c r="U1831" s="5">
        <f t="shared" ca="1" si="5"/>
        <v>35.695363768057199</v>
      </c>
      <c r="V1831" s="76"/>
      <c r="W1831" s="75"/>
      <c r="X1831" s="32">
        <f t="shared" si="18"/>
        <v>0.92481547474168635</v>
      </c>
      <c r="Y1831" s="18">
        <f t="shared" ca="1" si="6"/>
        <v>2045916.7741773692</v>
      </c>
      <c r="Z1831" s="36"/>
      <c r="AA1831" s="36"/>
      <c r="AB1831" s="72"/>
      <c r="AC1831" s="16"/>
      <c r="AD1831" s="36"/>
      <c r="AE1831" s="24">
        <f t="shared" si="117"/>
        <v>13</v>
      </c>
      <c r="AH1831" s="25">
        <f t="shared" ca="1" si="7"/>
        <v>1</v>
      </c>
      <c r="AI1831" s="15">
        <f t="shared" ca="1" si="8"/>
        <v>19.819004016017907</v>
      </c>
      <c r="AJ1831" s="15">
        <f t="shared" ca="1" si="9"/>
        <v>19.091676905159332</v>
      </c>
      <c r="AK1831" s="17">
        <f t="shared" ca="1" si="10"/>
        <v>3.7083944340755647E-2</v>
      </c>
      <c r="AL1831" s="17">
        <f t="shared" ca="1" si="11"/>
        <v>3.5330029773263862E-2</v>
      </c>
      <c r="AM1831" s="26">
        <f t="shared" ca="1" si="12"/>
        <v>1</v>
      </c>
      <c r="AN1831" s="26">
        <f t="shared" ca="1" si="13"/>
        <v>1</v>
      </c>
      <c r="AO1831" s="25">
        <f t="shared" si="20"/>
        <v>0</v>
      </c>
      <c r="AP1831" s="26">
        <f t="shared" si="21"/>
        <v>0</v>
      </c>
      <c r="AQ1831" s="25">
        <f t="shared" si="22"/>
        <v>1</v>
      </c>
      <c r="AR1831" s="26">
        <f t="shared" si="23"/>
        <v>0</v>
      </c>
      <c r="AT1831" s="36"/>
      <c r="AU1831" s="36"/>
      <c r="AZ1831">
        <v>443000</v>
      </c>
      <c r="BA1831">
        <f t="shared" si="107"/>
        <v>4430000</v>
      </c>
      <c r="BL1831" s="16">
        <v>1772</v>
      </c>
      <c r="BM1831">
        <f t="shared" si="108"/>
        <v>17720</v>
      </c>
    </row>
    <row r="1832" spans="1:65" x14ac:dyDescent="0.2">
      <c r="A1832" s="40">
        <v>40725</v>
      </c>
      <c r="B1832" s="13">
        <v>16.95</v>
      </c>
      <c r="C1832" s="14">
        <v>17.95</v>
      </c>
      <c r="D1832" s="31">
        <f t="shared" si="14"/>
        <v>2938.4898574754943</v>
      </c>
      <c r="E1832" s="31">
        <f t="shared" si="15"/>
        <v>2843.1864566068384</v>
      </c>
      <c r="F1832" s="16">
        <f t="shared" si="0"/>
        <v>5781.6763140823332</v>
      </c>
      <c r="G1832" s="16">
        <f t="shared" si="1"/>
        <v>17.441758151469276</v>
      </c>
      <c r="H1832" s="17">
        <f t="shared" si="2"/>
        <v>5.5710306406685284E-2</v>
      </c>
      <c r="I1832" s="16">
        <v>15.87</v>
      </c>
      <c r="J1832" s="32">
        <f t="shared" si="16"/>
        <v>0.95747841498712893</v>
      </c>
      <c r="K1832" s="72">
        <f t="shared" ca="1" si="83"/>
        <v>1287.0278584134517</v>
      </c>
      <c r="L1832" s="16">
        <v>1298.5600589999999</v>
      </c>
      <c r="M1832" s="21">
        <f t="shared" ca="1" si="84"/>
        <v>-8.8807602749071176E-3</v>
      </c>
      <c r="N1832" s="72"/>
      <c r="O1832" s="16"/>
      <c r="P1832" s="21"/>
      <c r="Q1832" s="33">
        <f t="shared" si="17"/>
        <v>1.0425215850128711</v>
      </c>
      <c r="R1832" s="5">
        <f t="shared" ca="1" si="109"/>
        <v>19.699109035760952</v>
      </c>
      <c r="S1832" s="16">
        <v>19</v>
      </c>
      <c r="T1832" s="75">
        <f t="shared" ca="1" si="110"/>
        <v>3.6795212408471133E-2</v>
      </c>
      <c r="U1832" s="5">
        <f t="shared" ca="1" si="5"/>
        <v>37.211913203496252</v>
      </c>
      <c r="V1832" s="76"/>
      <c r="W1832" s="75"/>
      <c r="X1832" s="32">
        <f t="shared" si="18"/>
        <v>0.91495682997425787</v>
      </c>
      <c r="Y1832" s="18">
        <f t="shared" ca="1" si="6"/>
        <v>1871802.3288145212</v>
      </c>
      <c r="Z1832" s="36"/>
      <c r="AA1832" s="36"/>
      <c r="AB1832" s="72"/>
      <c r="AC1832" s="16"/>
      <c r="AD1832" s="36"/>
      <c r="AE1832" s="24">
        <f t="shared" si="117"/>
        <v>12</v>
      </c>
      <c r="AH1832" s="25">
        <f t="shared" ca="1" si="7"/>
        <v>1</v>
      </c>
      <c r="AI1832" s="15">
        <f t="shared" ca="1" si="8"/>
        <v>19.76493643260039</v>
      </c>
      <c r="AJ1832" s="15">
        <f t="shared" ca="1" si="9"/>
        <v>19.06177211786752</v>
      </c>
      <c r="AK1832" s="17">
        <f t="shared" ca="1" si="10"/>
        <v>3.8756815921357046E-2</v>
      </c>
      <c r="AL1832" s="17">
        <f t="shared" ca="1" si="11"/>
        <v>3.4700081818418535E-2</v>
      </c>
      <c r="AM1832" s="26">
        <f t="shared" ca="1" si="12"/>
        <v>1</v>
      </c>
      <c r="AN1832" s="26">
        <f t="shared" ca="1" si="13"/>
        <v>1</v>
      </c>
      <c r="AO1832" s="25">
        <f t="shared" si="20"/>
        <v>0</v>
      </c>
      <c r="AP1832" s="26">
        <f t="shared" si="21"/>
        <v>0</v>
      </c>
      <c r="AQ1832" s="25">
        <f t="shared" si="22"/>
        <v>1</v>
      </c>
      <c r="AR1832" s="26">
        <f t="shared" si="23"/>
        <v>0</v>
      </c>
      <c r="AT1832" s="36"/>
      <c r="AU1832" s="36"/>
      <c r="AZ1832">
        <v>407000</v>
      </c>
      <c r="BA1832">
        <f t="shared" si="107"/>
        <v>4070000</v>
      </c>
      <c r="BL1832" s="16">
        <v>1628</v>
      </c>
      <c r="BM1832">
        <f t="shared" si="108"/>
        <v>16280</v>
      </c>
    </row>
    <row r="1833" spans="1:65" x14ac:dyDescent="0.2">
      <c r="A1833" s="40">
        <v>40729</v>
      </c>
      <c r="B1833" s="13">
        <v>16.95</v>
      </c>
      <c r="C1833" s="14">
        <v>18.100000000000001</v>
      </c>
      <c r="D1833" s="31">
        <f t="shared" si="14"/>
        <v>2693.61570268587</v>
      </c>
      <c r="E1833" s="31">
        <f t="shared" si="15"/>
        <v>3074.418597202055</v>
      </c>
      <c r="F1833" s="16">
        <f t="shared" si="0"/>
        <v>5768.034299887925</v>
      </c>
      <c r="G1833" s="16">
        <f t="shared" si="1"/>
        <v>17.562961227857308</v>
      </c>
      <c r="H1833" s="17">
        <f t="shared" si="2"/>
        <v>6.353591160221006E-2</v>
      </c>
      <c r="I1833" s="16">
        <v>16.059999999999999</v>
      </c>
      <c r="J1833" s="32">
        <f t="shared" si="16"/>
        <v>1.0045730949982488</v>
      </c>
      <c r="K1833" s="72">
        <f t="shared" ca="1" si="83"/>
        <v>1292.8608495802723</v>
      </c>
      <c r="L1833" s="16">
        <v>1303.040039</v>
      </c>
      <c r="M1833" s="21">
        <f t="shared" ca="1" si="84"/>
        <v>-7.811877697587513E-3</v>
      </c>
      <c r="N1833" s="72"/>
      <c r="O1833" s="16"/>
      <c r="P1833" s="21"/>
      <c r="Q1833" s="33">
        <f t="shared" si="17"/>
        <v>0.99542690500175124</v>
      </c>
      <c r="R1833" s="5">
        <f t="shared" ca="1" si="109"/>
        <v>19.608206252645598</v>
      </c>
      <c r="S1833" s="16">
        <v>18.91</v>
      </c>
      <c r="T1833" s="75">
        <f t="shared" ca="1" si="110"/>
        <v>3.6922594005584224E-2</v>
      </c>
      <c r="U1833" s="5">
        <f t="shared" ca="1" si="5"/>
        <v>37.040471449344018</v>
      </c>
      <c r="V1833" s="76"/>
      <c r="W1833" s="75"/>
      <c r="X1833" s="32">
        <f t="shared" si="18"/>
        <v>1.0091461899964975</v>
      </c>
      <c r="Y1833" s="18">
        <f t="shared" ca="1" si="6"/>
        <v>1888797.8726682258</v>
      </c>
      <c r="Z1833" s="36"/>
      <c r="AA1833" s="36"/>
      <c r="AB1833" s="72"/>
      <c r="AC1833" s="16"/>
      <c r="AD1833" s="36"/>
      <c r="AE1833" s="24">
        <f t="shared" si="117"/>
        <v>11</v>
      </c>
      <c r="AH1833" s="25">
        <f t="shared" ca="1" si="7"/>
        <v>1</v>
      </c>
      <c r="AI1833" s="15">
        <f t="shared" ca="1" si="8"/>
        <v>19.70687539228755</v>
      </c>
      <c r="AJ1833" s="15">
        <f t="shared" ca="1" si="9"/>
        <v>19.025446393288373</v>
      </c>
      <c r="AK1833" s="17">
        <f t="shared" ca="1" si="10"/>
        <v>4.5479158496976736E-2</v>
      </c>
      <c r="AL1833" s="17">
        <f t="shared" ca="1" si="11"/>
        <v>3.6438933436413801E-2</v>
      </c>
      <c r="AM1833" s="26">
        <f t="shared" ca="1" si="12"/>
        <v>1</v>
      </c>
      <c r="AN1833" s="26">
        <f t="shared" ca="1" si="13"/>
        <v>1</v>
      </c>
      <c r="AO1833" s="25">
        <f t="shared" si="20"/>
        <v>0</v>
      </c>
      <c r="AP1833" s="26">
        <f t="shared" si="21"/>
        <v>0</v>
      </c>
      <c r="AQ1833" s="25">
        <f t="shared" si="22"/>
        <v>1</v>
      </c>
      <c r="AR1833" s="26">
        <f t="shared" si="23"/>
        <v>0</v>
      </c>
      <c r="AT1833" s="36"/>
      <c r="AU1833" s="36"/>
      <c r="AZ1833">
        <v>411500</v>
      </c>
      <c r="BA1833">
        <f t="shared" si="107"/>
        <v>4115000</v>
      </c>
      <c r="BL1833" s="16">
        <v>1646</v>
      </c>
      <c r="BM1833">
        <f t="shared" si="108"/>
        <v>16460</v>
      </c>
    </row>
    <row r="1834" spans="1:65" x14ac:dyDescent="0.2">
      <c r="A1834" s="40">
        <v>40730</v>
      </c>
      <c r="B1834" s="13">
        <v>17.25</v>
      </c>
      <c r="C1834" s="14">
        <v>18.350000000000001</v>
      </c>
      <c r="D1834" s="31">
        <f t="shared" si="14"/>
        <v>2448.7415478962453</v>
      </c>
      <c r="E1834" s="31">
        <f t="shared" si="15"/>
        <v>3303.7344493393002</v>
      </c>
      <c r="F1834" s="16">
        <f t="shared" si="0"/>
        <v>5752.4759972355459</v>
      </c>
      <c r="G1834" s="16">
        <f t="shared" si="1"/>
        <v>17.881746728890249</v>
      </c>
      <c r="H1834" s="17">
        <f t="shared" si="2"/>
        <v>5.9945504087193568E-2</v>
      </c>
      <c r="I1834" s="16">
        <v>16.34</v>
      </c>
      <c r="J1834" s="32">
        <f t="shared" si="16"/>
        <v>1.0154047197659242</v>
      </c>
      <c r="K1834" s="72">
        <f t="shared" ca="1" si="83"/>
        <v>1312.7234893762566</v>
      </c>
      <c r="L1834" s="16">
        <v>1323.5200199999999</v>
      </c>
      <c r="M1834" s="21">
        <f t="shared" ca="1" si="84"/>
        <v>-8.1574365786649498E-3</v>
      </c>
      <c r="N1834" s="72"/>
      <c r="O1834" s="16"/>
      <c r="P1834" s="21"/>
      <c r="Q1834" s="33">
        <f t="shared" si="17"/>
        <v>0.98459528023407594</v>
      </c>
      <c r="R1834" s="5">
        <f t="shared" ca="1" si="109"/>
        <v>19.305343061505031</v>
      </c>
      <c r="S1834" s="16">
        <v>18.639999</v>
      </c>
      <c r="T1834" s="75">
        <f t="shared" ca="1" si="110"/>
        <v>3.5694425815421531E-2</v>
      </c>
      <c r="U1834" s="5">
        <f t="shared" ca="1" si="5"/>
        <v>36.468624804751045</v>
      </c>
      <c r="V1834" s="76"/>
      <c r="W1834" s="75"/>
      <c r="X1834" s="32">
        <f t="shared" si="18"/>
        <v>1.0308094395318481</v>
      </c>
      <c r="Y1834" s="18">
        <f t="shared" ca="1" si="6"/>
        <v>1946862.5389636152</v>
      </c>
      <c r="Z1834" s="36"/>
      <c r="AA1834" s="36"/>
      <c r="AB1834" s="72"/>
      <c r="AC1834" s="16"/>
      <c r="AD1834" s="36"/>
      <c r="AE1834" s="24">
        <f t="shared" si="117"/>
        <v>10</v>
      </c>
      <c r="AH1834" s="25">
        <f t="shared" ca="1" si="7"/>
        <v>1</v>
      </c>
      <c r="AI1834" s="15">
        <f t="shared" ca="1" si="8"/>
        <v>19.64968454119234</v>
      </c>
      <c r="AJ1834" s="15">
        <f t="shared" ca="1" si="9"/>
        <v>18.999950324521819</v>
      </c>
      <c r="AK1834" s="17">
        <f t="shared" ca="1" si="10"/>
        <v>5.2295472670239172E-2</v>
      </c>
      <c r="AL1834" s="17">
        <f t="shared" ca="1" si="11"/>
        <v>3.8779277441863401E-2</v>
      </c>
      <c r="AM1834" s="26">
        <f t="shared" ca="1" si="12"/>
        <v>1</v>
      </c>
      <c r="AN1834" s="26">
        <f t="shared" ca="1" si="13"/>
        <v>1</v>
      </c>
      <c r="AO1834" s="25">
        <f t="shared" si="20"/>
        <v>0</v>
      </c>
      <c r="AP1834" s="26">
        <f t="shared" si="21"/>
        <v>0</v>
      </c>
      <c r="AQ1834" s="25">
        <f t="shared" si="22"/>
        <v>1</v>
      </c>
      <c r="AR1834" s="26">
        <f t="shared" si="23"/>
        <v>0</v>
      </c>
      <c r="AT1834" s="36"/>
      <c r="AU1834" s="36"/>
      <c r="AZ1834">
        <v>424000</v>
      </c>
      <c r="BA1834">
        <f t="shared" si="107"/>
        <v>4240000</v>
      </c>
      <c r="BL1834" s="16">
        <v>1696</v>
      </c>
      <c r="BM1834">
        <f t="shared" si="108"/>
        <v>16960</v>
      </c>
    </row>
    <row r="1835" spans="1:65" x14ac:dyDescent="0.2">
      <c r="A1835" s="40">
        <v>40731</v>
      </c>
      <c r="B1835" s="13">
        <v>16.75</v>
      </c>
      <c r="C1835" s="14">
        <v>17.850000000000001</v>
      </c>
      <c r="D1835" s="31">
        <f t="shared" si="14"/>
        <v>2203.8673931066205</v>
      </c>
      <c r="E1835" s="31">
        <f t="shared" si="15"/>
        <v>3533.9294994821353</v>
      </c>
      <c r="F1835" s="16">
        <f t="shared" si="0"/>
        <v>5737.7968925887562</v>
      </c>
      <c r="G1835" s="16">
        <f t="shared" si="1"/>
        <v>17.427493909631313</v>
      </c>
      <c r="H1835" s="17">
        <f t="shared" si="2"/>
        <v>6.1624649859944092E-2</v>
      </c>
      <c r="I1835" s="16">
        <v>15.95</v>
      </c>
      <c r="J1835" s="32">
        <f t="shared" si="16"/>
        <v>0.97210987757015044</v>
      </c>
      <c r="K1835" s="72">
        <f t="shared" ca="1" si="83"/>
        <v>1276.0594460333987</v>
      </c>
      <c r="L1835" s="16">
        <v>1287.040039</v>
      </c>
      <c r="M1835" s="21">
        <f t="shared" ca="1" si="84"/>
        <v>-8.5316638440657774E-3</v>
      </c>
      <c r="N1835" s="72"/>
      <c r="O1835" s="16"/>
      <c r="P1835" s="21"/>
      <c r="Q1835" s="33">
        <f t="shared" si="17"/>
        <v>1.0278901224298496</v>
      </c>
      <c r="R1835" s="5">
        <f t="shared" ca="1" si="109"/>
        <v>19.842944777621078</v>
      </c>
      <c r="S1835" s="16">
        <v>19.170000000000002</v>
      </c>
      <c r="T1835" s="75">
        <f t="shared" ca="1" si="110"/>
        <v>3.5104057257228802E-2</v>
      </c>
      <c r="U1835" s="5">
        <f t="shared" ca="1" si="5"/>
        <v>37.484455874878144</v>
      </c>
      <c r="V1835" s="76"/>
      <c r="W1835" s="75"/>
      <c r="X1835" s="32">
        <f t="shared" si="18"/>
        <v>0.94421975514030088</v>
      </c>
      <c r="Y1835" s="18">
        <f t="shared" ca="1" si="6"/>
        <v>1838145.087788255</v>
      </c>
      <c r="Z1835" s="36"/>
      <c r="AA1835" s="36"/>
      <c r="AB1835" s="72"/>
      <c r="AC1835" s="16"/>
      <c r="AD1835" s="36"/>
      <c r="AE1835" s="24">
        <f t="shared" si="117"/>
        <v>9</v>
      </c>
      <c r="AH1835" s="25">
        <f t="shared" ca="1" si="7"/>
        <v>1</v>
      </c>
      <c r="AI1835" s="15">
        <f t="shared" ca="1" si="8"/>
        <v>19.578178657479821</v>
      </c>
      <c r="AJ1835" s="15">
        <f t="shared" ca="1" si="9"/>
        <v>18.978602119083465</v>
      </c>
      <c r="AK1835" s="17">
        <f t="shared" ca="1" si="10"/>
        <v>5.6790670089140759E-2</v>
      </c>
      <c r="AL1835" s="17">
        <f t="shared" ca="1" si="11"/>
        <v>3.9375609724776571E-2</v>
      </c>
      <c r="AM1835" s="26">
        <f t="shared" ca="1" si="12"/>
        <v>1</v>
      </c>
      <c r="AN1835" s="26">
        <f t="shared" ca="1" si="13"/>
        <v>1</v>
      </c>
      <c r="AO1835" s="25">
        <f t="shared" si="20"/>
        <v>0</v>
      </c>
      <c r="AP1835" s="26">
        <f t="shared" si="21"/>
        <v>0</v>
      </c>
      <c r="AQ1835" s="25">
        <f t="shared" si="22"/>
        <v>1</v>
      </c>
      <c r="AR1835" s="26">
        <f t="shared" si="23"/>
        <v>0</v>
      </c>
      <c r="AT1835" s="36"/>
      <c r="AU1835" s="36"/>
      <c r="AZ1835">
        <v>399500</v>
      </c>
      <c r="BA1835">
        <f t="shared" si="107"/>
        <v>3995000</v>
      </c>
      <c r="BL1835" s="16">
        <v>1598</v>
      </c>
      <c r="BM1835">
        <f t="shared" si="108"/>
        <v>15980</v>
      </c>
    </row>
    <row r="1836" spans="1:65" x14ac:dyDescent="0.2">
      <c r="A1836" s="40">
        <v>40732</v>
      </c>
      <c r="B1836" s="13">
        <v>17.100000000000001</v>
      </c>
      <c r="C1836" s="14">
        <v>18.25</v>
      </c>
      <c r="D1836" s="31">
        <f t="shared" si="14"/>
        <v>1958.993238316996</v>
      </c>
      <c r="E1836" s="31">
        <f t="shared" si="15"/>
        <v>3763.7133702230994</v>
      </c>
      <c r="F1836" s="16">
        <f t="shared" si="0"/>
        <v>5722.7066085400957</v>
      </c>
      <c r="G1836" s="16">
        <f t="shared" si="1"/>
        <v>17.856332741101454</v>
      </c>
      <c r="H1836" s="17">
        <f t="shared" si="2"/>
        <v>6.3013698630136949E-2</v>
      </c>
      <c r="I1836" s="16">
        <v>15.95</v>
      </c>
      <c r="J1836" s="32">
        <f t="shared" si="16"/>
        <v>1.021912333312154</v>
      </c>
      <c r="K1836" s="72">
        <f t="shared" ca="1" si="83"/>
        <v>1303.9677236224488</v>
      </c>
      <c r="L1836" s="16">
        <v>1302.400024</v>
      </c>
      <c r="M1836" s="21">
        <f t="shared" ca="1" si="84"/>
        <v>1.2037005478808247E-3</v>
      </c>
      <c r="N1836" s="72"/>
      <c r="O1836" s="16"/>
      <c r="P1836" s="21"/>
      <c r="Q1836" s="33">
        <f t="shared" si="17"/>
        <v>0.97808766668784597</v>
      </c>
      <c r="R1836" s="5">
        <f t="shared" ca="1" si="109"/>
        <v>19.407331040190996</v>
      </c>
      <c r="S1836" s="16">
        <v>18.889999</v>
      </c>
      <c r="T1836" s="75">
        <f t="shared" ca="1" si="110"/>
        <v>2.738655730955819E-2</v>
      </c>
      <c r="U1836" s="5">
        <f t="shared" ca="1" si="5"/>
        <v>36.661828807155771</v>
      </c>
      <c r="V1836" s="76"/>
      <c r="W1836" s="75"/>
      <c r="X1836" s="32">
        <f t="shared" si="18"/>
        <v>1.0438246666243081</v>
      </c>
      <c r="Y1836" s="18">
        <f t="shared" ca="1" si="6"/>
        <v>1918574.9077373019</v>
      </c>
      <c r="Z1836" s="36"/>
      <c r="AA1836" s="36"/>
      <c r="AB1836" s="72"/>
      <c r="AC1836" s="16"/>
      <c r="AD1836" s="36"/>
      <c r="AE1836" s="24">
        <f t="shared" si="117"/>
        <v>8</v>
      </c>
      <c r="AH1836" s="25">
        <f t="shared" ca="1" si="7"/>
        <v>1</v>
      </c>
      <c r="AI1836" s="15">
        <f t="shared" ca="1" si="8"/>
        <v>19.51160829747808</v>
      </c>
      <c r="AJ1836" s="15">
        <f t="shared" ca="1" si="9"/>
        <v>18.982938831383446</v>
      </c>
      <c r="AK1836" s="17">
        <f t="shared" ca="1" si="10"/>
        <v>5.9971678431028332E-2</v>
      </c>
      <c r="AL1836" s="17">
        <f t="shared" ca="1" si="11"/>
        <v>4.2431612947983657E-2</v>
      </c>
      <c r="AM1836" s="26">
        <f t="shared" ca="1" si="12"/>
        <v>1</v>
      </c>
      <c r="AN1836" s="26">
        <f t="shared" ca="1" si="13"/>
        <v>1</v>
      </c>
      <c r="AO1836" s="25">
        <f t="shared" si="20"/>
        <v>0</v>
      </c>
      <c r="AP1836" s="26">
        <f t="shared" si="21"/>
        <v>0</v>
      </c>
      <c r="AQ1836" s="25">
        <f t="shared" si="22"/>
        <v>1</v>
      </c>
      <c r="AR1836" s="26">
        <f t="shared" si="23"/>
        <v>0</v>
      </c>
      <c r="AT1836" s="36"/>
      <c r="AU1836" s="36"/>
      <c r="AZ1836">
        <v>409250</v>
      </c>
      <c r="BA1836">
        <f t="shared" si="107"/>
        <v>4092500</v>
      </c>
      <c r="BL1836" s="16">
        <v>1637</v>
      </c>
      <c r="BM1836">
        <f t="shared" si="108"/>
        <v>16370</v>
      </c>
    </row>
    <row r="1837" spans="1:65" x14ac:dyDescent="0.2">
      <c r="A1837" s="40">
        <v>40735</v>
      </c>
      <c r="B1837" s="13">
        <v>18.850000000000001</v>
      </c>
      <c r="C1837" s="14">
        <v>19.600000000000001</v>
      </c>
      <c r="D1837" s="31">
        <f t="shared" si="14"/>
        <v>1714.1190835273715</v>
      </c>
      <c r="E1837" s="31">
        <f t="shared" si="15"/>
        <v>3993.1570988205012</v>
      </c>
      <c r="F1837" s="16">
        <f t="shared" si="0"/>
        <v>5707.2761823478722</v>
      </c>
      <c r="G1837" s="16">
        <f t="shared" si="1"/>
        <v>19.374745557850918</v>
      </c>
      <c r="H1837" s="17">
        <f t="shared" si="2"/>
        <v>3.8265306122448939E-2</v>
      </c>
      <c r="I1837" s="16">
        <v>18.39</v>
      </c>
      <c r="J1837" s="32">
        <f t="shared" si="16"/>
        <v>1.0821093402400206</v>
      </c>
      <c r="K1837" s="72">
        <f t="shared" ca="1" si="83"/>
        <v>1410.9781280071895</v>
      </c>
      <c r="L1837" s="16">
        <v>1409.280029</v>
      </c>
      <c r="M1837" s="21">
        <f t="shared" ca="1" si="84"/>
        <v>1.2049408011511047E-3</v>
      </c>
      <c r="N1837" s="72"/>
      <c r="O1837" s="16"/>
      <c r="P1837" s="21"/>
      <c r="Q1837" s="33">
        <f t="shared" si="17"/>
        <v>0.91789065975997941</v>
      </c>
      <c r="R1837" s="5">
        <f t="shared" ca="1" si="109"/>
        <v>17.813065792853347</v>
      </c>
      <c r="S1837" s="16">
        <v>17.34</v>
      </c>
      <c r="T1837" s="75">
        <f t="shared" ca="1" si="110"/>
        <v>2.7281764293733995E-2</v>
      </c>
      <c r="U1837" s="5">
        <f t="shared" ca="1" si="5"/>
        <v>33.650398156403291</v>
      </c>
      <c r="V1837" s="76"/>
      <c r="W1837" s="75"/>
      <c r="X1837" s="32">
        <f t="shared" si="18"/>
        <v>1.1642186804800412</v>
      </c>
      <c r="Y1837" s="18">
        <f t="shared" ca="1" si="6"/>
        <v>2233493.7445991924</v>
      </c>
      <c r="Z1837" s="36"/>
      <c r="AA1837" s="36"/>
      <c r="AB1837" s="72"/>
      <c r="AC1837" s="16"/>
      <c r="AD1837" s="36"/>
      <c r="AE1837" s="24">
        <f t="shared" si="117"/>
        <v>7</v>
      </c>
      <c r="AH1837" s="25">
        <f t="shared" ca="1" si="7"/>
        <v>1</v>
      </c>
      <c r="AI1837" s="15">
        <f t="shared" ca="1" si="8"/>
        <v>19.542903975372447</v>
      </c>
      <c r="AJ1837" s="15">
        <f t="shared" ca="1" si="9"/>
        <v>19.010578353729802</v>
      </c>
      <c r="AK1837" s="17">
        <f t="shared" ca="1" si="10"/>
        <v>5.7015896118103149E-2</v>
      </c>
      <c r="AL1837" s="17">
        <f t="shared" ca="1" si="11"/>
        <v>4.3842252876600839E-2</v>
      </c>
      <c r="AM1837" s="26">
        <f t="shared" ca="1" si="12"/>
        <v>1</v>
      </c>
      <c r="AN1837" s="26">
        <f t="shared" ca="1" si="13"/>
        <v>1</v>
      </c>
      <c r="AO1837" s="25">
        <f t="shared" si="20"/>
        <v>0</v>
      </c>
      <c r="AP1837" s="26">
        <f t="shared" si="21"/>
        <v>0</v>
      </c>
      <c r="AQ1837" s="25">
        <f t="shared" si="22"/>
        <v>1</v>
      </c>
      <c r="AR1837" s="26">
        <f t="shared" si="23"/>
        <v>0</v>
      </c>
      <c r="AT1837" s="36"/>
      <c r="AU1837" s="36"/>
      <c r="AZ1837">
        <v>479000</v>
      </c>
      <c r="BA1837">
        <f t="shared" si="107"/>
        <v>4790000</v>
      </c>
      <c r="BL1837" s="16">
        <v>1916</v>
      </c>
      <c r="BM1837">
        <f t="shared" si="108"/>
        <v>19160</v>
      </c>
    </row>
    <row r="1838" spans="1:65" x14ac:dyDescent="0.2">
      <c r="A1838" s="40">
        <v>40736</v>
      </c>
      <c r="B1838" s="13">
        <v>19.600000000000001</v>
      </c>
      <c r="C1838" s="14">
        <v>20</v>
      </c>
      <c r="D1838" s="31">
        <f t="shared" si="14"/>
        <v>1469.2449287377469</v>
      </c>
      <c r="E1838" s="31">
        <f t="shared" si="15"/>
        <v>4228.6610691156247</v>
      </c>
      <c r="F1838" s="16">
        <f t="shared" si="0"/>
        <v>5697.9059978533714</v>
      </c>
      <c r="G1838" s="16">
        <f t="shared" si="1"/>
        <v>19.896857201274205</v>
      </c>
      <c r="H1838" s="17">
        <f t="shared" si="2"/>
        <v>1.9999999999999907E-2</v>
      </c>
      <c r="I1838" s="16">
        <v>19.87</v>
      </c>
      <c r="J1838" s="32">
        <f t="shared" si="16"/>
        <v>1.025262012185294</v>
      </c>
      <c r="K1838" s="72">
        <f t="shared" ca="1" si="83"/>
        <v>1446.5632987786566</v>
      </c>
      <c r="L1838" s="16">
        <v>1444.4799800000001</v>
      </c>
      <c r="M1838" s="21">
        <f t="shared" ca="1" si="84"/>
        <v>1.4422621341256498E-3</v>
      </c>
      <c r="N1838" s="72"/>
      <c r="O1838" s="16"/>
      <c r="P1838" s="21"/>
      <c r="Q1838" s="33">
        <f t="shared" si="17"/>
        <v>0.974737987814706</v>
      </c>
      <c r="R1838" s="5">
        <f t="shared" ca="1" si="109"/>
        <v>17.362348584997267</v>
      </c>
      <c r="S1838" s="16">
        <v>16.889999</v>
      </c>
      <c r="T1838" s="75">
        <f t="shared" ca="1" si="110"/>
        <v>2.7966229305121208E-2</v>
      </c>
      <c r="U1838" s="5">
        <f t="shared" ca="1" si="5"/>
        <v>32.799198454920223</v>
      </c>
      <c r="V1838" s="76"/>
      <c r="W1838" s="75"/>
      <c r="X1838" s="32">
        <f t="shared" si="18"/>
        <v>1.050524024370588</v>
      </c>
      <c r="Y1838" s="18">
        <f t="shared" ca="1" si="6"/>
        <v>2346184.4170800191</v>
      </c>
      <c r="Z1838" s="36"/>
      <c r="AA1838" s="36"/>
      <c r="AB1838" s="72"/>
      <c r="AC1838" s="16"/>
      <c r="AD1838" s="36"/>
      <c r="AE1838" s="24">
        <f t="shared" si="117"/>
        <v>6</v>
      </c>
      <c r="AH1838" s="25">
        <f t="shared" ca="1" si="7"/>
        <v>1</v>
      </c>
      <c r="AI1838" s="15">
        <f t="shared" ca="1" si="8"/>
        <v>19.562710380705489</v>
      </c>
      <c r="AJ1838" s="15">
        <f t="shared" ca="1" si="9"/>
        <v>19.057692111443828</v>
      </c>
      <c r="AK1838" s="17">
        <f t="shared" ca="1" si="10"/>
        <v>5.1064178383655588E-2</v>
      </c>
      <c r="AL1838" s="17">
        <f t="shared" ca="1" si="11"/>
        <v>4.3529752876600832E-2</v>
      </c>
      <c r="AM1838" s="26">
        <f t="shared" ca="1" si="12"/>
        <v>1</v>
      </c>
      <c r="AN1838" s="26">
        <f t="shared" ca="1" si="13"/>
        <v>1</v>
      </c>
      <c r="AO1838" s="25">
        <f t="shared" si="20"/>
        <v>0</v>
      </c>
      <c r="AP1838" s="26">
        <f t="shared" si="21"/>
        <v>0</v>
      </c>
      <c r="AQ1838" s="25">
        <f t="shared" si="22"/>
        <v>1</v>
      </c>
      <c r="AR1838" s="26">
        <f t="shared" si="23"/>
        <v>0</v>
      </c>
      <c r="AT1838" s="36"/>
      <c r="AU1838" s="36"/>
      <c r="AZ1838">
        <v>501500</v>
      </c>
      <c r="BA1838">
        <f t="shared" si="107"/>
        <v>5015000</v>
      </c>
      <c r="BL1838" s="16">
        <v>2006</v>
      </c>
      <c r="BM1838">
        <f t="shared" si="108"/>
        <v>20060</v>
      </c>
    </row>
    <row r="1839" spans="1:65" x14ac:dyDescent="0.2">
      <c r="A1839" s="40">
        <v>40737</v>
      </c>
      <c r="B1839" s="13">
        <v>19.899999999999999</v>
      </c>
      <c r="C1839" s="14">
        <v>20.05</v>
      </c>
      <c r="D1839" s="31">
        <f t="shared" si="14"/>
        <v>1224.3707739481224</v>
      </c>
      <c r="E1839" s="31">
        <f t="shared" si="15"/>
        <v>4468.6377408094568</v>
      </c>
      <c r="F1839" s="16">
        <f t="shared" si="0"/>
        <v>5693.0085147575792</v>
      </c>
      <c r="G1839" s="16">
        <f t="shared" si="1"/>
        <v>20.017740147302408</v>
      </c>
      <c r="H1839" s="17">
        <f t="shared" si="2"/>
        <v>7.4812967581048273E-3</v>
      </c>
      <c r="I1839" s="80">
        <v>19.91</v>
      </c>
      <c r="J1839" s="32">
        <f t="shared" si="16"/>
        <v>1.0052107340598953</v>
      </c>
      <c r="K1839" s="72">
        <f t="shared" ca="1" si="83"/>
        <v>1454.0416746471342</v>
      </c>
      <c r="L1839" s="16">
        <v>1444.4799800000001</v>
      </c>
      <c r="M1839" s="21">
        <f t="shared" ca="1" si="84"/>
        <v>6.6194719065155319E-3</v>
      </c>
      <c r="N1839" s="72"/>
      <c r="O1839" s="16"/>
      <c r="P1839" s="21"/>
      <c r="Q1839" s="33">
        <f t="shared" si="17"/>
        <v>0.99478926594010475</v>
      </c>
      <c r="R1839" s="5">
        <f t="shared" ca="1" si="109"/>
        <v>17.27115848014417</v>
      </c>
      <c r="S1839" s="16">
        <v>16.899999999999999</v>
      </c>
      <c r="T1839" s="75">
        <f t="shared" ca="1" si="110"/>
        <v>2.196204024521722E-2</v>
      </c>
      <c r="U1839" s="5">
        <f t="shared" ca="1" si="5"/>
        <v>32.627173510728028</v>
      </c>
      <c r="V1839" s="76"/>
      <c r="W1839" s="75"/>
      <c r="X1839" s="32">
        <f t="shared" si="18"/>
        <v>1.0104214681197905</v>
      </c>
      <c r="Y1839" s="18">
        <f t="shared" ca="1" si="6"/>
        <v>2370479.0842695837</v>
      </c>
      <c r="Z1839" s="36"/>
      <c r="AA1839" s="36"/>
      <c r="AB1839" s="72"/>
      <c r="AC1839" s="16"/>
      <c r="AD1839" s="36"/>
      <c r="AE1839" s="24">
        <f t="shared" si="117"/>
        <v>5</v>
      </c>
      <c r="AH1839" s="25" t="str">
        <f t="shared" ca="1" si="7"/>
        <v>-</v>
      </c>
      <c r="AI1839" s="15">
        <f t="shared" ca="1" si="8"/>
        <v>19.565990230163862</v>
      </c>
      <c r="AJ1839" s="15">
        <f t="shared" ca="1" si="9"/>
        <v>19.096462875632866</v>
      </c>
      <c r="AK1839" s="17">
        <f t="shared" ca="1" si="10"/>
        <v>4.1721742576304711E-2</v>
      </c>
      <c r="AL1839" s="17">
        <f t="shared" ca="1" si="11"/>
        <v>4.1928776004360638E-2</v>
      </c>
      <c r="AM1839" s="26">
        <f t="shared" ca="1" si="12"/>
        <v>1</v>
      </c>
      <c r="AN1839" s="26">
        <f t="shared" ca="1" si="13"/>
        <v>0</v>
      </c>
      <c r="AO1839" s="25">
        <f t="shared" si="20"/>
        <v>0</v>
      </c>
      <c r="AP1839" s="26">
        <f t="shared" si="21"/>
        <v>0</v>
      </c>
      <c r="AQ1839" s="25">
        <f t="shared" si="22"/>
        <v>1</v>
      </c>
      <c r="AR1839" s="26">
        <f t="shared" si="23"/>
        <v>0</v>
      </c>
      <c r="AT1839" s="36"/>
      <c r="AU1839" s="36"/>
      <c r="AZ1839">
        <v>502000</v>
      </c>
      <c r="BA1839">
        <f t="shared" si="107"/>
        <v>5020000</v>
      </c>
      <c r="BL1839" s="16">
        <v>2008</v>
      </c>
      <c r="BM1839">
        <f t="shared" si="108"/>
        <v>20080</v>
      </c>
    </row>
    <row r="1840" spans="1:65" x14ac:dyDescent="0.2">
      <c r="A1840" s="40">
        <v>40738</v>
      </c>
      <c r="B1840" s="13">
        <v>20.65</v>
      </c>
      <c r="C1840" s="14">
        <v>20.65</v>
      </c>
      <c r="D1840" s="31">
        <f t="shared" si="14"/>
        <v>979.49661915849788</v>
      </c>
      <c r="E1840" s="31">
        <f t="shared" si="15"/>
        <v>4711.6799193787101</v>
      </c>
      <c r="F1840" s="16">
        <f t="shared" si="0"/>
        <v>5691.1765385372082</v>
      </c>
      <c r="G1840" s="16">
        <f t="shared" si="1"/>
        <v>20.649999999999995</v>
      </c>
      <c r="H1840" s="17">
        <f t="shared" si="2"/>
        <v>0</v>
      </c>
      <c r="I1840" s="80">
        <v>20.8</v>
      </c>
      <c r="J1840" s="32">
        <f t="shared" si="16"/>
        <v>1.0312530186289413</v>
      </c>
      <c r="K1840" s="72">
        <f t="shared" ca="1" si="83"/>
        <v>1499.4237351987724</v>
      </c>
      <c r="L1840" s="16">
        <v>1496.3199460000001</v>
      </c>
      <c r="M1840" s="21">
        <f t="shared" ca="1" si="84"/>
        <v>2.0742817784855931E-3</v>
      </c>
      <c r="N1840" s="72"/>
      <c r="O1840" s="16"/>
      <c r="P1840" s="21"/>
      <c r="Q1840" s="33">
        <f t="shared" si="17"/>
        <v>0.96874698137105886</v>
      </c>
      <c r="R1840" s="5">
        <f t="shared" ca="1" si="109"/>
        <v>16.730685635025242</v>
      </c>
      <c r="S1840" s="16">
        <v>16.280000999999999</v>
      </c>
      <c r="T1840" s="75">
        <f t="shared" ca="1" si="110"/>
        <v>2.7683329689306767E-2</v>
      </c>
      <c r="U1840" s="5">
        <f t="shared" ca="1" si="5"/>
        <v>31.606393753555452</v>
      </c>
      <c r="V1840" s="76"/>
      <c r="W1840" s="75"/>
      <c r="X1840" s="32">
        <f t="shared" si="18"/>
        <v>1.0625060372578823</v>
      </c>
      <c r="Y1840" s="18">
        <f t="shared" ca="1" si="6"/>
        <v>2518482.5780995078</v>
      </c>
      <c r="Z1840" s="36"/>
      <c r="AA1840" s="36"/>
      <c r="AB1840" s="72"/>
      <c r="AC1840" s="16"/>
      <c r="AD1840" s="36"/>
      <c r="AE1840" s="24">
        <f t="shared" si="117"/>
        <v>4</v>
      </c>
      <c r="AH1840" s="25" t="str">
        <f t="shared" ca="1" si="7"/>
        <v>-</v>
      </c>
      <c r="AI1840" s="15">
        <f t="shared" ca="1" si="8"/>
        <v>19.637746957626067</v>
      </c>
      <c r="AJ1840" s="15">
        <f t="shared" ca="1" si="9"/>
        <v>19.138412615041432</v>
      </c>
      <c r="AK1840" s="17">
        <f t="shared" ca="1" si="10"/>
        <v>3.1730825228439119E-2</v>
      </c>
      <c r="AL1840" s="17">
        <f t="shared" ca="1" si="11"/>
        <v>3.9374689465899095E-2</v>
      </c>
      <c r="AM1840" s="26">
        <f t="shared" ca="1" si="12"/>
        <v>1</v>
      </c>
      <c r="AN1840" s="26">
        <f t="shared" ca="1" si="13"/>
        <v>0</v>
      </c>
      <c r="AO1840" s="25">
        <f t="shared" si="20"/>
        <v>0</v>
      </c>
      <c r="AP1840" s="26">
        <f t="shared" si="21"/>
        <v>0</v>
      </c>
      <c r="AQ1840" s="25">
        <f t="shared" si="22"/>
        <v>1</v>
      </c>
      <c r="AR1840" s="26">
        <f t="shared" si="23"/>
        <v>0</v>
      </c>
      <c r="AT1840" s="36"/>
      <c r="AU1840" s="36"/>
      <c r="AZ1840">
        <v>539250</v>
      </c>
      <c r="BA1840">
        <f t="shared" si="107"/>
        <v>5392500</v>
      </c>
      <c r="BL1840" s="16">
        <v>2157</v>
      </c>
      <c r="BM1840">
        <f t="shared" si="108"/>
        <v>21570</v>
      </c>
    </row>
    <row r="1841" spans="1:65" x14ac:dyDescent="0.2">
      <c r="A1841" s="40">
        <v>40739</v>
      </c>
      <c r="B1841" s="13">
        <v>20.149999999999999</v>
      </c>
      <c r="C1841" s="14">
        <v>20.2</v>
      </c>
      <c r="D1841" s="31">
        <f t="shared" si="14"/>
        <v>734.62246436887335</v>
      </c>
      <c r="E1841" s="31">
        <f t="shared" si="15"/>
        <v>4956.5540741683344</v>
      </c>
      <c r="F1841" s="16">
        <f t="shared" si="0"/>
        <v>5691.1765385372073</v>
      </c>
      <c r="G1841" s="16">
        <f t="shared" si="1"/>
        <v>20.193545952586479</v>
      </c>
      <c r="H1841" s="17">
        <f t="shared" si="2"/>
        <v>2.4752475247524774E-3</v>
      </c>
      <c r="I1841" s="80">
        <v>19.53</v>
      </c>
      <c r="J1841" s="32">
        <f t="shared" si="16"/>
        <v>0.97789568777658509</v>
      </c>
      <c r="K1841" s="72">
        <f t="shared" ca="1" si="83"/>
        <v>1466.2202275030381</v>
      </c>
      <c r="L1841" s="16">
        <v>1482.23999</v>
      </c>
      <c r="M1841" s="21">
        <f t="shared" ca="1" si="84"/>
        <v>-1.0807806161647213E-2</v>
      </c>
      <c r="N1841" s="72"/>
      <c r="O1841" s="16"/>
      <c r="P1841" s="21"/>
      <c r="Q1841" s="33">
        <f t="shared" si="17"/>
        <v>1.022104312223415</v>
      </c>
      <c r="R1841" s="5">
        <f t="shared" ca="1" si="109"/>
        <v>17.099793549427204</v>
      </c>
      <c r="S1841" s="16">
        <v>16.469999000000001</v>
      </c>
      <c r="T1841" s="75">
        <f t="shared" ca="1" si="110"/>
        <v>3.8238894211663446E-2</v>
      </c>
      <c r="U1841" s="5">
        <f t="shared" ca="1" si="5"/>
        <v>32.303925372593319</v>
      </c>
      <c r="V1841" s="76"/>
      <c r="W1841" s="75"/>
      <c r="X1841" s="32">
        <f t="shared" si="18"/>
        <v>0.95579137555317017</v>
      </c>
      <c r="Y1841" s="18">
        <f t="shared" ca="1" si="6"/>
        <v>2406985.5059522302</v>
      </c>
      <c r="Z1841" s="36"/>
      <c r="AA1841" s="36"/>
      <c r="AB1841" s="72"/>
      <c r="AC1841" s="16"/>
      <c r="AD1841" s="36"/>
      <c r="AE1841" s="24">
        <f t="shared" si="117"/>
        <v>3</v>
      </c>
      <c r="AH1841" s="25" t="str">
        <f t="shared" ca="1" si="7"/>
        <v>-</v>
      </c>
      <c r="AI1841" s="15">
        <f t="shared" ca="1" si="8"/>
        <v>19.601725336320658</v>
      </c>
      <c r="AJ1841" s="15">
        <f t="shared" ca="1" si="9"/>
        <v>19.176168116495425</v>
      </c>
      <c r="AK1841" s="17">
        <f t="shared" ca="1" si="10"/>
        <v>2.1872591505907184E-2</v>
      </c>
      <c r="AL1841" s="17">
        <f t="shared" ca="1" si="11"/>
        <v>3.7159724189750623E-2</v>
      </c>
      <c r="AM1841" s="26">
        <f t="shared" ca="1" si="12"/>
        <v>1</v>
      </c>
      <c r="AN1841" s="26">
        <f t="shared" ca="1" si="13"/>
        <v>0</v>
      </c>
      <c r="AO1841" s="25">
        <f t="shared" si="20"/>
        <v>0</v>
      </c>
      <c r="AP1841" s="26">
        <f t="shared" si="21"/>
        <v>0</v>
      </c>
      <c r="AQ1841" s="25">
        <f t="shared" si="22"/>
        <v>1</v>
      </c>
      <c r="AR1841" s="26">
        <f t="shared" si="23"/>
        <v>0</v>
      </c>
      <c r="AT1841" s="36"/>
      <c r="AU1841" s="36"/>
      <c r="AZ1841">
        <v>525250</v>
      </c>
      <c r="BA1841">
        <f t="shared" si="107"/>
        <v>5252500</v>
      </c>
      <c r="BL1841" s="16">
        <v>2101</v>
      </c>
      <c r="BM1841">
        <f t="shared" si="108"/>
        <v>21010</v>
      </c>
    </row>
    <row r="1842" spans="1:65" x14ac:dyDescent="0.2">
      <c r="A1842" s="40">
        <v>40742</v>
      </c>
      <c r="B1842" s="13">
        <v>21.15</v>
      </c>
      <c r="C1842" s="14">
        <v>21</v>
      </c>
      <c r="D1842" s="31">
        <f t="shared" si="14"/>
        <v>489.74830957924894</v>
      </c>
      <c r="E1842" s="31">
        <f t="shared" si="15"/>
        <v>5200.8221048124396</v>
      </c>
      <c r="F1842" s="16">
        <f t="shared" si="0"/>
        <v>5690.5704143916882</v>
      </c>
      <c r="G1842" s="16">
        <f t="shared" si="1"/>
        <v>21.012909469716973</v>
      </c>
      <c r="H1842" s="17">
        <f t="shared" si="2"/>
        <v>-7.1428571428571175E-3</v>
      </c>
      <c r="I1842" s="80">
        <v>20.95</v>
      </c>
      <c r="J1842" s="32">
        <f t="shared" si="16"/>
        <v>1.0404646907024275</v>
      </c>
      <c r="K1842" s="72">
        <f t="shared" ca="1" si="83"/>
        <v>1525.4881818786405</v>
      </c>
      <c r="L1842" s="16">
        <v>1512.959961</v>
      </c>
      <c r="M1842" s="21">
        <f t="shared" ca="1" si="84"/>
        <v>8.2806030573075208E-3</v>
      </c>
      <c r="N1842" s="72"/>
      <c r="O1842" s="16"/>
      <c r="P1842" s="21"/>
      <c r="Q1842" s="33">
        <f t="shared" si="17"/>
        <v>0.95953530929757247</v>
      </c>
      <c r="R1842" s="5">
        <f t="shared" ca="1" si="109"/>
        <v>16.407172162685914</v>
      </c>
      <c r="S1842" s="16">
        <v>16.07</v>
      </c>
      <c r="T1842" s="75">
        <f t="shared" ca="1" si="110"/>
        <v>2.098146625301266E-2</v>
      </c>
      <c r="U1842" s="5">
        <f t="shared" ca="1" si="5"/>
        <v>30.99569583650856</v>
      </c>
      <c r="V1842" s="76"/>
      <c r="W1842" s="75"/>
      <c r="X1842" s="32">
        <f t="shared" si="18"/>
        <v>1.0809293814048551</v>
      </c>
      <c r="Y1842" s="18">
        <f t="shared" ca="1" si="6"/>
        <v>2601610.1226249626</v>
      </c>
      <c r="Z1842" s="36"/>
      <c r="AA1842" s="36"/>
      <c r="AB1842" s="72"/>
      <c r="AC1842" s="16"/>
      <c r="AD1842" s="36"/>
      <c r="AE1842" s="24">
        <f t="shared" si="117"/>
        <v>2</v>
      </c>
      <c r="AH1842" s="25" t="str">
        <f t="shared" ca="1" si="7"/>
        <v>-</v>
      </c>
      <c r="AI1842" s="15">
        <f t="shared" ca="1" si="8"/>
        <v>19.556416934246119</v>
      </c>
      <c r="AJ1842" s="15">
        <f t="shared" ca="1" si="9"/>
        <v>19.24843420112267</v>
      </c>
      <c r="AK1842" s="17">
        <f t="shared" ca="1" si="10"/>
        <v>1.0179832210408172E-2</v>
      </c>
      <c r="AL1842" s="17">
        <f t="shared" ca="1" si="11"/>
        <v>3.3858728310629749E-2</v>
      </c>
      <c r="AM1842" s="26">
        <f t="shared" ca="1" si="12"/>
        <v>1</v>
      </c>
      <c r="AN1842" s="26">
        <f t="shared" ca="1" si="13"/>
        <v>0</v>
      </c>
      <c r="AO1842" s="25">
        <f t="shared" si="20"/>
        <v>0</v>
      </c>
      <c r="AP1842" s="26">
        <f t="shared" si="21"/>
        <v>0</v>
      </c>
      <c r="AQ1842" s="25">
        <f t="shared" si="22"/>
        <v>1</v>
      </c>
      <c r="AR1842" s="26">
        <f t="shared" si="23"/>
        <v>0</v>
      </c>
      <c r="AT1842" s="36"/>
      <c r="AU1842" s="36"/>
      <c r="AZ1842">
        <v>549500</v>
      </c>
      <c r="BA1842">
        <f t="shared" si="107"/>
        <v>5495000</v>
      </c>
      <c r="BL1842" s="16">
        <v>2198</v>
      </c>
      <c r="BM1842">
        <f t="shared" si="108"/>
        <v>21980</v>
      </c>
    </row>
    <row r="1843" spans="1:65" x14ac:dyDescent="0.2">
      <c r="A1843" s="40">
        <v>40743</v>
      </c>
      <c r="B1843" s="13">
        <v>19.25</v>
      </c>
      <c r="C1843" s="14">
        <v>19.75</v>
      </c>
      <c r="D1843" s="31">
        <f t="shared" si="14"/>
        <v>244.87415478962447</v>
      </c>
      <c r="E1843" s="31">
        <f t="shared" si="15"/>
        <v>5447.4453607077039</v>
      </c>
      <c r="F1843" s="16">
        <f t="shared" si="0"/>
        <v>5692.3195154973282</v>
      </c>
      <c r="G1843" s="16">
        <f t="shared" si="1"/>
        <v>19.728490828376469</v>
      </c>
      <c r="H1843" s="17">
        <f t="shared" si="2"/>
        <v>2.5316455696202556E-2</v>
      </c>
      <c r="I1843" s="80">
        <v>19.21</v>
      </c>
      <c r="J1843" s="32">
        <f t="shared" si="16"/>
        <v>0.93916336383732735</v>
      </c>
      <c r="K1843" s="72">
        <f t="shared" ca="1" si="83"/>
        <v>1432.6242047878982</v>
      </c>
      <c r="L1843" s="16">
        <v>1441.280029</v>
      </c>
      <c r="M1843" s="21">
        <f t="shared" ca="1" si="84"/>
        <v>-6.0056505591820934E-3</v>
      </c>
      <c r="N1843" s="72"/>
      <c r="O1843" s="16"/>
      <c r="P1843" s="21"/>
      <c r="Q1843" s="33">
        <f t="shared" si="17"/>
        <v>1.0608366361626727</v>
      </c>
      <c r="R1843" s="5">
        <f t="shared" ca="1" si="109"/>
        <v>17.404604242877525</v>
      </c>
      <c r="S1843" s="16">
        <v>16.829999999999998</v>
      </c>
      <c r="T1843" s="75">
        <f t="shared" ca="1" si="110"/>
        <v>3.4141666243465651E-2</v>
      </c>
      <c r="U1843" s="5">
        <f t="shared" ca="1" si="5"/>
        <v>32.880243998782781</v>
      </c>
      <c r="V1843" s="76"/>
      <c r="W1843" s="75"/>
      <c r="X1843" s="32">
        <f t="shared" si="18"/>
        <v>0.87832672767465458</v>
      </c>
      <c r="Y1843" s="18">
        <f t="shared" ca="1" si="6"/>
        <v>2284913.3184957621</v>
      </c>
      <c r="Z1843" s="36"/>
      <c r="AA1843" s="36"/>
      <c r="AB1843" s="72"/>
      <c r="AC1843" s="16"/>
      <c r="AD1843" s="36"/>
      <c r="AE1843" s="24">
        <f t="shared" si="117"/>
        <v>1</v>
      </c>
      <c r="AH1843" s="25" t="str">
        <f t="shared" ca="1" si="7"/>
        <v>-</v>
      </c>
      <c r="AI1843" s="15">
        <f t="shared" ca="1" si="8"/>
        <v>19.472287627008008</v>
      </c>
      <c r="AJ1843" s="15">
        <f t="shared" ca="1" si="9"/>
        <v>19.296830944885713</v>
      </c>
      <c r="AK1843" s="17">
        <f t="shared" ca="1" si="10"/>
        <v>8.021690472700441E-3</v>
      </c>
      <c r="AL1843" s="17">
        <f t="shared" ca="1" si="11"/>
        <v>3.3990890782361664E-2</v>
      </c>
      <c r="AM1843" s="26">
        <f t="shared" ca="1" si="12"/>
        <v>1</v>
      </c>
      <c r="AN1843" s="26">
        <f t="shared" ca="1" si="13"/>
        <v>0</v>
      </c>
      <c r="AO1843" s="25">
        <f t="shared" si="20"/>
        <v>0</v>
      </c>
      <c r="AP1843" s="26">
        <f t="shared" si="21"/>
        <v>0</v>
      </c>
      <c r="AQ1843" s="25">
        <f t="shared" si="22"/>
        <v>1</v>
      </c>
      <c r="AR1843" s="26">
        <f t="shared" si="23"/>
        <v>0</v>
      </c>
      <c r="AT1843" s="36"/>
      <c r="AU1843" s="36"/>
      <c r="AZ1843">
        <v>495250</v>
      </c>
      <c r="BA1843">
        <f t="shared" si="107"/>
        <v>4952500</v>
      </c>
      <c r="BL1843" s="16">
        <v>1981</v>
      </c>
      <c r="BM1843">
        <f t="shared" si="108"/>
        <v>19810</v>
      </c>
    </row>
    <row r="1844" spans="1:65" x14ac:dyDescent="0.2">
      <c r="A1844" s="41">
        <v>40744</v>
      </c>
      <c r="B1844" s="13">
        <v>19.350000000000001</v>
      </c>
      <c r="C1844" s="14">
        <v>21</v>
      </c>
      <c r="D1844" s="31">
        <f t="shared" si="14"/>
        <v>5686.1201698064515</v>
      </c>
      <c r="E1844" s="31">
        <f t="shared" si="15"/>
        <v>0</v>
      </c>
      <c r="F1844" s="16">
        <f t="shared" si="0"/>
        <v>5686.1201698064515</v>
      </c>
      <c r="G1844" s="16">
        <f t="shared" si="1"/>
        <v>19.350000000000001</v>
      </c>
      <c r="H1844" s="17">
        <f t="shared" si="2"/>
        <v>7.8571428571428514E-2</v>
      </c>
      <c r="I1844" s="80">
        <v>19.09</v>
      </c>
      <c r="J1844" s="32">
        <f t="shared" si="16"/>
        <v>0.97974683544303798</v>
      </c>
      <c r="K1844" s="72">
        <f t="shared" ca="1" si="83"/>
        <v>1403.551808692363</v>
      </c>
      <c r="L1844" s="16">
        <v>1410.5600589999999</v>
      </c>
      <c r="M1844" s="21">
        <f t="shared" ca="1" si="84"/>
        <v>-4.9684168092816389E-3</v>
      </c>
      <c r="N1844" s="72"/>
      <c r="O1844" s="16"/>
      <c r="P1844" s="21"/>
      <c r="Q1844" s="33">
        <f t="shared" si="17"/>
        <v>1.0202531645569621</v>
      </c>
      <c r="R1844" s="5">
        <f t="shared" ca="1" si="109"/>
        <v>17.75636281911915</v>
      </c>
      <c r="S1844" s="16">
        <v>17.170000000000002</v>
      </c>
      <c r="T1844" s="75">
        <f t="shared" ca="1" si="110"/>
        <v>3.4150426273683678E-2</v>
      </c>
      <c r="U1844" s="5">
        <f t="shared" ca="1" si="5"/>
        <v>33.545024523394353</v>
      </c>
      <c r="V1844" s="76"/>
      <c r="W1844" s="75"/>
      <c r="X1844" s="32">
        <f t="shared" si="18"/>
        <v>0.95949367088607596</v>
      </c>
      <c r="Y1844" s="18">
        <f t="shared" ca="1" si="6"/>
        <v>2192215.5815550508</v>
      </c>
      <c r="Z1844" s="36"/>
      <c r="AA1844" s="36"/>
      <c r="AB1844" s="72"/>
      <c r="AC1844" s="16"/>
      <c r="AD1844" s="36"/>
      <c r="AE1844" s="24">
        <v>20</v>
      </c>
      <c r="AH1844" s="25" t="str">
        <f t="shared" ca="1" si="7"/>
        <v>-</v>
      </c>
      <c r="AI1844" s="15">
        <f t="shared" ca="1" si="8"/>
        <v>19.415806773116522</v>
      </c>
      <c r="AJ1844" s="15">
        <f t="shared" ca="1" si="9"/>
        <v>19.323951556764047</v>
      </c>
      <c r="AK1844" s="17">
        <f t="shared" ca="1" si="10"/>
        <v>1.778359523460521E-2</v>
      </c>
      <c r="AL1844" s="17">
        <f t="shared" ca="1" si="11"/>
        <v>3.771112887759976E-2</v>
      </c>
      <c r="AM1844" s="26">
        <f t="shared" ca="1" si="12"/>
        <v>1</v>
      </c>
      <c r="AN1844" s="26">
        <f t="shared" ca="1" si="13"/>
        <v>0</v>
      </c>
      <c r="AO1844" s="25">
        <f t="shared" si="20"/>
        <v>0</v>
      </c>
      <c r="AP1844" s="26">
        <f t="shared" si="21"/>
        <v>0</v>
      </c>
      <c r="AQ1844" s="25">
        <f t="shared" si="22"/>
        <v>1</v>
      </c>
      <c r="AR1844" s="26">
        <f t="shared" si="23"/>
        <v>0</v>
      </c>
      <c r="AT1844" s="36"/>
      <c r="AU1844" s="36"/>
      <c r="AZ1844">
        <v>475000</v>
      </c>
      <c r="BA1844">
        <f t="shared" si="107"/>
        <v>4750000</v>
      </c>
      <c r="BL1844" s="16">
        <v>1900</v>
      </c>
      <c r="BM1844">
        <f t="shared" si="108"/>
        <v>19000</v>
      </c>
    </row>
    <row r="1845" spans="1:65" x14ac:dyDescent="0.2">
      <c r="A1845" s="40">
        <v>40745</v>
      </c>
      <c r="B1845" s="13">
        <v>18.350000000000001</v>
      </c>
      <c r="C1845" s="14">
        <v>20.05</v>
      </c>
      <c r="D1845" s="31">
        <f t="shared" si="14"/>
        <v>5401.8141613161288</v>
      </c>
      <c r="E1845" s="31">
        <f t="shared" si="15"/>
        <v>261.96767925179728</v>
      </c>
      <c r="F1845" s="16">
        <f t="shared" si="0"/>
        <v>5663.7818405679263</v>
      </c>
      <c r="G1845" s="16">
        <f t="shared" si="1"/>
        <v>18.428630333452851</v>
      </c>
      <c r="H1845" s="17">
        <f t="shared" si="2"/>
        <v>8.478802992518697E-2</v>
      </c>
      <c r="I1845" s="80">
        <v>17.559999999999999</v>
      </c>
      <c r="J1845" s="32">
        <f t="shared" si="16"/>
        <v>0.94864248800295303</v>
      </c>
      <c r="K1845" s="72">
        <f t="shared" ca="1" si="83"/>
        <v>1331.4145985206999</v>
      </c>
      <c r="L1845" s="16">
        <v>1336.3199460000001</v>
      </c>
      <c r="M1845" s="21">
        <f t="shared" ca="1" si="84"/>
        <v>-3.6707881925906608E-3</v>
      </c>
      <c r="N1845" s="72"/>
      <c r="O1845" s="16"/>
      <c r="P1845" s="21"/>
      <c r="Q1845" s="33">
        <f t="shared" si="17"/>
        <v>1.0513575119970469</v>
      </c>
      <c r="R1845" s="5">
        <f t="shared" ca="1" si="109"/>
        <v>18.667507739407462</v>
      </c>
      <c r="S1845" s="16">
        <v>18.110001</v>
      </c>
      <c r="T1845" s="75">
        <f t="shared" ca="1" si="110"/>
        <v>3.0784467621369074E-2</v>
      </c>
      <c r="U1845" s="5">
        <f t="shared" ca="1" si="5"/>
        <v>35.266606113917334</v>
      </c>
      <c r="V1845" s="76"/>
      <c r="W1845" s="75"/>
      <c r="X1845" s="32">
        <f t="shared" si="18"/>
        <v>0.89728497600590607</v>
      </c>
      <c r="Y1845" s="18">
        <f t="shared" ca="1" si="6"/>
        <v>1966912.6482976293</v>
      </c>
      <c r="Z1845" s="36"/>
      <c r="AA1845" s="36"/>
      <c r="AB1845" s="72"/>
      <c r="AC1845" s="16"/>
      <c r="AD1845" s="36"/>
      <c r="AE1845" s="24">
        <f t="shared" ref="AE1845:AE1863" si="118">AE1844-1</f>
        <v>19</v>
      </c>
      <c r="AH1845" s="25" t="str">
        <f t="shared" ca="1" si="7"/>
        <v>-</v>
      </c>
      <c r="AI1845" s="15">
        <f t="shared" ca="1" si="8"/>
        <v>19.336738571245291</v>
      </c>
      <c r="AJ1845" s="15">
        <f t="shared" ca="1" si="9"/>
        <v>19.314795503644618</v>
      </c>
      <c r="AK1845" s="17">
        <f t="shared" ca="1" si="10"/>
        <v>3.0668050762452232E-2</v>
      </c>
      <c r="AL1845" s="17">
        <f t="shared" ca="1" si="11"/>
        <v>4.0844539163765535E-2</v>
      </c>
      <c r="AM1845" s="26">
        <f t="shared" ca="1" si="12"/>
        <v>1</v>
      </c>
      <c r="AN1845" s="26">
        <f t="shared" ca="1" si="13"/>
        <v>0</v>
      </c>
      <c r="AO1845" s="25">
        <f t="shared" si="20"/>
        <v>0</v>
      </c>
      <c r="AP1845" s="26">
        <f t="shared" si="21"/>
        <v>0</v>
      </c>
      <c r="AQ1845" s="25">
        <f t="shared" si="22"/>
        <v>1</v>
      </c>
      <c r="AR1845" s="26">
        <f t="shared" si="23"/>
        <v>0</v>
      </c>
      <c r="AT1845" s="36"/>
      <c r="AU1845" s="36"/>
      <c r="AZ1845">
        <v>424000</v>
      </c>
      <c r="BA1845">
        <f t="shared" si="107"/>
        <v>4240000</v>
      </c>
      <c r="BL1845" s="16">
        <v>1696</v>
      </c>
      <c r="BM1845">
        <f t="shared" si="108"/>
        <v>16960</v>
      </c>
    </row>
    <row r="1846" spans="1:65" x14ac:dyDescent="0.2">
      <c r="A1846" s="40">
        <v>40746</v>
      </c>
      <c r="B1846" s="13">
        <v>18.25</v>
      </c>
      <c r="C1846" s="14">
        <v>19.899999999999999</v>
      </c>
      <c r="D1846" s="31">
        <f t="shared" si="14"/>
        <v>5117.5081528258061</v>
      </c>
      <c r="E1846" s="31">
        <f t="shared" si="15"/>
        <v>522.1679413863319</v>
      </c>
      <c r="F1846" s="16">
        <f t="shared" si="0"/>
        <v>5639.6760942121382</v>
      </c>
      <c r="G1846" s="16">
        <f t="shared" si="1"/>
        <v>18.402770671381582</v>
      </c>
      <c r="H1846" s="17">
        <f t="shared" si="2"/>
        <v>8.2914572864321578E-2</v>
      </c>
      <c r="I1846" s="80">
        <v>17.52</v>
      </c>
      <c r="J1846" s="32">
        <f t="shared" si="16"/>
        <v>0.99434661736386587</v>
      </c>
      <c r="K1846" s="72">
        <f t="shared" ca="1" si="83"/>
        <v>1323.8336301031516</v>
      </c>
      <c r="L1846" s="16">
        <v>1326.719971</v>
      </c>
      <c r="M1846" s="21">
        <f t="shared" ca="1" si="84"/>
        <v>-2.1755464302484853E-3</v>
      </c>
      <c r="N1846" s="72"/>
      <c r="O1846" s="16"/>
      <c r="P1846" s="21"/>
      <c r="Q1846" s="33">
        <f t="shared" si="17"/>
        <v>1.0056533826361342</v>
      </c>
      <c r="R1846" s="5">
        <f t="shared" ca="1" si="109"/>
        <v>18.772260243269475</v>
      </c>
      <c r="S1846" s="16">
        <v>18.209999</v>
      </c>
      <c r="T1846" s="75">
        <f t="shared" ca="1" si="110"/>
        <v>3.0876511485227163E-2</v>
      </c>
      <c r="U1846" s="5">
        <f t="shared" ca="1" si="5"/>
        <v>35.464767539304127</v>
      </c>
      <c r="V1846" s="76"/>
      <c r="W1846" s="75"/>
      <c r="X1846" s="32">
        <f t="shared" si="18"/>
        <v>0.98869323472773174</v>
      </c>
      <c r="Y1846" s="18">
        <f t="shared" ca="1" si="6"/>
        <v>1944545.2436403027</v>
      </c>
      <c r="Z1846" s="36"/>
      <c r="AA1846" s="36"/>
      <c r="AB1846" s="72"/>
      <c r="AC1846" s="16"/>
      <c r="AD1846" s="36"/>
      <c r="AE1846" s="24">
        <f t="shared" si="118"/>
        <v>18</v>
      </c>
      <c r="AH1846" s="25" t="str">
        <f t="shared" ca="1" si="7"/>
        <v>-</v>
      </c>
      <c r="AI1846" s="15">
        <f t="shared" ca="1" si="8"/>
        <v>19.238620502985857</v>
      </c>
      <c r="AJ1846" s="15">
        <f t="shared" ca="1" si="9"/>
        <v>19.308508809257312</v>
      </c>
      <c r="AK1846" s="17">
        <f t="shared" ca="1" si="10"/>
        <v>4.4487146239839161E-2</v>
      </c>
      <c r="AL1846" s="17">
        <f t="shared" ca="1" si="11"/>
        <v>4.3281221931609916E-2</v>
      </c>
      <c r="AM1846" s="26">
        <f t="shared" ca="1" si="12"/>
        <v>0</v>
      </c>
      <c r="AN1846" s="26">
        <f t="shared" ca="1" si="13"/>
        <v>1</v>
      </c>
      <c r="AO1846" s="25">
        <f t="shared" si="20"/>
        <v>0</v>
      </c>
      <c r="AP1846" s="26">
        <f t="shared" si="21"/>
        <v>0</v>
      </c>
      <c r="AQ1846" s="25">
        <f t="shared" si="22"/>
        <v>1</v>
      </c>
      <c r="AR1846" s="26">
        <f t="shared" si="23"/>
        <v>0</v>
      </c>
      <c r="AT1846" s="36"/>
      <c r="AU1846" s="36"/>
      <c r="AZ1846">
        <v>418750</v>
      </c>
      <c r="BA1846">
        <f t="shared" si="107"/>
        <v>4187500</v>
      </c>
      <c r="BL1846" s="16">
        <v>1675</v>
      </c>
      <c r="BM1846">
        <f t="shared" si="108"/>
        <v>16750</v>
      </c>
    </row>
    <row r="1847" spans="1:65" x14ac:dyDescent="0.2">
      <c r="A1847" s="40">
        <v>40749</v>
      </c>
      <c r="B1847" s="13">
        <v>19.350000000000001</v>
      </c>
      <c r="C1847" s="14">
        <v>20.3</v>
      </c>
      <c r="D1847" s="31">
        <f t="shared" si="14"/>
        <v>4833.2021443354834</v>
      </c>
      <c r="E1847" s="31">
        <f t="shared" si="15"/>
        <v>782.90083861991911</v>
      </c>
      <c r="F1847" s="16">
        <f t="shared" si="0"/>
        <v>5616.1029829554027</v>
      </c>
      <c r="G1847" s="16">
        <f t="shared" si="1"/>
        <v>19.482432720508541</v>
      </c>
      <c r="H1847" s="17">
        <f t="shared" si="2"/>
        <v>4.6798029556650245E-2</v>
      </c>
      <c r="I1847" s="80">
        <v>19.350000000000001</v>
      </c>
      <c r="J1847" s="32">
        <f t="shared" si="16"/>
        <v>1.0542433547984995</v>
      </c>
      <c r="K1847" s="72">
        <f t="shared" ca="1" si="83"/>
        <v>1395.585909834318</v>
      </c>
      <c r="L1847" s="16">
        <v>1377.280029</v>
      </c>
      <c r="M1847" s="21">
        <f t="shared" ca="1" si="84"/>
        <v>1.3291328160482629E-2</v>
      </c>
      <c r="N1847" s="72"/>
      <c r="O1847" s="16"/>
      <c r="P1847" s="21"/>
      <c r="Q1847" s="33">
        <f t="shared" si="17"/>
        <v>0.94575664520150038</v>
      </c>
      <c r="R1847" s="5">
        <f t="shared" ca="1" si="109"/>
        <v>17.753250262656277</v>
      </c>
      <c r="S1847" s="16">
        <v>17.48</v>
      </c>
      <c r="T1847" s="75">
        <f t="shared" ca="1" si="110"/>
        <v>1.5632166055851045E-2</v>
      </c>
      <c r="U1847" s="5">
        <f t="shared" ca="1" si="5"/>
        <v>33.539891278799367</v>
      </c>
      <c r="V1847" s="76"/>
      <c r="W1847" s="75"/>
      <c r="X1847" s="32">
        <f t="shared" si="18"/>
        <v>1.1084867095969992</v>
      </c>
      <c r="Y1847" s="18">
        <f t="shared" ca="1" si="6"/>
        <v>2155360.698415258</v>
      </c>
      <c r="Z1847" s="36"/>
      <c r="AA1847" s="36"/>
      <c r="AB1847" s="72"/>
      <c r="AC1847" s="16"/>
      <c r="AD1847" s="36"/>
      <c r="AE1847" s="24">
        <f t="shared" si="118"/>
        <v>17</v>
      </c>
      <c r="AH1847" s="25" t="str">
        <f t="shared" ca="1" si="7"/>
        <v>-</v>
      </c>
      <c r="AI1847" s="15">
        <f t="shared" ca="1" si="8"/>
        <v>19.210045071172551</v>
      </c>
      <c r="AJ1847" s="15">
        <f t="shared" ca="1" si="9"/>
        <v>19.334240778362471</v>
      </c>
      <c r="AK1847" s="17">
        <f t="shared" ca="1" si="10"/>
        <v>5.1874276578488789E-2</v>
      </c>
      <c r="AL1847" s="17">
        <f t="shared" ca="1" si="11"/>
        <v>4.2706098778900553E-2</v>
      </c>
      <c r="AM1847" s="26">
        <f t="shared" ca="1" si="12"/>
        <v>0</v>
      </c>
      <c r="AN1847" s="26">
        <f t="shared" ca="1" si="13"/>
        <v>1</v>
      </c>
      <c r="AO1847" s="25">
        <f t="shared" si="20"/>
        <v>0</v>
      </c>
      <c r="AP1847" s="26">
        <f t="shared" si="21"/>
        <v>0</v>
      </c>
      <c r="AQ1847" s="25">
        <f t="shared" si="22"/>
        <v>1</v>
      </c>
      <c r="AR1847" s="26">
        <f t="shared" si="23"/>
        <v>0</v>
      </c>
      <c r="AT1847" s="36"/>
      <c r="AU1847" s="36"/>
      <c r="AZ1847">
        <v>450000</v>
      </c>
      <c r="BA1847">
        <f t="shared" si="107"/>
        <v>4500000</v>
      </c>
      <c r="BL1847" s="16">
        <v>1800</v>
      </c>
      <c r="BM1847">
        <f t="shared" si="108"/>
        <v>18000</v>
      </c>
    </row>
    <row r="1848" spans="1:65" x14ac:dyDescent="0.2">
      <c r="A1848" s="40">
        <v>40750</v>
      </c>
      <c r="B1848" s="13">
        <v>19.649999999999999</v>
      </c>
      <c r="C1848" s="14">
        <v>20.7</v>
      </c>
      <c r="D1848" s="31">
        <f t="shared" si="14"/>
        <v>4548.8961358451606</v>
      </c>
      <c r="E1848" s="31">
        <f t="shared" si="15"/>
        <v>1053.9018861217783</v>
      </c>
      <c r="F1848" s="16">
        <f t="shared" si="0"/>
        <v>5602.7980219669389</v>
      </c>
      <c r="G1848" s="16">
        <f t="shared" si="1"/>
        <v>19.847507919451893</v>
      </c>
      <c r="H1848" s="17">
        <f t="shared" si="2"/>
        <v>5.0724637681159424E-2</v>
      </c>
      <c r="I1848" s="80">
        <v>20.23</v>
      </c>
      <c r="J1848" s="32">
        <f t="shared" si="16"/>
        <v>1.0163252196279093</v>
      </c>
      <c r="K1848" s="72">
        <f t="shared" ca="1" si="83"/>
        <v>1418.3113322535673</v>
      </c>
      <c r="L1848" s="16">
        <v>1408</v>
      </c>
      <c r="M1848" s="21">
        <f t="shared" ca="1" si="84"/>
        <v>7.3233893846358974E-3</v>
      </c>
      <c r="N1848" s="72"/>
      <c r="O1848" s="16"/>
      <c r="P1848" s="21"/>
      <c r="Q1848" s="33">
        <f t="shared" si="17"/>
        <v>0.98367478037209055</v>
      </c>
      <c r="R1848" s="5">
        <f t="shared" ca="1" si="109"/>
        <v>17.462697049710382</v>
      </c>
      <c r="S1848" s="16">
        <v>17.110001</v>
      </c>
      <c r="T1848" s="75">
        <f t="shared" ca="1" si="110"/>
        <v>2.06134441319075E-2</v>
      </c>
      <c r="U1848" s="5">
        <f t="shared" ca="1" si="5"/>
        <v>32.991215680142773</v>
      </c>
      <c r="V1848" s="76"/>
      <c r="W1848" s="75"/>
      <c r="X1848" s="32">
        <f t="shared" si="18"/>
        <v>1.0326504392558189</v>
      </c>
      <c r="Y1848" s="18">
        <f t="shared" ca="1" si="6"/>
        <v>2225587.6894408804</v>
      </c>
      <c r="Z1848" s="36"/>
      <c r="AA1848" s="36"/>
      <c r="AB1848" s="72"/>
      <c r="AC1848" s="16"/>
      <c r="AD1848" s="36"/>
      <c r="AE1848" s="24">
        <f t="shared" si="118"/>
        <v>16</v>
      </c>
      <c r="AH1848" s="25" t="str">
        <f t="shared" ca="1" si="7"/>
        <v>-</v>
      </c>
      <c r="AI1848" s="15">
        <f t="shared" ca="1" si="8"/>
        <v>19.145989661131338</v>
      </c>
      <c r="AJ1848" s="15">
        <f t="shared" ca="1" si="9"/>
        <v>19.379043706444406</v>
      </c>
      <c r="AK1848" s="17">
        <f t="shared" ca="1" si="10"/>
        <v>6.1518859049158214E-2</v>
      </c>
      <c r="AL1848" s="17">
        <f t="shared" ca="1" si="11"/>
        <v>4.2394494483555187E-2</v>
      </c>
      <c r="AM1848" s="26">
        <f t="shared" ca="1" si="12"/>
        <v>0</v>
      </c>
      <c r="AN1848" s="26">
        <f t="shared" ca="1" si="13"/>
        <v>1</v>
      </c>
      <c r="AO1848" s="25">
        <f t="shared" si="20"/>
        <v>0</v>
      </c>
      <c r="AP1848" s="26">
        <f t="shared" si="21"/>
        <v>0</v>
      </c>
      <c r="AQ1848" s="25">
        <f t="shared" si="22"/>
        <v>1</v>
      </c>
      <c r="AR1848" s="26">
        <f t="shared" si="23"/>
        <v>0</v>
      </c>
      <c r="AT1848" s="36"/>
      <c r="AU1848" s="36"/>
      <c r="AZ1848">
        <v>470750</v>
      </c>
      <c r="BA1848">
        <f t="shared" si="107"/>
        <v>4707500</v>
      </c>
      <c r="BL1848" s="16">
        <v>1883</v>
      </c>
      <c r="BM1848">
        <f t="shared" si="108"/>
        <v>18830</v>
      </c>
    </row>
    <row r="1849" spans="1:65" x14ac:dyDescent="0.2">
      <c r="A1849" s="40">
        <v>40751</v>
      </c>
      <c r="B1849" s="13">
        <v>21.3</v>
      </c>
      <c r="C1849" s="14">
        <v>21.75</v>
      </c>
      <c r="D1849" s="31">
        <f t="shared" si="14"/>
        <v>4264.5901273548379</v>
      </c>
      <c r="E1849" s="31">
        <f t="shared" si="15"/>
        <v>1323.7865753408526</v>
      </c>
      <c r="F1849" s="16">
        <f t="shared" si="0"/>
        <v>5588.3767026956903</v>
      </c>
      <c r="G1849" s="16">
        <f t="shared" si="1"/>
        <v>21.406596958400467</v>
      </c>
      <c r="H1849" s="17">
        <f t="shared" si="2"/>
        <v>2.0689655172413723E-2</v>
      </c>
      <c r="I1849" s="80">
        <v>22.98</v>
      </c>
      <c r="J1849" s="32">
        <f t="shared" si="16"/>
        <v>1.0757772484644992</v>
      </c>
      <c r="K1849" s="72">
        <f t="shared" ca="1" si="83"/>
        <v>1525.7248591965565</v>
      </c>
      <c r="L1849" s="16">
        <v>1491.1999510000001</v>
      </c>
      <c r="M1849" s="21">
        <f t="shared" ca="1" si="84"/>
        <v>2.3152433832501148E-2</v>
      </c>
      <c r="N1849" s="72"/>
      <c r="O1849" s="16"/>
      <c r="P1849" s="21"/>
      <c r="Q1849" s="33">
        <f t="shared" si="17"/>
        <v>0.92422275153550082</v>
      </c>
      <c r="R1849" s="5">
        <f t="shared" ca="1" si="109"/>
        <v>16.138749569423904</v>
      </c>
      <c r="S1849" s="16">
        <v>16.129999000000002</v>
      </c>
      <c r="T1849" s="75">
        <f t="shared" ca="1" si="110"/>
        <v>5.425027877498772E-4</v>
      </c>
      <c r="U1849" s="5">
        <f t="shared" ca="1" si="5"/>
        <v>30.490188251857962</v>
      </c>
      <c r="V1849" s="76"/>
      <c r="W1849" s="75"/>
      <c r="X1849" s="32">
        <f t="shared" si="18"/>
        <v>1.1515544969289984</v>
      </c>
      <c r="Y1849" s="18">
        <f t="shared" ca="1" si="6"/>
        <v>2562716.8405681304</v>
      </c>
      <c r="Z1849" s="36"/>
      <c r="AA1849" s="36"/>
      <c r="AB1849" s="72"/>
      <c r="AC1849" s="16"/>
      <c r="AD1849" s="36"/>
      <c r="AE1849" s="24">
        <f t="shared" si="118"/>
        <v>15</v>
      </c>
      <c r="AH1849" s="25" t="str">
        <f t="shared" ca="1" si="7"/>
        <v>-</v>
      </c>
      <c r="AI1849" s="15">
        <f t="shared" ca="1" si="8"/>
        <v>19.17817570660128</v>
      </c>
      <c r="AJ1849" s="15">
        <f t="shared" ca="1" si="9"/>
        <v>19.467636545544547</v>
      </c>
      <c r="AK1849" s="17">
        <f t="shared" ca="1" si="10"/>
        <v>6.074772562852674E-2</v>
      </c>
      <c r="AL1849" s="17">
        <f t="shared" ca="1" si="11"/>
        <v>3.9716603456692916E-2</v>
      </c>
      <c r="AM1849" s="26">
        <f t="shared" ca="1" si="12"/>
        <v>0</v>
      </c>
      <c r="AN1849" s="26">
        <f t="shared" ca="1" si="13"/>
        <v>1</v>
      </c>
      <c r="AO1849" s="25">
        <f t="shared" si="20"/>
        <v>0</v>
      </c>
      <c r="AP1849" s="26">
        <f t="shared" si="21"/>
        <v>0</v>
      </c>
      <c r="AQ1849" s="25">
        <f t="shared" si="22"/>
        <v>1</v>
      </c>
      <c r="AR1849" s="26">
        <f t="shared" si="23"/>
        <v>0</v>
      </c>
      <c r="AT1849" s="36"/>
      <c r="AU1849" s="36"/>
      <c r="AZ1849">
        <v>525000</v>
      </c>
      <c r="BA1849">
        <f t="shared" si="107"/>
        <v>5250000</v>
      </c>
      <c r="BL1849" s="16">
        <v>2100</v>
      </c>
      <c r="BM1849">
        <f t="shared" si="108"/>
        <v>21000</v>
      </c>
    </row>
    <row r="1850" spans="1:65" x14ac:dyDescent="0.2">
      <c r="A1850" s="40">
        <v>40752</v>
      </c>
      <c r="B1850" s="13">
        <v>21.35</v>
      </c>
      <c r="C1850" s="14">
        <v>21.7</v>
      </c>
      <c r="D1850" s="31">
        <f t="shared" si="14"/>
        <v>3980.2841188645152</v>
      </c>
      <c r="E1850" s="31">
        <f t="shared" si="15"/>
        <v>1602.2103905520651</v>
      </c>
      <c r="F1850" s="16">
        <f t="shared" si="0"/>
        <v>5582.4945094165805</v>
      </c>
      <c r="G1850" s="16">
        <f t="shared" si="1"/>
        <v>21.450452160901779</v>
      </c>
      <c r="H1850" s="17">
        <f t="shared" si="2"/>
        <v>1.6129032258064391E-2</v>
      </c>
      <c r="I1850" s="80">
        <v>23.74</v>
      </c>
      <c r="J1850" s="32">
        <f t="shared" si="16"/>
        <v>1.0009939442226132</v>
      </c>
      <c r="K1850" s="72">
        <f t="shared" ca="1" si="83"/>
        <v>1527.1790820362796</v>
      </c>
      <c r="L1850" s="16">
        <v>1525.76001</v>
      </c>
      <c r="M1850" s="21">
        <f t="shared" ca="1" si="84"/>
        <v>9.3007552103797659E-4</v>
      </c>
      <c r="N1850" s="72"/>
      <c r="O1850" s="16"/>
      <c r="P1850" s="21"/>
      <c r="Q1850" s="33">
        <f t="shared" si="17"/>
        <v>0.99900605577738666</v>
      </c>
      <c r="R1850" s="5">
        <f t="shared" ca="1" si="109"/>
        <v>16.122036901695637</v>
      </c>
      <c r="S1850" s="16">
        <v>15.69</v>
      </c>
      <c r="T1850" s="75">
        <f t="shared" ca="1" si="110"/>
        <v>2.7535812727574084E-2</v>
      </c>
      <c r="U1850" s="5">
        <f t="shared" ca="1" si="5"/>
        <v>30.458839898115102</v>
      </c>
      <c r="V1850" s="76"/>
      <c r="W1850" s="75"/>
      <c r="X1850" s="32">
        <f t="shared" si="18"/>
        <v>1.0019878884452267</v>
      </c>
      <c r="Y1850" s="18">
        <f t="shared" ca="1" si="6"/>
        <v>2567642.2400692566</v>
      </c>
      <c r="Z1850" s="36"/>
      <c r="AA1850" s="36"/>
      <c r="AB1850" s="72"/>
      <c r="AC1850" s="16"/>
      <c r="AD1850" s="36"/>
      <c r="AE1850" s="24">
        <f t="shared" si="118"/>
        <v>14</v>
      </c>
      <c r="AH1850" s="25" t="str">
        <f t="shared" ca="1" si="7"/>
        <v>-</v>
      </c>
      <c r="AI1850" s="15">
        <f t="shared" ca="1" si="8"/>
        <v>19.258777768408208</v>
      </c>
      <c r="AJ1850" s="15">
        <f t="shared" ca="1" si="9"/>
        <v>19.567796737626402</v>
      </c>
      <c r="AK1850" s="17">
        <f t="shared" ca="1" si="10"/>
        <v>5.0340659576299386E-2</v>
      </c>
      <c r="AL1850" s="17">
        <f t="shared" ca="1" si="11"/>
        <v>3.6978073967372342E-2</v>
      </c>
      <c r="AM1850" s="26">
        <f t="shared" ca="1" si="12"/>
        <v>0</v>
      </c>
      <c r="AN1850" s="26">
        <f t="shared" ca="1" si="13"/>
        <v>1</v>
      </c>
      <c r="AO1850" s="25">
        <f t="shared" si="20"/>
        <v>0</v>
      </c>
      <c r="AP1850" s="26">
        <f t="shared" si="21"/>
        <v>0</v>
      </c>
      <c r="AQ1850" s="25">
        <f t="shared" si="22"/>
        <v>1</v>
      </c>
      <c r="AR1850" s="26">
        <f t="shared" si="23"/>
        <v>0</v>
      </c>
      <c r="AT1850" s="36"/>
      <c r="AU1850" s="36"/>
      <c r="AZ1850">
        <v>548750</v>
      </c>
      <c r="BA1850">
        <f t="shared" si="107"/>
        <v>5487500</v>
      </c>
      <c r="BL1850" s="16">
        <v>2195</v>
      </c>
      <c r="BM1850">
        <f t="shared" si="108"/>
        <v>21950</v>
      </c>
    </row>
    <row r="1851" spans="1:65" x14ac:dyDescent="0.2">
      <c r="A1851" s="40">
        <v>40753</v>
      </c>
      <c r="B1851" s="13">
        <v>21.1</v>
      </c>
      <c r="C1851" s="14">
        <v>21.1</v>
      </c>
      <c r="D1851" s="31">
        <f t="shared" si="14"/>
        <v>3695.9781103741925</v>
      </c>
      <c r="E1851" s="31">
        <f t="shared" si="15"/>
        <v>1881.9308182602856</v>
      </c>
      <c r="F1851" s="16">
        <f t="shared" si="0"/>
        <v>5577.9089286344779</v>
      </c>
      <c r="G1851" s="16">
        <f t="shared" si="1"/>
        <v>21.1</v>
      </c>
      <c r="H1851" s="17">
        <f t="shared" si="2"/>
        <v>0</v>
      </c>
      <c r="I1851" s="80">
        <v>25.25</v>
      </c>
      <c r="J1851" s="32">
        <f t="shared" si="16"/>
        <v>0.9828542470378826</v>
      </c>
      <c r="K1851" s="72">
        <f t="shared" ca="1" si="83"/>
        <v>1500.9332542308316</v>
      </c>
      <c r="L1851" s="16">
        <v>1498.23999</v>
      </c>
      <c r="M1851" s="21">
        <f t="shared" ca="1" si="84"/>
        <v>1.7976187051525526E-3</v>
      </c>
      <c r="N1851" s="72"/>
      <c r="O1851" s="16"/>
      <c r="P1851" s="21"/>
      <c r="Q1851" s="33">
        <f t="shared" si="17"/>
        <v>1.0171457529621175</v>
      </c>
      <c r="R1851" s="5">
        <f t="shared" ca="1" si="109"/>
        <v>16.397778225325279</v>
      </c>
      <c r="S1851" s="16">
        <v>15.98</v>
      </c>
      <c r="T1851" s="75">
        <f t="shared" ca="1" si="110"/>
        <v>2.6143818856400415E-2</v>
      </c>
      <c r="U1851" s="5">
        <f t="shared" ca="1" si="5"/>
        <v>30.980018991834349</v>
      </c>
      <c r="V1851" s="76"/>
      <c r="W1851" s="75"/>
      <c r="X1851" s="32">
        <f t="shared" si="18"/>
        <v>0.96570849407576509</v>
      </c>
      <c r="Y1851" s="18">
        <f t="shared" ca="1" si="6"/>
        <v>2479430.7311455836</v>
      </c>
      <c r="Z1851" s="36"/>
      <c r="AA1851" s="36"/>
      <c r="AB1851" s="72"/>
      <c r="AC1851" s="16"/>
      <c r="AD1851" s="36"/>
      <c r="AE1851" s="24">
        <f t="shared" si="118"/>
        <v>13</v>
      </c>
      <c r="AH1851" s="25" t="str">
        <f t="shared" ca="1" si="7"/>
        <v>-</v>
      </c>
      <c r="AI1851" s="15">
        <f t="shared" ca="1" si="8"/>
        <v>19.366010263207183</v>
      </c>
      <c r="AJ1851" s="15">
        <f t="shared" ca="1" si="9"/>
        <v>19.627123341866593</v>
      </c>
      <c r="AK1851" s="17">
        <f t="shared" ca="1" si="10"/>
        <v>3.6209321255434891E-2</v>
      </c>
      <c r="AL1851" s="17">
        <f t="shared" ca="1" si="11"/>
        <v>3.3126533351125836E-2</v>
      </c>
      <c r="AM1851" s="26">
        <f t="shared" ca="1" si="12"/>
        <v>0</v>
      </c>
      <c r="AN1851" s="26">
        <f t="shared" ca="1" si="13"/>
        <v>1</v>
      </c>
      <c r="AO1851" s="25">
        <f t="shared" si="20"/>
        <v>0</v>
      </c>
      <c r="AP1851" s="26">
        <f t="shared" si="21"/>
        <v>0</v>
      </c>
      <c r="AQ1851" s="25">
        <f t="shared" si="22"/>
        <v>1</v>
      </c>
      <c r="AR1851" s="26">
        <f t="shared" si="23"/>
        <v>0</v>
      </c>
      <c r="AT1851" s="36"/>
      <c r="AU1851" s="36"/>
      <c r="AZ1851">
        <v>529000</v>
      </c>
      <c r="BA1851">
        <f t="shared" si="107"/>
        <v>5290000</v>
      </c>
      <c r="BL1851" s="16">
        <v>2116</v>
      </c>
      <c r="BM1851">
        <f t="shared" si="108"/>
        <v>21160</v>
      </c>
    </row>
    <row r="1852" spans="1:65" x14ac:dyDescent="0.2">
      <c r="A1852" s="40">
        <v>40756</v>
      </c>
      <c r="B1852" s="13">
        <v>20.7</v>
      </c>
      <c r="C1852" s="14">
        <v>20.6</v>
      </c>
      <c r="D1852" s="31">
        <f t="shared" si="14"/>
        <v>3411.6721018838698</v>
      </c>
      <c r="E1852" s="31">
        <f t="shared" si="15"/>
        <v>2166.2368267506081</v>
      </c>
      <c r="F1852" s="16">
        <f t="shared" si="0"/>
        <v>5577.9089286344779</v>
      </c>
      <c r="G1852" s="16">
        <f t="shared" si="1"/>
        <v>20.661163997934239</v>
      </c>
      <c r="H1852" s="17">
        <f t="shared" si="2"/>
        <v>-4.8543689320388328E-3</v>
      </c>
      <c r="I1852" s="80">
        <v>23.66</v>
      </c>
      <c r="J1852" s="32">
        <f t="shared" si="16"/>
        <v>0.97920208521015339</v>
      </c>
      <c r="K1852" s="72">
        <f t="shared" ca="1" si="83"/>
        <v>1469.6570548881118</v>
      </c>
      <c r="L1852" s="16">
        <v>1434.23999</v>
      </c>
      <c r="M1852" s="21">
        <f t="shared" ca="1" si="84"/>
        <v>2.4693959961409096E-2</v>
      </c>
      <c r="N1852" s="72"/>
      <c r="O1852" s="16"/>
      <c r="P1852" s="21"/>
      <c r="Q1852" s="33">
        <f t="shared" si="17"/>
        <v>1.0207979147898467</v>
      </c>
      <c r="R1852" s="5">
        <f t="shared" ca="1" si="109"/>
        <v>16.738120502463111</v>
      </c>
      <c r="S1852" s="16">
        <v>16.670000000000002</v>
      </c>
      <c r="T1852" s="75">
        <f t="shared" ca="1" si="110"/>
        <v>4.0864128652135416E-3</v>
      </c>
      <c r="U1852" s="5">
        <f t="shared" ca="1" si="5"/>
        <v>31.623256114072273</v>
      </c>
      <c r="V1852" s="76"/>
      <c r="W1852" s="75"/>
      <c r="X1852" s="32">
        <f t="shared" si="18"/>
        <v>0.95840417042030679</v>
      </c>
      <c r="Y1852" s="18">
        <f t="shared" ca="1" si="6"/>
        <v>2376140.3614711184</v>
      </c>
      <c r="Z1852" s="36"/>
      <c r="AA1852" s="36"/>
      <c r="AB1852" s="72"/>
      <c r="AC1852" s="16"/>
      <c r="AD1852" s="36"/>
      <c r="AE1852" s="24">
        <f t="shared" si="118"/>
        <v>12</v>
      </c>
      <c r="AH1852" s="25" t="str">
        <f t="shared" ca="1" si="7"/>
        <v>-</v>
      </c>
      <c r="AI1852" s="15">
        <f t="shared" ca="1" si="8"/>
        <v>19.484482698956594</v>
      </c>
      <c r="AJ1852" s="15">
        <f t="shared" ca="1" si="9"/>
        <v>19.677952283200671</v>
      </c>
      <c r="AK1852" s="17">
        <f t="shared" ca="1" si="10"/>
        <v>2.1581164289374826E-2</v>
      </c>
      <c r="AL1852" s="17">
        <f t="shared" ca="1" si="11"/>
        <v>2.888477912848985E-2</v>
      </c>
      <c r="AM1852" s="26">
        <f t="shared" ca="1" si="12"/>
        <v>0</v>
      </c>
      <c r="AN1852" s="26">
        <f t="shared" ca="1" si="13"/>
        <v>0</v>
      </c>
      <c r="AO1852" s="25">
        <f t="shared" si="20"/>
        <v>0</v>
      </c>
      <c r="AP1852" s="26">
        <f t="shared" si="21"/>
        <v>0</v>
      </c>
      <c r="AQ1852" s="25">
        <f t="shared" si="22"/>
        <v>1</v>
      </c>
      <c r="AR1852" s="26">
        <f t="shared" si="23"/>
        <v>0</v>
      </c>
      <c r="AT1852" s="36"/>
      <c r="AU1852" s="36"/>
      <c r="AZ1852">
        <v>484500</v>
      </c>
      <c r="BA1852">
        <f t="shared" si="107"/>
        <v>4845000</v>
      </c>
      <c r="BL1852" s="16">
        <v>1938</v>
      </c>
      <c r="BM1852">
        <f t="shared" si="108"/>
        <v>19380</v>
      </c>
    </row>
    <row r="1853" spans="1:65" x14ac:dyDescent="0.2">
      <c r="A1853" s="40">
        <v>40757</v>
      </c>
      <c r="B1853" s="13">
        <v>22.3</v>
      </c>
      <c r="C1853" s="14">
        <v>22</v>
      </c>
      <c r="D1853" s="31">
        <f t="shared" si="14"/>
        <v>3127.3660933935471</v>
      </c>
      <c r="E1853" s="31">
        <f t="shared" si="15"/>
        <v>2451.922961495738</v>
      </c>
      <c r="F1853" s="16">
        <f t="shared" si="0"/>
        <v>5579.2890548892847</v>
      </c>
      <c r="G1853" s="16">
        <f t="shared" si="1"/>
        <v>22.168159387116873</v>
      </c>
      <c r="H1853" s="17">
        <f t="shared" si="2"/>
        <v>-1.3636363636363669E-2</v>
      </c>
      <c r="I1853" s="80">
        <v>24.79</v>
      </c>
      <c r="J1853" s="32">
        <f t="shared" si="16"/>
        <v>1.0732040263757914</v>
      </c>
      <c r="K1853" s="72">
        <f t="shared" ca="1" si="83"/>
        <v>1577.1775677069588</v>
      </c>
      <c r="L1853" s="16">
        <v>1534.079956</v>
      </c>
      <c r="M1853" s="21">
        <f t="shared" ca="1" si="84"/>
        <v>2.8093458583040624E-2</v>
      </c>
      <c r="N1853" s="72"/>
      <c r="O1853" s="16"/>
      <c r="P1853" s="21"/>
      <c r="Q1853" s="33">
        <f t="shared" si="17"/>
        <v>0.92679597362420862</v>
      </c>
      <c r="R1853" s="5">
        <f t="shared" ca="1" si="109"/>
        <v>15.512176443929089</v>
      </c>
      <c r="S1853" s="16">
        <v>15.58</v>
      </c>
      <c r="T1853" s="75">
        <f t="shared" ca="1" si="110"/>
        <v>-4.3532449339480639E-3</v>
      </c>
      <c r="U1853" s="5">
        <f t="shared" ca="1" si="5"/>
        <v>29.307303056838261</v>
      </c>
      <c r="V1853" s="76"/>
      <c r="W1853" s="75"/>
      <c r="X1853" s="32">
        <f t="shared" si="18"/>
        <v>1.1464080527515828</v>
      </c>
      <c r="Y1853" s="18">
        <f t="shared" ca="1" si="6"/>
        <v>2723847.1681520585</v>
      </c>
      <c r="Z1853" s="36"/>
      <c r="AA1853" s="36"/>
      <c r="AB1853" s="72"/>
      <c r="AC1853" s="16"/>
      <c r="AD1853" s="36"/>
      <c r="AE1853" s="24">
        <f t="shared" si="118"/>
        <v>11</v>
      </c>
      <c r="AH1853" s="25" t="str">
        <f t="shared" ca="1" si="7"/>
        <v>-</v>
      </c>
      <c r="AI1853" s="15">
        <f t="shared" ca="1" si="8"/>
        <v>19.709549424463621</v>
      </c>
      <c r="AJ1853" s="15">
        <f t="shared" ca="1" si="9"/>
        <v>19.760535607900426</v>
      </c>
      <c r="AK1853" s="17">
        <f t="shared" ca="1" si="10"/>
        <v>1.1508765423872505E-2</v>
      </c>
      <c r="AL1853" s="17">
        <f t="shared" ca="1" si="11"/>
        <v>2.5640924768564062E-2</v>
      </c>
      <c r="AM1853" s="26">
        <f t="shared" ca="1" si="12"/>
        <v>0</v>
      </c>
      <c r="AN1853" s="26">
        <f t="shared" ca="1" si="13"/>
        <v>0</v>
      </c>
      <c r="AO1853" s="25">
        <f t="shared" si="20"/>
        <v>0</v>
      </c>
      <c r="AP1853" s="26">
        <f t="shared" si="21"/>
        <v>0</v>
      </c>
      <c r="AQ1853" s="25">
        <f t="shared" si="22"/>
        <v>1</v>
      </c>
      <c r="AR1853" s="26">
        <f t="shared" si="23"/>
        <v>0</v>
      </c>
      <c r="AT1853" s="36"/>
      <c r="AU1853" s="36"/>
      <c r="AZ1853">
        <v>552250</v>
      </c>
      <c r="BA1853">
        <f t="shared" si="107"/>
        <v>5522500</v>
      </c>
      <c r="BL1853" s="16">
        <v>2209</v>
      </c>
      <c r="BM1853">
        <f t="shared" si="108"/>
        <v>22090</v>
      </c>
    </row>
    <row r="1854" spans="1:65" x14ac:dyDescent="0.2">
      <c r="A1854" s="40">
        <v>40758</v>
      </c>
      <c r="B1854" s="13">
        <v>22</v>
      </c>
      <c r="C1854" s="14">
        <v>21.85</v>
      </c>
      <c r="D1854" s="31">
        <f t="shared" si="14"/>
        <v>2843.0600849032244</v>
      </c>
      <c r="E1854" s="31">
        <f t="shared" si="15"/>
        <v>2740.1058701018378</v>
      </c>
      <c r="F1854" s="16">
        <f t="shared" si="0"/>
        <v>5583.1659550050626</v>
      </c>
      <c r="G1854" s="16">
        <f t="shared" si="1"/>
        <v>21.926383008524613</v>
      </c>
      <c r="H1854" s="17">
        <f t="shared" si="2"/>
        <v>-6.8649885583522696E-3</v>
      </c>
      <c r="I1854" s="80">
        <v>23.38</v>
      </c>
      <c r="J1854" s="32">
        <f t="shared" si="16"/>
        <v>0.98978082428395708</v>
      </c>
      <c r="K1854" s="72">
        <f t="shared" ca="1" si="83"/>
        <v>1560.996471714365</v>
      </c>
      <c r="L1854" s="16">
        <v>1541.119995</v>
      </c>
      <c r="M1854" s="21">
        <f t="shared" ca="1" si="84"/>
        <v>1.289742315903508E-2</v>
      </c>
      <c r="N1854" s="72"/>
      <c r="O1854" s="16"/>
      <c r="P1854" s="21"/>
      <c r="Q1854" s="33">
        <f t="shared" si="17"/>
        <v>1.010219175716043</v>
      </c>
      <c r="R1854" s="5">
        <f t="shared" ca="1" si="109"/>
        <v>15.670045280075259</v>
      </c>
      <c r="S1854" s="16">
        <v>15.45</v>
      </c>
      <c r="T1854" s="75">
        <f t="shared" ca="1" si="110"/>
        <v>1.4242412949854998E-2</v>
      </c>
      <c r="U1854" s="5">
        <f t="shared" ca="1" si="5"/>
        <v>29.605785934927834</v>
      </c>
      <c r="V1854" s="76"/>
      <c r="W1854" s="75"/>
      <c r="X1854" s="32">
        <f t="shared" si="18"/>
        <v>0.97956164856791417</v>
      </c>
      <c r="Y1854" s="18">
        <f t="shared" ca="1" si="6"/>
        <v>2668000.6214535316</v>
      </c>
      <c r="Z1854" s="36"/>
      <c r="AA1854" s="36"/>
      <c r="AB1854" s="72"/>
      <c r="AC1854" s="16"/>
      <c r="AD1854" s="36"/>
      <c r="AE1854" s="24">
        <f t="shared" si="118"/>
        <v>10</v>
      </c>
      <c r="AH1854" s="25" t="str">
        <f t="shared" ca="1" si="7"/>
        <v>-</v>
      </c>
      <c r="AI1854" s="15">
        <f t="shared" ca="1" si="8"/>
        <v>19.917331414019209</v>
      </c>
      <c r="AJ1854" s="15">
        <f t="shared" ca="1" si="9"/>
        <v>19.829892398306153</v>
      </c>
      <c r="AK1854" s="17">
        <f t="shared" ca="1" si="10"/>
        <v>1.9104943839538906E-3</v>
      </c>
      <c r="AL1854" s="17">
        <f t="shared" ca="1" si="11"/>
        <v>2.3961862983667051E-2</v>
      </c>
      <c r="AM1854" s="26">
        <f t="shared" ca="1" si="12"/>
        <v>1</v>
      </c>
      <c r="AN1854" s="26">
        <f t="shared" ca="1" si="13"/>
        <v>0</v>
      </c>
      <c r="AO1854" s="25">
        <f t="shared" si="20"/>
        <v>0</v>
      </c>
      <c r="AP1854" s="26">
        <f t="shared" si="21"/>
        <v>0</v>
      </c>
      <c r="AQ1854" s="25">
        <f t="shared" si="22"/>
        <v>1</v>
      </c>
      <c r="AR1854" s="26">
        <f t="shared" si="23"/>
        <v>0</v>
      </c>
      <c r="AT1854" s="36"/>
      <c r="AU1854" s="36"/>
      <c r="AZ1854">
        <v>556250</v>
      </c>
      <c r="BA1854">
        <f t="shared" si="107"/>
        <v>5562500</v>
      </c>
      <c r="BL1854" s="16">
        <v>2225</v>
      </c>
      <c r="BM1854">
        <f t="shared" si="108"/>
        <v>22250</v>
      </c>
    </row>
    <row r="1855" spans="1:65" x14ac:dyDescent="0.2">
      <c r="A1855" s="40">
        <v>40759</v>
      </c>
      <c r="B1855" s="13">
        <v>27.45</v>
      </c>
      <c r="C1855" s="14">
        <v>25.9</v>
      </c>
      <c r="D1855" s="31">
        <f t="shared" si="14"/>
        <v>2558.7540764129021</v>
      </c>
      <c r="E1855" s="31">
        <f t="shared" si="15"/>
        <v>3026.3636360875171</v>
      </c>
      <c r="F1855" s="16">
        <f t="shared" si="0"/>
        <v>5585.1177125004197</v>
      </c>
      <c r="G1855" s="16">
        <f t="shared" si="1"/>
        <v>26.610113738437999</v>
      </c>
      <c r="H1855" s="17">
        <f t="shared" si="2"/>
        <v>-5.9845559845559837E-2</v>
      </c>
      <c r="I1855" s="80">
        <v>31.66</v>
      </c>
      <c r="J1855" s="32">
        <f t="shared" si="16"/>
        <v>1.214035897515656</v>
      </c>
      <c r="K1855" s="72">
        <f t="shared" ca="1" si="83"/>
        <v>1895.0284928923538</v>
      </c>
      <c r="L1855" s="16">
        <v>1848.959961</v>
      </c>
      <c r="M1855" s="21">
        <f t="shared" ca="1" si="84"/>
        <v>2.4915916441715636E-2</v>
      </c>
      <c r="N1855" s="72"/>
      <c r="O1855" s="16"/>
      <c r="P1855" s="21"/>
      <c r="Q1855" s="33">
        <f t="shared" si="17"/>
        <v>0.7859641024843439</v>
      </c>
      <c r="R1855" s="5">
        <f t="shared" ca="1" si="109"/>
        <v>12.315580002204157</v>
      </c>
      <c r="S1855" s="16">
        <v>12.45</v>
      </c>
      <c r="T1855" s="75">
        <f t="shared" ca="1" si="110"/>
        <v>-1.0796786971553559E-2</v>
      </c>
      <c r="U1855" s="5">
        <f t="shared" ca="1" si="5"/>
        <v>23.268288343482055</v>
      </c>
      <c r="V1855" s="76"/>
      <c r="W1855" s="75"/>
      <c r="X1855" s="32">
        <f t="shared" si="18"/>
        <v>1.4280717950313122</v>
      </c>
      <c r="Y1855" s="18">
        <f t="shared" ca="1" si="6"/>
        <v>3809845.6822517761</v>
      </c>
      <c r="Z1855" s="36"/>
      <c r="AA1855" s="36"/>
      <c r="AB1855" s="72"/>
      <c r="AC1855" s="16"/>
      <c r="AD1855" s="36"/>
      <c r="AE1855" s="24">
        <f t="shared" si="118"/>
        <v>9</v>
      </c>
      <c r="AH1855" s="25" t="str">
        <f t="shared" ca="1" si="7"/>
        <v>-</v>
      </c>
      <c r="AI1855" s="15">
        <f t="shared" ca="1" si="8"/>
        <v>20.332967938283382</v>
      </c>
      <c r="AJ1855" s="15">
        <f t="shared" ca="1" si="9"/>
        <v>20.017233770765756</v>
      </c>
      <c r="AK1855" s="17">
        <f t="shared" ca="1" si="10"/>
        <v>-1.1512041452375036E-2</v>
      </c>
      <c r="AL1855" s="17">
        <f t="shared" ca="1" si="11"/>
        <v>1.975393444593801E-2</v>
      </c>
      <c r="AM1855" s="26">
        <f t="shared" ca="1" si="12"/>
        <v>1</v>
      </c>
      <c r="AN1855" s="26">
        <f t="shared" ca="1" si="13"/>
        <v>0</v>
      </c>
      <c r="AO1855" s="25">
        <f t="shared" si="20"/>
        <v>0</v>
      </c>
      <c r="AP1855" s="26">
        <f t="shared" si="21"/>
        <v>0</v>
      </c>
      <c r="AQ1855" s="25">
        <f t="shared" si="22"/>
        <v>1</v>
      </c>
      <c r="AR1855" s="26">
        <f t="shared" si="23"/>
        <v>0</v>
      </c>
      <c r="AT1855" s="36"/>
      <c r="AU1855" s="36"/>
      <c r="AZ1855">
        <v>782250</v>
      </c>
      <c r="BA1855">
        <f t="shared" si="107"/>
        <v>7822500</v>
      </c>
      <c r="BL1855" s="16">
        <v>3129</v>
      </c>
      <c r="BM1855">
        <f t="shared" si="108"/>
        <v>31290</v>
      </c>
    </row>
    <row r="1856" spans="1:65" x14ac:dyDescent="0.2">
      <c r="A1856" s="40">
        <v>40760</v>
      </c>
      <c r="B1856" s="13">
        <v>29.15</v>
      </c>
      <c r="C1856" s="14">
        <v>26.2</v>
      </c>
      <c r="D1856" s="31">
        <f t="shared" si="14"/>
        <v>2274.4480679225799</v>
      </c>
      <c r="E1856" s="31">
        <f t="shared" si="15"/>
        <v>3327.6840968233992</v>
      </c>
      <c r="F1856" s="16">
        <f t="shared" si="0"/>
        <v>5602.132164745979</v>
      </c>
      <c r="G1856" s="16">
        <f t="shared" si="1"/>
        <v>27.397690736858198</v>
      </c>
      <c r="H1856" s="17">
        <f t="shared" si="2"/>
        <v>-0.11259541984732824</v>
      </c>
      <c r="I1856" s="80">
        <v>32</v>
      </c>
      <c r="J1856" s="32">
        <f t="shared" si="16"/>
        <v>1.0327334593543325</v>
      </c>
      <c r="K1856" s="72">
        <f t="shared" ca="1" si="83"/>
        <v>1956.9795456523261</v>
      </c>
      <c r="L1856" s="16">
        <v>1939.839966</v>
      </c>
      <c r="M1856" s="21">
        <f t="shared" ca="1" si="84"/>
        <v>8.8355637334704331E-3</v>
      </c>
      <c r="N1856" s="72"/>
      <c r="O1856" s="16"/>
      <c r="P1856" s="21"/>
      <c r="Q1856" s="33">
        <f t="shared" si="17"/>
        <v>0.96726654064566742</v>
      </c>
      <c r="R1856" s="5">
        <f t="shared" ca="1" si="109"/>
        <v>11.911952207841317</v>
      </c>
      <c r="S1856" s="16">
        <v>11.71</v>
      </c>
      <c r="T1856" s="75">
        <f t="shared" ca="1" si="110"/>
        <v>1.7246132181154231E-2</v>
      </c>
      <c r="U1856" s="5">
        <f t="shared" ca="1" si="5"/>
        <v>22.50586624828313</v>
      </c>
      <c r="V1856" s="76"/>
      <c r="W1856" s="75"/>
      <c r="X1856" s="32">
        <f t="shared" si="18"/>
        <v>1.0654669187086652</v>
      </c>
      <c r="Y1856" s="18">
        <f t="shared" ca="1" si="6"/>
        <v>4058997.3869195236</v>
      </c>
      <c r="Z1856" s="36"/>
      <c r="AA1856" s="36"/>
      <c r="AB1856" s="72"/>
      <c r="AC1856" s="16"/>
      <c r="AD1856" s="36"/>
      <c r="AE1856" s="24">
        <f t="shared" si="118"/>
        <v>8</v>
      </c>
      <c r="AH1856" s="25" t="str">
        <f t="shared" ca="1" si="7"/>
        <v>-</v>
      </c>
      <c r="AI1856" s="15">
        <f t="shared" ca="1" si="8"/>
        <v>20.807739215770376</v>
      </c>
      <c r="AJ1856" s="15">
        <f t="shared" ca="1" si="9"/>
        <v>20.215852805783324</v>
      </c>
      <c r="AK1856" s="17">
        <f t="shared" ca="1" si="10"/>
        <v>-3.2966116803273805E-2</v>
      </c>
      <c r="AL1856" s="17">
        <f t="shared" ca="1" si="11"/>
        <v>1.2716720705479995E-2</v>
      </c>
      <c r="AM1856" s="26">
        <f t="shared" ca="1" si="12"/>
        <v>1</v>
      </c>
      <c r="AN1856" s="26">
        <f t="shared" ca="1" si="13"/>
        <v>0</v>
      </c>
      <c r="AO1856" s="25">
        <f t="shared" si="20"/>
        <v>0</v>
      </c>
      <c r="AP1856" s="26">
        <f t="shared" si="21"/>
        <v>0</v>
      </c>
      <c r="AQ1856" s="25">
        <f t="shared" si="22"/>
        <v>1</v>
      </c>
      <c r="AR1856" s="26">
        <f t="shared" si="23"/>
        <v>0</v>
      </c>
      <c r="AT1856" s="36"/>
      <c r="AU1856" s="36"/>
      <c r="AZ1856">
        <v>860500</v>
      </c>
      <c r="BA1856">
        <f t="shared" si="107"/>
        <v>8605000</v>
      </c>
      <c r="BL1856" s="16">
        <v>3442</v>
      </c>
      <c r="BM1856">
        <f t="shared" si="108"/>
        <v>34420</v>
      </c>
    </row>
    <row r="1857" spans="1:65" x14ac:dyDescent="0.2">
      <c r="A1857" s="40">
        <v>40763</v>
      </c>
      <c r="B1857" s="13">
        <v>36.549999999999997</v>
      </c>
      <c r="C1857" s="14">
        <v>30.2</v>
      </c>
      <c r="D1857" s="31">
        <f t="shared" si="14"/>
        <v>1990.1420594322574</v>
      </c>
      <c r="E1857" s="31">
        <f t="shared" si="15"/>
        <v>3644.0016597048075</v>
      </c>
      <c r="F1857" s="16">
        <f t="shared" si="0"/>
        <v>5634.1437191370651</v>
      </c>
      <c r="G1857" s="16">
        <f t="shared" si="1"/>
        <v>32.443003144287978</v>
      </c>
      <c r="H1857" s="17">
        <f t="shared" si="2"/>
        <v>-0.21026490066225167</v>
      </c>
      <c r="I1857" s="80">
        <v>48</v>
      </c>
      <c r="J1857" s="32">
        <f t="shared" si="16"/>
        <v>1.1909174536659619</v>
      </c>
      <c r="K1857" s="72">
        <f t="shared" ca="1" si="83"/>
        <v>2330.5060834478973</v>
      </c>
      <c r="L1857" s="16">
        <v>2225.919922</v>
      </c>
      <c r="M1857" s="21">
        <f t="shared" ca="1" si="84"/>
        <v>4.6985590278524496E-2</v>
      </c>
      <c r="N1857" s="72"/>
      <c r="O1857" s="16"/>
      <c r="P1857" s="21"/>
      <c r="Q1857" s="33">
        <f t="shared" si="17"/>
        <v>0.80908254633403809</v>
      </c>
      <c r="R1857" s="5">
        <f t="shared" ca="1" si="109"/>
        <v>9.6373511280309749</v>
      </c>
      <c r="S1857" s="16">
        <v>10</v>
      </c>
      <c r="T1857" s="75">
        <f t="shared" ca="1" si="110"/>
        <v>-3.6264887196902504E-2</v>
      </c>
      <c r="U1857" s="5">
        <f t="shared" ca="1" si="5"/>
        <v>18.208480175062913</v>
      </c>
      <c r="V1857" s="76"/>
      <c r="W1857" s="75"/>
      <c r="X1857" s="32">
        <f t="shared" si="18"/>
        <v>1.3818349073319238</v>
      </c>
      <c r="Y1857" s="18">
        <f t="shared" ca="1" si="6"/>
        <v>5608495.1411006842</v>
      </c>
      <c r="Z1857" s="36"/>
      <c r="AA1857" s="36"/>
      <c r="AB1857" s="72"/>
      <c r="AC1857" s="16"/>
      <c r="AD1857" s="36"/>
      <c r="AE1857" s="24">
        <f t="shared" si="118"/>
        <v>7</v>
      </c>
      <c r="AH1857" s="25" t="str">
        <f t="shared" ca="1" si="7"/>
        <v>-</v>
      </c>
      <c r="AI1857" s="15">
        <f t="shared" ca="1" si="8"/>
        <v>21.502342568303067</v>
      </c>
      <c r="AJ1857" s="15">
        <f t="shared" ca="1" si="9"/>
        <v>20.550620289252077</v>
      </c>
      <c r="AK1857" s="17">
        <f t="shared" ca="1" si="10"/>
        <v>-6.8010266913649087E-2</v>
      </c>
      <c r="AL1857" s="17">
        <f t="shared" ca="1" si="11"/>
        <v>-5.7953855620776484E-4</v>
      </c>
      <c r="AM1857" s="26">
        <f t="shared" ca="1" si="12"/>
        <v>1</v>
      </c>
      <c r="AN1857" s="26">
        <f t="shared" ca="1" si="13"/>
        <v>0</v>
      </c>
      <c r="AO1857" s="25">
        <f t="shared" si="20"/>
        <v>0</v>
      </c>
      <c r="AP1857" s="26">
        <f t="shared" si="21"/>
        <v>1</v>
      </c>
      <c r="AQ1857" s="25">
        <f t="shared" si="22"/>
        <v>1</v>
      </c>
      <c r="AR1857" s="26">
        <f t="shared" si="23"/>
        <v>0</v>
      </c>
      <c r="AT1857" s="36"/>
      <c r="AU1857" s="36"/>
      <c r="AZ1857">
        <v>1106500</v>
      </c>
      <c r="BA1857">
        <f t="shared" si="107"/>
        <v>11065000</v>
      </c>
      <c r="BL1857" s="16">
        <v>4426</v>
      </c>
      <c r="BM1857">
        <f t="shared" si="108"/>
        <v>44260</v>
      </c>
    </row>
    <row r="1858" spans="1:65" x14ac:dyDescent="0.2">
      <c r="A1858" s="40">
        <v>40764</v>
      </c>
      <c r="B1858" s="13">
        <v>30.5</v>
      </c>
      <c r="C1858" s="14">
        <v>25.4</v>
      </c>
      <c r="D1858" s="31">
        <f t="shared" si="14"/>
        <v>1705.8360509419349</v>
      </c>
      <c r="E1858" s="31">
        <f t="shared" si="15"/>
        <v>3988.087242828029</v>
      </c>
      <c r="F1858" s="16">
        <f t="shared" si="0"/>
        <v>5693.9232937699635</v>
      </c>
      <c r="G1858" s="16">
        <f t="shared" si="1"/>
        <v>26.92790324192157</v>
      </c>
      <c r="H1858" s="17">
        <f t="shared" si="2"/>
        <v>-0.20078740157480324</v>
      </c>
      <c r="I1858" s="80">
        <v>35.06</v>
      </c>
      <c r="J1858" s="32">
        <f t="shared" si="16"/>
        <v>0.83881305421184149</v>
      </c>
      <c r="K1858" s="72">
        <f t="shared" ca="1" si="83"/>
        <v>1954.779230034902</v>
      </c>
      <c r="L1858" s="16">
        <v>2000.6400149999999</v>
      </c>
      <c r="M1858" s="21">
        <f t="shared" ca="1" si="84"/>
        <v>-2.29230569324077E-2</v>
      </c>
      <c r="N1858" s="72"/>
      <c r="O1858" s="16"/>
      <c r="P1858" s="21"/>
      <c r="Q1858" s="33">
        <f t="shared" si="17"/>
        <v>1.1611869457881585</v>
      </c>
      <c r="R1858" s="5">
        <f t="shared" ca="1" si="109"/>
        <v>11.190300129239601</v>
      </c>
      <c r="S1858" s="16">
        <v>10.72</v>
      </c>
      <c r="T1858" s="75">
        <f t="shared" ca="1" si="110"/>
        <v>4.3871280712649278E-2</v>
      </c>
      <c r="U1858" s="5">
        <f t="shared" ca="1" si="5"/>
        <v>21.142725626770478</v>
      </c>
      <c r="V1858" s="76"/>
      <c r="W1858" s="75"/>
      <c r="X1858" s="32">
        <f t="shared" si="18"/>
        <v>0.67762610842368309</v>
      </c>
      <c r="Y1858" s="18">
        <f t="shared" ca="1" si="6"/>
        <v>3800212.6162291206</v>
      </c>
      <c r="Z1858" s="36"/>
      <c r="AA1858" s="36"/>
      <c r="AB1858" s="72"/>
      <c r="AC1858" s="16"/>
      <c r="AD1858" s="36"/>
      <c r="AE1858" s="24">
        <f t="shared" si="118"/>
        <v>6</v>
      </c>
      <c r="AH1858" s="25" t="str">
        <f t="shared" ca="1" si="7"/>
        <v>-</v>
      </c>
      <c r="AI1858" s="15">
        <f t="shared" ca="1" si="8"/>
        <v>21.862016743735001</v>
      </c>
      <c r="AJ1858" s="15">
        <f t="shared" ca="1" si="9"/>
        <v>20.732253961267716</v>
      </c>
      <c r="AK1858" s="17">
        <f t="shared" ca="1" si="10"/>
        <v>-0.10066577235410983</v>
      </c>
      <c r="AL1858" s="17">
        <f t="shared" ca="1" si="11"/>
        <v>-1.2682322583204397E-2</v>
      </c>
      <c r="AM1858" s="26">
        <f t="shared" ca="1" si="12"/>
        <v>1</v>
      </c>
      <c r="AN1858" s="26">
        <f t="shared" ca="1" si="13"/>
        <v>0</v>
      </c>
      <c r="AO1858" s="25">
        <f t="shared" si="20"/>
        <v>0</v>
      </c>
      <c r="AP1858" s="26">
        <f t="shared" si="21"/>
        <v>1</v>
      </c>
      <c r="AQ1858" s="25">
        <f t="shared" si="22"/>
        <v>1</v>
      </c>
      <c r="AR1858" s="26">
        <f t="shared" si="23"/>
        <v>0</v>
      </c>
      <c r="AT1858" s="36"/>
      <c r="AU1858" s="36"/>
      <c r="AZ1858">
        <v>864750</v>
      </c>
      <c r="BA1858">
        <f t="shared" si="107"/>
        <v>8647500</v>
      </c>
      <c r="BL1858" s="16">
        <v>3459</v>
      </c>
      <c r="BM1858">
        <f t="shared" si="108"/>
        <v>34590</v>
      </c>
    </row>
    <row r="1859" spans="1:65" x14ac:dyDescent="0.2">
      <c r="A1859" s="44">
        <v>40765</v>
      </c>
      <c r="B1859" s="45">
        <v>36</v>
      </c>
      <c r="C1859" s="54">
        <v>28.75</v>
      </c>
      <c r="D1859" s="31">
        <f t="shared" si="14"/>
        <v>1421.5300424516124</v>
      </c>
      <c r="E1859" s="31">
        <f t="shared" si="15"/>
        <v>4329.4783160152274</v>
      </c>
      <c r="F1859" s="16">
        <f t="shared" si="0"/>
        <v>5751.00835846684</v>
      </c>
      <c r="G1859" s="16">
        <f t="shared" si="1"/>
        <v>30.542049700745295</v>
      </c>
      <c r="H1859" s="17">
        <f t="shared" si="2"/>
        <v>-0.25217391304347836</v>
      </c>
      <c r="I1859" s="80">
        <v>42.99</v>
      </c>
      <c r="J1859" s="32">
        <f t="shared" si="16"/>
        <v>1.1455868716624864</v>
      </c>
      <c r="K1859" s="72">
        <f t="shared" ca="1" si="83"/>
        <v>2239.2781283223048</v>
      </c>
      <c r="L1859" s="16">
        <v>2250.8798830000001</v>
      </c>
      <c r="M1859" s="21">
        <f t="shared" ca="1" si="84"/>
        <v>-5.1543197686018975E-3</v>
      </c>
      <c r="N1859" s="72"/>
      <c r="O1859" s="16"/>
      <c r="P1859" s="21"/>
      <c r="Q1859" s="33">
        <f t="shared" si="17"/>
        <v>0.85441312833751348</v>
      </c>
      <c r="R1859" s="5">
        <f t="shared" ca="1" si="109"/>
        <v>9.5607410359692793</v>
      </c>
      <c r="S1859" s="16">
        <v>9.25</v>
      </c>
      <c r="T1859" s="75">
        <f t="shared" ca="1" si="110"/>
        <v>3.3593625510192356E-2</v>
      </c>
      <c r="U1859" s="5">
        <f t="shared" ca="1" si="5"/>
        <v>18.064003894176818</v>
      </c>
      <c r="V1859" s="76"/>
      <c r="W1859" s="75"/>
      <c r="X1859" s="32">
        <f t="shared" si="18"/>
        <v>1.291173743324973</v>
      </c>
      <c r="Y1859" s="18">
        <f t="shared" ca="1" si="6"/>
        <v>4906411.8215555148</v>
      </c>
      <c r="Z1859" s="36"/>
      <c r="AA1859" s="36"/>
      <c r="AB1859" s="72"/>
      <c r="AC1859" s="16"/>
      <c r="AD1859" s="36"/>
      <c r="AE1859" s="81">
        <f t="shared" si="118"/>
        <v>5</v>
      </c>
      <c r="AH1859" s="25" t="str">
        <f t="shared" ca="1" si="7"/>
        <v>-</v>
      </c>
      <c r="AI1859" s="15">
        <f t="shared" ca="1" si="8"/>
        <v>22.368930672281245</v>
      </c>
      <c r="AJ1859" s="15">
        <f t="shared" ca="1" si="9"/>
        <v>20.990624361074268</v>
      </c>
      <c r="AK1859" s="17">
        <f t="shared" ca="1" si="10"/>
        <v>-0.14042203058862893</v>
      </c>
      <c r="AL1859" s="17">
        <f t="shared" ca="1" si="11"/>
        <v>-3.0025470629434454E-2</v>
      </c>
      <c r="AM1859" s="26">
        <f t="shared" ca="1" si="12"/>
        <v>1</v>
      </c>
      <c r="AN1859" s="26">
        <f t="shared" ca="1" si="13"/>
        <v>0</v>
      </c>
      <c r="AO1859" s="25">
        <f t="shared" si="20"/>
        <v>0</v>
      </c>
      <c r="AP1859" s="26">
        <f t="shared" si="21"/>
        <v>1</v>
      </c>
      <c r="AQ1859" s="25">
        <f t="shared" si="22"/>
        <v>1</v>
      </c>
      <c r="AR1859" s="26">
        <f t="shared" si="23"/>
        <v>0</v>
      </c>
      <c r="AT1859" s="36"/>
      <c r="AU1859" s="36"/>
      <c r="AZ1859">
        <v>1059000</v>
      </c>
      <c r="BA1859">
        <f t="shared" si="107"/>
        <v>10590000</v>
      </c>
      <c r="BL1859" s="16">
        <v>4236</v>
      </c>
      <c r="BM1859">
        <f t="shared" si="108"/>
        <v>42360</v>
      </c>
    </row>
    <row r="1860" spans="1:65" x14ac:dyDescent="0.2">
      <c r="A1860" s="44">
        <v>40766</v>
      </c>
      <c r="B1860" s="45">
        <v>35.15</v>
      </c>
      <c r="C1860" s="54">
        <v>27.65</v>
      </c>
      <c r="D1860" s="31">
        <f t="shared" si="14"/>
        <v>1137.2240339612899</v>
      </c>
      <c r="E1860" s="31">
        <f t="shared" si="15"/>
        <v>4685.4788831683272</v>
      </c>
      <c r="F1860" s="16">
        <f t="shared" si="0"/>
        <v>5822.7029171296172</v>
      </c>
      <c r="G1860" s="16">
        <f t="shared" si="1"/>
        <v>29.114814601757878</v>
      </c>
      <c r="H1860" s="17">
        <f t="shared" si="2"/>
        <v>-0.27124773960216997</v>
      </c>
      <c r="I1860" s="16">
        <v>39</v>
      </c>
      <c r="J1860" s="32">
        <f t="shared" si="16"/>
        <v>0.96515370669011491</v>
      </c>
      <c r="K1860" s="72">
        <f t="shared" ca="1" si="83"/>
        <v>2161.1594761269521</v>
      </c>
      <c r="L1860" s="16">
        <v>2161.919922</v>
      </c>
      <c r="M1860" s="21">
        <f t="shared" ca="1" si="84"/>
        <v>-3.5174562448384543E-4</v>
      </c>
      <c r="N1860" s="72"/>
      <c r="O1860" s="16"/>
      <c r="P1860" s="21"/>
      <c r="Q1860" s="33">
        <f t="shared" si="17"/>
        <v>1.0348462933098852</v>
      </c>
      <c r="R1860" s="5">
        <f t="shared" ca="1" si="109"/>
        <v>9.8934852556144648</v>
      </c>
      <c r="S1860" s="16">
        <v>9.61</v>
      </c>
      <c r="T1860" s="75">
        <f t="shared" ca="1" si="110"/>
        <v>2.9498986016073401E-2</v>
      </c>
      <c r="U1860" s="5">
        <f t="shared" ca="1" si="5"/>
        <v>18.6928274932649</v>
      </c>
      <c r="V1860" s="76"/>
      <c r="W1860" s="75"/>
      <c r="X1860" s="32">
        <f t="shared" si="18"/>
        <v>0.93030741338022982</v>
      </c>
      <c r="Y1860" s="18">
        <f t="shared" ca="1" si="6"/>
        <v>4564170.888547142</v>
      </c>
      <c r="Z1860" s="36"/>
      <c r="AA1860" s="36"/>
      <c r="AB1860" s="72"/>
      <c r="AC1860" s="16"/>
      <c r="AD1860" s="36"/>
      <c r="AE1860" s="81">
        <f t="shared" si="118"/>
        <v>4</v>
      </c>
      <c r="AH1860" s="25" t="str">
        <f t="shared" ca="1" si="7"/>
        <v>-</v>
      </c>
      <c r="AI1860" s="15">
        <f t="shared" ca="1" si="8"/>
        <v>22.802124693921979</v>
      </c>
      <c r="AJ1860" s="15">
        <f t="shared" ca="1" si="9"/>
        <v>21.233836699573398</v>
      </c>
      <c r="AK1860" s="17">
        <f t="shared" ca="1" si="10"/>
        <v>-0.18448582242926523</v>
      </c>
      <c r="AL1860" s="17">
        <f t="shared" ca="1" si="11"/>
        <v>-5.188916864028436E-2</v>
      </c>
      <c r="AM1860" s="26">
        <f t="shared" ca="1" si="12"/>
        <v>1</v>
      </c>
      <c r="AN1860" s="26">
        <f t="shared" ca="1" si="13"/>
        <v>0</v>
      </c>
      <c r="AO1860" s="25">
        <f t="shared" si="20"/>
        <v>0</v>
      </c>
      <c r="AP1860" s="26">
        <f t="shared" si="21"/>
        <v>1</v>
      </c>
      <c r="AQ1860" s="25">
        <f t="shared" si="22"/>
        <v>1</v>
      </c>
      <c r="AR1860" s="26">
        <f t="shared" si="23"/>
        <v>0</v>
      </c>
      <c r="AT1860" s="36"/>
      <c r="AU1860" s="36"/>
      <c r="AZ1860">
        <v>977250</v>
      </c>
      <c r="BA1860">
        <f t="shared" si="107"/>
        <v>9772500</v>
      </c>
      <c r="BL1860" s="16">
        <v>3909</v>
      </c>
      <c r="BM1860">
        <f t="shared" si="108"/>
        <v>39090</v>
      </c>
    </row>
    <row r="1861" spans="1:65" x14ac:dyDescent="0.2">
      <c r="A1861" s="44">
        <v>40767</v>
      </c>
      <c r="B1861" s="45">
        <v>35</v>
      </c>
      <c r="C1861" s="54">
        <v>27.85</v>
      </c>
      <c r="D1861" s="31">
        <f t="shared" si="14"/>
        <v>852.91802547096745</v>
      </c>
      <c r="E1861" s="31">
        <f t="shared" si="15"/>
        <v>5046.9022538169647</v>
      </c>
      <c r="F1861" s="16">
        <f t="shared" si="0"/>
        <v>5899.820279287932</v>
      </c>
      <c r="G1861" s="16">
        <f t="shared" si="1"/>
        <v>28.883652483199615</v>
      </c>
      <c r="H1861" s="17">
        <f t="shared" si="2"/>
        <v>-0.25673249551166966</v>
      </c>
      <c r="I1861" s="16">
        <v>36.36</v>
      </c>
      <c r="J1861" s="32">
        <f t="shared" si="16"/>
        <v>1.0051994265464801</v>
      </c>
      <c r="K1861" s="72">
        <f t="shared" ca="1" si="83"/>
        <v>2172.307701835527</v>
      </c>
      <c r="L1861" s="31">
        <v>2184.320068</v>
      </c>
      <c r="M1861" s="21">
        <f t="shared" ca="1" si="84"/>
        <v>-5.4993617192152953E-3</v>
      </c>
      <c r="N1861" s="72"/>
      <c r="O1861" s="16"/>
      <c r="P1861" s="21"/>
      <c r="Q1861" s="33">
        <f t="shared" si="17"/>
        <v>0.9948005734535198</v>
      </c>
      <c r="R1861" s="5">
        <f t="shared" ca="1" si="109"/>
        <v>9.841634799096969</v>
      </c>
      <c r="S1861" s="16">
        <v>9.5399999999999991</v>
      </c>
      <c r="T1861" s="75">
        <f t="shared" ca="1" si="110"/>
        <v>3.1617903469284059E-2</v>
      </c>
      <c r="U1861" s="5">
        <f t="shared" ca="1" si="5"/>
        <v>18.59499888012796</v>
      </c>
      <c r="V1861" s="76"/>
      <c r="W1861" s="75"/>
      <c r="X1861" s="32">
        <f t="shared" si="18"/>
        <v>1.0103988530929604</v>
      </c>
      <c r="Y1861" s="18">
        <f t="shared" ca="1" si="6"/>
        <v>4611329.5251042079</v>
      </c>
      <c r="Z1861" s="36"/>
      <c r="AA1861" s="36"/>
      <c r="AB1861" s="72"/>
      <c r="AC1861" s="16"/>
      <c r="AD1861" s="36"/>
      <c r="AE1861" s="81">
        <f t="shared" si="118"/>
        <v>3</v>
      </c>
      <c r="AH1861" s="25" t="str">
        <f t="shared" ca="1" si="7"/>
        <v>-</v>
      </c>
      <c r="AI1861" s="15">
        <f t="shared" ca="1" si="8"/>
        <v>23.19420338359815</v>
      </c>
      <c r="AJ1861" s="15">
        <f t="shared" ca="1" si="9"/>
        <v>21.427340418675826</v>
      </c>
      <c r="AK1861" s="17">
        <f t="shared" ca="1" si="10"/>
        <v>-0.21730031170695019</v>
      </c>
      <c r="AL1861" s="17">
        <f t="shared" ca="1" si="11"/>
        <v>-7.3234201480087899E-2</v>
      </c>
      <c r="AM1861" s="26">
        <f t="shared" ca="1" si="12"/>
        <v>1</v>
      </c>
      <c r="AN1861" s="26">
        <f t="shared" ca="1" si="13"/>
        <v>0</v>
      </c>
      <c r="AO1861" s="25">
        <f t="shared" si="20"/>
        <v>0</v>
      </c>
      <c r="AP1861" s="26">
        <f t="shared" si="21"/>
        <v>1</v>
      </c>
      <c r="AQ1861" s="25">
        <f t="shared" si="22"/>
        <v>1</v>
      </c>
      <c r="AR1861" s="26">
        <f t="shared" si="23"/>
        <v>0</v>
      </c>
      <c r="AT1861" s="36"/>
      <c r="AU1861" s="36"/>
      <c r="AZ1861">
        <v>993500</v>
      </c>
      <c r="BA1861">
        <f t="shared" si="107"/>
        <v>9935000</v>
      </c>
      <c r="BL1861" s="16">
        <v>3974</v>
      </c>
      <c r="BM1861">
        <f t="shared" si="108"/>
        <v>39740</v>
      </c>
    </row>
    <row r="1862" spans="1:65" x14ac:dyDescent="0.2">
      <c r="A1862" s="44">
        <v>40770</v>
      </c>
      <c r="B1862" s="45">
        <v>32.1</v>
      </c>
      <c r="C1862" s="54">
        <v>26.7</v>
      </c>
      <c r="D1862" s="31">
        <f t="shared" si="14"/>
        <v>568.61201698064497</v>
      </c>
      <c r="E1862" s="31">
        <f t="shared" si="15"/>
        <v>5404.1988533559697</v>
      </c>
      <c r="F1862" s="16">
        <f t="shared" si="0"/>
        <v>5972.8108703366142</v>
      </c>
      <c r="G1862" s="16">
        <f t="shared" si="1"/>
        <v>27.214080381641555</v>
      </c>
      <c r="H1862" s="17">
        <f t="shared" si="2"/>
        <v>-0.202247191011236</v>
      </c>
      <c r="I1862" s="31">
        <v>31.87</v>
      </c>
      <c r="J1862" s="32">
        <f t="shared" si="16"/>
        <v>0.95385318189537904</v>
      </c>
      <c r="K1862" s="72">
        <f t="shared" ca="1" si="83"/>
        <v>2071.978139610851</v>
      </c>
      <c r="L1862" s="31">
        <v>2059.5200199999999</v>
      </c>
      <c r="M1862" s="21">
        <f t="shared" ca="1" si="84"/>
        <v>6.049040305445101E-3</v>
      </c>
      <c r="N1862" s="72"/>
      <c r="O1862" s="16"/>
      <c r="P1862" s="21"/>
      <c r="Q1862" s="33">
        <f t="shared" si="17"/>
        <v>1.046146818104621</v>
      </c>
      <c r="R1862" s="5">
        <f t="shared" ca="1" si="109"/>
        <v>10.295366020747363</v>
      </c>
      <c r="S1862" s="16">
        <v>10.1</v>
      </c>
      <c r="T1862" s="75">
        <f t="shared" ca="1" si="110"/>
        <v>1.9343170371026026E-2</v>
      </c>
      <c r="U1862" s="5">
        <f t="shared" ca="1" si="5"/>
        <v>19.452432925834067</v>
      </c>
      <c r="V1862" s="76"/>
      <c r="W1862" s="75"/>
      <c r="X1862" s="32">
        <f t="shared" si="18"/>
        <v>0.90770636379075809</v>
      </c>
      <c r="Y1862" s="18">
        <f t="shared" ca="1" si="6"/>
        <v>4185457.6792730754</v>
      </c>
      <c r="Z1862" s="36"/>
      <c r="AA1862" s="36"/>
      <c r="AB1862" s="72"/>
      <c r="AC1862" s="16"/>
      <c r="AD1862" s="36"/>
      <c r="AE1862" s="81">
        <f t="shared" si="118"/>
        <v>2</v>
      </c>
      <c r="AH1862" s="25" t="str">
        <f t="shared" ca="1" si="7"/>
        <v>-</v>
      </c>
      <c r="AI1862" s="15">
        <f t="shared" ca="1" si="8"/>
        <v>23.528514546886488</v>
      </c>
      <c r="AJ1862" s="15">
        <f t="shared" ca="1" si="9"/>
        <v>21.555381747172394</v>
      </c>
      <c r="AK1862" s="17">
        <f t="shared" ca="1" si="10"/>
        <v>-0.23224227356760149</v>
      </c>
      <c r="AL1862" s="17">
        <f t="shared" ca="1" si="11"/>
        <v>-9.1056811722310255E-2</v>
      </c>
      <c r="AM1862" s="26">
        <f t="shared" ca="1" si="12"/>
        <v>1</v>
      </c>
      <c r="AN1862" s="26">
        <f t="shared" ca="1" si="13"/>
        <v>0</v>
      </c>
      <c r="AO1862" s="25">
        <f t="shared" si="20"/>
        <v>0</v>
      </c>
      <c r="AP1862" s="26">
        <f t="shared" si="21"/>
        <v>1</v>
      </c>
      <c r="AQ1862" s="25">
        <f t="shared" si="22"/>
        <v>1</v>
      </c>
      <c r="AR1862" s="26">
        <f t="shared" si="23"/>
        <v>0</v>
      </c>
      <c r="AT1862" s="36"/>
      <c r="AU1862" s="36"/>
      <c r="AZ1862">
        <v>884000</v>
      </c>
      <c r="BA1862">
        <f t="shared" si="107"/>
        <v>8840000</v>
      </c>
      <c r="BL1862" s="16">
        <v>3536</v>
      </c>
      <c r="BM1862">
        <f t="shared" si="108"/>
        <v>35360</v>
      </c>
    </row>
    <row r="1863" spans="1:65" x14ac:dyDescent="0.2">
      <c r="A1863" s="44">
        <v>40771</v>
      </c>
      <c r="B1863" s="45">
        <v>33.65</v>
      </c>
      <c r="C1863" s="54">
        <v>26.9</v>
      </c>
      <c r="D1863" s="31">
        <f t="shared" si="14"/>
        <v>284.30600849032248</v>
      </c>
      <c r="E1863" s="31">
        <f t="shared" si="15"/>
        <v>5746.0049534510763</v>
      </c>
      <c r="F1863" s="16">
        <f t="shared" si="0"/>
        <v>6030.310961941399</v>
      </c>
      <c r="G1863" s="16">
        <f t="shared" si="1"/>
        <v>27.218236583390361</v>
      </c>
      <c r="H1863" s="17">
        <f t="shared" si="2"/>
        <v>-0.25092936802973975</v>
      </c>
      <c r="I1863" s="31">
        <v>32.85</v>
      </c>
      <c r="J1863" s="32">
        <f t="shared" si="16"/>
        <v>1.0097811661706033</v>
      </c>
      <c r="K1863" s="72">
        <f t="shared" ca="1" si="83"/>
        <v>2092.1592054802773</v>
      </c>
      <c r="L1863" s="31">
        <v>2103.679932</v>
      </c>
      <c r="M1863" s="21">
        <f t="shared" ca="1" si="84"/>
        <v>-5.4764635743660061E-3</v>
      </c>
      <c r="N1863" s="72"/>
      <c r="O1863" s="16"/>
      <c r="P1863" s="21"/>
      <c r="Q1863" s="33">
        <f t="shared" si="17"/>
        <v>0.99021883382939668</v>
      </c>
      <c r="R1863" s="5">
        <f t="shared" ca="1" si="109"/>
        <v>10.194240638561531</v>
      </c>
      <c r="S1863" s="16">
        <v>9.8699999999999992</v>
      </c>
      <c r="T1863" s="75">
        <f t="shared" ca="1" si="110"/>
        <v>3.2851128527004274E-2</v>
      </c>
      <c r="U1863" s="5">
        <f t="shared" ca="1" si="5"/>
        <v>19.261505998383061</v>
      </c>
      <c r="V1863" s="76"/>
      <c r="W1863" s="75"/>
      <c r="X1863" s="32">
        <f t="shared" si="18"/>
        <v>1.0195623323412066</v>
      </c>
      <c r="Y1863" s="18">
        <f t="shared" ca="1" si="6"/>
        <v>4267054.1467224769</v>
      </c>
      <c r="Z1863" s="36"/>
      <c r="AA1863" s="36"/>
      <c r="AB1863" s="72"/>
      <c r="AC1863" s="16"/>
      <c r="AD1863" s="36"/>
      <c r="AE1863" s="81">
        <f t="shared" si="118"/>
        <v>1</v>
      </c>
      <c r="AH1863" s="25" t="str">
        <f t="shared" ca="1" si="7"/>
        <v>-</v>
      </c>
      <c r="AI1863" s="15">
        <f t="shared" ca="1" si="8"/>
        <v>23.824006314204272</v>
      </c>
      <c r="AJ1863" s="15">
        <f t="shared" ca="1" si="9"/>
        <v>21.694967852123941</v>
      </c>
      <c r="AK1863" s="17">
        <f t="shared" ca="1" si="10"/>
        <v>-0.23901968479551616</v>
      </c>
      <c r="AL1863" s="17">
        <f t="shared" ca="1" si="11"/>
        <v>-0.10966477407145962</v>
      </c>
      <c r="AM1863" s="26">
        <f t="shared" ca="1" si="12"/>
        <v>1</v>
      </c>
      <c r="AN1863" s="26">
        <f t="shared" ca="1" si="13"/>
        <v>0</v>
      </c>
      <c r="AO1863" s="25">
        <f t="shared" si="20"/>
        <v>0</v>
      </c>
      <c r="AP1863" s="26">
        <f t="shared" si="21"/>
        <v>1</v>
      </c>
      <c r="AQ1863" s="25">
        <f t="shared" si="22"/>
        <v>1</v>
      </c>
      <c r="AR1863" s="26">
        <f t="shared" si="23"/>
        <v>0</v>
      </c>
      <c r="AT1863" s="36"/>
      <c r="AU1863" s="36"/>
      <c r="AZ1863">
        <v>923250</v>
      </c>
      <c r="BA1863">
        <f t="shared" si="107"/>
        <v>9232500</v>
      </c>
      <c r="BL1863" s="16">
        <v>3693</v>
      </c>
      <c r="BM1863">
        <f t="shared" si="108"/>
        <v>36930</v>
      </c>
    </row>
    <row r="1864" spans="1:65" x14ac:dyDescent="0.2">
      <c r="A1864" s="41">
        <v>40772</v>
      </c>
      <c r="B1864" s="13">
        <v>27.95</v>
      </c>
      <c r="C1864" s="14">
        <v>26.8</v>
      </c>
      <c r="D1864" s="31">
        <f t="shared" si="14"/>
        <v>6101.6516889789327</v>
      </c>
      <c r="E1864" s="31">
        <f t="shared" si="15"/>
        <v>0</v>
      </c>
      <c r="F1864" s="16">
        <f t="shared" si="0"/>
        <v>6101.6516889789327</v>
      </c>
      <c r="G1864" s="16">
        <f t="shared" si="1"/>
        <v>27.95</v>
      </c>
      <c r="H1864" s="17">
        <f t="shared" si="2"/>
        <v>-4.2910447761193904E-2</v>
      </c>
      <c r="I1864" s="16">
        <v>31.58</v>
      </c>
      <c r="J1864" s="32">
        <f t="shared" si="16"/>
        <v>1.0390334572490705</v>
      </c>
      <c r="K1864" s="72">
        <f t="shared" ca="1" si="83"/>
        <v>2173.7347899609695</v>
      </c>
      <c r="L1864" s="16">
        <v>2145.919922</v>
      </c>
      <c r="M1864" s="21">
        <f t="shared" ca="1" si="84"/>
        <v>1.2961745531979558E-2</v>
      </c>
      <c r="N1864" s="72"/>
      <c r="O1864" s="16"/>
      <c r="P1864" s="21"/>
      <c r="Q1864" s="33">
        <f t="shared" si="17"/>
        <v>0.96096654275092941</v>
      </c>
      <c r="R1864" s="5">
        <f t="shared" ca="1" si="109"/>
        <v>9.7959160804282934</v>
      </c>
      <c r="S1864" s="16">
        <v>9.66</v>
      </c>
      <c r="T1864" s="75">
        <f t="shared" ca="1" si="110"/>
        <v>1.406998762197653E-2</v>
      </c>
      <c r="U1864" s="5">
        <f t="shared" ca="1" si="5"/>
        <v>18.509029141114812</v>
      </c>
      <c r="V1864" s="76"/>
      <c r="W1864" s="75"/>
      <c r="X1864" s="32">
        <f t="shared" si="18"/>
        <v>1.0780669144981412</v>
      </c>
      <c r="Y1864" s="18">
        <f t="shared" ca="1" si="6"/>
        <v>4599867.1463741697</v>
      </c>
      <c r="Z1864" s="36"/>
      <c r="AA1864" s="36"/>
      <c r="AB1864" s="72"/>
      <c r="AC1864" s="16"/>
      <c r="AD1864" s="36"/>
      <c r="AE1864" s="24">
        <v>24</v>
      </c>
      <c r="AH1864" s="25" t="str">
        <f t="shared" ca="1" si="7"/>
        <v>-</v>
      </c>
      <c r="AI1864" s="15">
        <f t="shared" ca="1" si="8"/>
        <v>24.215506750948251</v>
      </c>
      <c r="AJ1864" s="15">
        <f t="shared" ca="1" si="9"/>
        <v>21.875794731838059</v>
      </c>
      <c r="AK1864" s="17">
        <f t="shared" ca="1" si="10"/>
        <v>-0.21270685915991461</v>
      </c>
      <c r="AL1864" s="17">
        <f t="shared" ca="1" si="11"/>
        <v>-0.11551696691160671</v>
      </c>
      <c r="AM1864" s="26">
        <f t="shared" ca="1" si="12"/>
        <v>1</v>
      </c>
      <c r="AN1864" s="26">
        <f t="shared" ca="1" si="13"/>
        <v>0</v>
      </c>
      <c r="AO1864" s="25">
        <f t="shared" si="20"/>
        <v>0</v>
      </c>
      <c r="AP1864" s="26">
        <f t="shared" si="21"/>
        <v>1</v>
      </c>
      <c r="AQ1864" s="25">
        <f t="shared" si="22"/>
        <v>1</v>
      </c>
      <c r="AR1864" s="26">
        <f t="shared" si="23"/>
        <v>0</v>
      </c>
      <c r="AT1864" s="36"/>
      <c r="AU1864" s="36"/>
      <c r="AZ1864">
        <v>959750</v>
      </c>
      <c r="BA1864">
        <f t="shared" si="107"/>
        <v>9597500</v>
      </c>
      <c r="BL1864" s="16">
        <v>3839</v>
      </c>
      <c r="BM1864">
        <f t="shared" si="108"/>
        <v>38390</v>
      </c>
    </row>
    <row r="1865" spans="1:65" x14ac:dyDescent="0.2">
      <c r="A1865" s="40">
        <v>40773</v>
      </c>
      <c r="B1865" s="13">
        <v>33.4</v>
      </c>
      <c r="C1865" s="14">
        <v>30.2</v>
      </c>
      <c r="D1865" s="31">
        <f t="shared" si="14"/>
        <v>5847.4162019381438</v>
      </c>
      <c r="E1865" s="31">
        <f t="shared" si="15"/>
        <v>265.14484562649432</v>
      </c>
      <c r="F1865" s="16">
        <f t="shared" si="0"/>
        <v>6112.5610475646381</v>
      </c>
      <c r="G1865" s="16">
        <f t="shared" si="1"/>
        <v>33.261193450764338</v>
      </c>
      <c r="H1865" s="17">
        <f t="shared" si="2"/>
        <v>-0.10596026490066213</v>
      </c>
      <c r="I1865" s="16">
        <v>42.67</v>
      </c>
      <c r="J1865" s="32">
        <f t="shared" si="16"/>
        <v>1.1921524977972391</v>
      </c>
      <c r="K1865" s="72">
        <f t="shared" ca="1" si="83"/>
        <v>2591.3177122629909</v>
      </c>
      <c r="L1865" s="16">
        <v>2590.080078</v>
      </c>
      <c r="M1865" s="21">
        <f t="shared" ca="1" si="84"/>
        <v>4.7783629297924865E-4</v>
      </c>
      <c r="N1865" s="72"/>
      <c r="O1865" s="16"/>
      <c r="P1865" s="21"/>
      <c r="Q1865" s="33">
        <f t="shared" si="17"/>
        <v>0.8078475022027608</v>
      </c>
      <c r="R1865" s="5">
        <f t="shared" ca="1" si="109"/>
        <v>7.9132766669299022</v>
      </c>
      <c r="S1865" s="16">
        <v>7.73</v>
      </c>
      <c r="T1865" s="75">
        <f t="shared" ca="1" si="110"/>
        <v>2.3709788736080432E-2</v>
      </c>
      <c r="U1865" s="5">
        <f t="shared" ca="1" si="5"/>
        <v>14.951961055456609</v>
      </c>
      <c r="V1865" s="76"/>
      <c r="W1865" s="75"/>
      <c r="X1865" s="32">
        <f t="shared" si="18"/>
        <v>1.3843049955944784</v>
      </c>
      <c r="Y1865" s="18">
        <f t="shared" ca="1" si="6"/>
        <v>6367199.9968551686</v>
      </c>
      <c r="Z1865" s="36"/>
      <c r="AA1865" s="36"/>
      <c r="AB1865" s="72"/>
      <c r="AC1865" s="16"/>
      <c r="AD1865" s="36"/>
      <c r="AE1865" s="24">
        <f t="shared" ref="AE1865:AE1887" si="119">AE1864-1</f>
        <v>23</v>
      </c>
      <c r="AH1865" s="25" t="str">
        <f t="shared" ca="1" si="7"/>
        <v>-</v>
      </c>
      <c r="AI1865" s="15">
        <f t="shared" ca="1" si="8"/>
        <v>24.877944534317983</v>
      </c>
      <c r="AJ1865" s="15">
        <f t="shared" ca="1" si="9"/>
        <v>22.197066216667704</v>
      </c>
      <c r="AK1865" s="17">
        <f t="shared" ca="1" si="10"/>
        <v>-0.18833791780277856</v>
      </c>
      <c r="AL1865" s="17">
        <f t="shared" ca="1" si="11"/>
        <v>-0.12343258691617395</v>
      </c>
      <c r="AM1865" s="26">
        <f t="shared" ca="1" si="12"/>
        <v>1</v>
      </c>
      <c r="AN1865" s="26">
        <f t="shared" ca="1" si="13"/>
        <v>0</v>
      </c>
      <c r="AO1865" s="25">
        <f t="shared" si="20"/>
        <v>0</v>
      </c>
      <c r="AP1865" s="26">
        <f t="shared" si="21"/>
        <v>1</v>
      </c>
      <c r="AQ1865" s="25">
        <f t="shared" si="22"/>
        <v>1</v>
      </c>
      <c r="AR1865" s="26">
        <f t="shared" si="23"/>
        <v>0</v>
      </c>
      <c r="AT1865" s="36"/>
      <c r="AU1865" s="36"/>
      <c r="AZ1865">
        <v>1351250</v>
      </c>
      <c r="BA1865">
        <f t="shared" si="107"/>
        <v>13512500</v>
      </c>
      <c r="BL1865" s="16">
        <v>5405</v>
      </c>
      <c r="BM1865">
        <f t="shared" si="108"/>
        <v>54050</v>
      </c>
    </row>
    <row r="1866" spans="1:65" x14ac:dyDescent="0.2">
      <c r="A1866" s="40">
        <v>40774</v>
      </c>
      <c r="B1866" s="13">
        <v>35.35</v>
      </c>
      <c r="C1866" s="14">
        <v>31.6</v>
      </c>
      <c r="D1866" s="31">
        <f t="shared" si="14"/>
        <v>5593.1807148973548</v>
      </c>
      <c r="E1866" s="31">
        <f t="shared" si="15"/>
        <v>546.31919222127408</v>
      </c>
      <c r="F1866" s="16">
        <f t="shared" si="0"/>
        <v>6139.4999071186285</v>
      </c>
      <c r="G1866" s="16">
        <f t="shared" si="1"/>
        <v>35.016308819639477</v>
      </c>
      <c r="H1866" s="17">
        <f t="shared" si="2"/>
        <v>-0.11867088607594933</v>
      </c>
      <c r="I1866" s="16">
        <v>43.05</v>
      </c>
      <c r="J1866" s="32">
        <f t="shared" si="16"/>
        <v>1.0574073460358802</v>
      </c>
      <c r="K1866" s="72">
        <f t="shared" ca="1" si="83"/>
        <v>2739.9666773545255</v>
      </c>
      <c r="L1866" s="16">
        <v>2723.1999510000001</v>
      </c>
      <c r="M1866" s="21">
        <f t="shared" ca="1" si="84"/>
        <v>6.1569942186464948E-3</v>
      </c>
      <c r="N1866" s="72"/>
      <c r="O1866" s="16"/>
      <c r="P1866" s="21"/>
      <c r="Q1866" s="33">
        <f t="shared" si="17"/>
        <v>0.94259265396411995</v>
      </c>
      <c r="R1866" s="5">
        <f t="shared" ca="1" si="109"/>
        <v>7.4586857230516381</v>
      </c>
      <c r="S1866" s="16">
        <v>7.28</v>
      </c>
      <c r="T1866" s="75">
        <f t="shared" ca="1" si="110"/>
        <v>2.4544742177422786E-2</v>
      </c>
      <c r="U1866" s="5">
        <f t="shared" ca="1" si="5"/>
        <v>14.093126152431614</v>
      </c>
      <c r="V1866" s="76"/>
      <c r="W1866" s="75"/>
      <c r="X1866" s="32">
        <f t="shared" si="18"/>
        <v>1.1148146920717601</v>
      </c>
      <c r="Y1866" s="18">
        <f t="shared" ca="1" si="6"/>
        <v>7097780.9459283082</v>
      </c>
      <c r="Z1866" s="36"/>
      <c r="AA1866" s="36"/>
      <c r="AB1866" s="72"/>
      <c r="AC1866" s="16"/>
      <c r="AD1866" s="36"/>
      <c r="AE1866" s="24">
        <f t="shared" si="119"/>
        <v>22</v>
      </c>
      <c r="AH1866" s="25" t="str">
        <f t="shared" ca="1" si="7"/>
        <v>-</v>
      </c>
      <c r="AI1866" s="15">
        <f t="shared" ca="1" si="8"/>
        <v>25.667833986041153</v>
      </c>
      <c r="AJ1866" s="15">
        <f t="shared" ca="1" si="9"/>
        <v>22.552018868248428</v>
      </c>
      <c r="AK1866" s="17">
        <f t="shared" ca="1" si="10"/>
        <v>-0.16290844221507514</v>
      </c>
      <c r="AL1866" s="17">
        <f t="shared" ca="1" si="11"/>
        <v>-0.13185758181204982</v>
      </c>
      <c r="AM1866" s="26">
        <f t="shared" ca="1" si="12"/>
        <v>1</v>
      </c>
      <c r="AN1866" s="26">
        <f t="shared" ca="1" si="13"/>
        <v>0</v>
      </c>
      <c r="AO1866" s="25">
        <f t="shared" si="20"/>
        <v>0</v>
      </c>
      <c r="AP1866" s="26">
        <f t="shared" si="21"/>
        <v>1</v>
      </c>
      <c r="AQ1866" s="25">
        <f t="shared" si="22"/>
        <v>1</v>
      </c>
      <c r="AR1866" s="26">
        <f t="shared" si="23"/>
        <v>0</v>
      </c>
      <c r="AT1866" s="36"/>
      <c r="AU1866" s="36"/>
      <c r="AZ1866">
        <v>1498500</v>
      </c>
      <c r="BA1866">
        <f t="shared" si="107"/>
        <v>14985000</v>
      </c>
      <c r="BL1866" s="16">
        <v>5994</v>
      </c>
      <c r="BM1866">
        <f t="shared" si="108"/>
        <v>59940</v>
      </c>
    </row>
    <row r="1867" spans="1:65" x14ac:dyDescent="0.2">
      <c r="A1867" s="44">
        <v>40777</v>
      </c>
      <c r="B1867" s="13">
        <v>36.450000000000003</v>
      </c>
      <c r="C1867" s="14">
        <v>32.65</v>
      </c>
      <c r="D1867" s="31">
        <f t="shared" si="14"/>
        <v>5338.9452278565659</v>
      </c>
      <c r="E1867" s="31">
        <f t="shared" si="15"/>
        <v>830.72502978114392</v>
      </c>
      <c r="F1867" s="16">
        <f t="shared" si="0"/>
        <v>6169.6702576377102</v>
      </c>
      <c r="G1867" s="16">
        <f t="shared" si="1"/>
        <v>35.938342977607199</v>
      </c>
      <c r="H1867" s="17">
        <f t="shared" si="2"/>
        <v>-0.11638591117917318</v>
      </c>
      <c r="I1867" s="16">
        <v>42.44</v>
      </c>
      <c r="J1867" s="32">
        <f t="shared" si="16"/>
        <v>1.0313750985219738</v>
      </c>
      <c r="K1867" s="72">
        <f t="shared" ca="1" si="83"/>
        <v>2825.8181941611901</v>
      </c>
      <c r="L1867" s="16">
        <v>2807.040039</v>
      </c>
      <c r="M1867" s="21">
        <f t="shared" ca="1" si="84"/>
        <v>6.6896641659161494E-3</v>
      </c>
      <c r="N1867" s="72"/>
      <c r="O1867" s="16"/>
      <c r="P1867" s="21"/>
      <c r="Q1867" s="33">
        <f t="shared" si="17"/>
        <v>0.96862490147802616</v>
      </c>
      <c r="R1867" s="5">
        <f t="shared" ca="1" si="109"/>
        <v>7.2243677534493891</v>
      </c>
      <c r="S1867" s="16">
        <v>7.07</v>
      </c>
      <c r="T1867" s="75">
        <f t="shared" ca="1" si="110"/>
        <v>2.1834194264411428E-2</v>
      </c>
      <c r="U1867" s="5">
        <f t="shared" ca="1" si="5"/>
        <v>13.650485584627539</v>
      </c>
      <c r="V1867" s="76"/>
      <c r="W1867" s="75"/>
      <c r="X1867" s="32">
        <f t="shared" si="18"/>
        <v>1.0627501970439477</v>
      </c>
      <c r="Y1867" s="18">
        <f t="shared" ca="1" si="6"/>
        <v>7542671.6593575254</v>
      </c>
      <c r="Z1867" s="36"/>
      <c r="AA1867" s="36"/>
      <c r="AB1867" s="72"/>
      <c r="AC1867" s="16"/>
      <c r="AD1867" s="36"/>
      <c r="AE1867" s="81">
        <f t="shared" si="119"/>
        <v>21</v>
      </c>
      <c r="AH1867" s="25" t="str">
        <f t="shared" ca="1" si="7"/>
        <v>-</v>
      </c>
      <c r="AI1867" s="15">
        <f t="shared" ca="1" si="8"/>
        <v>26.502861238718566</v>
      </c>
      <c r="AJ1867" s="15">
        <f t="shared" ca="1" si="9"/>
        <v>22.938746336273294</v>
      </c>
      <c r="AK1867" s="17">
        <f t="shared" ca="1" si="10"/>
        <v>-0.13951734482632572</v>
      </c>
      <c r="AL1867" s="17">
        <f t="shared" ca="1" si="11"/>
        <v>-0.13913170126074814</v>
      </c>
      <c r="AM1867" s="26">
        <f t="shared" ca="1" si="12"/>
        <v>1</v>
      </c>
      <c r="AN1867" s="26">
        <f t="shared" ca="1" si="13"/>
        <v>0</v>
      </c>
      <c r="AO1867" s="25">
        <f t="shared" si="20"/>
        <v>0</v>
      </c>
      <c r="AP1867" s="26">
        <f t="shared" si="21"/>
        <v>1</v>
      </c>
      <c r="AQ1867" s="25">
        <f t="shared" si="22"/>
        <v>1</v>
      </c>
      <c r="AR1867" s="26">
        <f t="shared" si="23"/>
        <v>0</v>
      </c>
      <c r="AT1867" s="36"/>
      <c r="AU1867" s="36"/>
      <c r="AZ1867">
        <v>1591750</v>
      </c>
      <c r="BA1867">
        <f t="shared" si="107"/>
        <v>15917500</v>
      </c>
      <c r="BL1867" s="16">
        <v>6367</v>
      </c>
      <c r="BM1867">
        <f t="shared" si="108"/>
        <v>63670</v>
      </c>
    </row>
    <row r="1868" spans="1:65" x14ac:dyDescent="0.2">
      <c r="A1868" s="40">
        <v>40778</v>
      </c>
      <c r="B1868" s="13">
        <v>34.299999999999997</v>
      </c>
      <c r="C1868" s="14">
        <v>31.75</v>
      </c>
      <c r="D1868" s="31">
        <f t="shared" si="14"/>
        <v>5084.709740815777</v>
      </c>
      <c r="E1868" s="31">
        <f t="shared" si="15"/>
        <v>1114.5499456352559</v>
      </c>
      <c r="F1868" s="16">
        <f t="shared" si="0"/>
        <v>6199.2596864510324</v>
      </c>
      <c r="G1868" s="16">
        <f t="shared" si="1"/>
        <v>33.84154165091978</v>
      </c>
      <c r="H1868" s="17">
        <f t="shared" si="2"/>
        <v>-8.0314960629921162E-2</v>
      </c>
      <c r="I1868" s="16">
        <v>36.270000000000003</v>
      </c>
      <c r="J1868" s="32">
        <f t="shared" si="16"/>
        <v>0.94617172547112893</v>
      </c>
      <c r="K1868" s="72">
        <f t="shared" ca="1" si="83"/>
        <v>2673.6002748675041</v>
      </c>
      <c r="L1868" s="16">
        <v>2673.280029</v>
      </c>
      <c r="M1868" s="21">
        <f t="shared" ca="1" si="84"/>
        <v>1.1979510714555489E-4</v>
      </c>
      <c r="N1868" s="72"/>
      <c r="O1868" s="16"/>
      <c r="P1868" s="21"/>
      <c r="Q1868" s="33">
        <f t="shared" si="17"/>
        <v>1.0538282745288712</v>
      </c>
      <c r="R1868" s="5">
        <f t="shared" ca="1" si="109"/>
        <v>7.6129258464890528</v>
      </c>
      <c r="S1868" s="16">
        <v>7.41</v>
      </c>
      <c r="T1868" s="75">
        <f t="shared" ca="1" si="110"/>
        <v>2.7385404384487538E-2</v>
      </c>
      <c r="U1868" s="5">
        <f t="shared" ca="1" si="5"/>
        <v>14.384775184257045</v>
      </c>
      <c r="V1868" s="76"/>
      <c r="W1868" s="75"/>
      <c r="X1868" s="32">
        <f t="shared" si="18"/>
        <v>0.89234345094225787</v>
      </c>
      <c r="Y1868" s="18">
        <f t="shared" ca="1" si="6"/>
        <v>6730210.6924514184</v>
      </c>
      <c r="Z1868" s="36"/>
      <c r="AA1868" s="36"/>
      <c r="AB1868" s="72"/>
      <c r="AC1868" s="16"/>
      <c r="AD1868" s="36"/>
      <c r="AE1868" s="24">
        <f t="shared" si="119"/>
        <v>20</v>
      </c>
      <c r="AH1868" s="25" t="str">
        <f t="shared" ca="1" si="7"/>
        <v>-</v>
      </c>
      <c r="AI1868" s="15">
        <f t="shared" ca="1" si="8"/>
        <v>27.186628330642911</v>
      </c>
      <c r="AJ1868" s="15">
        <f t="shared" ca="1" si="9"/>
        <v>23.247255363605063</v>
      </c>
      <c r="AK1868" s="17">
        <f t="shared" ca="1" si="10"/>
        <v>-0.11919530642943992</v>
      </c>
      <c r="AL1868" s="17">
        <f t="shared" ca="1" si="11"/>
        <v>-0.14384798824186579</v>
      </c>
      <c r="AM1868" s="26">
        <f t="shared" ca="1" si="12"/>
        <v>1</v>
      </c>
      <c r="AN1868" s="26">
        <f t="shared" ca="1" si="13"/>
        <v>1</v>
      </c>
      <c r="AO1868" s="25">
        <f t="shared" si="20"/>
        <v>0</v>
      </c>
      <c r="AP1868" s="26">
        <f t="shared" si="21"/>
        <v>1</v>
      </c>
      <c r="AQ1868" s="25">
        <f t="shared" si="22"/>
        <v>1</v>
      </c>
      <c r="AR1868" s="26">
        <f t="shared" si="23"/>
        <v>0</v>
      </c>
      <c r="AT1868" s="36"/>
      <c r="AU1868" s="36"/>
      <c r="AZ1868">
        <v>1435250</v>
      </c>
      <c r="BA1868">
        <f t="shared" si="107"/>
        <v>14352500</v>
      </c>
      <c r="BL1868" s="16">
        <v>5741</v>
      </c>
      <c r="BM1868">
        <f t="shared" si="108"/>
        <v>57410</v>
      </c>
    </row>
    <row r="1869" spans="1:65" x14ac:dyDescent="0.2">
      <c r="A1869" s="40">
        <v>40779</v>
      </c>
      <c r="B1869" s="13">
        <v>33.549999999999997</v>
      </c>
      <c r="C1869" s="14">
        <v>31.45</v>
      </c>
      <c r="D1869" s="31">
        <f t="shared" si="14"/>
        <v>4830.474253774988</v>
      </c>
      <c r="E1869" s="31">
        <f t="shared" si="15"/>
        <v>1389.2043458084545</v>
      </c>
      <c r="F1869" s="16">
        <f t="shared" si="0"/>
        <v>6219.6785995834425</v>
      </c>
      <c r="G1869" s="16">
        <f t="shared" si="1"/>
        <v>33.080951788024358</v>
      </c>
      <c r="H1869" s="17">
        <f t="shared" si="2"/>
        <v>-6.6772655007949044E-2</v>
      </c>
      <c r="I1869" s="16">
        <v>35.9</v>
      </c>
      <c r="J1869" s="32">
        <f t="shared" si="16"/>
        <v>0.98074470298016925</v>
      </c>
      <c r="K1869" s="72">
        <f t="shared" ca="1" si="83"/>
        <v>2622.0124089125993</v>
      </c>
      <c r="L1869" s="16">
        <v>2617.6000979999999</v>
      </c>
      <c r="M1869" s="21">
        <f t="shared" ca="1" si="84"/>
        <v>1.6856321620597004E-3</v>
      </c>
      <c r="N1869" s="72"/>
      <c r="O1869" s="16"/>
      <c r="P1869" s="21"/>
      <c r="Q1869" s="33">
        <f t="shared" si="17"/>
        <v>1.0192552970198308</v>
      </c>
      <c r="R1869" s="5">
        <f t="shared" ca="1" si="109"/>
        <v>7.7591917436638589</v>
      </c>
      <c r="S1869" s="16">
        <v>7.56</v>
      </c>
      <c r="T1869" s="75">
        <f t="shared" ca="1" si="110"/>
        <v>2.634811424125123E-2</v>
      </c>
      <c r="U1869" s="5">
        <f t="shared" ca="1" si="5"/>
        <v>14.661256351344553</v>
      </c>
      <c r="V1869" s="76"/>
      <c r="W1869" s="75"/>
      <c r="X1869" s="32">
        <f t="shared" si="18"/>
        <v>0.96148940596033861</v>
      </c>
      <c r="Y1869" s="18">
        <f t="shared" ca="1" si="6"/>
        <v>6470600.402179311</v>
      </c>
      <c r="Z1869" s="36"/>
      <c r="AA1869" s="36"/>
      <c r="AB1869" s="72"/>
      <c r="AC1869" s="16"/>
      <c r="AD1869" s="36"/>
      <c r="AE1869" s="24">
        <f t="shared" si="119"/>
        <v>19</v>
      </c>
      <c r="AH1869" s="25" t="str">
        <f t="shared" ca="1" si="7"/>
        <v>-</v>
      </c>
      <c r="AI1869" s="15">
        <f t="shared" ca="1" si="8"/>
        <v>27.816792324384458</v>
      </c>
      <c r="AJ1869" s="15">
        <f t="shared" ca="1" si="9"/>
        <v>23.548481260787806</v>
      </c>
      <c r="AK1869" s="17">
        <f t="shared" ca="1" si="10"/>
        <v>-8.8502520925808126E-2</v>
      </c>
      <c r="AL1869" s="17">
        <f t="shared" ca="1" si="11"/>
        <v>-0.14716900645258987</v>
      </c>
      <c r="AM1869" s="26">
        <f t="shared" ca="1" si="12"/>
        <v>1</v>
      </c>
      <c r="AN1869" s="26">
        <f t="shared" ca="1" si="13"/>
        <v>1</v>
      </c>
      <c r="AO1869" s="25">
        <f t="shared" si="20"/>
        <v>0</v>
      </c>
      <c r="AP1869" s="26">
        <f t="shared" si="21"/>
        <v>1</v>
      </c>
      <c r="AQ1869" s="25">
        <f t="shared" si="22"/>
        <v>1</v>
      </c>
      <c r="AR1869" s="26">
        <f t="shared" si="23"/>
        <v>0</v>
      </c>
      <c r="AT1869" s="36"/>
      <c r="AU1869" s="36"/>
      <c r="AZ1869">
        <v>1377750</v>
      </c>
      <c r="BA1869">
        <f t="shared" si="107"/>
        <v>13777500</v>
      </c>
      <c r="BL1869" s="16">
        <v>5511</v>
      </c>
      <c r="BM1869">
        <f t="shared" si="108"/>
        <v>55110</v>
      </c>
    </row>
    <row r="1870" spans="1:65" x14ac:dyDescent="0.2">
      <c r="A1870" s="40">
        <v>40780</v>
      </c>
      <c r="B1870" s="13">
        <v>34.75</v>
      </c>
      <c r="C1870" s="14">
        <v>31.75</v>
      </c>
      <c r="D1870" s="31">
        <f t="shared" si="14"/>
        <v>4576.2387667341991</v>
      </c>
      <c r="E1870" s="31">
        <f t="shared" si="15"/>
        <v>1660.4158113161959</v>
      </c>
      <c r="F1870" s="16">
        <f t="shared" si="0"/>
        <v>6236.6545780503948</v>
      </c>
      <c r="G1870" s="16">
        <f t="shared" si="1"/>
        <v>33.951294961648216</v>
      </c>
      <c r="H1870" s="17">
        <f t="shared" si="2"/>
        <v>-9.4488188976378007E-2</v>
      </c>
      <c r="I1870" s="16">
        <v>39.76</v>
      </c>
      <c r="J1870" s="32">
        <f t="shared" si="16"/>
        <v>1.0291107032562437</v>
      </c>
      <c r="K1870" s="72">
        <f t="shared" ca="1" si="83"/>
        <v>2698.2310281255495</v>
      </c>
      <c r="L1870" s="16">
        <v>2670.719971</v>
      </c>
      <c r="M1870" s="21">
        <f t="shared" ca="1" si="84"/>
        <v>1.0300989030777552E-2</v>
      </c>
      <c r="N1870" s="72"/>
      <c r="O1870" s="16"/>
      <c r="P1870" s="21"/>
      <c r="Q1870" s="33">
        <f t="shared" si="17"/>
        <v>0.97088929674375635</v>
      </c>
      <c r="R1870" s="5">
        <f t="shared" ca="1" si="109"/>
        <v>7.5330023872601339</v>
      </c>
      <c r="S1870" s="16">
        <v>7.41</v>
      </c>
      <c r="T1870" s="75">
        <f t="shared" ca="1" si="110"/>
        <v>1.6599512450760297E-2</v>
      </c>
      <c r="U1870" s="5">
        <f t="shared" ca="1" si="5"/>
        <v>14.233969545537771</v>
      </c>
      <c r="V1870" s="76"/>
      <c r="W1870" s="75"/>
      <c r="X1870" s="32">
        <f t="shared" si="18"/>
        <v>1.0582214065124873</v>
      </c>
      <c r="Y1870" s="18">
        <f t="shared" ca="1" si="6"/>
        <v>6846877.2144960761</v>
      </c>
      <c r="Z1870" s="36"/>
      <c r="AA1870" s="36"/>
      <c r="AB1870" s="72"/>
      <c r="AC1870" s="16"/>
      <c r="AD1870" s="36"/>
      <c r="AE1870" s="24">
        <f t="shared" si="119"/>
        <v>18</v>
      </c>
      <c r="AH1870" s="25" t="str">
        <f t="shared" ca="1" si="7"/>
        <v>-</v>
      </c>
      <c r="AI1870" s="15">
        <f t="shared" ca="1" si="8"/>
        <v>28.414158895967677</v>
      </c>
      <c r="AJ1870" s="15">
        <f t="shared" ca="1" si="9"/>
        <v>23.894663848560786</v>
      </c>
      <c r="AK1870" s="17">
        <f t="shared" ca="1" si="10"/>
        <v>-9.7098811128338805E-2</v>
      </c>
      <c r="AL1870" s="17">
        <f t="shared" ca="1" si="11"/>
        <v>-0.15264545647871647</v>
      </c>
      <c r="AM1870" s="26">
        <f t="shared" ca="1" si="12"/>
        <v>1</v>
      </c>
      <c r="AN1870" s="26">
        <f t="shared" ca="1" si="13"/>
        <v>1</v>
      </c>
      <c r="AO1870" s="25">
        <f t="shared" si="20"/>
        <v>0</v>
      </c>
      <c r="AP1870" s="26">
        <f t="shared" si="21"/>
        <v>1</v>
      </c>
      <c r="AQ1870" s="25">
        <f t="shared" si="22"/>
        <v>1</v>
      </c>
      <c r="AR1870" s="26">
        <f t="shared" si="23"/>
        <v>0</v>
      </c>
      <c r="AT1870" s="36"/>
      <c r="AU1870" s="36"/>
      <c r="AZ1870">
        <v>1434500</v>
      </c>
      <c r="BA1870">
        <f t="shared" si="107"/>
        <v>14345000</v>
      </c>
      <c r="BL1870" s="16">
        <v>5738</v>
      </c>
      <c r="BM1870">
        <f t="shared" si="108"/>
        <v>57380</v>
      </c>
    </row>
    <row r="1871" spans="1:65" x14ac:dyDescent="0.2">
      <c r="A1871" s="40">
        <v>40781</v>
      </c>
      <c r="B1871" s="13">
        <v>34</v>
      </c>
      <c r="C1871" s="14">
        <v>31</v>
      </c>
      <c r="D1871" s="31">
        <f t="shared" si="14"/>
        <v>4322.0032796934101</v>
      </c>
      <c r="E1871" s="31">
        <f t="shared" si="15"/>
        <v>1938.6735491009963</v>
      </c>
      <c r="F1871" s="16">
        <f t="shared" si="0"/>
        <v>6260.6768287944069</v>
      </c>
      <c r="G1871" s="16">
        <f t="shared" si="1"/>
        <v>33.071023659845579</v>
      </c>
      <c r="H1871" s="17">
        <f t="shared" si="2"/>
        <v>-9.6774193548387011E-2</v>
      </c>
      <c r="I1871" s="16">
        <v>35.590000000000003</v>
      </c>
      <c r="J1871" s="32">
        <f t="shared" si="16"/>
        <v>0.97782444412259328</v>
      </c>
      <c r="K1871" s="72">
        <f t="shared" ca="1" si="83"/>
        <v>2638.288693062625</v>
      </c>
      <c r="L1871" s="16">
        <v>2628.4799800000001</v>
      </c>
      <c r="M1871" s="21">
        <f t="shared" ca="1" si="84"/>
        <v>3.7317054484945988E-3</v>
      </c>
      <c r="N1871" s="72"/>
      <c r="O1871" s="16"/>
      <c r="P1871" s="21"/>
      <c r="Q1871" s="33">
        <f t="shared" si="17"/>
        <v>1.0221755558774068</v>
      </c>
      <c r="R1871" s="5">
        <f t="shared" ca="1" si="109"/>
        <v>7.6997301286300477</v>
      </c>
      <c r="S1871" s="16">
        <v>7.52</v>
      </c>
      <c r="T1871" s="75">
        <f t="shared" ca="1" si="110"/>
        <v>2.3900283062506401E-2</v>
      </c>
      <c r="U1871" s="5">
        <f t="shared" ca="1" si="5"/>
        <v>14.549117620152794</v>
      </c>
      <c r="V1871" s="76"/>
      <c r="W1871" s="75"/>
      <c r="X1871" s="32">
        <f t="shared" si="18"/>
        <v>0.95564888824518657</v>
      </c>
      <c r="Y1871" s="18">
        <f t="shared" ca="1" si="6"/>
        <v>6542779.9688148946</v>
      </c>
      <c r="Z1871" s="36"/>
      <c r="AA1871" s="36"/>
      <c r="AB1871" s="72"/>
      <c r="AC1871" s="16"/>
      <c r="AD1871" s="36"/>
      <c r="AE1871" s="24">
        <f t="shared" si="119"/>
        <v>17</v>
      </c>
      <c r="AH1871" s="25" t="str">
        <f t="shared" ca="1" si="7"/>
        <v>-</v>
      </c>
      <c r="AI1871" s="15">
        <f t="shared" ca="1" si="8"/>
        <v>28.967519443536432</v>
      </c>
      <c r="AJ1871" s="15">
        <f t="shared" ca="1" si="9"/>
        <v>24.241563996136978</v>
      </c>
      <c r="AK1871" s="17">
        <f t="shared" ca="1" si="10"/>
        <v>-9.5567799236292952E-2</v>
      </c>
      <c r="AL1871" s="17">
        <f t="shared" ca="1" si="11"/>
        <v>-0.15495349608514319</v>
      </c>
      <c r="AM1871" s="26">
        <f t="shared" ca="1" si="12"/>
        <v>1</v>
      </c>
      <c r="AN1871" s="26">
        <f t="shared" ca="1" si="13"/>
        <v>1</v>
      </c>
      <c r="AO1871" s="25">
        <f t="shared" si="20"/>
        <v>0</v>
      </c>
      <c r="AP1871" s="26">
        <f t="shared" si="21"/>
        <v>1</v>
      </c>
      <c r="AQ1871" s="25">
        <f t="shared" si="22"/>
        <v>1</v>
      </c>
      <c r="AR1871" s="26">
        <f t="shared" si="23"/>
        <v>0</v>
      </c>
      <c r="AT1871" s="36"/>
      <c r="AU1871" s="36"/>
      <c r="AZ1871">
        <v>1388500</v>
      </c>
      <c r="BA1871">
        <f t="shared" si="107"/>
        <v>13885000</v>
      </c>
      <c r="BL1871" s="16">
        <v>5554</v>
      </c>
      <c r="BM1871">
        <f t="shared" si="108"/>
        <v>55540</v>
      </c>
    </row>
    <row r="1872" spans="1:65" x14ac:dyDescent="0.2">
      <c r="A1872" s="40">
        <v>40784</v>
      </c>
      <c r="B1872" s="13">
        <v>31.65</v>
      </c>
      <c r="C1872" s="14">
        <v>29.7</v>
      </c>
      <c r="D1872" s="31">
        <f t="shared" si="14"/>
        <v>4067.7677926526212</v>
      </c>
      <c r="E1872" s="31">
        <f t="shared" si="15"/>
        <v>2217.5124703715387</v>
      </c>
      <c r="F1872" s="16">
        <f t="shared" si="0"/>
        <v>6285.2802630241604</v>
      </c>
      <c r="G1872" s="16">
        <f t="shared" si="1"/>
        <v>30.962019649678442</v>
      </c>
      <c r="H1872" s="17">
        <f t="shared" si="2"/>
        <v>-6.5656565656565524E-2</v>
      </c>
      <c r="I1872" s="16">
        <v>32.28</v>
      </c>
      <c r="J1872" s="32">
        <f t="shared" si="16"/>
        <v>0.93990726244234601</v>
      </c>
      <c r="K1872" s="72">
        <f t="shared" ca="1" si="83"/>
        <v>2479.6456087248571</v>
      </c>
      <c r="L1872" s="16">
        <v>2464</v>
      </c>
      <c r="M1872" s="21">
        <f t="shared" ca="1" si="84"/>
        <v>6.3496788656075831E-3</v>
      </c>
      <c r="N1872" s="72"/>
      <c r="O1872" s="16"/>
      <c r="P1872" s="21"/>
      <c r="Q1872" s="33">
        <f t="shared" si="17"/>
        <v>1.0600927375576541</v>
      </c>
      <c r="R1872" s="5">
        <f t="shared" ca="1" si="109"/>
        <v>8.1620879544998051</v>
      </c>
      <c r="S1872" s="16">
        <v>7.98</v>
      </c>
      <c r="T1872" s="75">
        <f t="shared" ca="1" si="110"/>
        <v>2.2818039411003087E-2</v>
      </c>
      <c r="U1872" s="5">
        <f t="shared" ca="1" si="5"/>
        <v>15.422885899736892</v>
      </c>
      <c r="V1872" s="76"/>
      <c r="W1872" s="75"/>
      <c r="X1872" s="32">
        <f t="shared" si="18"/>
        <v>0.87981452488469203</v>
      </c>
      <c r="Y1872" s="18">
        <f t="shared" ca="1" si="6"/>
        <v>5756054.0008245911</v>
      </c>
      <c r="Z1872" s="36"/>
      <c r="AA1872" s="36"/>
      <c r="AB1872" s="72"/>
      <c r="AC1872" s="16"/>
      <c r="AD1872" s="36"/>
      <c r="AE1872" s="24">
        <f t="shared" si="119"/>
        <v>16</v>
      </c>
      <c r="AH1872" s="25" t="str">
        <f t="shared" ca="1" si="7"/>
        <v>-</v>
      </c>
      <c r="AI1872" s="15">
        <f t="shared" ca="1" si="8"/>
        <v>29.437139426854461</v>
      </c>
      <c r="AJ1872" s="15">
        <f t="shared" ca="1" si="9"/>
        <v>24.553485381563362</v>
      </c>
      <c r="AK1872" s="17">
        <f t="shared" ca="1" si="10"/>
        <v>-8.6732079166395651E-2</v>
      </c>
      <c r="AL1872" s="17">
        <f t="shared" ca="1" si="11"/>
        <v>-0.15201981769822054</v>
      </c>
      <c r="AM1872" s="26">
        <f t="shared" ca="1" si="12"/>
        <v>1</v>
      </c>
      <c r="AN1872" s="26">
        <f t="shared" ca="1" si="13"/>
        <v>1</v>
      </c>
      <c r="AO1872" s="25">
        <f t="shared" si="20"/>
        <v>0</v>
      </c>
      <c r="AP1872" s="26">
        <f t="shared" si="21"/>
        <v>1</v>
      </c>
      <c r="AQ1872" s="25">
        <f t="shared" si="22"/>
        <v>1</v>
      </c>
      <c r="AR1872" s="26">
        <f t="shared" si="23"/>
        <v>0</v>
      </c>
      <c r="AT1872" s="36"/>
      <c r="AU1872" s="36"/>
      <c r="AZ1872">
        <v>1212250</v>
      </c>
      <c r="BA1872">
        <f t="shared" si="107"/>
        <v>12122500</v>
      </c>
      <c r="BL1872" s="16">
        <v>4849</v>
      </c>
      <c r="BM1872">
        <f t="shared" si="108"/>
        <v>48490</v>
      </c>
    </row>
    <row r="1873" spans="1:65" x14ac:dyDescent="0.2">
      <c r="A1873" s="40">
        <v>40785</v>
      </c>
      <c r="B1873" s="13">
        <v>32.5</v>
      </c>
      <c r="C1873" s="14">
        <v>30.55</v>
      </c>
      <c r="D1873" s="31">
        <f t="shared" si="14"/>
        <v>3813.5323056118323</v>
      </c>
      <c r="E1873" s="31">
        <f t="shared" si="15"/>
        <v>2488.4401863594499</v>
      </c>
      <c r="F1873" s="16">
        <f t="shared" si="0"/>
        <v>6301.9724919712826</v>
      </c>
      <c r="G1873" s="16">
        <f t="shared" si="1"/>
        <v>31.730009593094387</v>
      </c>
      <c r="H1873" s="17">
        <f t="shared" si="2"/>
        <v>-6.3829787234042534E-2</v>
      </c>
      <c r="I1873" s="16">
        <v>32.89</v>
      </c>
      <c r="J1873" s="32">
        <f t="shared" si="16"/>
        <v>1.0275258981846327</v>
      </c>
      <c r="K1873" s="72">
        <f t="shared" ca="1" si="83"/>
        <v>2547.7962085036916</v>
      </c>
      <c r="L1873" s="16">
        <v>2489.6000979999999</v>
      </c>
      <c r="M1873" s="21">
        <f t="shared" ca="1" si="84"/>
        <v>2.3375686139490051E-2</v>
      </c>
      <c r="N1873" s="72"/>
      <c r="O1873" s="16"/>
      <c r="P1873" s="21"/>
      <c r="Q1873" s="33">
        <f t="shared" si="17"/>
        <v>0.97247410181536731</v>
      </c>
      <c r="R1873" s="5">
        <f t="shared" ca="1" si="109"/>
        <v>7.9370884900477146</v>
      </c>
      <c r="S1873" s="16">
        <v>7.9</v>
      </c>
      <c r="T1873" s="75">
        <f t="shared" ca="1" si="110"/>
        <v>4.6947455756600242E-3</v>
      </c>
      <c r="U1873" s="5">
        <f t="shared" ca="1" si="5"/>
        <v>14.997843637492567</v>
      </c>
      <c r="V1873" s="76"/>
      <c r="W1873" s="75"/>
      <c r="X1873" s="32">
        <f t="shared" si="18"/>
        <v>1.0550517963692654</v>
      </c>
      <c r="Y1873" s="18">
        <f t="shared" ca="1" si="6"/>
        <v>6072535.4347004844</v>
      </c>
      <c r="Z1873" s="36"/>
      <c r="AA1873" s="36"/>
      <c r="AB1873" s="72"/>
      <c r="AC1873" s="16"/>
      <c r="AD1873" s="36"/>
      <c r="AE1873" s="24">
        <f t="shared" si="119"/>
        <v>15</v>
      </c>
      <c r="AH1873" s="25" t="str">
        <f t="shared" ca="1" si="7"/>
        <v>-</v>
      </c>
      <c r="AI1873" s="15">
        <f t="shared" ca="1" si="8"/>
        <v>29.964227312338267</v>
      </c>
      <c r="AJ1873" s="15">
        <f t="shared" ca="1" si="9"/>
        <v>24.901979319163974</v>
      </c>
      <c r="AK1873" s="17">
        <f t="shared" ca="1" si="10"/>
        <v>-7.7972725175540547E-2</v>
      </c>
      <c r="AL1873" s="17">
        <f t="shared" ca="1" si="11"/>
        <v>-0.14286762310895745</v>
      </c>
      <c r="AM1873" s="26">
        <f t="shared" ca="1" si="12"/>
        <v>1</v>
      </c>
      <c r="AN1873" s="26">
        <f t="shared" ca="1" si="13"/>
        <v>1</v>
      </c>
      <c r="AO1873" s="25">
        <f t="shared" si="20"/>
        <v>0</v>
      </c>
      <c r="AP1873" s="26">
        <f t="shared" si="21"/>
        <v>1</v>
      </c>
      <c r="AQ1873" s="25">
        <f t="shared" si="22"/>
        <v>1</v>
      </c>
      <c r="AR1873" s="26">
        <f t="shared" si="23"/>
        <v>0</v>
      </c>
      <c r="AT1873" s="36"/>
      <c r="AU1873" s="36"/>
      <c r="AZ1873">
        <v>1241500</v>
      </c>
      <c r="BA1873">
        <f t="shared" si="107"/>
        <v>12415000</v>
      </c>
      <c r="BL1873" s="16">
        <v>4966</v>
      </c>
      <c r="BM1873">
        <f t="shared" si="108"/>
        <v>49660</v>
      </c>
    </row>
    <row r="1874" spans="1:65" x14ac:dyDescent="0.2">
      <c r="A1874" s="40">
        <v>40786</v>
      </c>
      <c r="B1874" s="13">
        <v>31.65</v>
      </c>
      <c r="C1874" s="14">
        <v>30.2</v>
      </c>
      <c r="D1874" s="31">
        <f t="shared" si="14"/>
        <v>3559.2968185710433</v>
      </c>
      <c r="E1874" s="31">
        <f t="shared" si="15"/>
        <v>2758.9034704453952</v>
      </c>
      <c r="F1874" s="16">
        <f t="shared" si="0"/>
        <v>6318.2002890164385</v>
      </c>
      <c r="G1874" s="16">
        <f t="shared" si="1"/>
        <v>31.016843428642151</v>
      </c>
      <c r="H1874" s="17">
        <f t="shared" si="2"/>
        <v>-4.801324503311255E-2</v>
      </c>
      <c r="I1874" s="16">
        <v>31.62</v>
      </c>
      <c r="J1874" s="32">
        <f t="shared" si="16"/>
        <v>0.98004108008795476</v>
      </c>
      <c r="K1874" s="72">
        <f t="shared" ca="1" si="83"/>
        <v>2496.8431525837368</v>
      </c>
      <c r="L1874" s="16">
        <v>2493.4399410000001</v>
      </c>
      <c r="M1874" s="21">
        <f t="shared" ca="1" si="84"/>
        <v>1.3648660742844496E-3</v>
      </c>
      <c r="N1874" s="72"/>
      <c r="O1874" s="16"/>
      <c r="P1874" s="21"/>
      <c r="Q1874" s="33">
        <f t="shared" si="17"/>
        <v>1.0199589199120451</v>
      </c>
      <c r="R1874" s="5">
        <f t="shared" ca="1" si="109"/>
        <v>8.0951669554975663</v>
      </c>
      <c r="S1874" s="16">
        <v>7.87</v>
      </c>
      <c r="T1874" s="75">
        <f t="shared" ca="1" si="110"/>
        <v>2.861079485356622E-2</v>
      </c>
      <c r="U1874" s="5">
        <f t="shared" ca="1" si="5"/>
        <v>15.296660691770114</v>
      </c>
      <c r="V1874" s="76"/>
      <c r="W1874" s="75"/>
      <c r="X1874" s="32">
        <f t="shared" si="18"/>
        <v>0.96008216017590964</v>
      </c>
      <c r="Y1874" s="18">
        <f t="shared" ca="1" si="6"/>
        <v>5829749.2385951476</v>
      </c>
      <c r="Z1874" s="36"/>
      <c r="AA1874" s="36"/>
      <c r="AB1874" s="72"/>
      <c r="AC1874" s="16"/>
      <c r="AD1874" s="36"/>
      <c r="AE1874" s="24">
        <f t="shared" si="119"/>
        <v>14</v>
      </c>
      <c r="AH1874" s="25" t="str">
        <f t="shared" ca="1" si="7"/>
        <v>-</v>
      </c>
      <c r="AI1874" s="15">
        <f t="shared" ca="1" si="8"/>
        <v>30.38559321907757</v>
      </c>
      <c r="AJ1874" s="15">
        <f t="shared" ca="1" si="9"/>
        <v>25.2301227874758</v>
      </c>
      <c r="AK1874" s="17">
        <f t="shared" ca="1" si="10"/>
        <v>-7.2589105909405774E-2</v>
      </c>
      <c r="AL1874" s="17">
        <f t="shared" ca="1" si="11"/>
        <v>-0.13331923832510176</v>
      </c>
      <c r="AM1874" s="26">
        <f t="shared" ca="1" si="12"/>
        <v>1</v>
      </c>
      <c r="AN1874" s="26">
        <f t="shared" ca="1" si="13"/>
        <v>1</v>
      </c>
      <c r="AO1874" s="25">
        <f t="shared" si="20"/>
        <v>0</v>
      </c>
      <c r="AP1874" s="26">
        <f t="shared" si="21"/>
        <v>1</v>
      </c>
      <c r="AQ1874" s="25">
        <f t="shared" si="22"/>
        <v>1</v>
      </c>
      <c r="AR1874" s="26">
        <f t="shared" si="23"/>
        <v>0</v>
      </c>
      <c r="AT1874" s="36"/>
      <c r="AU1874" s="36"/>
      <c r="AZ1874">
        <v>1245000</v>
      </c>
      <c r="BA1874">
        <f t="shared" si="107"/>
        <v>12450000</v>
      </c>
      <c r="BL1874" s="16">
        <v>4980</v>
      </c>
      <c r="BM1874">
        <f t="shared" si="108"/>
        <v>49800</v>
      </c>
    </row>
    <row r="1875" spans="1:65" x14ac:dyDescent="0.2">
      <c r="A1875" s="40">
        <v>40787</v>
      </c>
      <c r="B1875" s="13">
        <v>32.15</v>
      </c>
      <c r="C1875" s="14">
        <v>30.7</v>
      </c>
      <c r="D1875" s="31">
        <f t="shared" si="14"/>
        <v>3305.0613315302544</v>
      </c>
      <c r="E1875" s="31">
        <f t="shared" si="15"/>
        <v>3025.3456282215861</v>
      </c>
      <c r="F1875" s="16">
        <f t="shared" si="0"/>
        <v>6330.406959751841</v>
      </c>
      <c r="G1875" s="16">
        <f t="shared" si="1"/>
        <v>31.45703488909767</v>
      </c>
      <c r="H1875" s="17">
        <f t="shared" si="2"/>
        <v>-4.723127035830621E-2</v>
      </c>
      <c r="I1875" s="16">
        <v>31.82</v>
      </c>
      <c r="J1875" s="32">
        <f t="shared" si="16"/>
        <v>1.0161514176597088</v>
      </c>
      <c r="K1875" s="72">
        <f t="shared" ca="1" si="83"/>
        <v>2537.0672738060052</v>
      </c>
      <c r="L1875" s="16">
        <v>2527.360107</v>
      </c>
      <c r="M1875" s="21">
        <f t="shared" ca="1" si="84"/>
        <v>3.8408324872737502E-3</v>
      </c>
      <c r="N1875" s="72"/>
      <c r="O1875" s="16"/>
      <c r="P1875" s="21"/>
      <c r="Q1875" s="33">
        <f t="shared" si="17"/>
        <v>0.98384858234029116</v>
      </c>
      <c r="R1875" s="5">
        <f t="shared" ca="1" si="109"/>
        <v>7.9640867457730575</v>
      </c>
      <c r="S1875" s="16">
        <v>7.77</v>
      </c>
      <c r="T1875" s="75">
        <f t="shared" ca="1" si="110"/>
        <v>2.4978989159981719E-2</v>
      </c>
      <c r="U1875" s="5">
        <f t="shared" ca="1" si="5"/>
        <v>15.049082706631731</v>
      </c>
      <c r="V1875" s="76"/>
      <c r="W1875" s="75"/>
      <c r="X1875" s="32">
        <f t="shared" si="18"/>
        <v>1.0323028353194177</v>
      </c>
      <c r="Y1875" s="18">
        <f t="shared" ca="1" si="6"/>
        <v>6017670.6003991161</v>
      </c>
      <c r="Z1875" s="36"/>
      <c r="AA1875" s="36"/>
      <c r="AB1875" s="72"/>
      <c r="AC1875" s="16"/>
      <c r="AD1875" s="36"/>
      <c r="AE1875" s="24">
        <f t="shared" si="119"/>
        <v>13</v>
      </c>
      <c r="AH1875" s="25" t="str">
        <f t="shared" ca="1" si="7"/>
        <v>-</v>
      </c>
      <c r="AI1875" s="15">
        <f t="shared" ca="1" si="8"/>
        <v>30.839433784819146</v>
      </c>
      <c r="AJ1875" s="15">
        <f t="shared" ca="1" si="9"/>
        <v>25.561227376749148</v>
      </c>
      <c r="AK1875" s="17">
        <f t="shared" ca="1" si="10"/>
        <v>-6.9332208467798639E-2</v>
      </c>
      <c r="AL1875" s="17">
        <f t="shared" ca="1" si="11"/>
        <v>-0.1205103231572785</v>
      </c>
      <c r="AM1875" s="26">
        <f t="shared" ca="1" si="12"/>
        <v>1</v>
      </c>
      <c r="AN1875" s="26">
        <f t="shared" ca="1" si="13"/>
        <v>1</v>
      </c>
      <c r="AO1875" s="25">
        <f t="shared" si="20"/>
        <v>0</v>
      </c>
      <c r="AP1875" s="26">
        <f t="shared" si="21"/>
        <v>1</v>
      </c>
      <c r="AQ1875" s="25">
        <f t="shared" si="22"/>
        <v>1</v>
      </c>
      <c r="AR1875" s="26">
        <f t="shared" si="23"/>
        <v>0</v>
      </c>
      <c r="AT1875" s="36"/>
      <c r="AU1875" s="36"/>
      <c r="AZ1875">
        <v>1278250</v>
      </c>
      <c r="BA1875">
        <f t="shared" si="107"/>
        <v>12782500</v>
      </c>
      <c r="BL1875" s="16">
        <v>5113</v>
      </c>
      <c r="BM1875">
        <f t="shared" si="108"/>
        <v>51130</v>
      </c>
    </row>
    <row r="1876" spans="1:65" x14ac:dyDescent="0.2">
      <c r="A1876" s="40">
        <v>40788</v>
      </c>
      <c r="B1876" s="13">
        <v>34.5</v>
      </c>
      <c r="C1876" s="14">
        <v>32.049999999999997</v>
      </c>
      <c r="D1876" s="31">
        <f t="shared" si="14"/>
        <v>3050.8258444894655</v>
      </c>
      <c r="E1876" s="31">
        <f t="shared" si="15"/>
        <v>3291.588980285474</v>
      </c>
      <c r="F1876" s="16">
        <f t="shared" si="0"/>
        <v>6342.4148247749399</v>
      </c>
      <c r="G1876" s="16">
        <f t="shared" si="1"/>
        <v>33.22849802094337</v>
      </c>
      <c r="H1876" s="17">
        <f t="shared" si="2"/>
        <v>-7.6443057722308971E-2</v>
      </c>
      <c r="I1876" s="16">
        <v>33.92</v>
      </c>
      <c r="J1876" s="32">
        <f t="shared" si="16"/>
        <v>1.0583174093110019</v>
      </c>
      <c r="K1876" s="72">
        <f t="shared" ca="1" si="83"/>
        <v>2684.913001476401</v>
      </c>
      <c r="L1876" s="16">
        <v>2654.719971</v>
      </c>
      <c r="M1876" s="21">
        <f t="shared" ca="1" si="84"/>
        <v>1.1373339111555192E-2</v>
      </c>
      <c r="N1876" s="72"/>
      <c r="O1876" s="16"/>
      <c r="P1876" s="21"/>
      <c r="Q1876" s="33">
        <f t="shared" si="17"/>
        <v>0.94168259068899807</v>
      </c>
      <c r="R1876" s="5">
        <f t="shared" ca="1" si="109"/>
        <v>7.4993294140160733</v>
      </c>
      <c r="S1876" s="16">
        <v>7.38</v>
      </c>
      <c r="T1876" s="75">
        <f t="shared" ca="1" si="110"/>
        <v>1.6169297292150872E-2</v>
      </c>
      <c r="U1876" s="5">
        <f t="shared" ca="1" si="5"/>
        <v>14.170974024627688</v>
      </c>
      <c r="V1876" s="76"/>
      <c r="W1876" s="75"/>
      <c r="X1876" s="32">
        <f t="shared" si="18"/>
        <v>1.1166348186220039</v>
      </c>
      <c r="Y1876" s="18">
        <f t="shared" ca="1" si="6"/>
        <v>6719098.285410014</v>
      </c>
      <c r="Z1876" s="36"/>
      <c r="AA1876" s="36"/>
      <c r="AB1876" s="72"/>
      <c r="AC1876" s="16"/>
      <c r="AD1876" s="36"/>
      <c r="AE1876" s="24">
        <f t="shared" si="119"/>
        <v>12</v>
      </c>
      <c r="AH1876" s="25" t="str">
        <f t="shared" ca="1" si="7"/>
        <v>-</v>
      </c>
      <c r="AI1876" s="15">
        <f t="shared" ca="1" si="8"/>
        <v>31.154594941128927</v>
      </c>
      <c r="AJ1876" s="15">
        <f t="shared" ca="1" si="9"/>
        <v>25.946617720927488</v>
      </c>
      <c r="AK1876" s="17">
        <f t="shared" ca="1" si="10"/>
        <v>-6.6324686592120471E-2</v>
      </c>
      <c r="AL1876" s="17">
        <f t="shared" ca="1" si="11"/>
        <v>-0.10833503053978719</v>
      </c>
      <c r="AM1876" s="26">
        <f t="shared" ca="1" si="12"/>
        <v>1</v>
      </c>
      <c r="AN1876" s="26">
        <f t="shared" ca="1" si="13"/>
        <v>1</v>
      </c>
      <c r="AO1876" s="25">
        <f t="shared" si="20"/>
        <v>0</v>
      </c>
      <c r="AP1876" s="26">
        <f t="shared" si="21"/>
        <v>1</v>
      </c>
      <c r="AQ1876" s="25">
        <f t="shared" si="22"/>
        <v>1</v>
      </c>
      <c r="AR1876" s="26">
        <f t="shared" si="23"/>
        <v>0</v>
      </c>
      <c r="AT1876" s="36"/>
      <c r="AU1876" s="36"/>
      <c r="AZ1876">
        <v>1405250</v>
      </c>
      <c r="BA1876">
        <f t="shared" si="107"/>
        <v>14052500</v>
      </c>
      <c r="BL1876" s="16">
        <v>5621</v>
      </c>
      <c r="BM1876">
        <f t="shared" si="108"/>
        <v>56210</v>
      </c>
    </row>
    <row r="1877" spans="1:65" x14ac:dyDescent="0.2">
      <c r="A1877" s="44">
        <v>40792</v>
      </c>
      <c r="B1877" s="45">
        <v>35.75</v>
      </c>
      <c r="C1877" s="54">
        <v>32.85</v>
      </c>
      <c r="D1877" s="31">
        <f t="shared" si="14"/>
        <v>2796.5903574486765</v>
      </c>
      <c r="E1877" s="31">
        <f t="shared" si="15"/>
        <v>3565.2590053371814</v>
      </c>
      <c r="F1877" s="31">
        <f t="shared" si="0"/>
        <v>6361.8493627858579</v>
      </c>
      <c r="G1877" s="31">
        <f t="shared" si="1"/>
        <v>34.124804160570342</v>
      </c>
      <c r="H1877" s="55">
        <f t="shared" si="2"/>
        <v>-8.8280060882800493E-2</v>
      </c>
      <c r="I1877" s="31">
        <v>37</v>
      </c>
      <c r="J1877" s="32">
        <f t="shared" si="16"/>
        <v>1.0301208907626977</v>
      </c>
      <c r="K1877" s="72">
        <f t="shared" ca="1" si="83"/>
        <v>2765.67221718989</v>
      </c>
      <c r="L1877" s="31">
        <v>2734.080078</v>
      </c>
      <c r="M1877" s="21">
        <f t="shared" ca="1" si="84"/>
        <v>1.1554942901672419E-2</v>
      </c>
      <c r="N1877" s="72"/>
      <c r="O1877" s="16"/>
      <c r="P1877" s="21"/>
      <c r="Q1877" s="33">
        <f t="shared" si="17"/>
        <v>0.96987910923730214</v>
      </c>
      <c r="R1877" s="5">
        <f t="shared" ca="1" si="109"/>
        <v>7.2731399298765744</v>
      </c>
      <c r="S1877" s="16">
        <v>7.16</v>
      </c>
      <c r="T1877" s="75">
        <f t="shared" ca="1" si="110"/>
        <v>1.5801666183879091E-2</v>
      </c>
      <c r="U1877" s="5">
        <f t="shared" ca="1" si="5"/>
        <v>13.743661127727615</v>
      </c>
      <c r="V1877" s="76"/>
      <c r="W1877" s="75"/>
      <c r="X1877" s="32">
        <f t="shared" si="18"/>
        <v>1.0602417815253957</v>
      </c>
      <c r="Y1877" s="18">
        <f t="shared" ca="1" si="6"/>
        <v>7123399.8922682283</v>
      </c>
      <c r="Z1877" s="36"/>
      <c r="AA1877" s="36"/>
      <c r="AB1877" s="72"/>
      <c r="AC1877" s="16"/>
      <c r="AD1877" s="36"/>
      <c r="AE1877" s="57">
        <f t="shared" si="119"/>
        <v>11</v>
      </c>
      <c r="AH1877" s="25" t="str">
        <f t="shared" ca="1" si="7"/>
        <v>-</v>
      </c>
      <c r="AI1877" s="15">
        <f t="shared" ca="1" si="8"/>
        <v>31.474933675591409</v>
      </c>
      <c r="AJ1877" s="15">
        <f t="shared" ca="1" si="9"/>
        <v>26.343409706768199</v>
      </c>
      <c r="AK1877" s="17">
        <f t="shared" ca="1" si="10"/>
        <v>-6.4908997814522709E-2</v>
      </c>
      <c r="AL1877" s="17">
        <f t="shared" ca="1" si="11"/>
        <v>-9.7806753375482863E-2</v>
      </c>
      <c r="AM1877" s="26">
        <f t="shared" ca="1" si="12"/>
        <v>1</v>
      </c>
      <c r="AN1877" s="26">
        <f t="shared" ca="1" si="13"/>
        <v>1</v>
      </c>
      <c r="AO1877" s="25">
        <f t="shared" si="20"/>
        <v>0</v>
      </c>
      <c r="AP1877" s="26">
        <f t="shared" si="21"/>
        <v>1</v>
      </c>
      <c r="AQ1877" s="25">
        <f t="shared" si="22"/>
        <v>1</v>
      </c>
      <c r="AR1877" s="26">
        <f t="shared" si="23"/>
        <v>0</v>
      </c>
      <c r="AT1877" s="36"/>
      <c r="AU1877" s="36"/>
      <c r="AZ1877">
        <v>1489500</v>
      </c>
      <c r="BA1877">
        <f t="shared" si="107"/>
        <v>14895000</v>
      </c>
      <c r="BL1877" s="16">
        <v>5958</v>
      </c>
      <c r="BM1877">
        <f t="shared" si="108"/>
        <v>59580</v>
      </c>
    </row>
    <row r="1878" spans="1:65" x14ac:dyDescent="0.2">
      <c r="A1878" s="40">
        <v>40793</v>
      </c>
      <c r="B1878" s="13">
        <v>33.549999999999997</v>
      </c>
      <c r="C1878" s="14">
        <v>31.4</v>
      </c>
      <c r="D1878" s="31">
        <f t="shared" si="14"/>
        <v>2542.3548704078876</v>
      </c>
      <c r="E1878" s="31">
        <f t="shared" si="15"/>
        <v>3841.9384166524997</v>
      </c>
      <c r="F1878" s="16">
        <f t="shared" si="0"/>
        <v>6384.2932870603872</v>
      </c>
      <c r="G1878" s="16">
        <f t="shared" si="1"/>
        <v>32.256173538025813</v>
      </c>
      <c r="H1878" s="17">
        <f t="shared" si="2"/>
        <v>-6.8471337579617764E-2</v>
      </c>
      <c r="I1878" s="16">
        <v>33.380000000000003</v>
      </c>
      <c r="J1878" s="32">
        <f t="shared" si="16"/>
        <v>0.94857598938231824</v>
      </c>
      <c r="K1878" s="72">
        <f t="shared" ca="1" si="83"/>
        <v>2623.3433069178027</v>
      </c>
      <c r="L1878" s="16">
        <v>2636.1599120000001</v>
      </c>
      <c r="M1878" s="21">
        <f t="shared" ca="1" si="84"/>
        <v>-4.8618465912690749E-3</v>
      </c>
      <c r="N1878" s="72"/>
      <c r="O1878" s="16"/>
      <c r="P1878" s="21"/>
      <c r="Q1878" s="33">
        <f t="shared" si="17"/>
        <v>1.0514240106176818</v>
      </c>
      <c r="R1878" s="5">
        <f t="shared" ca="1" si="109"/>
        <v>7.646835384478293</v>
      </c>
      <c r="S1878" s="16">
        <v>7.4</v>
      </c>
      <c r="T1878" s="75">
        <f t="shared" ca="1" si="110"/>
        <v>3.3356133037607115E-2</v>
      </c>
      <c r="U1878" s="5">
        <f t="shared" ca="1" si="5"/>
        <v>14.449920587256019</v>
      </c>
      <c r="V1878" s="76"/>
      <c r="W1878" s="75"/>
      <c r="X1878" s="32">
        <f t="shared" si="18"/>
        <v>0.89715197876463637</v>
      </c>
      <c r="Y1878" s="18">
        <f t="shared" ca="1" si="6"/>
        <v>6390351.7121515935</v>
      </c>
      <c r="Z1878" s="36"/>
      <c r="AA1878" s="36"/>
      <c r="AB1878" s="72"/>
      <c r="AC1878" s="16"/>
      <c r="AD1878" s="36"/>
      <c r="AE1878" s="24">
        <f t="shared" si="119"/>
        <v>10</v>
      </c>
      <c r="AH1878" s="25" t="str">
        <f t="shared" ca="1" si="7"/>
        <v>-</v>
      </c>
      <c r="AI1878" s="15">
        <f t="shared" ca="1" si="8"/>
        <v>31.466037027674162</v>
      </c>
      <c r="AJ1878" s="15">
        <f t="shared" ca="1" si="9"/>
        <v>26.657590877016368</v>
      </c>
      <c r="AK1878" s="17">
        <f t="shared" ca="1" si="10"/>
        <v>-6.5378126468364758E-2</v>
      </c>
      <c r="AL1878" s="17">
        <f t="shared" ca="1" si="11"/>
        <v>-8.9445762536006723E-2</v>
      </c>
      <c r="AM1878" s="26">
        <f t="shared" ca="1" si="12"/>
        <v>1</v>
      </c>
      <c r="AN1878" s="26">
        <f t="shared" ca="1" si="13"/>
        <v>1</v>
      </c>
      <c r="AO1878" s="25">
        <f t="shared" si="20"/>
        <v>0</v>
      </c>
      <c r="AP1878" s="26">
        <f t="shared" si="21"/>
        <v>1</v>
      </c>
      <c r="AQ1878" s="25">
        <f t="shared" si="22"/>
        <v>1</v>
      </c>
      <c r="AR1878" s="26">
        <f t="shared" si="23"/>
        <v>0</v>
      </c>
      <c r="AT1878" s="36"/>
      <c r="AU1878" s="36"/>
      <c r="AZ1878">
        <v>1383000</v>
      </c>
      <c r="BA1878">
        <f t="shared" si="107"/>
        <v>13830000</v>
      </c>
      <c r="BL1878" s="16">
        <v>5532</v>
      </c>
      <c r="BM1878">
        <f t="shared" si="108"/>
        <v>55320</v>
      </c>
    </row>
    <row r="1879" spans="1:65" x14ac:dyDescent="0.2">
      <c r="A1879" s="40">
        <v>40794</v>
      </c>
      <c r="B1879" s="13">
        <v>34.6</v>
      </c>
      <c r="C1879" s="14">
        <v>32.15</v>
      </c>
      <c r="D1879" s="31">
        <f t="shared" si="14"/>
        <v>2288.1193833670986</v>
      </c>
      <c r="E1879" s="31">
        <f t="shared" si="15"/>
        <v>4113.5817475511767</v>
      </c>
      <c r="F1879" s="16">
        <f t="shared" si="0"/>
        <v>6401.7011309182753</v>
      </c>
      <c r="G1879" s="16">
        <f t="shared" si="1"/>
        <v>33.025687942096305</v>
      </c>
      <c r="H1879" s="17">
        <f t="shared" si="2"/>
        <v>-7.6205287713841496E-2</v>
      </c>
      <c r="I1879" s="16">
        <v>34.32</v>
      </c>
      <c r="J1879" s="32">
        <f t="shared" si="16"/>
        <v>1.0266480606275767</v>
      </c>
      <c r="K1879" s="72">
        <f t="shared" ca="1" si="83"/>
        <v>2693.1405199886799</v>
      </c>
      <c r="L1879" s="16">
        <v>2679.040039</v>
      </c>
      <c r="M1879" s="21">
        <f t="shared" ca="1" si="84"/>
        <v>5.2632587730727523E-3</v>
      </c>
      <c r="N1879" s="72"/>
      <c r="O1879" s="16"/>
      <c r="P1879" s="21"/>
      <c r="Q1879" s="33">
        <f t="shared" si="17"/>
        <v>0.97335193937242315</v>
      </c>
      <c r="R1879" s="5">
        <f t="shared" ca="1" si="109"/>
        <v>7.4427519833677449</v>
      </c>
      <c r="S1879" s="16">
        <v>7.27</v>
      </c>
      <c r="T1879" s="75">
        <f t="shared" ca="1" si="110"/>
        <v>2.3762308578782029E-2</v>
      </c>
      <c r="U1879" s="5">
        <f t="shared" ca="1" si="5"/>
        <v>14.064376710867039</v>
      </c>
      <c r="V1879" s="76"/>
      <c r="W1879" s="75"/>
      <c r="X1879" s="32">
        <f t="shared" si="18"/>
        <v>1.0532961212551537</v>
      </c>
      <c r="Y1879" s="18">
        <f t="shared" ca="1" si="6"/>
        <v>6730489.6881186748</v>
      </c>
      <c r="Z1879" s="36"/>
      <c r="AA1879" s="36"/>
      <c r="AB1879" s="72"/>
      <c r="AC1879" s="16"/>
      <c r="AD1879" s="36"/>
      <c r="AE1879" s="24">
        <f t="shared" si="119"/>
        <v>9</v>
      </c>
      <c r="AH1879" s="25" t="str">
        <f t="shared" ca="1" si="7"/>
        <v>-</v>
      </c>
      <c r="AI1879" s="15">
        <f t="shared" ca="1" si="8"/>
        <v>31.756407727682483</v>
      </c>
      <c r="AJ1879" s="15">
        <f t="shared" ca="1" si="9"/>
        <v>26.977806260938856</v>
      </c>
      <c r="AK1879" s="17">
        <f t="shared" ca="1" si="10"/>
        <v>-6.7440709881664576E-2</v>
      </c>
      <c r="AL1879" s="17">
        <f t="shared" ca="1" si="11"/>
        <v>-7.8525507516263082E-2</v>
      </c>
      <c r="AM1879" s="26">
        <f t="shared" ca="1" si="12"/>
        <v>1</v>
      </c>
      <c r="AN1879" s="26">
        <f t="shared" ca="1" si="13"/>
        <v>1</v>
      </c>
      <c r="AO1879" s="25">
        <f t="shared" si="20"/>
        <v>0</v>
      </c>
      <c r="AP1879" s="26">
        <f t="shared" si="21"/>
        <v>1</v>
      </c>
      <c r="AQ1879" s="25">
        <f t="shared" si="22"/>
        <v>1</v>
      </c>
      <c r="AR1879" s="26">
        <f t="shared" si="23"/>
        <v>0</v>
      </c>
      <c r="AT1879" s="36"/>
      <c r="AU1879" s="36"/>
      <c r="AZ1879">
        <v>1426000</v>
      </c>
      <c r="BA1879">
        <f t="shared" si="107"/>
        <v>14260000</v>
      </c>
      <c r="BL1879" s="16">
        <v>5704</v>
      </c>
      <c r="BM1879">
        <f t="shared" si="108"/>
        <v>57040</v>
      </c>
    </row>
    <row r="1880" spans="1:65" x14ac:dyDescent="0.2">
      <c r="A1880" s="40">
        <v>40795</v>
      </c>
      <c r="B1880" s="13">
        <v>38.549999999999997</v>
      </c>
      <c r="C1880" s="14">
        <v>34.549999999999997</v>
      </c>
      <c r="D1880" s="31">
        <f t="shared" si="14"/>
        <v>2033.8838963263099</v>
      </c>
      <c r="E1880" s="31">
        <f t="shared" si="15"/>
        <v>4387.1913230289774</v>
      </c>
      <c r="F1880" s="16">
        <f t="shared" si="0"/>
        <v>6421.0752193552871</v>
      </c>
      <c r="G1880" s="16">
        <f t="shared" si="1"/>
        <v>35.817005183303564</v>
      </c>
      <c r="H1880" s="17">
        <f t="shared" si="2"/>
        <v>-0.11577424023154848</v>
      </c>
      <c r="I1880">
        <v>38.520000000000003</v>
      </c>
      <c r="J1880" s="32">
        <f t="shared" si="16"/>
        <v>1.0878017656931664</v>
      </c>
      <c r="K1880" s="72">
        <f t="shared" ca="1" si="83"/>
        <v>2929.4835788589253</v>
      </c>
      <c r="L1880" s="16">
        <v>2933.1201169999999</v>
      </c>
      <c r="M1880" s="21">
        <f t="shared" ca="1" si="84"/>
        <v>-1.2398190309349177E-3</v>
      </c>
      <c r="N1880" s="72"/>
      <c r="O1880" s="16"/>
      <c r="P1880" s="21"/>
      <c r="Q1880" s="33">
        <f t="shared" si="17"/>
        <v>0.91219823430683344</v>
      </c>
      <c r="R1880" s="5">
        <f t="shared" ca="1" si="109"/>
        <v>6.7889823857520897</v>
      </c>
      <c r="S1880" s="16">
        <v>6.59</v>
      </c>
      <c r="T1880" s="75">
        <f t="shared" ca="1" si="110"/>
        <v>3.0194595713518943E-2</v>
      </c>
      <c r="U1880" s="5">
        <f t="shared" ca="1" si="5"/>
        <v>12.829060378800801</v>
      </c>
      <c r="V1880" s="76"/>
      <c r="W1880" s="75"/>
      <c r="X1880" s="32">
        <f t="shared" si="18"/>
        <v>1.1756035313863331</v>
      </c>
      <c r="Y1880" s="18">
        <f t="shared" ca="1" si="6"/>
        <v>7911866.7063282123</v>
      </c>
      <c r="Z1880" s="36"/>
      <c r="AA1880" s="36"/>
      <c r="AB1880" s="72"/>
      <c r="AC1880" s="16"/>
      <c r="AD1880" s="36"/>
      <c r="AE1880" s="24">
        <f t="shared" si="119"/>
        <v>8</v>
      </c>
      <c r="AH1880" s="25" t="str">
        <f t="shared" ca="1" si="7"/>
        <v>-</v>
      </c>
      <c r="AI1880" s="15">
        <f t="shared" ca="1" si="8"/>
        <v>32.007596083994777</v>
      </c>
      <c r="AJ1880" s="15">
        <f t="shared" ca="1" si="9"/>
        <v>27.363154188646192</v>
      </c>
      <c r="AK1880" s="17">
        <f t="shared" ca="1" si="10"/>
        <v>-7.8734209081403897E-2</v>
      </c>
      <c r="AL1880" s="17">
        <f t="shared" ca="1" si="11"/>
        <v>-8.3079494545660243E-2</v>
      </c>
      <c r="AM1880" s="26">
        <f t="shared" ca="1" si="12"/>
        <v>1</v>
      </c>
      <c r="AN1880" s="26">
        <f t="shared" ca="1" si="13"/>
        <v>1</v>
      </c>
      <c r="AO1880" s="25">
        <f t="shared" si="20"/>
        <v>0</v>
      </c>
      <c r="AP1880" s="26">
        <f t="shared" si="21"/>
        <v>1</v>
      </c>
      <c r="AQ1880" s="25">
        <f t="shared" si="22"/>
        <v>1</v>
      </c>
      <c r="AR1880" s="26">
        <f t="shared" si="23"/>
        <v>0</v>
      </c>
      <c r="AT1880" s="36"/>
      <c r="AU1880" s="36"/>
      <c r="AZ1880">
        <v>1695750</v>
      </c>
      <c r="BA1880">
        <f t="shared" si="107"/>
        <v>16957500</v>
      </c>
      <c r="BL1880" s="16">
        <v>6783</v>
      </c>
      <c r="BM1880">
        <f t="shared" si="108"/>
        <v>67830</v>
      </c>
    </row>
    <row r="1881" spans="1:65" x14ac:dyDescent="0.2">
      <c r="A1881" s="44">
        <v>40798</v>
      </c>
      <c r="B1881" s="45">
        <v>38.299999999999997</v>
      </c>
      <c r="C1881" s="54">
        <v>35.049999999999997</v>
      </c>
      <c r="D1881" s="31">
        <f t="shared" si="14"/>
        <v>1779.6484092855212</v>
      </c>
      <c r="E1881" s="31">
        <f t="shared" si="15"/>
        <v>4670.8607304218112</v>
      </c>
      <c r="F1881" s="82">
        <f t="shared" si="0"/>
        <v>6450.509139707332</v>
      </c>
      <c r="G1881" s="82">
        <f t="shared" si="1"/>
        <v>35.946651288279604</v>
      </c>
      <c r="H1881" s="55">
        <f t="shared" si="2"/>
        <v>-9.272467902995718E-2</v>
      </c>
      <c r="I1881" s="30">
        <v>38.590000000000003</v>
      </c>
      <c r="J1881" s="32">
        <f t="shared" si="16"/>
        <v>1.0082202277422694</v>
      </c>
      <c r="K1881" s="72">
        <f t="shared" ca="1" si="83"/>
        <v>2953.444190133876</v>
      </c>
      <c r="L1881" s="82">
        <v>2960</v>
      </c>
      <c r="M1881" s="21">
        <f t="shared" ca="1" si="84"/>
        <v>-2.2148006304473097E-3</v>
      </c>
      <c r="N1881" s="72"/>
      <c r="O1881" s="16"/>
      <c r="P1881" s="21"/>
      <c r="Q1881" s="33">
        <f t="shared" si="17"/>
        <v>0.99177977225773062</v>
      </c>
      <c r="R1881" s="5">
        <f t="shared" ca="1" si="109"/>
        <v>6.7328949091711507</v>
      </c>
      <c r="S1881" s="16">
        <v>6.53</v>
      </c>
      <c r="T1881" s="75">
        <f t="shared" ca="1" si="110"/>
        <v>3.1071195891447242E-2</v>
      </c>
      <c r="U1881" s="5">
        <f t="shared" ca="1" si="5"/>
        <v>12.72316698271989</v>
      </c>
      <c r="V1881" s="76"/>
      <c r="W1881" s="75"/>
      <c r="X1881" s="32">
        <f t="shared" si="18"/>
        <v>1.0164404554845388</v>
      </c>
      <c r="Y1881" s="18">
        <f t="shared" ca="1" si="6"/>
        <v>8041412.1333786296</v>
      </c>
      <c r="Z1881" s="36"/>
      <c r="AA1881" s="36"/>
      <c r="AB1881" s="72"/>
      <c r="AC1881" s="16"/>
      <c r="AD1881" s="36"/>
      <c r="AE1881" s="57">
        <f t="shared" si="119"/>
        <v>7</v>
      </c>
      <c r="AH1881" s="25" t="str">
        <f t="shared" ca="1" si="7"/>
        <v>-</v>
      </c>
      <c r="AI1881" s="15">
        <f t="shared" ca="1" si="8"/>
        <v>32.332921640495812</v>
      </c>
      <c r="AJ1881" s="15">
        <f t="shared" ca="1" si="9"/>
        <v>27.736243244457889</v>
      </c>
      <c r="AK1881" s="17">
        <f t="shared" ca="1" si="10"/>
        <v>-8.6316443860012401E-2</v>
      </c>
      <c r="AL1881" s="17">
        <f t="shared" ca="1" si="11"/>
        <v>-8.2252270428741184E-2</v>
      </c>
      <c r="AM1881" s="26">
        <f t="shared" ca="1" si="12"/>
        <v>1</v>
      </c>
      <c r="AN1881" s="26">
        <f t="shared" ca="1" si="13"/>
        <v>0</v>
      </c>
      <c r="AO1881" s="25">
        <f t="shared" si="20"/>
        <v>0</v>
      </c>
      <c r="AP1881" s="26">
        <f t="shared" si="21"/>
        <v>1</v>
      </c>
      <c r="AQ1881" s="25">
        <f t="shared" si="22"/>
        <v>1</v>
      </c>
      <c r="AR1881" s="26">
        <f t="shared" si="23"/>
        <v>0</v>
      </c>
      <c r="AT1881" s="36"/>
      <c r="AU1881" s="36"/>
      <c r="AZ1881">
        <v>1731250</v>
      </c>
      <c r="BA1881">
        <f t="shared" si="107"/>
        <v>17312500</v>
      </c>
      <c r="BL1881" s="16">
        <v>6925</v>
      </c>
      <c r="BM1881">
        <f t="shared" si="108"/>
        <v>69250</v>
      </c>
    </row>
    <row r="1882" spans="1:65" x14ac:dyDescent="0.2">
      <c r="A1882" s="40">
        <v>40799</v>
      </c>
      <c r="B1882" s="13">
        <v>37.85</v>
      </c>
      <c r="C1882" s="14">
        <v>35.15</v>
      </c>
      <c r="D1882" s="31">
        <f t="shared" si="14"/>
        <v>1525.4129222447325</v>
      </c>
      <c r="E1882" s="31">
        <f t="shared" si="15"/>
        <v>4948.6701213964816</v>
      </c>
      <c r="F1882" s="16">
        <f t="shared" si="0"/>
        <v>6474.0830436412143</v>
      </c>
      <c r="G1882" s="16">
        <f t="shared" si="1"/>
        <v>35.786169610784661</v>
      </c>
      <c r="H1882" s="17">
        <f t="shared" si="2"/>
        <v>-7.6813655761024169E-2</v>
      </c>
      <c r="I1882">
        <v>36.909999999999997</v>
      </c>
      <c r="J1882" s="32">
        <f t="shared" si="16"/>
        <v>0.99917382442436953</v>
      </c>
      <c r="K1882" s="72">
        <f t="shared" ca="1" si="83"/>
        <v>2950.8838201549006</v>
      </c>
      <c r="L1882" s="16">
        <v>2934.3999020000001</v>
      </c>
      <c r="M1882" s="21">
        <f t="shared" ca="1" si="84"/>
        <v>5.6174750222917954E-3</v>
      </c>
      <c r="N1882" s="72"/>
      <c r="O1882" s="16"/>
      <c r="P1882" s="21"/>
      <c r="Q1882" s="33">
        <f t="shared" si="17"/>
        <v>1.0008261755756305</v>
      </c>
      <c r="R1882" s="5">
        <f t="shared" ca="1" si="109"/>
        <v>6.7381767472229992</v>
      </c>
      <c r="S1882" s="16">
        <v>6.6</v>
      </c>
      <c r="T1882" s="75">
        <f t="shared" ca="1" si="110"/>
        <v>2.0935870791363571E-2</v>
      </c>
      <c r="U1882" s="5">
        <f t="shared" ca="1" si="5"/>
        <v>12.733242609522581</v>
      </c>
      <c r="V1882" s="76"/>
      <c r="W1882" s="75"/>
      <c r="X1882" s="32">
        <f t="shared" si="18"/>
        <v>0.99834764884873906</v>
      </c>
      <c r="Y1882" s="18">
        <f t="shared" ca="1" si="6"/>
        <v>8027596.5407549394</v>
      </c>
      <c r="Z1882" s="36"/>
      <c r="AA1882" s="36"/>
      <c r="AB1882" s="72"/>
      <c r="AC1882" s="16"/>
      <c r="AD1882" s="36"/>
      <c r="AE1882" s="24">
        <f t="shared" si="119"/>
        <v>6</v>
      </c>
      <c r="AH1882" s="25" t="str">
        <f t="shared" ca="1" si="7"/>
        <v>-</v>
      </c>
      <c r="AI1882" s="15">
        <f t="shared" ca="1" si="8"/>
        <v>32.661612932285571</v>
      </c>
      <c r="AJ1882" s="15">
        <f t="shared" ca="1" si="9"/>
        <v>28.116551138560283</v>
      </c>
      <c r="AK1882" s="17">
        <f t="shared" ca="1" si="10"/>
        <v>-8.6378210199798258E-2</v>
      </c>
      <c r="AL1882" s="17">
        <f t="shared" ca="1" si="11"/>
        <v>-7.9636193534058361E-2</v>
      </c>
      <c r="AM1882" s="26">
        <f t="shared" ca="1" si="12"/>
        <v>1</v>
      </c>
      <c r="AN1882" s="26">
        <f t="shared" ca="1" si="13"/>
        <v>0</v>
      </c>
      <c r="AO1882" s="25">
        <f t="shared" si="20"/>
        <v>0</v>
      </c>
      <c r="AP1882" s="26">
        <f t="shared" si="21"/>
        <v>1</v>
      </c>
      <c r="AQ1882" s="25">
        <f t="shared" si="22"/>
        <v>1</v>
      </c>
      <c r="AR1882" s="26">
        <f t="shared" si="23"/>
        <v>0</v>
      </c>
      <c r="AT1882" s="36"/>
      <c r="AU1882" s="36"/>
      <c r="AZ1882">
        <v>1697250</v>
      </c>
      <c r="BA1882">
        <f t="shared" si="107"/>
        <v>16972500</v>
      </c>
      <c r="BL1882" s="16">
        <v>6789</v>
      </c>
      <c r="BM1882">
        <f t="shared" si="108"/>
        <v>67890</v>
      </c>
    </row>
    <row r="1883" spans="1:65" x14ac:dyDescent="0.2">
      <c r="A1883" s="44">
        <v>40800</v>
      </c>
      <c r="B1883" s="45">
        <v>35.75</v>
      </c>
      <c r="C1883" s="54">
        <v>34.1</v>
      </c>
      <c r="D1883" s="31">
        <f t="shared" si="14"/>
        <v>1271.1774352039438</v>
      </c>
      <c r="E1883" s="31">
        <f t="shared" si="15"/>
        <v>5222.4343656210576</v>
      </c>
      <c r="F1883" s="31">
        <f t="shared" si="0"/>
        <v>6493.6118008250014</v>
      </c>
      <c r="G1883" s="31">
        <f t="shared" si="1"/>
        <v>34.423000948073316</v>
      </c>
      <c r="H1883" s="55">
        <f t="shared" si="2"/>
        <v>-4.8387096774193505E-2</v>
      </c>
      <c r="I1883" s="1">
        <v>34.6</v>
      </c>
      <c r="J1883" s="32">
        <f t="shared" si="16"/>
        <v>0.96480949581114195</v>
      </c>
      <c r="K1883" s="72">
        <f t="shared" ca="1" si="83"/>
        <v>2846.9246625751416</v>
      </c>
      <c r="L1883" s="31">
        <v>2854.3999020000001</v>
      </c>
      <c r="M1883" s="21">
        <f t="shared" ca="1" si="84"/>
        <v>-2.6188479825902476E-3</v>
      </c>
      <c r="N1883" s="72"/>
      <c r="O1883" s="16"/>
      <c r="P1883" s="21"/>
      <c r="Q1883" s="33">
        <f t="shared" si="17"/>
        <v>1.0351905041888581</v>
      </c>
      <c r="R1883" s="5">
        <f t="shared" ca="1" si="109"/>
        <v>6.9750060025897014</v>
      </c>
      <c r="S1883" s="16">
        <v>6.77</v>
      </c>
      <c r="T1883" s="75">
        <f t="shared" ca="1" si="110"/>
        <v>3.0281536571595543E-2</v>
      </c>
      <c r="U1883" s="5">
        <f t="shared" ca="1" si="5"/>
        <v>13.180880568303456</v>
      </c>
      <c r="V1883" s="76"/>
      <c r="W1883" s="75"/>
      <c r="X1883" s="32">
        <f t="shared" si="18"/>
        <v>0.92961899162228401</v>
      </c>
      <c r="Y1883" s="18">
        <f t="shared" ca="1" si="6"/>
        <v>7462115.0638952116</v>
      </c>
      <c r="Z1883" s="36"/>
      <c r="AA1883" s="36"/>
      <c r="AB1883" s="72"/>
      <c r="AC1883" s="16"/>
      <c r="AD1883" s="36"/>
      <c r="AE1883" s="57">
        <f t="shared" si="119"/>
        <v>5</v>
      </c>
      <c r="AH1883" s="25" t="str">
        <f t="shared" ca="1" si="7"/>
        <v>-</v>
      </c>
      <c r="AI1883" s="15">
        <f t="shared" ca="1" si="8"/>
        <v>33.004894864020422</v>
      </c>
      <c r="AJ1883" s="15">
        <f t="shared" ca="1" si="9"/>
        <v>28.443626540471421</v>
      </c>
      <c r="AK1883" s="17">
        <f t="shared" ca="1" si="10"/>
        <v>-7.972938284836377E-2</v>
      </c>
      <c r="AL1883" s="17">
        <f t="shared" ca="1" si="11"/>
        <v>-7.5386267633747131E-2</v>
      </c>
      <c r="AM1883" s="26">
        <f t="shared" ca="1" si="12"/>
        <v>1</v>
      </c>
      <c r="AN1883" s="26">
        <f t="shared" ca="1" si="13"/>
        <v>0</v>
      </c>
      <c r="AO1883" s="25">
        <f t="shared" si="20"/>
        <v>0</v>
      </c>
      <c r="AP1883" s="26">
        <f t="shared" si="21"/>
        <v>1</v>
      </c>
      <c r="AQ1883" s="25">
        <f t="shared" si="22"/>
        <v>1</v>
      </c>
      <c r="AR1883" s="26">
        <f t="shared" si="23"/>
        <v>0</v>
      </c>
      <c r="AT1883" s="36"/>
      <c r="AU1883" s="36"/>
      <c r="AZ1883">
        <v>1604000</v>
      </c>
      <c r="BA1883">
        <f t="shared" si="107"/>
        <v>16040000</v>
      </c>
      <c r="BL1883" s="16">
        <v>6416</v>
      </c>
      <c r="BM1883">
        <f t="shared" si="108"/>
        <v>64160</v>
      </c>
    </row>
    <row r="1884" spans="1:65" x14ac:dyDescent="0.2">
      <c r="A1884" s="44">
        <v>40801</v>
      </c>
      <c r="B1884" s="45">
        <v>33.200000000000003</v>
      </c>
      <c r="C1884" s="54">
        <v>32.549999999999997</v>
      </c>
      <c r="D1884" s="31">
        <f t="shared" si="14"/>
        <v>1016.9419481631551</v>
      </c>
      <c r="E1884" s="31">
        <f t="shared" si="15"/>
        <v>5488.9715697767233</v>
      </c>
      <c r="F1884" s="31">
        <f t="shared" si="0"/>
        <v>6505.9135179398781</v>
      </c>
      <c r="G1884" s="31">
        <f t="shared" si="1"/>
        <v>32.651601760380515</v>
      </c>
      <c r="H1884" s="55">
        <f t="shared" si="2"/>
        <v>-1.9969278033794335E-2</v>
      </c>
      <c r="I1884" s="1">
        <v>31.97</v>
      </c>
      <c r="J1884" s="32">
        <f t="shared" si="16"/>
        <v>0.95033719183542398</v>
      </c>
      <c r="K1884" s="72">
        <f t="shared" ca="1" si="83"/>
        <v>2705.4280898198326</v>
      </c>
      <c r="L1884" s="31">
        <v>2712.320068</v>
      </c>
      <c r="M1884" s="21">
        <f t="shared" ca="1" si="84"/>
        <v>-2.5409900039007382E-3</v>
      </c>
      <c r="N1884" s="72"/>
      <c r="O1884" s="16"/>
      <c r="P1884" s="21"/>
      <c r="Q1884" s="33">
        <f t="shared" si="17"/>
        <v>1.049662808164576</v>
      </c>
      <c r="R1884" s="5">
        <f t="shared" ca="1" si="109"/>
        <v>7.3210993875654813</v>
      </c>
      <c r="S1884" s="16">
        <v>7.1</v>
      </c>
      <c r="T1884" s="75">
        <f t="shared" ca="1" si="110"/>
        <v>3.1140758812039669E-2</v>
      </c>
      <c r="U1884" s="5">
        <f t="shared" ca="1" si="5"/>
        <v>13.835006447750388</v>
      </c>
      <c r="V1884" s="76"/>
      <c r="W1884" s="75"/>
      <c r="X1884" s="32">
        <f t="shared" si="18"/>
        <v>0.90067438367084807</v>
      </c>
      <c r="Y1884" s="18">
        <f t="shared" ca="1" si="6"/>
        <v>6720493.5602277061</v>
      </c>
      <c r="Z1884" s="36"/>
      <c r="AA1884" s="36"/>
      <c r="AB1884" s="72"/>
      <c r="AC1884" s="16"/>
      <c r="AD1884" s="36"/>
      <c r="AE1884" s="57">
        <f t="shared" si="119"/>
        <v>4</v>
      </c>
      <c r="AH1884" s="25" t="str">
        <f t="shared" ca="1" si="7"/>
        <v>-</v>
      </c>
      <c r="AI1884" s="15">
        <f t="shared" ca="1" si="8"/>
        <v>33.263626539115194</v>
      </c>
      <c r="AJ1884" s="15">
        <f t="shared" ca="1" si="9"/>
        <v>28.758824368081271</v>
      </c>
      <c r="AK1884" s="17">
        <f t="shared" ca="1" si="10"/>
        <v>-7.1645706257393194E-2</v>
      </c>
      <c r="AL1884" s="17">
        <f t="shared" ca="1" si="11"/>
        <v>-7.1614662471489204E-2</v>
      </c>
      <c r="AM1884" s="26">
        <f t="shared" ca="1" si="12"/>
        <v>1</v>
      </c>
      <c r="AN1884" s="26">
        <f t="shared" ca="1" si="13"/>
        <v>0</v>
      </c>
      <c r="AO1884" s="25">
        <f t="shared" si="20"/>
        <v>0</v>
      </c>
      <c r="AP1884" s="26">
        <f t="shared" si="21"/>
        <v>1</v>
      </c>
      <c r="AQ1884" s="25">
        <f t="shared" si="22"/>
        <v>1</v>
      </c>
      <c r="AR1884" s="26">
        <f t="shared" si="23"/>
        <v>0</v>
      </c>
      <c r="AT1884" s="36"/>
      <c r="AU1884" s="36"/>
      <c r="AZ1884">
        <v>1442750</v>
      </c>
      <c r="BA1884">
        <f t="shared" si="107"/>
        <v>14427500</v>
      </c>
      <c r="BL1884" s="16">
        <v>5771</v>
      </c>
      <c r="BM1884">
        <f t="shared" si="108"/>
        <v>57710</v>
      </c>
    </row>
    <row r="1885" spans="1:65" x14ac:dyDescent="0.2">
      <c r="A1885" s="44">
        <v>40802</v>
      </c>
      <c r="B1885" s="45">
        <v>32.049999999999997</v>
      </c>
      <c r="C1885" s="54">
        <v>31.85</v>
      </c>
      <c r="D1885" s="31">
        <f t="shared" si="14"/>
        <v>762.70646112236636</v>
      </c>
      <c r="E1885" s="31">
        <f t="shared" si="15"/>
        <v>5748.2839559442864</v>
      </c>
      <c r="F1885" s="31">
        <f t="shared" si="0"/>
        <v>6510.9904170666523</v>
      </c>
      <c r="G1885" s="31">
        <f t="shared" si="1"/>
        <v>31.873428277796979</v>
      </c>
      <c r="H1885" s="55">
        <f t="shared" si="2"/>
        <v>-6.2794348508632414E-3</v>
      </c>
      <c r="I1885" s="1">
        <v>30.98</v>
      </c>
      <c r="J1885" s="32">
        <f t="shared" si="16"/>
        <v>0.97692912550663347</v>
      </c>
      <c r="K1885" s="72">
        <f t="shared" ca="1" si="83"/>
        <v>2642.9037476259991</v>
      </c>
      <c r="L1885" s="31">
        <v>2659.1999510000001</v>
      </c>
      <c r="M1885" s="21">
        <f t="shared" ca="1" si="84"/>
        <v>-6.1282354370804978E-3</v>
      </c>
      <c r="N1885" s="72"/>
      <c r="O1885" s="16"/>
      <c r="P1885" s="21"/>
      <c r="Q1885" s="33">
        <f t="shared" si="17"/>
        <v>1.0230708744933665</v>
      </c>
      <c r="R1885" s="5">
        <f t="shared" ca="1" si="109"/>
        <v>7.4896915289923962</v>
      </c>
      <c r="S1885" s="16">
        <v>7.24</v>
      </c>
      <c r="T1885" s="75">
        <f t="shared" ca="1" si="110"/>
        <v>3.448778024756851E-2</v>
      </c>
      <c r="U1885" s="5">
        <f t="shared" ca="1" si="5"/>
        <v>14.15370757021986</v>
      </c>
      <c r="V1885" s="76"/>
      <c r="W1885" s="75"/>
      <c r="X1885" s="32">
        <f t="shared" si="18"/>
        <v>0.95385825101326704</v>
      </c>
      <c r="Y1885" s="18">
        <f t="shared" ca="1" si="6"/>
        <v>6409976.3449325636</v>
      </c>
      <c r="Z1885" s="36"/>
      <c r="AA1885" s="36"/>
      <c r="AB1885" s="72"/>
      <c r="AC1885" s="16"/>
      <c r="AD1885" s="36"/>
      <c r="AE1885" s="57">
        <f t="shared" si="119"/>
        <v>3</v>
      </c>
      <c r="AH1885" s="25" t="str">
        <f t="shared" ca="1" si="7"/>
        <v>-</v>
      </c>
      <c r="AI1885" s="15">
        <f t="shared" ca="1" si="8"/>
        <v>33.450456457105524</v>
      </c>
      <c r="AJ1885" s="15">
        <f t="shared" ca="1" si="9"/>
        <v>29.064273838271447</v>
      </c>
      <c r="AK1885" s="17">
        <f t="shared" ca="1" si="10"/>
        <v>-5.999139744689682E-2</v>
      </c>
      <c r="AL1885" s="17">
        <f t="shared" ca="1" si="11"/>
        <v>-6.7833836211671342E-2</v>
      </c>
      <c r="AM1885" s="26">
        <f t="shared" ca="1" si="12"/>
        <v>1</v>
      </c>
      <c r="AN1885" s="26">
        <f t="shared" ca="1" si="13"/>
        <v>1</v>
      </c>
      <c r="AO1885" s="25">
        <f t="shared" si="20"/>
        <v>0</v>
      </c>
      <c r="AP1885" s="26">
        <f t="shared" si="21"/>
        <v>1</v>
      </c>
      <c r="AQ1885" s="25">
        <f t="shared" si="22"/>
        <v>1</v>
      </c>
      <c r="AR1885" s="26">
        <f t="shared" si="23"/>
        <v>0</v>
      </c>
      <c r="AT1885" s="36"/>
      <c r="AU1885" s="36"/>
      <c r="AZ1885">
        <v>1387750</v>
      </c>
      <c r="BA1885">
        <f t="shared" si="107"/>
        <v>13877500</v>
      </c>
      <c r="BL1885" s="16">
        <v>5551</v>
      </c>
      <c r="BM1885">
        <f t="shared" si="108"/>
        <v>55510</v>
      </c>
    </row>
    <row r="1886" spans="1:65" x14ac:dyDescent="0.2">
      <c r="A1886" s="40">
        <v>40805</v>
      </c>
      <c r="B1886" s="13">
        <v>33.700000000000003</v>
      </c>
      <c r="C1886" s="14">
        <v>33.1</v>
      </c>
      <c r="D1886" s="31">
        <f t="shared" si="14"/>
        <v>508.47097408157754</v>
      </c>
      <c r="E1886" s="31">
        <f t="shared" si="15"/>
        <v>6004.115898162725</v>
      </c>
      <c r="F1886" s="16">
        <f t="shared" si="0"/>
        <v>6512.5868722443029</v>
      </c>
      <c r="G1886" s="16">
        <f t="shared" si="1"/>
        <v>33.146845069468348</v>
      </c>
      <c r="H1886" s="17">
        <f t="shared" si="2"/>
        <v>-1.812688821752273E-2</v>
      </c>
      <c r="I1886">
        <v>32.729999999999997</v>
      </c>
      <c r="J1886" s="32">
        <f t="shared" si="16"/>
        <v>1.0402072906919004</v>
      </c>
      <c r="K1886" s="72">
        <f t="shared" ca="1" si="83"/>
        <v>2749.0556688171819</v>
      </c>
      <c r="L1886" s="16">
        <v>2748.1599120000001</v>
      </c>
      <c r="M1886" s="21">
        <f t="shared" ca="1" si="84"/>
        <v>3.2594785087666003E-4</v>
      </c>
      <c r="N1886" s="72"/>
      <c r="O1886" s="16"/>
      <c r="P1886" s="21"/>
      <c r="Q1886" s="33">
        <f t="shared" si="17"/>
        <v>0.95979270930809957</v>
      </c>
      <c r="R1886" s="5">
        <f t="shared" ca="1" si="109"/>
        <v>7.1882518588998172</v>
      </c>
      <c r="S1886" s="16">
        <v>6.99</v>
      </c>
      <c r="T1886" s="75">
        <f t="shared" ca="1" si="110"/>
        <v>2.83622115736505E-2</v>
      </c>
      <c r="U1886" s="5">
        <f t="shared" ca="1" si="5"/>
        <v>13.584160260040919</v>
      </c>
      <c r="V1886" s="76"/>
      <c r="W1886" s="75"/>
      <c r="X1886" s="32">
        <f t="shared" si="18"/>
        <v>1.0804145813838009</v>
      </c>
      <c r="Y1886" s="18">
        <f t="shared" ca="1" si="6"/>
        <v>6924976.1250399519</v>
      </c>
      <c r="Z1886" s="36"/>
      <c r="AA1886" s="36"/>
      <c r="AB1886" s="72"/>
      <c r="AC1886" s="16"/>
      <c r="AD1886" s="36"/>
      <c r="AE1886" s="24">
        <f t="shared" si="119"/>
        <v>2</v>
      </c>
      <c r="AH1886" s="25" t="str">
        <f t="shared" ca="1" si="7"/>
        <v>-</v>
      </c>
      <c r="AI1886" s="15">
        <f t="shared" ca="1" si="8"/>
        <v>33.44501129609143</v>
      </c>
      <c r="AJ1886" s="15">
        <f t="shared" ca="1" si="9"/>
        <v>29.423254685491333</v>
      </c>
      <c r="AK1886" s="17">
        <f t="shared" ca="1" si="10"/>
        <v>-4.3716838777892529E-2</v>
      </c>
      <c r="AL1886" s="17">
        <f t="shared" ca="1" si="11"/>
        <v>-6.3061254914242887E-2</v>
      </c>
      <c r="AM1886" s="26">
        <f t="shared" ca="1" si="12"/>
        <v>1</v>
      </c>
      <c r="AN1886" s="26">
        <f t="shared" ca="1" si="13"/>
        <v>1</v>
      </c>
      <c r="AO1886" s="25">
        <f t="shared" si="20"/>
        <v>0</v>
      </c>
      <c r="AP1886" s="26">
        <f t="shared" si="21"/>
        <v>1</v>
      </c>
      <c r="AQ1886" s="25">
        <f t="shared" si="22"/>
        <v>1</v>
      </c>
      <c r="AR1886" s="26">
        <f t="shared" si="23"/>
        <v>0</v>
      </c>
      <c r="AT1886" s="36"/>
      <c r="AU1886" s="36"/>
      <c r="AZ1886">
        <v>1476250</v>
      </c>
      <c r="BA1886">
        <f t="shared" si="107"/>
        <v>14762500</v>
      </c>
      <c r="BL1886" s="16">
        <v>5905</v>
      </c>
      <c r="BM1886">
        <f t="shared" si="108"/>
        <v>59050</v>
      </c>
    </row>
    <row r="1887" spans="1:65" x14ac:dyDescent="0.2">
      <c r="A1887" s="44">
        <v>40806</v>
      </c>
      <c r="B1887" s="13">
        <v>33.5</v>
      </c>
      <c r="C1887" s="14">
        <v>32.950000000000003</v>
      </c>
      <c r="D1887" s="31">
        <f t="shared" si="14"/>
        <v>254.23548704078877</v>
      </c>
      <c r="E1887" s="31">
        <f t="shared" si="15"/>
        <v>6262.9598834580293</v>
      </c>
      <c r="F1887" s="16">
        <f t="shared" si="0"/>
        <v>6517.1953704988182</v>
      </c>
      <c r="G1887" s="16">
        <f t="shared" si="1"/>
        <v>32.971455474314212</v>
      </c>
      <c r="H1887" s="17">
        <f t="shared" si="2"/>
        <v>-1.6691957511380862E-2</v>
      </c>
      <c r="I1887">
        <v>32.86</v>
      </c>
      <c r="J1887" s="32">
        <f t="shared" si="16"/>
        <v>0.99541259441153274</v>
      </c>
      <c r="K1887" s="72">
        <f t="shared" ca="1" si="83"/>
        <v>2736.3330761144712</v>
      </c>
      <c r="L1887" s="16">
        <v>2744.320068</v>
      </c>
      <c r="M1887" s="21">
        <f t="shared" ca="1" si="84"/>
        <v>-2.9103718544570374E-3</v>
      </c>
      <c r="N1887" s="72"/>
      <c r="O1887" s="16"/>
      <c r="P1887" s="21"/>
      <c r="Q1887" s="33">
        <f t="shared" si="17"/>
        <v>1.0045874055884674</v>
      </c>
      <c r="R1887" s="5">
        <f t="shared" ca="1" si="109"/>
        <v>7.2209264588173614</v>
      </c>
      <c r="S1887" s="16">
        <v>7</v>
      </c>
      <c r="T1887" s="75">
        <f t="shared" ca="1" si="110"/>
        <v>3.1560922688194486E-2</v>
      </c>
      <c r="U1887" s="5">
        <f t="shared" ca="1" si="5"/>
        <v>13.646009119702503</v>
      </c>
      <c r="V1887" s="76"/>
      <c r="W1887" s="75"/>
      <c r="X1887" s="32">
        <f t="shared" si="18"/>
        <v>0.99082518882306547</v>
      </c>
      <c r="Y1887" s="18">
        <f t="shared" ca="1" si="6"/>
        <v>6860989.2037942354</v>
      </c>
      <c r="Z1887" s="36"/>
      <c r="AA1887" s="36"/>
      <c r="AB1887" s="72"/>
      <c r="AC1887" s="16"/>
      <c r="AD1887" s="36"/>
      <c r="AE1887" s="24">
        <f t="shared" si="119"/>
        <v>1</v>
      </c>
      <c r="AH1887" s="25">
        <f t="shared" ca="1" si="7"/>
        <v>1</v>
      </c>
      <c r="AI1887" s="15">
        <f t="shared" ca="1" si="8"/>
        <v>33.347637327266412</v>
      </c>
      <c r="AJ1887" s="15">
        <f t="shared" ca="1" si="9"/>
        <v>29.778588461172614</v>
      </c>
      <c r="AK1887" s="17">
        <f t="shared" ca="1" si="10"/>
        <v>-3.1044718524796473E-2</v>
      </c>
      <c r="AL1887" s="17">
        <f t="shared" ca="1" si="11"/>
        <v>-5.8056115161930003E-2</v>
      </c>
      <c r="AM1887" s="26">
        <f t="shared" ca="1" si="12"/>
        <v>1</v>
      </c>
      <c r="AN1887" s="26">
        <f t="shared" ca="1" si="13"/>
        <v>1</v>
      </c>
      <c r="AO1887" s="25">
        <f t="shared" si="20"/>
        <v>0</v>
      </c>
      <c r="AP1887" s="26">
        <f t="shared" si="21"/>
        <v>0</v>
      </c>
      <c r="AQ1887" s="25">
        <f t="shared" si="22"/>
        <v>1</v>
      </c>
      <c r="AR1887" s="26">
        <f t="shared" si="23"/>
        <v>0</v>
      </c>
      <c r="AT1887" s="36"/>
      <c r="AU1887" s="36"/>
      <c r="AZ1887">
        <v>1478500</v>
      </c>
      <c r="BA1887">
        <f t="shared" si="107"/>
        <v>14785000</v>
      </c>
      <c r="BL1887" s="16">
        <v>5914</v>
      </c>
      <c r="BM1887">
        <f t="shared" si="108"/>
        <v>59140</v>
      </c>
    </row>
    <row r="1888" spans="1:65" x14ac:dyDescent="0.2">
      <c r="A1888" s="47">
        <v>40807</v>
      </c>
      <c r="B1888" s="45">
        <v>35.75</v>
      </c>
      <c r="C1888" s="54">
        <v>33.75</v>
      </c>
      <c r="D1888" s="31">
        <f t="shared" si="14"/>
        <v>6521.4390584463881</v>
      </c>
      <c r="E1888" s="31">
        <f t="shared" si="15"/>
        <v>0</v>
      </c>
      <c r="F1888" s="31">
        <f t="shared" si="0"/>
        <v>6521.4390584463881</v>
      </c>
      <c r="G1888" s="31">
        <f t="shared" si="1"/>
        <v>35.75</v>
      </c>
      <c r="H1888" s="55">
        <f t="shared" si="2"/>
        <v>-5.9259259259259345E-2</v>
      </c>
      <c r="I1888" s="1">
        <v>37.32</v>
      </c>
      <c r="J1888" s="32">
        <f t="shared" si="16"/>
        <v>1.0849772382397571</v>
      </c>
      <c r="K1888" s="72">
        <f t="shared" ca="1" si="83"/>
        <v>2968.7380693900386</v>
      </c>
      <c r="L1888" s="31">
        <v>2893.4399410000001</v>
      </c>
      <c r="M1888" s="21">
        <f t="shared" ca="1" si="84"/>
        <v>2.6023739882437232E-2</v>
      </c>
      <c r="N1888" s="72"/>
      <c r="O1888" s="16"/>
      <c r="P1888" s="21"/>
      <c r="Q1888" s="33">
        <f t="shared" si="17"/>
        <v>0.91502276176024289</v>
      </c>
      <c r="R1888" s="5">
        <f t="shared" ca="1" si="109"/>
        <v>6.6070368188838113</v>
      </c>
      <c r="S1888" s="16">
        <v>6.61</v>
      </c>
      <c r="T1888" s="75">
        <f t="shared" ca="1" si="110"/>
        <v>-4.4828761213146505E-4</v>
      </c>
      <c r="U1888" s="5">
        <f t="shared" ca="1" si="5"/>
        <v>12.485981474094476</v>
      </c>
      <c r="V1888" s="76"/>
      <c r="W1888" s="75"/>
      <c r="X1888" s="32">
        <f t="shared" si="18"/>
        <v>1.1699544764795142</v>
      </c>
      <c r="Y1888" s="18">
        <f t="shared" ca="1" si="6"/>
        <v>8026516.7470986238</v>
      </c>
      <c r="Z1888" s="36"/>
      <c r="AA1888" s="36"/>
      <c r="AB1888" s="72"/>
      <c r="AC1888" s="16"/>
      <c r="AD1888" s="36"/>
      <c r="AE1888" s="57">
        <v>20</v>
      </c>
      <c r="AH1888" s="25">
        <f t="shared" ca="1" si="7"/>
        <v>1</v>
      </c>
      <c r="AI1888" s="15">
        <f t="shared" ca="1" si="8"/>
        <v>33.338668614047023</v>
      </c>
      <c r="AJ1888" s="15">
        <f t="shared" ca="1" si="9"/>
        <v>30.175358394818755</v>
      </c>
      <c r="AK1888" s="17">
        <f t="shared" ca="1" si="10"/>
        <v>-2.8118985774502336E-2</v>
      </c>
      <c r="AL1888" s="17">
        <f t="shared" ca="1" si="11"/>
        <v>-5.7656283512098366E-2</v>
      </c>
      <c r="AM1888" s="26">
        <f t="shared" ca="1" si="12"/>
        <v>1</v>
      </c>
      <c r="AN1888" s="26">
        <f t="shared" ca="1" si="13"/>
        <v>1</v>
      </c>
      <c r="AO1888" s="25">
        <f t="shared" si="20"/>
        <v>0</v>
      </c>
      <c r="AP1888" s="26">
        <f t="shared" si="21"/>
        <v>0</v>
      </c>
      <c r="AQ1888" s="25">
        <f t="shared" si="22"/>
        <v>1</v>
      </c>
      <c r="AR1888" s="26">
        <f t="shared" si="23"/>
        <v>0</v>
      </c>
      <c r="AT1888" s="36"/>
      <c r="AU1888" s="36"/>
      <c r="AZ1888">
        <v>1637500</v>
      </c>
      <c r="BA1888">
        <f t="shared" si="107"/>
        <v>16375000</v>
      </c>
      <c r="BL1888" s="16">
        <v>6550</v>
      </c>
      <c r="BM1888">
        <f t="shared" si="108"/>
        <v>65500</v>
      </c>
    </row>
    <row r="1889" spans="1:65" x14ac:dyDescent="0.2">
      <c r="A1889" s="44">
        <v>40808</v>
      </c>
      <c r="B1889" s="45">
        <v>38.549999999999997</v>
      </c>
      <c r="C1889" s="54">
        <v>35.75</v>
      </c>
      <c r="D1889" s="31">
        <f t="shared" si="14"/>
        <v>6195.3671055240684</v>
      </c>
      <c r="E1889" s="31">
        <f t="shared" si="15"/>
        <v>345.39473531771608</v>
      </c>
      <c r="F1889" s="31">
        <f t="shared" si="0"/>
        <v>6540.7618408417848</v>
      </c>
      <c r="G1889" s="31">
        <f t="shared" si="1"/>
        <v>38.402141802067945</v>
      </c>
      <c r="H1889" s="55">
        <f t="shared" si="2"/>
        <v>-7.8321678321678245E-2</v>
      </c>
      <c r="I1889" s="1">
        <v>41.35</v>
      </c>
      <c r="J1889" s="32">
        <f t="shared" si="16"/>
        <v>1.0773685573685572</v>
      </c>
      <c r="K1889" s="72">
        <f t="shared" ca="1" si="83"/>
        <v>3198.2946576434533</v>
      </c>
      <c r="L1889" s="31">
        <v>3189.76001</v>
      </c>
      <c r="M1889" s="21">
        <f t="shared" ca="1" si="84"/>
        <v>2.675639426382223E-3</v>
      </c>
      <c r="N1889" s="72"/>
      <c r="O1889" s="16"/>
      <c r="P1889" s="21"/>
      <c r="Q1889" s="33">
        <f t="shared" si="17"/>
        <v>0.9226314426314427</v>
      </c>
      <c r="R1889" s="5">
        <f t="shared" ca="1" si="109"/>
        <v>6.0956059662192477</v>
      </c>
      <c r="S1889" s="16">
        <v>5.95</v>
      </c>
      <c r="T1889" s="75">
        <f t="shared" ca="1" si="110"/>
        <v>2.4471590961218065E-2</v>
      </c>
      <c r="U1889" s="5">
        <f t="shared" ca="1" si="5"/>
        <v>11.519564709321543</v>
      </c>
      <c r="V1889" s="76"/>
      <c r="W1889" s="75"/>
      <c r="X1889" s="32">
        <f t="shared" si="18"/>
        <v>1.1547371147371146</v>
      </c>
      <c r="Y1889" s="18">
        <f t="shared" ca="1" si="6"/>
        <v>9267906.799833566</v>
      </c>
      <c r="Z1889" s="36"/>
      <c r="AA1889" s="36"/>
      <c r="AB1889" s="72"/>
      <c r="AC1889" s="16"/>
      <c r="AD1889" s="36"/>
      <c r="AE1889" s="24">
        <f t="shared" ref="AE1889:AE1907" si="120">AE1888-1</f>
        <v>19</v>
      </c>
      <c r="AH1889" s="25">
        <f t="shared" ca="1" si="7"/>
        <v>1</v>
      </c>
      <c r="AI1889" s="15">
        <f t="shared" ca="1" si="8"/>
        <v>33.555840049815984</v>
      </c>
      <c r="AJ1889" s="15">
        <f t="shared" ca="1" si="9"/>
        <v>30.627910440736219</v>
      </c>
      <c r="AK1889" s="17">
        <f t="shared" ca="1" si="10"/>
        <v>-3.3108082699083129E-2</v>
      </c>
      <c r="AL1889" s="17">
        <f t="shared" ca="1" si="11"/>
        <v>-5.8562026705075598E-2</v>
      </c>
      <c r="AM1889" s="26">
        <f t="shared" ca="1" si="12"/>
        <v>1</v>
      </c>
      <c r="AN1889" s="26">
        <f t="shared" ca="1" si="13"/>
        <v>1</v>
      </c>
      <c r="AO1889" s="25">
        <f t="shared" si="20"/>
        <v>0</v>
      </c>
      <c r="AP1889" s="26">
        <f t="shared" si="21"/>
        <v>0</v>
      </c>
      <c r="AQ1889" s="25">
        <f t="shared" si="22"/>
        <v>1</v>
      </c>
      <c r="AR1889" s="26">
        <f t="shared" si="23"/>
        <v>0</v>
      </c>
      <c r="AT1889" s="36"/>
      <c r="AU1889" s="36"/>
      <c r="AZ1889">
        <v>1967500</v>
      </c>
      <c r="BA1889">
        <f t="shared" si="107"/>
        <v>19675000</v>
      </c>
      <c r="BL1889" s="16">
        <v>7870</v>
      </c>
      <c r="BM1889">
        <f t="shared" si="108"/>
        <v>78700</v>
      </c>
    </row>
    <row r="1890" spans="1:65" x14ac:dyDescent="0.2">
      <c r="A1890" s="44">
        <v>40809</v>
      </c>
      <c r="B1890" s="45">
        <v>39.1</v>
      </c>
      <c r="C1890" s="54">
        <v>35.9</v>
      </c>
      <c r="D1890" s="31">
        <f t="shared" si="14"/>
        <v>5869.2951526017487</v>
      </c>
      <c r="E1890" s="31">
        <f t="shared" si="15"/>
        <v>697.00519084653877</v>
      </c>
      <c r="F1890" s="31">
        <f t="shared" si="0"/>
        <v>6566.3003434482871</v>
      </c>
      <c r="G1890" s="31">
        <f t="shared" si="1"/>
        <v>38.76032369918407</v>
      </c>
      <c r="H1890" s="55">
        <f t="shared" si="2"/>
        <v>-8.9136490250696365E-2</v>
      </c>
      <c r="I1890" s="1">
        <v>41.25</v>
      </c>
      <c r="J1890" s="32">
        <f t="shared" si="16"/>
        <v>1.013268066254325</v>
      </c>
      <c r="K1890" s="72">
        <f t="shared" ca="1" si="83"/>
        <v>3240.5977249999096</v>
      </c>
      <c r="L1890" s="31">
        <v>3221.76001</v>
      </c>
      <c r="M1890" s="21">
        <f t="shared" ca="1" si="84"/>
        <v>5.8470261414380218E-3</v>
      </c>
      <c r="N1890" s="72"/>
      <c r="O1890" s="16"/>
      <c r="P1890" s="21"/>
      <c r="Q1890" s="33">
        <f t="shared" si="17"/>
        <v>0.98673193374567503</v>
      </c>
      <c r="R1890" s="5">
        <f t="shared" ca="1" si="109"/>
        <v>6.0144784966970901</v>
      </c>
      <c r="S1890" s="16">
        <v>5.88</v>
      </c>
      <c r="T1890" s="75">
        <f t="shared" ca="1" si="110"/>
        <v>2.2870492635559563E-2</v>
      </c>
      <c r="U1890" s="5">
        <f t="shared" ca="1" si="5"/>
        <v>11.366333216871716</v>
      </c>
      <c r="V1890" s="76"/>
      <c r="W1890" s="75"/>
      <c r="X1890" s="32">
        <f t="shared" si="18"/>
        <v>1.0265361325086499</v>
      </c>
      <c r="Y1890" s="18">
        <f t="shared" ca="1" si="6"/>
        <v>9513215.0670840684</v>
      </c>
      <c r="Z1890" s="36"/>
      <c r="AA1890" s="36"/>
      <c r="AB1890" s="72"/>
      <c r="AC1890" s="16"/>
      <c r="AD1890" s="36"/>
      <c r="AE1890" s="57">
        <f t="shared" si="120"/>
        <v>18</v>
      </c>
      <c r="AH1890" s="25">
        <f t="shared" ca="1" si="7"/>
        <v>1</v>
      </c>
      <c r="AI1890" s="15">
        <f t="shared" ca="1" si="8"/>
        <v>33.826286331299777</v>
      </c>
      <c r="AJ1890" s="15">
        <f t="shared" ca="1" si="9"/>
        <v>31.051172068560202</v>
      </c>
      <c r="AK1890" s="17">
        <f t="shared" ca="1" si="10"/>
        <v>-4.4635951401900131E-2</v>
      </c>
      <c r="AL1890" s="17">
        <f t="shared" ca="1" si="11"/>
        <v>-6.1132229531174587E-2</v>
      </c>
      <c r="AM1890" s="26">
        <f t="shared" ca="1" si="12"/>
        <v>1</v>
      </c>
      <c r="AN1890" s="26">
        <f t="shared" ca="1" si="13"/>
        <v>1</v>
      </c>
      <c r="AO1890" s="25">
        <f t="shared" si="20"/>
        <v>0</v>
      </c>
      <c r="AP1890" s="26">
        <f t="shared" si="21"/>
        <v>0</v>
      </c>
      <c r="AQ1890" s="25">
        <f t="shared" si="22"/>
        <v>1</v>
      </c>
      <c r="AR1890" s="26">
        <f t="shared" si="23"/>
        <v>0</v>
      </c>
      <c r="AT1890" s="36"/>
      <c r="AU1890" s="36"/>
      <c r="AZ1890">
        <v>2003500</v>
      </c>
      <c r="BA1890">
        <f t="shared" si="107"/>
        <v>20035000</v>
      </c>
      <c r="BL1890" s="16">
        <v>8014</v>
      </c>
      <c r="BM1890">
        <f t="shared" si="108"/>
        <v>80140</v>
      </c>
    </row>
    <row r="1891" spans="1:65" x14ac:dyDescent="0.2">
      <c r="A1891" s="44">
        <v>40812</v>
      </c>
      <c r="B1891" s="13">
        <v>37.5</v>
      </c>
      <c r="C1891" s="14">
        <v>34.700000000000003</v>
      </c>
      <c r="D1891" s="31">
        <f t="shared" si="14"/>
        <v>5543.2231996794289</v>
      </c>
      <c r="E1891" s="31">
        <f t="shared" si="15"/>
        <v>1052.1420532215441</v>
      </c>
      <c r="F1891" s="16">
        <f t="shared" si="0"/>
        <v>6595.3652529009732</v>
      </c>
      <c r="G1891" s="16">
        <f t="shared" si="1"/>
        <v>37.05332303275781</v>
      </c>
      <c r="H1891" s="17">
        <f t="shared" si="2"/>
        <v>-8.0691642651296691E-2</v>
      </c>
      <c r="I1891">
        <v>39.020000000000003</v>
      </c>
      <c r="J1891" s="32">
        <f t="shared" si="16"/>
        <v>0.96019154108014226</v>
      </c>
      <c r="K1891" s="72">
        <f t="shared" ca="1" si="83"/>
        <v>3111.4676701146727</v>
      </c>
      <c r="L1891" s="16">
        <v>3110.3999020000001</v>
      </c>
      <c r="M1891" s="21">
        <f t="shared" ca="1" si="84"/>
        <v>3.4328965673707676E-4</v>
      </c>
      <c r="N1891" s="72"/>
      <c r="O1891" s="16"/>
      <c r="P1891" s="21"/>
      <c r="Q1891" s="33">
        <f t="shared" si="17"/>
        <v>1.0398084589198577</v>
      </c>
      <c r="R1891" s="5">
        <f t="shared" ca="1" si="109"/>
        <v>6.25364508737443</v>
      </c>
      <c r="S1891" s="16">
        <v>6.1</v>
      </c>
      <c r="T1891" s="75">
        <f t="shared" ca="1" si="110"/>
        <v>2.5187719241709903E-2</v>
      </c>
      <c r="U1891" s="5">
        <f t="shared" ca="1" si="5"/>
        <v>11.818404803742858</v>
      </c>
      <c r="V1891" s="76"/>
      <c r="W1891" s="75"/>
      <c r="X1891" s="32">
        <f t="shared" si="18"/>
        <v>0.92038308216028442</v>
      </c>
      <c r="Y1891" s="18">
        <f t="shared" ca="1" si="6"/>
        <v>8755225.9579479024</v>
      </c>
      <c r="Z1891" s="36"/>
      <c r="AA1891" s="36"/>
      <c r="AB1891" s="72"/>
      <c r="AC1891" s="16"/>
      <c r="AD1891" s="36"/>
      <c r="AE1891" s="24">
        <f t="shared" si="120"/>
        <v>17</v>
      </c>
      <c r="AH1891" s="25">
        <f t="shared" ca="1" si="7"/>
        <v>1</v>
      </c>
      <c r="AI1891" s="15">
        <f t="shared" ca="1" si="8"/>
        <v>33.97400195373357</v>
      </c>
      <c r="AJ1891" s="15">
        <f t="shared" ca="1" si="9"/>
        <v>31.431729894703039</v>
      </c>
      <c r="AK1891" s="17">
        <f t="shared" ca="1" si="10"/>
        <v>-5.7037986035305709E-2</v>
      </c>
      <c r="AL1891" s="17">
        <f t="shared" ca="1" si="11"/>
        <v>-6.3223502799486492E-2</v>
      </c>
      <c r="AM1891" s="26">
        <f t="shared" ca="1" si="12"/>
        <v>1</v>
      </c>
      <c r="AN1891" s="26">
        <f t="shared" ca="1" si="13"/>
        <v>1</v>
      </c>
      <c r="AO1891" s="25">
        <f t="shared" si="20"/>
        <v>0</v>
      </c>
      <c r="AP1891" s="26">
        <f t="shared" si="21"/>
        <v>0</v>
      </c>
      <c r="AQ1891" s="25">
        <f t="shared" si="22"/>
        <v>1</v>
      </c>
      <c r="AR1891" s="26">
        <f t="shared" si="23"/>
        <v>0</v>
      </c>
      <c r="AT1891" s="36"/>
      <c r="AU1891" s="36"/>
      <c r="AZ1891">
        <v>1867500</v>
      </c>
      <c r="BA1891">
        <f t="shared" si="107"/>
        <v>18675000</v>
      </c>
      <c r="BL1891" s="16">
        <v>7470</v>
      </c>
      <c r="BM1891">
        <f t="shared" si="108"/>
        <v>74700</v>
      </c>
    </row>
    <row r="1892" spans="1:65" x14ac:dyDescent="0.2">
      <c r="A1892" s="44">
        <v>40813</v>
      </c>
      <c r="B1892" s="45">
        <v>36.75</v>
      </c>
      <c r="C1892" s="54">
        <v>34.299999999999997</v>
      </c>
      <c r="D1892" s="31">
        <f t="shared" si="14"/>
        <v>5217.1512467571092</v>
      </c>
      <c r="E1892" s="31">
        <f t="shared" si="15"/>
        <v>1404.5252876476816</v>
      </c>
      <c r="F1892" s="31">
        <f t="shared" si="0"/>
        <v>6621.6765344047908</v>
      </c>
      <c r="G1892" s="31">
        <f t="shared" si="1"/>
        <v>36.230329953168557</v>
      </c>
      <c r="H1892" s="55">
        <f t="shared" si="2"/>
        <v>-7.1428571428571619E-2</v>
      </c>
      <c r="I1892" s="1">
        <v>37.71</v>
      </c>
      <c r="J1892" s="32">
        <f t="shared" si="16"/>
        <v>0.98168970495916374</v>
      </c>
      <c r="K1892" s="72">
        <f t="shared" ca="1" si="83"/>
        <v>3054.3712533924572</v>
      </c>
      <c r="L1892" s="31">
        <v>3048.959961</v>
      </c>
      <c r="M1892" s="21">
        <f t="shared" ca="1" si="84"/>
        <v>1.7747994272389197E-3</v>
      </c>
      <c r="N1892" s="72"/>
      <c r="O1892" s="16"/>
      <c r="P1892" s="21"/>
      <c r="Q1892" s="33">
        <f t="shared" si="17"/>
        <v>1.0183102950408363</v>
      </c>
      <c r="R1892" s="5">
        <f t="shared" ca="1" si="109"/>
        <v>6.3678858852024849</v>
      </c>
      <c r="S1892" s="16">
        <v>6.19</v>
      </c>
      <c r="T1892" s="75">
        <f t="shared" ca="1" si="110"/>
        <v>2.873762281138683E-2</v>
      </c>
      <c r="U1892" s="5">
        <f t="shared" ca="1" si="5"/>
        <v>12.034391265906033</v>
      </c>
      <c r="V1892" s="76"/>
      <c r="W1892" s="75"/>
      <c r="X1892" s="32">
        <f t="shared" si="18"/>
        <v>0.96337940991832738</v>
      </c>
      <c r="Y1892" s="18">
        <f t="shared" ca="1" si="6"/>
        <v>8434049.3093526307</v>
      </c>
      <c r="Z1892" s="36"/>
      <c r="AA1892" s="36"/>
      <c r="AB1892" s="72"/>
      <c r="AC1892" s="16"/>
      <c r="AD1892" s="36"/>
      <c r="AE1892" s="57">
        <f t="shared" si="120"/>
        <v>16</v>
      </c>
      <c r="AH1892" s="25" t="str">
        <f t="shared" ca="1" si="7"/>
        <v>-</v>
      </c>
      <c r="AI1892" s="15">
        <f t="shared" ca="1" si="8"/>
        <v>34.124445110558476</v>
      </c>
      <c r="AJ1892" s="15">
        <f t="shared" ca="1" si="9"/>
        <v>31.800762332585204</v>
      </c>
      <c r="AK1892" s="17">
        <f t="shared" ca="1" si="10"/>
        <v>-6.5921599903813854E-2</v>
      </c>
      <c r="AL1892" s="17">
        <f t="shared" ca="1" si="11"/>
        <v>-6.2910097406127907E-2</v>
      </c>
      <c r="AM1892" s="26">
        <f t="shared" ca="1" si="12"/>
        <v>1</v>
      </c>
      <c r="AN1892" s="26">
        <f t="shared" ca="1" si="13"/>
        <v>0</v>
      </c>
      <c r="AO1892" s="25">
        <f t="shared" si="20"/>
        <v>0</v>
      </c>
      <c r="AP1892" s="26">
        <f t="shared" si="21"/>
        <v>1</v>
      </c>
      <c r="AQ1892" s="25">
        <f t="shared" si="22"/>
        <v>1</v>
      </c>
      <c r="AR1892" s="26">
        <f t="shared" si="23"/>
        <v>0</v>
      </c>
      <c r="AT1892" s="36"/>
      <c r="AU1892" s="36"/>
      <c r="AZ1892">
        <v>1803000</v>
      </c>
      <c r="BA1892">
        <f t="shared" si="107"/>
        <v>18030000</v>
      </c>
      <c r="BL1892" s="16">
        <v>7212</v>
      </c>
      <c r="BM1892">
        <f t="shared" si="108"/>
        <v>72120</v>
      </c>
    </row>
    <row r="1893" spans="1:65" x14ac:dyDescent="0.2">
      <c r="A1893" s="44">
        <v>40814</v>
      </c>
      <c r="B1893" s="45">
        <v>39.450000000000003</v>
      </c>
      <c r="C1893" s="54">
        <v>36.049999999999997</v>
      </c>
      <c r="D1893" s="31">
        <f t="shared" si="14"/>
        <v>4891.0792938347895</v>
      </c>
      <c r="E1893" s="31">
        <f t="shared" si="15"/>
        <v>1753.8880943501667</v>
      </c>
      <c r="F1893" s="31">
        <f t="shared" si="0"/>
        <v>6644.9673881849558</v>
      </c>
      <c r="G1893" s="31">
        <f t="shared" si="1"/>
        <v>38.55259611937398</v>
      </c>
      <c r="H1893" s="55">
        <f t="shared" si="2"/>
        <v>-9.4313453536754688E-2</v>
      </c>
      <c r="I1893" s="1">
        <v>41.08</v>
      </c>
      <c r="J1893" s="32">
        <f t="shared" si="16"/>
        <v>1.0678401141950387</v>
      </c>
      <c r="K1893" s="72">
        <f t="shared" ca="1" si="83"/>
        <v>3261.4471799294802</v>
      </c>
      <c r="L1893" s="31">
        <v>3246.719971</v>
      </c>
      <c r="M1893" s="21">
        <f t="shared" ca="1" si="84"/>
        <v>4.5360268397105271E-3</v>
      </c>
      <c r="N1893" s="72"/>
      <c r="O1893" s="16"/>
      <c r="P1893" s="21"/>
      <c r="Q1893" s="33">
        <f t="shared" si="17"/>
        <v>0.93215988580496134</v>
      </c>
      <c r="R1893" s="5">
        <f t="shared" ca="1" si="109"/>
        <v>5.9356404982914208</v>
      </c>
      <c r="S1893" s="16">
        <v>5.8</v>
      </c>
      <c r="T1893" s="75">
        <f t="shared" ca="1" si="110"/>
        <v>2.3386292808865689E-2</v>
      </c>
      <c r="U1893" s="5">
        <f t="shared" ca="1" si="5"/>
        <v>11.217592735862787</v>
      </c>
      <c r="V1893" s="76"/>
      <c r="W1893" s="75"/>
      <c r="X1893" s="32">
        <f t="shared" si="18"/>
        <v>1.1356802283900773</v>
      </c>
      <c r="Y1893" s="18">
        <f t="shared" ca="1" si="6"/>
        <v>9577752.6625303589</v>
      </c>
      <c r="Z1893" s="36"/>
      <c r="AA1893" s="36"/>
      <c r="AB1893" s="72"/>
      <c r="AC1893" s="16"/>
      <c r="AD1893" s="36"/>
      <c r="AE1893" s="57">
        <f t="shared" si="120"/>
        <v>15</v>
      </c>
      <c r="AH1893" s="25" t="str">
        <f t="shared" ca="1" si="7"/>
        <v>-</v>
      </c>
      <c r="AI1893" s="15">
        <f t="shared" ca="1" si="8"/>
        <v>34.48590113292493</v>
      </c>
      <c r="AJ1893" s="15">
        <f t="shared" ca="1" si="9"/>
        <v>32.237138725791041</v>
      </c>
      <c r="AK1893" s="17">
        <f t="shared" ca="1" si="10"/>
        <v>-7.8858515908042826E-2</v>
      </c>
      <c r="AL1893" s="17">
        <f t="shared" ca="1" si="11"/>
        <v>-6.3287184447000044E-2</v>
      </c>
      <c r="AM1893" s="26">
        <f t="shared" ca="1" si="12"/>
        <v>1</v>
      </c>
      <c r="AN1893" s="26">
        <f t="shared" ca="1" si="13"/>
        <v>0</v>
      </c>
      <c r="AO1893" s="25">
        <f t="shared" si="20"/>
        <v>0</v>
      </c>
      <c r="AP1893" s="26">
        <f t="shared" si="21"/>
        <v>1</v>
      </c>
      <c r="AQ1893" s="25">
        <f t="shared" si="22"/>
        <v>1</v>
      </c>
      <c r="AR1893" s="26">
        <f t="shared" si="23"/>
        <v>0</v>
      </c>
      <c r="AT1893" s="36"/>
      <c r="AU1893" s="36"/>
      <c r="AZ1893">
        <v>2028750</v>
      </c>
      <c r="BA1893">
        <f t="shared" si="107"/>
        <v>20287500</v>
      </c>
      <c r="BL1893" s="16">
        <v>8115</v>
      </c>
      <c r="BM1893">
        <f t="shared" si="108"/>
        <v>81150</v>
      </c>
    </row>
    <row r="1894" spans="1:65" x14ac:dyDescent="0.2">
      <c r="A1894" s="44">
        <v>40815</v>
      </c>
      <c r="B1894" s="45">
        <v>38.6</v>
      </c>
      <c r="C1894" s="54">
        <v>35.299999999999997</v>
      </c>
      <c r="D1894" s="31">
        <f t="shared" si="14"/>
        <v>4565.0073409124698</v>
      </c>
      <c r="E1894" s="31">
        <f t="shared" si="15"/>
        <v>2110.713019254064</v>
      </c>
      <c r="F1894" s="31">
        <f t="shared" si="0"/>
        <v>6675.7203601665333</v>
      </c>
      <c r="G1894" s="31">
        <f t="shared" si="1"/>
        <v>37.556614029985425</v>
      </c>
      <c r="H1894" s="55">
        <f t="shared" si="2"/>
        <v>-9.3484419263456298E-2</v>
      </c>
      <c r="I1894" s="1">
        <v>38.840000000000003</v>
      </c>
      <c r="J1894" s="32">
        <f t="shared" si="16"/>
        <v>0.97867407627862346</v>
      </c>
      <c r="K1894" s="72">
        <f t="shared" ca="1" si="83"/>
        <v>3191.7636790343631</v>
      </c>
      <c r="L1894" s="31">
        <v>3191.040039</v>
      </c>
      <c r="M1894" s="21">
        <f t="shared" ca="1" si="84"/>
        <v>2.2677247089319366E-4</v>
      </c>
      <c r="N1894" s="72"/>
      <c r="O1894" s="16"/>
      <c r="P1894" s="21"/>
      <c r="Q1894" s="33">
        <f t="shared" si="17"/>
        <v>1.0213259237213765</v>
      </c>
      <c r="R1894" s="5">
        <f t="shared" ca="1" si="109"/>
        <v>6.0619709705369731</v>
      </c>
      <c r="S1894" s="16">
        <v>5.89</v>
      </c>
      <c r="T1894" s="75">
        <f t="shared" ca="1" si="110"/>
        <v>2.9197108749910598E-2</v>
      </c>
      <c r="U1894" s="5">
        <f t="shared" ca="1" si="5"/>
        <v>11.456426033747476</v>
      </c>
      <c r="V1894" s="76"/>
      <c r="W1894" s="75"/>
      <c r="X1894" s="32">
        <f t="shared" si="18"/>
        <v>0.95734815255724681</v>
      </c>
      <c r="Y1894" s="18">
        <f t="shared" ca="1" si="6"/>
        <v>9168640.3604885247</v>
      </c>
      <c r="Z1894" s="36"/>
      <c r="AA1894" s="36"/>
      <c r="AB1894" s="72"/>
      <c r="AC1894" s="16"/>
      <c r="AD1894" s="36"/>
      <c r="AE1894" s="57">
        <f t="shared" si="120"/>
        <v>14</v>
      </c>
      <c r="AH1894" s="25" t="str">
        <f t="shared" ca="1" si="7"/>
        <v>-</v>
      </c>
      <c r="AI1894" s="15">
        <f t="shared" ca="1" si="8"/>
        <v>34.763358487062597</v>
      </c>
      <c r="AJ1894" s="15">
        <f t="shared" ca="1" si="9"/>
        <v>32.612466887812225</v>
      </c>
      <c r="AK1894" s="17">
        <f t="shared" ca="1" si="10"/>
        <v>-8.4562709242075651E-2</v>
      </c>
      <c r="AL1894" s="17">
        <f t="shared" ca="1" si="11"/>
        <v>-6.4850502052239953E-2</v>
      </c>
      <c r="AM1894" s="26">
        <f t="shared" ca="1" si="12"/>
        <v>1</v>
      </c>
      <c r="AN1894" s="26">
        <f t="shared" ca="1" si="13"/>
        <v>0</v>
      </c>
      <c r="AO1894" s="25">
        <f t="shared" si="20"/>
        <v>0</v>
      </c>
      <c r="AP1894" s="26">
        <f t="shared" si="21"/>
        <v>1</v>
      </c>
      <c r="AQ1894" s="25">
        <f t="shared" si="22"/>
        <v>1</v>
      </c>
      <c r="AR1894" s="26">
        <f t="shared" si="23"/>
        <v>0</v>
      </c>
      <c r="AT1894" s="36"/>
      <c r="AU1894" s="36"/>
      <c r="AZ1894">
        <v>1954500</v>
      </c>
      <c r="BA1894">
        <f t="shared" si="107"/>
        <v>19545000</v>
      </c>
      <c r="BL1894" s="16">
        <v>7818</v>
      </c>
      <c r="BM1894">
        <f t="shared" si="108"/>
        <v>78180</v>
      </c>
    </row>
    <row r="1895" spans="1:65" x14ac:dyDescent="0.2">
      <c r="A1895" s="44">
        <v>40816</v>
      </c>
      <c r="B1895" s="13">
        <v>42.15</v>
      </c>
      <c r="C1895" s="14">
        <v>37.75</v>
      </c>
      <c r="D1895" s="31">
        <f t="shared" si="14"/>
        <v>4238.93538799015</v>
      </c>
      <c r="E1895" s="31">
        <f t="shared" si="15"/>
        <v>2467.2676193334273</v>
      </c>
      <c r="F1895" s="16">
        <f t="shared" si="0"/>
        <v>6706.2030073235774</v>
      </c>
      <c r="G1895" s="16">
        <f t="shared" si="1"/>
        <v>40.53120356434011</v>
      </c>
      <c r="H1895" s="17">
        <f t="shared" si="2"/>
        <v>-0.11655629139072854</v>
      </c>
      <c r="I1895">
        <v>42.96</v>
      </c>
      <c r="J1895" s="32">
        <f t="shared" si="16"/>
        <v>1.0841306660046246</v>
      </c>
      <c r="K1895" s="72">
        <f t="shared" ca="1" si="83"/>
        <v>3460.1478140367699</v>
      </c>
      <c r="L1895" s="16">
        <v>3415.679932</v>
      </c>
      <c r="M1895" s="21">
        <f t="shared" ca="1" si="84"/>
        <v>1.3018749684409798E-2</v>
      </c>
      <c r="N1895" s="72"/>
      <c r="O1895" s="16"/>
      <c r="P1895" s="21"/>
      <c r="Q1895" s="33">
        <f t="shared" si="17"/>
        <v>0.91586933399537529</v>
      </c>
      <c r="R1895" s="5">
        <f t="shared" ca="1" si="109"/>
        <v>5.5517420275786895</v>
      </c>
      <c r="S1895" s="16">
        <v>5.48</v>
      </c>
      <c r="T1895" s="75">
        <f t="shared" ca="1" si="110"/>
        <v>1.3091610872023554E-2</v>
      </c>
      <c r="U1895" s="5">
        <f t="shared" ca="1" si="5"/>
        <v>10.492230063154798</v>
      </c>
      <c r="V1895" s="76"/>
      <c r="W1895" s="75"/>
      <c r="X1895" s="32">
        <f t="shared" si="18"/>
        <v>1.1682613320092494</v>
      </c>
      <c r="Y1895" s="18">
        <f t="shared" ca="1" si="6"/>
        <v>10710663.05160361</v>
      </c>
      <c r="Z1895" s="36"/>
      <c r="AA1895" s="36"/>
      <c r="AB1895" s="72"/>
      <c r="AC1895" s="16"/>
      <c r="AD1895" s="36"/>
      <c r="AE1895" s="24">
        <f t="shared" si="120"/>
        <v>13</v>
      </c>
      <c r="AH1895" s="25" t="str">
        <f t="shared" ca="1" si="7"/>
        <v>-</v>
      </c>
      <c r="AI1895" s="15">
        <f t="shared" ca="1" si="8"/>
        <v>35.21642325542917</v>
      </c>
      <c r="AJ1895" s="15">
        <f t="shared" ca="1" si="9"/>
        <v>33.066242998929674</v>
      </c>
      <c r="AK1895" s="17">
        <f t="shared" ca="1" si="10"/>
        <v>-9.0935144753584038E-2</v>
      </c>
      <c r="AL1895" s="17">
        <f t="shared" ca="1" si="11"/>
        <v>-6.7372439782045393E-2</v>
      </c>
      <c r="AM1895" s="26">
        <f t="shared" ca="1" si="12"/>
        <v>1</v>
      </c>
      <c r="AN1895" s="26">
        <f t="shared" ca="1" si="13"/>
        <v>0</v>
      </c>
      <c r="AO1895" s="25">
        <f t="shared" si="20"/>
        <v>0</v>
      </c>
      <c r="AP1895" s="26">
        <f t="shared" si="21"/>
        <v>1</v>
      </c>
      <c r="AQ1895" s="25">
        <f t="shared" si="22"/>
        <v>1</v>
      </c>
      <c r="AR1895" s="26">
        <f t="shared" si="23"/>
        <v>0</v>
      </c>
      <c r="AT1895" s="36"/>
      <c r="AU1895" s="36"/>
      <c r="AZ1895">
        <v>2235750</v>
      </c>
      <c r="BA1895">
        <f t="shared" si="107"/>
        <v>22357500</v>
      </c>
      <c r="BL1895" s="16">
        <v>8943</v>
      </c>
      <c r="BM1895">
        <f t="shared" si="108"/>
        <v>89430</v>
      </c>
    </row>
    <row r="1896" spans="1:65" x14ac:dyDescent="0.2">
      <c r="A1896" s="44">
        <v>40819</v>
      </c>
      <c r="B1896" s="45">
        <v>45.05</v>
      </c>
      <c r="C1896" s="54">
        <v>40.549999999999997</v>
      </c>
      <c r="D1896" s="31">
        <f t="shared" si="14"/>
        <v>3912.8634350678308</v>
      </c>
      <c r="E1896" s="31">
        <f t="shared" si="15"/>
        <v>2831.3453098149043</v>
      </c>
      <c r="F1896" s="31">
        <f t="shared" si="0"/>
        <v>6744.2087448827351</v>
      </c>
      <c r="G1896" s="31">
        <f t="shared" si="1"/>
        <v>43.160815608453021</v>
      </c>
      <c r="H1896" s="55">
        <f t="shared" si="2"/>
        <v>-0.11097410604192359</v>
      </c>
      <c r="I1896" s="1">
        <v>45.45</v>
      </c>
      <c r="J1896" s="32">
        <f t="shared" si="16"/>
        <v>1.0709136413118621</v>
      </c>
      <c r="K1896" s="72">
        <f t="shared" ca="1" si="83"/>
        <v>3705.3684284026099</v>
      </c>
      <c r="L1896" s="31">
        <v>3637.76001</v>
      </c>
      <c r="M1896" s="21">
        <f t="shared" ca="1" si="84"/>
        <v>1.8585178301140849E-2</v>
      </c>
      <c r="N1896" s="72"/>
      <c r="O1896" s="16"/>
      <c r="P1896" s="21"/>
      <c r="Q1896" s="33">
        <f t="shared" si="17"/>
        <v>0.92908635868813794</v>
      </c>
      <c r="R1896" s="5">
        <f t="shared" ca="1" si="109"/>
        <v>5.1578329072921916</v>
      </c>
      <c r="S1896" s="16">
        <v>5.12</v>
      </c>
      <c r="T1896" s="75">
        <f t="shared" ca="1" si="110"/>
        <v>7.3892397055061454E-3</v>
      </c>
      <c r="U1896" s="5">
        <f t="shared" ca="1" si="5"/>
        <v>9.7478540904603914</v>
      </c>
      <c r="V1896" s="76"/>
      <c r="W1896" s="75"/>
      <c r="X1896" s="32">
        <f t="shared" si="18"/>
        <v>1.1418272826237241</v>
      </c>
      <c r="Y1896" s="18">
        <f t="shared" ca="1" si="6"/>
        <v>12228922.410679279</v>
      </c>
      <c r="Z1896" s="36"/>
      <c r="AA1896" s="36"/>
      <c r="AB1896" s="72"/>
      <c r="AC1896" s="16"/>
      <c r="AD1896" s="36"/>
      <c r="AE1896" s="57">
        <f t="shared" si="120"/>
        <v>12</v>
      </c>
      <c r="AF1896" s="36"/>
      <c r="AH1896" s="25" t="str">
        <f t="shared" ca="1" si="7"/>
        <v>-</v>
      </c>
      <c r="AI1896" s="15">
        <f t="shared" ca="1" si="8"/>
        <v>35.773746146827044</v>
      </c>
      <c r="AJ1896" s="15">
        <f t="shared" ca="1" si="9"/>
        <v>33.469918654295896</v>
      </c>
      <c r="AK1896" s="17">
        <f t="shared" ca="1" si="10"/>
        <v>-9.4574747385455238E-2</v>
      </c>
      <c r="AL1896" s="17">
        <f t="shared" ca="1" si="11"/>
        <v>-6.7072431395193838E-2</v>
      </c>
      <c r="AM1896" s="26">
        <f t="shared" ca="1" si="12"/>
        <v>1</v>
      </c>
      <c r="AN1896" s="26">
        <f t="shared" ca="1" si="13"/>
        <v>0</v>
      </c>
      <c r="AO1896" s="25">
        <f t="shared" si="20"/>
        <v>0</v>
      </c>
      <c r="AP1896" s="26">
        <f t="shared" si="21"/>
        <v>1</v>
      </c>
      <c r="AQ1896" s="25">
        <f t="shared" si="22"/>
        <v>1</v>
      </c>
      <c r="AR1896" s="26">
        <f t="shared" si="23"/>
        <v>0</v>
      </c>
      <c r="AZ1896">
        <v>2522500</v>
      </c>
      <c r="BA1896">
        <f t="shared" si="107"/>
        <v>25225000</v>
      </c>
      <c r="BL1896" s="16">
        <v>10090</v>
      </c>
      <c r="BM1896">
        <f t="shared" si="108"/>
        <v>100900</v>
      </c>
    </row>
    <row r="1897" spans="1:65" x14ac:dyDescent="0.2">
      <c r="A1897" s="44">
        <v>40820</v>
      </c>
      <c r="B1897" s="64">
        <v>40.799999999999997</v>
      </c>
      <c r="C1897" s="65">
        <v>38.1</v>
      </c>
      <c r="D1897" s="4">
        <f t="shared" si="14"/>
        <v>3586.7914821455115</v>
      </c>
      <c r="E1897" s="4">
        <f t="shared" si="15"/>
        <v>3193.6028062181222</v>
      </c>
      <c r="F1897" s="4">
        <f t="shared" si="0"/>
        <v>6780.3942883636337</v>
      </c>
      <c r="G1897" s="4">
        <f t="shared" si="1"/>
        <v>39.528285227956864</v>
      </c>
      <c r="H1897" s="66">
        <f t="shared" si="2"/>
        <v>-7.0866141732283339E-2</v>
      </c>
      <c r="I1897" s="3">
        <v>40.82</v>
      </c>
      <c r="J1897" s="67">
        <f t="shared" si="16"/>
        <v>0.92075116518365141</v>
      </c>
      <c r="K1897" s="72">
        <f t="shared" ca="1" si="83"/>
        <v>3411.5832088046545</v>
      </c>
      <c r="L1897" s="4">
        <v>3382.3999020000001</v>
      </c>
      <c r="M1897" s="68">
        <f t="shared" ca="1" si="84"/>
        <v>8.6279883071775296E-3</v>
      </c>
      <c r="N1897" s="72"/>
      <c r="O1897" s="4"/>
      <c r="P1897" s="68"/>
      <c r="Q1897" s="69">
        <f t="shared" si="17"/>
        <v>1.0792488348163485</v>
      </c>
      <c r="R1897" s="5">
        <f t="shared" ca="1" si="109"/>
        <v>5.5663532587561768</v>
      </c>
      <c r="S1897" s="4">
        <v>5.46</v>
      </c>
      <c r="T1897" s="77">
        <f t="shared" ca="1" si="110"/>
        <v>1.947861881981261E-2</v>
      </c>
      <c r="U1897" s="5">
        <f>V1897</f>
        <v>10.52</v>
      </c>
      <c r="V1897" s="83">
        <v>10.52</v>
      </c>
      <c r="W1897" s="77"/>
      <c r="X1897" s="67">
        <f t="shared" si="18"/>
        <v>0.84150233036730282</v>
      </c>
      <c r="Y1897" s="84">
        <f>Z1897</f>
        <v>10289989.445482001</v>
      </c>
      <c r="Z1897" s="4">
        <v>10289989.445482001</v>
      </c>
      <c r="AA1897" s="79"/>
      <c r="AB1897" s="72"/>
      <c r="AC1897" s="4"/>
      <c r="AD1897" s="79"/>
      <c r="AE1897" s="9">
        <f t="shared" si="120"/>
        <v>11</v>
      </c>
      <c r="AF1897" s="3" t="s">
        <v>83</v>
      </c>
      <c r="AG1897" s="3"/>
      <c r="AH1897" s="25" t="str">
        <f t="shared" ca="1" si="7"/>
        <v>-</v>
      </c>
      <c r="AI1897" s="15">
        <f t="shared" ca="1" si="8"/>
        <v>36.073736013827684</v>
      </c>
      <c r="AJ1897" s="15">
        <f t="shared" ca="1" si="9"/>
        <v>33.765786812615374</v>
      </c>
      <c r="AK1897" s="17">
        <f t="shared" ca="1" si="10"/>
        <v>-9.2937163898953012E-2</v>
      </c>
      <c r="AL1897" s="17">
        <f t="shared" ca="1" si="11"/>
        <v>-6.5706272814089223E-2</v>
      </c>
      <c r="AM1897" s="26">
        <f t="shared" ca="1" si="12"/>
        <v>1</v>
      </c>
      <c r="AN1897" s="26">
        <f t="shared" ca="1" si="13"/>
        <v>0</v>
      </c>
      <c r="AO1897" s="25">
        <f t="shared" si="20"/>
        <v>0</v>
      </c>
      <c r="AP1897" s="26">
        <f t="shared" si="21"/>
        <v>1</v>
      </c>
      <c r="AQ1897" s="25">
        <f t="shared" si="22"/>
        <v>1</v>
      </c>
      <c r="AR1897" s="26">
        <f t="shared" si="23"/>
        <v>0</v>
      </c>
      <c r="AT1897" s="74"/>
      <c r="AU1897">
        <f t="shared" ref="AU1897:AU2807" si="121">5*Z1897</f>
        <v>51449947.227410004</v>
      </c>
      <c r="AY1897">
        <v>2074464</v>
      </c>
      <c r="AZ1897">
        <v>2170250</v>
      </c>
      <c r="BA1897">
        <f t="shared" si="107"/>
        <v>21702500</v>
      </c>
      <c r="BL1897" s="4">
        <v>8681</v>
      </c>
      <c r="BM1897">
        <f t="shared" si="108"/>
        <v>86810</v>
      </c>
    </row>
    <row r="1898" spans="1:65" x14ac:dyDescent="0.2">
      <c r="A1898" s="44">
        <v>40821</v>
      </c>
      <c r="B1898" s="45">
        <v>38.450000000000003</v>
      </c>
      <c r="C1898" s="54">
        <v>36.299999999999997</v>
      </c>
      <c r="D1898" s="31">
        <f t="shared" si="14"/>
        <v>3260.7195292231922</v>
      </c>
      <c r="E1898" s="31">
        <f t="shared" si="15"/>
        <v>3542.7822203711567</v>
      </c>
      <c r="F1898" s="31">
        <f t="shared" si="0"/>
        <v>6803.5017495943484</v>
      </c>
      <c r="G1898" s="31">
        <f t="shared" si="1"/>
        <v>37.330432157711705</v>
      </c>
      <c r="H1898" s="55">
        <f t="shared" si="2"/>
        <v>-5.9228650137741257E-2</v>
      </c>
      <c r="I1898" s="1">
        <v>37.81</v>
      </c>
      <c r="J1898" s="32">
        <f t="shared" si="16"/>
        <v>0.94761645692511154</v>
      </c>
      <c r="K1898" s="72">
        <f t="shared" ca="1" si="83"/>
        <v>3232.7405951031606</v>
      </c>
      <c r="L1898" s="31">
        <v>3216.639893</v>
      </c>
      <c r="M1898" s="21">
        <f t="shared" ca="1" si="84"/>
        <v>5.0054412799513609E-3</v>
      </c>
      <c r="N1898" s="72"/>
      <c r="O1898" s="16"/>
      <c r="P1898" s="21"/>
      <c r="Q1898" s="33">
        <f t="shared" si="17"/>
        <v>1.0523835430748885</v>
      </c>
      <c r="R1898" s="5">
        <f t="shared" ca="1" si="109"/>
        <v>5.8576945304401065</v>
      </c>
      <c r="S1898" s="16">
        <v>5.72</v>
      </c>
      <c r="T1898" s="75">
        <f t="shared" ca="1" si="110"/>
        <v>2.4072470356662014E-2</v>
      </c>
      <c r="U1898" s="5">
        <f t="shared" ref="U1898:U3309" ca="1" si="122">U1897*Q1898*$AY$27</f>
        <v>11.070695850102139</v>
      </c>
      <c r="V1898" s="85">
        <v>11.35</v>
      </c>
      <c r="W1898" s="36">
        <f t="shared" ref="W1898:W2852" ca="1" si="123">IF(AND(NOT(ISBLANK(V1898)),ROW($A1898)-1&lt;=$AY$25+$AY$26),IF($AY$46,ABS((U1898-V1898)/V1898),(U1898-V1898)/V1898),"")</f>
        <v>-2.4608295145185994E-2</v>
      </c>
      <c r="X1898" s="32">
        <f t="shared" si="18"/>
        <v>0.89523291385022319</v>
      </c>
      <c r="Y1898" s="72">
        <f t="shared" ref="Y1898:Y3309" ca="1" si="124">Y1897*X1898*$AY$34</f>
        <v>9211330.9683442824</v>
      </c>
      <c r="Z1898" s="16">
        <v>9068990.6978699993</v>
      </c>
      <c r="AA1898" s="36">
        <f t="shared" ref="AA1898:AA2852" ca="1" si="125">IF(AND(NOT(ISBLANK(Z1898)),ROW($A1898)-1&lt;=$AY$32+$AY$33),IF($AY$46,ABS((Y1898-Z1898)/Z1898),(Y1898-Z1898)/Z1898),"")</f>
        <v>1.5695271416224295E-2</v>
      </c>
      <c r="AB1898" s="72"/>
      <c r="AC1898" s="16"/>
      <c r="AD1898" s="36"/>
      <c r="AE1898" s="57">
        <f t="shared" si="120"/>
        <v>10</v>
      </c>
      <c r="AF1898" s="36"/>
      <c r="AH1898" s="25" t="str">
        <f t="shared" ca="1" si="7"/>
        <v>-</v>
      </c>
      <c r="AI1898" s="15">
        <f t="shared" ca="1" si="8"/>
        <v>36.226384966072516</v>
      </c>
      <c r="AJ1898" s="15">
        <f t="shared" ca="1" si="9"/>
        <v>33.88499239830864</v>
      </c>
      <c r="AK1898" s="17">
        <f t="shared" ca="1" si="10"/>
        <v>-9.0903843683814614E-2</v>
      </c>
      <c r="AL1898" s="17">
        <f t="shared" ca="1" si="11"/>
        <v>-6.4607209962634041E-2</v>
      </c>
      <c r="AM1898" s="26">
        <f t="shared" ca="1" si="12"/>
        <v>1</v>
      </c>
      <c r="AN1898" s="26">
        <f t="shared" ca="1" si="13"/>
        <v>0</v>
      </c>
      <c r="AO1898" s="25">
        <f t="shared" si="20"/>
        <v>0</v>
      </c>
      <c r="AP1898" s="26">
        <f t="shared" si="21"/>
        <v>1</v>
      </c>
      <c r="AQ1898" s="25">
        <f t="shared" si="22"/>
        <v>1</v>
      </c>
      <c r="AR1898" s="26">
        <f t="shared" si="23"/>
        <v>0</v>
      </c>
      <c r="AT1898" s="74"/>
      <c r="AU1898">
        <f t="shared" si="121"/>
        <v>45344953.489349999</v>
      </c>
      <c r="AY1898">
        <v>1828310.5</v>
      </c>
      <c r="AZ1898">
        <v>1950250</v>
      </c>
      <c r="BA1898">
        <f t="shared" si="107"/>
        <v>19502500</v>
      </c>
      <c r="BL1898" s="16">
        <v>7801</v>
      </c>
      <c r="BM1898">
        <f t="shared" si="108"/>
        <v>78010</v>
      </c>
    </row>
    <row r="1899" spans="1:65" x14ac:dyDescent="0.2">
      <c r="A1899" s="44">
        <v>40822</v>
      </c>
      <c r="B1899" s="13">
        <v>37.85</v>
      </c>
      <c r="C1899" s="14">
        <v>35.9</v>
      </c>
      <c r="D1899" s="31">
        <f t="shared" si="14"/>
        <v>2934.647576300873</v>
      </c>
      <c r="E1899" s="31">
        <f t="shared" si="15"/>
        <v>3888.1669749128419</v>
      </c>
      <c r="F1899" s="16">
        <f t="shared" si="0"/>
        <v>6822.8145512137144</v>
      </c>
      <c r="G1899" s="16">
        <f t="shared" si="1"/>
        <v>36.738739310709938</v>
      </c>
      <c r="H1899" s="17">
        <f t="shared" si="2"/>
        <v>-5.4317548746518174E-2</v>
      </c>
      <c r="I1899">
        <v>36.270000000000003</v>
      </c>
      <c r="J1899" s="32">
        <f t="shared" si="16"/>
        <v>0.98694351570432548</v>
      </c>
      <c r="K1899" s="72">
        <f t="shared" ca="1" si="83"/>
        <v>3190.4022966796579</v>
      </c>
      <c r="L1899" s="16">
        <v>3160.320068</v>
      </c>
      <c r="M1899" s="21">
        <f t="shared" ca="1" si="84"/>
        <v>9.5187284934387453E-3</v>
      </c>
      <c r="N1899" s="72"/>
      <c r="O1899" s="16"/>
      <c r="P1899" s="21"/>
      <c r="Q1899" s="33">
        <f t="shared" si="17"/>
        <v>1.0130564842956744</v>
      </c>
      <c r="R1899" s="5">
        <f t="shared" ca="1" si="109"/>
        <v>5.9339282171420553</v>
      </c>
      <c r="S1899" s="16">
        <v>5.83</v>
      </c>
      <c r="T1899" s="75">
        <f t="shared" ca="1" si="110"/>
        <v>1.7826452339975169E-2</v>
      </c>
      <c r="U1899" s="5">
        <f t="shared" ca="1" si="122"/>
        <v>11.214856258002495</v>
      </c>
      <c r="V1899" s="85">
        <v>11.58</v>
      </c>
      <c r="W1899" s="36">
        <f t="shared" ca="1" si="123"/>
        <v>-3.153227478389508E-2</v>
      </c>
      <c r="X1899" s="32">
        <f t="shared" si="18"/>
        <v>0.97388703140865096</v>
      </c>
      <c r="Y1899" s="72">
        <f t="shared" ca="1" si="124"/>
        <v>8970205.3759352025</v>
      </c>
      <c r="Z1899" s="16">
        <v>8699991.0763549991</v>
      </c>
      <c r="AA1899" s="36">
        <f t="shared" ca="1" si="125"/>
        <v>3.1059146751839427E-2</v>
      </c>
      <c r="AB1899" s="72"/>
      <c r="AC1899" s="16"/>
      <c r="AD1899" s="36"/>
      <c r="AE1899" s="24">
        <f t="shared" si="120"/>
        <v>9</v>
      </c>
      <c r="AF1899" s="36"/>
      <c r="AH1899" s="25" t="str">
        <f t="shared" ca="1" si="7"/>
        <v>-</v>
      </c>
      <c r="AI1899" s="15">
        <f t="shared" ca="1" si="8"/>
        <v>36.43984047905748</v>
      </c>
      <c r="AJ1899" s="15">
        <f t="shared" ca="1" si="9"/>
        <v>34.124281082913235</v>
      </c>
      <c r="AK1899" s="17">
        <f t="shared" ca="1" si="10"/>
        <v>-8.4237859552108538E-2</v>
      </c>
      <c r="AL1899" s="17">
        <f t="shared" ca="1" si="11"/>
        <v>-6.4977863210904332E-2</v>
      </c>
      <c r="AM1899" s="26">
        <f t="shared" ca="1" si="12"/>
        <v>1</v>
      </c>
      <c r="AN1899" s="26">
        <f t="shared" ca="1" si="13"/>
        <v>0</v>
      </c>
      <c r="AO1899" s="25">
        <f t="shared" si="20"/>
        <v>0</v>
      </c>
      <c r="AP1899" s="26">
        <f t="shared" si="21"/>
        <v>1</v>
      </c>
      <c r="AQ1899" s="25">
        <f t="shared" si="22"/>
        <v>1</v>
      </c>
      <c r="AR1899" s="26">
        <f t="shared" si="23"/>
        <v>0</v>
      </c>
      <c r="AT1899" s="74"/>
      <c r="AU1899">
        <f t="shared" si="121"/>
        <v>43499955.381774992</v>
      </c>
      <c r="AY1899">
        <v>1753920</v>
      </c>
      <c r="AZ1899">
        <v>1890000</v>
      </c>
      <c r="BA1899">
        <f t="shared" si="107"/>
        <v>18900000</v>
      </c>
      <c r="BL1899" s="16">
        <v>7560</v>
      </c>
      <c r="BM1899">
        <f t="shared" si="108"/>
        <v>75600</v>
      </c>
    </row>
    <row r="1900" spans="1:65" x14ac:dyDescent="0.2">
      <c r="A1900" s="44">
        <v>40823</v>
      </c>
      <c r="B1900" s="13">
        <v>37.950000000000003</v>
      </c>
      <c r="C1900" s="14">
        <v>35.950000000000003</v>
      </c>
      <c r="D1900" s="31">
        <f t="shared" si="14"/>
        <v>2608.5756233785537</v>
      </c>
      <c r="E1900" s="31">
        <f t="shared" si="15"/>
        <v>4231.9503570328916</v>
      </c>
      <c r="F1900" s="16">
        <f t="shared" si="0"/>
        <v>6840.5259804114448</v>
      </c>
      <c r="G1900" s="16">
        <f t="shared" si="1"/>
        <v>36.712682761778403</v>
      </c>
      <c r="H1900" s="17">
        <f t="shared" si="2"/>
        <v>-5.5632823365785899E-2</v>
      </c>
      <c r="I1900">
        <v>36.200000000000003</v>
      </c>
      <c r="J1900" s="32">
        <f t="shared" si="16"/>
        <v>1.0018848322617397</v>
      </c>
      <c r="K1900" s="72">
        <f t="shared" ca="1" si="83"/>
        <v>3196.2853583944038</v>
      </c>
      <c r="L1900" s="16">
        <v>3214.080078</v>
      </c>
      <c r="M1900" s="21">
        <f t="shared" ca="1" si="84"/>
        <v>-5.5364891893636657E-3</v>
      </c>
      <c r="N1900" s="72"/>
      <c r="O1900" s="16"/>
      <c r="P1900" s="21"/>
      <c r="Q1900" s="33">
        <f t="shared" si="17"/>
        <v>0.99811516773826015</v>
      </c>
      <c r="R1900" s="5">
        <f t="shared" ca="1" si="109"/>
        <v>5.9224970240842447</v>
      </c>
      <c r="S1900" s="16">
        <v>5.72</v>
      </c>
      <c r="T1900" s="75">
        <f t="shared" ca="1" si="110"/>
        <v>3.5401577637105767E-2</v>
      </c>
      <c r="U1900" s="5">
        <f t="shared" ca="1" si="122"/>
        <v>11.193334913325732</v>
      </c>
      <c r="V1900" s="85">
        <v>11.67</v>
      </c>
      <c r="W1900" s="36">
        <f t="shared" ca="1" si="123"/>
        <v>-4.0845337332842187E-2</v>
      </c>
      <c r="X1900" s="32">
        <f t="shared" si="18"/>
        <v>1.0037696645234797</v>
      </c>
      <c r="Y1900" s="72">
        <f t="shared" ca="1" si="124"/>
        <v>9003427.4581678845</v>
      </c>
      <c r="Z1900" s="16">
        <v>8825990.9471160006</v>
      </c>
      <c r="AA1900" s="36">
        <f t="shared" ca="1" si="125"/>
        <v>2.0103862797396531E-2</v>
      </c>
      <c r="AB1900" s="72"/>
      <c r="AC1900" s="16"/>
      <c r="AD1900" s="36"/>
      <c r="AE1900" s="24">
        <f t="shared" si="120"/>
        <v>8</v>
      </c>
      <c r="AF1900" s="36"/>
      <c r="AH1900" s="25" t="str">
        <f t="shared" ca="1" si="7"/>
        <v>-</v>
      </c>
      <c r="AI1900" s="15">
        <f t="shared" ca="1" si="8"/>
        <v>36.615411660947096</v>
      </c>
      <c r="AJ1900" s="15">
        <f t="shared" ca="1" si="9"/>
        <v>34.274784328304285</v>
      </c>
      <c r="AK1900" s="17">
        <f t="shared" ca="1" si="10"/>
        <v>-7.7929260235830133E-2</v>
      </c>
      <c r="AL1900" s="17">
        <f t="shared" ca="1" si="11"/>
        <v>-6.7206834794153805E-2</v>
      </c>
      <c r="AM1900" s="26">
        <f t="shared" ca="1" si="12"/>
        <v>1</v>
      </c>
      <c r="AN1900" s="26">
        <f t="shared" ca="1" si="13"/>
        <v>0</v>
      </c>
      <c r="AO1900" s="25">
        <f t="shared" si="20"/>
        <v>0</v>
      </c>
      <c r="AP1900" s="26">
        <f t="shared" si="21"/>
        <v>1</v>
      </c>
      <c r="AQ1900" s="25">
        <f t="shared" si="22"/>
        <v>1</v>
      </c>
      <c r="AR1900" s="26">
        <f t="shared" si="23"/>
        <v>0</v>
      </c>
      <c r="AT1900" s="74"/>
      <c r="AU1900">
        <f t="shared" si="121"/>
        <v>44129954.735580005</v>
      </c>
      <c r="AY1900">
        <v>1779321.5</v>
      </c>
      <c r="AZ1900">
        <v>1947500</v>
      </c>
      <c r="BA1900">
        <f t="shared" si="107"/>
        <v>19475000</v>
      </c>
      <c r="BL1900" s="16">
        <v>7790</v>
      </c>
      <c r="BM1900">
        <f t="shared" si="108"/>
        <v>77900</v>
      </c>
    </row>
    <row r="1901" spans="1:65" x14ac:dyDescent="0.2">
      <c r="A1901" s="44">
        <v>40826</v>
      </c>
      <c r="B1901" s="45">
        <v>34.700000000000003</v>
      </c>
      <c r="C1901" s="54">
        <v>33.65</v>
      </c>
      <c r="D1901" s="31">
        <f t="shared" si="14"/>
        <v>2282.5036704562344</v>
      </c>
      <c r="E1901" s="31">
        <f t="shared" si="15"/>
        <v>4576.1626133166747</v>
      </c>
      <c r="F1901" s="31">
        <f t="shared" si="0"/>
        <v>6858.6662837729091</v>
      </c>
      <c r="G1901" s="31">
        <f t="shared" si="1"/>
        <v>33.999430742774187</v>
      </c>
      <c r="H1901" s="55">
        <f t="shared" si="2"/>
        <v>-3.1203566121842607E-2</v>
      </c>
      <c r="I1901" s="1">
        <v>33.020000000000003</v>
      </c>
      <c r="J1901" s="32">
        <f t="shared" si="16"/>
        <v>0.92855086672719245</v>
      </c>
      <c r="K1901" s="72">
        <f t="shared" ca="1" si="83"/>
        <v>2967.7925439565679</v>
      </c>
      <c r="L1901" s="31">
        <v>2983.040039</v>
      </c>
      <c r="M1901" s="21">
        <f t="shared" ca="1" si="84"/>
        <v>-5.1113946993964843E-3</v>
      </c>
      <c r="N1901" s="72"/>
      <c r="O1901" s="16"/>
      <c r="P1901" s="21"/>
      <c r="Q1901" s="33">
        <f t="shared" si="17"/>
        <v>1.0714491332728076</v>
      </c>
      <c r="R1901" s="5">
        <f t="shared" ca="1" si="109"/>
        <v>6.3453899516534458</v>
      </c>
      <c r="S1901" s="16">
        <v>6.14</v>
      </c>
      <c r="T1901" s="75">
        <f t="shared" ca="1" si="110"/>
        <v>3.3451132191115E-2</v>
      </c>
      <c r="U1901" s="5">
        <f t="shared" ca="1" si="122"/>
        <v>11.992678402716555</v>
      </c>
      <c r="V1901" s="85">
        <v>12.15</v>
      </c>
      <c r="W1901" s="36">
        <f t="shared" ca="1" si="123"/>
        <v>-1.2948279611806206E-2</v>
      </c>
      <c r="X1901" s="32">
        <f t="shared" si="18"/>
        <v>0.8571017334543849</v>
      </c>
      <c r="Y1901" s="72">
        <f t="shared" ca="1" si="124"/>
        <v>7716345.4111584434</v>
      </c>
      <c r="Z1901" s="16">
        <v>7796992.002568</v>
      </c>
      <c r="AA1901" s="36">
        <f t="shared" ca="1" si="125"/>
        <v>-1.0343295386604858E-2</v>
      </c>
      <c r="AB1901" s="72"/>
      <c r="AC1901" s="16"/>
      <c r="AD1901" s="36"/>
      <c r="AE1901" s="57">
        <f t="shared" si="120"/>
        <v>7</v>
      </c>
      <c r="AF1901" s="36"/>
      <c r="AH1901" s="25" t="str">
        <f t="shared" ca="1" si="7"/>
        <v>-</v>
      </c>
      <c r="AI1901" s="15">
        <f t="shared" ca="1" si="8"/>
        <v>36.528860497112362</v>
      </c>
      <c r="AJ1901" s="15">
        <f t="shared" ca="1" si="9"/>
        <v>34.393921307353459</v>
      </c>
      <c r="AK1901" s="17">
        <f t="shared" ca="1" si="10"/>
        <v>-6.3703806024349149E-2</v>
      </c>
      <c r="AL1901" s="17">
        <f t="shared" ca="1" si="11"/>
        <v>-6.8764592998590016E-2</v>
      </c>
      <c r="AM1901" s="26">
        <f t="shared" ca="1" si="12"/>
        <v>1</v>
      </c>
      <c r="AN1901" s="26">
        <f t="shared" ca="1" si="13"/>
        <v>1</v>
      </c>
      <c r="AO1901" s="25">
        <f t="shared" si="20"/>
        <v>0</v>
      </c>
      <c r="AP1901" s="26">
        <f t="shared" si="21"/>
        <v>1</v>
      </c>
      <c r="AQ1901" s="25">
        <f t="shared" si="22"/>
        <v>1</v>
      </c>
      <c r="AR1901" s="26">
        <f t="shared" si="23"/>
        <v>0</v>
      </c>
      <c r="AT1901" s="74"/>
      <c r="AU1901">
        <f t="shared" si="121"/>
        <v>38984960.012840003</v>
      </c>
      <c r="AY1901">
        <v>1571875.25</v>
      </c>
      <c r="AZ1901">
        <v>1675000</v>
      </c>
      <c r="BA1901">
        <f t="shared" si="107"/>
        <v>16750000</v>
      </c>
      <c r="BL1901" s="16">
        <v>6700</v>
      </c>
      <c r="BM1901">
        <f t="shared" si="108"/>
        <v>67000</v>
      </c>
    </row>
    <row r="1902" spans="1:65" x14ac:dyDescent="0.2">
      <c r="A1902" s="44">
        <v>40827</v>
      </c>
      <c r="B1902" s="13">
        <v>34.5</v>
      </c>
      <c r="C1902" s="14">
        <v>33.5</v>
      </c>
      <c r="D1902" s="31">
        <f t="shared" si="14"/>
        <v>1956.4317175339152</v>
      </c>
      <c r="E1902" s="31">
        <f t="shared" si="15"/>
        <v>4912.4091739824835</v>
      </c>
      <c r="F1902" s="16">
        <f t="shared" si="0"/>
        <v>6868.8408915163982</v>
      </c>
      <c r="G1902" s="16">
        <f t="shared" si="1"/>
        <v>33.784827054292421</v>
      </c>
      <c r="H1902" s="17">
        <f t="shared" si="2"/>
        <v>-2.9850746268656803E-2</v>
      </c>
      <c r="I1902">
        <v>32.86</v>
      </c>
      <c r="J1902" s="32">
        <f t="shared" si="16"/>
        <v>0.99516212489999512</v>
      </c>
      <c r="K1902" s="72">
        <f t="shared" ca="1" si="83"/>
        <v>2953.314328690079</v>
      </c>
      <c r="L1902" s="16">
        <v>2946.5600589999999</v>
      </c>
      <c r="M1902" s="21">
        <f t="shared" ca="1" si="84"/>
        <v>2.2922559034385956E-3</v>
      </c>
      <c r="N1902" s="72"/>
      <c r="O1902" s="16"/>
      <c r="P1902" s="21"/>
      <c r="Q1902" s="33">
        <f t="shared" si="17"/>
        <v>1.0048378751000049</v>
      </c>
      <c r="R1902" s="5">
        <f t="shared" ca="1" si="109"/>
        <v>6.3758225362537049</v>
      </c>
      <c r="S1902" s="16">
        <v>6.21</v>
      </c>
      <c r="T1902" s="75">
        <f t="shared" ca="1" si="110"/>
        <v>2.6702501812190808E-2</v>
      </c>
      <c r="U1902" s="5">
        <f t="shared" ca="1" si="122"/>
        <v>12.050284922093192</v>
      </c>
      <c r="V1902" s="85">
        <v>12.31</v>
      </c>
      <c r="W1902" s="36">
        <f t="shared" ca="1" si="123"/>
        <v>-2.1097894224761011E-2</v>
      </c>
      <c r="X1902" s="32">
        <f t="shared" si="18"/>
        <v>0.99032424979999023</v>
      </c>
      <c r="Y1902" s="72">
        <f t="shared" ca="1" si="124"/>
        <v>7641181.0573619967</v>
      </c>
      <c r="Z1902" s="16">
        <v>7529992.2764320001</v>
      </c>
      <c r="AA1902" s="36">
        <f t="shared" ca="1" si="125"/>
        <v>1.4766121510908396E-2</v>
      </c>
      <c r="AB1902" s="72"/>
      <c r="AC1902" s="16"/>
      <c r="AD1902" s="36"/>
      <c r="AE1902" s="24">
        <f t="shared" si="120"/>
        <v>6</v>
      </c>
      <c r="AF1902" s="36"/>
      <c r="AH1902" s="25" t="str">
        <f t="shared" ca="1" si="7"/>
        <v>-</v>
      </c>
      <c r="AI1902" s="15">
        <f t="shared" ca="1" si="8"/>
        <v>36.42591648597012</v>
      </c>
      <c r="AJ1902" s="15">
        <f t="shared" ca="1" si="9"/>
        <v>34.513462150550843</v>
      </c>
      <c r="AK1902" s="17">
        <f t="shared" ca="1" si="10"/>
        <v>-5.0183246062138011E-2</v>
      </c>
      <c r="AL1902" s="17">
        <f t="shared" ca="1" si="11"/>
        <v>-6.9497334126785895E-2</v>
      </c>
      <c r="AM1902" s="26">
        <f t="shared" ca="1" si="12"/>
        <v>1</v>
      </c>
      <c r="AN1902" s="26">
        <f t="shared" ca="1" si="13"/>
        <v>1</v>
      </c>
      <c r="AO1902" s="25">
        <f t="shared" si="20"/>
        <v>0</v>
      </c>
      <c r="AP1902" s="26">
        <f t="shared" si="21"/>
        <v>1</v>
      </c>
      <c r="AQ1902" s="25">
        <f t="shared" si="22"/>
        <v>1</v>
      </c>
      <c r="AR1902" s="26">
        <f t="shared" si="23"/>
        <v>0</v>
      </c>
      <c r="AT1902" s="74"/>
      <c r="AU1902">
        <f t="shared" si="121"/>
        <v>37649961.382160001</v>
      </c>
      <c r="AY1902">
        <v>1518048</v>
      </c>
      <c r="AZ1902">
        <v>1627750</v>
      </c>
      <c r="BA1902">
        <f t="shared" si="107"/>
        <v>16277500</v>
      </c>
      <c r="BL1902" s="16">
        <v>6511</v>
      </c>
      <c r="BM1902">
        <f t="shared" si="108"/>
        <v>65110</v>
      </c>
    </row>
    <row r="1903" spans="1:65" x14ac:dyDescent="0.2">
      <c r="A1903" s="44">
        <v>40828</v>
      </c>
      <c r="B1903" s="45">
        <v>32.25</v>
      </c>
      <c r="C1903" s="54">
        <v>31.45</v>
      </c>
      <c r="D1903" s="31">
        <f t="shared" si="14"/>
        <v>1630.3597646115959</v>
      </c>
      <c r="E1903" s="31">
        <f t="shared" si="15"/>
        <v>5248.2146180368127</v>
      </c>
      <c r="F1903" s="31">
        <f t="shared" si="0"/>
        <v>6878.5743826484086</v>
      </c>
      <c r="G1903" s="31">
        <f t="shared" si="1"/>
        <v>31.639616007494141</v>
      </c>
      <c r="H1903" s="55">
        <f t="shared" si="2"/>
        <v>-2.5437201907790197E-2</v>
      </c>
      <c r="I1903" s="1">
        <v>31.26</v>
      </c>
      <c r="J1903" s="32">
        <f t="shared" si="16"/>
        <v>0.93783078643901696</v>
      </c>
      <c r="K1903" s="72">
        <f t="shared" ca="1" si="83"/>
        <v>2769.5961839869201</v>
      </c>
      <c r="L1903" s="31">
        <v>2750.080078</v>
      </c>
      <c r="M1903" s="21">
        <f t="shared" ca="1" si="84"/>
        <v>7.096559166783702E-3</v>
      </c>
      <c r="N1903" s="72"/>
      <c r="O1903" s="16"/>
      <c r="P1903" s="21"/>
      <c r="Q1903" s="33">
        <f t="shared" si="17"/>
        <v>1.062169213560983</v>
      </c>
      <c r="R1903" s="5">
        <f t="shared" ca="1" si="109"/>
        <v>6.7719202880914997</v>
      </c>
      <c r="S1903" s="16">
        <v>6.62</v>
      </c>
      <c r="T1903" s="75">
        <f t="shared" ca="1" si="110"/>
        <v>2.29486840017371E-2</v>
      </c>
      <c r="U1903" s="5">
        <f t="shared" ca="1" si="122"/>
        <v>12.799003464453952</v>
      </c>
      <c r="V1903" s="85">
        <v>13.17</v>
      </c>
      <c r="W1903" s="36">
        <f t="shared" ca="1" si="123"/>
        <v>-2.8169820466670333E-2</v>
      </c>
      <c r="X1903" s="32">
        <f t="shared" si="18"/>
        <v>0.87566157287803403</v>
      </c>
      <c r="Y1903" s="72">
        <f t="shared" ca="1" si="124"/>
        <v>6690648.2618501615</v>
      </c>
      <c r="Z1903" s="16">
        <v>6437993.3965029996</v>
      </c>
      <c r="AA1903" s="36">
        <f t="shared" ca="1" si="125"/>
        <v>3.9244349875288687E-2</v>
      </c>
      <c r="AB1903" s="72"/>
      <c r="AC1903" s="16"/>
      <c r="AD1903" s="36"/>
      <c r="AE1903" s="57">
        <f t="shared" si="120"/>
        <v>5</v>
      </c>
      <c r="AF1903" s="36"/>
      <c r="AH1903" s="25">
        <f t="shared" ca="1" si="7"/>
        <v>1</v>
      </c>
      <c r="AI1903" s="15">
        <f t="shared" ca="1" si="8"/>
        <v>36.228461552480091</v>
      </c>
      <c r="AJ1903" s="15">
        <f t="shared" ca="1" si="9"/>
        <v>34.621402043864322</v>
      </c>
      <c r="AK1903" s="17">
        <f t="shared" ca="1" si="10"/>
        <v>-4.2611756091389154E-2</v>
      </c>
      <c r="AL1903" s="17">
        <f t="shared" ca="1" si="11"/>
        <v>-7.0043911901561479E-2</v>
      </c>
      <c r="AM1903" s="26">
        <f t="shared" ca="1" si="12"/>
        <v>1</v>
      </c>
      <c r="AN1903" s="26">
        <f t="shared" ca="1" si="13"/>
        <v>1</v>
      </c>
      <c r="AO1903" s="25">
        <f t="shared" si="20"/>
        <v>0</v>
      </c>
      <c r="AP1903" s="26">
        <f t="shared" si="21"/>
        <v>0</v>
      </c>
      <c r="AQ1903" s="25">
        <f t="shared" si="22"/>
        <v>1</v>
      </c>
      <c r="AR1903" s="26">
        <f t="shared" si="23"/>
        <v>0</v>
      </c>
      <c r="AT1903" s="74"/>
      <c r="AU1903">
        <f t="shared" si="121"/>
        <v>32189966.982515</v>
      </c>
      <c r="AY1903">
        <v>1297900.75</v>
      </c>
      <c r="AZ1903">
        <v>1412000</v>
      </c>
      <c r="BA1903">
        <f t="shared" si="107"/>
        <v>14120000</v>
      </c>
      <c r="BL1903" s="16">
        <v>5648</v>
      </c>
      <c r="BM1903">
        <f t="shared" si="108"/>
        <v>56480</v>
      </c>
    </row>
    <row r="1904" spans="1:65" x14ac:dyDescent="0.2">
      <c r="A1904" s="44">
        <v>40829</v>
      </c>
      <c r="B1904" s="45">
        <v>32.1</v>
      </c>
      <c r="C1904" s="54">
        <v>31.2</v>
      </c>
      <c r="D1904" s="31">
        <f t="shared" si="14"/>
        <v>1304.2878116892766</v>
      </c>
      <c r="E1904" s="31">
        <f t="shared" si="15"/>
        <v>5582.5809290620846</v>
      </c>
      <c r="F1904" s="31">
        <f t="shared" si="0"/>
        <v>6886.8687407513607</v>
      </c>
      <c r="G1904" s="31">
        <f t="shared" si="1"/>
        <v>31.370448875201344</v>
      </c>
      <c r="H1904" s="55">
        <f t="shared" si="2"/>
        <v>-2.8846153846153966E-2</v>
      </c>
      <c r="I1904" s="1">
        <v>30.7</v>
      </c>
      <c r="J1904" s="32">
        <f t="shared" si="16"/>
        <v>0.99268828498147654</v>
      </c>
      <c r="K1904" s="72">
        <f t="shared" ca="1" si="83"/>
        <v>2749.2336006586688</v>
      </c>
      <c r="L1904" s="31">
        <v>2744.320068</v>
      </c>
      <c r="M1904" s="21">
        <f t="shared" ca="1" si="84"/>
        <v>1.7904371709272608E-3</v>
      </c>
      <c r="N1904" s="72"/>
      <c r="O1904" s="16"/>
      <c r="P1904" s="21"/>
      <c r="Q1904" s="33">
        <f t="shared" si="17"/>
        <v>1.0073117150185233</v>
      </c>
      <c r="R1904" s="5">
        <f t="shared" ca="1" si="109"/>
        <v>6.8211504673707308</v>
      </c>
      <c r="S1904" s="16">
        <v>6.64</v>
      </c>
      <c r="T1904" s="75">
        <f t="shared" ca="1" si="110"/>
        <v>2.7281696893182404E-2</v>
      </c>
      <c r="U1904" s="5">
        <f t="shared" ca="1" si="122"/>
        <v>12.892144747034244</v>
      </c>
      <c r="V1904" s="85">
        <v>13.07</v>
      </c>
      <c r="W1904" s="36">
        <f t="shared" ca="1" si="123"/>
        <v>-1.3607899997379953E-2</v>
      </c>
      <c r="X1904" s="32">
        <f t="shared" si="18"/>
        <v>0.9853765699629532</v>
      </c>
      <c r="Y1904" s="72">
        <f t="shared" ca="1" si="124"/>
        <v>6592374.1417583516</v>
      </c>
      <c r="Z1904" s="16">
        <v>6482993.3503459999</v>
      </c>
      <c r="AA1904" s="36">
        <f t="shared" ca="1" si="125"/>
        <v>1.6871957983192125E-2</v>
      </c>
      <c r="AB1904" s="72"/>
      <c r="AC1904" s="16"/>
      <c r="AD1904" s="36"/>
      <c r="AE1904" s="57">
        <f t="shared" si="120"/>
        <v>4</v>
      </c>
      <c r="AF1904" s="36"/>
      <c r="AH1904" s="25">
        <f t="shared" ca="1" si="7"/>
        <v>1</v>
      </c>
      <c r="AI1904" s="15">
        <f t="shared" ca="1" si="8"/>
        <v>36.083101929962382</v>
      </c>
      <c r="AJ1904" s="15">
        <f t="shared" ca="1" si="9"/>
        <v>34.7226755143963</v>
      </c>
      <c r="AK1904" s="17">
        <f t="shared" ca="1" si="10"/>
        <v>-3.7548006709457939E-2</v>
      </c>
      <c r="AL1904" s="17">
        <f t="shared" ca="1" si="11"/>
        <v>-6.8143092813242392E-2</v>
      </c>
      <c r="AM1904" s="26">
        <f t="shared" ca="1" si="12"/>
        <v>1</v>
      </c>
      <c r="AN1904" s="26">
        <f t="shared" ca="1" si="13"/>
        <v>1</v>
      </c>
      <c r="AO1904" s="25">
        <f t="shared" si="20"/>
        <v>0</v>
      </c>
      <c r="AP1904" s="26">
        <f t="shared" si="21"/>
        <v>0</v>
      </c>
      <c r="AQ1904" s="25">
        <f t="shared" si="22"/>
        <v>1</v>
      </c>
      <c r="AR1904" s="26">
        <f t="shared" si="23"/>
        <v>0</v>
      </c>
      <c r="AT1904" s="74"/>
      <c r="AU1904">
        <f t="shared" si="121"/>
        <v>32414966.751729999</v>
      </c>
      <c r="AY1904">
        <v>1306973</v>
      </c>
      <c r="AZ1904">
        <v>1406750</v>
      </c>
      <c r="BA1904">
        <f t="shared" si="107"/>
        <v>14067500</v>
      </c>
      <c r="BL1904" s="16">
        <v>5627</v>
      </c>
      <c r="BM1904">
        <f t="shared" si="108"/>
        <v>56270</v>
      </c>
    </row>
    <row r="1905" spans="1:65" x14ac:dyDescent="0.2">
      <c r="A1905" s="44">
        <v>40830</v>
      </c>
      <c r="B1905" s="45">
        <v>29.75</v>
      </c>
      <c r="C1905" s="54">
        <v>29.35</v>
      </c>
      <c r="D1905" s="31">
        <f t="shared" si="14"/>
        <v>978.21585876695747</v>
      </c>
      <c r="E1905" s="31">
        <f t="shared" si="15"/>
        <v>5918.0588037033167</v>
      </c>
      <c r="F1905" s="31">
        <f t="shared" si="0"/>
        <v>6896.2746624702741</v>
      </c>
      <c r="G1905" s="31">
        <f t="shared" si="1"/>
        <v>29.406738799229707</v>
      </c>
      <c r="H1905" s="55">
        <f t="shared" si="2"/>
        <v>-1.3628620102214661E-2</v>
      </c>
      <c r="I1905" s="1">
        <v>28.24</v>
      </c>
      <c r="J1905" s="32">
        <f t="shared" si="16"/>
        <v>0.93868283305826505</v>
      </c>
      <c r="K1905" s="72">
        <f t="shared" ca="1" si="83"/>
        <v>2580.5531767339544</v>
      </c>
      <c r="L1905" s="31">
        <v>2589.4399410000001</v>
      </c>
      <c r="M1905" s="21">
        <f t="shared" ca="1" si="84"/>
        <v>-3.4319252303699993E-3</v>
      </c>
      <c r="N1905" s="72"/>
      <c r="O1905" s="16"/>
      <c r="P1905" s="21"/>
      <c r="Q1905" s="33">
        <f t="shared" si="17"/>
        <v>1.0613171669417349</v>
      </c>
      <c r="R1905" s="5">
        <f t="shared" ca="1" si="109"/>
        <v>7.2391025052601776</v>
      </c>
      <c r="S1905" s="16">
        <v>7.02</v>
      </c>
      <c r="T1905" s="75">
        <f t="shared" ca="1" si="110"/>
        <v>3.1211183085495451E-2</v>
      </c>
      <c r="U1905" s="5">
        <f t="shared" ca="1" si="122"/>
        <v>13.682186107117946</v>
      </c>
      <c r="V1905" s="85">
        <v>13.94</v>
      </c>
      <c r="W1905" s="36">
        <f t="shared" ca="1" si="123"/>
        <v>-1.8494540378913432E-2</v>
      </c>
      <c r="X1905" s="32">
        <f t="shared" si="18"/>
        <v>0.87736566611653011</v>
      </c>
      <c r="Y1905" s="72">
        <f t="shared" ca="1" si="124"/>
        <v>5783542.0721147619</v>
      </c>
      <c r="Z1905" s="16">
        <v>5843994.0057720002</v>
      </c>
      <c r="AA1905" s="36">
        <f t="shared" ca="1" si="125"/>
        <v>-1.0344283994393398E-2</v>
      </c>
      <c r="AB1905" s="72"/>
      <c r="AC1905" s="16"/>
      <c r="AD1905" s="36"/>
      <c r="AE1905" s="57">
        <f t="shared" si="120"/>
        <v>3</v>
      </c>
      <c r="AF1905" s="36"/>
      <c r="AH1905" s="25">
        <f t="shared" ca="1" si="7"/>
        <v>1</v>
      </c>
      <c r="AI1905" s="15">
        <f t="shared" ca="1" si="8"/>
        <v>35.928584646098059</v>
      </c>
      <c r="AJ1905" s="15">
        <f t="shared" ca="1" si="9"/>
        <v>34.758205729011664</v>
      </c>
      <c r="AK1905" s="17">
        <f t="shared" ca="1" si="10"/>
        <v>-3.0766518602074022E-2</v>
      </c>
      <c r="AL1905" s="17">
        <f t="shared" ca="1" si="11"/>
        <v>-6.4099776674525918E-2</v>
      </c>
      <c r="AM1905" s="26">
        <f t="shared" ca="1" si="12"/>
        <v>1</v>
      </c>
      <c r="AN1905" s="26">
        <f t="shared" ca="1" si="13"/>
        <v>1</v>
      </c>
      <c r="AO1905" s="25">
        <f t="shared" si="20"/>
        <v>0</v>
      </c>
      <c r="AP1905" s="26">
        <f t="shared" si="21"/>
        <v>0</v>
      </c>
      <c r="AQ1905" s="25">
        <f t="shared" si="22"/>
        <v>1</v>
      </c>
      <c r="AR1905" s="26">
        <f t="shared" si="23"/>
        <v>0</v>
      </c>
      <c r="AT1905" s="74"/>
      <c r="AU1905">
        <f t="shared" si="121"/>
        <v>29219970.028860003</v>
      </c>
      <c r="AY1905">
        <v>1178150.25</v>
      </c>
      <c r="AZ1905">
        <v>1247250</v>
      </c>
      <c r="BA1905">
        <f t="shared" si="107"/>
        <v>12472500</v>
      </c>
      <c r="BL1905" s="16">
        <v>4989</v>
      </c>
      <c r="BM1905">
        <f t="shared" si="108"/>
        <v>49890</v>
      </c>
    </row>
    <row r="1906" spans="1:65" x14ac:dyDescent="0.2">
      <c r="A1906" s="44">
        <v>40833</v>
      </c>
      <c r="B1906" s="13">
        <v>34.200000000000003</v>
      </c>
      <c r="C1906" s="14">
        <v>32.950000000000003</v>
      </c>
      <c r="D1906" s="31">
        <f t="shared" si="14"/>
        <v>652.14390584463831</v>
      </c>
      <c r="E1906" s="31">
        <f t="shared" si="15"/>
        <v>6248.5746673980011</v>
      </c>
      <c r="F1906" s="16">
        <f t="shared" si="0"/>
        <v>6900.7185732426396</v>
      </c>
      <c r="G1906" s="16">
        <f t="shared" si="1"/>
        <v>33.068129709776407</v>
      </c>
      <c r="H1906" s="17">
        <f t="shared" si="2"/>
        <v>-3.793626707132014E-2</v>
      </c>
      <c r="I1906">
        <v>33.39</v>
      </c>
      <c r="J1906" s="32">
        <f t="shared" si="16"/>
        <v>1.1252331924780163</v>
      </c>
      <c r="K1906" s="72">
        <f t="shared" ca="1" si="83"/>
        <v>2903.6057104029164</v>
      </c>
      <c r="L1906" s="16">
        <v>2858.23999</v>
      </c>
      <c r="M1906" s="21">
        <f t="shared" ca="1" si="84"/>
        <v>1.5871907384136904E-2</v>
      </c>
      <c r="N1906" s="72"/>
      <c r="O1906" s="16"/>
      <c r="P1906" s="21"/>
      <c r="Q1906" s="33">
        <f t="shared" si="17"/>
        <v>0.87476680752198377</v>
      </c>
      <c r="R1906" s="5">
        <f t="shared" ca="1" si="109"/>
        <v>6.3322627831217986</v>
      </c>
      <c r="S1906" s="16">
        <v>6.27</v>
      </c>
      <c r="T1906" s="75">
        <f t="shared" ca="1" si="110"/>
        <v>9.9302684404783109E-3</v>
      </c>
      <c r="U1906" s="5">
        <f t="shared" ca="1" si="122"/>
        <v>11.968312506452225</v>
      </c>
      <c r="V1906" s="85">
        <v>12.4</v>
      </c>
      <c r="W1906" s="36">
        <f t="shared" ca="1" si="123"/>
        <v>-3.481350754417542E-2</v>
      </c>
      <c r="X1906" s="32">
        <f t="shared" si="18"/>
        <v>1.2504663849560325</v>
      </c>
      <c r="Y1906" s="72">
        <f t="shared" ca="1" si="124"/>
        <v>7231648.9783792794</v>
      </c>
      <c r="Z1906" s="16">
        <v>6974992.8456990002</v>
      </c>
      <c r="AA1906" s="36">
        <f t="shared" ca="1" si="125"/>
        <v>3.6796615904565615E-2</v>
      </c>
      <c r="AB1906" s="72"/>
      <c r="AC1906" s="16"/>
      <c r="AD1906" s="36"/>
      <c r="AE1906" s="24">
        <f t="shared" si="120"/>
        <v>2</v>
      </c>
      <c r="AF1906" s="36"/>
      <c r="AH1906" s="25">
        <f t="shared" ca="1" si="7"/>
        <v>1</v>
      </c>
      <c r="AI1906" s="15">
        <f t="shared" ca="1" si="8"/>
        <v>35.985475190478027</v>
      </c>
      <c r="AJ1906" s="15">
        <f t="shared" ca="1" si="9"/>
        <v>34.753496857280254</v>
      </c>
      <c r="AK1906" s="17">
        <f t="shared" ca="1" si="10"/>
        <v>-2.7817092552996397E-2</v>
      </c>
      <c r="AL1906" s="17">
        <f t="shared" ca="1" si="11"/>
        <v>-6.0899762725814904E-2</v>
      </c>
      <c r="AM1906" s="26">
        <f t="shared" ca="1" si="12"/>
        <v>1</v>
      </c>
      <c r="AN1906" s="26">
        <f t="shared" ca="1" si="13"/>
        <v>1</v>
      </c>
      <c r="AO1906" s="25">
        <f t="shared" si="20"/>
        <v>0</v>
      </c>
      <c r="AP1906" s="26">
        <f t="shared" si="21"/>
        <v>0</v>
      </c>
      <c r="AQ1906" s="25">
        <f t="shared" si="22"/>
        <v>1</v>
      </c>
      <c r="AR1906" s="26">
        <f t="shared" si="23"/>
        <v>0</v>
      </c>
      <c r="AT1906" s="74"/>
      <c r="AU1906">
        <f t="shared" si="121"/>
        <v>34874964.228495002</v>
      </c>
      <c r="AY1906">
        <v>1406160</v>
      </c>
      <c r="AZ1906">
        <v>1501000</v>
      </c>
      <c r="BA1906">
        <f t="shared" si="107"/>
        <v>15010000</v>
      </c>
      <c r="BL1906" s="16">
        <v>6004</v>
      </c>
      <c r="BM1906">
        <f t="shared" si="108"/>
        <v>60040</v>
      </c>
    </row>
    <row r="1907" spans="1:65" x14ac:dyDescent="0.2">
      <c r="A1907" s="44">
        <v>40834</v>
      </c>
      <c r="B1907" s="13">
        <v>32.15</v>
      </c>
      <c r="C1907" s="14">
        <v>31</v>
      </c>
      <c r="D1907" s="31">
        <f t="shared" si="14"/>
        <v>326.07195292231916</v>
      </c>
      <c r="E1907" s="31">
        <f t="shared" si="15"/>
        <v>6587.0165730108483</v>
      </c>
      <c r="F1907" s="16">
        <f t="shared" si="0"/>
        <v>6913.0885259331671</v>
      </c>
      <c r="G1907" s="16">
        <f t="shared" si="1"/>
        <v>31.05424243367548</v>
      </c>
      <c r="H1907" s="17">
        <f t="shared" si="2"/>
        <v>-3.7096774193548399E-2</v>
      </c>
      <c r="I1907">
        <v>31.56</v>
      </c>
      <c r="J1907" s="32">
        <f t="shared" si="16"/>
        <v>0.94078223662032356</v>
      </c>
      <c r="K1907" s="72">
        <f t="shared" ca="1" si="83"/>
        <v>2731.5493101643315</v>
      </c>
      <c r="L1907" s="16">
        <v>2752</v>
      </c>
      <c r="M1907" s="21">
        <f t="shared" ca="1" si="84"/>
        <v>-7.431209969356296E-3</v>
      </c>
      <c r="N1907" s="72"/>
      <c r="O1907" s="16"/>
      <c r="P1907" s="21"/>
      <c r="Q1907" s="33">
        <f t="shared" si="17"/>
        <v>1.0592177633796764</v>
      </c>
      <c r="R1907" s="5">
        <f t="shared" ca="1" si="109"/>
        <v>6.7069658072561191</v>
      </c>
      <c r="S1907" s="16">
        <v>6.48</v>
      </c>
      <c r="T1907" s="75">
        <f t="shared" ca="1" si="110"/>
        <v>3.5025587539524491E-2</v>
      </c>
      <c r="U1907" s="5">
        <f t="shared" ca="1" si="122"/>
        <v>12.6766152002405</v>
      </c>
      <c r="V1907" s="85">
        <v>12.84</v>
      </c>
      <c r="W1907" s="36">
        <f t="shared" ca="1" si="123"/>
        <v>-1.2724672878465744E-2</v>
      </c>
      <c r="X1907" s="32">
        <f t="shared" si="18"/>
        <v>0.88156447324064724</v>
      </c>
      <c r="Y1907" s="72">
        <f t="shared" ca="1" si="124"/>
        <v>6374745.2527350923</v>
      </c>
      <c r="Z1907" s="16">
        <v>6509993.322652</v>
      </c>
      <c r="AA1907" s="36">
        <f t="shared" ca="1" si="125"/>
        <v>-2.077545447647421E-2</v>
      </c>
      <c r="AB1907" s="72"/>
      <c r="AC1907" s="16"/>
      <c r="AD1907" s="36"/>
      <c r="AE1907" s="24">
        <f t="shared" si="120"/>
        <v>1</v>
      </c>
      <c r="AF1907" s="36"/>
      <c r="AH1907" s="25">
        <f t="shared" ca="1" si="7"/>
        <v>1</v>
      </c>
      <c r="AI1907" s="15">
        <f t="shared" ca="1" si="8"/>
        <v>35.885827445916462</v>
      </c>
      <c r="AJ1907" s="15">
        <f t="shared" ca="1" si="9"/>
        <v>34.656861091768931</v>
      </c>
      <c r="AK1907" s="17">
        <f t="shared" ca="1" si="10"/>
        <v>-2.8799293898280693E-2</v>
      </c>
      <c r="AL1907" s="17">
        <f t="shared" ca="1" si="11"/>
        <v>-5.8175083447205636E-2</v>
      </c>
      <c r="AM1907" s="26">
        <f t="shared" ca="1" si="12"/>
        <v>1</v>
      </c>
      <c r="AN1907" s="26">
        <f t="shared" ca="1" si="13"/>
        <v>1</v>
      </c>
      <c r="AO1907" s="25">
        <f t="shared" si="20"/>
        <v>0</v>
      </c>
      <c r="AP1907" s="26">
        <f t="shared" si="21"/>
        <v>0</v>
      </c>
      <c r="AQ1907" s="25">
        <f t="shared" si="22"/>
        <v>1</v>
      </c>
      <c r="AR1907" s="26">
        <f t="shared" si="23"/>
        <v>0</v>
      </c>
      <c r="AT1907" s="74"/>
      <c r="AU1907">
        <f t="shared" si="121"/>
        <v>32549966.613260001</v>
      </c>
      <c r="AY1907">
        <v>1312416</v>
      </c>
      <c r="AZ1907">
        <v>1380250</v>
      </c>
      <c r="BA1907">
        <f t="shared" si="107"/>
        <v>13802500</v>
      </c>
      <c r="BL1907" s="16">
        <v>5521</v>
      </c>
      <c r="BM1907">
        <f t="shared" si="108"/>
        <v>55210</v>
      </c>
    </row>
    <row r="1908" spans="1:65" x14ac:dyDescent="0.2">
      <c r="A1908" s="47">
        <v>40835</v>
      </c>
      <c r="B1908" s="13">
        <v>33.85</v>
      </c>
      <c r="C1908" s="14">
        <v>31.55</v>
      </c>
      <c r="D1908" s="31">
        <f t="shared" si="14"/>
        <v>6925.1847435415757</v>
      </c>
      <c r="E1908" s="31">
        <f t="shared" si="15"/>
        <v>0</v>
      </c>
      <c r="F1908" s="16">
        <f t="shared" si="0"/>
        <v>6925.1847435415757</v>
      </c>
      <c r="G1908" s="16">
        <f t="shared" si="1"/>
        <v>33.85</v>
      </c>
      <c r="H1908" s="17">
        <f t="shared" si="2"/>
        <v>-7.2900158478605315E-2</v>
      </c>
      <c r="I1908" s="1">
        <v>34.44</v>
      </c>
      <c r="J1908" s="32">
        <f t="shared" si="16"/>
        <v>1.0919354838709678</v>
      </c>
      <c r="K1908" s="72">
        <f t="shared" ca="1" si="83"/>
        <v>2982.554020003372</v>
      </c>
      <c r="L1908" s="31">
        <v>2935.679932</v>
      </c>
      <c r="M1908" s="21">
        <f t="shared" ca="1" si="84"/>
        <v>1.596702947498705E-2</v>
      </c>
      <c r="N1908" s="72"/>
      <c r="O1908" s="16"/>
      <c r="P1908" s="21"/>
      <c r="Q1908" s="33">
        <f t="shared" si="17"/>
        <v>0.90806451612903216</v>
      </c>
      <c r="R1908" s="5">
        <f t="shared" ca="1" si="109"/>
        <v>6.0901039441699618</v>
      </c>
      <c r="S1908" s="16">
        <v>6.02</v>
      </c>
      <c r="T1908" s="75">
        <f t="shared" ca="1" si="110"/>
        <v>1.1645173450159842E-2</v>
      </c>
      <c r="U1908" s="5">
        <f t="shared" ca="1" si="122"/>
        <v>11.510790357572631</v>
      </c>
      <c r="V1908" s="85">
        <v>11.98</v>
      </c>
      <c r="W1908" s="36">
        <f t="shared" ca="1" si="123"/>
        <v>-3.91660803361744E-2</v>
      </c>
      <c r="X1908" s="32">
        <f t="shared" si="18"/>
        <v>1.1838709677419357</v>
      </c>
      <c r="Y1908" s="72">
        <f t="shared" ca="1" si="124"/>
        <v>7546379.1479437556</v>
      </c>
      <c r="Z1908" s="16">
        <v>7232992.5810660003</v>
      </c>
      <c r="AA1908" s="36">
        <f t="shared" ca="1" si="125"/>
        <v>4.3327372918661053E-2</v>
      </c>
      <c r="AB1908" s="72"/>
      <c r="AC1908" s="16"/>
      <c r="AD1908" s="36"/>
      <c r="AE1908" s="24">
        <v>20</v>
      </c>
      <c r="AF1908" s="36"/>
      <c r="AH1908" s="25">
        <f t="shared" ca="1" si="7"/>
        <v>1</v>
      </c>
      <c r="AI1908" s="15">
        <f t="shared" ca="1" si="8"/>
        <v>35.927662899520548</v>
      </c>
      <c r="AJ1908" s="15">
        <f t="shared" ca="1" si="9"/>
        <v>34.605925897193146</v>
      </c>
      <c r="AK1908" s="17">
        <f t="shared" ca="1" si="10"/>
        <v>-3.5974195933272113E-2</v>
      </c>
      <c r="AL1908" s="17">
        <f t="shared" ca="1" si="11"/>
        <v>-5.8267057637832742E-2</v>
      </c>
      <c r="AM1908" s="26">
        <f t="shared" ca="1" si="12"/>
        <v>1</v>
      </c>
      <c r="AN1908" s="26">
        <f t="shared" ca="1" si="13"/>
        <v>1</v>
      </c>
      <c r="AO1908" s="25">
        <f t="shared" si="20"/>
        <v>0</v>
      </c>
      <c r="AP1908" s="26">
        <f t="shared" si="21"/>
        <v>0</v>
      </c>
      <c r="AQ1908" s="25">
        <f t="shared" si="22"/>
        <v>1</v>
      </c>
      <c r="AR1908" s="26">
        <f t="shared" si="23"/>
        <v>0</v>
      </c>
      <c r="AT1908" s="74"/>
      <c r="AU1908">
        <f t="shared" si="121"/>
        <v>36164962.905330002</v>
      </c>
      <c r="AY1908">
        <v>1458173</v>
      </c>
      <c r="AZ1908">
        <v>1564500</v>
      </c>
      <c r="BA1908">
        <f t="shared" si="107"/>
        <v>15645000</v>
      </c>
      <c r="BL1908" s="16">
        <v>6258</v>
      </c>
      <c r="BM1908">
        <f t="shared" si="108"/>
        <v>62580</v>
      </c>
    </row>
    <row r="1909" spans="1:65" x14ac:dyDescent="0.2">
      <c r="A1909" s="40">
        <v>40836</v>
      </c>
      <c r="B1909" s="13">
        <v>34.1</v>
      </c>
      <c r="C1909" s="54">
        <v>31.55</v>
      </c>
      <c r="D1909" s="31">
        <f t="shared" si="14"/>
        <v>6578.9255063644969</v>
      </c>
      <c r="E1909" s="31">
        <f t="shared" si="15"/>
        <v>371.50159044196886</v>
      </c>
      <c r="F1909" s="16">
        <f t="shared" si="0"/>
        <v>6950.4270968064657</v>
      </c>
      <c r="G1909" s="16">
        <f t="shared" si="1"/>
        <v>33.963702036949314</v>
      </c>
      <c r="H1909" s="17">
        <f t="shared" si="2"/>
        <v>-8.0824088748018941E-2</v>
      </c>
      <c r="I1909" s="1">
        <v>34.78</v>
      </c>
      <c r="J1909" s="32">
        <f t="shared" si="16"/>
        <v>1.0070162481536189</v>
      </c>
      <c r="K1909" s="72">
        <f t="shared" ca="1" si="83"/>
        <v>3003.3579132633436</v>
      </c>
      <c r="L1909" s="31">
        <v>2964.4799800000001</v>
      </c>
      <c r="M1909" s="21">
        <f t="shared" ca="1" si="84"/>
        <v>1.3114587895899197E-2</v>
      </c>
      <c r="N1909" s="72"/>
      <c r="O1909" s="16"/>
      <c r="P1909" s="21"/>
      <c r="Q1909" s="33">
        <f t="shared" si="17"/>
        <v>0.9929837518463811</v>
      </c>
      <c r="R1909" s="5">
        <f t="shared" ca="1" si="109"/>
        <v>6.0471223379580819</v>
      </c>
      <c r="S1909" s="16">
        <v>5.95</v>
      </c>
      <c r="T1909" s="75">
        <f t="shared" ca="1" si="110"/>
        <v>1.6323082009761625E-2</v>
      </c>
      <c r="U1909" s="5">
        <f t="shared" ca="1" si="122"/>
        <v>11.429636484025073</v>
      </c>
      <c r="V1909" s="85">
        <v>11.88</v>
      </c>
      <c r="W1909" s="36">
        <f t="shared" ca="1" si="123"/>
        <v>-3.7909386866576425E-2</v>
      </c>
      <c r="X1909" s="32">
        <f t="shared" si="18"/>
        <v>1.0140324963072378</v>
      </c>
      <c r="Y1909" s="72">
        <f t="shared" ca="1" si="124"/>
        <v>7651770.0653875777</v>
      </c>
      <c r="Z1909" s="16">
        <v>7244992.5687579997</v>
      </c>
      <c r="AA1909" s="36">
        <f t="shared" ca="1" si="125"/>
        <v>5.6146019857037814E-2</v>
      </c>
      <c r="AB1909" s="72"/>
      <c r="AC1909" s="16"/>
      <c r="AD1909" s="36"/>
      <c r="AE1909" s="24">
        <f t="shared" ref="AE1909:AE1927" si="126">AE1908-1</f>
        <v>19</v>
      </c>
      <c r="AF1909" s="36"/>
      <c r="AH1909" s="25">
        <f t="shared" ca="1" si="7"/>
        <v>1</v>
      </c>
      <c r="AI1909" s="15">
        <f t="shared" ca="1" si="8"/>
        <v>35.842601091756229</v>
      </c>
      <c r="AJ1909" s="15">
        <f t="shared" ca="1" si="9"/>
        <v>34.60890541880363</v>
      </c>
      <c r="AK1909" s="17">
        <f t="shared" ca="1" si="10"/>
        <v>-4.5205343739976901E-2</v>
      </c>
      <c r="AL1909" s="17">
        <f t="shared" ca="1" si="11"/>
        <v>-5.7423972338536758E-2</v>
      </c>
      <c r="AM1909" s="26">
        <f t="shared" ca="1" si="12"/>
        <v>1</v>
      </c>
      <c r="AN1909" s="26">
        <f t="shared" ca="1" si="13"/>
        <v>1</v>
      </c>
      <c r="AO1909" s="25">
        <f t="shared" si="20"/>
        <v>0</v>
      </c>
      <c r="AP1909" s="26">
        <f t="shared" si="21"/>
        <v>0</v>
      </c>
      <c r="AQ1909" s="25">
        <f t="shared" si="22"/>
        <v>1</v>
      </c>
      <c r="AR1909" s="26">
        <f t="shared" si="23"/>
        <v>0</v>
      </c>
      <c r="AT1909" s="74"/>
      <c r="AU1909">
        <f t="shared" si="121"/>
        <v>36224962.843789995</v>
      </c>
      <c r="AY1909">
        <v>1460592</v>
      </c>
      <c r="AZ1909">
        <v>1591250</v>
      </c>
      <c r="BA1909">
        <f t="shared" si="107"/>
        <v>15912500</v>
      </c>
      <c r="BL1909" s="16">
        <v>6365</v>
      </c>
      <c r="BM1909">
        <f t="shared" si="108"/>
        <v>63650</v>
      </c>
    </row>
    <row r="1910" spans="1:65" x14ac:dyDescent="0.2">
      <c r="A1910" s="40">
        <v>40837</v>
      </c>
      <c r="B1910" s="13">
        <v>31.6</v>
      </c>
      <c r="C1910" s="14">
        <v>30</v>
      </c>
      <c r="D1910" s="31">
        <f t="shared" si="14"/>
        <v>6232.666269187418</v>
      </c>
      <c r="E1910" s="31">
        <f t="shared" si="15"/>
        <v>745.74691493446926</v>
      </c>
      <c r="F1910" s="16">
        <f t="shared" si="0"/>
        <v>6978.4131841218878</v>
      </c>
      <c r="G1910" s="16">
        <f t="shared" si="1"/>
        <v>31.429016277423923</v>
      </c>
      <c r="H1910" s="17">
        <f t="shared" si="2"/>
        <v>-5.3333333333333455E-2</v>
      </c>
      <c r="I1910">
        <v>31.32</v>
      </c>
      <c r="J1910" s="32">
        <f t="shared" si="16"/>
        <v>0.92909677655562717</v>
      </c>
      <c r="K1910" s="72">
        <f t="shared" ca="1" si="83"/>
        <v>2790.2963966250968</v>
      </c>
      <c r="L1910" s="16">
        <v>2802.5600589999999</v>
      </c>
      <c r="M1910" s="21">
        <f t="shared" ca="1" si="84"/>
        <v>-4.375878524180133E-3</v>
      </c>
      <c r="N1910" s="72"/>
      <c r="O1910" s="16"/>
      <c r="P1910" s="21"/>
      <c r="Q1910" s="33">
        <f t="shared" si="17"/>
        <v>1.0709032234443729</v>
      </c>
      <c r="R1910" s="5">
        <f t="shared" ca="1" si="109"/>
        <v>6.475613027521308</v>
      </c>
      <c r="S1910" s="16">
        <v>6.27</v>
      </c>
      <c r="T1910" s="75">
        <f t="shared" ca="1" si="110"/>
        <v>3.2793146335136907E-2</v>
      </c>
      <c r="U1910" s="5">
        <f t="shared" ca="1" si="122"/>
        <v>12.239615510652971</v>
      </c>
      <c r="V1910" s="85">
        <v>12.46</v>
      </c>
      <c r="W1910" s="36">
        <f t="shared" ca="1" si="123"/>
        <v>-1.7687358695588257E-2</v>
      </c>
      <c r="X1910" s="32">
        <f t="shared" si="18"/>
        <v>0.85819355311125423</v>
      </c>
      <c r="Y1910" s="72">
        <f t="shared" ca="1" si="124"/>
        <v>6566267.564941762</v>
      </c>
      <c r="Z1910" s="16">
        <v>6509993.322652</v>
      </c>
      <c r="AA1910" s="36">
        <f t="shared" ca="1" si="125"/>
        <v>8.6442857159241097E-3</v>
      </c>
      <c r="AB1910" s="72"/>
      <c r="AC1910" s="16"/>
      <c r="AD1910" s="36"/>
      <c r="AE1910" s="24">
        <f t="shared" si="126"/>
        <v>18</v>
      </c>
      <c r="AF1910" s="36"/>
      <c r="AH1910" s="25">
        <f t="shared" ca="1" si="7"/>
        <v>1</v>
      </c>
      <c r="AI1910" s="15">
        <f t="shared" ca="1" si="8"/>
        <v>35.510547495344611</v>
      </c>
      <c r="AJ1910" s="15">
        <f t="shared" ca="1" si="9"/>
        <v>34.568614308788973</v>
      </c>
      <c r="AK1910" s="17">
        <f t="shared" ca="1" si="10"/>
        <v>-4.9286540321173487E-2</v>
      </c>
      <c r="AL1910" s="17">
        <f t="shared" ca="1" si="11"/>
        <v>-5.491452946790408E-2</v>
      </c>
      <c r="AM1910" s="26">
        <f t="shared" ca="1" si="12"/>
        <v>1</v>
      </c>
      <c r="AN1910" s="26">
        <f t="shared" ca="1" si="13"/>
        <v>1</v>
      </c>
      <c r="AO1910" s="25">
        <f t="shared" si="20"/>
        <v>0</v>
      </c>
      <c r="AP1910" s="26">
        <f t="shared" si="21"/>
        <v>0</v>
      </c>
      <c r="AQ1910" s="25">
        <f t="shared" si="22"/>
        <v>1</v>
      </c>
      <c r="AR1910" s="26">
        <f t="shared" si="23"/>
        <v>0</v>
      </c>
      <c r="AT1910" s="74"/>
      <c r="AU1910">
        <f t="shared" si="121"/>
        <v>32549966.613260001</v>
      </c>
      <c r="AY1910">
        <v>1312416</v>
      </c>
      <c r="AZ1910">
        <v>1416250</v>
      </c>
      <c r="BA1910">
        <f t="shared" si="107"/>
        <v>14162500</v>
      </c>
      <c r="BL1910" s="16">
        <v>5665</v>
      </c>
      <c r="BM1910">
        <f t="shared" si="108"/>
        <v>56650</v>
      </c>
    </row>
    <row r="1911" spans="1:65" x14ac:dyDescent="0.2">
      <c r="A1911" s="40">
        <v>40840</v>
      </c>
      <c r="B1911" s="13">
        <v>29.75</v>
      </c>
      <c r="C1911" s="14">
        <v>28.85</v>
      </c>
      <c r="D1911" s="31">
        <f t="shared" si="14"/>
        <v>5886.4070320103392</v>
      </c>
      <c r="E1911" s="31">
        <f t="shared" si="15"/>
        <v>1110.4733114276589</v>
      </c>
      <c r="F1911" s="16">
        <f t="shared" si="0"/>
        <v>6996.8803434379979</v>
      </c>
      <c r="G1911" s="16">
        <f t="shared" si="1"/>
        <v>29.607161201674373</v>
      </c>
      <c r="H1911" s="17">
        <f t="shared" si="2"/>
        <v>-3.119584055459268E-2</v>
      </c>
      <c r="I1911">
        <v>29.26</v>
      </c>
      <c r="J1911" s="32">
        <f t="shared" si="16"/>
        <v>0.9445256304916464</v>
      </c>
      <c r="K1911" s="72">
        <f t="shared" ca="1" si="83"/>
        <v>2635.3990189633405</v>
      </c>
      <c r="L1911" s="16">
        <v>2634.8798830000001</v>
      </c>
      <c r="M1911" s="21">
        <f t="shared" ca="1" si="84"/>
        <v>1.9702452726207701E-4</v>
      </c>
      <c r="N1911" s="72"/>
      <c r="O1911" s="16"/>
      <c r="P1911" s="21"/>
      <c r="Q1911" s="33">
        <f t="shared" si="17"/>
        <v>1.0554743695083537</v>
      </c>
      <c r="R1911" s="5">
        <f t="shared" ca="1" si="109"/>
        <v>6.8345588468089602</v>
      </c>
      <c r="S1911" s="16">
        <v>6.66</v>
      </c>
      <c r="T1911" s="75">
        <f t="shared" ca="1" si="110"/>
        <v>2.621003705840241E-2</v>
      </c>
      <c r="U1911" s="5">
        <f t="shared" ca="1" si="122"/>
        <v>12.918158190246233</v>
      </c>
      <c r="V1911" s="85">
        <v>13.27</v>
      </c>
      <c r="W1911" s="36">
        <f t="shared" ca="1" si="123"/>
        <v>-2.6514077600133124E-2</v>
      </c>
      <c r="X1911" s="32">
        <f t="shared" si="18"/>
        <v>0.88905126098329279</v>
      </c>
      <c r="Y1911" s="72">
        <f t="shared" ca="1" si="124"/>
        <v>5837364.2580670668</v>
      </c>
      <c r="Z1911" s="16">
        <v>5717994.1350109996</v>
      </c>
      <c r="AA1911" s="36">
        <f t="shared" ca="1" si="125"/>
        <v>2.0876223416384725E-2</v>
      </c>
      <c r="AB1911" s="72"/>
      <c r="AC1911" s="16"/>
      <c r="AD1911" s="36"/>
      <c r="AE1911" s="24">
        <f t="shared" si="126"/>
        <v>17</v>
      </c>
      <c r="AF1911" s="36"/>
      <c r="AH1911" s="25" t="str">
        <f t="shared" ca="1" si="7"/>
        <v>-</v>
      </c>
      <c r="AI1911" s="15">
        <f t="shared" ca="1" si="8"/>
        <v>35.074682614510799</v>
      </c>
      <c r="AJ1911" s="15">
        <f t="shared" ca="1" si="9"/>
        <v>34.462659826838404</v>
      </c>
      <c r="AK1911" s="17">
        <f t="shared" ca="1" si="10"/>
        <v>-5.2214410396569821E-2</v>
      </c>
      <c r="AL1911" s="17">
        <f t="shared" ca="1" si="11"/>
        <v>-4.9579501290645589E-2</v>
      </c>
      <c r="AM1911" s="26">
        <f t="shared" ca="1" si="12"/>
        <v>1</v>
      </c>
      <c r="AN1911" s="26">
        <f t="shared" ca="1" si="13"/>
        <v>0</v>
      </c>
      <c r="AO1911" s="25">
        <f t="shared" si="20"/>
        <v>0</v>
      </c>
      <c r="AP1911" s="26">
        <f t="shared" si="21"/>
        <v>0</v>
      </c>
      <c r="AQ1911" s="25">
        <f t="shared" si="22"/>
        <v>1</v>
      </c>
      <c r="AR1911" s="26">
        <f t="shared" si="23"/>
        <v>0</v>
      </c>
      <c r="AT1911" s="74"/>
      <c r="AU1911">
        <f t="shared" si="121"/>
        <v>28589970.675054997</v>
      </c>
      <c r="AY1911">
        <v>1152748.75</v>
      </c>
      <c r="AZ1911">
        <v>1241000</v>
      </c>
      <c r="BA1911">
        <f t="shared" si="107"/>
        <v>12410000</v>
      </c>
      <c r="BL1911" s="16">
        <v>4964</v>
      </c>
      <c r="BM1911">
        <f t="shared" si="108"/>
        <v>49640</v>
      </c>
    </row>
    <row r="1912" spans="1:65" x14ac:dyDescent="0.2">
      <c r="A1912" s="40">
        <v>40841</v>
      </c>
      <c r="B1912" s="13">
        <v>32.4</v>
      </c>
      <c r="C1912" s="14">
        <v>30.25</v>
      </c>
      <c r="D1912" s="31">
        <f t="shared" si="14"/>
        <v>5540.1477948332604</v>
      </c>
      <c r="E1912" s="31">
        <f t="shared" si="15"/>
        <v>1467.5343965582688</v>
      </c>
      <c r="F1912" s="16">
        <f t="shared" si="0"/>
        <v>7007.6821913915292</v>
      </c>
      <c r="G1912" s="16">
        <f t="shared" si="1"/>
        <v>31.949751420451655</v>
      </c>
      <c r="H1912" s="17">
        <f t="shared" si="2"/>
        <v>-7.1074380165289108E-2</v>
      </c>
      <c r="I1912">
        <v>32.22</v>
      </c>
      <c r="J1912" s="32">
        <f t="shared" si="16"/>
        <v>1.0807883782349728</v>
      </c>
      <c r="K1912" s="72">
        <f t="shared" ca="1" si="83"/>
        <v>2848.19251187188</v>
      </c>
      <c r="L1912" s="16">
        <v>2803.1999510000001</v>
      </c>
      <c r="M1912" s="21">
        <f t="shared" ca="1" si="84"/>
        <v>1.6050428673783878E-2</v>
      </c>
      <c r="N1912" s="72"/>
      <c r="O1912" s="16"/>
      <c r="P1912" s="21"/>
      <c r="Q1912" s="33">
        <f t="shared" si="17"/>
        <v>0.91921162176502724</v>
      </c>
      <c r="R1912" s="5">
        <f t="shared" ca="1" si="109"/>
        <v>6.282144204855773</v>
      </c>
      <c r="S1912" s="16">
        <v>6.21</v>
      </c>
      <c r="T1912" s="75">
        <f t="shared" ca="1" si="110"/>
        <v>1.1617424292395007E-2</v>
      </c>
      <c r="U1912" s="5">
        <f t="shared" ca="1" si="122"/>
        <v>11.87411461089661</v>
      </c>
      <c r="V1912" s="85">
        <v>12.36</v>
      </c>
      <c r="W1912" s="36">
        <f t="shared" ca="1" si="123"/>
        <v>-3.9311115623251555E-2</v>
      </c>
      <c r="X1912" s="32">
        <f t="shared" si="18"/>
        <v>1.1615767564699455</v>
      </c>
      <c r="Y1912" s="72">
        <f t="shared" ca="1" si="124"/>
        <v>6780100.3922216902</v>
      </c>
      <c r="Z1912" s="16">
        <v>6464993.3688089997</v>
      </c>
      <c r="AA1912" s="36">
        <f t="shared" ca="1" si="125"/>
        <v>4.8740502184109809E-2</v>
      </c>
      <c r="AB1912" s="72"/>
      <c r="AC1912" s="16"/>
      <c r="AD1912" s="36"/>
      <c r="AE1912" s="24">
        <f t="shared" si="126"/>
        <v>16</v>
      </c>
      <c r="AH1912" s="25" t="str">
        <f t="shared" ca="1" si="7"/>
        <v>-</v>
      </c>
      <c r="AI1912" s="15">
        <f t="shared" ca="1" si="8"/>
        <v>34.831655394877188</v>
      </c>
      <c r="AJ1912" s="15">
        <f t="shared" ca="1" si="9"/>
        <v>34.435311723438545</v>
      </c>
      <c r="AK1912" s="17">
        <f t="shared" ca="1" si="10"/>
        <v>-5.7737429245564652E-2</v>
      </c>
      <c r="AL1912" s="17">
        <f t="shared" ca="1" si="11"/>
        <v>-4.7085768423355934E-2</v>
      </c>
      <c r="AM1912" s="26">
        <f t="shared" ca="1" si="12"/>
        <v>1</v>
      </c>
      <c r="AN1912" s="26">
        <f t="shared" ca="1" si="13"/>
        <v>0</v>
      </c>
      <c r="AO1912" s="25">
        <f t="shared" si="20"/>
        <v>0</v>
      </c>
      <c r="AP1912" s="26">
        <f t="shared" si="21"/>
        <v>1</v>
      </c>
      <c r="AQ1912" s="25">
        <f t="shared" si="22"/>
        <v>1</v>
      </c>
      <c r="AR1912" s="26">
        <f t="shared" si="23"/>
        <v>0</v>
      </c>
      <c r="AT1912" s="74"/>
      <c r="AU1912">
        <f t="shared" si="121"/>
        <v>32324966.844044998</v>
      </c>
      <c r="AY1912">
        <v>1303344</v>
      </c>
      <c r="AZ1912">
        <v>1406250</v>
      </c>
      <c r="BA1912">
        <f t="shared" si="107"/>
        <v>14062500</v>
      </c>
      <c r="BL1912" s="16">
        <v>5625</v>
      </c>
      <c r="BM1912">
        <f t="shared" si="108"/>
        <v>56250</v>
      </c>
    </row>
    <row r="1913" spans="1:65" x14ac:dyDescent="0.2">
      <c r="A1913" s="40">
        <v>40842</v>
      </c>
      <c r="B1913" s="13">
        <v>30.5</v>
      </c>
      <c r="C1913" s="14">
        <v>29.2</v>
      </c>
      <c r="D1913" s="31">
        <f t="shared" si="14"/>
        <v>5193.8885576561815</v>
      </c>
      <c r="E1913" s="31">
        <f t="shared" si="15"/>
        <v>1838.4037943942144</v>
      </c>
      <c r="F1913" s="16">
        <f t="shared" si="0"/>
        <v>7032.2923520503955</v>
      </c>
      <c r="G1913" s="16">
        <f t="shared" si="1"/>
        <v>30.160149946408918</v>
      </c>
      <c r="H1913" s="17">
        <f t="shared" si="2"/>
        <v>-4.4520547945205546E-2</v>
      </c>
      <c r="I1913">
        <v>29.86</v>
      </c>
      <c r="J1913" s="32">
        <f t="shared" si="16"/>
        <v>0.94730217049289778</v>
      </c>
      <c r="K1913" s="72">
        <f t="shared" ca="1" si="83"/>
        <v>2697.9889523901024</v>
      </c>
      <c r="L1913" s="16">
        <v>2689.919922</v>
      </c>
      <c r="M1913" s="21">
        <f t="shared" ca="1" si="84"/>
        <v>2.9997288484717938E-3</v>
      </c>
      <c r="N1913" s="72"/>
      <c r="O1913" s="16"/>
      <c r="P1913" s="21"/>
      <c r="Q1913" s="33">
        <f t="shared" si="17"/>
        <v>1.0526978295071021</v>
      </c>
      <c r="R1913" s="5">
        <f t="shared" ca="1" si="109"/>
        <v>6.6129240719059954</v>
      </c>
      <c r="S1913" s="16">
        <v>6.45</v>
      </c>
      <c r="T1913" s="75">
        <f t="shared" ca="1" si="110"/>
        <v>2.5259546031937245E-2</v>
      </c>
      <c r="U1913" s="5">
        <f t="shared" ca="1" si="122"/>
        <v>12.499426740267985</v>
      </c>
      <c r="V1913" s="85">
        <v>12.78</v>
      </c>
      <c r="W1913" s="36">
        <f t="shared" ca="1" si="123"/>
        <v>-2.195408918090877E-2</v>
      </c>
      <c r="X1913" s="32">
        <f t="shared" si="18"/>
        <v>0.89460434098579555</v>
      </c>
      <c r="Y1913" s="72">
        <f t="shared" ca="1" si="124"/>
        <v>6065108.0531844199</v>
      </c>
      <c r="Z1913" s="16">
        <v>5951993.8949960005</v>
      </c>
      <c r="AA1913" s="36">
        <f t="shared" ca="1" si="125"/>
        <v>1.9004414349873155E-2</v>
      </c>
      <c r="AB1913" s="72"/>
      <c r="AC1913" s="16"/>
      <c r="AD1913" s="36"/>
      <c r="AE1913" s="24">
        <f t="shared" si="126"/>
        <v>15</v>
      </c>
      <c r="AH1913" s="25" t="str">
        <f t="shared" ca="1" si="7"/>
        <v>-</v>
      </c>
      <c r="AI1913" s="15">
        <f t="shared" ca="1" si="8"/>
        <v>34.542599204079103</v>
      </c>
      <c r="AJ1913" s="15">
        <f t="shared" ca="1" si="9"/>
        <v>34.41575392579783</v>
      </c>
      <c r="AK1913" s="17">
        <f t="shared" ca="1" si="10"/>
        <v>-5.8974724870840843E-2</v>
      </c>
      <c r="AL1913" s="17">
        <f t="shared" ca="1" si="11"/>
        <v>-4.5439168811663572E-2</v>
      </c>
      <c r="AM1913" s="26">
        <f t="shared" ca="1" si="12"/>
        <v>1</v>
      </c>
      <c r="AN1913" s="26">
        <f t="shared" ca="1" si="13"/>
        <v>0</v>
      </c>
      <c r="AO1913" s="25">
        <f t="shared" si="20"/>
        <v>0</v>
      </c>
      <c r="AP1913" s="26">
        <f t="shared" si="21"/>
        <v>1</v>
      </c>
      <c r="AQ1913" s="25">
        <f t="shared" si="22"/>
        <v>1</v>
      </c>
      <c r="AR1913" s="26">
        <f t="shared" si="23"/>
        <v>0</v>
      </c>
      <c r="AT1913" s="74"/>
      <c r="AU1913">
        <f t="shared" si="121"/>
        <v>29759969.474980004</v>
      </c>
      <c r="AY1913">
        <v>1199923.25</v>
      </c>
      <c r="AZ1913">
        <v>1283250</v>
      </c>
      <c r="BA1913">
        <f t="shared" si="107"/>
        <v>12832500</v>
      </c>
      <c r="BL1913" s="16">
        <v>5133</v>
      </c>
      <c r="BM1913">
        <f t="shared" si="108"/>
        <v>51330</v>
      </c>
    </row>
    <row r="1914" spans="1:65" x14ac:dyDescent="0.2">
      <c r="A1914" s="40">
        <v>40843</v>
      </c>
      <c r="B1914" s="13">
        <v>26.2</v>
      </c>
      <c r="C1914" s="54">
        <v>25.8</v>
      </c>
      <c r="D1914" s="31">
        <f t="shared" si="14"/>
        <v>4847.6293204791027</v>
      </c>
      <c r="E1914" s="31">
        <f t="shared" si="15"/>
        <v>2200.0786825415057</v>
      </c>
      <c r="F1914" s="16">
        <f t="shared" si="0"/>
        <v>7047.7080030206089</v>
      </c>
      <c r="G1914" s="16">
        <f t="shared" si="1"/>
        <v>26.075132245456334</v>
      </c>
      <c r="H1914" s="17">
        <f t="shared" si="2"/>
        <v>-1.5503875968992276E-2</v>
      </c>
      <c r="I1914" s="1">
        <v>25.46</v>
      </c>
      <c r="J1914" s="32">
        <f t="shared" si="16"/>
        <v>0.86645100217752091</v>
      </c>
      <c r="K1914" s="72">
        <f t="shared" ca="1" si="83"/>
        <v>2337.5799293272626</v>
      </c>
      <c r="L1914" s="31">
        <v>2332.8000489999999</v>
      </c>
      <c r="M1914" s="21">
        <f t="shared" ca="1" si="84"/>
        <v>2.0489884374409223E-3</v>
      </c>
      <c r="N1914" s="72"/>
      <c r="O1914" s="16"/>
      <c r="P1914" s="21"/>
      <c r="Q1914" s="33">
        <f t="shared" si="17"/>
        <v>1.1335489978224791</v>
      </c>
      <c r="R1914" s="5">
        <f t="shared" ca="1" si="109"/>
        <v>7.4957611778239963</v>
      </c>
      <c r="S1914" s="16">
        <v>7.3</v>
      </c>
      <c r="T1914" s="75">
        <f t="shared" ca="1" si="110"/>
        <v>2.681659970191733E-2</v>
      </c>
      <c r="U1914" s="5">
        <f t="shared" ca="1" si="122"/>
        <v>14.168227582768838</v>
      </c>
      <c r="V1914" s="85">
        <v>14.46</v>
      </c>
      <c r="W1914" s="36">
        <f t="shared" ca="1" si="123"/>
        <v>-2.0177898840329413E-2</v>
      </c>
      <c r="X1914" s="32">
        <f t="shared" si="18"/>
        <v>0.73290200435504183</v>
      </c>
      <c r="Y1914" s="72">
        <f t="shared" ca="1" si="124"/>
        <v>4444837.3009002442</v>
      </c>
      <c r="Z1914" s="16">
        <v>4364995.5227920003</v>
      </c>
      <c r="AA1914" s="36">
        <f t="shared" ca="1" si="125"/>
        <v>1.8291376861979985E-2</v>
      </c>
      <c r="AB1914" s="72"/>
      <c r="AC1914" s="16"/>
      <c r="AD1914" s="36"/>
      <c r="AE1914" s="24">
        <f t="shared" si="126"/>
        <v>14</v>
      </c>
      <c r="AH1914" s="25" t="str">
        <f t="shared" ca="1" si="7"/>
        <v>-</v>
      </c>
      <c r="AI1914" s="15">
        <f t="shared" ca="1" si="8"/>
        <v>33.948434257702075</v>
      </c>
      <c r="AJ1914" s="15">
        <f t="shared" ca="1" si="9"/>
        <v>34.277830088050557</v>
      </c>
      <c r="AK1914" s="17">
        <f t="shared" ca="1" si="10"/>
        <v>-4.9408677785905332E-2</v>
      </c>
      <c r="AL1914" s="17">
        <f t="shared" ca="1" si="11"/>
        <v>-4.270637042611676E-2</v>
      </c>
      <c r="AM1914" s="26">
        <f t="shared" ca="1" si="12"/>
        <v>0</v>
      </c>
      <c r="AN1914" s="26">
        <f t="shared" ca="1" si="13"/>
        <v>0</v>
      </c>
      <c r="AO1914" s="25">
        <f t="shared" si="20"/>
        <v>0</v>
      </c>
      <c r="AP1914" s="26">
        <f t="shared" si="21"/>
        <v>1</v>
      </c>
      <c r="AQ1914" s="25">
        <f t="shared" si="22"/>
        <v>1</v>
      </c>
      <c r="AR1914" s="26">
        <f t="shared" si="23"/>
        <v>0</v>
      </c>
      <c r="AT1914" s="74"/>
      <c r="AU1914">
        <f t="shared" si="121"/>
        <v>21824977.613960002</v>
      </c>
      <c r="AY1914">
        <v>879984</v>
      </c>
      <c r="AZ1914">
        <v>950000</v>
      </c>
      <c r="BA1914">
        <f t="shared" si="107"/>
        <v>9500000</v>
      </c>
      <c r="BL1914" s="16">
        <v>3800</v>
      </c>
      <c r="BM1914">
        <f t="shared" si="108"/>
        <v>38000</v>
      </c>
    </row>
    <row r="1915" spans="1:65" x14ac:dyDescent="0.2">
      <c r="A1915" s="40">
        <v>40844</v>
      </c>
      <c r="B1915" s="13">
        <v>26.25</v>
      </c>
      <c r="C1915" s="54">
        <v>25.55</v>
      </c>
      <c r="D1915" s="31">
        <f t="shared" si="14"/>
        <v>4501.3700833020239</v>
      </c>
      <c r="E1915" s="31">
        <f t="shared" si="15"/>
        <v>2551.7062799848959</v>
      </c>
      <c r="F1915" s="16">
        <f t="shared" si="0"/>
        <v>7053.0763632869202</v>
      </c>
      <c r="G1915" s="16">
        <f t="shared" si="1"/>
        <v>25.996749602019477</v>
      </c>
      <c r="H1915" s="17">
        <f t="shared" si="2"/>
        <v>-2.739726027397249E-2</v>
      </c>
      <c r="I1915" s="1">
        <v>24.53</v>
      </c>
      <c r="J1915" s="32">
        <f t="shared" si="16"/>
        <v>0.99775339691141374</v>
      </c>
      <c r="K1915" s="72">
        <f t="shared" ca="1" si="83"/>
        <v>2332.2332306862736</v>
      </c>
      <c r="L1915" s="31">
        <v>2320.639893</v>
      </c>
      <c r="M1915" s="21">
        <f t="shared" ca="1" si="84"/>
        <v>4.9957504054135345E-3</v>
      </c>
      <c r="N1915" s="72"/>
      <c r="O1915" s="16"/>
      <c r="P1915" s="21"/>
      <c r="Q1915" s="33">
        <f t="shared" si="17"/>
        <v>1.0022466030885864</v>
      </c>
      <c r="R1915" s="5">
        <f t="shared" ca="1" si="109"/>
        <v>7.5122882129529795</v>
      </c>
      <c r="S1915" s="16">
        <v>7.33</v>
      </c>
      <c r="T1915" s="75">
        <f t="shared" ca="1" si="110"/>
        <v>2.4868787578851224E-2</v>
      </c>
      <c r="U1915" s="5">
        <f t="shared" ca="1" si="122"/>
        <v>14.199571821478314</v>
      </c>
      <c r="V1915" s="85">
        <v>14.69</v>
      </c>
      <c r="W1915" s="36">
        <f t="shared" ca="1" si="123"/>
        <v>-3.3385172125370045E-2</v>
      </c>
      <c r="X1915" s="32">
        <f t="shared" si="18"/>
        <v>0.99550679382282747</v>
      </c>
      <c r="Y1915" s="72">
        <f t="shared" ca="1" si="124"/>
        <v>4424574.5162198422</v>
      </c>
      <c r="Z1915" s="16">
        <v>4286995.6027969997</v>
      </c>
      <c r="AA1915" s="36">
        <f t="shared" ca="1" si="125"/>
        <v>3.2092151746803931E-2</v>
      </c>
      <c r="AB1915" s="72"/>
      <c r="AC1915" s="16"/>
      <c r="AD1915" s="36"/>
      <c r="AE1915" s="24">
        <f t="shared" si="126"/>
        <v>13</v>
      </c>
      <c r="AH1915" s="25" t="str">
        <f t="shared" ca="1" si="7"/>
        <v>-</v>
      </c>
      <c r="AI1915" s="15">
        <f t="shared" ca="1" si="8"/>
        <v>33.397964523037025</v>
      </c>
      <c r="AJ1915" s="15">
        <f t="shared" ca="1" si="9"/>
        <v>34.155388775206106</v>
      </c>
      <c r="AK1915" s="17">
        <f t="shared" ca="1" si="10"/>
        <v>-4.0504206373564257E-2</v>
      </c>
      <c r="AL1915" s="17">
        <f t="shared" ca="1" si="11"/>
        <v>-4.1023852396582655E-2</v>
      </c>
      <c r="AM1915" s="26">
        <f t="shared" ca="1" si="12"/>
        <v>0</v>
      </c>
      <c r="AN1915" s="26">
        <f t="shared" ca="1" si="13"/>
        <v>1</v>
      </c>
      <c r="AO1915" s="25">
        <f t="shared" si="20"/>
        <v>0</v>
      </c>
      <c r="AP1915" s="26">
        <f t="shared" si="21"/>
        <v>0</v>
      </c>
      <c r="AQ1915" s="25">
        <f t="shared" si="22"/>
        <v>1</v>
      </c>
      <c r="AR1915" s="26">
        <f t="shared" si="23"/>
        <v>0</v>
      </c>
      <c r="AT1915" s="74"/>
      <c r="AU1915">
        <f t="shared" si="121"/>
        <v>21434978.013985001</v>
      </c>
      <c r="AY1915">
        <v>864259.25</v>
      </c>
      <c r="AZ1915">
        <v>931250</v>
      </c>
      <c r="BA1915">
        <f t="shared" si="107"/>
        <v>9312500</v>
      </c>
      <c r="BL1915" s="16">
        <v>3725</v>
      </c>
      <c r="BM1915">
        <f t="shared" si="108"/>
        <v>37250</v>
      </c>
    </row>
    <row r="1916" spans="1:65" x14ac:dyDescent="0.2">
      <c r="A1916" s="40">
        <v>40847</v>
      </c>
      <c r="B1916" s="13">
        <v>29.95</v>
      </c>
      <c r="C1916" s="14">
        <v>28.2</v>
      </c>
      <c r="D1916" s="31">
        <f t="shared" si="14"/>
        <v>4155.1108461249451</v>
      </c>
      <c r="E1916" s="31">
        <f t="shared" si="15"/>
        <v>2907.4520716051825</v>
      </c>
      <c r="F1916" s="16">
        <f t="shared" si="0"/>
        <v>7062.5629177301271</v>
      </c>
      <c r="G1916" s="16">
        <f t="shared" si="1"/>
        <v>29.229575816232966</v>
      </c>
      <c r="H1916" s="17">
        <f t="shared" si="2"/>
        <v>-6.2056737588652489E-2</v>
      </c>
      <c r="I1916">
        <v>29.96</v>
      </c>
      <c r="J1916" s="32">
        <f t="shared" si="16"/>
        <v>1.1258673001342727</v>
      </c>
      <c r="K1916" s="72">
        <f t="shared" ca="1" si="83"/>
        <v>2625.6780827178886</v>
      </c>
      <c r="L1916" s="16">
        <v>2567.040039</v>
      </c>
      <c r="M1916" s="21">
        <f t="shared" ca="1" si="84"/>
        <v>2.2842668141916211E-2</v>
      </c>
      <c r="N1916" s="72"/>
      <c r="O1916" s="16"/>
      <c r="P1916" s="21"/>
      <c r="Q1916" s="33">
        <f t="shared" si="17"/>
        <v>0.87413269986572728</v>
      </c>
      <c r="R1916" s="5">
        <f t="shared" ca="1" si="109"/>
        <v>6.5664632161405496</v>
      </c>
      <c r="S1916" s="16">
        <v>6.56</v>
      </c>
      <c r="T1916" s="75">
        <f t="shared" ca="1" si="110"/>
        <v>9.8524636288872098E-4</v>
      </c>
      <c r="U1916" s="5">
        <f t="shared" ca="1" si="122"/>
        <v>12.41188511243287</v>
      </c>
      <c r="V1916" s="85">
        <v>13.11</v>
      </c>
      <c r="W1916" s="36">
        <f t="shared" ca="1" si="123"/>
        <v>-5.3250563506264642E-2</v>
      </c>
      <c r="X1916" s="32">
        <f t="shared" si="18"/>
        <v>1.2517346002685454</v>
      </c>
      <c r="Y1916" s="72">
        <f t="shared" ca="1" si="124"/>
        <v>5538028.5144395577</v>
      </c>
      <c r="Z1916" s="16">
        <v>5198994.6673529996</v>
      </c>
      <c r="AA1916" s="36">
        <f t="shared" ca="1" si="125"/>
        <v>6.5211424280835581E-2</v>
      </c>
      <c r="AB1916" s="72"/>
      <c r="AC1916" s="16"/>
      <c r="AD1916" s="36"/>
      <c r="AE1916" s="24">
        <f t="shared" si="126"/>
        <v>12</v>
      </c>
      <c r="AH1916" s="25" t="str">
        <f t="shared" ca="1" si="7"/>
        <v>-</v>
      </c>
      <c r="AI1916" s="15">
        <f t="shared" ca="1" si="8"/>
        <v>32.859791773127164</v>
      </c>
      <c r="AJ1916" s="15">
        <f t="shared" ca="1" si="9"/>
        <v>34.101060505136232</v>
      </c>
      <c r="AK1916" s="17">
        <f t="shared" ca="1" si="10"/>
        <v>-4.19581070827841E-2</v>
      </c>
      <c r="AL1916" s="17">
        <f t="shared" ca="1" si="11"/>
        <v>-4.1425347035511817E-2</v>
      </c>
      <c r="AM1916" s="26">
        <f t="shared" ca="1" si="12"/>
        <v>0</v>
      </c>
      <c r="AN1916" s="26">
        <f t="shared" ca="1" si="13"/>
        <v>0</v>
      </c>
      <c r="AO1916" s="25">
        <f t="shared" si="20"/>
        <v>0</v>
      </c>
      <c r="AP1916" s="26">
        <f t="shared" si="21"/>
        <v>0</v>
      </c>
      <c r="AQ1916" s="25">
        <f t="shared" si="22"/>
        <v>1</v>
      </c>
      <c r="AR1916" s="26">
        <f t="shared" si="23"/>
        <v>0</v>
      </c>
      <c r="AT1916" s="74"/>
      <c r="AU1916">
        <f t="shared" si="121"/>
        <v>25994973.336764999</v>
      </c>
      <c r="AY1916">
        <v>1048118.5</v>
      </c>
      <c r="AZ1916">
        <v>1135000</v>
      </c>
      <c r="BA1916">
        <f t="shared" si="107"/>
        <v>11350000</v>
      </c>
      <c r="BL1916" s="16">
        <v>4540</v>
      </c>
      <c r="BM1916">
        <f t="shared" si="108"/>
        <v>45400</v>
      </c>
    </row>
    <row r="1917" spans="1:65" x14ac:dyDescent="0.2">
      <c r="A1917" s="40">
        <v>40848</v>
      </c>
      <c r="B1917" s="13">
        <v>33.950000000000003</v>
      </c>
      <c r="C1917" s="14">
        <v>31.25</v>
      </c>
      <c r="D1917" s="31">
        <f t="shared" si="14"/>
        <v>3808.8516089478662</v>
      </c>
      <c r="E1917" s="31">
        <f t="shared" si="15"/>
        <v>3275.1990274014061</v>
      </c>
      <c r="F1917" s="16">
        <f t="shared" si="0"/>
        <v>7084.0506363492723</v>
      </c>
      <c r="G1917" s="16">
        <f t="shared" si="1"/>
        <v>32.701697605236056</v>
      </c>
      <c r="H1917" s="17">
        <f t="shared" si="2"/>
        <v>-8.6400000000000032E-2</v>
      </c>
      <c r="I1917">
        <v>34.770000000000003</v>
      </c>
      <c r="J1917" s="32">
        <f t="shared" si="16"/>
        <v>1.1221918555659505</v>
      </c>
      <c r="K1917" s="72">
        <f t="shared" ca="1" si="83"/>
        <v>2946.3944362695829</v>
      </c>
      <c r="L1917" s="16">
        <v>2938.8798830000001</v>
      </c>
      <c r="M1917" s="21">
        <f t="shared" ca="1" si="84"/>
        <v>2.5569446757762737E-3</v>
      </c>
      <c r="N1917" s="72"/>
      <c r="O1917" s="16"/>
      <c r="P1917" s="21"/>
      <c r="Q1917" s="33">
        <f t="shared" si="17"/>
        <v>0.87780814443404953</v>
      </c>
      <c r="R1917" s="5">
        <f t="shared" ca="1" si="109"/>
        <v>5.7638547666426074</v>
      </c>
      <c r="S1917" s="16">
        <v>5.62</v>
      </c>
      <c r="T1917" s="75">
        <f t="shared" ca="1" si="110"/>
        <v>2.5596933566300235E-2</v>
      </c>
      <c r="U1917" s="5">
        <f t="shared" ca="1" si="122"/>
        <v>10.894880835736892</v>
      </c>
      <c r="V1917" s="85">
        <v>11.16</v>
      </c>
      <c r="W1917" s="36">
        <f t="shared" ca="1" si="123"/>
        <v>-2.375619751461544E-2</v>
      </c>
      <c r="X1917" s="32">
        <f t="shared" si="18"/>
        <v>1.2443837111319009</v>
      </c>
      <c r="Y1917" s="72">
        <f t="shared" ca="1" si="124"/>
        <v>6890978.9284113403</v>
      </c>
      <c r="Z1917" s="16">
        <v>6722993.104177</v>
      </c>
      <c r="AA1917" s="36">
        <f t="shared" ca="1" si="125"/>
        <v>2.4986761347407991E-2</v>
      </c>
      <c r="AB1917" s="72"/>
      <c r="AC1917" s="16"/>
      <c r="AD1917" s="36"/>
      <c r="AE1917" s="24">
        <f t="shared" si="126"/>
        <v>11</v>
      </c>
      <c r="AH1917" s="25" t="str">
        <f t="shared" ca="1" si="7"/>
        <v>-</v>
      </c>
      <c r="AI1917" s="15">
        <f t="shared" ca="1" si="8"/>
        <v>32.361738534878739</v>
      </c>
      <c r="AJ1917" s="15">
        <f t="shared" ca="1" si="9"/>
        <v>34.088211714509214</v>
      </c>
      <c r="AK1917" s="17">
        <f t="shared" ca="1" si="10"/>
        <v>-5.1158800323685326E-2</v>
      </c>
      <c r="AL1917" s="17">
        <f t="shared" ca="1" si="11"/>
        <v>-4.4875124152896656E-2</v>
      </c>
      <c r="AM1917" s="26">
        <f t="shared" ca="1" si="12"/>
        <v>0</v>
      </c>
      <c r="AN1917" s="26">
        <f t="shared" ca="1" si="13"/>
        <v>0</v>
      </c>
      <c r="AO1917" s="25">
        <f t="shared" si="20"/>
        <v>0</v>
      </c>
      <c r="AP1917" s="26">
        <f t="shared" si="21"/>
        <v>0</v>
      </c>
      <c r="AQ1917" s="25">
        <f t="shared" si="22"/>
        <v>1</v>
      </c>
      <c r="AR1917" s="26">
        <f t="shared" si="23"/>
        <v>0</v>
      </c>
      <c r="AT1917" s="74"/>
      <c r="AU1917">
        <f t="shared" si="121"/>
        <v>33614965.520884998</v>
      </c>
      <c r="AY1917">
        <v>1355357</v>
      </c>
      <c r="AZ1917">
        <v>1430500</v>
      </c>
      <c r="BA1917">
        <f t="shared" si="107"/>
        <v>14305000</v>
      </c>
      <c r="BL1917" s="16">
        <v>5722</v>
      </c>
      <c r="BM1917">
        <f t="shared" si="108"/>
        <v>57220</v>
      </c>
    </row>
    <row r="1918" spans="1:65" x14ac:dyDescent="0.2">
      <c r="A1918" s="40">
        <v>40849</v>
      </c>
      <c r="B1918" s="13">
        <v>32.700000000000003</v>
      </c>
      <c r="C1918" s="14">
        <v>30.4</v>
      </c>
      <c r="D1918" s="31">
        <f t="shared" si="14"/>
        <v>3462.5923717707874</v>
      </c>
      <c r="E1918" s="31">
        <f t="shared" si="15"/>
        <v>3651.3750626705846</v>
      </c>
      <c r="F1918" s="16">
        <f t="shared" si="0"/>
        <v>7113.9674344413725</v>
      </c>
      <c r="G1918" s="16">
        <f t="shared" si="1"/>
        <v>31.519482557161602</v>
      </c>
      <c r="H1918" s="17">
        <f t="shared" si="2"/>
        <v>-7.5657894736842257E-2</v>
      </c>
      <c r="I1918">
        <v>32.74</v>
      </c>
      <c r="J1918" s="32">
        <f t="shared" si="16"/>
        <v>0.96791895962366614</v>
      </c>
      <c r="K1918" s="72">
        <f t="shared" ca="1" si="83"/>
        <v>2851.7547723273242</v>
      </c>
      <c r="L1918" s="16">
        <v>2848</v>
      </c>
      <c r="M1918" s="21">
        <f t="shared" ca="1" si="84"/>
        <v>1.3183891598750666E-3</v>
      </c>
      <c r="N1918" s="72"/>
      <c r="O1918" s="16"/>
      <c r="P1918" s="21"/>
      <c r="Q1918" s="33">
        <f t="shared" si="17"/>
        <v>1.0320810403763339</v>
      </c>
      <c r="R1918" s="5">
        <f t="shared" ca="1" si="109"/>
        <v>5.9485174063992368</v>
      </c>
      <c r="S1918" s="16">
        <v>5.78</v>
      </c>
      <c r="T1918" s="75">
        <f t="shared" ca="1" si="110"/>
        <v>2.9155260622705279E-2</v>
      </c>
      <c r="U1918" s="5">
        <f t="shared" ca="1" si="122"/>
        <v>11.244014990818792</v>
      </c>
      <c r="V1918" s="85">
        <v>11.53</v>
      </c>
      <c r="W1918" s="36">
        <f t="shared" ca="1" si="123"/>
        <v>-2.4803556737311976E-2</v>
      </c>
      <c r="X1918" s="32">
        <f t="shared" si="18"/>
        <v>0.93583791924733228</v>
      </c>
      <c r="Y1918" s="72">
        <f t="shared" ca="1" si="124"/>
        <v>6448414.9636372076</v>
      </c>
      <c r="Z1918" s="16">
        <v>6308993.5288190003</v>
      </c>
      <c r="AA1918" s="36">
        <f t="shared" ca="1" si="125"/>
        <v>2.2098839407797905E-2</v>
      </c>
      <c r="AB1918" s="72"/>
      <c r="AC1918" s="16"/>
      <c r="AD1918" s="36"/>
      <c r="AE1918" s="24">
        <f t="shared" si="126"/>
        <v>10</v>
      </c>
      <c r="AH1918" s="25" t="str">
        <f t="shared" ca="1" si="7"/>
        <v>-</v>
      </c>
      <c r="AI1918" s="15">
        <f t="shared" ca="1" si="8"/>
        <v>31.98036697912659</v>
      </c>
      <c r="AJ1918" s="15">
        <f t="shared" ca="1" si="9"/>
        <v>34.02466728515779</v>
      </c>
      <c r="AK1918" s="17">
        <f t="shared" ca="1" si="10"/>
        <v>-5.1922719418944184E-2</v>
      </c>
      <c r="AL1918" s="17">
        <f t="shared" ca="1" si="11"/>
        <v>-4.7738070932158247E-2</v>
      </c>
      <c r="AM1918" s="26">
        <f t="shared" ca="1" si="12"/>
        <v>0</v>
      </c>
      <c r="AN1918" s="26">
        <f t="shared" ca="1" si="13"/>
        <v>0</v>
      </c>
      <c r="AO1918" s="25">
        <f t="shared" si="20"/>
        <v>0</v>
      </c>
      <c r="AP1918" s="26">
        <f t="shared" si="21"/>
        <v>1</v>
      </c>
      <c r="AQ1918" s="25">
        <f t="shared" si="22"/>
        <v>1</v>
      </c>
      <c r="AR1918" s="26">
        <f t="shared" si="23"/>
        <v>0</v>
      </c>
      <c r="AT1918" s="74"/>
      <c r="AU1918">
        <f t="shared" si="121"/>
        <v>31544967.644095004</v>
      </c>
      <c r="AY1918">
        <v>1271894.5</v>
      </c>
      <c r="AZ1918">
        <v>1370250</v>
      </c>
      <c r="BA1918">
        <f t="shared" si="107"/>
        <v>13702500</v>
      </c>
      <c r="BL1918" s="16">
        <v>5481</v>
      </c>
      <c r="BM1918">
        <f t="shared" si="108"/>
        <v>54810</v>
      </c>
    </row>
    <row r="1919" spans="1:65" x14ac:dyDescent="0.2">
      <c r="A1919" s="40">
        <v>40850</v>
      </c>
      <c r="B1919" s="13">
        <v>30.95</v>
      </c>
      <c r="C1919" s="14">
        <v>29.25</v>
      </c>
      <c r="D1919" s="31">
        <f t="shared" si="14"/>
        <v>3116.3331345937086</v>
      </c>
      <c r="E1919" s="31">
        <f t="shared" si="15"/>
        <v>4023.831544765666</v>
      </c>
      <c r="F1919" s="16">
        <f t="shared" si="0"/>
        <v>7140.1646793593745</v>
      </c>
      <c r="G1919" s="16">
        <f t="shared" si="1"/>
        <v>29.991966966689713</v>
      </c>
      <c r="H1919" s="17">
        <f t="shared" si="2"/>
        <v>-5.8119658119658135E-2</v>
      </c>
      <c r="I1919">
        <v>30.5</v>
      </c>
      <c r="J1919" s="32">
        <f t="shared" si="16"/>
        <v>0.95504145992043954</v>
      </c>
      <c r="K1919" s="72">
        <f t="shared" ca="1" si="83"/>
        <v>2723.43300766538</v>
      </c>
      <c r="L1919" s="16">
        <v>2707.8400879999999</v>
      </c>
      <c r="M1919" s="21">
        <f t="shared" ca="1" si="84"/>
        <v>5.75843445648114E-3</v>
      </c>
      <c r="N1919" s="72"/>
      <c r="O1919" s="16"/>
      <c r="P1919" s="21"/>
      <c r="Q1919" s="33">
        <f t="shared" si="17"/>
        <v>1.0449585400795605</v>
      </c>
      <c r="R1919" s="5">
        <f t="shared" ca="1" si="109"/>
        <v>6.2156951161577583</v>
      </c>
      <c r="S1919" s="16">
        <v>6.07</v>
      </c>
      <c r="T1919" s="75">
        <f t="shared" ca="1" si="110"/>
        <v>2.4002490306055679E-2</v>
      </c>
      <c r="U1919" s="5">
        <f t="shared" ca="1" si="122"/>
        <v>11.74912723920523</v>
      </c>
      <c r="V1919" s="85">
        <v>12.09</v>
      </c>
      <c r="W1919" s="36">
        <f t="shared" ca="1" si="123"/>
        <v>-2.8194603870535184E-2</v>
      </c>
      <c r="X1919" s="32">
        <f t="shared" si="18"/>
        <v>0.91008291984087908</v>
      </c>
      <c r="Y1919" s="72">
        <f t="shared" ca="1" si="124"/>
        <v>5868206.0880235042</v>
      </c>
      <c r="Z1919" s="16">
        <v>5714994.1380890002</v>
      </c>
      <c r="AA1919" s="36">
        <f t="shared" ca="1" si="125"/>
        <v>2.6808767643939448E-2</v>
      </c>
      <c r="AB1919" s="72"/>
      <c r="AC1919" s="16"/>
      <c r="AD1919" s="36"/>
      <c r="AE1919" s="24">
        <f t="shared" si="126"/>
        <v>9</v>
      </c>
      <c r="AH1919" s="25" t="str">
        <f t="shared" ca="1" si="7"/>
        <v>-</v>
      </c>
      <c r="AI1919" s="15">
        <f t="shared" ca="1" si="8"/>
        <v>31.630916255744584</v>
      </c>
      <c r="AJ1919" s="15">
        <f t="shared" ca="1" si="9"/>
        <v>33.969442734637397</v>
      </c>
      <c r="AK1919" s="17">
        <f t="shared" ca="1" si="10"/>
        <v>-5.4189237781352949E-2</v>
      </c>
      <c r="AL1919" s="17">
        <f t="shared" ca="1" si="11"/>
        <v>-4.9780724445399993E-2</v>
      </c>
      <c r="AM1919" s="26">
        <f t="shared" ca="1" si="12"/>
        <v>0</v>
      </c>
      <c r="AN1919" s="26">
        <f t="shared" ca="1" si="13"/>
        <v>0</v>
      </c>
      <c r="AO1919" s="25">
        <f t="shared" si="20"/>
        <v>0</v>
      </c>
      <c r="AP1919" s="26">
        <f t="shared" si="21"/>
        <v>1</v>
      </c>
      <c r="AQ1919" s="25">
        <f t="shared" si="22"/>
        <v>1</v>
      </c>
      <c r="AR1919" s="26">
        <f t="shared" si="23"/>
        <v>0</v>
      </c>
      <c r="AT1919" s="74"/>
      <c r="AU1919">
        <f t="shared" si="121"/>
        <v>28574970.690445002</v>
      </c>
      <c r="AY1919">
        <v>1152144</v>
      </c>
      <c r="AZ1919">
        <v>1241750</v>
      </c>
      <c r="BA1919">
        <f t="shared" si="107"/>
        <v>12417500</v>
      </c>
      <c r="BL1919" s="16">
        <v>4967</v>
      </c>
      <c r="BM1919">
        <f t="shared" si="108"/>
        <v>49670</v>
      </c>
    </row>
    <row r="1920" spans="1:65" x14ac:dyDescent="0.2">
      <c r="A1920" s="40">
        <v>40851</v>
      </c>
      <c r="B1920" s="13">
        <v>31.4</v>
      </c>
      <c r="C1920" s="14">
        <v>29.85</v>
      </c>
      <c r="D1920" s="31">
        <f t="shared" si="14"/>
        <v>2770.0738974166297</v>
      </c>
      <c r="E1920" s="31">
        <f t="shared" si="15"/>
        <v>4390.2152504282503</v>
      </c>
      <c r="F1920" s="16">
        <f t="shared" si="0"/>
        <v>7160.2891478448801</v>
      </c>
      <c r="G1920" s="16">
        <f t="shared" si="1"/>
        <v>30.449642619500651</v>
      </c>
      <c r="H1920" s="17">
        <f t="shared" si="2"/>
        <v>-5.1926298157453754E-2</v>
      </c>
      <c r="I1920">
        <v>30.16</v>
      </c>
      <c r="J1920" s="32">
        <f t="shared" si="16"/>
        <v>1.0181214391780871</v>
      </c>
      <c r="K1920" s="72">
        <f t="shared" ca="1" si="83"/>
        <v>2772.6724923592278</v>
      </c>
      <c r="L1920" s="16">
        <v>2768</v>
      </c>
      <c r="M1920" s="21">
        <f t="shared" ca="1" si="84"/>
        <v>1.6880391471198763E-3</v>
      </c>
      <c r="N1920" s="72"/>
      <c r="O1920" s="16"/>
      <c r="P1920" s="21"/>
      <c r="Q1920" s="33">
        <f t="shared" si="17"/>
        <v>0.98187856082191283</v>
      </c>
      <c r="R1920" s="5">
        <f t="shared" ca="1" si="109"/>
        <v>6.1028035298006662</v>
      </c>
      <c r="S1920" s="16">
        <v>5.93</v>
      </c>
      <c r="T1920" s="75">
        <f t="shared" ca="1" si="110"/>
        <v>2.9140561517818971E-2</v>
      </c>
      <c r="U1920" s="5">
        <f t="shared" ca="1" si="122"/>
        <v>11.535821197185694</v>
      </c>
      <c r="V1920" s="85">
        <v>11.85</v>
      </c>
      <c r="W1920" s="36">
        <f t="shared" ca="1" si="123"/>
        <v>-2.6512979140447746E-2</v>
      </c>
      <c r="X1920" s="32">
        <f t="shared" si="18"/>
        <v>1.0362428783561743</v>
      </c>
      <c r="Y1920" s="72">
        <f t="shared" ca="1" si="124"/>
        <v>6080486.5652494747</v>
      </c>
      <c r="Z1920" s="16">
        <v>5930993.9165359996</v>
      </c>
      <c r="AA1920" s="36">
        <f t="shared" ca="1" si="125"/>
        <v>2.5205328283456806E-2</v>
      </c>
      <c r="AB1920" s="72"/>
      <c r="AC1920" s="16"/>
      <c r="AD1920" s="36"/>
      <c r="AE1920" s="24">
        <f t="shared" si="126"/>
        <v>8</v>
      </c>
      <c r="AH1920" s="25" t="str">
        <f t="shared" ca="1" si="7"/>
        <v>-</v>
      </c>
      <c r="AI1920" s="15">
        <f t="shared" ca="1" si="8"/>
        <v>31.331435460925096</v>
      </c>
      <c r="AJ1920" s="15">
        <f t="shared" ca="1" si="9"/>
        <v>33.906612360915545</v>
      </c>
      <c r="AK1920" s="17">
        <f t="shared" ca="1" si="10"/>
        <v>-6.025964147942986E-2</v>
      </c>
      <c r="AL1920" s="17">
        <f t="shared" ca="1" si="11"/>
        <v>-5.122323346485623E-2</v>
      </c>
      <c r="AM1920" s="26">
        <f t="shared" ca="1" si="12"/>
        <v>0</v>
      </c>
      <c r="AN1920" s="26">
        <f t="shared" ca="1" si="13"/>
        <v>0</v>
      </c>
      <c r="AO1920" s="25">
        <f t="shared" si="20"/>
        <v>0</v>
      </c>
      <c r="AP1920" s="26">
        <f t="shared" si="21"/>
        <v>1</v>
      </c>
      <c r="AQ1920" s="25">
        <f t="shared" si="22"/>
        <v>1</v>
      </c>
      <c r="AR1920" s="26">
        <f t="shared" si="23"/>
        <v>0</v>
      </c>
      <c r="AT1920" s="74"/>
      <c r="AU1920">
        <f t="shared" si="121"/>
        <v>29654969.582679998</v>
      </c>
      <c r="AY1920">
        <v>1195689.75</v>
      </c>
      <c r="AZ1920">
        <v>1300000</v>
      </c>
      <c r="BA1920">
        <f t="shared" si="107"/>
        <v>13000000</v>
      </c>
      <c r="BL1920" s="16">
        <v>5200</v>
      </c>
      <c r="BM1920">
        <f t="shared" si="108"/>
        <v>52000</v>
      </c>
    </row>
    <row r="1921" spans="1:65" x14ac:dyDescent="0.2">
      <c r="A1921" s="40">
        <v>40854</v>
      </c>
      <c r="B1921" s="13">
        <v>31.1</v>
      </c>
      <c r="C1921" s="14">
        <v>29.75</v>
      </c>
      <c r="D1921" s="31">
        <f t="shared" si="14"/>
        <v>2423.8146602395509</v>
      </c>
      <c r="E1921" s="31">
        <f t="shared" si="15"/>
        <v>4754.4544479947581</v>
      </c>
      <c r="F1921" s="16">
        <f t="shared" si="0"/>
        <v>7178.269108234309</v>
      </c>
      <c r="G1921" s="16">
        <f t="shared" si="1"/>
        <v>30.205841058893967</v>
      </c>
      <c r="H1921" s="17">
        <f t="shared" si="2"/>
        <v>-4.5378151260504263E-2</v>
      </c>
      <c r="I1921">
        <v>29.85</v>
      </c>
      <c r="J1921" s="32">
        <f t="shared" si="16"/>
        <v>0.99448424749032416</v>
      </c>
      <c r="K1921" s="72">
        <f t="shared" ca="1" si="83"/>
        <v>2757.2667042795492</v>
      </c>
      <c r="L1921" s="16">
        <v>2740.4799800000001</v>
      </c>
      <c r="M1921" s="21">
        <f t="shared" ca="1" si="84"/>
        <v>6.125468677771243E-3</v>
      </c>
      <c r="N1921" s="72"/>
      <c r="O1921" s="16"/>
      <c r="P1921" s="21"/>
      <c r="Q1921" s="33">
        <f t="shared" si="17"/>
        <v>1.0055157525096758</v>
      </c>
      <c r="R1921" s="5">
        <f t="shared" ca="1" si="109"/>
        <v>6.1362094466215824</v>
      </c>
      <c r="S1921" s="16">
        <v>5.99</v>
      </c>
      <c r="T1921" s="75">
        <f t="shared" ca="1" si="110"/>
        <v>2.4408922641332587E-2</v>
      </c>
      <c r="U1921" s="5">
        <f t="shared" ca="1" si="122"/>
        <v>11.59905281971046</v>
      </c>
      <c r="V1921" s="85">
        <v>11.93</v>
      </c>
      <c r="W1921" s="36">
        <f t="shared" ca="1" si="123"/>
        <v>-2.7740752748494538E-2</v>
      </c>
      <c r="X1921" s="32">
        <f t="shared" si="18"/>
        <v>0.98896849498064843</v>
      </c>
      <c r="Y1921" s="72">
        <f t="shared" ca="1" si="124"/>
        <v>6013013.8858740842</v>
      </c>
      <c r="Z1921" s="16">
        <v>5822994.0273120003</v>
      </c>
      <c r="AA1921" s="36">
        <f t="shared" ca="1" si="125"/>
        <v>3.2632672757488733E-2</v>
      </c>
      <c r="AB1921" s="72"/>
      <c r="AC1921" s="16"/>
      <c r="AD1921" s="36"/>
      <c r="AE1921" s="24">
        <f t="shared" si="126"/>
        <v>7</v>
      </c>
      <c r="AH1921" s="25" t="str">
        <f t="shared" ca="1" si="7"/>
        <v>-</v>
      </c>
      <c r="AI1921" s="15">
        <f t="shared" ca="1" si="8"/>
        <v>31.021585856025837</v>
      </c>
      <c r="AJ1921" s="15">
        <f t="shared" ca="1" si="9"/>
        <v>33.769754699344588</v>
      </c>
      <c r="AK1921" s="17">
        <f t="shared" ca="1" si="10"/>
        <v>-6.3256456643851822E-2</v>
      </c>
      <c r="AL1921" s="17">
        <f t="shared" ca="1" si="11"/>
        <v>-5.320757916224933E-2</v>
      </c>
      <c r="AM1921" s="26">
        <f t="shared" ca="1" si="12"/>
        <v>0</v>
      </c>
      <c r="AN1921" s="26">
        <f t="shared" ca="1" si="13"/>
        <v>0</v>
      </c>
      <c r="AO1921" s="25">
        <f t="shared" si="20"/>
        <v>0</v>
      </c>
      <c r="AP1921" s="26">
        <f t="shared" si="21"/>
        <v>1</v>
      </c>
      <c r="AQ1921" s="25">
        <f t="shared" si="22"/>
        <v>1</v>
      </c>
      <c r="AR1921" s="26">
        <f t="shared" si="23"/>
        <v>0</v>
      </c>
      <c r="AT1921" s="74"/>
      <c r="AU1921">
        <f t="shared" si="121"/>
        <v>29114970.13656</v>
      </c>
      <c r="AY1921">
        <v>1173916.75</v>
      </c>
      <c r="AZ1921">
        <v>1268750</v>
      </c>
      <c r="BA1921">
        <f t="shared" si="107"/>
        <v>12687500</v>
      </c>
      <c r="BL1921" s="16">
        <v>5075</v>
      </c>
      <c r="BM1921">
        <f t="shared" si="108"/>
        <v>50750</v>
      </c>
    </row>
    <row r="1922" spans="1:65" x14ac:dyDescent="0.2">
      <c r="A1922" s="40">
        <v>40855</v>
      </c>
      <c r="B1922" s="13">
        <v>28.9</v>
      </c>
      <c r="C1922" s="14">
        <v>28.35</v>
      </c>
      <c r="D1922" s="31">
        <f t="shared" si="14"/>
        <v>2077.5554230624721</v>
      </c>
      <c r="E1922" s="31">
        <f t="shared" si="15"/>
        <v>5116.4262892118049</v>
      </c>
      <c r="F1922" s="16">
        <f t="shared" si="0"/>
        <v>7193.981712274277</v>
      </c>
      <c r="G1922" s="16">
        <f t="shared" si="1"/>
        <v>28.508834916237664</v>
      </c>
      <c r="H1922" s="17">
        <f t="shared" si="2"/>
        <v>-1.9400352733685899E-2</v>
      </c>
      <c r="I1922">
        <v>27.48</v>
      </c>
      <c r="J1922" s="32">
        <f t="shared" si="16"/>
        <v>0.94588454629856344</v>
      </c>
      <c r="K1922" s="72">
        <f t="shared" ca="1" si="83"/>
        <v>2607.9496403858343</v>
      </c>
      <c r="L1922" s="16">
        <v>2612.4799800000001</v>
      </c>
      <c r="M1922" s="21">
        <f t="shared" ca="1" si="84"/>
        <v>-1.7341145765127617E-3</v>
      </c>
      <c r="N1922" s="72"/>
      <c r="O1922" s="16"/>
      <c r="P1922" s="21"/>
      <c r="Q1922" s="33">
        <f t="shared" si="17"/>
        <v>1.0541154537014366</v>
      </c>
      <c r="R1922" s="5">
        <f t="shared" ca="1" si="109"/>
        <v>6.4680037450779801</v>
      </c>
      <c r="S1922" s="16">
        <v>6.27</v>
      </c>
      <c r="T1922" s="75">
        <f t="shared" ca="1" si="110"/>
        <v>3.1579544669534387E-2</v>
      </c>
      <c r="U1922" s="5">
        <f t="shared" ca="1" si="122"/>
        <v>12.226322237785668</v>
      </c>
      <c r="V1922" s="85">
        <v>12.5</v>
      </c>
      <c r="W1922" s="36">
        <f t="shared" ca="1" si="123"/>
        <v>-2.1894220977146547E-2</v>
      </c>
      <c r="X1922" s="32">
        <f t="shared" si="18"/>
        <v>0.89176909259712689</v>
      </c>
      <c r="Y1922" s="72">
        <f t="shared" ca="1" si="124"/>
        <v>5361867.0323021682</v>
      </c>
      <c r="Z1922" s="16">
        <v>5273994.5904249996</v>
      </c>
      <c r="AA1922" s="36">
        <f t="shared" ca="1" si="125"/>
        <v>1.6661458477166827E-2</v>
      </c>
      <c r="AB1922" s="72"/>
      <c r="AC1922" s="16"/>
      <c r="AD1922" s="36"/>
      <c r="AE1922" s="24">
        <f t="shared" si="126"/>
        <v>6</v>
      </c>
      <c r="AH1922" s="25" t="str">
        <f t="shared" ca="1" si="7"/>
        <v>-</v>
      </c>
      <c r="AI1922" s="15">
        <f t="shared" ca="1" si="8"/>
        <v>30.760128911905049</v>
      </c>
      <c r="AJ1922" s="15">
        <f t="shared" ca="1" si="9"/>
        <v>33.588344543928933</v>
      </c>
      <c r="AK1922" s="17">
        <f t="shared" ca="1" si="10"/>
        <v>-5.6147059168024059E-2</v>
      </c>
      <c r="AL1922" s="17">
        <f t="shared" ca="1" si="11"/>
        <v>-5.204908451614719E-2</v>
      </c>
      <c r="AM1922" s="26">
        <f t="shared" ca="1" si="12"/>
        <v>0</v>
      </c>
      <c r="AN1922" s="26">
        <f t="shared" ca="1" si="13"/>
        <v>0</v>
      </c>
      <c r="AO1922" s="25">
        <f t="shared" si="20"/>
        <v>0</v>
      </c>
      <c r="AP1922" s="26">
        <f t="shared" si="21"/>
        <v>1</v>
      </c>
      <c r="AQ1922" s="25">
        <f t="shared" si="22"/>
        <v>1</v>
      </c>
      <c r="AR1922" s="26">
        <f t="shared" si="23"/>
        <v>0</v>
      </c>
      <c r="AT1922" s="74"/>
      <c r="AU1922">
        <f t="shared" si="121"/>
        <v>26369972.952124998</v>
      </c>
      <c r="AY1922">
        <v>1063238.5</v>
      </c>
      <c r="AZ1922">
        <v>1151000</v>
      </c>
      <c r="BA1922">
        <f t="shared" si="107"/>
        <v>11510000</v>
      </c>
      <c r="BL1922" s="16">
        <v>4604</v>
      </c>
      <c r="BM1922">
        <f t="shared" si="108"/>
        <v>46040</v>
      </c>
    </row>
    <row r="1923" spans="1:65" x14ac:dyDescent="0.2">
      <c r="A1923" s="40">
        <v>40856</v>
      </c>
      <c r="B1923" s="13">
        <v>36.450000000000003</v>
      </c>
      <c r="C1923" s="14">
        <v>33.450000000000003</v>
      </c>
      <c r="D1923" s="31">
        <f t="shared" si="14"/>
        <v>1731.2961858853935</v>
      </c>
      <c r="E1923" s="31">
        <f t="shared" si="15"/>
        <v>5469.4030777274156</v>
      </c>
      <c r="F1923" s="16">
        <f t="shared" si="0"/>
        <v>7200.6992636128089</v>
      </c>
      <c r="G1923" s="16">
        <f t="shared" si="1"/>
        <v>34.171303357842255</v>
      </c>
      <c r="H1923" s="17">
        <f t="shared" si="2"/>
        <v>-8.9686098654708557E-2</v>
      </c>
      <c r="I1923">
        <v>36.159999999999997</v>
      </c>
      <c r="J1923" s="32">
        <f t="shared" si="16"/>
        <v>1.1997407724548523</v>
      </c>
      <c r="K1923" s="72">
        <f t="shared" ca="1" si="83"/>
        <v>3128.7359585838408</v>
      </c>
      <c r="L1923" s="16">
        <v>3105.280029</v>
      </c>
      <c r="M1923" s="21">
        <f t="shared" ca="1" si="84"/>
        <v>7.553563403231732E-3</v>
      </c>
      <c r="N1923" s="72"/>
      <c r="O1923" s="16"/>
      <c r="P1923" s="21"/>
      <c r="Q1923" s="33">
        <f t="shared" si="17"/>
        <v>0.80025922754514767</v>
      </c>
      <c r="R1923" s="5">
        <f t="shared" ca="1" si="109"/>
        <v>5.1758640521233614</v>
      </c>
      <c r="S1923" s="16">
        <v>5.09</v>
      </c>
      <c r="T1923" s="75">
        <f t="shared" ca="1" si="110"/>
        <v>1.686916544663292E-2</v>
      </c>
      <c r="U1923" s="5">
        <f t="shared" ca="1" si="122"/>
        <v>9.7838922224708007</v>
      </c>
      <c r="V1923" s="85">
        <v>10.1</v>
      </c>
      <c r="W1923" s="36">
        <f t="shared" ca="1" si="123"/>
        <v>-3.1297799755366236E-2</v>
      </c>
      <c r="X1923" s="32">
        <f t="shared" si="18"/>
        <v>1.3994815449097047</v>
      </c>
      <c r="Y1923" s="72">
        <f t="shared" ca="1" si="124"/>
        <v>7503340.1071670176</v>
      </c>
      <c r="Z1923" s="16">
        <v>7226992.5872210003</v>
      </c>
      <c r="AA1923" s="36">
        <f t="shared" ca="1" si="125"/>
        <v>3.8238245938519967E-2</v>
      </c>
      <c r="AB1923" s="72"/>
      <c r="AC1923" s="16"/>
      <c r="AD1923" s="36"/>
      <c r="AE1923" s="24">
        <f t="shared" si="126"/>
        <v>5</v>
      </c>
      <c r="AH1923" s="25" t="str">
        <f t="shared" ca="1" si="7"/>
        <v>-</v>
      </c>
      <c r="AI1923" s="15">
        <f t="shared" ca="1" si="8"/>
        <v>30.778532545407426</v>
      </c>
      <c r="AJ1923" s="15">
        <f t="shared" ca="1" si="9"/>
        <v>33.548957562149845</v>
      </c>
      <c r="AK1923" s="17">
        <f t="shared" ca="1" si="10"/>
        <v>-5.6694742277142142E-2</v>
      </c>
      <c r="AL1923" s="17">
        <f t="shared" ca="1" si="11"/>
        <v>-5.53359172949697E-2</v>
      </c>
      <c r="AM1923" s="26">
        <f t="shared" ca="1" si="12"/>
        <v>0</v>
      </c>
      <c r="AN1923" s="26">
        <f t="shared" ca="1" si="13"/>
        <v>0</v>
      </c>
      <c r="AO1923" s="25">
        <f t="shared" si="20"/>
        <v>0</v>
      </c>
      <c r="AP1923" s="26">
        <f t="shared" si="21"/>
        <v>1</v>
      </c>
      <c r="AQ1923" s="25">
        <f t="shared" si="22"/>
        <v>1</v>
      </c>
      <c r="AR1923" s="26">
        <f t="shared" si="23"/>
        <v>0</v>
      </c>
      <c r="AT1923" s="74"/>
      <c r="AU1923">
        <f t="shared" si="121"/>
        <v>36134962.936104998</v>
      </c>
      <c r="AY1923">
        <v>1456963</v>
      </c>
      <c r="AZ1923">
        <v>1581000</v>
      </c>
      <c r="BA1923">
        <f t="shared" si="107"/>
        <v>15810000</v>
      </c>
      <c r="BL1923" s="16">
        <v>6324</v>
      </c>
      <c r="BM1923">
        <f t="shared" si="108"/>
        <v>63240</v>
      </c>
    </row>
    <row r="1924" spans="1:65" x14ac:dyDescent="0.2">
      <c r="A1924" s="40">
        <v>40857</v>
      </c>
      <c r="B1924" s="13">
        <v>33.450000000000003</v>
      </c>
      <c r="C1924" s="14">
        <v>31.5</v>
      </c>
      <c r="D1924" s="31">
        <f t="shared" si="14"/>
        <v>1385.0369487083149</v>
      </c>
      <c r="E1924" s="31">
        <f t="shared" si="15"/>
        <v>5846.7169550100616</v>
      </c>
      <c r="F1924" s="16">
        <f t="shared" si="0"/>
        <v>7231.753903718376</v>
      </c>
      <c r="G1924" s="16">
        <f t="shared" si="1"/>
        <v>31.873467085016891</v>
      </c>
      <c r="H1924" s="17">
        <f t="shared" si="2"/>
        <v>-6.1904761904761907E-2</v>
      </c>
      <c r="I1924">
        <v>32.81</v>
      </c>
      <c r="J1924" s="32">
        <f t="shared" si="16"/>
        <v>0.93677809908194454</v>
      </c>
      <c r="K1924" s="72">
        <f t="shared" ca="1" si="83"/>
        <v>2930.8118356143486</v>
      </c>
      <c r="L1924" s="16">
        <v>2910.719971</v>
      </c>
      <c r="M1924" s="21">
        <f t="shared" ca="1" si="84"/>
        <v>6.9027130107077728E-3</v>
      </c>
      <c r="N1924" s="72"/>
      <c r="O1924" s="16"/>
      <c r="P1924" s="21"/>
      <c r="Q1924" s="33">
        <f t="shared" si="17"/>
        <v>1.0632219009180555</v>
      </c>
      <c r="R1924" s="5">
        <f t="shared" ca="1" si="109"/>
        <v>5.5028627648163528</v>
      </c>
      <c r="S1924" s="16">
        <v>5.39</v>
      </c>
      <c r="T1924" s="75">
        <f t="shared" ca="1" si="110"/>
        <v>2.09392884631453E-2</v>
      </c>
      <c r="U1924" s="5">
        <f t="shared" ca="1" si="122"/>
        <v>10.402092354821155</v>
      </c>
      <c r="V1924" s="85">
        <v>10.73</v>
      </c>
      <c r="W1924" s="36">
        <f t="shared" ca="1" si="123"/>
        <v>-3.0559892374542888E-2</v>
      </c>
      <c r="X1924" s="32">
        <f t="shared" si="18"/>
        <v>0.87355619816388907</v>
      </c>
      <c r="Y1924" s="72">
        <f t="shared" ca="1" si="124"/>
        <v>6554157.8795126677</v>
      </c>
      <c r="Z1924" s="16">
        <v>6311993.525742</v>
      </c>
      <c r="AA1924" s="36">
        <f t="shared" ca="1" si="125"/>
        <v>3.8365748124274304E-2</v>
      </c>
      <c r="AB1924" s="72"/>
      <c r="AC1924" s="16"/>
      <c r="AD1924" s="36"/>
      <c r="AE1924" s="24">
        <f t="shared" si="126"/>
        <v>4</v>
      </c>
      <c r="AH1924" s="25" t="str">
        <f t="shared" ca="1" si="7"/>
        <v>-</v>
      </c>
      <c r="AI1924" s="15">
        <f t="shared" ca="1" si="8"/>
        <v>30.789668311003744</v>
      </c>
      <c r="AJ1924" s="15">
        <f t="shared" ca="1" si="9"/>
        <v>33.486773809392375</v>
      </c>
      <c r="AK1924" s="17">
        <f t="shared" ca="1" si="10"/>
        <v>-5.4402553471795422E-2</v>
      </c>
      <c r="AL1924" s="17">
        <f t="shared" ca="1" si="11"/>
        <v>-5.4648705009104487E-2</v>
      </c>
      <c r="AM1924" s="26">
        <f t="shared" ca="1" si="12"/>
        <v>0</v>
      </c>
      <c r="AN1924" s="26">
        <f t="shared" ca="1" si="13"/>
        <v>1</v>
      </c>
      <c r="AO1924" s="25">
        <f t="shared" si="20"/>
        <v>0</v>
      </c>
      <c r="AP1924" s="26">
        <f t="shared" si="21"/>
        <v>1</v>
      </c>
      <c r="AQ1924" s="25">
        <f t="shared" si="22"/>
        <v>1</v>
      </c>
      <c r="AR1924" s="26">
        <f t="shared" si="23"/>
        <v>0</v>
      </c>
      <c r="AT1924" s="74"/>
      <c r="AU1924">
        <f t="shared" si="121"/>
        <v>31559967.628710002</v>
      </c>
      <c r="AY1924">
        <v>1272499.25</v>
      </c>
      <c r="AZ1924">
        <v>1377000</v>
      </c>
      <c r="BA1924">
        <f t="shared" si="107"/>
        <v>13770000</v>
      </c>
      <c r="BL1924" s="16">
        <v>5508</v>
      </c>
      <c r="BM1924">
        <f t="shared" si="108"/>
        <v>55080</v>
      </c>
    </row>
    <row r="1925" spans="1:65" x14ac:dyDescent="0.2">
      <c r="A1925" s="40">
        <v>40858</v>
      </c>
      <c r="B1925" s="13">
        <v>31.4</v>
      </c>
      <c r="C1925" s="14">
        <v>30.2</v>
      </c>
      <c r="D1925" s="31">
        <f t="shared" si="14"/>
        <v>1038.777711531236</v>
      </c>
      <c r="E1925" s="31">
        <f t="shared" si="15"/>
        <v>6214.4112878219121</v>
      </c>
      <c r="F1925" s="16">
        <f t="shared" si="0"/>
        <v>7253.1889993531477</v>
      </c>
      <c r="G1925" s="16">
        <f t="shared" si="1"/>
        <v>30.371860026527461</v>
      </c>
      <c r="H1925" s="17">
        <f t="shared" si="2"/>
        <v>-3.9735099337748325E-2</v>
      </c>
      <c r="I1925">
        <v>30.04</v>
      </c>
      <c r="J1925" s="32">
        <f t="shared" si="16"/>
        <v>0.95571287811353878</v>
      </c>
      <c r="K1925" s="72">
        <f t="shared" ca="1" si="83"/>
        <v>2800.9004228709755</v>
      </c>
      <c r="L1925" s="16">
        <v>2786.5600589999999</v>
      </c>
      <c r="M1925" s="21">
        <f t="shared" ca="1" si="84"/>
        <v>5.1462604671516895E-3</v>
      </c>
      <c r="N1925" s="72"/>
      <c r="O1925" s="16"/>
      <c r="P1925" s="21"/>
      <c r="Q1925" s="33">
        <f t="shared" si="17"/>
        <v>1.0442871218864611</v>
      </c>
      <c r="R1925" s="5">
        <f t="shared" ca="1" si="109"/>
        <v>5.7463293243113673</v>
      </c>
      <c r="S1925" s="16">
        <v>5.61</v>
      </c>
      <c r="T1925" s="75">
        <f t="shared" ca="1" si="110"/>
        <v>2.4301127328229415E-2</v>
      </c>
      <c r="U1925" s="5">
        <f t="shared" ca="1" si="122"/>
        <v>10.862399195138046</v>
      </c>
      <c r="V1925" s="85">
        <v>11.19</v>
      </c>
      <c r="W1925" s="36">
        <f t="shared" ca="1" si="123"/>
        <v>-2.9276211337082525E-2</v>
      </c>
      <c r="X1925" s="32">
        <f t="shared" si="18"/>
        <v>0.91142575622707755</v>
      </c>
      <c r="Y1925" s="72">
        <f t="shared" ca="1" si="124"/>
        <v>5973235.1585906083</v>
      </c>
      <c r="Z1925" s="16">
        <v>5786994.0642379997</v>
      </c>
      <c r="AA1925" s="36">
        <f t="shared" ca="1" si="125"/>
        <v>3.2182700083196264E-2</v>
      </c>
      <c r="AB1925" s="72"/>
      <c r="AC1925" s="16"/>
      <c r="AD1925" s="36"/>
      <c r="AE1925" s="24">
        <f t="shared" si="126"/>
        <v>3</v>
      </c>
      <c r="AH1925" s="25" t="str">
        <f t="shared" ca="1" si="7"/>
        <v>-</v>
      </c>
      <c r="AI1925" s="15">
        <f t="shared" ca="1" si="8"/>
        <v>30.742116461066892</v>
      </c>
      <c r="AJ1925" s="15">
        <f t="shared" ca="1" si="9"/>
        <v>33.431170352469131</v>
      </c>
      <c r="AK1925" s="17">
        <f t="shared" ca="1" si="10"/>
        <v>-5.133846034147712E-2</v>
      </c>
      <c r="AL1925" s="17">
        <f t="shared" ca="1" si="11"/>
        <v>-5.2080643170962573E-2</v>
      </c>
      <c r="AM1925" s="26">
        <f t="shared" ca="1" si="12"/>
        <v>0</v>
      </c>
      <c r="AN1925" s="26">
        <f t="shared" ca="1" si="13"/>
        <v>1</v>
      </c>
      <c r="AO1925" s="25">
        <f t="shared" si="20"/>
        <v>0</v>
      </c>
      <c r="AP1925" s="26">
        <f t="shared" si="21"/>
        <v>1</v>
      </c>
      <c r="AQ1925" s="25">
        <f t="shared" si="22"/>
        <v>1</v>
      </c>
      <c r="AR1925" s="26">
        <f t="shared" si="23"/>
        <v>0</v>
      </c>
      <c r="AT1925" s="74"/>
      <c r="AU1925">
        <f t="shared" si="121"/>
        <v>28934970.32119</v>
      </c>
      <c r="AY1925">
        <v>1166659.25</v>
      </c>
      <c r="AZ1925">
        <v>1262500</v>
      </c>
      <c r="BA1925">
        <f t="shared" si="107"/>
        <v>12625000</v>
      </c>
      <c r="BL1925" s="16">
        <v>5050</v>
      </c>
      <c r="BM1925">
        <f t="shared" si="108"/>
        <v>50500</v>
      </c>
    </row>
    <row r="1926" spans="1:65" x14ac:dyDescent="0.2">
      <c r="A1926" s="44">
        <v>40861</v>
      </c>
      <c r="B1926" s="13">
        <v>32.1</v>
      </c>
      <c r="C1926" s="14">
        <v>30.75</v>
      </c>
      <c r="D1926" s="31">
        <f t="shared" si="14"/>
        <v>692.51847435415743</v>
      </c>
      <c r="E1926" s="31">
        <f t="shared" si="15"/>
        <v>6574.4291701848351</v>
      </c>
      <c r="F1926" s="82">
        <f t="shared" si="0"/>
        <v>7266.9476445389928</v>
      </c>
      <c r="G1926" s="82">
        <f t="shared" si="1"/>
        <v>30.878650980591647</v>
      </c>
      <c r="H1926" s="55">
        <f t="shared" si="2"/>
        <v>-4.3902439024390283E-2</v>
      </c>
      <c r="I1926">
        <v>31.13</v>
      </c>
      <c r="J1926" s="32">
        <f t="shared" si="16"/>
        <v>1.0186147627693949</v>
      </c>
      <c r="K1926" s="72">
        <f t="shared" ca="1" si="83"/>
        <v>2852.9222071198101</v>
      </c>
      <c r="L1926" s="16">
        <v>2855.679932</v>
      </c>
      <c r="M1926" s="21">
        <f t="shared" ca="1" si="84"/>
        <v>-9.6569816851236885E-4</v>
      </c>
      <c r="N1926" s="72"/>
      <c r="O1926" s="16"/>
      <c r="P1926" s="21"/>
      <c r="Q1926" s="33">
        <f t="shared" si="17"/>
        <v>0.98138523723060522</v>
      </c>
      <c r="R1926" s="5">
        <f t="shared" ca="1" si="109"/>
        <v>5.6391278387085668</v>
      </c>
      <c r="S1926" s="16">
        <v>5.47</v>
      </c>
      <c r="T1926" s="75">
        <f t="shared" ca="1" si="110"/>
        <v>3.0919166125880637E-2</v>
      </c>
      <c r="U1926" s="5">
        <f t="shared" ca="1" si="122"/>
        <v>10.659833254508973</v>
      </c>
      <c r="V1926" s="85">
        <v>10.91</v>
      </c>
      <c r="W1926" s="36">
        <f t="shared" ca="1" si="123"/>
        <v>-2.2930040833274726E-2</v>
      </c>
      <c r="X1926" s="32">
        <f t="shared" si="18"/>
        <v>1.0372295255387896</v>
      </c>
      <c r="Y1926" s="72">
        <f t="shared" ca="1" si="124"/>
        <v>6195208.1166040208</v>
      </c>
      <c r="Z1926" s="16">
        <v>6062993.7811430003</v>
      </c>
      <c r="AA1926" s="36">
        <f t="shared" ca="1" si="125"/>
        <v>2.1806774051497595E-2</v>
      </c>
      <c r="AB1926" s="72"/>
      <c r="AC1926" s="16"/>
      <c r="AD1926" s="36"/>
      <c r="AE1926" s="57">
        <f t="shared" si="126"/>
        <v>2</v>
      </c>
      <c r="AH1926" s="25" t="str">
        <f t="shared" ca="1" si="7"/>
        <v>-</v>
      </c>
      <c r="AI1926" s="15">
        <f t="shared" ca="1" si="8"/>
        <v>30.812207517322218</v>
      </c>
      <c r="AJ1926" s="15">
        <f t="shared" ca="1" si="9"/>
        <v>33.406907491561675</v>
      </c>
      <c r="AK1926" s="17">
        <f t="shared" ca="1" si="10"/>
        <v>-5.0001150485966539E-2</v>
      </c>
      <c r="AL1926" s="17">
        <f t="shared" ca="1" si="11"/>
        <v>-5.1491212276653625E-2</v>
      </c>
      <c r="AM1926" s="26">
        <f t="shared" ca="1" si="12"/>
        <v>0</v>
      </c>
      <c r="AN1926" s="26">
        <f t="shared" ca="1" si="13"/>
        <v>1</v>
      </c>
      <c r="AO1926" s="25">
        <f t="shared" si="20"/>
        <v>0</v>
      </c>
      <c r="AP1926" s="26">
        <f t="shared" si="21"/>
        <v>1</v>
      </c>
      <c r="AQ1926" s="25">
        <f t="shared" si="22"/>
        <v>1</v>
      </c>
      <c r="AR1926" s="26">
        <f t="shared" si="23"/>
        <v>0</v>
      </c>
      <c r="AT1926" s="74"/>
      <c r="AU1926">
        <f t="shared" si="121"/>
        <v>30314968.905715004</v>
      </c>
      <c r="AY1926">
        <v>1222300.75</v>
      </c>
      <c r="AZ1926">
        <v>1326500</v>
      </c>
      <c r="BA1926">
        <f t="shared" si="107"/>
        <v>13265000</v>
      </c>
      <c r="BL1926" s="16">
        <v>5306</v>
      </c>
      <c r="BM1926">
        <f t="shared" si="108"/>
        <v>53060</v>
      </c>
    </row>
    <row r="1927" spans="1:65" x14ac:dyDescent="0.2">
      <c r="A1927" s="40">
        <v>40862</v>
      </c>
      <c r="B1927" s="13">
        <v>32.049999999999997</v>
      </c>
      <c r="C1927" s="14">
        <v>30.7</v>
      </c>
      <c r="D1927" s="31">
        <f t="shared" si="14"/>
        <v>346.25923717707872</v>
      </c>
      <c r="E1927" s="31">
        <f t="shared" si="15"/>
        <v>6935.8900324087126</v>
      </c>
      <c r="F1927" s="16">
        <f t="shared" si="0"/>
        <v>7282.1492695857914</v>
      </c>
      <c r="G1927" s="16">
        <f t="shared" si="1"/>
        <v>30.764191209611891</v>
      </c>
      <c r="H1927" s="17">
        <f t="shared" si="2"/>
        <v>-4.3973941368078195E-2</v>
      </c>
      <c r="I1927">
        <v>31.22</v>
      </c>
      <c r="J1927" s="32">
        <f t="shared" si="16"/>
        <v>0.99837737100870583</v>
      </c>
      <c r="K1927" s="72">
        <f t="shared" ca="1" si="83"/>
        <v>2848.1768536394643</v>
      </c>
      <c r="L1927" s="16">
        <v>2824.320068</v>
      </c>
      <c r="M1927" s="21">
        <f t="shared" ca="1" si="84"/>
        <v>8.446912908266142E-3</v>
      </c>
      <c r="N1927" s="72"/>
      <c r="O1927" s="16"/>
      <c r="P1927" s="21"/>
      <c r="Q1927" s="33">
        <f t="shared" si="17"/>
        <v>1.0016226289912942</v>
      </c>
      <c r="R1927" s="5">
        <f t="shared" ca="1" si="109"/>
        <v>5.6480427511903404</v>
      </c>
      <c r="S1927" s="16">
        <v>5.53</v>
      </c>
      <c r="T1927" s="75">
        <f t="shared" ca="1" si="110"/>
        <v>2.1345886291200745E-2</v>
      </c>
      <c r="U1927" s="5">
        <f t="shared" ca="1" si="122"/>
        <v>10.6767646728107</v>
      </c>
      <c r="V1927" s="85">
        <v>11.02</v>
      </c>
      <c r="W1927" s="36">
        <f t="shared" ca="1" si="123"/>
        <v>-3.1146581414636991E-2</v>
      </c>
      <c r="X1927" s="32">
        <f t="shared" si="18"/>
        <v>0.99675474201741165</v>
      </c>
      <c r="Y1927" s="72">
        <f t="shared" ca="1" si="124"/>
        <v>6174696.665148952</v>
      </c>
      <c r="Z1927" s="16">
        <v>5945993.9011500003</v>
      </c>
      <c r="AA1927" s="36">
        <f t="shared" ca="1" si="125"/>
        <v>3.8463336458303278E-2</v>
      </c>
      <c r="AB1927" s="72"/>
      <c r="AC1927" s="16"/>
      <c r="AD1927" s="36"/>
      <c r="AE1927" s="24">
        <f t="shared" si="126"/>
        <v>1</v>
      </c>
      <c r="AH1927" s="25" t="str">
        <f t="shared" ca="1" si="7"/>
        <v>-</v>
      </c>
      <c r="AI1927" s="15">
        <f t="shared" ca="1" si="8"/>
        <v>30.702496160171531</v>
      </c>
      <c r="AJ1927" s="15">
        <f t="shared" ca="1" si="9"/>
        <v>33.348793982784692</v>
      </c>
      <c r="AK1927" s="17">
        <f t="shared" ca="1" si="10"/>
        <v>-4.976711550389553E-2</v>
      </c>
      <c r="AL1927" s="17">
        <f t="shared" ca="1" si="11"/>
        <v>-5.228984357749647E-2</v>
      </c>
      <c r="AM1927" s="26">
        <f t="shared" ca="1" si="12"/>
        <v>0</v>
      </c>
      <c r="AN1927" s="26">
        <f t="shared" ca="1" si="13"/>
        <v>1</v>
      </c>
      <c r="AO1927" s="25">
        <f t="shared" si="20"/>
        <v>0</v>
      </c>
      <c r="AP1927" s="26">
        <f t="shared" si="21"/>
        <v>0</v>
      </c>
      <c r="AQ1927" s="25">
        <f t="shared" si="22"/>
        <v>1</v>
      </c>
      <c r="AR1927" s="26">
        <f t="shared" si="23"/>
        <v>0</v>
      </c>
      <c r="AT1927" s="74"/>
      <c r="AU1927">
        <f t="shared" si="121"/>
        <v>29729969.50575</v>
      </c>
      <c r="AY1927">
        <v>1198713.5</v>
      </c>
      <c r="AZ1927">
        <v>1299500</v>
      </c>
      <c r="BA1927">
        <f t="shared" si="107"/>
        <v>12995000</v>
      </c>
      <c r="BL1927" s="16">
        <v>5198</v>
      </c>
      <c r="BM1927">
        <f t="shared" si="108"/>
        <v>51980</v>
      </c>
    </row>
    <row r="1928" spans="1:65" x14ac:dyDescent="0.2">
      <c r="A1928" s="41">
        <v>40863</v>
      </c>
      <c r="B1928" s="13">
        <v>32.65</v>
      </c>
      <c r="C1928" s="14">
        <v>33.6</v>
      </c>
      <c r="D1928" s="31">
        <f t="shared" si="14"/>
        <v>7297.3756529795719</v>
      </c>
      <c r="E1928" s="31">
        <f t="shared" si="15"/>
        <v>0</v>
      </c>
      <c r="F1928" s="16">
        <f t="shared" si="0"/>
        <v>7297.3756529795719</v>
      </c>
      <c r="G1928" s="16">
        <f t="shared" si="1"/>
        <v>32.65</v>
      </c>
      <c r="H1928" s="17">
        <f t="shared" si="2"/>
        <v>2.8273809523809645E-2</v>
      </c>
      <c r="I1928">
        <v>33.51</v>
      </c>
      <c r="J1928" s="32">
        <f t="shared" si="16"/>
        <v>1.0635179153094463</v>
      </c>
      <c r="K1928" s="72">
        <f t="shared" ca="1" si="83"/>
        <v>3028.9636200034006</v>
      </c>
      <c r="L1928" s="16">
        <v>2962.5600589999999</v>
      </c>
      <c r="M1928" s="21">
        <f t="shared" ca="1" si="84"/>
        <v>2.2414249730287304E-2</v>
      </c>
      <c r="N1928" s="72"/>
      <c r="O1928" s="16"/>
      <c r="P1928" s="21"/>
      <c r="Q1928" s="33">
        <f t="shared" si="17"/>
        <v>0.93648208469055372</v>
      </c>
      <c r="R1928" s="5">
        <f t="shared" ca="1" si="109"/>
        <v>5.28907050515582</v>
      </c>
      <c r="S1928" s="16">
        <v>5.27</v>
      </c>
      <c r="T1928" s="75">
        <f t="shared" ca="1" si="110"/>
        <v>3.6186916804213337E-3</v>
      </c>
      <c r="U1928" s="5">
        <f t="shared" ca="1" si="122"/>
        <v>9.9982565321803136</v>
      </c>
      <c r="V1928" s="85">
        <v>10.5</v>
      </c>
      <c r="W1928" s="36">
        <f t="shared" ca="1" si="123"/>
        <v>-4.7785092173303463E-2</v>
      </c>
      <c r="X1928" s="32">
        <f t="shared" si="18"/>
        <v>1.1270358306188926</v>
      </c>
      <c r="Y1928" s="72">
        <f t="shared" ca="1" si="124"/>
        <v>6958646.3843844235</v>
      </c>
      <c r="Z1928" s="16">
        <v>6521993.3103440003</v>
      </c>
      <c r="AA1928" s="36">
        <f t="shared" ca="1" si="125"/>
        <v>6.695086199304795E-2</v>
      </c>
      <c r="AB1928" s="72"/>
      <c r="AC1928" s="16"/>
      <c r="AD1928" s="36"/>
      <c r="AE1928" s="24">
        <v>24</v>
      </c>
      <c r="AF1928" s="36"/>
      <c r="AH1928" s="25" t="str">
        <f t="shared" ca="1" si="7"/>
        <v>-</v>
      </c>
      <c r="AI1928" s="15">
        <f t="shared" ca="1" si="8"/>
        <v>30.778484615710795</v>
      </c>
      <c r="AJ1928" s="15">
        <f t="shared" ca="1" si="9"/>
        <v>33.340953605362394</v>
      </c>
      <c r="AK1928" s="17">
        <f t="shared" ca="1" si="10"/>
        <v>-4.1821421794312939E-2</v>
      </c>
      <c r="AL1928" s="17">
        <f t="shared" ca="1" si="11"/>
        <v>-4.6080581721927798E-2</v>
      </c>
      <c r="AM1928" s="26">
        <f t="shared" ca="1" si="12"/>
        <v>0</v>
      </c>
      <c r="AN1928" s="26">
        <f t="shared" ca="1" si="13"/>
        <v>1</v>
      </c>
      <c r="AO1928" s="25">
        <f t="shared" si="20"/>
        <v>0</v>
      </c>
      <c r="AP1928" s="26">
        <f t="shared" si="21"/>
        <v>0</v>
      </c>
      <c r="AQ1928" s="25">
        <f t="shared" si="22"/>
        <v>1</v>
      </c>
      <c r="AR1928" s="26">
        <f t="shared" si="23"/>
        <v>0</v>
      </c>
      <c r="AT1928" s="74"/>
      <c r="AU1928">
        <f t="shared" si="121"/>
        <v>32609966.551720001</v>
      </c>
      <c r="AY1928">
        <v>1314835.25</v>
      </c>
      <c r="AZ1928">
        <v>1428250</v>
      </c>
      <c r="BA1928">
        <f t="shared" si="107"/>
        <v>14282500</v>
      </c>
      <c r="BL1928" s="16">
        <v>5713</v>
      </c>
      <c r="BM1928">
        <f t="shared" si="108"/>
        <v>57130</v>
      </c>
    </row>
    <row r="1929" spans="1:65" x14ac:dyDescent="0.2">
      <c r="A1929" s="44">
        <v>40864</v>
      </c>
      <c r="B1929" s="45">
        <v>33.75</v>
      </c>
      <c r="C1929" s="54">
        <v>34.65</v>
      </c>
      <c r="D1929" s="31">
        <f t="shared" si="14"/>
        <v>6993.3183341054228</v>
      </c>
      <c r="E1929" s="31">
        <f t="shared" si="15"/>
        <v>295.46046015598091</v>
      </c>
      <c r="F1929" s="31">
        <f t="shared" si="0"/>
        <v>7288.7787942614041</v>
      </c>
      <c r="G1929" s="31">
        <f t="shared" si="1"/>
        <v>33.786482711527718</v>
      </c>
      <c r="H1929" s="55">
        <f t="shared" si="2"/>
        <v>2.5974025974025983E-2</v>
      </c>
      <c r="I1929" s="1">
        <v>34.51</v>
      </c>
      <c r="J1929" s="32">
        <f t="shared" si="16"/>
        <v>1.0335889643950995</v>
      </c>
      <c r="K1929" s="72">
        <f t="shared" ca="1" si="83"/>
        <v>3130.5757386865257</v>
      </c>
      <c r="L1929" s="31">
        <v>3100.1599120000001</v>
      </c>
      <c r="M1929" s="21">
        <f t="shared" ca="1" si="84"/>
        <v>9.8110508973401726E-3</v>
      </c>
      <c r="N1929" s="72"/>
      <c r="O1929" s="16"/>
      <c r="P1929" s="21"/>
      <c r="Q1929" s="33">
        <f t="shared" si="17"/>
        <v>0.96641103560490038</v>
      </c>
      <c r="R1929" s="5">
        <f t="shared" ca="1" si="109"/>
        <v>5.1112031694026552</v>
      </c>
      <c r="S1929" s="16">
        <v>5.03</v>
      </c>
      <c r="T1929" s="75">
        <f t="shared" ca="1" si="110"/>
        <v>1.6143771253012907E-2</v>
      </c>
      <c r="U1929" s="5">
        <f t="shared" ca="1" si="122"/>
        <v>9.6620946521855746</v>
      </c>
      <c r="V1929" s="85">
        <v>9.99</v>
      </c>
      <c r="W1929" s="36">
        <f t="shared" ca="1" si="123"/>
        <v>-3.2823358139582141E-2</v>
      </c>
      <c r="X1929" s="32">
        <f t="shared" si="18"/>
        <v>1.0671779287901992</v>
      </c>
      <c r="Y1929" s="72">
        <f t="shared" ca="1" si="124"/>
        <v>7425625.0998756541</v>
      </c>
      <c r="Z1929" s="16">
        <v>7142992.6733799996</v>
      </c>
      <c r="AA1929" s="36">
        <f t="shared" ca="1" si="125"/>
        <v>3.9567788939354379E-2</v>
      </c>
      <c r="AB1929" s="72"/>
      <c r="AC1929" s="16"/>
      <c r="AD1929" s="36"/>
      <c r="AE1929" s="24">
        <f t="shared" ref="AE1929:AE1951" si="127">AE1928-1</f>
        <v>23</v>
      </c>
      <c r="AF1929" s="36"/>
      <c r="AH1929" s="25" t="str">
        <f t="shared" ca="1" si="7"/>
        <v>-</v>
      </c>
      <c r="AI1929" s="15">
        <f t="shared" ca="1" si="8"/>
        <v>30.7754599829264</v>
      </c>
      <c r="AJ1929" s="15">
        <f t="shared" ca="1" si="9"/>
        <v>33.293062939789912</v>
      </c>
      <c r="AK1929" s="17">
        <f t="shared" ca="1" si="10"/>
        <v>-2.2544734356190515E-2</v>
      </c>
      <c r="AL1929" s="17">
        <f t="shared" ca="1" si="11"/>
        <v>-4.1674670851975827E-2</v>
      </c>
      <c r="AM1929" s="26">
        <f t="shared" ca="1" si="12"/>
        <v>0</v>
      </c>
      <c r="AN1929" s="26">
        <f t="shared" ca="1" si="13"/>
        <v>1</v>
      </c>
      <c r="AO1929" s="25">
        <f t="shared" si="20"/>
        <v>0</v>
      </c>
      <c r="AP1929" s="26">
        <f t="shared" si="21"/>
        <v>0</v>
      </c>
      <c r="AQ1929" s="25">
        <f t="shared" si="22"/>
        <v>1</v>
      </c>
      <c r="AR1929" s="26">
        <f t="shared" si="23"/>
        <v>0</v>
      </c>
      <c r="AT1929" s="74"/>
      <c r="AU1929">
        <f t="shared" si="121"/>
        <v>35714963.366899997</v>
      </c>
      <c r="AY1929">
        <v>1440028.75</v>
      </c>
      <c r="AZ1929">
        <v>1557750</v>
      </c>
      <c r="BA1929">
        <f t="shared" si="107"/>
        <v>15577500</v>
      </c>
      <c r="BL1929" s="16">
        <v>6231</v>
      </c>
      <c r="BM1929">
        <f t="shared" si="108"/>
        <v>62310</v>
      </c>
    </row>
    <row r="1930" spans="1:65" x14ac:dyDescent="0.2">
      <c r="A1930" s="44">
        <v>40865</v>
      </c>
      <c r="B1930" s="45">
        <v>32.35</v>
      </c>
      <c r="C1930" s="54">
        <v>33.75</v>
      </c>
      <c r="D1930" s="31">
        <f t="shared" si="14"/>
        <v>6689.2610152312736</v>
      </c>
      <c r="E1930" s="31">
        <f t="shared" si="15"/>
        <v>591.62018633209982</v>
      </c>
      <c r="F1930" s="31">
        <f t="shared" si="0"/>
        <v>7280.8812015633739</v>
      </c>
      <c r="G1930" s="31">
        <f t="shared" si="1"/>
        <v>32.46375934285085</v>
      </c>
      <c r="H1930" s="55">
        <f t="shared" si="2"/>
        <v>4.1481481481481453E-2</v>
      </c>
      <c r="I1930" s="1">
        <v>32</v>
      </c>
      <c r="J1930" s="32">
        <f t="shared" si="16"/>
        <v>0.95980940785695879</v>
      </c>
      <c r="K1930" s="72">
        <f t="shared" ca="1" si="83"/>
        <v>3004.6335481169326</v>
      </c>
      <c r="L1930" s="31">
        <v>3000.959961</v>
      </c>
      <c r="M1930" s="21">
        <f t="shared" ca="1" si="84"/>
        <v>1.2241373309454142E-3</v>
      </c>
      <c r="N1930" s="72"/>
      <c r="O1930" s="16"/>
      <c r="P1930" s="21"/>
      <c r="Q1930" s="33">
        <f t="shared" si="17"/>
        <v>1.0401905921430412</v>
      </c>
      <c r="R1930" s="5">
        <f t="shared" ca="1" si="109"/>
        <v>5.3164039677205182</v>
      </c>
      <c r="S1930" s="16">
        <v>5.17</v>
      </c>
      <c r="T1930" s="75">
        <f t="shared" ca="1" si="110"/>
        <v>2.8317982150970644E-2</v>
      </c>
      <c r="U1930" s="5">
        <f t="shared" ca="1" si="122"/>
        <v>10.050075877116649</v>
      </c>
      <c r="V1930" s="85">
        <v>10.31</v>
      </c>
      <c r="W1930" s="36">
        <f t="shared" ca="1" si="123"/>
        <v>-2.5210875158423986E-2</v>
      </c>
      <c r="X1930" s="32">
        <f t="shared" si="18"/>
        <v>0.91961881571391757</v>
      </c>
      <c r="Y1930" s="72">
        <f t="shared" ca="1" si="124"/>
        <v>6828295.1392298341</v>
      </c>
      <c r="Z1930" s="16">
        <v>6653993.1749499999</v>
      </c>
      <c r="AA1930" s="36">
        <f t="shared" ca="1" si="125"/>
        <v>2.6195092134452622E-2</v>
      </c>
      <c r="AB1930" s="72"/>
      <c r="AC1930" s="16"/>
      <c r="AD1930" s="36"/>
      <c r="AE1930" s="57">
        <f t="shared" si="127"/>
        <v>22</v>
      </c>
      <c r="AF1930" s="36"/>
      <c r="AH1930" s="25" t="str">
        <f t="shared" ca="1" si="7"/>
        <v>-</v>
      </c>
      <c r="AI1930" s="15">
        <f t="shared" ca="1" si="8"/>
        <v>30.704034140350284</v>
      </c>
      <c r="AJ1930" s="15">
        <f t="shared" ca="1" si="9"/>
        <v>33.148224343223632</v>
      </c>
      <c r="AK1930" s="17">
        <f t="shared" ca="1" si="10"/>
        <v>-5.3136937918166205E-3</v>
      </c>
      <c r="AL1930" s="17">
        <f t="shared" ca="1" si="11"/>
        <v>-3.8113086011321219E-2</v>
      </c>
      <c r="AM1930" s="26">
        <f t="shared" ca="1" si="12"/>
        <v>0</v>
      </c>
      <c r="AN1930" s="26">
        <f t="shared" ca="1" si="13"/>
        <v>1</v>
      </c>
      <c r="AO1930" s="25">
        <f t="shared" si="20"/>
        <v>0</v>
      </c>
      <c r="AP1930" s="26">
        <f t="shared" si="21"/>
        <v>0</v>
      </c>
      <c r="AQ1930" s="25">
        <f t="shared" si="22"/>
        <v>1</v>
      </c>
      <c r="AR1930" s="26">
        <f t="shared" si="23"/>
        <v>0</v>
      </c>
      <c r="AT1930" s="74"/>
      <c r="AU1930">
        <f t="shared" si="121"/>
        <v>33269965.874749999</v>
      </c>
      <c r="AY1930">
        <v>1341446.5</v>
      </c>
      <c r="AZ1930">
        <v>1462500</v>
      </c>
      <c r="BA1930">
        <f t="shared" si="107"/>
        <v>14625000</v>
      </c>
      <c r="BL1930" s="16">
        <v>5850</v>
      </c>
      <c r="BM1930">
        <f t="shared" si="108"/>
        <v>58500</v>
      </c>
    </row>
    <row r="1931" spans="1:65" x14ac:dyDescent="0.2">
      <c r="A1931" s="44">
        <v>40868</v>
      </c>
      <c r="B1931" s="45">
        <v>32.950000000000003</v>
      </c>
      <c r="C1931" s="54">
        <v>34.35</v>
      </c>
      <c r="D1931" s="31">
        <f t="shared" si="14"/>
        <v>6385.2036963571245</v>
      </c>
      <c r="E1931" s="31">
        <f t="shared" si="15"/>
        <v>883.0647571640618</v>
      </c>
      <c r="F1931" s="31">
        <f t="shared" si="0"/>
        <v>7268.2684535211865</v>
      </c>
      <c r="G1931" s="31">
        <f t="shared" si="1"/>
        <v>33.120094248435578</v>
      </c>
      <c r="H1931" s="55">
        <f t="shared" si="2"/>
        <v>4.0756914119359444E-2</v>
      </c>
      <c r="I1931" s="1">
        <v>32.909999999999997</v>
      </c>
      <c r="J1931" s="32">
        <f t="shared" si="16"/>
        <v>1.0184501310302587</v>
      </c>
      <c r="K1931" s="72">
        <f t="shared" ca="1" si="83"/>
        <v>3059.9446778785968</v>
      </c>
      <c r="L1931" s="31">
        <v>3042.5600589999999</v>
      </c>
      <c r="M1931" s="21">
        <f t="shared" ca="1" si="84"/>
        <v>5.7138128883183828E-3</v>
      </c>
      <c r="N1931" s="72"/>
      <c r="O1931" s="16"/>
      <c r="P1931" s="21"/>
      <c r="Q1931" s="33">
        <f t="shared" si="17"/>
        <v>0.98154986896974117</v>
      </c>
      <c r="R1931" s="5">
        <f t="shared" ca="1" si="109"/>
        <v>5.2180982297408303</v>
      </c>
      <c r="S1931" s="16">
        <v>5.1100000000000003</v>
      </c>
      <c r="T1931" s="75">
        <f t="shared" ca="1" si="110"/>
        <v>2.1154252395465742E-2</v>
      </c>
      <c r="U1931" s="5">
        <f t="shared" ca="1" si="122"/>
        <v>9.8643129397298193</v>
      </c>
      <c r="V1931" s="85">
        <v>10.210000000000001</v>
      </c>
      <c r="W1931" s="36">
        <f t="shared" ca="1" si="123"/>
        <v>-3.3857694443700445E-2</v>
      </c>
      <c r="X1931" s="32">
        <f t="shared" si="18"/>
        <v>1.0369002620605177</v>
      </c>
      <c r="Y1931" s="72">
        <f t="shared" ca="1" si="124"/>
        <v>7079795.0451552095</v>
      </c>
      <c r="Z1931" s="16">
        <v>6818993.0057089999</v>
      </c>
      <c r="AA1931" s="36">
        <f t="shared" ca="1" si="125"/>
        <v>3.8246415449885454E-2</v>
      </c>
      <c r="AB1931" s="72"/>
      <c r="AC1931" s="16"/>
      <c r="AD1931" s="36"/>
      <c r="AE1931" s="57">
        <f t="shared" si="127"/>
        <v>21</v>
      </c>
      <c r="AF1931" s="36"/>
      <c r="AH1931" s="25" t="str">
        <f t="shared" ca="1" si="7"/>
        <v>-</v>
      </c>
      <c r="AI1931" s="15">
        <f t="shared" ca="1" si="8"/>
        <v>30.784561662779414</v>
      </c>
      <c r="AJ1931" s="15">
        <f t="shared" ca="1" si="9"/>
        <v>33.010657771254159</v>
      </c>
      <c r="AK1931" s="17">
        <f t="shared" ca="1" si="10"/>
        <v>8.1016417843680077E-3</v>
      </c>
      <c r="AL1931" s="17">
        <f t="shared" ca="1" si="11"/>
        <v>-3.3853450111737973E-2</v>
      </c>
      <c r="AM1931" s="26">
        <f t="shared" ca="1" si="12"/>
        <v>0</v>
      </c>
      <c r="AN1931" s="26">
        <f t="shared" ca="1" si="13"/>
        <v>1</v>
      </c>
      <c r="AO1931" s="25">
        <f t="shared" si="20"/>
        <v>0</v>
      </c>
      <c r="AP1931" s="26">
        <f t="shared" si="21"/>
        <v>0</v>
      </c>
      <c r="AQ1931" s="25">
        <f t="shared" si="22"/>
        <v>1</v>
      </c>
      <c r="AR1931" s="26">
        <f t="shared" si="23"/>
        <v>0</v>
      </c>
      <c r="AT1931" s="74"/>
      <c r="AU1931">
        <f t="shared" si="121"/>
        <v>34094965.028545</v>
      </c>
      <c r="AY1931">
        <v>1374710.5</v>
      </c>
      <c r="AZ1931">
        <v>1491000</v>
      </c>
      <c r="BA1931">
        <f t="shared" si="107"/>
        <v>14910000</v>
      </c>
      <c r="BL1931" s="16">
        <v>5964</v>
      </c>
      <c r="BM1931">
        <f t="shared" si="108"/>
        <v>59640</v>
      </c>
    </row>
    <row r="1932" spans="1:65" x14ac:dyDescent="0.2">
      <c r="A1932" s="44">
        <v>40869</v>
      </c>
      <c r="B1932" s="45">
        <v>32.299999999999997</v>
      </c>
      <c r="C1932" s="54">
        <v>33.85</v>
      </c>
      <c r="D1932" s="31">
        <f t="shared" si="14"/>
        <v>6081.1463774829754</v>
      </c>
      <c r="E1932" s="31">
        <f t="shared" si="15"/>
        <v>1174.7296380054941</v>
      </c>
      <c r="F1932" s="31">
        <f t="shared" si="0"/>
        <v>7255.8760154884694</v>
      </c>
      <c r="G1932" s="31">
        <f t="shared" si="1"/>
        <v>32.550945707316629</v>
      </c>
      <c r="H1932" s="55">
        <f t="shared" si="2"/>
        <v>4.579025110782875E-2</v>
      </c>
      <c r="I1932" s="1">
        <v>31.97</v>
      </c>
      <c r="J1932" s="32">
        <f t="shared" si="16"/>
        <v>0.98113990620210334</v>
      </c>
      <c r="K1932" s="72">
        <f t="shared" ca="1" si="83"/>
        <v>3002.1114391798087</v>
      </c>
      <c r="L1932" s="31">
        <v>2970.8798830000001</v>
      </c>
      <c r="M1932" s="21">
        <f t="shared" ca="1" si="84"/>
        <v>1.0512561062640797E-2</v>
      </c>
      <c r="N1932" s="72"/>
      <c r="O1932" s="16"/>
      <c r="P1932" s="21"/>
      <c r="Q1932" s="33">
        <f t="shared" si="17"/>
        <v>1.0188600937978967</v>
      </c>
      <c r="R1932" s="5">
        <f t="shared" ca="1" si="109"/>
        <v>5.3162905729006376</v>
      </c>
      <c r="S1932" s="16">
        <v>5.21</v>
      </c>
      <c r="T1932" s="75">
        <f t="shared" ca="1" si="110"/>
        <v>2.0401261593212591E-2</v>
      </c>
      <c r="U1932" s="5">
        <f t="shared" ca="1" si="122"/>
        <v>10.050010728773012</v>
      </c>
      <c r="V1932" s="85">
        <v>10.42</v>
      </c>
      <c r="W1932" s="36">
        <f t="shared" ca="1" si="123"/>
        <v>-3.5507607603357763E-2</v>
      </c>
      <c r="X1932" s="32">
        <f t="shared" si="18"/>
        <v>0.96227981240420668</v>
      </c>
      <c r="Y1932" s="72">
        <f t="shared" ca="1" si="124"/>
        <v>6812295.4799157949</v>
      </c>
      <c r="Z1932" s="16">
        <v>6533993.2980350005</v>
      </c>
      <c r="AA1932" s="36">
        <f t="shared" ca="1" si="125"/>
        <v>4.2592970207742581E-2</v>
      </c>
      <c r="AB1932" s="72"/>
      <c r="AC1932" s="16"/>
      <c r="AD1932" s="36"/>
      <c r="AE1932" s="57">
        <f t="shared" si="127"/>
        <v>20</v>
      </c>
      <c r="AF1932" s="36"/>
      <c r="AH1932" s="25" t="str">
        <f t="shared" ca="1" si="7"/>
        <v>-</v>
      </c>
      <c r="AI1932" s="15">
        <f t="shared" ca="1" si="8"/>
        <v>30.924741877333801</v>
      </c>
      <c r="AJ1932" s="15">
        <f t="shared" ca="1" si="9"/>
        <v>32.900843690145834</v>
      </c>
      <c r="AK1932" s="17">
        <f t="shared" ca="1" si="10"/>
        <v>2.305042347307118E-2</v>
      </c>
      <c r="AL1932" s="17">
        <f t="shared" ca="1" si="11"/>
        <v>-2.7113013318207896E-2</v>
      </c>
      <c r="AM1932" s="26">
        <f t="shared" ca="1" si="12"/>
        <v>0</v>
      </c>
      <c r="AN1932" s="26">
        <f t="shared" ca="1" si="13"/>
        <v>1</v>
      </c>
      <c r="AO1932" s="25">
        <f t="shared" si="20"/>
        <v>0</v>
      </c>
      <c r="AP1932" s="26">
        <f t="shared" si="21"/>
        <v>0</v>
      </c>
      <c r="AQ1932" s="25">
        <f t="shared" si="22"/>
        <v>1</v>
      </c>
      <c r="AR1932" s="26">
        <f t="shared" si="23"/>
        <v>0</v>
      </c>
      <c r="AT1932" s="74"/>
      <c r="AU1932">
        <f t="shared" si="121"/>
        <v>32669966.490175001</v>
      </c>
      <c r="AY1932">
        <v>1317254.25</v>
      </c>
      <c r="AZ1932">
        <v>1425000</v>
      </c>
      <c r="BA1932">
        <f t="shared" si="107"/>
        <v>14250000</v>
      </c>
      <c r="BL1932" s="16">
        <v>5700</v>
      </c>
      <c r="BM1932">
        <f t="shared" si="108"/>
        <v>57000</v>
      </c>
    </row>
    <row r="1933" spans="1:65" x14ac:dyDescent="0.2">
      <c r="A1933" s="40">
        <v>40870</v>
      </c>
      <c r="B1933" s="13">
        <v>33.6</v>
      </c>
      <c r="C1933" s="14">
        <v>35.049999999999997</v>
      </c>
      <c r="D1933" s="31">
        <f t="shared" si="14"/>
        <v>5777.0890586088262</v>
      </c>
      <c r="E1933" s="31">
        <f t="shared" si="15"/>
        <v>1464.8640958972223</v>
      </c>
      <c r="F1933" s="16">
        <f t="shared" si="0"/>
        <v>7241.953154506049</v>
      </c>
      <c r="G1933" s="16">
        <f t="shared" si="1"/>
        <v>33.893298353874236</v>
      </c>
      <c r="H1933" s="17">
        <f t="shared" si="2"/>
        <v>4.1369472182596123E-2</v>
      </c>
      <c r="I1933">
        <v>33.979999999999997</v>
      </c>
      <c r="J1933" s="32">
        <f t="shared" si="16"/>
        <v>1.0392405449850803</v>
      </c>
      <c r="K1933" s="72">
        <f t="shared" ca="1" si="83"/>
        <v>3119.7887354383843</v>
      </c>
      <c r="L1933" s="16">
        <v>3110.3999020000001</v>
      </c>
      <c r="M1933" s="21">
        <f t="shared" ca="1" si="84"/>
        <v>3.0185293641332403E-3</v>
      </c>
      <c r="N1933" s="72"/>
      <c r="O1933" s="16"/>
      <c r="P1933" s="21"/>
      <c r="Q1933" s="33">
        <f t="shared" si="17"/>
        <v>0.96075945501491966</v>
      </c>
      <c r="R1933" s="5">
        <f t="shared" ca="1" si="109"/>
        <v>5.1074636544384227</v>
      </c>
      <c r="S1933" s="16">
        <v>4.99</v>
      </c>
      <c r="T1933" s="75">
        <f t="shared" ca="1" si="110"/>
        <v>2.3539810508701891E-2</v>
      </c>
      <c r="U1933" s="5">
        <f t="shared" ca="1" si="122"/>
        <v>9.6553122655536878</v>
      </c>
      <c r="V1933" s="85">
        <v>9.94</v>
      </c>
      <c r="W1933" s="36">
        <f t="shared" ca="1" si="123"/>
        <v>-2.8640617147516267E-2</v>
      </c>
      <c r="X1933" s="32">
        <f t="shared" si="18"/>
        <v>1.0784810899701607</v>
      </c>
      <c r="Y1933" s="72">
        <f t="shared" ca="1" si="124"/>
        <v>7346448.3297972893</v>
      </c>
      <c r="Z1933" s="16">
        <v>7121992.6949199997</v>
      </c>
      <c r="AA1933" s="36">
        <f t="shared" ca="1" si="125"/>
        <v>3.1515847388805966E-2</v>
      </c>
      <c r="AB1933" s="72"/>
      <c r="AC1933" s="16"/>
      <c r="AD1933" s="36"/>
      <c r="AE1933" s="24">
        <f t="shared" si="127"/>
        <v>19</v>
      </c>
      <c r="AF1933" s="36"/>
      <c r="AH1933" s="25" t="str">
        <f t="shared" ca="1" si="7"/>
        <v>-</v>
      </c>
      <c r="AI1933" s="15">
        <f t="shared" ca="1" si="8"/>
        <v>31.017291731306312</v>
      </c>
      <c r="AJ1933" s="15">
        <f t="shared" ca="1" si="9"/>
        <v>32.843842919431346</v>
      </c>
      <c r="AK1933" s="17">
        <f t="shared" ca="1" si="10"/>
        <v>3.72743257315169E-2</v>
      </c>
      <c r="AL1933" s="17">
        <f t="shared" ca="1" si="11"/>
        <v>-1.9127421306795636E-2</v>
      </c>
      <c r="AM1933" s="26">
        <f t="shared" ca="1" si="12"/>
        <v>0</v>
      </c>
      <c r="AN1933" s="26">
        <f t="shared" ca="1" si="13"/>
        <v>1</v>
      </c>
      <c r="AO1933" s="25">
        <f t="shared" si="20"/>
        <v>0</v>
      </c>
      <c r="AP1933" s="26">
        <f t="shared" si="21"/>
        <v>0</v>
      </c>
      <c r="AQ1933" s="25">
        <f t="shared" si="22"/>
        <v>1</v>
      </c>
      <c r="AR1933" s="26">
        <f t="shared" si="23"/>
        <v>0</v>
      </c>
      <c r="AT1933" s="74"/>
      <c r="AU1933">
        <f t="shared" si="121"/>
        <v>35609963.474600002</v>
      </c>
      <c r="AY1933">
        <v>1435795.25</v>
      </c>
      <c r="AZ1933">
        <v>1555250</v>
      </c>
      <c r="BA1933">
        <f t="shared" si="107"/>
        <v>15552500</v>
      </c>
      <c r="BL1933" s="16">
        <v>6221</v>
      </c>
      <c r="BM1933">
        <f t="shared" si="108"/>
        <v>62210</v>
      </c>
    </row>
    <row r="1934" spans="1:65" x14ac:dyDescent="0.2">
      <c r="A1934" s="40">
        <v>40872</v>
      </c>
      <c r="B1934" s="13">
        <v>34.5</v>
      </c>
      <c r="C1934" s="14">
        <v>35.6</v>
      </c>
      <c r="D1934" s="31">
        <f t="shared" si="14"/>
        <v>5473.0317397346771</v>
      </c>
      <c r="E1934" s="31">
        <f t="shared" si="15"/>
        <v>1756.3427239762923</v>
      </c>
      <c r="F1934" s="16">
        <f t="shared" si="0"/>
        <v>7229.3744637109694</v>
      </c>
      <c r="G1934" s="16">
        <f t="shared" si="1"/>
        <v>34.767239856791456</v>
      </c>
      <c r="H1934" s="17">
        <f t="shared" si="2"/>
        <v>3.0898876404494402E-2</v>
      </c>
      <c r="I1934">
        <v>34.47</v>
      </c>
      <c r="J1934" s="32">
        <f t="shared" si="16"/>
        <v>1.0240033764807308</v>
      </c>
      <c r="K1934" s="72">
        <f t="shared" ca="1" si="83"/>
        <v>3194.5439585297677</v>
      </c>
      <c r="L1934" s="16">
        <v>3148.8000489999999</v>
      </c>
      <c r="M1934" s="21">
        <f t="shared" ca="1" si="84"/>
        <v>1.4527410066668141E-2</v>
      </c>
      <c r="N1934" s="72"/>
      <c r="O1934" s="16"/>
      <c r="P1934" s="21"/>
      <c r="Q1934" s="33">
        <f t="shared" si="17"/>
        <v>0.97599662351926908</v>
      </c>
      <c r="R1934" s="5">
        <f t="shared" ca="1" si="109"/>
        <v>4.9846596184644927</v>
      </c>
      <c r="S1934" s="16">
        <v>4.91</v>
      </c>
      <c r="T1934" s="75">
        <f t="shared" ca="1" si="110"/>
        <v>1.520562494185184E-2</v>
      </c>
      <c r="U1934" s="5">
        <f t="shared" ca="1" si="122"/>
        <v>9.4232295508125503</v>
      </c>
      <c r="V1934" s="85">
        <v>9.81</v>
      </c>
      <c r="W1934" s="36">
        <f t="shared" ca="1" si="123"/>
        <v>-3.9426141609322139E-2</v>
      </c>
      <c r="X1934" s="32">
        <f t="shared" si="18"/>
        <v>1.0480067529614618</v>
      </c>
      <c r="Y1934" s="72">
        <f t="shared" ca="1" si="124"/>
        <v>7698620.7562337499</v>
      </c>
      <c r="Z1934" s="16">
        <v>7304992.5072149998</v>
      </c>
      <c r="AA1934" s="36">
        <f t="shared" ca="1" si="125"/>
        <v>5.3884825840679662E-2</v>
      </c>
      <c r="AB1934" s="72"/>
      <c r="AC1934" s="16"/>
      <c r="AD1934" s="36"/>
      <c r="AE1934" s="24">
        <f t="shared" si="127"/>
        <v>18</v>
      </c>
      <c r="AF1934" s="36"/>
      <c r="AH1934" s="25" t="str">
        <f t="shared" ca="1" si="7"/>
        <v>-</v>
      </c>
      <c r="AI1934" s="15">
        <f t="shared" ca="1" si="8"/>
        <v>31.236676965134052</v>
      </c>
      <c r="AJ1934" s="15">
        <f t="shared" ca="1" si="9"/>
        <v>32.751517156929332</v>
      </c>
      <c r="AK1934" s="17">
        <f t="shared" ca="1" si="10"/>
        <v>3.771183687829769E-2</v>
      </c>
      <c r="AL1934" s="17">
        <f t="shared" ca="1" si="11"/>
        <v>-1.2467623110462095E-2</v>
      </c>
      <c r="AM1934" s="26">
        <f t="shared" ca="1" si="12"/>
        <v>0</v>
      </c>
      <c r="AN1934" s="26">
        <f t="shared" ca="1" si="13"/>
        <v>1</v>
      </c>
      <c r="AO1934" s="25">
        <f t="shared" si="20"/>
        <v>0</v>
      </c>
      <c r="AP1934" s="26">
        <f t="shared" si="21"/>
        <v>0</v>
      </c>
      <c r="AQ1934" s="25">
        <f t="shared" si="22"/>
        <v>1</v>
      </c>
      <c r="AR1934" s="26">
        <f t="shared" si="23"/>
        <v>0</v>
      </c>
      <c r="AT1934" s="74"/>
      <c r="AU1934">
        <f t="shared" si="121"/>
        <v>36524962.536074996</v>
      </c>
      <c r="AY1934">
        <v>1472688</v>
      </c>
      <c r="AZ1934">
        <v>1599500</v>
      </c>
      <c r="BA1934">
        <f t="shared" si="107"/>
        <v>15995000</v>
      </c>
      <c r="BL1934" s="16">
        <v>6398</v>
      </c>
      <c r="BM1934">
        <f t="shared" si="108"/>
        <v>63980</v>
      </c>
    </row>
    <row r="1935" spans="1:65" x14ac:dyDescent="0.2">
      <c r="A1935" s="40">
        <v>40875</v>
      </c>
      <c r="B1935" s="13">
        <v>32</v>
      </c>
      <c r="C1935" s="14">
        <v>33.700000000000003</v>
      </c>
      <c r="D1935" s="31">
        <f t="shared" si="14"/>
        <v>5168.974420860528</v>
      </c>
      <c r="E1935" s="31">
        <f t="shared" si="15"/>
        <v>2051.0050133346667</v>
      </c>
      <c r="F1935" s="16">
        <f t="shared" si="0"/>
        <v>7219.9794341951947</v>
      </c>
      <c r="G1935" s="16">
        <f t="shared" si="1"/>
        <v>32.482924993685607</v>
      </c>
      <c r="H1935" s="17">
        <f t="shared" si="2"/>
        <v>5.0445103857566842E-2</v>
      </c>
      <c r="I1935">
        <v>32.130000000000003</v>
      </c>
      <c r="J1935" s="32">
        <f t="shared" si="16"/>
        <v>0.93308273855208479</v>
      </c>
      <c r="K1935" s="72">
        <f t="shared" ca="1" si="83"/>
        <v>2980.6523050739152</v>
      </c>
      <c r="L1935" s="16">
        <v>2996.4799800000001</v>
      </c>
      <c r="M1935" s="21">
        <f t="shared" ca="1" si="84"/>
        <v>-5.2820893287212648E-3</v>
      </c>
      <c r="N1935" s="72"/>
      <c r="O1935" s="16"/>
      <c r="P1935" s="21"/>
      <c r="Q1935" s="33">
        <f t="shared" si="17"/>
        <v>1.0669172614479152</v>
      </c>
      <c r="R1935" s="5">
        <f t="shared" ca="1" si="109"/>
        <v>5.3179978393569645</v>
      </c>
      <c r="S1935" s="16">
        <v>5.13</v>
      </c>
      <c r="T1935" s="75">
        <f t="shared" ca="1" si="110"/>
        <v>3.6646752311299137E-2</v>
      </c>
      <c r="U1935" s="5">
        <f t="shared" ca="1" si="122"/>
        <v>10.053462069933872</v>
      </c>
      <c r="V1935" s="85">
        <v>10.25</v>
      </c>
      <c r="W1935" s="36">
        <f t="shared" ca="1" si="123"/>
        <v>-1.9174432201573492E-2</v>
      </c>
      <c r="X1935" s="32">
        <f t="shared" si="18"/>
        <v>0.86616547710416958</v>
      </c>
      <c r="Y1935" s="72">
        <f t="shared" ca="1" si="124"/>
        <v>6667840.6600204427</v>
      </c>
      <c r="Z1935" s="16">
        <v>6608993.2211069996</v>
      </c>
      <c r="AA1935" s="36">
        <f t="shared" ca="1" si="125"/>
        <v>8.9041457518072992E-3</v>
      </c>
      <c r="AB1935" s="72"/>
      <c r="AC1935" s="16"/>
      <c r="AD1935" s="36"/>
      <c r="AE1935" s="24">
        <f t="shared" si="127"/>
        <v>17</v>
      </c>
      <c r="AF1935" s="36"/>
      <c r="AH1935" s="25" t="str">
        <f t="shared" ca="1" si="7"/>
        <v>-</v>
      </c>
      <c r="AI1935" s="15">
        <f t="shared" ca="1" si="8"/>
        <v>31.541809953144966</v>
      </c>
      <c r="AJ1935" s="15">
        <f t="shared" ca="1" si="9"/>
        <v>32.627768643848853</v>
      </c>
      <c r="AK1935" s="17">
        <f t="shared" ca="1" si="10"/>
        <v>4.1790349858887833E-2</v>
      </c>
      <c r="AL1935" s="17">
        <f t="shared" ca="1" si="11"/>
        <v>-5.6823254868855338E-3</v>
      </c>
      <c r="AM1935" s="26">
        <f t="shared" ca="1" si="12"/>
        <v>0</v>
      </c>
      <c r="AN1935" s="26">
        <f t="shared" ca="1" si="13"/>
        <v>1</v>
      </c>
      <c r="AO1935" s="25">
        <f t="shared" si="20"/>
        <v>0</v>
      </c>
      <c r="AP1935" s="26">
        <f t="shared" si="21"/>
        <v>0</v>
      </c>
      <c r="AQ1935" s="25">
        <f t="shared" si="22"/>
        <v>1</v>
      </c>
      <c r="AR1935" s="26">
        <f t="shared" si="23"/>
        <v>0</v>
      </c>
      <c r="AT1935" s="74"/>
      <c r="AU1935">
        <f t="shared" si="121"/>
        <v>33044966.105534997</v>
      </c>
      <c r="AY1935">
        <v>1332374.25</v>
      </c>
      <c r="AZ1935">
        <v>1440000</v>
      </c>
      <c r="BA1935">
        <f t="shared" si="107"/>
        <v>14400000</v>
      </c>
      <c r="BL1935" s="16">
        <v>5760</v>
      </c>
      <c r="BM1935">
        <f t="shared" si="108"/>
        <v>57600</v>
      </c>
    </row>
    <row r="1936" spans="1:65" x14ac:dyDescent="0.2">
      <c r="A1936" s="40">
        <v>40876</v>
      </c>
      <c r="B1936" s="13">
        <v>31.35</v>
      </c>
      <c r="C1936" s="14">
        <v>33.200000000000003</v>
      </c>
      <c r="D1936" s="31">
        <f t="shared" si="14"/>
        <v>4864.9171019863788</v>
      </c>
      <c r="E1936" s="31">
        <f t="shared" si="15"/>
        <v>2339.7241291795558</v>
      </c>
      <c r="F1936" s="16">
        <f t="shared" si="0"/>
        <v>7204.6412311659351</v>
      </c>
      <c r="G1936" s="16">
        <f t="shared" si="1"/>
        <v>31.950791836831229</v>
      </c>
      <c r="H1936" s="17">
        <f t="shared" si="2"/>
        <v>5.5722891566265087E-2</v>
      </c>
      <c r="I1936">
        <v>30.64</v>
      </c>
      <c r="J1936" s="32">
        <f t="shared" si="16"/>
        <v>0.98152845633489394</v>
      </c>
      <c r="K1936" s="72">
        <f t="shared" ca="1" si="83"/>
        <v>2925.4757852220478</v>
      </c>
      <c r="L1936" s="16">
        <v>2936.320068</v>
      </c>
      <c r="M1936" s="21">
        <f t="shared" ca="1" si="84"/>
        <v>-3.6931541953253546E-3</v>
      </c>
      <c r="N1936" s="72"/>
      <c r="O1936" s="16"/>
      <c r="P1936" s="21"/>
      <c r="Q1936" s="33">
        <f t="shared" si="17"/>
        <v>1.0184715436651059</v>
      </c>
      <c r="R1936" s="5">
        <f t="shared" ca="1" si="109"/>
        <v>5.4160038356614058</v>
      </c>
      <c r="S1936" s="16">
        <v>5.23</v>
      </c>
      <c r="T1936" s="75">
        <f t="shared" ca="1" si="110"/>
        <v>3.5564786933347095E-2</v>
      </c>
      <c r="U1936" s="5">
        <f t="shared" ca="1" si="122"/>
        <v>10.238814491292302</v>
      </c>
      <c r="V1936" s="85">
        <v>10.44</v>
      </c>
      <c r="W1936" s="36">
        <f t="shared" ca="1" si="123"/>
        <v>-1.9270642596522704E-2</v>
      </c>
      <c r="X1936" s="32">
        <f t="shared" si="18"/>
        <v>0.96305691266978788</v>
      </c>
      <c r="Y1936" s="72">
        <f t="shared" ca="1" si="124"/>
        <v>6421087.4205384152</v>
      </c>
      <c r="Z1936" s="16">
        <v>6329993.5072790002</v>
      </c>
      <c r="AA1936" s="36">
        <f t="shared" ca="1" si="125"/>
        <v>1.4390838340460229E-2</v>
      </c>
      <c r="AB1936" s="72"/>
      <c r="AC1936" s="16"/>
      <c r="AD1936" s="36"/>
      <c r="AE1936" s="24">
        <f t="shared" si="127"/>
        <v>16</v>
      </c>
      <c r="AF1936" s="36"/>
      <c r="AH1936" s="25" t="str">
        <f t="shared" ca="1" si="7"/>
        <v>-</v>
      </c>
      <c r="AI1936" s="15">
        <f t="shared" ca="1" si="8"/>
        <v>31.825335773850288</v>
      </c>
      <c r="AJ1936" s="15">
        <f t="shared" ca="1" si="9"/>
        <v>32.418490309031554</v>
      </c>
      <c r="AK1936" s="17">
        <f t="shared" ca="1" si="10"/>
        <v>4.4163918206351772E-2</v>
      </c>
      <c r="AL1936" s="17">
        <f t="shared" ca="1" si="11"/>
        <v>1.0457488708468937E-3</v>
      </c>
      <c r="AM1936" s="26">
        <f t="shared" ca="1" si="12"/>
        <v>0</v>
      </c>
      <c r="AN1936" s="26">
        <f t="shared" ca="1" si="13"/>
        <v>1</v>
      </c>
      <c r="AO1936" s="25">
        <f t="shared" si="20"/>
        <v>0</v>
      </c>
      <c r="AP1936" s="26">
        <f t="shared" si="21"/>
        <v>0</v>
      </c>
      <c r="AQ1936" s="25">
        <f t="shared" si="22"/>
        <v>1</v>
      </c>
      <c r="AR1936" s="26">
        <f t="shared" si="23"/>
        <v>0</v>
      </c>
      <c r="AT1936" s="74"/>
      <c r="AU1936">
        <f t="shared" si="121"/>
        <v>31649967.536395002</v>
      </c>
      <c r="AY1936">
        <v>1276128</v>
      </c>
      <c r="AZ1936">
        <v>1381750</v>
      </c>
      <c r="BA1936">
        <f t="shared" si="107"/>
        <v>13817500</v>
      </c>
      <c r="BL1936" s="16">
        <v>5527</v>
      </c>
      <c r="BM1936">
        <f t="shared" si="108"/>
        <v>55270</v>
      </c>
    </row>
    <row r="1937" spans="1:65" x14ac:dyDescent="0.2">
      <c r="A1937" s="40">
        <v>40877</v>
      </c>
      <c r="B1937" s="13">
        <v>28.35</v>
      </c>
      <c r="C1937" s="14">
        <v>30.9</v>
      </c>
      <c r="D1937" s="31">
        <f t="shared" si="14"/>
        <v>4560.8597831122297</v>
      </c>
      <c r="E1937" s="31">
        <f t="shared" si="15"/>
        <v>2626.8384950441509</v>
      </c>
      <c r="F1937" s="16">
        <f t="shared" si="0"/>
        <v>7187.6982781563802</v>
      </c>
      <c r="G1937" s="16">
        <f t="shared" si="1"/>
        <v>29.281930905157683</v>
      </c>
      <c r="H1937" s="17">
        <f t="shared" si="2"/>
        <v>8.2524271844660158E-2</v>
      </c>
      <c r="I1937">
        <v>27.8</v>
      </c>
      <c r="J1937" s="32">
        <f t="shared" si="16"/>
        <v>0.9143144106571055</v>
      </c>
      <c r="K1937" s="72">
        <f t="shared" ca="1" si="83"/>
        <v>2674.6956220303009</v>
      </c>
      <c r="L1937" s="16">
        <v>2675.8400879999999</v>
      </c>
      <c r="M1937" s="21">
        <f t="shared" ca="1" si="84"/>
        <v>-4.2770342474180502E-4</v>
      </c>
      <c r="N1937" s="72"/>
      <c r="O1937" s="16"/>
      <c r="P1937" s="21"/>
      <c r="Q1937" s="33">
        <f t="shared" si="17"/>
        <v>1.0856855893428945</v>
      </c>
      <c r="R1937" s="5">
        <f t="shared" ca="1" si="109"/>
        <v>5.8798323599159792</v>
      </c>
      <c r="S1937" s="16">
        <v>5.71</v>
      </c>
      <c r="T1937" s="75">
        <f t="shared" ca="1" si="110"/>
        <v>2.974297021295608E-2</v>
      </c>
      <c r="U1937" s="5">
        <f t="shared" ca="1" si="122"/>
        <v>11.115752779509251</v>
      </c>
      <c r="V1937" s="85">
        <v>11.4</v>
      </c>
      <c r="W1937" s="36">
        <f t="shared" ca="1" si="123"/>
        <v>-2.4933966709714893E-2</v>
      </c>
      <c r="X1937" s="32">
        <f t="shared" si="18"/>
        <v>0.82862882131421101</v>
      </c>
      <c r="Y1937" s="72">
        <f t="shared" ca="1" si="124"/>
        <v>5320347.929040553</v>
      </c>
      <c r="Z1937" s="16">
        <v>5207994.6581220003</v>
      </c>
      <c r="AA1937" s="36">
        <f t="shared" ca="1" si="125"/>
        <v>2.1573230829516114E-2</v>
      </c>
      <c r="AB1937" s="72"/>
      <c r="AC1937" s="16"/>
      <c r="AD1937" s="36"/>
      <c r="AE1937" s="24">
        <f t="shared" si="127"/>
        <v>15</v>
      </c>
      <c r="AF1937" s="36"/>
      <c r="AH1937" s="25" t="str">
        <f t="shared" ca="1" si="7"/>
        <v>-</v>
      </c>
      <c r="AI1937" s="15">
        <f t="shared" ca="1" si="8"/>
        <v>31.827828873322893</v>
      </c>
      <c r="AJ1937" s="15">
        <f t="shared" ca="1" si="9"/>
        <v>32.079980926024355</v>
      </c>
      <c r="AK1937" s="17">
        <f t="shared" ca="1" si="10"/>
        <v>5.1125144493901896E-2</v>
      </c>
      <c r="AL1937" s="17">
        <f t="shared" ca="1" si="11"/>
        <v>9.03965031491967E-3</v>
      </c>
      <c r="AM1937" s="26">
        <f t="shared" ca="1" si="12"/>
        <v>0</v>
      </c>
      <c r="AN1937" s="26">
        <f t="shared" ca="1" si="13"/>
        <v>1</v>
      </c>
      <c r="AO1937" s="25">
        <f t="shared" si="20"/>
        <v>0</v>
      </c>
      <c r="AP1937" s="26">
        <f t="shared" si="21"/>
        <v>0</v>
      </c>
      <c r="AQ1937" s="25">
        <f t="shared" si="22"/>
        <v>1</v>
      </c>
      <c r="AR1937" s="26">
        <f t="shared" si="23"/>
        <v>0</v>
      </c>
      <c r="AT1937" s="74"/>
      <c r="AU1937">
        <f t="shared" si="121"/>
        <v>26039973.29061</v>
      </c>
      <c r="AY1937">
        <v>1049933</v>
      </c>
      <c r="AZ1937">
        <v>1138250</v>
      </c>
      <c r="BA1937">
        <f t="shared" si="107"/>
        <v>11382500</v>
      </c>
      <c r="BL1937" s="16">
        <v>4553</v>
      </c>
      <c r="BM1937">
        <f t="shared" si="108"/>
        <v>45530</v>
      </c>
    </row>
    <row r="1938" spans="1:65" x14ac:dyDescent="0.2">
      <c r="A1938" s="44">
        <v>40878</v>
      </c>
      <c r="B1938" s="45">
        <v>27.9</v>
      </c>
      <c r="C1938" s="54">
        <v>30.15</v>
      </c>
      <c r="D1938" s="31">
        <f t="shared" si="14"/>
        <v>4256.8024642380815</v>
      </c>
      <c r="E1938" s="31">
        <f t="shared" si="15"/>
        <v>2905.8037050791709</v>
      </c>
      <c r="F1938" s="31">
        <f t="shared" si="0"/>
        <v>7162.6061693172524</v>
      </c>
      <c r="G1938" s="31">
        <f t="shared" si="1"/>
        <v>28.812804387380041</v>
      </c>
      <c r="H1938" s="55">
        <f t="shared" si="2"/>
        <v>7.4626865671641784E-2</v>
      </c>
      <c r="I1938" s="1">
        <v>27.41</v>
      </c>
      <c r="J1938" s="32">
        <f t="shared" si="16"/>
        <v>0.98054392536198276</v>
      </c>
      <c r="K1938" s="72">
        <f t="shared" ca="1" si="83"/>
        <v>2622.5496239219988</v>
      </c>
      <c r="L1938" s="31">
        <v>2612.4799800000001</v>
      </c>
      <c r="M1938" s="21">
        <f t="shared" ca="1" si="84"/>
        <v>3.8544386939182223E-3</v>
      </c>
      <c r="N1938" s="72"/>
      <c r="O1938" s="16"/>
      <c r="P1938" s="21"/>
      <c r="Q1938" s="33">
        <f t="shared" si="17"/>
        <v>1.0194560746380172</v>
      </c>
      <c r="R1938" s="5">
        <f t="shared" ca="1" si="109"/>
        <v>5.9939811053973679</v>
      </c>
      <c r="S1938" s="16">
        <v>5.84</v>
      </c>
      <c r="T1938" s="75">
        <f t="shared" ca="1" si="110"/>
        <v>2.6366627636535633E-2</v>
      </c>
      <c r="U1938" s="5">
        <f t="shared" ca="1" si="122"/>
        <v>11.331633738571913</v>
      </c>
      <c r="V1938" s="85">
        <v>11.64</v>
      </c>
      <c r="W1938" s="36">
        <f t="shared" ca="1" si="123"/>
        <v>-2.6491946858083121E-2</v>
      </c>
      <c r="X1938" s="32">
        <f t="shared" si="18"/>
        <v>0.96108785072396552</v>
      </c>
      <c r="Y1938" s="72">
        <f t="shared" ca="1" si="124"/>
        <v>5112985.2325159069</v>
      </c>
      <c r="Z1938" s="16">
        <v>4970994.9012139998</v>
      </c>
      <c r="AA1938" s="36">
        <f t="shared" ca="1" si="125"/>
        <v>2.8563765226802117E-2</v>
      </c>
      <c r="AB1938" s="72"/>
      <c r="AC1938" s="16"/>
      <c r="AD1938" s="36"/>
      <c r="AE1938" s="57">
        <f t="shared" si="127"/>
        <v>14</v>
      </c>
      <c r="AF1938" s="36"/>
      <c r="AH1938" s="25" t="str">
        <f t="shared" ca="1" si="7"/>
        <v>-</v>
      </c>
      <c r="AI1938" s="15">
        <f t="shared" ca="1" si="8"/>
        <v>31.642643481996412</v>
      </c>
      <c r="AJ1938" s="15">
        <f t="shared" ca="1" si="9"/>
        <v>31.818627734790773</v>
      </c>
      <c r="AK1938" s="17">
        <f t="shared" ca="1" si="10"/>
        <v>5.5931246921204068E-2</v>
      </c>
      <c r="AL1938" s="17">
        <f t="shared" ca="1" si="11"/>
        <v>1.491635146525265E-2</v>
      </c>
      <c r="AM1938" s="26">
        <f t="shared" ca="1" si="12"/>
        <v>0</v>
      </c>
      <c r="AN1938" s="26">
        <f t="shared" ca="1" si="13"/>
        <v>1</v>
      </c>
      <c r="AO1938" s="25">
        <f t="shared" si="20"/>
        <v>0</v>
      </c>
      <c r="AP1938" s="26">
        <f t="shared" si="21"/>
        <v>0</v>
      </c>
      <c r="AQ1938" s="25">
        <f t="shared" si="22"/>
        <v>1</v>
      </c>
      <c r="AR1938" s="26">
        <f t="shared" si="23"/>
        <v>0</v>
      </c>
      <c r="AT1938" s="74"/>
      <c r="AU1938">
        <f t="shared" si="121"/>
        <v>24854974.506069999</v>
      </c>
      <c r="AY1938">
        <v>1002153.5</v>
      </c>
      <c r="AZ1938">
        <v>1087000</v>
      </c>
      <c r="BA1938">
        <f t="shared" si="107"/>
        <v>10870000</v>
      </c>
      <c r="BL1938" s="16">
        <v>4348</v>
      </c>
      <c r="BM1938">
        <f t="shared" si="108"/>
        <v>43480</v>
      </c>
    </row>
    <row r="1939" spans="1:65" x14ac:dyDescent="0.2">
      <c r="A1939" s="40">
        <v>40879</v>
      </c>
      <c r="B1939" s="13">
        <v>27.8</v>
      </c>
      <c r="C1939" s="14">
        <v>29.9</v>
      </c>
      <c r="D1939" s="31">
        <f t="shared" si="14"/>
        <v>3952.7451453639328</v>
      </c>
      <c r="E1939" s="31">
        <f t="shared" si="15"/>
        <v>3187.1701792612189</v>
      </c>
      <c r="F1939" s="16">
        <f t="shared" si="0"/>
        <v>7139.9153246251517</v>
      </c>
      <c r="G1939" s="16">
        <f t="shared" si="1"/>
        <v>28.737414110971958</v>
      </c>
      <c r="H1939" s="17">
        <f t="shared" si="2"/>
        <v>7.0234113712374535E-2</v>
      </c>
      <c r="I1939">
        <v>27.52</v>
      </c>
      <c r="J1939" s="32">
        <f t="shared" si="16"/>
        <v>0.99422377523816274</v>
      </c>
      <c r="K1939" s="72">
        <f t="shared" ca="1" si="83"/>
        <v>2607.2948893233684</v>
      </c>
      <c r="L1939" s="16">
        <v>2610.5600589999999</v>
      </c>
      <c r="M1939" s="21">
        <f t="shared" ca="1" si="84"/>
        <v>-1.2507544752225746E-3</v>
      </c>
      <c r="N1939" s="72"/>
      <c r="O1939" s="16"/>
      <c r="P1939" s="21"/>
      <c r="Q1939" s="33">
        <f t="shared" si="17"/>
        <v>1.0057762247618371</v>
      </c>
      <c r="R1939" s="5">
        <f t="shared" ca="1" si="109"/>
        <v>6.0283525437796133</v>
      </c>
      <c r="S1939" s="16">
        <v>5.85</v>
      </c>
      <c r="T1939" s="75">
        <f t="shared" ca="1" si="110"/>
        <v>3.0487614321301475E-2</v>
      </c>
      <c r="U1939" s="5">
        <f t="shared" ca="1" si="122"/>
        <v>11.396697617725145</v>
      </c>
      <c r="V1939" s="85">
        <v>11.69</v>
      </c>
      <c r="W1939" s="36">
        <f t="shared" ca="1" si="123"/>
        <v>-2.5090024146694114E-2</v>
      </c>
      <c r="X1939" s="32">
        <f t="shared" si="18"/>
        <v>0.9884475504763256</v>
      </c>
      <c r="Y1939" s="72">
        <f t="shared" ca="1" si="124"/>
        <v>5053585.1145575801</v>
      </c>
      <c r="Z1939" s="16">
        <v>4940994.9319850001</v>
      </c>
      <c r="AA1939" s="36">
        <f t="shared" ca="1" si="125"/>
        <v>2.2786945569148329E-2</v>
      </c>
      <c r="AB1939" s="72"/>
      <c r="AC1939" s="16"/>
      <c r="AD1939" s="36"/>
      <c r="AE1939" s="24">
        <f t="shared" si="127"/>
        <v>13</v>
      </c>
      <c r="AF1939" s="36"/>
      <c r="AH1939" s="25" t="str">
        <f t="shared" ca="1" si="7"/>
        <v>-</v>
      </c>
      <c r="AI1939" s="15">
        <f t="shared" ca="1" si="8"/>
        <v>31.510164032177858</v>
      </c>
      <c r="AJ1939" s="15">
        <f t="shared" ca="1" si="9"/>
        <v>31.609041928772729</v>
      </c>
      <c r="AK1939" s="17">
        <f t="shared" ca="1" si="10"/>
        <v>6.074202050950047E-2</v>
      </c>
      <c r="AL1939" s="17">
        <f t="shared" ca="1" si="11"/>
        <v>2.4911364738195343E-2</v>
      </c>
      <c r="AM1939" s="26">
        <f t="shared" ca="1" si="12"/>
        <v>0</v>
      </c>
      <c r="AN1939" s="26">
        <f t="shared" ca="1" si="13"/>
        <v>1</v>
      </c>
      <c r="AO1939" s="25">
        <f t="shared" si="20"/>
        <v>0</v>
      </c>
      <c r="AP1939" s="26">
        <f t="shared" si="21"/>
        <v>0</v>
      </c>
      <c r="AQ1939" s="25">
        <f t="shared" si="22"/>
        <v>1</v>
      </c>
      <c r="AR1939" s="26">
        <f t="shared" si="23"/>
        <v>0</v>
      </c>
      <c r="AT1939" s="74"/>
      <c r="AU1939">
        <f t="shared" si="121"/>
        <v>24704974.659924999</v>
      </c>
      <c r="AY1939">
        <v>996105.5</v>
      </c>
      <c r="AZ1939">
        <v>1085250</v>
      </c>
      <c r="BA1939">
        <f t="shared" si="107"/>
        <v>10852500</v>
      </c>
      <c r="BL1939" s="16">
        <v>4341</v>
      </c>
      <c r="BM1939">
        <f t="shared" si="108"/>
        <v>43410</v>
      </c>
    </row>
    <row r="1940" spans="1:65" x14ac:dyDescent="0.2">
      <c r="A1940" s="40">
        <v>40882</v>
      </c>
      <c r="B1940" s="13">
        <v>27.8</v>
      </c>
      <c r="C1940" s="14">
        <v>29.7</v>
      </c>
      <c r="D1940" s="31">
        <f t="shared" si="14"/>
        <v>3648.6878264897841</v>
      </c>
      <c r="E1940" s="31">
        <f t="shared" si="15"/>
        <v>3469.8723018264809</v>
      </c>
      <c r="F1940" s="16">
        <f t="shared" si="0"/>
        <v>7118.560128316265</v>
      </c>
      <c r="G1940" s="16">
        <f t="shared" si="1"/>
        <v>28.726136361094369</v>
      </c>
      <c r="H1940" s="17">
        <f t="shared" si="2"/>
        <v>6.3973063973063904E-2</v>
      </c>
      <c r="I1940">
        <v>27.84</v>
      </c>
      <c r="J1940" s="32">
        <f t="shared" si="16"/>
        <v>0.9966177730926522</v>
      </c>
      <c r="K1940" s="72">
        <f t="shared" ca="1" si="83"/>
        <v>2598.3704917161645</v>
      </c>
      <c r="L1940" s="16">
        <v>2604.1599120000001</v>
      </c>
      <c r="M1940" s="21">
        <f t="shared" ca="1" si="84"/>
        <v>-2.2231431553638111E-3</v>
      </c>
      <c r="N1940" s="72"/>
      <c r="O1940" s="16"/>
      <c r="P1940" s="21"/>
      <c r="Q1940" s="33">
        <f t="shared" si="17"/>
        <v>1.0033822269073478</v>
      </c>
      <c r="R1940" s="5">
        <f t="shared" ca="1" si="109"/>
        <v>6.0484898173321486</v>
      </c>
      <c r="S1940" s="16">
        <v>5.85</v>
      </c>
      <c r="T1940" s="75">
        <f t="shared" ca="1" si="110"/>
        <v>3.3929883304640855E-2</v>
      </c>
      <c r="U1940" s="5">
        <f t="shared" ca="1" si="122"/>
        <v>11.434852344534818</v>
      </c>
      <c r="V1940" s="85">
        <v>11.7</v>
      </c>
      <c r="W1940" s="36">
        <f t="shared" ca="1" si="123"/>
        <v>-2.2662192774801838E-2</v>
      </c>
      <c r="X1940" s="32">
        <f t="shared" si="18"/>
        <v>0.99323554618530452</v>
      </c>
      <c r="Y1940" s="72">
        <f t="shared" ca="1" si="124"/>
        <v>5019070.0290024485</v>
      </c>
      <c r="Z1940" s="16">
        <v>4925994.9473710004</v>
      </c>
      <c r="AA1940" s="36">
        <f t="shared" ca="1" si="125"/>
        <v>1.889467663403151E-2</v>
      </c>
      <c r="AB1940" s="72"/>
      <c r="AC1940" s="16"/>
      <c r="AD1940" s="36"/>
      <c r="AE1940" s="24">
        <f t="shared" si="127"/>
        <v>12</v>
      </c>
      <c r="AF1940" s="36"/>
      <c r="AH1940" s="25">
        <f t="shared" ca="1" si="7"/>
        <v>1</v>
      </c>
      <c r="AI1940" s="15">
        <f t="shared" ca="1" si="8"/>
        <v>31.449886384292366</v>
      </c>
      <c r="AJ1940" s="15">
        <f t="shared" ca="1" si="9"/>
        <v>31.413612588538204</v>
      </c>
      <c r="AK1940" s="17">
        <f t="shared" ca="1" si="10"/>
        <v>6.6254385104262056E-2</v>
      </c>
      <c r="AL1940" s="17">
        <f t="shared" ca="1" si="11"/>
        <v>3.2778728855559457E-2</v>
      </c>
      <c r="AM1940" s="26">
        <f t="shared" ca="1" si="12"/>
        <v>1</v>
      </c>
      <c r="AN1940" s="26">
        <f t="shared" ca="1" si="13"/>
        <v>1</v>
      </c>
      <c r="AO1940" s="25">
        <f t="shared" si="20"/>
        <v>0</v>
      </c>
      <c r="AP1940" s="26">
        <f t="shared" si="21"/>
        <v>0</v>
      </c>
      <c r="AQ1940" s="25">
        <f t="shared" si="22"/>
        <v>1</v>
      </c>
      <c r="AR1940" s="26">
        <f t="shared" si="23"/>
        <v>0</v>
      </c>
      <c r="AT1940" s="74"/>
      <c r="AU1940">
        <f t="shared" si="121"/>
        <v>24629974.736855</v>
      </c>
      <c r="AY1940">
        <v>993081.5</v>
      </c>
      <c r="AZ1940">
        <v>1076750</v>
      </c>
      <c r="BA1940">
        <f t="shared" si="107"/>
        <v>10767500</v>
      </c>
      <c r="BL1940" s="16">
        <v>4307</v>
      </c>
      <c r="BM1940">
        <f t="shared" si="108"/>
        <v>43070</v>
      </c>
    </row>
    <row r="1941" spans="1:65" x14ac:dyDescent="0.2">
      <c r="A1941" s="44">
        <v>40883</v>
      </c>
      <c r="B1941" s="45">
        <v>28.1</v>
      </c>
      <c r="C1941" s="54">
        <v>29.95</v>
      </c>
      <c r="D1941" s="31">
        <f t="shared" si="14"/>
        <v>3344.6305076156355</v>
      </c>
      <c r="E1941" s="31">
        <f t="shared" si="15"/>
        <v>3754.4781423888153</v>
      </c>
      <c r="F1941" s="31">
        <f t="shared" si="0"/>
        <v>7099.1086500044512</v>
      </c>
      <c r="G1941" s="31">
        <f t="shared" si="1"/>
        <v>29.078402346809405</v>
      </c>
      <c r="H1941" s="55">
        <f t="shared" si="2"/>
        <v>6.176961602671116E-2</v>
      </c>
      <c r="I1941" s="1">
        <v>28.13</v>
      </c>
      <c r="J1941" s="32">
        <f t="shared" si="16"/>
        <v>1.0094968984253672</v>
      </c>
      <c r="K1941" s="72">
        <f t="shared" ca="1" si="83"/>
        <v>2622.9400159792112</v>
      </c>
      <c r="L1941" s="31">
        <v>2594.5600589999999</v>
      </c>
      <c r="M1941" s="21">
        <f t="shared" ca="1" si="84"/>
        <v>1.0938254013726544E-2</v>
      </c>
      <c r="N1941" s="72"/>
      <c r="O1941" s="16"/>
      <c r="P1941" s="21"/>
      <c r="Q1941" s="33">
        <f t="shared" si="17"/>
        <v>0.99050310157463273</v>
      </c>
      <c r="R1941" s="5">
        <f t="shared" ca="1" si="109"/>
        <v>5.9907983447330588</v>
      </c>
      <c r="S1941" s="16">
        <v>5.88</v>
      </c>
      <c r="T1941" s="75">
        <f t="shared" ca="1" si="110"/>
        <v>1.8843255906982815E-2</v>
      </c>
      <c r="U1941" s="5">
        <f t="shared" ca="1" si="122"/>
        <v>11.325868954003136</v>
      </c>
      <c r="V1941" s="85">
        <v>11.75</v>
      </c>
      <c r="W1941" s="36">
        <f t="shared" ca="1" si="123"/>
        <v>-3.6096259233775671E-2</v>
      </c>
      <c r="X1941" s="32">
        <f t="shared" si="18"/>
        <v>1.0189937968507345</v>
      </c>
      <c r="Y1941" s="72">
        <f t="shared" ca="1" si="124"/>
        <v>5114064.6307603</v>
      </c>
      <c r="Z1941" s="16">
        <v>4880994.9935280001</v>
      </c>
      <c r="AA1941" s="36">
        <f t="shared" ca="1" si="125"/>
        <v>4.7750435626617259E-2</v>
      </c>
      <c r="AB1941" s="72"/>
      <c r="AC1941" s="16"/>
      <c r="AD1941" s="36"/>
      <c r="AE1941" s="57">
        <f t="shared" si="127"/>
        <v>11</v>
      </c>
      <c r="AH1941" s="25">
        <f t="shared" ca="1" si="7"/>
        <v>1</v>
      </c>
      <c r="AI1941" s="15">
        <f t="shared" ca="1" si="8"/>
        <v>31.384589228449933</v>
      </c>
      <c r="AJ1941" s="15">
        <f t="shared" ca="1" si="9"/>
        <v>31.227410627197486</v>
      </c>
      <c r="AK1941" s="17">
        <f t="shared" ca="1" si="10"/>
        <v>6.8141803799119438E-2</v>
      </c>
      <c r="AL1941" s="17">
        <f t="shared" ca="1" si="11"/>
        <v>3.9122773565838175E-2</v>
      </c>
      <c r="AM1941" s="26">
        <f t="shared" ca="1" si="12"/>
        <v>1</v>
      </c>
      <c r="AN1941" s="26">
        <f t="shared" ca="1" si="13"/>
        <v>1</v>
      </c>
      <c r="AO1941" s="25">
        <f t="shared" si="20"/>
        <v>0</v>
      </c>
      <c r="AP1941" s="26">
        <f t="shared" si="21"/>
        <v>0</v>
      </c>
      <c r="AQ1941" s="25">
        <f t="shared" si="22"/>
        <v>1</v>
      </c>
      <c r="AR1941" s="26">
        <f t="shared" si="23"/>
        <v>0</v>
      </c>
      <c r="AT1941" s="74"/>
      <c r="AU1941">
        <f t="shared" si="121"/>
        <v>24404974.967640001</v>
      </c>
      <c r="AY1941">
        <v>984009.5</v>
      </c>
      <c r="AZ1941">
        <v>1068750</v>
      </c>
      <c r="BA1941">
        <f t="shared" si="107"/>
        <v>10687500</v>
      </c>
      <c r="BL1941" s="16">
        <v>4275</v>
      </c>
      <c r="BM1941">
        <f t="shared" si="108"/>
        <v>42750</v>
      </c>
    </row>
    <row r="1942" spans="1:65" x14ac:dyDescent="0.2">
      <c r="A1942" s="40">
        <v>40884</v>
      </c>
      <c r="B1942" s="13">
        <v>28.6</v>
      </c>
      <c r="C1942" s="14">
        <v>30.6</v>
      </c>
      <c r="D1942" s="31">
        <f t="shared" si="14"/>
        <v>3040.5731887414868</v>
      </c>
      <c r="E1942" s="31">
        <f t="shared" si="15"/>
        <v>4039.7539574259963</v>
      </c>
      <c r="F1942" s="16">
        <f t="shared" si="0"/>
        <v>7080.3271461674831</v>
      </c>
      <c r="G1942" s="16">
        <f t="shared" si="1"/>
        <v>29.741120706438736</v>
      </c>
      <c r="H1942" s="17">
        <f t="shared" si="2"/>
        <v>6.5359477124182996E-2</v>
      </c>
      <c r="I1942">
        <v>28.67</v>
      </c>
      <c r="J1942" s="32">
        <f t="shared" si="16"/>
        <v>1.0200848319117972</v>
      </c>
      <c r="K1942" s="72">
        <f t="shared" ca="1" si="83"/>
        <v>2675.5122455947885</v>
      </c>
      <c r="L1942" s="16">
        <v>2670.719971</v>
      </c>
      <c r="M1942" s="21">
        <f t="shared" ca="1" si="84"/>
        <v>1.7943755417360913E-3</v>
      </c>
      <c r="N1942" s="72"/>
      <c r="O1942" s="16"/>
      <c r="P1942" s="21"/>
      <c r="Q1942" s="33">
        <f t="shared" si="17"/>
        <v>0.97991516808820289</v>
      </c>
      <c r="R1942" s="5">
        <f t="shared" ca="1" si="109"/>
        <v>5.8702296107287388</v>
      </c>
      <c r="S1942" s="16">
        <v>5.7</v>
      </c>
      <c r="T1942" s="75">
        <f t="shared" ca="1" si="110"/>
        <v>2.9864843987498009E-2</v>
      </c>
      <c r="U1942" s="5">
        <f t="shared" ca="1" si="122"/>
        <v>11.098010821589353</v>
      </c>
      <c r="V1942" s="85">
        <v>11.39</v>
      </c>
      <c r="W1942" s="36">
        <f t="shared" ca="1" si="123"/>
        <v>-2.5635573170381665E-2</v>
      </c>
      <c r="X1942" s="32">
        <f t="shared" si="18"/>
        <v>1.0401696638235942</v>
      </c>
      <c r="Y1942" s="72">
        <f t="shared" ca="1" si="124"/>
        <v>5319144.7951415917</v>
      </c>
      <c r="Z1942" s="16">
        <v>5189994.6765839998</v>
      </c>
      <c r="AA1942" s="36">
        <f t="shared" ca="1" si="125"/>
        <v>2.4884441431180269E-2</v>
      </c>
      <c r="AB1942" s="72"/>
      <c r="AC1942" s="16"/>
      <c r="AD1942" s="36"/>
      <c r="AE1942" s="24">
        <f t="shared" si="127"/>
        <v>10</v>
      </c>
      <c r="AF1942" s="36"/>
      <c r="AH1942" s="25">
        <f t="shared" ca="1" si="7"/>
        <v>1</v>
      </c>
      <c r="AI1942" s="15">
        <f t="shared" ca="1" si="8"/>
        <v>31.36245968785683</v>
      </c>
      <c r="AJ1942" s="15">
        <f t="shared" ca="1" si="9"/>
        <v>31.123549406799061</v>
      </c>
      <c r="AK1942" s="17">
        <f t="shared" ca="1" si="10"/>
        <v>6.9747901392105752E-2</v>
      </c>
      <c r="AL1942" s="17">
        <f t="shared" ca="1" si="11"/>
        <v>4.5951643325124004E-2</v>
      </c>
      <c r="AM1942" s="26">
        <f t="shared" ca="1" si="12"/>
        <v>1</v>
      </c>
      <c r="AN1942" s="26">
        <f t="shared" ca="1" si="13"/>
        <v>1</v>
      </c>
      <c r="AO1942" s="25">
        <f t="shared" si="20"/>
        <v>0</v>
      </c>
      <c r="AP1942" s="26">
        <f t="shared" si="21"/>
        <v>0</v>
      </c>
      <c r="AQ1942" s="25">
        <f t="shared" si="22"/>
        <v>1</v>
      </c>
      <c r="AR1942" s="26">
        <f t="shared" si="23"/>
        <v>0</v>
      </c>
      <c r="AT1942" s="74"/>
      <c r="AU1942">
        <f t="shared" si="121"/>
        <v>25949973.382919997</v>
      </c>
      <c r="AY1942">
        <v>1046304</v>
      </c>
      <c r="AZ1942">
        <v>1130750</v>
      </c>
      <c r="BA1942">
        <f t="shared" si="107"/>
        <v>11307500</v>
      </c>
      <c r="BL1942" s="16">
        <v>4523</v>
      </c>
      <c r="BM1942">
        <f t="shared" si="108"/>
        <v>45230</v>
      </c>
    </row>
    <row r="1943" spans="1:65" x14ac:dyDescent="0.2">
      <c r="A1943" s="40">
        <v>40885</v>
      </c>
      <c r="B1943" s="13">
        <v>30.15</v>
      </c>
      <c r="C1943" s="14">
        <v>32.1</v>
      </c>
      <c r="D1943" s="31">
        <f t="shared" si="14"/>
        <v>2736.5158698673381</v>
      </c>
      <c r="E1943" s="31">
        <f t="shared" si="15"/>
        <v>4323.9382489227501</v>
      </c>
      <c r="F1943" s="16">
        <f t="shared" si="0"/>
        <v>7060.4541187900886</v>
      </c>
      <c r="G1943" s="16">
        <f t="shared" si="1"/>
        <v>31.344212078081494</v>
      </c>
      <c r="H1943" s="17">
        <f t="shared" si="2"/>
        <v>6.0747663551401931E-2</v>
      </c>
      <c r="I1943">
        <v>30.59</v>
      </c>
      <c r="J1943" s="32">
        <f t="shared" si="16"/>
        <v>1.0509434263235959</v>
      </c>
      <c r="K1943" s="72">
        <f t="shared" ca="1" si="83"/>
        <v>2811.6973746148542</v>
      </c>
      <c r="L1943" s="16">
        <v>2797.4399410000001</v>
      </c>
      <c r="M1943" s="21">
        <f t="shared" ca="1" si="84"/>
        <v>5.0966004330936614E-3</v>
      </c>
      <c r="N1943" s="72"/>
      <c r="O1943" s="16"/>
      <c r="P1943" s="21"/>
      <c r="Q1943" s="33">
        <f t="shared" si="17"/>
        <v>0.94905657367640406</v>
      </c>
      <c r="R1943" s="5">
        <f t="shared" ca="1" si="109"/>
        <v>5.5709479130204205</v>
      </c>
      <c r="S1943" s="16">
        <v>5.45</v>
      </c>
      <c r="T1943" s="75">
        <f t="shared" ca="1" si="110"/>
        <v>2.2192277618425741E-2</v>
      </c>
      <c r="U1943" s="5">
        <f t="shared" ca="1" si="122"/>
        <v>10.532279535462482</v>
      </c>
      <c r="V1943" s="85">
        <v>10.87</v>
      </c>
      <c r="W1943" s="36">
        <f t="shared" ca="1" si="123"/>
        <v>-3.1069039975852523E-2</v>
      </c>
      <c r="X1943" s="32">
        <f t="shared" si="18"/>
        <v>1.1018868526471919</v>
      </c>
      <c r="Y1943" s="72">
        <f t="shared" ca="1" si="124"/>
        <v>5860709.9800389986</v>
      </c>
      <c r="Z1943" s="16">
        <v>5669994.1842449997</v>
      </c>
      <c r="AA1943" s="36">
        <f t="shared" ca="1" si="125"/>
        <v>3.363597732144661E-2</v>
      </c>
      <c r="AB1943" s="72"/>
      <c r="AC1943" s="16"/>
      <c r="AD1943" s="36"/>
      <c r="AE1943" s="24">
        <f t="shared" si="127"/>
        <v>9</v>
      </c>
      <c r="AH1943" s="25">
        <f t="shared" ca="1" si="7"/>
        <v>1</v>
      </c>
      <c r="AI1943" s="15">
        <f t="shared" ca="1" si="8"/>
        <v>31.497477647944628</v>
      </c>
      <c r="AJ1943" s="15">
        <f t="shared" ca="1" si="9"/>
        <v>31.064022212257331</v>
      </c>
      <c r="AK1943" s="17">
        <f t="shared" ca="1" si="10"/>
        <v>6.6118466676562723E-2</v>
      </c>
      <c r="AL1943" s="17">
        <f t="shared" ca="1" si="11"/>
        <v>5.2496743632591512E-2</v>
      </c>
      <c r="AM1943" s="26">
        <f t="shared" ca="1" si="12"/>
        <v>1</v>
      </c>
      <c r="AN1943" s="26">
        <f t="shared" ca="1" si="13"/>
        <v>1</v>
      </c>
      <c r="AO1943" s="25">
        <f t="shared" si="20"/>
        <v>0</v>
      </c>
      <c r="AP1943" s="26">
        <f t="shared" si="21"/>
        <v>0</v>
      </c>
      <c r="AQ1943" s="25">
        <f t="shared" si="22"/>
        <v>1</v>
      </c>
      <c r="AR1943" s="26">
        <f t="shared" si="23"/>
        <v>0</v>
      </c>
      <c r="AT1943" s="74"/>
      <c r="AU1943">
        <f t="shared" si="121"/>
        <v>28349970.921224996</v>
      </c>
      <c r="AY1943">
        <v>1143072</v>
      </c>
      <c r="AZ1943">
        <v>1236500</v>
      </c>
      <c r="BA1943">
        <f t="shared" si="107"/>
        <v>12365000</v>
      </c>
      <c r="BL1943" s="16">
        <v>4946</v>
      </c>
      <c r="BM1943">
        <f t="shared" si="108"/>
        <v>49460</v>
      </c>
    </row>
    <row r="1944" spans="1:65" x14ac:dyDescent="0.2">
      <c r="A1944" s="40">
        <v>40886</v>
      </c>
      <c r="B1944" s="13">
        <v>27.2</v>
      </c>
      <c r="C1944" s="14">
        <v>29.55</v>
      </c>
      <c r="D1944" s="31">
        <f t="shared" si="14"/>
        <v>2432.4585509931894</v>
      </c>
      <c r="E1944" s="31">
        <f t="shared" si="15"/>
        <v>4609.5247960895904</v>
      </c>
      <c r="F1944" s="16">
        <f t="shared" si="0"/>
        <v>7041.9833470827798</v>
      </c>
      <c r="G1944" s="16">
        <f t="shared" si="1"/>
        <v>28.738257439262188</v>
      </c>
      <c r="H1944" s="17">
        <f t="shared" si="2"/>
        <v>7.9526226734348615E-2</v>
      </c>
      <c r="I1944">
        <v>26.38</v>
      </c>
      <c r="J1944" s="32">
        <f t="shared" si="16"/>
        <v>0.91446151358381256</v>
      </c>
      <c r="K1944" s="72">
        <f t="shared" ca="1" si="83"/>
        <v>2571.0842147049784</v>
      </c>
      <c r="L1944" s="16">
        <v>2599.040039</v>
      </c>
      <c r="M1944" s="21">
        <f t="shared" ca="1" si="84"/>
        <v>-1.0756211476364085E-2</v>
      </c>
      <c r="N1944" s="72"/>
      <c r="O1944" s="16"/>
      <c r="P1944" s="21"/>
      <c r="Q1944" s="33">
        <f t="shared" si="17"/>
        <v>1.0855384864161874</v>
      </c>
      <c r="R1944" s="5">
        <f t="shared" ca="1" si="109"/>
        <v>6.0472264354086116</v>
      </c>
      <c r="S1944" s="16">
        <v>5.82</v>
      </c>
      <c r="T1944" s="75">
        <f t="shared" ca="1" si="110"/>
        <v>3.9042342853713281E-2</v>
      </c>
      <c r="U1944" s="5">
        <f t="shared" ca="1" si="122"/>
        <v>11.432803365060328</v>
      </c>
      <c r="V1944" s="85">
        <v>11.61</v>
      </c>
      <c r="W1944" s="36">
        <f t="shared" ca="1" si="123"/>
        <v>-1.5262414723485872E-2</v>
      </c>
      <c r="X1944" s="32">
        <f t="shared" si="18"/>
        <v>0.82892302716762511</v>
      </c>
      <c r="Y1944" s="72">
        <f t="shared" ca="1" si="124"/>
        <v>4857757.7327222358</v>
      </c>
      <c r="Z1944" s="16">
        <v>4883994.9904500004</v>
      </c>
      <c r="AA1944" s="36">
        <f t="shared" ca="1" si="125"/>
        <v>-5.3720894020301002E-3</v>
      </c>
      <c r="AB1944" s="72"/>
      <c r="AC1944" s="16"/>
      <c r="AD1944" s="36"/>
      <c r="AE1944" s="24">
        <f t="shared" si="127"/>
        <v>8</v>
      </c>
      <c r="AH1944" s="25">
        <f t="shared" ca="1" si="7"/>
        <v>1</v>
      </c>
      <c r="AI1944" s="15">
        <f t="shared" ca="1" si="8"/>
        <v>31.238761175631286</v>
      </c>
      <c r="AJ1944" s="15">
        <f t="shared" ca="1" si="9"/>
        <v>30.993257369129722</v>
      </c>
      <c r="AK1944" s="17">
        <f t="shared" ca="1" si="10"/>
        <v>6.6935026853680524E-2</v>
      </c>
      <c r="AL1944" s="17">
        <f t="shared" ca="1" si="11"/>
        <v>5.5700019708250198E-2</v>
      </c>
      <c r="AM1944" s="26">
        <f t="shared" ca="1" si="12"/>
        <v>1</v>
      </c>
      <c r="AN1944" s="26">
        <f t="shared" ca="1" si="13"/>
        <v>1</v>
      </c>
      <c r="AO1944" s="25">
        <f t="shared" si="20"/>
        <v>0</v>
      </c>
      <c r="AP1944" s="26">
        <f t="shared" si="21"/>
        <v>0</v>
      </c>
      <c r="AQ1944" s="25">
        <f t="shared" si="22"/>
        <v>1</v>
      </c>
      <c r="AR1944" s="26">
        <f t="shared" si="23"/>
        <v>0</v>
      </c>
      <c r="AT1944" s="74"/>
      <c r="AU1944">
        <f t="shared" si="121"/>
        <v>24419974.952250004</v>
      </c>
      <c r="AY1944">
        <v>984614.5</v>
      </c>
      <c r="AZ1944">
        <v>1066750</v>
      </c>
      <c r="BA1944">
        <f t="shared" si="107"/>
        <v>10667500</v>
      </c>
      <c r="BL1944" s="16">
        <v>4267</v>
      </c>
      <c r="BM1944">
        <f t="shared" si="108"/>
        <v>42670</v>
      </c>
    </row>
    <row r="1945" spans="1:65" x14ac:dyDescent="0.2">
      <c r="A1945" s="40">
        <v>40889</v>
      </c>
      <c r="B1945" s="13">
        <v>27.6</v>
      </c>
      <c r="C1945" s="14">
        <v>30.1</v>
      </c>
      <c r="D1945" s="31">
        <f t="shared" si="14"/>
        <v>2128.4012321190407</v>
      </c>
      <c r="E1945" s="31">
        <f t="shared" si="15"/>
        <v>4889.4015836827157</v>
      </c>
      <c r="F1945" s="16">
        <f t="shared" si="0"/>
        <v>7017.8028158017569</v>
      </c>
      <c r="G1945" s="16">
        <f t="shared" si="1"/>
        <v>29.34178504013871</v>
      </c>
      <c r="H1945" s="17">
        <f t="shared" si="2"/>
        <v>8.3056478405315604E-2</v>
      </c>
      <c r="I1945">
        <v>25.67</v>
      </c>
      <c r="J1945" s="32">
        <f t="shared" si="16"/>
        <v>1.0174949627179699</v>
      </c>
      <c r="K1945" s="72">
        <f t="shared" ca="1" si="83"/>
        <v>2615.9585854482871</v>
      </c>
      <c r="L1945" s="16">
        <v>2612.4799800000001</v>
      </c>
      <c r="M1945" s="21">
        <f t="shared" ca="1" si="84"/>
        <v>1.3315338203230933E-3</v>
      </c>
      <c r="N1945" s="72"/>
      <c r="O1945" s="16"/>
      <c r="P1945" s="21"/>
      <c r="Q1945" s="33">
        <f t="shared" si="17"/>
        <v>0.98250503728203009</v>
      </c>
      <c r="R1945" s="5">
        <f t="shared" ca="1" si="109"/>
        <v>5.9411829221963544</v>
      </c>
      <c r="S1945" s="16">
        <v>5.78</v>
      </c>
      <c r="T1945" s="75">
        <f t="shared" ca="1" si="110"/>
        <v>2.7886318719092404E-2</v>
      </c>
      <c r="U1945" s="5">
        <f t="shared" ca="1" si="122"/>
        <v>11.232402337099838</v>
      </c>
      <c r="V1945" s="85">
        <v>11.53</v>
      </c>
      <c r="W1945" s="36">
        <f t="shared" ca="1" si="123"/>
        <v>-2.5810725316579453E-2</v>
      </c>
      <c r="X1945" s="32">
        <f t="shared" si="18"/>
        <v>1.0349899254359398</v>
      </c>
      <c r="Y1945" s="72">
        <f t="shared" ca="1" si="124"/>
        <v>5027399.4229074093</v>
      </c>
      <c r="Z1945" s="16">
        <v>4895994.9781419998</v>
      </c>
      <c r="AA1945" s="36">
        <f t="shared" ca="1" si="125"/>
        <v>2.6839170659296026E-2</v>
      </c>
      <c r="AB1945" s="72"/>
      <c r="AC1945" s="16"/>
      <c r="AD1945" s="36"/>
      <c r="AE1945" s="24">
        <f t="shared" si="127"/>
        <v>7</v>
      </c>
      <c r="AH1945" s="25">
        <f t="shared" ca="1" si="7"/>
        <v>1</v>
      </c>
      <c r="AI1945" s="15">
        <f t="shared" ca="1" si="8"/>
        <v>31.118204887779946</v>
      </c>
      <c r="AJ1945" s="15">
        <f t="shared" ca="1" si="9"/>
        <v>30.94377776339649</v>
      </c>
      <c r="AK1945" s="17">
        <f t="shared" ca="1" si="10"/>
        <v>6.9072087635837373E-2</v>
      </c>
      <c r="AL1945" s="17">
        <f t="shared" ca="1" si="11"/>
        <v>5.9267672985205799E-2</v>
      </c>
      <c r="AM1945" s="26">
        <f t="shared" ca="1" si="12"/>
        <v>1</v>
      </c>
      <c r="AN1945" s="26">
        <f t="shared" ca="1" si="13"/>
        <v>1</v>
      </c>
      <c r="AO1945" s="25">
        <f t="shared" si="20"/>
        <v>0</v>
      </c>
      <c r="AP1945" s="26">
        <f t="shared" si="21"/>
        <v>0</v>
      </c>
      <c r="AQ1945" s="25">
        <f t="shared" si="22"/>
        <v>1</v>
      </c>
      <c r="AR1945" s="26">
        <f t="shared" si="23"/>
        <v>0</v>
      </c>
      <c r="AT1945" s="74"/>
      <c r="AU1945">
        <f t="shared" si="121"/>
        <v>24479974.89071</v>
      </c>
      <c r="AY1945">
        <v>987033.5</v>
      </c>
      <c r="AZ1945">
        <v>1069000</v>
      </c>
      <c r="BA1945">
        <f t="shared" si="107"/>
        <v>10690000</v>
      </c>
      <c r="BL1945" s="16">
        <v>4276</v>
      </c>
      <c r="BM1945">
        <f t="shared" si="108"/>
        <v>42760</v>
      </c>
    </row>
    <row r="1946" spans="1:65" x14ac:dyDescent="0.2">
      <c r="A1946" s="44">
        <v>40890</v>
      </c>
      <c r="B1946" s="45">
        <v>27.1</v>
      </c>
      <c r="C1946" s="54">
        <v>29.9</v>
      </c>
      <c r="D1946" s="31">
        <f t="shared" si="14"/>
        <v>1824.3439132448921</v>
      </c>
      <c r="E1946" s="31">
        <f t="shared" si="15"/>
        <v>5168.204972417816</v>
      </c>
      <c r="F1946" s="31">
        <f t="shared" si="0"/>
        <v>6992.548885662708</v>
      </c>
      <c r="G1946" s="31">
        <f t="shared" si="1"/>
        <v>29.169484841563381</v>
      </c>
      <c r="H1946" s="55">
        <f t="shared" si="2"/>
        <v>9.3645484949832714E-2</v>
      </c>
      <c r="I1946">
        <v>25.41</v>
      </c>
      <c r="J1946" s="32">
        <f t="shared" si="16"/>
        <v>0.99055040061084088</v>
      </c>
      <c r="K1946" s="72">
        <f t="shared" ca="1" si="83"/>
        <v>2591.1331851825398</v>
      </c>
      <c r="L1946" s="16">
        <v>2599.040039</v>
      </c>
      <c r="M1946" s="21">
        <f t="shared" ca="1" si="84"/>
        <v>-3.0422208580143232E-3</v>
      </c>
      <c r="N1946" s="72"/>
      <c r="O1946" s="16"/>
      <c r="P1946" s="21"/>
      <c r="Q1946" s="33">
        <f t="shared" si="17"/>
        <v>1.009449599389159</v>
      </c>
      <c r="R1946" s="5">
        <f t="shared" ca="1" si="109"/>
        <v>5.9970748800487055</v>
      </c>
      <c r="S1946" s="16">
        <v>5.81</v>
      </c>
      <c r="T1946" s="75">
        <f t="shared" ca="1" si="110"/>
        <v>3.2198774535061252E-2</v>
      </c>
      <c r="U1946" s="5">
        <f t="shared" ca="1" si="122"/>
        <v>11.33815585939479</v>
      </c>
      <c r="V1946" s="85">
        <v>11.56</v>
      </c>
      <c r="W1946" s="36">
        <f t="shared" ca="1" si="123"/>
        <v>-1.9190669602526821E-2</v>
      </c>
      <c r="X1946" s="32">
        <f t="shared" si="18"/>
        <v>0.98110080122168186</v>
      </c>
      <c r="Y1946" s="72">
        <f t="shared" ca="1" si="124"/>
        <v>4932060.9861411452</v>
      </c>
      <c r="Z1946" s="16">
        <v>4856995.0181449996</v>
      </c>
      <c r="AA1946" s="36">
        <f t="shared" ca="1" si="125"/>
        <v>1.5455228534456075E-2</v>
      </c>
      <c r="AB1946" s="72"/>
      <c r="AC1946" s="16"/>
      <c r="AD1946" s="36"/>
      <c r="AE1946" s="57">
        <f t="shared" si="127"/>
        <v>6</v>
      </c>
      <c r="AH1946" s="25">
        <f t="shared" ca="1" si="7"/>
        <v>1</v>
      </c>
      <c r="AI1946" s="15">
        <f t="shared" ca="1" si="8"/>
        <v>31.06094892659118</v>
      </c>
      <c r="AJ1946" s="15">
        <f t="shared" ca="1" si="9"/>
        <v>30.937991081502187</v>
      </c>
      <c r="AK1946" s="17">
        <f t="shared" ca="1" si="10"/>
        <v>7.4017491131965499E-2</v>
      </c>
      <c r="AL1946" s="17">
        <f t="shared" ca="1" si="11"/>
        <v>6.2527923201977753E-2</v>
      </c>
      <c r="AM1946" s="26">
        <f t="shared" ca="1" si="12"/>
        <v>1</v>
      </c>
      <c r="AN1946" s="26">
        <f t="shared" ca="1" si="13"/>
        <v>1</v>
      </c>
      <c r="AO1946" s="25">
        <f t="shared" si="20"/>
        <v>0</v>
      </c>
      <c r="AP1946" s="26">
        <f t="shared" si="21"/>
        <v>0</v>
      </c>
      <c r="AQ1946" s="25">
        <f t="shared" si="22"/>
        <v>1</v>
      </c>
      <c r="AR1946" s="26">
        <f t="shared" si="23"/>
        <v>0</v>
      </c>
      <c r="AT1946" s="74"/>
      <c r="AU1946">
        <f t="shared" si="121"/>
        <v>24284975.090724997</v>
      </c>
      <c r="AY1946">
        <v>979171.25</v>
      </c>
      <c r="AZ1946">
        <v>1062500</v>
      </c>
      <c r="BA1946">
        <f t="shared" si="107"/>
        <v>10625000</v>
      </c>
      <c r="BL1946" s="16">
        <v>4250</v>
      </c>
      <c r="BM1946">
        <f t="shared" si="108"/>
        <v>42500</v>
      </c>
    </row>
    <row r="1947" spans="1:65" x14ac:dyDescent="0.2">
      <c r="A1947" s="40">
        <v>40891</v>
      </c>
      <c r="B1947" s="13">
        <v>27.1</v>
      </c>
      <c r="C1947" s="14">
        <v>30.1</v>
      </c>
      <c r="D1947" s="31">
        <f t="shared" si="14"/>
        <v>1520.2865943707434</v>
      </c>
      <c r="E1947" s="31">
        <f t="shared" si="15"/>
        <v>5443.7886962134489</v>
      </c>
      <c r="F1947" s="16">
        <f t="shared" si="0"/>
        <v>6964.0752905841928</v>
      </c>
      <c r="G1947" s="16">
        <f t="shared" si="1"/>
        <v>29.445087525219783</v>
      </c>
      <c r="H1947" s="17">
        <f t="shared" si="2"/>
        <v>9.9667774086378724E-2</v>
      </c>
      <c r="I1947">
        <v>26.04</v>
      </c>
      <c r="J1947" s="32">
        <f t="shared" si="16"/>
        <v>1.0053378576114982</v>
      </c>
      <c r="K1947" s="72">
        <f t="shared" ca="1" si="83"/>
        <v>2604.8580860033258</v>
      </c>
      <c r="L1947" s="16">
        <v>2609.280029</v>
      </c>
      <c r="M1947" s="21">
        <f t="shared" ca="1" si="84"/>
        <v>-1.6946985174178333E-3</v>
      </c>
      <c r="N1947" s="72"/>
      <c r="O1947" s="16"/>
      <c r="P1947" s="21"/>
      <c r="Q1947" s="33">
        <f t="shared" si="17"/>
        <v>0.9946621423885017</v>
      </c>
      <c r="R1947" s="5">
        <f t="shared" ca="1" si="109"/>
        <v>5.9648148515597397</v>
      </c>
      <c r="S1947" s="16">
        <v>5.78</v>
      </c>
      <c r="T1947" s="75">
        <f t="shared" ca="1" si="110"/>
        <v>3.1974887813103703E-2</v>
      </c>
      <c r="U1947" s="5">
        <f t="shared" ca="1" si="122"/>
        <v>11.277248303139844</v>
      </c>
      <c r="V1947" s="85">
        <v>11.56</v>
      </c>
      <c r="W1947" s="36">
        <f t="shared" ca="1" si="123"/>
        <v>-2.4459489347764398E-2</v>
      </c>
      <c r="X1947" s="32">
        <f t="shared" si="18"/>
        <v>1.0106757152229966</v>
      </c>
      <c r="Y1947" s="72">
        <f t="shared" ca="1" si="124"/>
        <v>4984386.2050438179</v>
      </c>
      <c r="Z1947" s="16">
        <v>4874994.9996819999</v>
      </c>
      <c r="AA1947" s="36">
        <f t="shared" ca="1" si="125"/>
        <v>2.2439244628754212E-2</v>
      </c>
      <c r="AB1947" s="72"/>
      <c r="AC1947" s="16"/>
      <c r="AD1947" s="36"/>
      <c r="AE1947" s="24">
        <f t="shared" si="127"/>
        <v>5</v>
      </c>
      <c r="AH1947" s="25">
        <f t="shared" ca="1" si="7"/>
        <v>1</v>
      </c>
      <c r="AI1947" s="15">
        <f t="shared" ca="1" si="8"/>
        <v>30.992684000144902</v>
      </c>
      <c r="AJ1947" s="15">
        <f t="shared" ca="1" si="9"/>
        <v>30.849624198952032</v>
      </c>
      <c r="AK1947" s="17">
        <f t="shared" ca="1" si="10"/>
        <v>8.0333850808576759E-2</v>
      </c>
      <c r="AL1947" s="17">
        <f t="shared" ca="1" si="11"/>
        <v>6.6209851949916465E-2</v>
      </c>
      <c r="AM1947" s="26">
        <f t="shared" ca="1" si="12"/>
        <v>1</v>
      </c>
      <c r="AN1947" s="26">
        <f t="shared" ca="1" si="13"/>
        <v>1</v>
      </c>
      <c r="AO1947" s="25">
        <f t="shared" si="20"/>
        <v>0</v>
      </c>
      <c r="AP1947" s="26">
        <f t="shared" si="21"/>
        <v>0</v>
      </c>
      <c r="AQ1947" s="25">
        <f t="shared" si="22"/>
        <v>1</v>
      </c>
      <c r="AR1947" s="26">
        <f t="shared" si="23"/>
        <v>0</v>
      </c>
      <c r="AT1947" s="74"/>
      <c r="AU1947">
        <f t="shared" si="121"/>
        <v>24374974.998410001</v>
      </c>
      <c r="AY1947">
        <v>982800</v>
      </c>
      <c r="AZ1947">
        <v>1066250</v>
      </c>
      <c r="BA1947">
        <f t="shared" si="107"/>
        <v>10662500</v>
      </c>
      <c r="BL1947" s="16">
        <v>4265</v>
      </c>
      <c r="BM1947">
        <f t="shared" si="108"/>
        <v>42650</v>
      </c>
    </row>
    <row r="1948" spans="1:65" x14ac:dyDescent="0.2">
      <c r="A1948" s="40">
        <v>40892</v>
      </c>
      <c r="B1948" s="13">
        <v>26.35</v>
      </c>
      <c r="C1948" s="14">
        <v>28.9</v>
      </c>
      <c r="D1948" s="31">
        <f t="shared" si="14"/>
        <v>1216.2292754965947</v>
      </c>
      <c r="E1948" s="31">
        <f t="shared" si="15"/>
        <v>5717.5412989207389</v>
      </c>
      <c r="F1948" s="16">
        <f t="shared" si="0"/>
        <v>6933.7705744173336</v>
      </c>
      <c r="G1948" s="16">
        <f t="shared" si="1"/>
        <v>28.452713113416369</v>
      </c>
      <c r="H1948" s="17">
        <f t="shared" si="2"/>
        <v>8.8235294117646967E-2</v>
      </c>
      <c r="I1948">
        <v>25.11</v>
      </c>
      <c r="J1948" s="32">
        <f t="shared" si="16"/>
        <v>0.96209253551772467</v>
      </c>
      <c r="K1948" s="72">
        <f t="shared" ca="1" si="83"/>
        <v>2506.0123513594685</v>
      </c>
      <c r="L1948" s="16">
        <v>2504.959961</v>
      </c>
      <c r="M1948" s="21">
        <f t="shared" ca="1" si="84"/>
        <v>4.2012262704925447E-4</v>
      </c>
      <c r="N1948" s="72"/>
      <c r="O1948" s="16"/>
      <c r="P1948" s="21"/>
      <c r="Q1948" s="33">
        <f t="shared" si="17"/>
        <v>1.0379074644822752</v>
      </c>
      <c r="R1948" s="5">
        <f t="shared" ca="1" si="109"/>
        <v>6.1906679528596884</v>
      </c>
      <c r="S1948" s="16">
        <v>6.01</v>
      </c>
      <c r="T1948" s="75">
        <f t="shared" ca="1" si="110"/>
        <v>3.0061223437552183E-2</v>
      </c>
      <c r="U1948" s="5">
        <f t="shared" ca="1" si="122"/>
        <v>11.704339475796433</v>
      </c>
      <c r="V1948" s="85">
        <v>11.99</v>
      </c>
      <c r="W1948" s="36">
        <f t="shared" ca="1" si="123"/>
        <v>-2.382489776510156E-2</v>
      </c>
      <c r="X1948" s="32">
        <f t="shared" si="18"/>
        <v>0.92418507103544945</v>
      </c>
      <c r="Y1948" s="72">
        <f t="shared" ca="1" si="124"/>
        <v>4606192.1511013489</v>
      </c>
      <c r="Z1948" s="16">
        <v>4511995.3720129998</v>
      </c>
      <c r="AA1948" s="36">
        <f t="shared" ca="1" si="125"/>
        <v>2.0876967133573045E-2</v>
      </c>
      <c r="AB1948" s="72"/>
      <c r="AC1948" s="16"/>
      <c r="AD1948" s="36"/>
      <c r="AE1948" s="24">
        <f t="shared" si="127"/>
        <v>4</v>
      </c>
      <c r="AH1948" s="25">
        <f t="shared" ca="1" si="7"/>
        <v>1</v>
      </c>
      <c r="AI1948" s="15">
        <f t="shared" ca="1" si="8"/>
        <v>30.882613614611788</v>
      </c>
      <c r="AJ1948" s="15">
        <f t="shared" ca="1" si="9"/>
        <v>30.786172264311567</v>
      </c>
      <c r="AK1948" s="17">
        <f t="shared" ca="1" si="10"/>
        <v>8.4146486974154097E-2</v>
      </c>
      <c r="AL1948" s="17">
        <f t="shared" ca="1" si="11"/>
        <v>6.886266713803009E-2</v>
      </c>
      <c r="AM1948" s="26">
        <f t="shared" ca="1" si="12"/>
        <v>1</v>
      </c>
      <c r="AN1948" s="26">
        <f t="shared" ca="1" si="13"/>
        <v>1</v>
      </c>
      <c r="AO1948" s="25">
        <f t="shared" si="20"/>
        <v>0</v>
      </c>
      <c r="AP1948" s="26">
        <f t="shared" si="21"/>
        <v>0</v>
      </c>
      <c r="AQ1948" s="25">
        <f t="shared" si="22"/>
        <v>1</v>
      </c>
      <c r="AR1948" s="26">
        <f t="shared" si="23"/>
        <v>0</v>
      </c>
      <c r="AT1948" s="74"/>
      <c r="AU1948">
        <f t="shared" si="121"/>
        <v>22559976.860064998</v>
      </c>
      <c r="AY1948">
        <v>909619.25</v>
      </c>
      <c r="AZ1948">
        <v>984000</v>
      </c>
      <c r="BA1948">
        <f t="shared" si="107"/>
        <v>9840000</v>
      </c>
      <c r="BL1948" s="16">
        <v>3936</v>
      </c>
      <c r="BM1948">
        <f t="shared" si="108"/>
        <v>39360</v>
      </c>
    </row>
    <row r="1949" spans="1:65" x14ac:dyDescent="0.2">
      <c r="A1949" s="44">
        <v>40893</v>
      </c>
      <c r="B1949" s="45">
        <v>26.1</v>
      </c>
      <c r="C1949" s="54">
        <v>28.85</v>
      </c>
      <c r="D1949" s="31">
        <f t="shared" si="14"/>
        <v>912.17195662244603</v>
      </c>
      <c r="E1949" s="31">
        <f t="shared" si="15"/>
        <v>5994.7700308354042</v>
      </c>
      <c r="F1949" s="31">
        <f t="shared" si="0"/>
        <v>6906.9419874578507</v>
      </c>
      <c r="G1949" s="31">
        <f t="shared" si="1"/>
        <v>28.486818597106101</v>
      </c>
      <c r="H1949" s="17">
        <f t="shared" si="2"/>
        <v>9.5320623916811065E-2</v>
      </c>
      <c r="I1949" s="1">
        <v>24.29</v>
      </c>
      <c r="J1949" s="32">
        <f t="shared" si="16"/>
        <v>0.9973247707577555</v>
      </c>
      <c r="K1949" s="72">
        <f t="shared" ca="1" si="83"/>
        <v>2499.2063020486726</v>
      </c>
      <c r="L1949" s="31">
        <v>2496</v>
      </c>
      <c r="M1949" s="21">
        <f t="shared" ca="1" si="84"/>
        <v>1.2845761412950997E-3</v>
      </c>
      <c r="N1949" s="72"/>
      <c r="O1949" s="16"/>
      <c r="P1949" s="21"/>
      <c r="Q1949" s="33">
        <f t="shared" si="17"/>
        <v>1.0026752292422445</v>
      </c>
      <c r="R1949" s="5">
        <f t="shared" ca="1" si="109"/>
        <v>6.20697082378285</v>
      </c>
      <c r="S1949" s="16">
        <v>6.04</v>
      </c>
      <c r="T1949" s="75">
        <f t="shared" ca="1" si="110"/>
        <v>2.7644176122988411E-2</v>
      </c>
      <c r="U1949" s="5">
        <f t="shared" ca="1" si="122"/>
        <v>11.735249491916729</v>
      </c>
      <c r="V1949" s="85">
        <v>12.09</v>
      </c>
      <c r="W1949" s="36">
        <f t="shared" ca="1" si="123"/>
        <v>-2.9342473786871024E-2</v>
      </c>
      <c r="X1949" s="32">
        <f t="shared" si="18"/>
        <v>0.99464954151551099</v>
      </c>
      <c r="Y1949" s="72">
        <f t="shared" ca="1" si="124"/>
        <v>4581245.3852829179</v>
      </c>
      <c r="Z1949" s="16">
        <v>4460995.4243240003</v>
      </c>
      <c r="AA1949" s="36">
        <f t="shared" ca="1" si="125"/>
        <v>2.695585839502173E-2</v>
      </c>
      <c r="AB1949" s="72"/>
      <c r="AC1949" s="16"/>
      <c r="AD1949" s="36"/>
      <c r="AE1949" s="57">
        <f t="shared" si="127"/>
        <v>3</v>
      </c>
      <c r="AH1949" s="25">
        <f t="shared" ca="1" si="7"/>
        <v>1</v>
      </c>
      <c r="AI1949" s="15">
        <f t="shared" ca="1" si="8"/>
        <v>30.684366881140651</v>
      </c>
      <c r="AJ1949" s="15">
        <f t="shared" ca="1" si="9"/>
        <v>30.655362961801956</v>
      </c>
      <c r="AK1949" s="17">
        <f t="shared" ca="1" si="10"/>
        <v>8.9908647035055619E-2</v>
      </c>
      <c r="AL1949" s="17">
        <f t="shared" ca="1" si="11"/>
        <v>7.2234614121418544E-2</v>
      </c>
      <c r="AM1949" s="26">
        <f t="shared" ca="1" si="12"/>
        <v>1</v>
      </c>
      <c r="AN1949" s="26">
        <f t="shared" ca="1" si="13"/>
        <v>1</v>
      </c>
      <c r="AO1949" s="25">
        <f t="shared" si="20"/>
        <v>0</v>
      </c>
      <c r="AP1949" s="26">
        <f t="shared" si="21"/>
        <v>0</v>
      </c>
      <c r="AQ1949" s="25">
        <f t="shared" si="22"/>
        <v>1</v>
      </c>
      <c r="AR1949" s="26">
        <f t="shared" si="23"/>
        <v>0</v>
      </c>
      <c r="AT1949" s="74"/>
      <c r="AU1949">
        <f t="shared" si="121"/>
        <v>22304977.121619999</v>
      </c>
      <c r="AY1949">
        <v>899337.5</v>
      </c>
      <c r="AZ1949">
        <v>977750</v>
      </c>
      <c r="BA1949">
        <f t="shared" si="107"/>
        <v>9777500</v>
      </c>
      <c r="BL1949" s="16">
        <v>3911</v>
      </c>
      <c r="BM1949">
        <f t="shared" si="108"/>
        <v>39110</v>
      </c>
    </row>
    <row r="1950" spans="1:65" x14ac:dyDescent="0.2">
      <c r="A1950" s="44">
        <v>40896</v>
      </c>
      <c r="B1950" s="45">
        <v>25.6</v>
      </c>
      <c r="C1950" s="54">
        <v>28.35</v>
      </c>
      <c r="D1950" s="31">
        <f t="shared" si="14"/>
        <v>608.11463774829735</v>
      </c>
      <c r="E1950" s="31">
        <f t="shared" si="15"/>
        <v>6269.844416367996</v>
      </c>
      <c r="F1950" s="31">
        <f t="shared" si="0"/>
        <v>6877.9590541162934</v>
      </c>
      <c r="G1950" s="31">
        <f t="shared" si="1"/>
        <v>28.106858794789282</v>
      </c>
      <c r="H1950" s="17">
        <f t="shared" si="2"/>
        <v>9.7001763668430385E-2</v>
      </c>
      <c r="I1950" s="1">
        <v>24.92</v>
      </c>
      <c r="J1950" s="32">
        <f t="shared" si="16"/>
        <v>0.98252167413462821</v>
      </c>
      <c r="K1950" s="72">
        <f t="shared" ca="1" si="83"/>
        <v>2455.4242530888382</v>
      </c>
      <c r="L1950" s="31">
        <v>2469.76001</v>
      </c>
      <c r="M1950" s="21">
        <f t="shared" ca="1" si="84"/>
        <v>-5.8045141443365394E-3</v>
      </c>
      <c r="N1950" s="72"/>
      <c r="O1950" s="16"/>
      <c r="P1950" s="21"/>
      <c r="Q1950" s="33">
        <f t="shared" si="17"/>
        <v>1.0174783258653717</v>
      </c>
      <c r="R1950" s="5">
        <f t="shared" ca="1" si="109"/>
        <v>6.3151951887918925</v>
      </c>
      <c r="S1950" s="16">
        <v>6.11</v>
      </c>
      <c r="T1950" s="75">
        <f t="shared" ca="1" si="110"/>
        <v>3.3583500620604279E-2</v>
      </c>
      <c r="U1950" s="5">
        <f t="shared" ca="1" si="122"/>
        <v>11.939953223180499</v>
      </c>
      <c r="V1950" s="85">
        <v>12.18</v>
      </c>
      <c r="W1950" s="36">
        <f t="shared" ca="1" si="123"/>
        <v>-1.9708273958908104E-2</v>
      </c>
      <c r="X1950" s="32">
        <f t="shared" si="18"/>
        <v>0.96504334826925653</v>
      </c>
      <c r="Y1950" s="72">
        <f t="shared" ca="1" si="124"/>
        <v>4420809.4194021523</v>
      </c>
      <c r="Z1950" s="16">
        <v>4361995.5258689998</v>
      </c>
      <c r="AA1950" s="36">
        <f t="shared" ca="1" si="125"/>
        <v>1.348325397959586E-2</v>
      </c>
      <c r="AB1950" s="72"/>
      <c r="AC1950" s="16"/>
      <c r="AD1950" s="36"/>
      <c r="AE1950" s="57">
        <f t="shared" si="127"/>
        <v>2</v>
      </c>
      <c r="AF1950" s="1"/>
      <c r="AG1950" s="1"/>
      <c r="AH1950" s="25" t="str">
        <f t="shared" ca="1" si="7"/>
        <v>-</v>
      </c>
      <c r="AI1950" s="15">
        <f t="shared" ca="1" si="8"/>
        <v>30.413908599391199</v>
      </c>
      <c r="AJ1950" s="15">
        <f t="shared" ca="1" si="9"/>
        <v>30.512513126627333</v>
      </c>
      <c r="AK1950" s="17">
        <f t="shared" ca="1" si="10"/>
        <v>9.2821236524069248E-2</v>
      </c>
      <c r="AL1950" s="17">
        <f t="shared" ca="1" si="11"/>
        <v>7.6366044575414543E-2</v>
      </c>
      <c r="AM1950" s="26">
        <f t="shared" ca="1" si="12"/>
        <v>0</v>
      </c>
      <c r="AN1950" s="26">
        <f t="shared" ca="1" si="13"/>
        <v>1</v>
      </c>
      <c r="AO1950" s="25">
        <f t="shared" si="20"/>
        <v>0</v>
      </c>
      <c r="AP1950" s="26">
        <f t="shared" si="21"/>
        <v>0</v>
      </c>
      <c r="AQ1950" s="25">
        <f t="shared" si="22"/>
        <v>1</v>
      </c>
      <c r="AR1950" s="26">
        <f t="shared" si="23"/>
        <v>0</v>
      </c>
      <c r="AT1950" s="74"/>
      <c r="AU1950">
        <f t="shared" si="121"/>
        <v>21809977.629345</v>
      </c>
      <c r="AY1950">
        <v>879379.25</v>
      </c>
      <c r="AZ1950">
        <v>954750</v>
      </c>
      <c r="BA1950">
        <f t="shared" si="107"/>
        <v>9547500</v>
      </c>
      <c r="BL1950" s="16">
        <v>3819</v>
      </c>
      <c r="BM1950">
        <f t="shared" si="108"/>
        <v>38190</v>
      </c>
    </row>
    <row r="1951" spans="1:65" x14ac:dyDescent="0.2">
      <c r="A1951" s="44">
        <v>40897</v>
      </c>
      <c r="B1951" s="45">
        <v>23.85</v>
      </c>
      <c r="C1951" s="54">
        <v>26.55</v>
      </c>
      <c r="D1951" s="31">
        <f t="shared" si="14"/>
        <v>304.05731887414868</v>
      </c>
      <c r="E1951" s="31">
        <f t="shared" si="15"/>
        <v>6544.4076390550581</v>
      </c>
      <c r="F1951" s="31">
        <f t="shared" si="0"/>
        <v>6848.4649579292072</v>
      </c>
      <c r="G1951" s="31">
        <f t="shared" si="1"/>
        <v>26.430125726567425</v>
      </c>
      <c r="H1951" s="17">
        <f t="shared" si="2"/>
        <v>0.10169491525423724</v>
      </c>
      <c r="I1951" s="1">
        <v>23.22</v>
      </c>
      <c r="J1951" s="32">
        <f t="shared" si="16"/>
        <v>0.93631195609380413</v>
      </c>
      <c r="K1951" s="72">
        <f t="shared" ca="1" si="83"/>
        <v>2298.9493580699477</v>
      </c>
      <c r="L1951" s="31">
        <v>2318.080078</v>
      </c>
      <c r="M1951" s="21">
        <f t="shared" ca="1" si="84"/>
        <v>-8.2528296203459445E-3</v>
      </c>
      <c r="N1951" s="72"/>
      <c r="O1951" s="16"/>
      <c r="P1951" s="21"/>
      <c r="Q1951" s="33">
        <f t="shared" si="17"/>
        <v>1.063688043906196</v>
      </c>
      <c r="R1951" s="5">
        <f t="shared" ca="1" si="109"/>
        <v>6.7171177793019279</v>
      </c>
      <c r="S1951" s="16">
        <v>6.47</v>
      </c>
      <c r="T1951" s="75">
        <f t="shared" ca="1" si="110"/>
        <v>3.8194401746820421E-2</v>
      </c>
      <c r="U1951" s="5">
        <f t="shared" ca="1" si="122"/>
        <v>12.699950685095722</v>
      </c>
      <c r="V1951" s="85">
        <v>12.93</v>
      </c>
      <c r="W1951" s="36">
        <f t="shared" ca="1" si="123"/>
        <v>-1.7791903704893884E-2</v>
      </c>
      <c r="X1951" s="32">
        <f t="shared" si="18"/>
        <v>0.87262391218760826</v>
      </c>
      <c r="Y1951" s="72">
        <f t="shared" ca="1" si="124"/>
        <v>3857450.1230190564</v>
      </c>
      <c r="Z1951" s="16">
        <v>3827996.0735960002</v>
      </c>
      <c r="AA1951" s="36">
        <f t="shared" ca="1" si="125"/>
        <v>7.6943781698781116E-3</v>
      </c>
      <c r="AB1951" s="72"/>
      <c r="AC1951" s="16"/>
      <c r="AD1951" s="36"/>
      <c r="AE1951" s="57">
        <f t="shared" si="127"/>
        <v>1</v>
      </c>
      <c r="AH1951" s="25" t="str">
        <f t="shared" ca="1" si="7"/>
        <v>-</v>
      </c>
      <c r="AI1951" s="15">
        <f t="shared" ca="1" si="8"/>
        <v>30.126592712901509</v>
      </c>
      <c r="AJ1951" s="15">
        <f t="shared" ca="1" si="9"/>
        <v>30.390588966850341</v>
      </c>
      <c r="AK1951" s="17">
        <f t="shared" ca="1" si="10"/>
        <v>9.5927642665556187E-2</v>
      </c>
      <c r="AL1951" s="17">
        <f t="shared" ca="1" si="11"/>
        <v>7.9569157787706429E-2</v>
      </c>
      <c r="AM1951" s="26">
        <f t="shared" ca="1" si="12"/>
        <v>0</v>
      </c>
      <c r="AN1951" s="26">
        <f t="shared" ca="1" si="13"/>
        <v>1</v>
      </c>
      <c r="AO1951" s="25">
        <f t="shared" si="20"/>
        <v>0</v>
      </c>
      <c r="AP1951" s="26">
        <f t="shared" si="21"/>
        <v>0</v>
      </c>
      <c r="AQ1951" s="25">
        <f t="shared" si="22"/>
        <v>1</v>
      </c>
      <c r="AR1951" s="26">
        <f t="shared" si="23"/>
        <v>0</v>
      </c>
      <c r="AT1951" s="74"/>
      <c r="AU1951">
        <f t="shared" si="121"/>
        <v>19139980.36798</v>
      </c>
      <c r="AY1951">
        <v>771724.75</v>
      </c>
      <c r="AZ1951">
        <v>836500</v>
      </c>
      <c r="BA1951">
        <f t="shared" si="107"/>
        <v>8365000</v>
      </c>
      <c r="BL1951" s="16">
        <v>3346</v>
      </c>
      <c r="BM1951">
        <f t="shared" si="108"/>
        <v>33460</v>
      </c>
    </row>
    <row r="1952" spans="1:65" x14ac:dyDescent="0.2">
      <c r="A1952" s="47">
        <v>40898</v>
      </c>
      <c r="B1952" s="45">
        <v>24.5</v>
      </c>
      <c r="C1952" s="54">
        <v>25.85</v>
      </c>
      <c r="D1952" s="31">
        <f t="shared" si="14"/>
        <v>6817.5438746538694</v>
      </c>
      <c r="E1952" s="31">
        <f t="shared" si="15"/>
        <v>0</v>
      </c>
      <c r="F1952" s="31">
        <f t="shared" si="0"/>
        <v>6817.5438746538694</v>
      </c>
      <c r="G1952" s="31">
        <f t="shared" si="1"/>
        <v>24.499999999999996</v>
      </c>
      <c r="H1952" s="17">
        <f t="shared" si="2"/>
        <v>5.2224371373307599E-2</v>
      </c>
      <c r="I1952" s="1">
        <v>21.43</v>
      </c>
      <c r="J1952" s="32">
        <f t="shared" si="16"/>
        <v>0.92278719397363451</v>
      </c>
      <c r="K1952" s="72">
        <f t="shared" ca="1" si="83"/>
        <v>2121.3545403210642</v>
      </c>
      <c r="L1952" s="31">
        <v>2160.639893</v>
      </c>
      <c r="M1952" s="21">
        <f t="shared" ca="1" si="84"/>
        <v>-1.8182276836696289E-2</v>
      </c>
      <c r="N1952" s="72"/>
      <c r="O1952" s="16"/>
      <c r="P1952" s="21"/>
      <c r="Q1952" s="33">
        <f t="shared" si="17"/>
        <v>1.0772128060263655</v>
      </c>
      <c r="R1952" s="5">
        <f t="shared" ca="1" si="109"/>
        <v>7.2354638589859341</v>
      </c>
      <c r="S1952" s="16">
        <v>6.92</v>
      </c>
      <c r="T1952" s="75">
        <f t="shared" ca="1" si="110"/>
        <v>4.5587262859239051E-2</v>
      </c>
      <c r="U1952" s="5">
        <f t="shared" ca="1" si="122"/>
        <v>13.680081154347656</v>
      </c>
      <c r="V1952" s="85">
        <v>13.81</v>
      </c>
      <c r="W1952" s="36">
        <f t="shared" ca="1" si="123"/>
        <v>-9.4075920095832415E-3</v>
      </c>
      <c r="X1952" s="32">
        <f t="shared" si="18"/>
        <v>0.84557438794726902</v>
      </c>
      <c r="Y1952" s="72">
        <f t="shared" ca="1" si="124"/>
        <v>3261546.3601065306</v>
      </c>
      <c r="Z1952" s="16">
        <v>3323996.5905519999</v>
      </c>
      <c r="AA1952" s="36">
        <f t="shared" ca="1" si="125"/>
        <v>-1.8787693893241468E-2</v>
      </c>
      <c r="AB1952" s="72"/>
      <c r="AC1952" s="16"/>
      <c r="AD1952" s="36"/>
      <c r="AE1952" s="57">
        <v>17</v>
      </c>
      <c r="AH1952" s="25" t="str">
        <f t="shared" ca="1" si="7"/>
        <v>-</v>
      </c>
      <c r="AI1952" s="15">
        <f t="shared" ca="1" si="8"/>
        <v>29.716112034404578</v>
      </c>
      <c r="AJ1952" s="15">
        <f t="shared" ca="1" si="9"/>
        <v>30.266024059492427</v>
      </c>
      <c r="AK1952" s="17">
        <f t="shared" ca="1" si="10"/>
        <v>8.902412373613533E-2</v>
      </c>
      <c r="AL1952" s="17">
        <f t="shared" ca="1" si="11"/>
        <v>7.9350500275646579E-2</v>
      </c>
      <c r="AM1952" s="26">
        <f t="shared" ca="1" si="12"/>
        <v>0</v>
      </c>
      <c r="AN1952" s="26">
        <f t="shared" ca="1" si="13"/>
        <v>1</v>
      </c>
      <c r="AO1952" s="25">
        <f t="shared" si="20"/>
        <v>0</v>
      </c>
      <c r="AP1952" s="26">
        <f t="shared" si="21"/>
        <v>0</v>
      </c>
      <c r="AQ1952" s="25">
        <f t="shared" si="22"/>
        <v>1</v>
      </c>
      <c r="AR1952" s="26">
        <f t="shared" si="23"/>
        <v>0</v>
      </c>
      <c r="AT1952" s="74"/>
      <c r="AU1952">
        <f t="shared" si="121"/>
        <v>16619982.95276</v>
      </c>
      <c r="AY1952">
        <v>670118.5</v>
      </c>
      <c r="AZ1952">
        <v>725750</v>
      </c>
      <c r="BA1952">
        <f t="shared" si="107"/>
        <v>7257500</v>
      </c>
      <c r="BL1952" s="16">
        <v>2903</v>
      </c>
      <c r="BM1952">
        <f t="shared" si="108"/>
        <v>29030</v>
      </c>
    </row>
    <row r="1953" spans="1:65" x14ac:dyDescent="0.2">
      <c r="A1953" s="44">
        <v>40899</v>
      </c>
      <c r="B1953" s="45">
        <v>25.1</v>
      </c>
      <c r="C1953" s="54">
        <v>26</v>
      </c>
      <c r="D1953" s="31">
        <f t="shared" si="14"/>
        <v>6416.5118820271709</v>
      </c>
      <c r="E1953" s="31">
        <f t="shared" si="15"/>
        <v>380.08834891118391</v>
      </c>
      <c r="F1953" s="31">
        <f t="shared" si="0"/>
        <v>6796.6002309383548</v>
      </c>
      <c r="G1953" s="31">
        <f t="shared" si="1"/>
        <v>25.150330974663323</v>
      </c>
      <c r="H1953" s="17">
        <f t="shared" si="2"/>
        <v>3.4615384615384603E-2</v>
      </c>
      <c r="I1953" s="1">
        <v>21.16</v>
      </c>
      <c r="J1953" s="32">
        <f t="shared" si="16"/>
        <v>1.0233905554484852</v>
      </c>
      <c r="K1953" s="72">
        <f t="shared" ca="1" si="83"/>
        <v>2170.885695054294</v>
      </c>
      <c r="L1953" s="31">
        <v>2165.1201169999999</v>
      </c>
      <c r="M1953" s="21">
        <f t="shared" ca="1" si="84"/>
        <v>2.6629368084588861E-3</v>
      </c>
      <c r="N1953" s="72"/>
      <c r="O1953" s="16"/>
      <c r="P1953" s="21"/>
      <c r="Q1953" s="33">
        <f t="shared" si="17"/>
        <v>0.97660944455151488</v>
      </c>
      <c r="R1953" s="5">
        <f t="shared" ca="1" si="109"/>
        <v>7.0659279708676852</v>
      </c>
      <c r="S1953" s="16">
        <v>6.88</v>
      </c>
      <c r="T1953" s="75">
        <f t="shared" ca="1" si="110"/>
        <v>2.7024414370303097E-2</v>
      </c>
      <c r="U1953" s="5">
        <f t="shared" ca="1" si="122"/>
        <v>13.359639068875584</v>
      </c>
      <c r="V1953" s="85">
        <v>13.74</v>
      </c>
      <c r="W1953" s="36">
        <f t="shared" ca="1" si="123"/>
        <v>-2.7682746078924035E-2</v>
      </c>
      <c r="X1953" s="32">
        <f t="shared" si="18"/>
        <v>1.0467811108969702</v>
      </c>
      <c r="Y1953" s="72">
        <f t="shared" ca="1" si="124"/>
        <v>3413900.4278138522</v>
      </c>
      <c r="Z1953" s="16">
        <v>3320996.5936289998</v>
      </c>
      <c r="AA1953" s="36">
        <f t="shared" ca="1" si="125"/>
        <v>2.7974685178262199E-2</v>
      </c>
      <c r="AB1953" s="72"/>
      <c r="AC1953" s="16"/>
      <c r="AD1953" s="36"/>
      <c r="AE1953" s="24">
        <f t="shared" ref="AE1953:AE1968" si="128">AE1952-1</f>
        <v>16</v>
      </c>
      <c r="AH1953" s="25" t="str">
        <f t="shared" ca="1" si="7"/>
        <v>-</v>
      </c>
      <c r="AI1953" s="15">
        <f t="shared" ca="1" si="8"/>
        <v>29.363701809040137</v>
      </c>
      <c r="AJ1953" s="15">
        <f t="shared" ca="1" si="9"/>
        <v>30.100184536424415</v>
      </c>
      <c r="AK1953" s="17">
        <f t="shared" ca="1" si="10"/>
        <v>7.8182058824302972E-2</v>
      </c>
      <c r="AL1953" s="17">
        <f t="shared" ca="1" si="11"/>
        <v>7.6356194823816864E-2</v>
      </c>
      <c r="AM1953" s="26">
        <f t="shared" ca="1" si="12"/>
        <v>0</v>
      </c>
      <c r="AN1953" s="26">
        <f t="shared" ca="1" si="13"/>
        <v>1</v>
      </c>
      <c r="AO1953" s="25">
        <f t="shared" si="20"/>
        <v>0</v>
      </c>
      <c r="AP1953" s="26">
        <f t="shared" si="21"/>
        <v>0</v>
      </c>
      <c r="AQ1953" s="25">
        <f t="shared" si="22"/>
        <v>1</v>
      </c>
      <c r="AR1953" s="26">
        <f t="shared" si="23"/>
        <v>0</v>
      </c>
      <c r="AT1953" s="74"/>
      <c r="AU1953">
        <f t="shared" si="121"/>
        <v>16604982.968144998</v>
      </c>
      <c r="AY1953">
        <v>669513.5</v>
      </c>
      <c r="AZ1953">
        <v>726750</v>
      </c>
      <c r="BA1953">
        <f t="shared" si="107"/>
        <v>7267500</v>
      </c>
      <c r="BL1953" s="16">
        <v>2907</v>
      </c>
      <c r="BM1953">
        <f t="shared" si="108"/>
        <v>29070</v>
      </c>
    </row>
    <row r="1954" spans="1:65" x14ac:dyDescent="0.2">
      <c r="A1954" s="40">
        <v>40900</v>
      </c>
      <c r="B1954" s="13">
        <v>25.7</v>
      </c>
      <c r="C1954" s="14">
        <v>26.4</v>
      </c>
      <c r="D1954" s="31">
        <f t="shared" si="14"/>
        <v>6015.4798894004725</v>
      </c>
      <c r="E1954" s="31">
        <f t="shared" si="15"/>
        <v>767.23846487003493</v>
      </c>
      <c r="F1954" s="16">
        <f t="shared" si="0"/>
        <v>6782.7183542705079</v>
      </c>
      <c r="G1954" s="16">
        <f t="shared" si="1"/>
        <v>25.779181663952013</v>
      </c>
      <c r="H1954" s="17">
        <f t="shared" si="2"/>
        <v>2.6515151515151492E-2</v>
      </c>
      <c r="I1954">
        <v>20.73</v>
      </c>
      <c r="J1954" s="32">
        <f t="shared" si="16"/>
        <v>1.0229101315370956</v>
      </c>
      <c r="K1954" s="72">
        <f t="shared" ca="1" si="83"/>
        <v>2220.5304416125869</v>
      </c>
      <c r="L1954" s="16">
        <v>2220.1599120000001</v>
      </c>
      <c r="M1954" s="21">
        <f t="shared" ca="1" si="84"/>
        <v>1.6689320917113242E-4</v>
      </c>
      <c r="N1954" s="72"/>
      <c r="O1954" s="16"/>
      <c r="P1954" s="21"/>
      <c r="Q1954" s="33">
        <f t="shared" si="17"/>
        <v>0.97708986846290424</v>
      </c>
      <c r="R1954" s="5">
        <f t="shared" ca="1" si="109"/>
        <v>6.9037590181210655</v>
      </c>
      <c r="S1954" s="16">
        <v>6.71</v>
      </c>
      <c r="T1954" s="75">
        <f t="shared" ca="1" si="110"/>
        <v>2.8876157693154329E-2</v>
      </c>
      <c r="U1954" s="5">
        <f t="shared" ca="1" si="122"/>
        <v>13.053121085963234</v>
      </c>
      <c r="V1954" s="85">
        <v>13.43</v>
      </c>
      <c r="W1954" s="36">
        <f t="shared" ca="1" si="123"/>
        <v>-2.8062465676602075E-2</v>
      </c>
      <c r="X1954" s="32">
        <f t="shared" si="18"/>
        <v>1.0458202630741915</v>
      </c>
      <c r="Y1954" s="72">
        <f t="shared" ca="1" si="124"/>
        <v>3570091.2691802368</v>
      </c>
      <c r="Z1954" s="16">
        <v>3479996.4305420001</v>
      </c>
      <c r="AA1954" s="36">
        <f t="shared" ca="1" si="125"/>
        <v>2.5889348002637095E-2</v>
      </c>
      <c r="AB1954" s="72"/>
      <c r="AC1954" s="16"/>
      <c r="AD1954" s="36"/>
      <c r="AE1954" s="24">
        <f t="shared" si="128"/>
        <v>15</v>
      </c>
      <c r="AH1954" s="25" t="str">
        <f t="shared" ca="1" si="7"/>
        <v>-</v>
      </c>
      <c r="AI1954" s="15">
        <f t="shared" ca="1" si="8"/>
        <v>28.977315299996217</v>
      </c>
      <c r="AJ1954" s="15">
        <f t="shared" ca="1" si="9"/>
        <v>29.993331651486443</v>
      </c>
      <c r="AK1954" s="17">
        <f t="shared" ca="1" si="10"/>
        <v>6.7895368390553726E-2</v>
      </c>
      <c r="AL1954" s="17">
        <f t="shared" ca="1" si="11"/>
        <v>7.3349212689036214E-2</v>
      </c>
      <c r="AM1954" s="26">
        <f t="shared" ca="1" si="12"/>
        <v>0</v>
      </c>
      <c r="AN1954" s="26">
        <f t="shared" ca="1" si="13"/>
        <v>0</v>
      </c>
      <c r="AO1954" s="25">
        <f t="shared" si="20"/>
        <v>0</v>
      </c>
      <c r="AP1954" s="26">
        <f t="shared" si="21"/>
        <v>0</v>
      </c>
      <c r="AQ1954" s="25">
        <f t="shared" si="22"/>
        <v>1</v>
      </c>
      <c r="AR1954" s="26">
        <f t="shared" si="23"/>
        <v>0</v>
      </c>
      <c r="AT1954" s="74"/>
      <c r="AU1954">
        <f t="shared" si="121"/>
        <v>17399982.152710002</v>
      </c>
      <c r="AY1954">
        <v>701568</v>
      </c>
      <c r="AZ1954">
        <v>762500</v>
      </c>
      <c r="BA1954">
        <f t="shared" si="107"/>
        <v>7625000</v>
      </c>
      <c r="BL1954" s="16">
        <v>3050</v>
      </c>
      <c r="BM1954">
        <f t="shared" si="108"/>
        <v>30500</v>
      </c>
    </row>
    <row r="1955" spans="1:65" x14ac:dyDescent="0.2">
      <c r="A1955" s="40">
        <v>40904</v>
      </c>
      <c r="B1955" s="13">
        <v>25.45</v>
      </c>
      <c r="C1955" s="14">
        <v>26.2</v>
      </c>
      <c r="D1955" s="31">
        <f t="shared" si="14"/>
        <v>5614.4478967737741</v>
      </c>
      <c r="E1955" s="31">
        <f t="shared" si="15"/>
        <v>1157.6370334498131</v>
      </c>
      <c r="F1955" s="16">
        <f t="shared" si="0"/>
        <v>6772.0849302235874</v>
      </c>
      <c r="G1955" s="16">
        <f t="shared" si="1"/>
        <v>25.578206864508221</v>
      </c>
      <c r="H1955" s="17">
        <f t="shared" si="2"/>
        <v>2.8625954198473247E-2</v>
      </c>
      <c r="I1955">
        <v>21.91</v>
      </c>
      <c r="J1955" s="32">
        <f t="shared" si="16"/>
        <v>0.99064848731048738</v>
      </c>
      <c r="K1955" s="72">
        <f t="shared" ca="1" si="83"/>
        <v>2199.6754429941652</v>
      </c>
      <c r="L1955" s="16">
        <v>2200.959961</v>
      </c>
      <c r="M1955" s="21">
        <f t="shared" ca="1" si="84"/>
        <v>-5.8361716187294054E-4</v>
      </c>
      <c r="N1955" s="72"/>
      <c r="O1955" s="16"/>
      <c r="P1955" s="21"/>
      <c r="Q1955" s="33">
        <f t="shared" si="17"/>
        <v>1.0093515126895127</v>
      </c>
      <c r="R1955" s="5">
        <f t="shared" ca="1" si="109"/>
        <v>6.9680293171542953</v>
      </c>
      <c r="S1955" s="16">
        <v>6.75</v>
      </c>
      <c r="T1955" s="75">
        <f t="shared" ca="1" si="110"/>
        <v>3.2300639578414121E-2</v>
      </c>
      <c r="U1955" s="5">
        <f t="shared" ca="1" si="122"/>
        <v>13.174736455182668</v>
      </c>
      <c r="V1955" s="85">
        <v>13.51</v>
      </c>
      <c r="W1955" s="36">
        <f t="shared" ca="1" si="123"/>
        <v>-2.4815954464643377E-2</v>
      </c>
      <c r="X1955" s="32">
        <f t="shared" si="18"/>
        <v>0.98129697462097476</v>
      </c>
      <c r="Y1955" s="72">
        <f t="shared" ca="1" si="124"/>
        <v>3503089.1971284882</v>
      </c>
      <c r="Z1955" s="16">
        <v>3440996.4705449999</v>
      </c>
      <c r="AA1955" s="36">
        <f t="shared" ca="1" si="125"/>
        <v>1.8044984095451213E-2</v>
      </c>
      <c r="AB1955" s="72"/>
      <c r="AC1955" s="16"/>
      <c r="AD1955" s="36"/>
      <c r="AE1955" s="24">
        <f t="shared" si="128"/>
        <v>14</v>
      </c>
      <c r="AH1955" s="25" t="str">
        <f t="shared" ca="1" si="7"/>
        <v>-</v>
      </c>
      <c r="AI1955" s="15">
        <f t="shared" ca="1" si="8"/>
        <v>28.539742300363688</v>
      </c>
      <c r="AJ1955" s="15">
        <f t="shared" ca="1" si="9"/>
        <v>29.981211520243804</v>
      </c>
      <c r="AK1955" s="17">
        <f t="shared" ca="1" si="10"/>
        <v>5.6779590104164092E-2</v>
      </c>
      <c r="AL1955" s="17">
        <f t="shared" ca="1" si="11"/>
        <v>7.074870271941737E-2</v>
      </c>
      <c r="AM1955" s="26">
        <f t="shared" ca="1" si="12"/>
        <v>0</v>
      </c>
      <c r="AN1955" s="26">
        <f t="shared" ca="1" si="13"/>
        <v>0</v>
      </c>
      <c r="AO1955" s="25">
        <f t="shared" si="20"/>
        <v>0</v>
      </c>
      <c r="AP1955" s="26">
        <f t="shared" si="21"/>
        <v>0</v>
      </c>
      <c r="AQ1955" s="25">
        <f t="shared" si="22"/>
        <v>1</v>
      </c>
      <c r="AR1955" s="26">
        <f t="shared" si="23"/>
        <v>0</v>
      </c>
      <c r="AT1955" s="74"/>
      <c r="AU1955">
        <f t="shared" si="121"/>
        <v>17204982.352724999</v>
      </c>
      <c r="AY1955">
        <v>693705.5</v>
      </c>
      <c r="AZ1955">
        <v>750000</v>
      </c>
      <c r="BA1955">
        <f t="shared" si="107"/>
        <v>7500000</v>
      </c>
      <c r="BL1955" s="16">
        <v>3000</v>
      </c>
      <c r="BM1955">
        <f t="shared" si="108"/>
        <v>30000</v>
      </c>
    </row>
    <row r="1956" spans="1:65" x14ac:dyDescent="0.2">
      <c r="A1956" s="40">
        <v>40905</v>
      </c>
      <c r="B1956" s="13">
        <v>26.7</v>
      </c>
      <c r="C1956" s="14">
        <v>27.1</v>
      </c>
      <c r="D1956" s="31">
        <f t="shared" si="14"/>
        <v>5213.4159041470757</v>
      </c>
      <c r="E1956" s="31">
        <f t="shared" si="15"/>
        <v>1547.1891026234568</v>
      </c>
      <c r="F1956" s="16">
        <f t="shared" si="0"/>
        <v>6760.6050067705328</v>
      </c>
      <c r="G1956" s="16">
        <f t="shared" si="1"/>
        <v>26.791541458261442</v>
      </c>
      <c r="H1956" s="17">
        <f t="shared" si="2"/>
        <v>1.4760147601476148E-2</v>
      </c>
      <c r="I1956">
        <v>23.52</v>
      </c>
      <c r="J1956" s="32">
        <f t="shared" si="16"/>
        <v>1.0456606686115983</v>
      </c>
      <c r="K1956" s="72">
        <f t="shared" ca="1" si="83"/>
        <v>2300.0203234070709</v>
      </c>
      <c r="L1956" s="16">
        <v>2296.320068</v>
      </c>
      <c r="M1956" s="21">
        <f t="shared" ca="1" si="84"/>
        <v>1.6113848668725421E-3</v>
      </c>
      <c r="N1956" s="72"/>
      <c r="O1956" s="16"/>
      <c r="P1956" s="21"/>
      <c r="Q1956" s="33">
        <f t="shared" si="17"/>
        <v>0.95433933138840166</v>
      </c>
      <c r="R1956" s="5">
        <f t="shared" ca="1" si="109"/>
        <v>6.6495874150212311</v>
      </c>
      <c r="S1956" s="16">
        <v>6.47</v>
      </c>
      <c r="T1956" s="75">
        <f t="shared" ca="1" si="110"/>
        <v>2.7756942043466976E-2</v>
      </c>
      <c r="U1956" s="5">
        <f t="shared" ca="1" si="122"/>
        <v>12.572738731962252</v>
      </c>
      <c r="V1956" s="85">
        <v>12.93</v>
      </c>
      <c r="W1956" s="36">
        <f t="shared" ca="1" si="123"/>
        <v>-2.7630415161465416E-2</v>
      </c>
      <c r="X1956" s="32">
        <f t="shared" si="18"/>
        <v>1.0913213372231967</v>
      </c>
      <c r="Y1956" s="72">
        <f t="shared" ca="1" si="124"/>
        <v>3822744.383690584</v>
      </c>
      <c r="Z1956" s="16">
        <v>3713996.190527</v>
      </c>
      <c r="AA1956" s="36">
        <f t="shared" ca="1" si="125"/>
        <v>2.928064208599877E-2</v>
      </c>
      <c r="AB1956" s="72"/>
      <c r="AC1956" s="16"/>
      <c r="AD1956" s="36"/>
      <c r="AE1956" s="24">
        <f t="shared" si="128"/>
        <v>13</v>
      </c>
      <c r="AH1956" s="25" t="str">
        <f t="shared" ca="1" si="7"/>
        <v>-</v>
      </c>
      <c r="AI1956" s="15">
        <f t="shared" ca="1" si="8"/>
        <v>28.26872403677206</v>
      </c>
      <c r="AJ1956" s="15">
        <f t="shared" ca="1" si="9"/>
        <v>30.000596687469226</v>
      </c>
      <c r="AK1956" s="17">
        <f t="shared" ca="1" si="10"/>
        <v>4.3072654093005057E-2</v>
      </c>
      <c r="AL1956" s="17">
        <f t="shared" ca="1" si="11"/>
        <v>6.7672895446193149E-2</v>
      </c>
      <c r="AM1956" s="26">
        <f t="shared" ca="1" si="12"/>
        <v>0</v>
      </c>
      <c r="AN1956" s="26">
        <f t="shared" ca="1" si="13"/>
        <v>0</v>
      </c>
      <c r="AO1956" s="25">
        <f t="shared" si="20"/>
        <v>0</v>
      </c>
      <c r="AP1956" s="26">
        <f t="shared" si="21"/>
        <v>0</v>
      </c>
      <c r="AQ1956" s="25">
        <f t="shared" si="22"/>
        <v>1</v>
      </c>
      <c r="AR1956" s="26">
        <f t="shared" si="23"/>
        <v>0</v>
      </c>
      <c r="AT1956" s="74"/>
      <c r="AU1956">
        <f t="shared" si="121"/>
        <v>18569980.952635001</v>
      </c>
      <c r="AY1956">
        <v>748742.5</v>
      </c>
      <c r="AZ1956">
        <v>810000</v>
      </c>
      <c r="BA1956">
        <f t="shared" si="107"/>
        <v>8100000</v>
      </c>
      <c r="BL1956" s="16">
        <v>3240</v>
      </c>
      <c r="BM1956">
        <f t="shared" si="108"/>
        <v>32400</v>
      </c>
    </row>
    <row r="1957" spans="1:65" x14ac:dyDescent="0.2">
      <c r="A1957" s="40">
        <v>40906</v>
      </c>
      <c r="B1957" s="13">
        <v>25.95</v>
      </c>
      <c r="C1957" s="14">
        <v>26.55</v>
      </c>
      <c r="D1957" s="31">
        <f t="shared" si="14"/>
        <v>4812.3839115203773</v>
      </c>
      <c r="E1957" s="31">
        <f t="shared" si="15"/>
        <v>1942.3018038460709</v>
      </c>
      <c r="F1957" s="16">
        <f t="shared" si="0"/>
        <v>6754.6857153664478</v>
      </c>
      <c r="G1957" s="16">
        <f t="shared" si="1"/>
        <v>26.122529282843832</v>
      </c>
      <c r="H1957" s="17">
        <f t="shared" si="2"/>
        <v>2.2598870056497189E-2</v>
      </c>
      <c r="I1957">
        <v>22.65</v>
      </c>
      <c r="J1957" s="32">
        <f t="shared" si="16"/>
        <v>0.97417528491871497</v>
      </c>
      <c r="K1957" s="72">
        <f t="shared" ca="1" si="83"/>
        <v>2240.5316081657911</v>
      </c>
      <c r="L1957" s="16">
        <v>2238.719971</v>
      </c>
      <c r="M1957" s="21">
        <f t="shared" ca="1" si="84"/>
        <v>8.0922901892990968E-4</v>
      </c>
      <c r="N1957" s="72"/>
      <c r="O1957" s="16"/>
      <c r="P1957" s="21"/>
      <c r="Q1957" s="33">
        <f t="shared" si="17"/>
        <v>1.0258247150812851</v>
      </c>
      <c r="R1957" s="5">
        <f t="shared" ca="1" si="109"/>
        <v>6.8210269485726478</v>
      </c>
      <c r="S1957" s="16">
        <v>6.63</v>
      </c>
      <c r="T1957" s="75">
        <f t="shared" ca="1" si="110"/>
        <v>2.8812511096930303E-2</v>
      </c>
      <c r="U1957" s="5">
        <f t="shared" ca="1" si="122"/>
        <v>12.896984578534326</v>
      </c>
      <c r="V1957" s="85">
        <v>13.26</v>
      </c>
      <c r="W1957" s="36">
        <f t="shared" ca="1" si="123"/>
        <v>-2.7376728617320798E-2</v>
      </c>
      <c r="X1957" s="32">
        <f t="shared" si="18"/>
        <v>0.94835056983742982</v>
      </c>
      <c r="Y1957" s="72">
        <f t="shared" ca="1" si="124"/>
        <v>3625063.2221562527</v>
      </c>
      <c r="Z1957" s="16">
        <v>3536996.3720769999</v>
      </c>
      <c r="AA1957" s="36">
        <f t="shared" ca="1" si="125"/>
        <v>2.4898767432870766E-2</v>
      </c>
      <c r="AB1957" s="72"/>
      <c r="AC1957" s="16"/>
      <c r="AD1957" s="36"/>
      <c r="AE1957" s="24">
        <f t="shared" si="128"/>
        <v>12</v>
      </c>
      <c r="AH1957" s="25" t="str">
        <f t="shared" ca="1" si="7"/>
        <v>-</v>
      </c>
      <c r="AI1957" s="15">
        <f t="shared" ca="1" si="8"/>
        <v>27.99118772467742</v>
      </c>
      <c r="AJ1957" s="15">
        <f t="shared" ca="1" si="9"/>
        <v>29.92481506470363</v>
      </c>
      <c r="AK1957" s="17">
        <f t="shared" ca="1" si="10"/>
        <v>2.9889979893381713E-2</v>
      </c>
      <c r="AL1957" s="17">
        <f t="shared" ca="1" si="11"/>
        <v>6.5224723823054789E-2</v>
      </c>
      <c r="AM1957" s="26">
        <f t="shared" ca="1" si="12"/>
        <v>0</v>
      </c>
      <c r="AN1957" s="26">
        <f t="shared" ca="1" si="13"/>
        <v>0</v>
      </c>
      <c r="AO1957" s="25">
        <f t="shared" si="20"/>
        <v>0</v>
      </c>
      <c r="AP1957" s="26">
        <f t="shared" si="21"/>
        <v>0</v>
      </c>
      <c r="AQ1957" s="25">
        <f t="shared" si="22"/>
        <v>1</v>
      </c>
      <c r="AR1957" s="26">
        <f t="shared" si="23"/>
        <v>0</v>
      </c>
      <c r="AT1957" s="74"/>
      <c r="AU1957">
        <f t="shared" si="121"/>
        <v>17684981.860385001</v>
      </c>
      <c r="AY1957">
        <v>713059.25</v>
      </c>
      <c r="AZ1957">
        <v>770250</v>
      </c>
      <c r="BA1957">
        <f t="shared" si="107"/>
        <v>7702500</v>
      </c>
      <c r="BL1957" s="16">
        <v>3081</v>
      </c>
      <c r="BM1957">
        <f t="shared" si="108"/>
        <v>30810</v>
      </c>
    </row>
    <row r="1958" spans="1:65" x14ac:dyDescent="0.2">
      <c r="A1958" s="40">
        <v>40907</v>
      </c>
      <c r="B1958" s="13">
        <v>26.7</v>
      </c>
      <c r="C1958" s="14">
        <v>27.15</v>
      </c>
      <c r="D1958" s="31">
        <f t="shared" si="14"/>
        <v>4411.3519188936789</v>
      </c>
      <c r="E1958" s="31">
        <f t="shared" si="15"/>
        <v>2334.2709265829003</v>
      </c>
      <c r="F1958" s="16">
        <f t="shared" si="0"/>
        <v>6745.6228454765787</v>
      </c>
      <c r="G1958" s="16">
        <f t="shared" si="1"/>
        <v>26.855719040483667</v>
      </c>
      <c r="H1958" s="17">
        <f t="shared" si="2"/>
        <v>1.6574585635359074E-2</v>
      </c>
      <c r="I1958">
        <v>23.4</v>
      </c>
      <c r="J1958" s="32">
        <f t="shared" si="16"/>
        <v>1.0266879597377652</v>
      </c>
      <c r="K1958" s="72">
        <f t="shared" ca="1" si="83"/>
        <v>2300.2330458003694</v>
      </c>
      <c r="L1958" s="16">
        <v>2273.919922</v>
      </c>
      <c r="M1958" s="21">
        <f t="shared" ca="1" si="84"/>
        <v>1.1571702040072693E-2</v>
      </c>
      <c r="N1958" s="72"/>
      <c r="O1958" s="16"/>
      <c r="P1958" s="21"/>
      <c r="Q1958" s="33">
        <f t="shared" si="17"/>
        <v>0.97331204026223483</v>
      </c>
      <c r="R1958" s="5">
        <f t="shared" ca="1" si="109"/>
        <v>6.63871108450485</v>
      </c>
      <c r="S1958" s="16">
        <v>6.51</v>
      </c>
      <c r="T1958" s="75">
        <f t="shared" ca="1" si="110"/>
        <v>1.977128794237331E-2</v>
      </c>
      <c r="U1958" s="5">
        <f t="shared" ca="1" si="122"/>
        <v>12.552360623145917</v>
      </c>
      <c r="V1958" s="85">
        <v>13.07</v>
      </c>
      <c r="W1958" s="36">
        <f t="shared" ca="1" si="123"/>
        <v>-3.9605155076823488E-2</v>
      </c>
      <c r="X1958" s="32">
        <f t="shared" si="18"/>
        <v>1.0533759194755303</v>
      </c>
      <c r="Y1958" s="72">
        <f t="shared" ca="1" si="124"/>
        <v>3818302.9937849692</v>
      </c>
      <c r="Z1958" s="16">
        <v>3647996.258223</v>
      </c>
      <c r="AA1958" s="36">
        <f t="shared" ca="1" si="125"/>
        <v>4.6685008291354031E-2</v>
      </c>
      <c r="AB1958" s="72"/>
      <c r="AC1958" s="16"/>
      <c r="AD1958" s="36"/>
      <c r="AE1958" s="24">
        <f t="shared" si="128"/>
        <v>11</v>
      </c>
      <c r="AH1958" s="25" t="str">
        <f t="shared" ca="1" si="7"/>
        <v>-</v>
      </c>
      <c r="AI1958" s="15">
        <f t="shared" ca="1" si="8"/>
        <v>27.875653826359606</v>
      </c>
      <c r="AJ1958" s="15">
        <f t="shared" ca="1" si="9"/>
        <v>29.782230221660882</v>
      </c>
      <c r="AK1958" s="17">
        <f t="shared" ca="1" si="10"/>
        <v>2.3948348937056958E-2</v>
      </c>
      <c r="AL1958" s="17">
        <f t="shared" ca="1" si="11"/>
        <v>6.2175668105003287E-2</v>
      </c>
      <c r="AM1958" s="26">
        <f t="shared" ca="1" si="12"/>
        <v>0</v>
      </c>
      <c r="AN1958" s="26">
        <f t="shared" ca="1" si="13"/>
        <v>0</v>
      </c>
      <c r="AO1958" s="25">
        <f t="shared" si="20"/>
        <v>0</v>
      </c>
      <c r="AP1958" s="26">
        <f t="shared" si="21"/>
        <v>0</v>
      </c>
      <c r="AQ1958" s="25">
        <f t="shared" si="22"/>
        <v>1</v>
      </c>
      <c r="AR1958" s="26">
        <f t="shared" si="23"/>
        <v>0</v>
      </c>
      <c r="AT1958" s="74"/>
      <c r="AU1958">
        <f t="shared" si="121"/>
        <v>18239981.291115001</v>
      </c>
      <c r="AY1958">
        <v>735436.75</v>
      </c>
      <c r="AZ1958">
        <v>798750</v>
      </c>
      <c r="BA1958">
        <f t="shared" si="107"/>
        <v>7987500</v>
      </c>
      <c r="BL1958" s="16">
        <v>3195</v>
      </c>
      <c r="BM1958">
        <f t="shared" si="108"/>
        <v>31950</v>
      </c>
    </row>
    <row r="1959" spans="1:65" x14ac:dyDescent="0.2">
      <c r="A1959" s="40">
        <v>40911</v>
      </c>
      <c r="B1959" s="13">
        <v>24.8</v>
      </c>
      <c r="C1959" s="14">
        <v>25.8</v>
      </c>
      <c r="D1959" s="31">
        <f t="shared" si="14"/>
        <v>4010.3199262669809</v>
      </c>
      <c r="E1959" s="31">
        <f t="shared" si="15"/>
        <v>2728.6559801052886</v>
      </c>
      <c r="F1959" s="16">
        <f t="shared" si="0"/>
        <v>6738.9759063722695</v>
      </c>
      <c r="G1959" s="16">
        <f t="shared" si="1"/>
        <v>25.204906623501223</v>
      </c>
      <c r="H1959" s="17">
        <f t="shared" si="2"/>
        <v>3.8759689922480578E-2</v>
      </c>
      <c r="I1959">
        <v>22.97</v>
      </c>
      <c r="J1959" s="32">
        <f t="shared" si="16"/>
        <v>0.9376055211578489</v>
      </c>
      <c r="K1959" s="72">
        <f t="shared" ca="1" si="83"/>
        <v>2156.6232788979491</v>
      </c>
      <c r="L1959" s="16">
        <v>2154.8798830000001</v>
      </c>
      <c r="M1959" s="21">
        <f t="shared" ca="1" si="84"/>
        <v>8.0904551186488814E-4</v>
      </c>
      <c r="N1959" s="72"/>
      <c r="O1959" s="16"/>
      <c r="P1959" s="21"/>
      <c r="Q1959" s="33">
        <f t="shared" si="17"/>
        <v>1.0623944788421511</v>
      </c>
      <c r="R1959" s="5">
        <f t="shared" ca="1" si="109"/>
        <v>7.0526361870183152</v>
      </c>
      <c r="S1959" s="16">
        <v>6.86</v>
      </c>
      <c r="T1959" s="75">
        <f t="shared" ca="1" si="110"/>
        <v>2.8081076824827238E-2</v>
      </c>
      <c r="U1959" s="5">
        <f t="shared" ca="1" si="122"/>
        <v>13.335102073837739</v>
      </c>
      <c r="V1959" s="85">
        <v>13.72</v>
      </c>
      <c r="W1959" s="36">
        <f t="shared" ca="1" si="123"/>
        <v>-2.8053784705704229E-2</v>
      </c>
      <c r="X1959" s="32">
        <f t="shared" si="18"/>
        <v>0.8752110423156978</v>
      </c>
      <c r="Y1959" s="72">
        <f t="shared" ca="1" si="124"/>
        <v>3341601.0073715919</v>
      </c>
      <c r="Z1959" s="16">
        <v>3263996.6520949998</v>
      </c>
      <c r="AA1959" s="36">
        <f t="shared" ca="1" si="125"/>
        <v>2.3775868528168261E-2</v>
      </c>
      <c r="AB1959" s="72"/>
      <c r="AC1959" s="16"/>
      <c r="AD1959" s="36"/>
      <c r="AE1959" s="24">
        <f t="shared" si="128"/>
        <v>10</v>
      </c>
      <c r="AH1959" s="25" t="str">
        <f t="shared" ca="1" si="7"/>
        <v>-</v>
      </c>
      <c r="AI1959" s="15">
        <f t="shared" ca="1" si="8"/>
        <v>27.70384917093681</v>
      </c>
      <c r="AJ1959" s="15">
        <f t="shared" ca="1" si="9"/>
        <v>29.628216174498437</v>
      </c>
      <c r="AK1959" s="17">
        <f t="shared" ca="1" si="10"/>
        <v>2.463906648823962E-2</v>
      </c>
      <c r="AL1959" s="17">
        <f t="shared" ca="1" si="11"/>
        <v>6.0801419753195703E-2</v>
      </c>
      <c r="AM1959" s="26">
        <f t="shared" ca="1" si="12"/>
        <v>0</v>
      </c>
      <c r="AN1959" s="26">
        <f t="shared" ca="1" si="13"/>
        <v>0</v>
      </c>
      <c r="AO1959" s="25">
        <f t="shared" si="20"/>
        <v>0</v>
      </c>
      <c r="AP1959" s="26">
        <f t="shared" si="21"/>
        <v>0</v>
      </c>
      <c r="AQ1959" s="25">
        <f t="shared" si="22"/>
        <v>1</v>
      </c>
      <c r="AR1959" s="26">
        <f t="shared" si="23"/>
        <v>0</v>
      </c>
      <c r="AT1959" s="74"/>
      <c r="AU1959">
        <f t="shared" si="121"/>
        <v>16319983.260474999</v>
      </c>
      <c r="AY1959">
        <v>658022.5</v>
      </c>
      <c r="AZ1959">
        <v>712750</v>
      </c>
      <c r="BA1959">
        <f t="shared" si="107"/>
        <v>7127500</v>
      </c>
      <c r="BL1959" s="16">
        <v>2851</v>
      </c>
      <c r="BM1959">
        <f t="shared" si="108"/>
        <v>28510</v>
      </c>
    </row>
    <row r="1960" spans="1:65" x14ac:dyDescent="0.2">
      <c r="A1960" s="40">
        <v>40912</v>
      </c>
      <c r="B1960" s="13">
        <v>24.2</v>
      </c>
      <c r="C1960" s="14">
        <v>25.3</v>
      </c>
      <c r="D1960" s="31">
        <f t="shared" si="14"/>
        <v>3609.287933640283</v>
      </c>
      <c r="E1960" s="31">
        <f t="shared" si="15"/>
        <v>3114.1440970487811</v>
      </c>
      <c r="F1960" s="16">
        <f t="shared" si="0"/>
        <v>6723.432030689064</v>
      </c>
      <c r="G1960" s="16">
        <f t="shared" si="1"/>
        <v>24.70949552120371</v>
      </c>
      <c r="H1960" s="17">
        <f t="shared" si="2"/>
        <v>4.3478260869565299E-2</v>
      </c>
      <c r="I1960">
        <v>22.22</v>
      </c>
      <c r="J1960" s="32">
        <f t="shared" si="16"/>
        <v>0.9780834291354833</v>
      </c>
      <c r="K1960" s="72">
        <f t="shared" ca="1" si="83"/>
        <v>2109.271497699644</v>
      </c>
      <c r="L1960" s="16">
        <v>2112.639893</v>
      </c>
      <c r="M1960" s="21">
        <f t="shared" ca="1" si="84"/>
        <v>-1.5944010673645088E-3</v>
      </c>
      <c r="N1960" s="72"/>
      <c r="O1960" s="16"/>
      <c r="P1960" s="21"/>
      <c r="Q1960" s="33">
        <f t="shared" si="17"/>
        <v>1.0219165708645168</v>
      </c>
      <c r="R1960" s="5">
        <f t="shared" ca="1" si="109"/>
        <v>7.2069055450786337</v>
      </c>
      <c r="S1960" s="16">
        <v>6.99</v>
      </c>
      <c r="T1960" s="75">
        <f t="shared" ca="1" si="110"/>
        <v>3.1030836205813084E-2</v>
      </c>
      <c r="U1960" s="5">
        <f t="shared" ca="1" si="122"/>
        <v>13.626895244788798</v>
      </c>
      <c r="V1960" s="85">
        <v>13.98</v>
      </c>
      <c r="W1960" s="36">
        <f t="shared" ca="1" si="123"/>
        <v>-2.5257850873476543E-2</v>
      </c>
      <c r="X1960" s="32">
        <f t="shared" si="18"/>
        <v>0.95616685827096659</v>
      </c>
      <c r="Y1960" s="72">
        <f t="shared" ca="1" si="124"/>
        <v>3194917.855430217</v>
      </c>
      <c r="Z1960" s="16">
        <v>3137996.7813340002</v>
      </c>
      <c r="AA1960" s="36">
        <f t="shared" ca="1" si="125"/>
        <v>1.8139302893745796E-2</v>
      </c>
      <c r="AB1960" s="72"/>
      <c r="AC1960" s="16"/>
      <c r="AD1960" s="36"/>
      <c r="AE1960" s="24">
        <f t="shared" si="128"/>
        <v>9</v>
      </c>
      <c r="AH1960" s="25" t="str">
        <f t="shared" ca="1" si="7"/>
        <v>-</v>
      </c>
      <c r="AI1960" s="15">
        <f t="shared" ca="1" si="8"/>
        <v>27.512043523804987</v>
      </c>
      <c r="AJ1960" s="15">
        <f t="shared" ca="1" si="9"/>
        <v>29.499375407535364</v>
      </c>
      <c r="AK1960" s="17">
        <f t="shared" ca="1" si="10"/>
        <v>2.7466251380641921E-2</v>
      </c>
      <c r="AL1960" s="17">
        <f t="shared" ca="1" si="11"/>
        <v>5.8548421886646745E-2</v>
      </c>
      <c r="AM1960" s="26">
        <f t="shared" ca="1" si="12"/>
        <v>0</v>
      </c>
      <c r="AN1960" s="26">
        <f t="shared" ca="1" si="13"/>
        <v>0</v>
      </c>
      <c r="AO1960" s="25">
        <f t="shared" si="20"/>
        <v>0</v>
      </c>
      <c r="AP1960" s="26">
        <f t="shared" si="21"/>
        <v>0</v>
      </c>
      <c r="AQ1960" s="25">
        <f t="shared" si="22"/>
        <v>1</v>
      </c>
      <c r="AR1960" s="26">
        <f t="shared" si="23"/>
        <v>0</v>
      </c>
      <c r="AT1960" s="74"/>
      <c r="AU1960">
        <f t="shared" si="121"/>
        <v>15689983.90667</v>
      </c>
      <c r="AY1960">
        <v>632620.75</v>
      </c>
      <c r="AZ1960">
        <v>685000</v>
      </c>
      <c r="BA1960">
        <f t="shared" si="107"/>
        <v>6850000</v>
      </c>
      <c r="BL1960" s="16">
        <v>2740</v>
      </c>
      <c r="BM1960">
        <f t="shared" si="108"/>
        <v>27400</v>
      </c>
    </row>
    <row r="1961" spans="1:65" x14ac:dyDescent="0.2">
      <c r="A1961" s="40">
        <v>40913</v>
      </c>
      <c r="B1961" s="13">
        <v>23.75</v>
      </c>
      <c r="C1961" s="14">
        <v>24.9</v>
      </c>
      <c r="D1961" s="31">
        <f t="shared" si="14"/>
        <v>3208.255941013585</v>
      </c>
      <c r="E1961" s="31">
        <f t="shared" si="15"/>
        <v>3497.7399160830141</v>
      </c>
      <c r="F1961" s="16">
        <f t="shared" si="0"/>
        <v>6705.9958570965991</v>
      </c>
      <c r="G1961" s="16">
        <f t="shared" si="1"/>
        <v>24.349821561064459</v>
      </c>
      <c r="H1961" s="17">
        <f t="shared" si="2"/>
        <v>4.6184738955823201E-2</v>
      </c>
      <c r="I1961">
        <v>21.48</v>
      </c>
      <c r="J1961" s="32">
        <f t="shared" si="16"/>
        <v>0.98288830183645848</v>
      </c>
      <c r="K1961" s="72">
        <f t="shared" ca="1" si="83"/>
        <v>2073.0937611617323</v>
      </c>
      <c r="L1961" s="16">
        <v>2064</v>
      </c>
      <c r="M1961" s="21">
        <f t="shared" ca="1" si="84"/>
        <v>4.4058920357230354E-3</v>
      </c>
      <c r="N1961" s="72"/>
      <c r="O1961" s="16"/>
      <c r="P1961" s="21"/>
      <c r="Q1961" s="33">
        <f t="shared" si="17"/>
        <v>1.0171116981635415</v>
      </c>
      <c r="R1961" s="5">
        <f t="shared" ca="1" si="109"/>
        <v>7.3299225698040944</v>
      </c>
      <c r="S1961" s="16">
        <v>7.15</v>
      </c>
      <c r="T1961" s="75">
        <f t="shared" ca="1" si="110"/>
        <v>2.5163995776796368E-2</v>
      </c>
      <c r="U1961" s="5">
        <f t="shared" ca="1" si="122"/>
        <v>13.859600057465199</v>
      </c>
      <c r="V1961" s="85">
        <v>14.31</v>
      </c>
      <c r="W1961" s="36">
        <f t="shared" ca="1" si="123"/>
        <v>-3.147448934554866E-2</v>
      </c>
      <c r="X1961" s="32">
        <f t="shared" si="18"/>
        <v>0.96577660367291684</v>
      </c>
      <c r="Y1961" s="72">
        <f t="shared" ca="1" si="124"/>
        <v>3085373.8439567517</v>
      </c>
      <c r="Z1961" s="16">
        <v>2993996.929035</v>
      </c>
      <c r="AA1961" s="36">
        <f t="shared" ca="1" si="125"/>
        <v>3.0520042968515518E-2</v>
      </c>
      <c r="AB1961" s="72"/>
      <c r="AC1961" s="16"/>
      <c r="AD1961" s="36"/>
      <c r="AE1961" s="24">
        <f t="shared" si="128"/>
        <v>8</v>
      </c>
      <c r="AH1961" s="25" t="str">
        <f t="shared" ca="1" si="7"/>
        <v>-</v>
      </c>
      <c r="AI1961" s="15">
        <f t="shared" ca="1" si="8"/>
        <v>27.303647580946421</v>
      </c>
      <c r="AJ1961" s="15">
        <f t="shared" ca="1" si="9"/>
        <v>29.350599284158882</v>
      </c>
      <c r="AK1961" s="17">
        <f t="shared" ca="1" si="10"/>
        <v>3.0392715506866914E-2</v>
      </c>
      <c r="AL1961" s="17">
        <f t="shared" ca="1" si="11"/>
        <v>5.624393817105347E-2</v>
      </c>
      <c r="AM1961" s="26">
        <f t="shared" ca="1" si="12"/>
        <v>0</v>
      </c>
      <c r="AN1961" s="26">
        <f t="shared" ca="1" si="13"/>
        <v>0</v>
      </c>
      <c r="AO1961" s="25">
        <f t="shared" si="20"/>
        <v>0</v>
      </c>
      <c r="AP1961" s="26">
        <f t="shared" si="21"/>
        <v>0</v>
      </c>
      <c r="AQ1961" s="25">
        <f t="shared" si="22"/>
        <v>1</v>
      </c>
      <c r="AR1961" s="26">
        <f t="shared" si="23"/>
        <v>0</v>
      </c>
      <c r="AT1961" s="74"/>
      <c r="AU1961">
        <f t="shared" si="121"/>
        <v>14969984.645175001</v>
      </c>
      <c r="AY1961">
        <v>603590.5</v>
      </c>
      <c r="AZ1961">
        <v>654000</v>
      </c>
      <c r="BA1961">
        <f t="shared" si="107"/>
        <v>6540000</v>
      </c>
      <c r="BL1961" s="16">
        <v>2616</v>
      </c>
      <c r="BM1961">
        <f t="shared" si="108"/>
        <v>26160</v>
      </c>
    </row>
    <row r="1962" spans="1:65" x14ac:dyDescent="0.2">
      <c r="A1962" s="40">
        <v>40914</v>
      </c>
      <c r="B1962" s="13">
        <v>23.05</v>
      </c>
      <c r="C1962" s="14">
        <v>24.4</v>
      </c>
      <c r="D1962" s="31">
        <f t="shared" si="14"/>
        <v>2807.2239483868871</v>
      </c>
      <c r="E1962" s="31">
        <f t="shared" si="15"/>
        <v>3880.2503508173145</v>
      </c>
      <c r="F1962" s="16">
        <f t="shared" si="0"/>
        <v>6687.4742992042011</v>
      </c>
      <c r="G1962" s="16">
        <f t="shared" si="1"/>
        <v>23.83330588488792</v>
      </c>
      <c r="H1962" s="17">
        <f t="shared" si="2"/>
        <v>5.5327868852458884E-2</v>
      </c>
      <c r="I1962">
        <v>20.63</v>
      </c>
      <c r="J1962" s="32">
        <f t="shared" si="16"/>
        <v>0.97608434893507001</v>
      </c>
      <c r="K1962" s="72">
        <f t="shared" ca="1" si="83"/>
        <v>2023.4318795185372</v>
      </c>
      <c r="L1962" s="16">
        <v>2032.6400149999999</v>
      </c>
      <c r="M1962" s="21">
        <f t="shared" ca="1" si="84"/>
        <v>-4.5301358890461009E-3</v>
      </c>
      <c r="N1962" s="72"/>
      <c r="O1962" s="16"/>
      <c r="P1962" s="21"/>
      <c r="Q1962" s="33">
        <f t="shared" si="17"/>
        <v>1.0239156510649301</v>
      </c>
      <c r="R1962" s="5">
        <f t="shared" ca="1" si="109"/>
        <v>7.5049097826205715</v>
      </c>
      <c r="S1962" s="16">
        <v>7.25</v>
      </c>
      <c r="T1962" s="75">
        <f t="shared" ca="1" si="110"/>
        <v>3.5159970016630557E-2</v>
      </c>
      <c r="U1962" s="5">
        <f t="shared" ca="1" si="122"/>
        <v>14.190575579202051</v>
      </c>
      <c r="V1962" s="85">
        <v>14.54</v>
      </c>
      <c r="W1962" s="36">
        <f t="shared" ca="1" si="123"/>
        <v>-2.4031940907699344E-2</v>
      </c>
      <c r="X1962" s="32">
        <f t="shared" si="18"/>
        <v>0.95216869787013991</v>
      </c>
      <c r="Y1962" s="72">
        <f t="shared" ca="1" si="124"/>
        <v>2937603.0498668565</v>
      </c>
      <c r="Z1962" s="16">
        <v>2897997.0275030001</v>
      </c>
      <c r="AA1962" s="36">
        <f t="shared" ca="1" si="125"/>
        <v>1.3666688401672431E-2</v>
      </c>
      <c r="AB1962" s="72"/>
      <c r="AC1962" s="16"/>
      <c r="AD1962" s="36"/>
      <c r="AE1962" s="24">
        <f t="shared" si="128"/>
        <v>7</v>
      </c>
      <c r="AH1962" s="25" t="str">
        <f t="shared" ca="1" si="7"/>
        <v>-</v>
      </c>
      <c r="AI1962" s="15">
        <f t="shared" ca="1" si="8"/>
        <v>27.053881082759681</v>
      </c>
      <c r="AJ1962" s="15">
        <f t="shared" ca="1" si="9"/>
        <v>29.195171596987997</v>
      </c>
      <c r="AK1962" s="17">
        <f t="shared" ca="1" si="10"/>
        <v>3.7154002382030704E-2</v>
      </c>
      <c r="AL1962" s="17">
        <f t="shared" ca="1" si="11"/>
        <v>5.3849087164967606E-2</v>
      </c>
      <c r="AM1962" s="26">
        <f t="shared" ca="1" si="12"/>
        <v>0</v>
      </c>
      <c r="AN1962" s="26">
        <f t="shared" ca="1" si="13"/>
        <v>0</v>
      </c>
      <c r="AO1962" s="25">
        <f t="shared" si="20"/>
        <v>0</v>
      </c>
      <c r="AP1962" s="26">
        <f t="shared" si="21"/>
        <v>0</v>
      </c>
      <c r="AQ1962" s="25">
        <f t="shared" si="22"/>
        <v>1</v>
      </c>
      <c r="AR1962" s="26">
        <f t="shared" si="23"/>
        <v>0</v>
      </c>
      <c r="AT1962" s="74"/>
      <c r="AU1962">
        <f t="shared" si="121"/>
        <v>14489985.137515001</v>
      </c>
      <c r="AY1962">
        <v>584236.75</v>
      </c>
      <c r="AZ1962">
        <v>632500</v>
      </c>
      <c r="BA1962">
        <f t="shared" si="107"/>
        <v>6325000</v>
      </c>
      <c r="BL1962" s="16">
        <v>2530</v>
      </c>
      <c r="BM1962">
        <f t="shared" si="108"/>
        <v>25300</v>
      </c>
    </row>
    <row r="1963" spans="1:65" x14ac:dyDescent="0.2">
      <c r="A1963" s="40">
        <v>40917</v>
      </c>
      <c r="B1963" s="13">
        <v>22.85</v>
      </c>
      <c r="C1963" s="14">
        <v>24.15</v>
      </c>
      <c r="D1963" s="31">
        <f t="shared" si="14"/>
        <v>2406.1919557601891</v>
      </c>
      <c r="E1963" s="31">
        <f t="shared" si="15"/>
        <v>4259.0940979503221</v>
      </c>
      <c r="F1963" s="16">
        <f t="shared" si="0"/>
        <v>6665.2860537105116</v>
      </c>
      <c r="G1963" s="16">
        <f t="shared" si="1"/>
        <v>23.680695379420825</v>
      </c>
      <c r="H1963" s="17">
        <f t="shared" si="2"/>
        <v>5.3830227743271064E-2</v>
      </c>
      <c r="I1963">
        <v>21.07</v>
      </c>
      <c r="J1963" s="32">
        <f t="shared" si="16"/>
        <v>0.99030011860549549</v>
      </c>
      <c r="K1963" s="72">
        <f t="shared" ca="1" si="83"/>
        <v>2003.7231391695902</v>
      </c>
      <c r="L1963" s="16">
        <v>2003.1999510000001</v>
      </c>
      <c r="M1963" s="21">
        <f t="shared" ca="1" si="84"/>
        <v>2.6117620925909498E-4</v>
      </c>
      <c r="N1963" s="72"/>
      <c r="O1963" s="16"/>
      <c r="P1963" s="21"/>
      <c r="Q1963" s="33">
        <f t="shared" si="17"/>
        <v>1.0096998813945044</v>
      </c>
      <c r="R1963" s="5">
        <f t="shared" ca="1" si="109"/>
        <v>7.5773908401012147</v>
      </c>
      <c r="S1963" s="16">
        <v>7.37</v>
      </c>
      <c r="T1963" s="75">
        <f t="shared" ca="1" si="110"/>
        <v>2.813986975593142E-2</v>
      </c>
      <c r="U1963" s="5">
        <f t="shared" ca="1" si="122"/>
        <v>14.327731946334668</v>
      </c>
      <c r="V1963" s="85">
        <v>14.74</v>
      </c>
      <c r="W1963" s="36">
        <f t="shared" ca="1" si="123"/>
        <v>-2.7969338783265449E-2</v>
      </c>
      <c r="X1963" s="32">
        <f t="shared" si="18"/>
        <v>0.98060023721099099</v>
      </c>
      <c r="Y1963" s="72">
        <f t="shared" ca="1" si="124"/>
        <v>2880424.6652912712</v>
      </c>
      <c r="Z1963" s="16">
        <v>2810997.11674</v>
      </c>
      <c r="AA1963" s="36">
        <f t="shared" ca="1" si="125"/>
        <v>2.4698548475136278E-2</v>
      </c>
      <c r="AB1963" s="72"/>
      <c r="AC1963" s="16"/>
      <c r="AD1963" s="36"/>
      <c r="AE1963" s="24">
        <f t="shared" si="128"/>
        <v>6</v>
      </c>
      <c r="AH1963" s="25" t="str">
        <f t="shared" ca="1" si="7"/>
        <v>-</v>
      </c>
      <c r="AI1963" s="15">
        <f t="shared" ca="1" si="8"/>
        <v>26.765289400520743</v>
      </c>
      <c r="AJ1963" s="15">
        <f t="shared" ca="1" si="9"/>
        <v>29.077412096090029</v>
      </c>
      <c r="AK1963" s="17">
        <f t="shared" ca="1" si="10"/>
        <v>4.2359228663159686E-2</v>
      </c>
      <c r="AL1963" s="17">
        <f t="shared" ca="1" si="11"/>
        <v>5.0984240518523377E-2</v>
      </c>
      <c r="AM1963" s="26">
        <f t="shared" ca="1" si="12"/>
        <v>0</v>
      </c>
      <c r="AN1963" s="26">
        <f t="shared" ca="1" si="13"/>
        <v>0</v>
      </c>
      <c r="AO1963" s="25">
        <f t="shared" si="20"/>
        <v>0</v>
      </c>
      <c r="AP1963" s="26">
        <f t="shared" si="21"/>
        <v>0</v>
      </c>
      <c r="AQ1963" s="25">
        <f t="shared" si="22"/>
        <v>1</v>
      </c>
      <c r="AR1963" s="26">
        <f t="shared" si="23"/>
        <v>0</v>
      </c>
      <c r="AT1963" s="74"/>
      <c r="AU1963">
        <f t="shared" si="121"/>
        <v>14054985.583699999</v>
      </c>
      <c r="AY1963">
        <v>566697.5</v>
      </c>
      <c r="AZ1963">
        <v>615500</v>
      </c>
      <c r="BA1963">
        <f t="shared" si="107"/>
        <v>6155000</v>
      </c>
      <c r="BL1963" s="16">
        <v>2462</v>
      </c>
      <c r="BM1963">
        <f t="shared" si="108"/>
        <v>24620</v>
      </c>
    </row>
    <row r="1964" spans="1:65" x14ac:dyDescent="0.2">
      <c r="A1964" s="40">
        <v>40918</v>
      </c>
      <c r="B1964" s="13">
        <v>22.35</v>
      </c>
      <c r="C1964" s="14">
        <v>23.65</v>
      </c>
      <c r="D1964" s="31">
        <f t="shared" si="14"/>
        <v>2005.1599631334909</v>
      </c>
      <c r="E1964" s="31">
        <f t="shared" si="15"/>
        <v>4638.538447081587</v>
      </c>
      <c r="F1964" s="16">
        <f t="shared" si="0"/>
        <v>6643.6984102150782</v>
      </c>
      <c r="G1964" s="16">
        <f t="shared" si="1"/>
        <v>23.257642040453614</v>
      </c>
      <c r="H1964" s="17">
        <f t="shared" si="2"/>
        <v>5.4968287526426907E-2</v>
      </c>
      <c r="I1964">
        <v>20.69</v>
      </c>
      <c r="J1964" s="32">
        <f t="shared" si="16"/>
        <v>0.97895414034992956</v>
      </c>
      <c r="K1964" s="72">
        <f t="shared" ca="1" si="83"/>
        <v>1961.4730946171512</v>
      </c>
      <c r="L1964" s="16">
        <v>1960.959961</v>
      </c>
      <c r="M1964" s="21">
        <f t="shared" ca="1" si="84"/>
        <v>2.6167470389835132E-4</v>
      </c>
      <c r="N1964" s="72"/>
      <c r="O1964" s="16"/>
      <c r="P1964" s="21"/>
      <c r="Q1964" s="33">
        <f t="shared" si="17"/>
        <v>1.0210458596500704</v>
      </c>
      <c r="R1964" s="5">
        <f t="shared" ca="1" si="109"/>
        <v>7.736541236676068</v>
      </c>
      <c r="S1964" s="16">
        <v>7.52</v>
      </c>
      <c r="T1964" s="75">
        <f t="shared" ca="1" si="110"/>
        <v>2.8795377217562288E-2</v>
      </c>
      <c r="U1964" s="5">
        <f t="shared" ca="1" si="122"/>
        <v>14.628770542536026</v>
      </c>
      <c r="V1964" s="85">
        <v>15.02</v>
      </c>
      <c r="W1964" s="36">
        <f t="shared" ca="1" si="123"/>
        <v>-2.6047234185351095E-2</v>
      </c>
      <c r="X1964" s="32">
        <f t="shared" si="18"/>
        <v>0.957908280699859</v>
      </c>
      <c r="Y1964" s="72">
        <f t="shared" ca="1" si="124"/>
        <v>2759001.0483689778</v>
      </c>
      <c r="Z1964" s="16">
        <v>2693997.2367469999</v>
      </c>
      <c r="AA1964" s="36">
        <f t="shared" ca="1" si="125"/>
        <v>2.4129130770924625E-2</v>
      </c>
      <c r="AB1964" s="72"/>
      <c r="AC1964" s="16"/>
      <c r="AD1964" s="36"/>
      <c r="AE1964" s="24">
        <f t="shared" si="128"/>
        <v>5</v>
      </c>
      <c r="AH1964" s="25" t="str">
        <f t="shared" ca="1" si="7"/>
        <v>-</v>
      </c>
      <c r="AI1964" s="15">
        <f t="shared" ca="1" si="8"/>
        <v>26.380214636824171</v>
      </c>
      <c r="AJ1964" s="15">
        <f t="shared" ca="1" si="9"/>
        <v>28.811225234690312</v>
      </c>
      <c r="AK1964" s="17">
        <f t="shared" ca="1" si="10"/>
        <v>4.8758178978337653E-2</v>
      </c>
      <c r="AL1964" s="17">
        <f t="shared" ca="1" si="11"/>
        <v>4.8905052606572123E-2</v>
      </c>
      <c r="AM1964" s="26">
        <f t="shared" ca="1" si="12"/>
        <v>0</v>
      </c>
      <c r="AN1964" s="26">
        <f t="shared" ca="1" si="13"/>
        <v>0</v>
      </c>
      <c r="AO1964" s="25">
        <f t="shared" si="20"/>
        <v>0</v>
      </c>
      <c r="AP1964" s="26">
        <f t="shared" si="21"/>
        <v>0</v>
      </c>
      <c r="AQ1964" s="25">
        <f t="shared" si="22"/>
        <v>1</v>
      </c>
      <c r="AR1964" s="26">
        <f t="shared" si="23"/>
        <v>0</v>
      </c>
      <c r="AT1964" s="74"/>
      <c r="AU1964">
        <f t="shared" si="121"/>
        <v>13469986.183735</v>
      </c>
      <c r="AY1964">
        <v>543110.5</v>
      </c>
      <c r="AZ1964">
        <v>588500</v>
      </c>
      <c r="BA1964">
        <f t="shared" si="107"/>
        <v>5885000</v>
      </c>
      <c r="BL1964" s="16">
        <v>2354</v>
      </c>
      <c r="BM1964">
        <f t="shared" si="108"/>
        <v>23540</v>
      </c>
    </row>
    <row r="1965" spans="1:65" x14ac:dyDescent="0.2">
      <c r="A1965" s="40">
        <v>40919</v>
      </c>
      <c r="B1965" s="13">
        <v>22.95</v>
      </c>
      <c r="C1965" s="14">
        <v>24.15</v>
      </c>
      <c r="D1965" s="31">
        <f t="shared" si="14"/>
        <v>1604.1279705067927</v>
      </c>
      <c r="E1965" s="31">
        <f t="shared" si="15"/>
        <v>5017.5263978302846</v>
      </c>
      <c r="F1965" s="16">
        <f t="shared" si="0"/>
        <v>6621.6543683370774</v>
      </c>
      <c r="G1965" s="16">
        <f t="shared" si="1"/>
        <v>23.859294164640673</v>
      </c>
      <c r="H1965" s="17">
        <f t="shared" si="2"/>
        <v>4.9689440993788803E-2</v>
      </c>
      <c r="I1965">
        <v>21.05</v>
      </c>
      <c r="J1965" s="32">
        <f t="shared" si="16"/>
        <v>1.0224651357793548</v>
      </c>
      <c r="K1965" s="72">
        <f t="shared" ca="1" si="83"/>
        <v>2005.4560922556136</v>
      </c>
      <c r="L1965" s="16">
        <v>1994.23999</v>
      </c>
      <c r="M1965" s="21">
        <f t="shared" ca="1" si="84"/>
        <v>5.6242489930279542E-3</v>
      </c>
      <c r="N1965" s="72"/>
      <c r="O1965" s="16"/>
      <c r="P1965" s="21"/>
      <c r="Q1965" s="33">
        <f t="shared" si="17"/>
        <v>0.97753486422064528</v>
      </c>
      <c r="R1965" s="5">
        <f t="shared" ca="1" si="109"/>
        <v>7.5624237335802791</v>
      </c>
      <c r="S1965" s="16">
        <v>7.39</v>
      </c>
      <c r="T1965" s="75">
        <f t="shared" ca="1" si="110"/>
        <v>2.3332034313975562E-2</v>
      </c>
      <c r="U1965" s="5">
        <f t="shared" ca="1" si="122"/>
        <v>14.299643654755291</v>
      </c>
      <c r="V1965" s="85">
        <v>14.77</v>
      </c>
      <c r="W1965" s="36">
        <f t="shared" ca="1" si="123"/>
        <v>-3.1845385595444017E-2</v>
      </c>
      <c r="X1965" s="32">
        <f t="shared" si="18"/>
        <v>1.0449302715587094</v>
      </c>
      <c r="Y1965" s="72">
        <f t="shared" ca="1" si="124"/>
        <v>2882773.9778372729</v>
      </c>
      <c r="Z1965" s="16">
        <v>2771997.156742</v>
      </c>
      <c r="AA1965" s="36">
        <f t="shared" ca="1" si="125"/>
        <v>3.9962819163015216E-2</v>
      </c>
      <c r="AB1965" s="72"/>
      <c r="AC1965" s="16"/>
      <c r="AD1965" s="36"/>
      <c r="AE1965" s="24">
        <f t="shared" si="128"/>
        <v>4</v>
      </c>
      <c r="AH1965" s="25" t="str">
        <f t="shared" ca="1" si="7"/>
        <v>-</v>
      </c>
      <c r="AI1965" s="15">
        <f t="shared" ca="1" si="8"/>
        <v>26.147883052318381</v>
      </c>
      <c r="AJ1965" s="15">
        <f t="shared" ca="1" si="9"/>
        <v>28.615757602486017</v>
      </c>
      <c r="AK1965" s="17">
        <f t="shared" ca="1" si="10"/>
        <v>5.0579804156889029E-2</v>
      </c>
      <c r="AL1965" s="17">
        <f t="shared" ca="1" si="11"/>
        <v>4.6053103673883232E-2</v>
      </c>
      <c r="AM1965" s="26">
        <f t="shared" ca="1" si="12"/>
        <v>0</v>
      </c>
      <c r="AN1965" s="26">
        <f t="shared" ca="1" si="13"/>
        <v>1</v>
      </c>
      <c r="AO1965" s="25">
        <f t="shared" si="20"/>
        <v>0</v>
      </c>
      <c r="AP1965" s="26">
        <f t="shared" si="21"/>
        <v>0</v>
      </c>
      <c r="AQ1965" s="25">
        <f t="shared" si="22"/>
        <v>1</v>
      </c>
      <c r="AR1965" s="26">
        <f t="shared" si="23"/>
        <v>0</v>
      </c>
      <c r="AT1965" s="74"/>
      <c r="AU1965">
        <f t="shared" si="121"/>
        <v>13859985.783709999</v>
      </c>
      <c r="AY1965">
        <v>558835.25</v>
      </c>
      <c r="AZ1965">
        <v>608500</v>
      </c>
      <c r="BA1965">
        <f t="shared" si="107"/>
        <v>6085000</v>
      </c>
      <c r="BL1965" s="16">
        <v>2434</v>
      </c>
      <c r="BM1965">
        <f t="shared" si="108"/>
        <v>24340</v>
      </c>
    </row>
    <row r="1966" spans="1:65" x14ac:dyDescent="0.2">
      <c r="A1966" s="40">
        <v>40920</v>
      </c>
      <c r="B1966" s="13">
        <v>22.2</v>
      </c>
      <c r="C1966" s="14">
        <v>23.75</v>
      </c>
      <c r="D1966" s="31">
        <f t="shared" si="14"/>
        <v>1203.0959778800946</v>
      </c>
      <c r="E1966" s="31">
        <f t="shared" si="15"/>
        <v>5398.6313349227366</v>
      </c>
      <c r="F1966" s="16">
        <f t="shared" si="0"/>
        <v>6601.727312802831</v>
      </c>
      <c r="G1966" s="16">
        <f t="shared" si="1"/>
        <v>23.467528659189284</v>
      </c>
      <c r="H1966" s="17">
        <f t="shared" si="2"/>
        <v>6.5263157894736912E-2</v>
      </c>
      <c r="I1966">
        <v>20.47</v>
      </c>
      <c r="J1966" s="32">
        <f t="shared" si="16"/>
        <v>0.98062020831701502</v>
      </c>
      <c r="K1966" s="72">
        <f t="shared" ca="1" si="83"/>
        <v>1966.5105969931985</v>
      </c>
      <c r="L1966" s="16">
        <v>1962.23999</v>
      </c>
      <c r="M1966" s="21">
        <f t="shared" ca="1" si="84"/>
        <v>2.1763938228567536E-3</v>
      </c>
      <c r="N1966" s="72"/>
      <c r="O1966" s="16"/>
      <c r="P1966" s="21"/>
      <c r="Q1966" s="33">
        <f t="shared" si="17"/>
        <v>1.019379791682985</v>
      </c>
      <c r="R1966" s="5">
        <f t="shared" ca="1" si="109"/>
        <v>7.708660784107253</v>
      </c>
      <c r="S1966" s="16">
        <v>7.5</v>
      </c>
      <c r="T1966" s="75">
        <f t="shared" ca="1" si="110"/>
        <v>2.7821437880967064E-2</v>
      </c>
      <c r="U1966" s="5">
        <f t="shared" ca="1" si="122"/>
        <v>14.576268727964244</v>
      </c>
      <c r="V1966" s="85">
        <v>14.98</v>
      </c>
      <c r="W1966" s="36">
        <f t="shared" ca="1" si="123"/>
        <v>-2.6951353273414965E-2</v>
      </c>
      <c r="X1966" s="32">
        <f t="shared" si="18"/>
        <v>0.96124041663402993</v>
      </c>
      <c r="Y1966" s="72">
        <f t="shared" ca="1" si="124"/>
        <v>2770856.4887773953</v>
      </c>
      <c r="Z1966" s="16">
        <v>2699997.2305930001</v>
      </c>
      <c r="AA1966" s="36">
        <f t="shared" ca="1" si="125"/>
        <v>2.6244196616761882E-2</v>
      </c>
      <c r="AB1966" s="72"/>
      <c r="AC1966" s="16"/>
      <c r="AD1966" s="36"/>
      <c r="AE1966" s="24">
        <f t="shared" si="128"/>
        <v>3</v>
      </c>
      <c r="AH1966" s="25" t="str">
        <f t="shared" ca="1" si="7"/>
        <v>-</v>
      </c>
      <c r="AI1966" s="15">
        <f t="shared" ca="1" si="8"/>
        <v>25.868156557987454</v>
      </c>
      <c r="AJ1966" s="15">
        <f t="shared" ca="1" si="9"/>
        <v>28.447359276453376</v>
      </c>
      <c r="AK1966" s="17">
        <f t="shared" ca="1" si="10"/>
        <v>5.4210620327750959E-2</v>
      </c>
      <c r="AL1966" s="17">
        <f t="shared" ca="1" si="11"/>
        <v>4.406944081302739E-2</v>
      </c>
      <c r="AM1966" s="26">
        <f t="shared" ca="1" si="12"/>
        <v>0</v>
      </c>
      <c r="AN1966" s="26">
        <f t="shared" ca="1" si="13"/>
        <v>1</v>
      </c>
      <c r="AO1966" s="25">
        <f t="shared" si="20"/>
        <v>0</v>
      </c>
      <c r="AP1966" s="26">
        <f t="shared" si="21"/>
        <v>0</v>
      </c>
      <c r="AQ1966" s="25">
        <f t="shared" si="22"/>
        <v>1</v>
      </c>
      <c r="AR1966" s="26">
        <f t="shared" si="23"/>
        <v>0</v>
      </c>
      <c r="AT1966" s="74"/>
      <c r="AU1966">
        <f t="shared" si="121"/>
        <v>13499986.152965</v>
      </c>
      <c r="AY1966">
        <v>544320</v>
      </c>
      <c r="AZ1966">
        <v>589500</v>
      </c>
      <c r="BA1966">
        <f t="shared" si="107"/>
        <v>5895000</v>
      </c>
      <c r="BL1966" s="16">
        <v>2358</v>
      </c>
      <c r="BM1966">
        <f t="shared" si="108"/>
        <v>23580</v>
      </c>
    </row>
    <row r="1967" spans="1:65" x14ac:dyDescent="0.2">
      <c r="A1967" s="40">
        <v>40921</v>
      </c>
      <c r="B1967" s="13">
        <v>22.55</v>
      </c>
      <c r="C1967" s="14">
        <v>24.1</v>
      </c>
      <c r="D1967" s="31">
        <f t="shared" si="14"/>
        <v>802.06398525339637</v>
      </c>
      <c r="E1967" s="31">
        <f t="shared" si="15"/>
        <v>5773.4907132937979</v>
      </c>
      <c r="F1967" s="16">
        <f t="shared" si="0"/>
        <v>6575.5546985471938</v>
      </c>
      <c r="G1967" s="16">
        <f t="shared" si="1"/>
        <v>23.910936227567632</v>
      </c>
      <c r="H1967" s="17">
        <f t="shared" si="2"/>
        <v>6.4315352697095429E-2</v>
      </c>
      <c r="I1967">
        <v>20.91</v>
      </c>
      <c r="J1967" s="32">
        <f t="shared" si="16"/>
        <v>1.0148550972940746</v>
      </c>
      <c r="K1967" s="72">
        <f t="shared" ca="1" si="83"/>
        <v>1995.641941601267</v>
      </c>
      <c r="L1967" s="16">
        <v>2015.3599850000001</v>
      </c>
      <c r="M1967" s="21">
        <f t="shared" ca="1" si="84"/>
        <v>-9.7838815623467953E-3</v>
      </c>
      <c r="N1967" s="72"/>
      <c r="O1967" s="16"/>
      <c r="P1967" s="21"/>
      <c r="Q1967" s="33">
        <f t="shared" si="17"/>
        <v>0.98514490270592536</v>
      </c>
      <c r="R1967" s="5">
        <f t="shared" ca="1" si="109"/>
        <v>7.5938315159396241</v>
      </c>
      <c r="S1967" s="16">
        <v>7.29</v>
      </c>
      <c r="T1967" s="75">
        <f t="shared" ca="1" si="110"/>
        <v>4.1677848551388764E-2</v>
      </c>
      <c r="U1967" s="5">
        <f t="shared" ca="1" si="122"/>
        <v>14.359245226012641</v>
      </c>
      <c r="V1967" s="85">
        <v>14.6</v>
      </c>
      <c r="W1967" s="36">
        <f t="shared" ca="1" si="123"/>
        <v>-1.6490053012832778E-2</v>
      </c>
      <c r="X1967" s="32">
        <f t="shared" si="18"/>
        <v>1.0297101945881493</v>
      </c>
      <c r="Y1967" s="72">
        <f t="shared" ca="1" si="124"/>
        <v>2852991.3975829538</v>
      </c>
      <c r="Z1967" s="16">
        <v>2843997.082891</v>
      </c>
      <c r="AA1967" s="36">
        <f t="shared" ca="1" si="125"/>
        <v>3.1625611524224431E-3</v>
      </c>
      <c r="AB1967" s="72"/>
      <c r="AC1967" s="16"/>
      <c r="AD1967" s="36"/>
      <c r="AE1967" s="24">
        <f t="shared" si="128"/>
        <v>2</v>
      </c>
      <c r="AH1967" s="25" t="str">
        <f t="shared" ca="1" si="7"/>
        <v>-</v>
      </c>
      <c r="AI1967" s="15">
        <f t="shared" ca="1" si="8"/>
        <v>25.617749481130524</v>
      </c>
      <c r="AJ1967" s="15">
        <f t="shared" ca="1" si="9"/>
        <v>28.277415014184491</v>
      </c>
      <c r="AK1967" s="17">
        <f t="shared" ca="1" si="10"/>
        <v>5.7232389284629669E-2</v>
      </c>
      <c r="AL1967" s="17">
        <f t="shared" ca="1" si="11"/>
        <v>4.1733218153206027E-2</v>
      </c>
      <c r="AM1967" s="26">
        <f t="shared" ca="1" si="12"/>
        <v>0</v>
      </c>
      <c r="AN1967" s="26">
        <f t="shared" ca="1" si="13"/>
        <v>1</v>
      </c>
      <c r="AO1967" s="25">
        <f t="shared" si="20"/>
        <v>0</v>
      </c>
      <c r="AP1967" s="26">
        <f t="shared" si="21"/>
        <v>0</v>
      </c>
      <c r="AQ1967" s="25">
        <f t="shared" si="22"/>
        <v>1</v>
      </c>
      <c r="AR1967" s="26">
        <f t="shared" si="23"/>
        <v>0</v>
      </c>
      <c r="AT1967" s="74"/>
      <c r="AU1967">
        <f t="shared" si="121"/>
        <v>14219985.414455</v>
      </c>
      <c r="AY1967">
        <v>573350.5</v>
      </c>
      <c r="AZ1967">
        <v>620750</v>
      </c>
      <c r="BA1967">
        <f t="shared" si="107"/>
        <v>6207500</v>
      </c>
      <c r="BL1967" s="16">
        <v>2483</v>
      </c>
      <c r="BM1967">
        <f t="shared" si="108"/>
        <v>24830</v>
      </c>
    </row>
    <row r="1968" spans="1:65" x14ac:dyDescent="0.2">
      <c r="A1968" s="40">
        <v>40925</v>
      </c>
      <c r="B1968" s="13">
        <v>22.45</v>
      </c>
      <c r="C1968" s="14">
        <v>23.95</v>
      </c>
      <c r="D1968" s="31">
        <f t="shared" si="14"/>
        <v>401.03199262669818</v>
      </c>
      <c r="E1968" s="31">
        <f t="shared" si="15"/>
        <v>6148.7301918718913</v>
      </c>
      <c r="F1968" s="16">
        <f t="shared" si="0"/>
        <v>6549.7621844985897</v>
      </c>
      <c r="G1968" s="16">
        <f t="shared" si="1"/>
        <v>23.858157277776627</v>
      </c>
      <c r="H1968" s="17">
        <f t="shared" si="2"/>
        <v>6.2630480167014668E-2</v>
      </c>
      <c r="I1968">
        <v>22.2</v>
      </c>
      <c r="J1968" s="32">
        <f t="shared" si="16"/>
        <v>0.99387885902137618</v>
      </c>
      <c r="K1968" s="72">
        <f t="shared" ca="1" si="83"/>
        <v>1983.3454756164936</v>
      </c>
      <c r="L1968" s="16">
        <v>1998.079956</v>
      </c>
      <c r="M1968" s="21">
        <f t="shared" ca="1" si="84"/>
        <v>-7.3743197009011382E-3</v>
      </c>
      <c r="N1968" s="72"/>
      <c r="O1968" s="16"/>
      <c r="P1968" s="21"/>
      <c r="Q1968" s="33">
        <f t="shared" si="17"/>
        <v>1.0061211409786237</v>
      </c>
      <c r="R1968" s="5">
        <f t="shared" ca="1" si="109"/>
        <v>7.6399961437661101</v>
      </c>
      <c r="S1968" s="16">
        <v>7.36</v>
      </c>
      <c r="T1968" s="75">
        <f t="shared" ca="1" si="110"/>
        <v>3.8042954316047525E-2</v>
      </c>
      <c r="U1968" s="5">
        <f t="shared" ca="1" si="122"/>
        <v>14.446645586282928</v>
      </c>
      <c r="V1968" s="85">
        <v>14.72</v>
      </c>
      <c r="W1968" s="36">
        <f t="shared" ca="1" si="123"/>
        <v>-1.8570272670996771E-2</v>
      </c>
      <c r="X1968" s="32">
        <f t="shared" si="18"/>
        <v>0.98775771804275236</v>
      </c>
      <c r="Y1968" s="72">
        <f t="shared" ca="1" si="124"/>
        <v>2817878.8068418815</v>
      </c>
      <c r="Z1968" s="16">
        <v>2801997.1259710002</v>
      </c>
      <c r="AA1968" s="36">
        <f t="shared" ca="1" si="125"/>
        <v>5.6679861387715341E-3</v>
      </c>
      <c r="AB1968" s="72"/>
      <c r="AC1968" s="16"/>
      <c r="AD1968" s="36"/>
      <c r="AE1968" s="24">
        <f t="shared" si="128"/>
        <v>1</v>
      </c>
      <c r="AH1968" s="25" t="str">
        <f t="shared" ca="1" si="7"/>
        <v>-</v>
      </c>
      <c r="AI1968" s="15">
        <f t="shared" ca="1" si="8"/>
        <v>25.351705183633221</v>
      </c>
      <c r="AJ1968" s="15">
        <f t="shared" ca="1" si="9"/>
        <v>28.108975162188514</v>
      </c>
      <c r="AK1968" s="17">
        <f t="shared" ca="1" si="10"/>
        <v>5.8449491170388966E-2</v>
      </c>
      <c r="AL1968" s="17">
        <f t="shared" ca="1" si="11"/>
        <v>4.2383599952812719E-2</v>
      </c>
      <c r="AM1968" s="26">
        <f t="shared" ca="1" si="12"/>
        <v>0</v>
      </c>
      <c r="AN1968" s="26">
        <f t="shared" ca="1" si="13"/>
        <v>1</v>
      </c>
      <c r="AO1968" s="25">
        <f t="shared" si="20"/>
        <v>0</v>
      </c>
      <c r="AP1968" s="26">
        <f t="shared" si="21"/>
        <v>0</v>
      </c>
      <c r="AQ1968" s="25">
        <f t="shared" si="22"/>
        <v>1</v>
      </c>
      <c r="AR1968" s="26">
        <f t="shared" si="23"/>
        <v>0</v>
      </c>
      <c r="AT1968" s="74"/>
      <c r="AU1968">
        <f t="shared" si="121"/>
        <v>14009985.629855001</v>
      </c>
      <c r="AY1968">
        <v>564883.25</v>
      </c>
      <c r="AZ1968">
        <v>611000</v>
      </c>
      <c r="BA1968">
        <f t="shared" si="107"/>
        <v>6110000</v>
      </c>
      <c r="BL1968" s="16">
        <v>2444</v>
      </c>
      <c r="BM1968">
        <f t="shared" si="108"/>
        <v>24440</v>
      </c>
    </row>
    <row r="1969" spans="1:65" x14ac:dyDescent="0.2">
      <c r="A1969" s="41">
        <v>40926</v>
      </c>
      <c r="B1969" s="13">
        <v>23.2</v>
      </c>
      <c r="C1969" s="14">
        <v>24.95</v>
      </c>
      <c r="D1969" s="31">
        <f t="shared" si="14"/>
        <v>6524.6453582380445</v>
      </c>
      <c r="E1969" s="31">
        <f t="shared" si="15"/>
        <v>0</v>
      </c>
      <c r="F1969" s="16">
        <f t="shared" si="0"/>
        <v>6524.6453582380445</v>
      </c>
      <c r="G1969" s="16">
        <f t="shared" si="1"/>
        <v>23.2</v>
      </c>
      <c r="H1969" s="17">
        <f t="shared" si="2"/>
        <v>7.0140280561122204E-2</v>
      </c>
      <c r="I1969">
        <v>20.89</v>
      </c>
      <c r="J1969" s="32">
        <f t="shared" si="16"/>
        <v>0.96868475991649261</v>
      </c>
      <c r="K1969" s="72">
        <f t="shared" ca="1" si="83"/>
        <v>1921.1582109151814</v>
      </c>
      <c r="L1969" s="16">
        <v>1929.599976</v>
      </c>
      <c r="M1969" s="21">
        <f t="shared" ca="1" si="84"/>
        <v>-4.3748783114716406E-3</v>
      </c>
      <c r="N1969" s="72"/>
      <c r="O1969" s="16"/>
      <c r="P1969" s="21"/>
      <c r="Q1969" s="33">
        <f t="shared" si="17"/>
        <v>1.0313152400835073</v>
      </c>
      <c r="R1969" s="5">
        <f t="shared" ca="1" si="109"/>
        <v>7.8789162182839947</v>
      </c>
      <c r="S1969" s="16">
        <v>7.63</v>
      </c>
      <c r="T1969" s="75">
        <f t="shared" ca="1" si="110"/>
        <v>3.2623357573262755E-2</v>
      </c>
      <c r="U1969" s="5">
        <f t="shared" ca="1" si="122"/>
        <v>14.898535685930913</v>
      </c>
      <c r="V1969" s="85">
        <v>15.24</v>
      </c>
      <c r="W1969" s="36">
        <f t="shared" ca="1" si="123"/>
        <v>-2.2405794886423056E-2</v>
      </c>
      <c r="X1969" s="32">
        <f t="shared" si="18"/>
        <v>0.93736951983298522</v>
      </c>
      <c r="Y1969" s="72">
        <f t="shared" ca="1" si="124"/>
        <v>2641219.8657297385</v>
      </c>
      <c r="Z1969" s="16">
        <v>2603997.3290610001</v>
      </c>
      <c r="AA1969" s="36">
        <f t="shared" ca="1" si="125"/>
        <v>1.4294383582244601E-2</v>
      </c>
      <c r="AB1969" s="72"/>
      <c r="AC1969" s="16"/>
      <c r="AD1969" s="36"/>
      <c r="AE1969" s="24">
        <v>20</v>
      </c>
      <c r="AH1969" s="25" t="str">
        <f t="shared" ca="1" si="7"/>
        <v>-</v>
      </c>
      <c r="AI1969" s="15">
        <f t="shared" ca="1" si="8"/>
        <v>25.101575987756252</v>
      </c>
      <c r="AJ1969" s="15">
        <f t="shared" ca="1" si="9"/>
        <v>27.878487357310465</v>
      </c>
      <c r="AK1969" s="17">
        <f t="shared" ca="1" si="10"/>
        <v>6.1167833306697485E-2</v>
      </c>
      <c r="AL1969" s="17">
        <f t="shared" ca="1" si="11"/>
        <v>4.4603905949421319E-2</v>
      </c>
      <c r="AM1969" s="26">
        <f t="shared" ca="1" si="12"/>
        <v>0</v>
      </c>
      <c r="AN1969" s="26">
        <f t="shared" ca="1" si="13"/>
        <v>1</v>
      </c>
      <c r="AO1969" s="25">
        <f t="shared" si="20"/>
        <v>0</v>
      </c>
      <c r="AP1969" s="26">
        <f t="shared" si="21"/>
        <v>0</v>
      </c>
      <c r="AQ1969" s="25">
        <f t="shared" si="22"/>
        <v>1</v>
      </c>
      <c r="AR1969" s="26">
        <f t="shared" si="23"/>
        <v>0</v>
      </c>
      <c r="AT1969" s="74"/>
      <c r="AU1969">
        <f t="shared" si="121"/>
        <v>13019986.645305</v>
      </c>
      <c r="AY1969">
        <v>524966.5</v>
      </c>
      <c r="AZ1969">
        <v>569000</v>
      </c>
      <c r="BA1969">
        <f t="shared" si="107"/>
        <v>5690000</v>
      </c>
      <c r="BL1969" s="16">
        <v>2276</v>
      </c>
      <c r="BM1969">
        <f t="shared" si="108"/>
        <v>22760</v>
      </c>
    </row>
    <row r="1970" spans="1:65" x14ac:dyDescent="0.2">
      <c r="A1970" s="40">
        <v>40927</v>
      </c>
      <c r="B1970" s="13">
        <v>22.55</v>
      </c>
      <c r="C1970" s="14">
        <v>24.4</v>
      </c>
      <c r="D1970" s="31">
        <f t="shared" si="14"/>
        <v>6198.4130903261421</v>
      </c>
      <c r="E1970" s="31">
        <f t="shared" si="15"/>
        <v>303.35024511247019</v>
      </c>
      <c r="F1970" s="31">
        <f t="shared" si="0"/>
        <v>6501.7633354386126</v>
      </c>
      <c r="G1970" s="16">
        <f t="shared" si="1"/>
        <v>22.636314731020615</v>
      </c>
      <c r="H1970" s="17">
        <f t="shared" si="2"/>
        <v>7.5819672131147486E-2</v>
      </c>
      <c r="I1970">
        <v>19.87</v>
      </c>
      <c r="J1970" s="32">
        <f t="shared" si="16"/>
        <v>0.97228141628083764</v>
      </c>
      <c r="K1970" s="72">
        <f t="shared" ca="1" si="83"/>
        <v>1867.8302754060389</v>
      </c>
      <c r="L1970" s="16">
        <v>1875.839966</v>
      </c>
      <c r="M1970" s="21">
        <f t="shared" ca="1" si="84"/>
        <v>-4.2699221357570052E-3</v>
      </c>
      <c r="N1970" s="72"/>
      <c r="O1970" s="16"/>
      <c r="P1970" s="21"/>
      <c r="Q1970" s="33">
        <f t="shared" si="17"/>
        <v>1.0277185837191625</v>
      </c>
      <c r="R1970" s="5">
        <f t="shared" ca="1" si="109"/>
        <v>8.096971293869446</v>
      </c>
      <c r="S1970" s="16">
        <v>7.83</v>
      </c>
      <c r="T1970" s="75">
        <f t="shared" ca="1" si="110"/>
        <v>3.4095950685752996E-2</v>
      </c>
      <c r="U1970" s="5">
        <f t="shared" ca="1" si="122"/>
        <v>15.310977798728631</v>
      </c>
      <c r="V1970" s="85">
        <v>15.66</v>
      </c>
      <c r="W1970" s="36">
        <f t="shared" ca="1" si="123"/>
        <v>-2.2287496888337744E-2</v>
      </c>
      <c r="X1970" s="32">
        <f t="shared" si="18"/>
        <v>0.94456283256167528</v>
      </c>
      <c r="Y1970" s="72">
        <f t="shared" ca="1" si="124"/>
        <v>2494633.9273190461</v>
      </c>
      <c r="Z1970" s="16">
        <v>2456997.4798400002</v>
      </c>
      <c r="AA1970" s="36">
        <f t="shared" ca="1" si="125"/>
        <v>1.5318065153854711E-2</v>
      </c>
      <c r="AB1970" s="72"/>
      <c r="AC1970" s="16"/>
      <c r="AD1970" s="36"/>
      <c r="AE1970" s="24">
        <f t="shared" ref="AE1970:AE1988" si="129">AE1969-1</f>
        <v>19</v>
      </c>
      <c r="AH1970" s="25" t="str">
        <f t="shared" ca="1" si="7"/>
        <v>-</v>
      </c>
      <c r="AI1970" s="15">
        <f t="shared" ca="1" si="8"/>
        <v>24.822980565561704</v>
      </c>
      <c r="AJ1970" s="15">
        <f t="shared" ca="1" si="9"/>
        <v>27.606532040712732</v>
      </c>
      <c r="AK1970" s="17">
        <f t="shared" ca="1" si="10"/>
        <v>6.4643064074150922E-2</v>
      </c>
      <c r="AL1970" s="17">
        <f t="shared" ca="1" si="11"/>
        <v>4.7685438487921068E-2</v>
      </c>
      <c r="AM1970" s="26">
        <f t="shared" ca="1" si="12"/>
        <v>0</v>
      </c>
      <c r="AN1970" s="26">
        <f t="shared" ca="1" si="13"/>
        <v>1</v>
      </c>
      <c r="AO1970" s="25">
        <f t="shared" si="20"/>
        <v>0</v>
      </c>
      <c r="AP1970" s="26">
        <f t="shared" si="21"/>
        <v>0</v>
      </c>
      <c r="AQ1970" s="25">
        <f t="shared" si="22"/>
        <v>1</v>
      </c>
      <c r="AR1970" s="26">
        <f t="shared" si="23"/>
        <v>0</v>
      </c>
      <c r="AT1970" s="74"/>
      <c r="AU1970">
        <f t="shared" si="121"/>
        <v>12284987.3992</v>
      </c>
      <c r="AY1970">
        <v>495331.25</v>
      </c>
      <c r="AZ1970">
        <v>537500</v>
      </c>
      <c r="BA1970">
        <f t="shared" si="107"/>
        <v>5375000</v>
      </c>
      <c r="BL1970" s="16">
        <v>2150</v>
      </c>
      <c r="BM1970">
        <f t="shared" si="108"/>
        <v>21500</v>
      </c>
    </row>
    <row r="1971" spans="1:65" x14ac:dyDescent="0.2">
      <c r="A1971" s="40">
        <v>40928</v>
      </c>
      <c r="B1971" s="13">
        <v>21.85</v>
      </c>
      <c r="C1971" s="14">
        <v>23.9</v>
      </c>
      <c r="D1971" s="31">
        <f t="shared" si="14"/>
        <v>5872.1808224142396</v>
      </c>
      <c r="E1971" s="31">
        <f t="shared" si="15"/>
        <v>604.84768943269137</v>
      </c>
      <c r="F1971" s="16">
        <f t="shared" si="0"/>
        <v>6477.028511846931</v>
      </c>
      <c r="G1971" s="16">
        <f t="shared" si="1"/>
        <v>22.041436205826347</v>
      </c>
      <c r="H1971" s="17">
        <f t="shared" si="2"/>
        <v>8.5774058577405721E-2</v>
      </c>
      <c r="I1971">
        <v>18.28</v>
      </c>
      <c r="J1971" s="32">
        <f t="shared" si="16"/>
        <v>0.97001582061773672</v>
      </c>
      <c r="K1971" s="72">
        <f t="shared" ca="1" si="83"/>
        <v>1811.7510529012488</v>
      </c>
      <c r="L1971" s="16">
        <v>1818.880005</v>
      </c>
      <c r="M1971" s="21">
        <f t="shared" ca="1" si="84"/>
        <v>-3.9194185867973972E-3</v>
      </c>
      <c r="N1971" s="72"/>
      <c r="O1971" s="16"/>
      <c r="P1971" s="21"/>
      <c r="Q1971" s="33">
        <f t="shared" si="17"/>
        <v>1.0299841793822633</v>
      </c>
      <c r="R1971" s="5">
        <f t="shared" ca="1" si="109"/>
        <v>8.3394049104841805</v>
      </c>
      <c r="S1971" s="16">
        <v>8.06</v>
      </c>
      <c r="T1971" s="75">
        <f t="shared" ca="1" si="110"/>
        <v>3.4665621648161289E-2</v>
      </c>
      <c r="U1971" s="5">
        <f t="shared" ca="1" si="122"/>
        <v>15.769525008557981</v>
      </c>
      <c r="V1971" s="85">
        <v>16.13</v>
      </c>
      <c r="W1971" s="36">
        <f t="shared" ca="1" si="123"/>
        <v>-2.2348108582890158E-2</v>
      </c>
      <c r="X1971" s="32">
        <f t="shared" si="18"/>
        <v>0.94003164123547345</v>
      </c>
      <c r="Y1971" s="72">
        <f t="shared" ca="1" si="124"/>
        <v>2344880.4908976704</v>
      </c>
      <c r="Z1971" s="16">
        <v>2312997.627541</v>
      </c>
      <c r="AA1971" s="36">
        <f t="shared" ca="1" si="125"/>
        <v>1.3784217924410825E-2</v>
      </c>
      <c r="AB1971" s="72"/>
      <c r="AC1971" s="16"/>
      <c r="AD1971" s="36"/>
      <c r="AE1971" s="24">
        <f t="shared" si="129"/>
        <v>18</v>
      </c>
      <c r="AH1971" s="25" t="str">
        <f t="shared" ca="1" si="7"/>
        <v>-</v>
      </c>
      <c r="AI1971" s="15">
        <f t="shared" ca="1" si="8"/>
        <v>24.534150918468228</v>
      </c>
      <c r="AJ1971" s="15">
        <f t="shared" ca="1" si="9"/>
        <v>27.352329037370666</v>
      </c>
      <c r="AK1971" s="17">
        <f t="shared" ca="1" si="10"/>
        <v>7.0657167004753732E-2</v>
      </c>
      <c r="AL1971" s="17">
        <f t="shared" ca="1" si="11"/>
        <v>5.1257195011604348E-2</v>
      </c>
      <c r="AM1971" s="26">
        <f t="shared" ca="1" si="12"/>
        <v>0</v>
      </c>
      <c r="AN1971" s="26">
        <f t="shared" ca="1" si="13"/>
        <v>1</v>
      </c>
      <c r="AO1971" s="25">
        <f t="shared" si="20"/>
        <v>0</v>
      </c>
      <c r="AP1971" s="26">
        <f t="shared" si="21"/>
        <v>0</v>
      </c>
      <c r="AQ1971" s="25">
        <f t="shared" si="22"/>
        <v>1</v>
      </c>
      <c r="AR1971" s="26">
        <f t="shared" si="23"/>
        <v>0</v>
      </c>
      <c r="AT1971" s="74"/>
      <c r="AU1971">
        <f t="shared" si="121"/>
        <v>11564988.137705</v>
      </c>
      <c r="AY1971">
        <v>466300.75</v>
      </c>
      <c r="AZ1971">
        <v>505000</v>
      </c>
      <c r="BA1971">
        <f t="shared" si="107"/>
        <v>5050000</v>
      </c>
      <c r="BL1971" s="16">
        <v>2020</v>
      </c>
      <c r="BM1971">
        <f t="shared" si="108"/>
        <v>20200</v>
      </c>
    </row>
    <row r="1972" spans="1:65" x14ac:dyDescent="0.2">
      <c r="A1972" s="40">
        <v>40931</v>
      </c>
      <c r="B1972" s="13">
        <v>21.3</v>
      </c>
      <c r="C1972" s="14">
        <v>23.5</v>
      </c>
      <c r="D1972" s="31">
        <f t="shared" si="14"/>
        <v>5545.9485545023372</v>
      </c>
      <c r="E1972" s="31">
        <f t="shared" si="15"/>
        <v>903.09769168687808</v>
      </c>
      <c r="F1972" s="16">
        <f t="shared" si="0"/>
        <v>6449.0462461892148</v>
      </c>
      <c r="G1972" s="16">
        <f t="shared" si="1"/>
        <v>21.608078876451717</v>
      </c>
      <c r="H1972" s="17">
        <f t="shared" si="2"/>
        <v>9.3617021276595769E-2</v>
      </c>
      <c r="I1972">
        <v>18.670000000000002</v>
      </c>
      <c r="J1972" s="32">
        <f t="shared" si="16"/>
        <v>0.97610367865040171</v>
      </c>
      <c r="K1972" s="72">
        <f t="shared" ca="1" si="83"/>
        <v>1768.3847710927464</v>
      </c>
      <c r="L1972" s="16">
        <v>1774.079956</v>
      </c>
      <c r="M1972" s="21">
        <f t="shared" ca="1" si="84"/>
        <v>-3.2102188449806448E-3</v>
      </c>
      <c r="N1972" s="72"/>
      <c r="O1972" s="16"/>
      <c r="P1972" s="21"/>
      <c r="Q1972" s="33">
        <f t="shared" si="17"/>
        <v>1.0238963213495984</v>
      </c>
      <c r="R1972" s="5">
        <f t="shared" ca="1" si="109"/>
        <v>8.5383302996605224</v>
      </c>
      <c r="S1972" s="16">
        <v>8.27</v>
      </c>
      <c r="T1972" s="75">
        <f t="shared" ca="1" si="110"/>
        <v>3.2446227286641212E-2</v>
      </c>
      <c r="U1972" s="5">
        <f t="shared" ca="1" si="122"/>
        <v>16.145805868108109</v>
      </c>
      <c r="V1972" s="85">
        <v>16.53</v>
      </c>
      <c r="W1972" s="36">
        <f t="shared" ca="1" si="123"/>
        <v>-2.324223423423424E-2</v>
      </c>
      <c r="X1972" s="32">
        <f t="shared" si="18"/>
        <v>0.9522073573008033</v>
      </c>
      <c r="Y1972" s="72">
        <f t="shared" ca="1" si="124"/>
        <v>2232665.5070475284</v>
      </c>
      <c r="Z1972" s="16">
        <v>2189997.753703</v>
      </c>
      <c r="AA1972" s="36">
        <f t="shared" ca="1" si="125"/>
        <v>1.948301237861216E-2</v>
      </c>
      <c r="AB1972" s="72"/>
      <c r="AC1972" s="16"/>
      <c r="AD1972" s="36"/>
      <c r="AE1972" s="24">
        <f t="shared" si="129"/>
        <v>17</v>
      </c>
      <c r="AH1972" s="25" t="str">
        <f t="shared" ca="1" si="7"/>
        <v>-</v>
      </c>
      <c r="AI1972" s="15">
        <f t="shared" ca="1" si="8"/>
        <v>24.304529639891292</v>
      </c>
      <c r="AJ1972" s="15">
        <f t="shared" ca="1" si="9"/>
        <v>27.071548174639354</v>
      </c>
      <c r="AK1972" s="17">
        <f t="shared" ca="1" si="10"/>
        <v>7.5382810901730213E-2</v>
      </c>
      <c r="AL1972" s="17">
        <f t="shared" ca="1" si="11"/>
        <v>5.6185749616299324E-2</v>
      </c>
      <c r="AM1972" s="26">
        <f t="shared" ca="1" si="12"/>
        <v>0</v>
      </c>
      <c r="AN1972" s="26">
        <f t="shared" ca="1" si="13"/>
        <v>1</v>
      </c>
      <c r="AO1972" s="25">
        <f t="shared" si="20"/>
        <v>0</v>
      </c>
      <c r="AP1972" s="26">
        <f t="shared" si="21"/>
        <v>0</v>
      </c>
      <c r="AQ1972" s="25">
        <f t="shared" si="22"/>
        <v>1</v>
      </c>
      <c r="AR1972" s="26">
        <f t="shared" si="23"/>
        <v>0</v>
      </c>
      <c r="AT1972" s="74"/>
      <c r="AU1972">
        <f t="shared" si="121"/>
        <v>10949988.768515</v>
      </c>
      <c r="AY1972">
        <v>441504</v>
      </c>
      <c r="AZ1972">
        <v>477500</v>
      </c>
      <c r="BA1972">
        <f t="shared" si="107"/>
        <v>4775000</v>
      </c>
      <c r="BL1972" s="16">
        <v>1910</v>
      </c>
      <c r="BM1972">
        <f t="shared" si="108"/>
        <v>19100</v>
      </c>
    </row>
    <row r="1973" spans="1:65" x14ac:dyDescent="0.2">
      <c r="A1973" s="40">
        <v>40932</v>
      </c>
      <c r="B1973" s="13">
        <v>21.2</v>
      </c>
      <c r="C1973" s="14">
        <v>23.25</v>
      </c>
      <c r="D1973" s="31">
        <f t="shared" si="14"/>
        <v>5219.7162865904347</v>
      </c>
      <c r="E1973" s="31">
        <f t="shared" si="15"/>
        <v>1198.7890664325596</v>
      </c>
      <c r="F1973" s="31">
        <f t="shared" si="0"/>
        <v>6418.5053530229943</v>
      </c>
      <c r="G1973" s="16">
        <f t="shared" si="1"/>
        <v>21.582880039981475</v>
      </c>
      <c r="H1973" s="17">
        <f t="shared" si="2"/>
        <v>8.8172043010752765E-2</v>
      </c>
      <c r="I1973">
        <v>18.91</v>
      </c>
      <c r="J1973" s="32">
        <f t="shared" si="16"/>
        <v>0.9941036236031161</v>
      </c>
      <c r="K1973" s="72">
        <f t="shared" ca="1" si="83"/>
        <v>1757.886040454626</v>
      </c>
      <c r="L1973" s="16">
        <v>1780.4799800000001</v>
      </c>
      <c r="M1973" s="21">
        <f t="shared" ca="1" si="84"/>
        <v>-1.26898026370249E-2</v>
      </c>
      <c r="N1973" s="72"/>
      <c r="O1973" s="16"/>
      <c r="P1973" s="21"/>
      <c r="Q1973" s="33">
        <f t="shared" si="17"/>
        <v>1.0058963763968838</v>
      </c>
      <c r="R1973" s="5">
        <f t="shared" ca="1" si="109"/>
        <v>8.5883177159824573</v>
      </c>
      <c r="S1973" s="16">
        <v>8.23</v>
      </c>
      <c r="T1973" s="75">
        <f t="shared" ca="1" si="110"/>
        <v>4.3537997081708003E-2</v>
      </c>
      <c r="U1973" s="5">
        <f t="shared" ca="1" si="122"/>
        <v>16.24045159880405</v>
      </c>
      <c r="V1973" s="85">
        <v>16.45</v>
      </c>
      <c r="W1973" s="36">
        <f t="shared" ca="1" si="123"/>
        <v>-1.2738504631972595E-2</v>
      </c>
      <c r="X1973" s="32">
        <f t="shared" si="18"/>
        <v>0.98820724720623221</v>
      </c>
      <c r="Y1973" s="72">
        <f t="shared" ca="1" si="124"/>
        <v>2206191.0287583512</v>
      </c>
      <c r="Z1973" s="16">
        <v>2204997.738318</v>
      </c>
      <c r="AA1973" s="36">
        <f t="shared" ca="1" si="125"/>
        <v>5.4117535796725737E-4</v>
      </c>
      <c r="AB1973" s="72"/>
      <c r="AC1973" s="16"/>
      <c r="AD1973" s="36"/>
      <c r="AE1973" s="24">
        <f t="shared" si="129"/>
        <v>16</v>
      </c>
      <c r="AH1973" s="25" t="str">
        <f t="shared" ca="1" si="7"/>
        <v>-</v>
      </c>
      <c r="AI1973" s="15">
        <f t="shared" ca="1" si="8"/>
        <v>24.165619165604696</v>
      </c>
      <c r="AJ1973" s="15">
        <f t="shared" ca="1" si="9"/>
        <v>26.804034377875084</v>
      </c>
      <c r="AK1973" s="17">
        <f t="shared" ca="1" si="10"/>
        <v>7.935892595400644E-2</v>
      </c>
      <c r="AL1973" s="17">
        <f t="shared" ca="1" si="11"/>
        <v>6.0284072925940298E-2</v>
      </c>
      <c r="AM1973" s="26">
        <f t="shared" ca="1" si="12"/>
        <v>0</v>
      </c>
      <c r="AN1973" s="26">
        <f t="shared" ca="1" si="13"/>
        <v>1</v>
      </c>
      <c r="AO1973" s="25">
        <f t="shared" si="20"/>
        <v>0</v>
      </c>
      <c r="AP1973" s="26">
        <f t="shared" si="21"/>
        <v>0</v>
      </c>
      <c r="AQ1973" s="25">
        <f t="shared" si="22"/>
        <v>1</v>
      </c>
      <c r="AR1973" s="26">
        <f t="shared" si="23"/>
        <v>0</v>
      </c>
      <c r="AT1973" s="74"/>
      <c r="AU1973">
        <f t="shared" si="121"/>
        <v>11024988.69159</v>
      </c>
      <c r="AY1973">
        <v>444528</v>
      </c>
      <c r="AZ1973">
        <v>482500</v>
      </c>
      <c r="BA1973">
        <f t="shared" si="107"/>
        <v>4825000</v>
      </c>
      <c r="BL1973" s="16">
        <v>1930</v>
      </c>
      <c r="BM1973">
        <f t="shared" si="108"/>
        <v>19300</v>
      </c>
    </row>
    <row r="1974" spans="1:65" x14ac:dyDescent="0.2">
      <c r="A1974" s="40">
        <v>40933</v>
      </c>
      <c r="B1974" s="13">
        <v>20.6</v>
      </c>
      <c r="C1974" s="14">
        <v>22.5</v>
      </c>
      <c r="D1974" s="31">
        <f t="shared" si="14"/>
        <v>4893.4840186785323</v>
      </c>
      <c r="E1974" s="31">
        <f t="shared" si="15"/>
        <v>1496.2567687866381</v>
      </c>
      <c r="F1974" s="16">
        <f t="shared" si="0"/>
        <v>6389.7407874651708</v>
      </c>
      <c r="G1974" s="16">
        <f t="shared" si="1"/>
        <v>21.044914426931296</v>
      </c>
      <c r="H1974" s="17">
        <f t="shared" si="2"/>
        <v>8.4444444444444433E-2</v>
      </c>
      <c r="I1974">
        <v>18.309999999999999</v>
      </c>
      <c r="J1974" s="32">
        <f t="shared" si="16"/>
        <v>0.97070462761382859</v>
      </c>
      <c r="K1974" s="72">
        <f t="shared" ca="1" si="83"/>
        <v>1706.3185482628523</v>
      </c>
      <c r="L1974" s="16">
        <v>1705.599976</v>
      </c>
      <c r="M1974" s="21">
        <f t="shared" ca="1" si="84"/>
        <v>4.2130175478636162E-4</v>
      </c>
      <c r="N1974" s="72"/>
      <c r="O1974" s="16"/>
      <c r="P1974" s="21"/>
      <c r="Q1974" s="33">
        <f t="shared" si="17"/>
        <v>1.0292953723861715</v>
      </c>
      <c r="R1974" s="5">
        <f t="shared" ca="1" si="109"/>
        <v>8.8395474223819743</v>
      </c>
      <c r="S1974" s="16">
        <v>8.6</v>
      </c>
      <c r="T1974" s="75">
        <f t="shared" ca="1" si="110"/>
        <v>2.7854351439764499E-2</v>
      </c>
      <c r="U1974" s="5">
        <f t="shared" ca="1" si="122"/>
        <v>16.715649389017926</v>
      </c>
      <c r="V1974" s="85">
        <v>17.190000000000001</v>
      </c>
      <c r="W1974" s="36">
        <f t="shared" ca="1" si="123"/>
        <v>-2.7594567247357472E-2</v>
      </c>
      <c r="X1974" s="32">
        <f t="shared" si="18"/>
        <v>0.94140925522765706</v>
      </c>
      <c r="Y1974" s="72">
        <f t="shared" ca="1" si="124"/>
        <v>2076791.9640979182</v>
      </c>
      <c r="Z1974" s="16">
        <v>2021997.9260219999</v>
      </c>
      <c r="AA1974" s="36">
        <f t="shared" ca="1" si="125"/>
        <v>2.7098958594739011E-2</v>
      </c>
      <c r="AB1974" s="72"/>
      <c r="AC1974" s="16"/>
      <c r="AD1974" s="36"/>
      <c r="AE1974" s="24">
        <f t="shared" si="129"/>
        <v>15</v>
      </c>
      <c r="AH1974" s="25" t="str">
        <f t="shared" ca="1" si="7"/>
        <v>-</v>
      </c>
      <c r="AI1974" s="15">
        <f t="shared" ca="1" si="8"/>
        <v>23.970123139522219</v>
      </c>
      <c r="AJ1974" s="15">
        <f t="shared" ca="1" si="9"/>
        <v>26.490659160144766</v>
      </c>
      <c r="AK1974" s="17">
        <f t="shared" ca="1" si="10"/>
        <v>8.2994586666911396E-2</v>
      </c>
      <c r="AL1974" s="17">
        <f t="shared" ca="1" si="11"/>
        <v>6.452593910150814E-2</v>
      </c>
      <c r="AM1974" s="26">
        <f t="shared" ca="1" si="12"/>
        <v>0</v>
      </c>
      <c r="AN1974" s="26">
        <f t="shared" ca="1" si="13"/>
        <v>1</v>
      </c>
      <c r="AO1974" s="25">
        <f t="shared" si="20"/>
        <v>0</v>
      </c>
      <c r="AP1974" s="26">
        <f t="shared" si="21"/>
        <v>0</v>
      </c>
      <c r="AQ1974" s="25">
        <f t="shared" si="22"/>
        <v>1</v>
      </c>
      <c r="AR1974" s="26">
        <f t="shared" si="23"/>
        <v>0</v>
      </c>
      <c r="AT1974" s="74"/>
      <c r="AU1974">
        <f t="shared" si="121"/>
        <v>10109989.630109999</v>
      </c>
      <c r="AY1974">
        <v>407635.25</v>
      </c>
      <c r="AZ1974">
        <v>443000</v>
      </c>
      <c r="BA1974">
        <f t="shared" si="107"/>
        <v>4430000</v>
      </c>
      <c r="BL1974" s="16">
        <v>1772</v>
      </c>
      <c r="BM1974">
        <f t="shared" si="108"/>
        <v>17720</v>
      </c>
    </row>
    <row r="1975" spans="1:65" x14ac:dyDescent="0.2">
      <c r="A1975" s="40">
        <v>40934</v>
      </c>
      <c r="B1975" s="13">
        <v>20.55</v>
      </c>
      <c r="C1975" s="14">
        <v>22.55</v>
      </c>
      <c r="D1975" s="31">
        <f t="shared" si="14"/>
        <v>4567.2517507666298</v>
      </c>
      <c r="E1975" s="31">
        <f t="shared" si="15"/>
        <v>1794.9405340748685</v>
      </c>
      <c r="F1975" s="16">
        <f t="shared" si="0"/>
        <v>6362.1922848414979</v>
      </c>
      <c r="G1975" s="16">
        <f t="shared" si="1"/>
        <v>21.114252211726289</v>
      </c>
      <c r="H1975" s="17">
        <f t="shared" si="2"/>
        <v>8.8691796008869228E-2</v>
      </c>
      <c r="I1975">
        <v>18.57</v>
      </c>
      <c r="J1975" s="32">
        <f t="shared" si="16"/>
        <v>0.99896918297728254</v>
      </c>
      <c r="K1975" s="72">
        <f t="shared" ca="1" si="83"/>
        <v>1704.4901545759074</v>
      </c>
      <c r="L1975" s="16">
        <v>1704.959961</v>
      </c>
      <c r="M1975" s="21">
        <f t="shared" ca="1" si="84"/>
        <v>-2.7555276067428244E-4</v>
      </c>
      <c r="N1975" s="72"/>
      <c r="O1975" s="16"/>
      <c r="P1975" s="21"/>
      <c r="Q1975" s="33">
        <f t="shared" si="17"/>
        <v>1.0010308170227176</v>
      </c>
      <c r="R1975" s="5">
        <f t="shared" ca="1" si="109"/>
        <v>8.8482907548262357</v>
      </c>
      <c r="S1975" s="16">
        <v>8.61</v>
      </c>
      <c r="T1975" s="75">
        <f t="shared" ca="1" si="110"/>
        <v>2.7676045856705727E-2</v>
      </c>
      <c r="U1975" s="5">
        <f t="shared" ca="1" si="122"/>
        <v>16.732307307550634</v>
      </c>
      <c r="V1975" s="85">
        <v>17.12</v>
      </c>
      <c r="W1975" s="36">
        <f t="shared" ca="1" si="123"/>
        <v>-2.2645601194472349E-2</v>
      </c>
      <c r="X1975" s="32">
        <f t="shared" si="18"/>
        <v>0.99793836595456509</v>
      </c>
      <c r="Y1975" s="72">
        <f t="shared" ca="1" si="124"/>
        <v>2072373.9806844823</v>
      </c>
      <c r="Z1975" s="16">
        <v>2021997.9260219999</v>
      </c>
      <c r="AA1975" s="36">
        <f t="shared" ca="1" si="125"/>
        <v>2.4913999175849917E-2</v>
      </c>
      <c r="AB1975" s="72"/>
      <c r="AC1975" s="16"/>
      <c r="AD1975" s="36"/>
      <c r="AE1975" s="24">
        <f t="shared" si="129"/>
        <v>14</v>
      </c>
      <c r="AH1975" s="25" t="str">
        <f t="shared" ca="1" si="7"/>
        <v>-</v>
      </c>
      <c r="AI1975" s="15">
        <f t="shared" ca="1" si="8"/>
        <v>23.747983641797184</v>
      </c>
      <c r="AJ1975" s="15">
        <f t="shared" ca="1" si="9"/>
        <v>26.157659461484638</v>
      </c>
      <c r="AK1975" s="17">
        <f t="shared" ca="1" si="10"/>
        <v>8.6086505908202562E-2</v>
      </c>
      <c r="AL1975" s="17">
        <f t="shared" ca="1" si="11"/>
        <v>6.764669573190743E-2</v>
      </c>
      <c r="AM1975" s="26">
        <f t="shared" ca="1" si="12"/>
        <v>0</v>
      </c>
      <c r="AN1975" s="26">
        <f t="shared" ca="1" si="13"/>
        <v>1</v>
      </c>
      <c r="AO1975" s="25">
        <f t="shared" si="20"/>
        <v>0</v>
      </c>
      <c r="AP1975" s="26">
        <f t="shared" si="21"/>
        <v>0</v>
      </c>
      <c r="AQ1975" s="25">
        <f t="shared" si="22"/>
        <v>1</v>
      </c>
      <c r="AR1975" s="26">
        <f t="shared" si="23"/>
        <v>0</v>
      </c>
      <c r="AT1975" s="74"/>
      <c r="AU1975">
        <f t="shared" si="121"/>
        <v>10109989.630109999</v>
      </c>
      <c r="AY1975">
        <v>407635.25</v>
      </c>
      <c r="AZ1975">
        <v>442000</v>
      </c>
      <c r="BA1975">
        <f t="shared" si="107"/>
        <v>4420000</v>
      </c>
      <c r="BL1975" s="16">
        <v>1768</v>
      </c>
      <c r="BM1975">
        <f t="shared" si="108"/>
        <v>17680</v>
      </c>
    </row>
    <row r="1976" spans="1:65" x14ac:dyDescent="0.2">
      <c r="A1976" s="40">
        <v>40935</v>
      </c>
      <c r="B1976" s="13">
        <v>20.149999999999999</v>
      </c>
      <c r="C1976" s="14">
        <v>22.2</v>
      </c>
      <c r="D1976" s="31">
        <f t="shared" si="14"/>
        <v>4241.0194828547274</v>
      </c>
      <c r="E1976" s="31">
        <f t="shared" si="15"/>
        <v>2092.2386762296173</v>
      </c>
      <c r="F1976" s="16">
        <f t="shared" si="0"/>
        <v>6333.2581590843447</v>
      </c>
      <c r="G1976" s="16">
        <f t="shared" si="1"/>
        <v>20.827232662641183</v>
      </c>
      <c r="H1976" s="17">
        <f t="shared" si="2"/>
        <v>9.2342342342342398E-2</v>
      </c>
      <c r="I1976">
        <v>18.53</v>
      </c>
      <c r="J1976" s="32">
        <f t="shared" si="16"/>
        <v>0.98192035799240063</v>
      </c>
      <c r="K1976" s="72">
        <f t="shared" ca="1" si="83"/>
        <v>1673.6053504573915</v>
      </c>
      <c r="L1976" s="16">
        <v>1668.4799800000001</v>
      </c>
      <c r="M1976" s="21">
        <f t="shared" ca="1" si="84"/>
        <v>3.0718801057423861E-3</v>
      </c>
      <c r="N1976" s="72"/>
      <c r="O1976" s="16"/>
      <c r="P1976" s="21"/>
      <c r="Q1976" s="33">
        <f t="shared" si="17"/>
        <v>1.0180796420075993</v>
      </c>
      <c r="R1976" s="5">
        <f t="shared" ca="1" si="109"/>
        <v>9.0078894115936752</v>
      </c>
      <c r="S1976" s="16">
        <v>8.7899999999999991</v>
      </c>
      <c r="T1976" s="75">
        <f t="shared" ca="1" si="110"/>
        <v>2.4788328964013201E-2</v>
      </c>
      <c r="U1976" s="5">
        <f t="shared" ca="1" si="122"/>
        <v>17.034238239138848</v>
      </c>
      <c r="V1976" s="85">
        <v>17.559999999999999</v>
      </c>
      <c r="W1976" s="36">
        <f t="shared" ca="1" si="123"/>
        <v>-2.9940874764302457E-2</v>
      </c>
      <c r="X1976" s="32">
        <f t="shared" si="18"/>
        <v>0.96384071598480137</v>
      </c>
      <c r="Y1976" s="72">
        <f t="shared" ca="1" si="124"/>
        <v>1997306.9636567514</v>
      </c>
      <c r="Z1976" s="16">
        <v>1937998.0121810001</v>
      </c>
      <c r="AA1976" s="36">
        <f t="shared" ca="1" si="125"/>
        <v>3.0603205525998326E-2</v>
      </c>
      <c r="AB1976" s="72"/>
      <c r="AC1976" s="16"/>
      <c r="AD1976" s="36"/>
      <c r="AE1976" s="24">
        <f t="shared" si="129"/>
        <v>13</v>
      </c>
      <c r="AH1976" s="25" t="str">
        <f t="shared" ca="1" si="7"/>
        <v>-</v>
      </c>
      <c r="AI1976" s="15">
        <f t="shared" ca="1" si="8"/>
        <v>23.52174677504161</v>
      </c>
      <c r="AJ1976" s="15">
        <f t="shared" ca="1" si="9"/>
        <v>25.873374282678675</v>
      </c>
      <c r="AK1976" s="17">
        <f t="shared" ca="1" si="10"/>
        <v>8.8840284276735057E-2</v>
      </c>
      <c r="AL1976" s="17">
        <f t="shared" ca="1" si="11"/>
        <v>7.0700700823955992E-2</v>
      </c>
      <c r="AM1976" s="26">
        <f t="shared" ca="1" si="12"/>
        <v>0</v>
      </c>
      <c r="AN1976" s="26">
        <f t="shared" ca="1" si="13"/>
        <v>1</v>
      </c>
      <c r="AO1976" s="25">
        <f t="shared" si="20"/>
        <v>0</v>
      </c>
      <c r="AP1976" s="26">
        <f t="shared" si="21"/>
        <v>0</v>
      </c>
      <c r="AQ1976" s="25">
        <f t="shared" si="22"/>
        <v>1</v>
      </c>
      <c r="AR1976" s="26">
        <f t="shared" si="23"/>
        <v>0</v>
      </c>
      <c r="AT1976" s="74"/>
      <c r="AU1976">
        <f t="shared" si="121"/>
        <v>9689990.0609050002</v>
      </c>
      <c r="AY1976">
        <v>390700.75</v>
      </c>
      <c r="AZ1976">
        <v>422500</v>
      </c>
      <c r="BA1976">
        <f t="shared" si="107"/>
        <v>4225000</v>
      </c>
      <c r="BL1976" s="16">
        <v>1690</v>
      </c>
      <c r="BM1976">
        <f t="shared" si="108"/>
        <v>16900</v>
      </c>
    </row>
    <row r="1977" spans="1:65" x14ac:dyDescent="0.2">
      <c r="A1977" s="40">
        <v>40938</v>
      </c>
      <c r="B1977" s="13">
        <v>20.7</v>
      </c>
      <c r="C1977" s="14">
        <v>22.55</v>
      </c>
      <c r="D1977" s="31">
        <f t="shared" si="14"/>
        <v>3914.7872149428254</v>
      </c>
      <c r="E1977" s="31">
        <f t="shared" si="15"/>
        <v>2388.3458923748799</v>
      </c>
      <c r="F1977" s="16">
        <f t="shared" si="0"/>
        <v>6303.1331073177053</v>
      </c>
      <c r="G1977" s="16">
        <f t="shared" si="1"/>
        <v>21.400991050905123</v>
      </c>
      <c r="H1977" s="17">
        <f t="shared" si="2"/>
        <v>8.2039911308204094E-2</v>
      </c>
      <c r="I1977">
        <v>19.399999999999999</v>
      </c>
      <c r="J1977" s="32">
        <f t="shared" si="16"/>
        <v>1.0226607878832568</v>
      </c>
      <c r="K1977" s="72">
        <f t="shared" ca="1" si="83"/>
        <v>1711.4607906327226</v>
      </c>
      <c r="L1977" s="16">
        <v>1719.040039</v>
      </c>
      <c r="M1977" s="21">
        <f t="shared" ca="1" si="84"/>
        <v>-4.4090004859260795E-3</v>
      </c>
      <c r="N1977" s="72"/>
      <c r="O1977" s="16"/>
      <c r="P1977" s="21"/>
      <c r="Q1977" s="33">
        <f t="shared" si="17"/>
        <v>0.97733921211674324</v>
      </c>
      <c r="R1977" s="5">
        <f t="shared" ca="1" si="109"/>
        <v>8.8033967871514296</v>
      </c>
      <c r="S1977" s="16">
        <v>8.52</v>
      </c>
      <c r="T1977" s="75">
        <f t="shared" ca="1" si="110"/>
        <v>3.3262533703219486E-2</v>
      </c>
      <c r="U1977" s="5">
        <f t="shared" ca="1" si="122"/>
        <v>16.647659020315601</v>
      </c>
      <c r="V1977" s="85">
        <v>17</v>
      </c>
      <c r="W1977" s="36">
        <f t="shared" ca="1" si="123"/>
        <v>-2.0725939981435251E-2</v>
      </c>
      <c r="X1977" s="32">
        <f t="shared" si="18"/>
        <v>1.0453215757665135</v>
      </c>
      <c r="Y1977" s="72">
        <f t="shared" ca="1" si="124"/>
        <v>2087690.6560394475</v>
      </c>
      <c r="Z1977" s="16">
        <v>2051997.8952510001</v>
      </c>
      <c r="AA1977" s="36">
        <f t="shared" ca="1" si="125"/>
        <v>1.7394150779127152E-2</v>
      </c>
      <c r="AB1977" s="72"/>
      <c r="AC1977" s="16"/>
      <c r="AD1977" s="36"/>
      <c r="AE1977" s="24">
        <f t="shared" si="129"/>
        <v>12</v>
      </c>
      <c r="AH1977" s="25" t="str">
        <f t="shared" ca="1" si="7"/>
        <v>-</v>
      </c>
      <c r="AI1977" s="15">
        <f t="shared" ca="1" si="8"/>
        <v>23.265053898500835</v>
      </c>
      <c r="AJ1977" s="15">
        <f t="shared" ca="1" si="9"/>
        <v>25.616062068387791</v>
      </c>
      <c r="AK1977" s="17">
        <f t="shared" ca="1" si="10"/>
        <v>8.8217926398534777E-2</v>
      </c>
      <c r="AL1977" s="17">
        <f t="shared" ca="1" si="11"/>
        <v>7.2941649095979805E-2</v>
      </c>
      <c r="AM1977" s="26">
        <f t="shared" ca="1" si="12"/>
        <v>0</v>
      </c>
      <c r="AN1977" s="26">
        <f t="shared" ca="1" si="13"/>
        <v>1</v>
      </c>
      <c r="AO1977" s="25">
        <f t="shared" si="20"/>
        <v>0</v>
      </c>
      <c r="AP1977" s="26">
        <f t="shared" si="21"/>
        <v>0</v>
      </c>
      <c r="AQ1977" s="25">
        <f t="shared" si="22"/>
        <v>1</v>
      </c>
      <c r="AR1977" s="26">
        <f t="shared" si="23"/>
        <v>0</v>
      </c>
      <c r="AT1977" s="74"/>
      <c r="AU1977">
        <f t="shared" si="121"/>
        <v>10259989.476255</v>
      </c>
      <c r="AY1977">
        <v>413683.25</v>
      </c>
      <c r="AZ1977">
        <v>448750</v>
      </c>
      <c r="BA1977">
        <f t="shared" si="107"/>
        <v>4487500</v>
      </c>
      <c r="BL1977" s="16">
        <v>1795</v>
      </c>
      <c r="BM1977">
        <f t="shared" si="108"/>
        <v>17950</v>
      </c>
    </row>
    <row r="1978" spans="1:65" x14ac:dyDescent="0.2">
      <c r="A1978" s="40">
        <v>40939</v>
      </c>
      <c r="B1978" s="13">
        <v>20.9</v>
      </c>
      <c r="C1978" s="14">
        <v>22.75</v>
      </c>
      <c r="D1978" s="31">
        <f t="shared" si="14"/>
        <v>3588.5549470309234</v>
      </c>
      <c r="E1978" s="31">
        <f t="shared" si="15"/>
        <v>2687.8140939614154</v>
      </c>
      <c r="F1978" s="16">
        <f t="shared" si="0"/>
        <v>6276.3690409923383</v>
      </c>
      <c r="G1978" s="16">
        <f t="shared" si="1"/>
        <v>21.69225043036068</v>
      </c>
      <c r="H1978" s="17">
        <f t="shared" si="2"/>
        <v>8.1318681318681363E-2</v>
      </c>
      <c r="I1978">
        <v>19.440000000000001</v>
      </c>
      <c r="J1978" s="32">
        <f t="shared" si="16"/>
        <v>1.0093056797680655</v>
      </c>
      <c r="K1978" s="72">
        <f t="shared" ca="1" si="83"/>
        <v>1727.3166745753126</v>
      </c>
      <c r="L1978" s="16">
        <v>1719.040039</v>
      </c>
      <c r="M1978" s="21">
        <f t="shared" ca="1" si="84"/>
        <v>4.8146845841515852E-3</v>
      </c>
      <c r="N1978" s="72"/>
      <c r="O1978" s="16"/>
      <c r="P1978" s="21"/>
      <c r="Q1978" s="33">
        <f t="shared" si="17"/>
        <v>0.9906943202319346</v>
      </c>
      <c r="R1978" s="5">
        <f t="shared" ca="1" si="109"/>
        <v>8.7211118705929049</v>
      </c>
      <c r="S1978" s="16">
        <v>8.52</v>
      </c>
      <c r="T1978" s="75">
        <f t="shared" ca="1" si="110"/>
        <v>2.3604679647054622E-2</v>
      </c>
      <c r="U1978" s="5">
        <f t="shared" ca="1" si="122"/>
        <v>16.492176600441603</v>
      </c>
      <c r="V1978" s="85">
        <v>17.03</v>
      </c>
      <c r="W1978" s="36">
        <f t="shared" ca="1" si="123"/>
        <v>-3.1580939492565956E-2</v>
      </c>
      <c r="X1978" s="32">
        <f t="shared" si="18"/>
        <v>1.0186113595361308</v>
      </c>
      <c r="Y1978" s="72">
        <f t="shared" ca="1" si="124"/>
        <v>2126405.4628292494</v>
      </c>
      <c r="Z1978" s="16">
        <v>2048997.898328</v>
      </c>
      <c r="AA1978" s="36">
        <f t="shared" ca="1" si="125"/>
        <v>3.7778254709004193E-2</v>
      </c>
      <c r="AB1978" s="72"/>
      <c r="AC1978" s="16"/>
      <c r="AD1978" s="36"/>
      <c r="AE1978" s="24">
        <f t="shared" si="129"/>
        <v>11</v>
      </c>
      <c r="AH1978" s="25" t="str">
        <f t="shared" ca="1" si="7"/>
        <v>-</v>
      </c>
      <c r="AI1978" s="15">
        <f t="shared" ca="1" si="8"/>
        <v>23.054088238858778</v>
      </c>
      <c r="AJ1978" s="15">
        <f t="shared" ca="1" si="9"/>
        <v>25.430947910465914</v>
      </c>
      <c r="AK1978" s="17">
        <f t="shared" ca="1" si="10"/>
        <v>8.6168203072215718E-2</v>
      </c>
      <c r="AL1978" s="17">
        <f t="shared" ca="1" si="11"/>
        <v>7.456607487511871E-2</v>
      </c>
      <c r="AM1978" s="26">
        <f t="shared" ca="1" si="12"/>
        <v>0</v>
      </c>
      <c r="AN1978" s="26">
        <f t="shared" ca="1" si="13"/>
        <v>1</v>
      </c>
      <c r="AO1978" s="25">
        <f t="shared" si="20"/>
        <v>0</v>
      </c>
      <c r="AP1978" s="26">
        <f t="shared" si="21"/>
        <v>0</v>
      </c>
      <c r="AQ1978" s="25">
        <f t="shared" si="22"/>
        <v>1</v>
      </c>
      <c r="AR1978" s="26">
        <f t="shared" si="23"/>
        <v>0</v>
      </c>
      <c r="AT1978" s="74"/>
      <c r="AU1978">
        <f t="shared" si="121"/>
        <v>10244989.49164</v>
      </c>
      <c r="AY1978">
        <v>413078.5</v>
      </c>
      <c r="AZ1978">
        <v>449000</v>
      </c>
      <c r="BA1978">
        <f t="shared" si="107"/>
        <v>4490000</v>
      </c>
      <c r="BL1978" s="16">
        <v>1796</v>
      </c>
      <c r="BM1978">
        <f t="shared" si="108"/>
        <v>17960</v>
      </c>
    </row>
    <row r="1979" spans="1:65" x14ac:dyDescent="0.2">
      <c r="A1979" s="40">
        <v>40940</v>
      </c>
      <c r="B1979" s="13">
        <v>19.850000000000001</v>
      </c>
      <c r="C1979" s="14">
        <v>22.05</v>
      </c>
      <c r="D1979" s="31">
        <f t="shared" si="14"/>
        <v>3262.3226791190214</v>
      </c>
      <c r="E1979" s="31">
        <f t="shared" si="15"/>
        <v>2987.5175840431189</v>
      </c>
      <c r="F1979" s="16">
        <f t="shared" si="0"/>
        <v>6249.8402631621402</v>
      </c>
      <c r="G1979" s="16">
        <f t="shared" si="1"/>
        <v>20.901633067109696</v>
      </c>
      <c r="H1979" s="17">
        <f t="shared" si="2"/>
        <v>9.977324263038545E-2</v>
      </c>
      <c r="I1979">
        <v>18.55</v>
      </c>
      <c r="J1979" s="32">
        <f t="shared" si="16"/>
        <v>0.95948028568213217</v>
      </c>
      <c r="K1979" s="72">
        <f t="shared" ca="1" si="83"/>
        <v>1657.2587305128357</v>
      </c>
      <c r="L1979" s="16">
        <v>1672.3199460000001</v>
      </c>
      <c r="M1979" s="21">
        <f t="shared" ca="1" si="84"/>
        <v>-9.0061806194377692E-3</v>
      </c>
      <c r="N1979" s="72"/>
      <c r="O1979" s="16"/>
      <c r="P1979" s="21"/>
      <c r="Q1979" s="33">
        <f t="shared" si="17"/>
        <v>1.0405197143178679</v>
      </c>
      <c r="R1979" s="5">
        <f t="shared" ca="1" si="109"/>
        <v>9.0741108008536155</v>
      </c>
      <c r="S1979" s="16">
        <v>8.74</v>
      </c>
      <c r="T1979" s="75">
        <f t="shared" ca="1" si="110"/>
        <v>3.8227780418033791E-2</v>
      </c>
      <c r="U1979" s="5">
        <f t="shared" ca="1" si="122"/>
        <v>17.159847389846949</v>
      </c>
      <c r="V1979" s="85">
        <v>17.46</v>
      </c>
      <c r="W1979" s="36">
        <f t="shared" ca="1" si="123"/>
        <v>-1.7190871142786498E-2</v>
      </c>
      <c r="X1979" s="32">
        <f t="shared" si="18"/>
        <v>0.91896057136426423</v>
      </c>
      <c r="Y1979" s="72">
        <f t="shared" ca="1" si="124"/>
        <v>1953954.1747697263</v>
      </c>
      <c r="Z1979" s="16">
        <v>1940998.0091039999</v>
      </c>
      <c r="AA1979" s="36">
        <f t="shared" ca="1" si="125"/>
        <v>6.6750020375895246E-3</v>
      </c>
      <c r="AB1979" s="72"/>
      <c r="AC1979" s="16"/>
      <c r="AD1979" s="36"/>
      <c r="AE1979" s="24">
        <f t="shared" si="129"/>
        <v>10</v>
      </c>
      <c r="AH1979" s="25" t="str">
        <f t="shared" ca="1" si="7"/>
        <v>-</v>
      </c>
      <c r="AI1979" s="15">
        <f t="shared" ca="1" si="8"/>
        <v>22.770560335364777</v>
      </c>
      <c r="AJ1979" s="15">
        <f t="shared" ca="1" si="9"/>
        <v>25.237992512410539</v>
      </c>
      <c r="AK1979" s="17">
        <f t="shared" ca="1" si="10"/>
        <v>8.8101736342154499E-2</v>
      </c>
      <c r="AL1979" s="17">
        <f t="shared" ca="1" si="11"/>
        <v>7.7437513305563366E-2</v>
      </c>
      <c r="AM1979" s="26">
        <f t="shared" ca="1" si="12"/>
        <v>0</v>
      </c>
      <c r="AN1979" s="26">
        <f t="shared" ca="1" si="13"/>
        <v>1</v>
      </c>
      <c r="AO1979" s="25">
        <f t="shared" si="20"/>
        <v>0</v>
      </c>
      <c r="AP1979" s="26">
        <f t="shared" si="21"/>
        <v>0</v>
      </c>
      <c r="AQ1979" s="25">
        <f t="shared" si="22"/>
        <v>1</v>
      </c>
      <c r="AR1979" s="26">
        <f t="shared" si="23"/>
        <v>0</v>
      </c>
      <c r="AT1979" s="74"/>
      <c r="AU1979">
        <f t="shared" si="121"/>
        <v>9704990.0455200002</v>
      </c>
      <c r="AY1979">
        <v>391305.5</v>
      </c>
      <c r="AZ1979">
        <v>423500</v>
      </c>
      <c r="BA1979">
        <f t="shared" si="107"/>
        <v>4235000</v>
      </c>
      <c r="BL1979" s="16">
        <v>1694</v>
      </c>
      <c r="BM1979">
        <f t="shared" si="108"/>
        <v>16940</v>
      </c>
    </row>
    <row r="1980" spans="1:65" x14ac:dyDescent="0.2">
      <c r="A1980" s="40">
        <v>40941</v>
      </c>
      <c r="B1980" s="13">
        <v>19.149999999999999</v>
      </c>
      <c r="C1980" s="14">
        <v>21.35</v>
      </c>
      <c r="D1980" s="31">
        <f t="shared" si="14"/>
        <v>2936.0904112071194</v>
      </c>
      <c r="E1980" s="31">
        <f t="shared" si="15"/>
        <v>3281.2006007347859</v>
      </c>
      <c r="F1980" s="16">
        <f t="shared" si="0"/>
        <v>6217.2910119419048</v>
      </c>
      <c r="G1980" s="16">
        <f t="shared" si="1"/>
        <v>20.311058941547259</v>
      </c>
      <c r="H1980" s="17">
        <f t="shared" si="2"/>
        <v>0.10304449648711955</v>
      </c>
      <c r="I1980">
        <v>17.98</v>
      </c>
      <c r="J1980" s="32">
        <f t="shared" si="16"/>
        <v>0.96668421130284776</v>
      </c>
      <c r="K1980" s="72">
        <f t="shared" ca="1" si="83"/>
        <v>1601.9805366314406</v>
      </c>
      <c r="L1980" s="16">
        <v>1621.119995</v>
      </c>
      <c r="M1980" s="21">
        <f t="shared" ca="1" si="84"/>
        <v>-1.1806318118085649E-2</v>
      </c>
      <c r="N1980" s="72"/>
      <c r="O1980" s="16"/>
      <c r="P1980" s="21"/>
      <c r="Q1980" s="33">
        <f t="shared" si="17"/>
        <v>1.0333157886971522</v>
      </c>
      <c r="R1980" s="5">
        <f t="shared" ca="1" si="109"/>
        <v>9.3760313495025667</v>
      </c>
      <c r="S1980" s="16">
        <v>9.01</v>
      </c>
      <c r="T1980" s="75">
        <f t="shared" ca="1" si="110"/>
        <v>4.0625011043570129E-2</v>
      </c>
      <c r="U1980" s="5">
        <f t="shared" ca="1" si="122"/>
        <v>17.730934192564561</v>
      </c>
      <c r="V1980" s="85">
        <v>17.989999999999998</v>
      </c>
      <c r="W1980" s="36">
        <f t="shared" ca="1" si="123"/>
        <v>-1.4400545160391178E-2</v>
      </c>
      <c r="X1980" s="32">
        <f t="shared" si="18"/>
        <v>0.93336842260569564</v>
      </c>
      <c r="Y1980" s="72">
        <f t="shared" ca="1" si="124"/>
        <v>1823639.0986522227</v>
      </c>
      <c r="Z1980" s="16">
        <v>1823998.1291120001</v>
      </c>
      <c r="AA1980" s="36">
        <f t="shared" ca="1" si="125"/>
        <v>-1.9683707677498735E-4</v>
      </c>
      <c r="AB1980" s="72"/>
      <c r="AC1980" s="16"/>
      <c r="AD1980" s="36"/>
      <c r="AE1980" s="24">
        <f t="shared" si="129"/>
        <v>9</v>
      </c>
      <c r="AH1980" s="25" t="str">
        <f t="shared" ca="1" si="7"/>
        <v>-</v>
      </c>
      <c r="AI1980" s="15">
        <f t="shared" ca="1" si="8"/>
        <v>22.537519969557447</v>
      </c>
      <c r="AJ1980" s="15">
        <f t="shared" ca="1" si="9"/>
        <v>25.032471654619695</v>
      </c>
      <c r="AK1980" s="17">
        <f t="shared" ca="1" si="10"/>
        <v>9.1201745015933686E-2</v>
      </c>
      <c r="AL1980" s="17">
        <f t="shared" ca="1" si="11"/>
        <v>8.0442276365606635E-2</v>
      </c>
      <c r="AM1980" s="26">
        <f t="shared" ca="1" si="12"/>
        <v>0</v>
      </c>
      <c r="AN1980" s="26">
        <f t="shared" ca="1" si="13"/>
        <v>1</v>
      </c>
      <c r="AO1980" s="25">
        <f t="shared" si="20"/>
        <v>0</v>
      </c>
      <c r="AP1980" s="26">
        <f t="shared" si="21"/>
        <v>0</v>
      </c>
      <c r="AQ1980" s="25">
        <f t="shared" si="22"/>
        <v>1</v>
      </c>
      <c r="AR1980" s="26">
        <f t="shared" si="23"/>
        <v>0</v>
      </c>
      <c r="AT1980" s="74"/>
      <c r="AU1980">
        <f t="shared" si="121"/>
        <v>9119990.6455600001</v>
      </c>
      <c r="AY1980">
        <v>367718.5</v>
      </c>
      <c r="AZ1980">
        <v>398500</v>
      </c>
      <c r="BA1980">
        <f t="shared" si="107"/>
        <v>3985000</v>
      </c>
      <c r="BL1980" s="16">
        <v>1594</v>
      </c>
      <c r="BM1980">
        <f t="shared" si="108"/>
        <v>15940</v>
      </c>
    </row>
    <row r="1981" spans="1:65" x14ac:dyDescent="0.2">
      <c r="A1981" s="44">
        <v>40942</v>
      </c>
      <c r="B1981" s="45">
        <v>17.95</v>
      </c>
      <c r="C1981" s="54">
        <v>20.55</v>
      </c>
      <c r="D1981" s="31">
        <f t="shared" si="14"/>
        <v>2609.8581432952174</v>
      </c>
      <c r="E1981" s="31">
        <f t="shared" si="15"/>
        <v>3573.816428861855</v>
      </c>
      <c r="F1981" s="31">
        <f t="shared" si="0"/>
        <v>6183.6745721570724</v>
      </c>
      <c r="G1981" s="31">
        <f t="shared" si="1"/>
        <v>19.452653900462213</v>
      </c>
      <c r="H1981" s="55">
        <f t="shared" si="2"/>
        <v>0.12652068126520688</v>
      </c>
      <c r="I1981" s="1">
        <v>17.100000000000001</v>
      </c>
      <c r="J1981" s="32">
        <f t="shared" si="16"/>
        <v>0.9525586466447542</v>
      </c>
      <c r="K1981" s="72">
        <f t="shared" ca="1" si="83"/>
        <v>1525.9182007612083</v>
      </c>
      <c r="L1981" s="31">
        <v>1535.3599850000001</v>
      </c>
      <c r="M1981" s="21">
        <f t="shared" ca="1" si="84"/>
        <v>-6.1495573227354867E-3</v>
      </c>
      <c r="N1981" s="72"/>
      <c r="O1981" s="16"/>
      <c r="P1981" s="21"/>
      <c r="Q1981" s="33">
        <f t="shared" si="17"/>
        <v>1.0474413533552458</v>
      </c>
      <c r="R1981" s="5">
        <f t="shared" ca="1" si="109"/>
        <v>9.8204338424227036</v>
      </c>
      <c r="S1981" s="16">
        <v>9.5</v>
      </c>
      <c r="T1981" s="75">
        <f t="shared" ca="1" si="110"/>
        <v>3.3729878149758273E-2</v>
      </c>
      <c r="U1981" s="5">
        <f t="shared" ca="1" si="122"/>
        <v>18.57147788255206</v>
      </c>
      <c r="V1981" s="85">
        <v>18.95</v>
      </c>
      <c r="W1981" s="36">
        <f t="shared" ca="1" si="123"/>
        <v>-1.9974781923374124E-2</v>
      </c>
      <c r="X1981" s="32">
        <f t="shared" si="18"/>
        <v>0.90511729328950841</v>
      </c>
      <c r="Y1981" s="72">
        <f t="shared" ca="1" si="124"/>
        <v>1650498.6532772286</v>
      </c>
      <c r="Z1981" s="16">
        <v>1631998.326047</v>
      </c>
      <c r="AA1981" s="36">
        <f t="shared" ca="1" si="125"/>
        <v>1.1335996449849168E-2</v>
      </c>
      <c r="AB1981" s="72"/>
      <c r="AC1981" s="16"/>
      <c r="AD1981" s="36"/>
      <c r="AE1981" s="57">
        <f t="shared" si="129"/>
        <v>8</v>
      </c>
      <c r="AH1981" s="25" t="str">
        <f t="shared" ca="1" si="7"/>
        <v>-</v>
      </c>
      <c r="AI1981" s="15">
        <f t="shared" ca="1" si="8"/>
        <v>22.287194178093571</v>
      </c>
      <c r="AJ1981" s="15">
        <f t="shared" ca="1" si="9"/>
        <v>24.806289155579886</v>
      </c>
      <c r="AK1981" s="17">
        <f t="shared" ca="1" si="10"/>
        <v>9.7506559225323294E-2</v>
      </c>
      <c r="AL1981" s="17">
        <f t="shared" ca="1" si="11"/>
        <v>8.5244228882570272E-2</v>
      </c>
      <c r="AM1981" s="26">
        <f t="shared" ca="1" si="12"/>
        <v>0</v>
      </c>
      <c r="AN1981" s="26">
        <f t="shared" ca="1" si="13"/>
        <v>1</v>
      </c>
      <c r="AO1981" s="25">
        <f t="shared" si="20"/>
        <v>0</v>
      </c>
      <c r="AP1981" s="26">
        <f t="shared" si="21"/>
        <v>0</v>
      </c>
      <c r="AQ1981" s="25">
        <f t="shared" si="22"/>
        <v>1</v>
      </c>
      <c r="AR1981" s="26">
        <f t="shared" si="23"/>
        <v>0</v>
      </c>
      <c r="AT1981" s="74"/>
      <c r="AU1981">
        <f t="shared" si="121"/>
        <v>8159991.6302349996</v>
      </c>
      <c r="AY1981">
        <v>329011.25</v>
      </c>
      <c r="AZ1981">
        <v>356500</v>
      </c>
      <c r="BA1981">
        <f t="shared" si="107"/>
        <v>3565000</v>
      </c>
      <c r="BL1981" s="16">
        <v>1426</v>
      </c>
      <c r="BM1981">
        <f t="shared" si="108"/>
        <v>14260</v>
      </c>
    </row>
    <row r="1982" spans="1:65" x14ac:dyDescent="0.2">
      <c r="A1982" s="40">
        <v>40945</v>
      </c>
      <c r="B1982" s="13">
        <v>18.100000000000001</v>
      </c>
      <c r="C1982" s="14">
        <v>20.2</v>
      </c>
      <c r="D1982" s="31">
        <f t="shared" si="14"/>
        <v>2283.6258753833154</v>
      </c>
      <c r="E1982" s="31">
        <f t="shared" si="15"/>
        <v>3858.7735679868497</v>
      </c>
      <c r="F1982" s="16">
        <f t="shared" si="0"/>
        <v>6142.3994433701646</v>
      </c>
      <c r="G1982" s="16">
        <f t="shared" si="1"/>
        <v>19.419260423793972</v>
      </c>
      <c r="H1982" s="17">
        <f t="shared" si="2"/>
        <v>0.10396039603960383</v>
      </c>
      <c r="I1982">
        <v>17.760000000000002</v>
      </c>
      <c r="J1982" s="32">
        <f t="shared" si="16"/>
        <v>0.99161994976827972</v>
      </c>
      <c r="K1982" s="72">
        <f t="shared" ca="1" si="83"/>
        <v>1513.0692422733066</v>
      </c>
      <c r="L1982" s="16">
        <v>1518.079956</v>
      </c>
      <c r="M1982" s="21">
        <f t="shared" ca="1" si="84"/>
        <v>-3.3006915787862747E-3</v>
      </c>
      <c r="N1982" s="72"/>
      <c r="O1982" s="16"/>
      <c r="P1982" s="21"/>
      <c r="Q1982" s="33">
        <f t="shared" si="17"/>
        <v>1.0083800502317204</v>
      </c>
      <c r="R1982" s="5">
        <f t="shared" ca="1" si="109"/>
        <v>9.9023170366297286</v>
      </c>
      <c r="S1982" s="16">
        <v>9.61</v>
      </c>
      <c r="T1982" s="75">
        <f t="shared" ca="1" si="110"/>
        <v>3.04180058927918E-2</v>
      </c>
      <c r="U1982" s="5">
        <f t="shared" ca="1" si="122"/>
        <v>18.726466669434615</v>
      </c>
      <c r="V1982" s="85">
        <v>19.14</v>
      </c>
      <c r="W1982" s="36">
        <f t="shared" ca="1" si="123"/>
        <v>-2.1605712150751612E-2</v>
      </c>
      <c r="X1982" s="32">
        <f t="shared" si="18"/>
        <v>0.98323989953655944</v>
      </c>
      <c r="Y1982" s="72">
        <f t="shared" ca="1" si="124"/>
        <v>1622729.3261083646</v>
      </c>
      <c r="Z1982" s="16">
        <v>1592998.3660500001</v>
      </c>
      <c r="AA1982" s="36">
        <f t="shared" ca="1" si="125"/>
        <v>1.8663522004787401E-2</v>
      </c>
      <c r="AB1982" s="72"/>
      <c r="AC1982" s="16"/>
      <c r="AD1982" s="36"/>
      <c r="AE1982" s="24">
        <f t="shared" si="129"/>
        <v>7</v>
      </c>
      <c r="AH1982" s="25" t="str">
        <f t="shared" ca="1" si="7"/>
        <v>-</v>
      </c>
      <c r="AI1982" s="15">
        <f t="shared" ca="1" si="8"/>
        <v>22.05240555250926</v>
      </c>
      <c r="AJ1982" s="15">
        <f t="shared" ca="1" si="9"/>
        <v>24.570700328189261</v>
      </c>
      <c r="AK1982" s="17">
        <f t="shared" ca="1" si="10"/>
        <v>9.944290150820019E-2</v>
      </c>
      <c r="AL1982" s="17">
        <f t="shared" ca="1" si="11"/>
        <v>8.7662806266624455E-2</v>
      </c>
      <c r="AM1982" s="26">
        <f t="shared" ca="1" si="12"/>
        <v>0</v>
      </c>
      <c r="AN1982" s="26">
        <f t="shared" ca="1" si="13"/>
        <v>1</v>
      </c>
      <c r="AO1982" s="25">
        <f t="shared" si="20"/>
        <v>0</v>
      </c>
      <c r="AP1982" s="26">
        <f t="shared" si="21"/>
        <v>0</v>
      </c>
      <c r="AQ1982" s="25">
        <f t="shared" si="22"/>
        <v>1</v>
      </c>
      <c r="AR1982" s="26">
        <f t="shared" si="23"/>
        <v>0</v>
      </c>
      <c r="AT1982" s="74"/>
      <c r="AU1982">
        <f t="shared" si="121"/>
        <v>7964991.8302500006</v>
      </c>
      <c r="AY1982">
        <v>321148.75</v>
      </c>
      <c r="AZ1982">
        <v>348250</v>
      </c>
      <c r="BA1982">
        <f t="shared" si="107"/>
        <v>3482500</v>
      </c>
      <c r="BL1982" s="16">
        <v>1393</v>
      </c>
      <c r="BM1982">
        <f t="shared" si="108"/>
        <v>13930</v>
      </c>
    </row>
    <row r="1983" spans="1:65" x14ac:dyDescent="0.2">
      <c r="A1983" s="44">
        <v>40946</v>
      </c>
      <c r="B1983" s="45">
        <v>18.399999999999999</v>
      </c>
      <c r="C1983" s="54">
        <v>20.399999999999999</v>
      </c>
      <c r="D1983" s="31">
        <f t="shared" si="14"/>
        <v>1957.3936074714131</v>
      </c>
      <c r="E1983" s="31">
        <f t="shared" si="15"/>
        <v>4151.0906001257326</v>
      </c>
      <c r="F1983" s="31">
        <f t="shared" si="0"/>
        <v>6108.4842075971455</v>
      </c>
      <c r="G1983" s="31">
        <f t="shared" si="1"/>
        <v>19.759122970298588</v>
      </c>
      <c r="H1983" s="55">
        <f t="shared" si="2"/>
        <v>9.8039215686274495E-2</v>
      </c>
      <c r="I1983" s="1">
        <v>17.670000000000002</v>
      </c>
      <c r="J1983" s="32">
        <f t="shared" si="16"/>
        <v>1.011883182839235</v>
      </c>
      <c r="K1983" s="72">
        <f t="shared" ca="1" si="83"/>
        <v>1530.9869029147339</v>
      </c>
      <c r="L1983" s="31">
        <v>1532.8000489999999</v>
      </c>
      <c r="M1983" s="21">
        <f t="shared" ca="1" si="84"/>
        <v>-1.1828979823225452E-3</v>
      </c>
      <c r="N1983" s="72"/>
      <c r="O1983" s="16"/>
      <c r="P1983" s="21"/>
      <c r="Q1983" s="33">
        <f t="shared" si="17"/>
        <v>0.98811681716076505</v>
      </c>
      <c r="R1983" s="5">
        <f t="shared" ca="1" si="109"/>
        <v>9.7842383772682009</v>
      </c>
      <c r="S1983" s="16">
        <v>9.5</v>
      </c>
      <c r="T1983" s="75">
        <f t="shared" ca="1" si="110"/>
        <v>2.9919829186126411E-2</v>
      </c>
      <c r="U1983" s="5">
        <f t="shared" ca="1" si="122"/>
        <v>18.503303151779672</v>
      </c>
      <c r="V1983" s="85">
        <v>19</v>
      </c>
      <c r="W1983" s="36">
        <f t="shared" ca="1" si="123"/>
        <v>-2.6141939380017253E-2</v>
      </c>
      <c r="X1983" s="32">
        <f t="shared" si="18"/>
        <v>1.0237663656784699</v>
      </c>
      <c r="Y1983" s="72">
        <f t="shared" ca="1" si="124"/>
        <v>1661186.3695996841</v>
      </c>
      <c r="Z1983" s="16">
        <v>1616998.3414330001</v>
      </c>
      <c r="AA1983" s="36">
        <f t="shared" ca="1" si="125"/>
        <v>2.7327194490208456E-2</v>
      </c>
      <c r="AB1983" s="72"/>
      <c r="AC1983" s="16"/>
      <c r="AD1983" s="36"/>
      <c r="AE1983" s="57">
        <f t="shared" si="129"/>
        <v>6</v>
      </c>
      <c r="AH1983" s="25" t="str">
        <f t="shared" ca="1" si="7"/>
        <v>-</v>
      </c>
      <c r="AI1983" s="15">
        <f t="shared" ca="1" si="8"/>
        <v>21.858396842290716</v>
      </c>
      <c r="AJ1983" s="15">
        <f t="shared" ca="1" si="9"/>
        <v>24.327236968771214</v>
      </c>
      <c r="AK1983" s="17">
        <f t="shared" ca="1" si="10"/>
        <v>0.1021094522378786</v>
      </c>
      <c r="AL1983" s="17">
        <f t="shared" ca="1" si="11"/>
        <v>8.9770547703448139E-2</v>
      </c>
      <c r="AM1983" s="26">
        <f t="shared" ca="1" si="12"/>
        <v>0</v>
      </c>
      <c r="AN1983" s="26">
        <f t="shared" ca="1" si="13"/>
        <v>1</v>
      </c>
      <c r="AO1983" s="25">
        <f t="shared" si="20"/>
        <v>0</v>
      </c>
      <c r="AP1983" s="26">
        <f t="shared" si="21"/>
        <v>0</v>
      </c>
      <c r="AQ1983" s="25">
        <f t="shared" si="22"/>
        <v>1</v>
      </c>
      <c r="AR1983" s="26">
        <f t="shared" si="23"/>
        <v>0</v>
      </c>
      <c r="AT1983" s="74"/>
      <c r="AU1983">
        <f t="shared" si="121"/>
        <v>8084991.707165</v>
      </c>
      <c r="AY1983">
        <v>325987.25</v>
      </c>
      <c r="AZ1983">
        <v>354500</v>
      </c>
      <c r="BA1983">
        <f t="shared" si="107"/>
        <v>3545000</v>
      </c>
      <c r="BL1983" s="16">
        <v>1418</v>
      </c>
      <c r="BM1983">
        <f t="shared" si="108"/>
        <v>14180</v>
      </c>
    </row>
    <row r="1984" spans="1:65" x14ac:dyDescent="0.2">
      <c r="A1984" s="40">
        <v>40947</v>
      </c>
      <c r="B1984" s="13">
        <v>19.2</v>
      </c>
      <c r="C1984" s="14">
        <v>21</v>
      </c>
      <c r="D1984" s="31">
        <f t="shared" si="14"/>
        <v>1631.1613395595109</v>
      </c>
      <c r="E1984" s="31">
        <f t="shared" si="15"/>
        <v>4445.3393123599972</v>
      </c>
      <c r="F1984" s="16">
        <f t="shared" si="0"/>
        <v>6076.5006519195085</v>
      </c>
      <c r="G1984" s="16">
        <f t="shared" si="1"/>
        <v>20.516812293885025</v>
      </c>
      <c r="H1984" s="17">
        <f t="shared" si="2"/>
        <v>8.5714285714285743E-2</v>
      </c>
      <c r="I1984">
        <v>18.16</v>
      </c>
      <c r="J1984" s="32">
        <f t="shared" si="16"/>
        <v>1.0329096016079298</v>
      </c>
      <c r="K1984" s="72">
        <f t="shared" ca="1" si="83"/>
        <v>1581.3066026267231</v>
      </c>
      <c r="L1984" s="16">
        <v>1566.719971</v>
      </c>
      <c r="M1984" s="21">
        <f t="shared" ca="1" si="84"/>
        <v>9.310299157936212E-3</v>
      </c>
      <c r="N1984" s="72"/>
      <c r="O1984" s="16"/>
      <c r="P1984" s="21"/>
      <c r="Q1984" s="33">
        <f t="shared" si="17"/>
        <v>0.96709039839207012</v>
      </c>
      <c r="R1984" s="5">
        <f t="shared" ca="1" si="109"/>
        <v>9.4618488056371568</v>
      </c>
      <c r="S1984" s="16">
        <v>9.2799999999999994</v>
      </c>
      <c r="T1984" s="75">
        <f t="shared" ca="1" si="110"/>
        <v>1.9595776469521278E-2</v>
      </c>
      <c r="U1984" s="5">
        <f t="shared" ca="1" si="122"/>
        <v>17.893754195221756</v>
      </c>
      <c r="V1984" s="85">
        <v>18.59</v>
      </c>
      <c r="W1984" s="36">
        <f t="shared" ca="1" si="123"/>
        <v>-3.7452706012815674E-2</v>
      </c>
      <c r="X1984" s="32">
        <f t="shared" si="18"/>
        <v>1.0658192032158598</v>
      </c>
      <c r="Y1984" s="72">
        <f t="shared" ca="1" si="124"/>
        <v>1770407.8090917298</v>
      </c>
      <c r="Z1984" s="16">
        <v>1691998.2645050001</v>
      </c>
      <c r="AA1984" s="36">
        <f t="shared" ca="1" si="125"/>
        <v>4.6341385940882572E-2</v>
      </c>
      <c r="AB1984" s="72"/>
      <c r="AC1984" s="16"/>
      <c r="AD1984" s="36"/>
      <c r="AE1984" s="24">
        <f t="shared" si="129"/>
        <v>5</v>
      </c>
      <c r="AH1984" s="25" t="str">
        <f t="shared" ca="1" si="7"/>
        <v>-</v>
      </c>
      <c r="AI1984" s="15">
        <f t="shared" ca="1" si="8"/>
        <v>21.707735742979487</v>
      </c>
      <c r="AJ1984" s="15">
        <f t="shared" ca="1" si="9"/>
        <v>24.063154047205444</v>
      </c>
      <c r="AK1984" s="17">
        <f t="shared" ca="1" si="10"/>
        <v>0.10284205297047933</v>
      </c>
      <c r="AL1984" s="17">
        <f t="shared" ca="1" si="11"/>
        <v>9.1213285550152595E-2</v>
      </c>
      <c r="AM1984" s="26">
        <f t="shared" ca="1" si="12"/>
        <v>0</v>
      </c>
      <c r="AN1984" s="26">
        <f t="shared" ca="1" si="13"/>
        <v>1</v>
      </c>
      <c r="AO1984" s="25">
        <f t="shared" si="20"/>
        <v>0</v>
      </c>
      <c r="AP1984" s="26">
        <f t="shared" si="21"/>
        <v>0</v>
      </c>
      <c r="AQ1984" s="25">
        <f t="shared" si="22"/>
        <v>1</v>
      </c>
      <c r="AR1984" s="26">
        <f t="shared" si="23"/>
        <v>0</v>
      </c>
      <c r="AT1984" s="74"/>
      <c r="AU1984">
        <f t="shared" si="121"/>
        <v>8459991.3225250002</v>
      </c>
      <c r="AY1984">
        <v>341107.25</v>
      </c>
      <c r="AZ1984">
        <v>370500</v>
      </c>
      <c r="BA1984">
        <f t="shared" si="107"/>
        <v>3705000</v>
      </c>
      <c r="BL1984" s="16">
        <v>1482</v>
      </c>
      <c r="BM1984">
        <f t="shared" si="108"/>
        <v>14820</v>
      </c>
    </row>
    <row r="1985" spans="1:65" x14ac:dyDescent="0.2">
      <c r="A1985" s="40">
        <v>40948</v>
      </c>
      <c r="B1985" s="13">
        <v>20</v>
      </c>
      <c r="C1985" s="14">
        <v>21.95</v>
      </c>
      <c r="D1985" s="31">
        <f t="shared" si="14"/>
        <v>1304.9290716476087</v>
      </c>
      <c r="E1985" s="31">
        <f t="shared" si="15"/>
        <v>4743.6088144508794</v>
      </c>
      <c r="F1985" s="16">
        <f t="shared" si="0"/>
        <v>6048.5378860984883</v>
      </c>
      <c r="G1985" s="16">
        <f t="shared" si="1"/>
        <v>21.529301355529046</v>
      </c>
      <c r="H1985" s="17">
        <f t="shared" si="2"/>
        <v>8.8838268792710728E-2</v>
      </c>
      <c r="I1985">
        <v>18.63</v>
      </c>
      <c r="J1985" s="32">
        <f t="shared" si="16"/>
        <v>1.0445203560320053</v>
      </c>
      <c r="K1985" s="72">
        <f t="shared" ca="1" si="83"/>
        <v>1651.6395987893102</v>
      </c>
      <c r="L1985" s="16">
        <v>1642.880005</v>
      </c>
      <c r="M1985" s="21">
        <f t="shared" ca="1" si="84"/>
        <v>5.3318524558403167E-3</v>
      </c>
      <c r="N1985" s="72"/>
      <c r="O1985" s="16"/>
      <c r="P1985" s="21"/>
      <c r="Q1985" s="33">
        <f t="shared" si="17"/>
        <v>0.95547964396799479</v>
      </c>
      <c r="R1985" s="5">
        <f t="shared" ca="1" si="109"/>
        <v>9.0402273084198441</v>
      </c>
      <c r="S1985" s="16">
        <v>8.82</v>
      </c>
      <c r="T1985" s="75">
        <f t="shared" ca="1" si="110"/>
        <v>2.4969082587283881E-2</v>
      </c>
      <c r="U1985" s="5">
        <f t="shared" ca="1" si="122"/>
        <v>17.096532560461757</v>
      </c>
      <c r="V1985" s="85">
        <v>17.649999999999999</v>
      </c>
      <c r="W1985" s="36">
        <f t="shared" ca="1" si="123"/>
        <v>-3.1357928585736078E-2</v>
      </c>
      <c r="X1985" s="32">
        <f t="shared" si="18"/>
        <v>1.0890407120640104</v>
      </c>
      <c r="Y1985" s="72">
        <f t="shared" ca="1" si="124"/>
        <v>1927919.2903030182</v>
      </c>
      <c r="Z1985" s="16">
        <v>1859998.092186</v>
      </c>
      <c r="AA1985" s="36">
        <f t="shared" ca="1" si="125"/>
        <v>3.6516810636720853E-2</v>
      </c>
      <c r="AB1985" s="72"/>
      <c r="AC1985" s="16"/>
      <c r="AD1985" s="36"/>
      <c r="AE1985" s="24">
        <f t="shared" si="129"/>
        <v>4</v>
      </c>
      <c r="AH1985" s="25" t="str">
        <f t="shared" ca="1" si="7"/>
        <v>-</v>
      </c>
      <c r="AI1985" s="15">
        <f t="shared" ca="1" si="8"/>
        <v>21.625433805602132</v>
      </c>
      <c r="AJ1985" s="15">
        <f t="shared" ca="1" si="9"/>
        <v>23.887325850041218</v>
      </c>
      <c r="AK1985" s="17">
        <f t="shared" ca="1" si="10"/>
        <v>0.10101955733086687</v>
      </c>
      <c r="AL1985" s="17">
        <f t="shared" ca="1" si="11"/>
        <v>9.2381909814626878E-2</v>
      </c>
      <c r="AM1985" s="26">
        <f t="shared" ca="1" si="12"/>
        <v>0</v>
      </c>
      <c r="AN1985" s="26">
        <f t="shared" ca="1" si="13"/>
        <v>1</v>
      </c>
      <c r="AO1985" s="25">
        <f t="shared" si="20"/>
        <v>0</v>
      </c>
      <c r="AP1985" s="26">
        <f t="shared" si="21"/>
        <v>0</v>
      </c>
      <c r="AQ1985" s="25">
        <f t="shared" si="22"/>
        <v>1</v>
      </c>
      <c r="AR1985" s="26">
        <f t="shared" si="23"/>
        <v>0</v>
      </c>
      <c r="AT1985" s="74"/>
      <c r="AU1985">
        <f t="shared" si="121"/>
        <v>9299990.4609299991</v>
      </c>
      <c r="AY1985">
        <v>374976</v>
      </c>
      <c r="AZ1985">
        <v>407000</v>
      </c>
      <c r="BA1985">
        <f t="shared" si="107"/>
        <v>4070000</v>
      </c>
      <c r="BL1985" s="16">
        <v>1628</v>
      </c>
      <c r="BM1985">
        <f t="shared" si="108"/>
        <v>16280</v>
      </c>
    </row>
    <row r="1986" spans="1:65" x14ac:dyDescent="0.2">
      <c r="A1986" s="44">
        <v>40949</v>
      </c>
      <c r="B1986" s="45">
        <v>21.75</v>
      </c>
      <c r="C1986" s="54">
        <v>23.55</v>
      </c>
      <c r="D1986" s="31">
        <f t="shared" si="14"/>
        <v>978.69680373570645</v>
      </c>
      <c r="E1986" s="31">
        <f t="shared" si="15"/>
        <v>5040.8591724571688</v>
      </c>
      <c r="F1986" s="31">
        <f t="shared" si="0"/>
        <v>6019.5559761928753</v>
      </c>
      <c r="G1986" s="31">
        <f t="shared" si="1"/>
        <v>23.257344818506294</v>
      </c>
      <c r="H1986" s="55">
        <f t="shared" si="2"/>
        <v>7.6433121019108263E-2</v>
      </c>
      <c r="I1986" s="1">
        <v>20.77</v>
      </c>
      <c r="J1986" s="32">
        <f t="shared" si="16"/>
        <v>1.0750885762079379</v>
      </c>
      <c r="K1986" s="72">
        <f t="shared" ca="1" si="83"/>
        <v>1775.5864746171562</v>
      </c>
      <c r="L1986" s="31">
        <v>1783.6800539999999</v>
      </c>
      <c r="M1986" s="21">
        <f t="shared" ca="1" si="84"/>
        <v>-4.5375735209312942E-3</v>
      </c>
      <c r="N1986" s="72"/>
      <c r="O1986" s="16"/>
      <c r="P1986" s="21"/>
      <c r="Q1986" s="33">
        <f t="shared" si="17"/>
        <v>0.92491142379206215</v>
      </c>
      <c r="R1986" s="5">
        <f t="shared" ca="1" si="109"/>
        <v>8.3610611859112591</v>
      </c>
      <c r="S1986" s="16">
        <v>8.08</v>
      </c>
      <c r="T1986" s="75">
        <f t="shared" ca="1" si="110"/>
        <v>3.4784800236541964E-2</v>
      </c>
      <c r="U1986" s="5">
        <f t="shared" ca="1" si="122"/>
        <v>15.812236915087761</v>
      </c>
      <c r="V1986" s="85">
        <v>16.059999999999999</v>
      </c>
      <c r="W1986" s="36">
        <f t="shared" ca="1" si="123"/>
        <v>-1.5427340280961276E-2</v>
      </c>
      <c r="X1986" s="32">
        <f t="shared" si="18"/>
        <v>1.1501771524158757</v>
      </c>
      <c r="Y1986" s="72">
        <f t="shared" ca="1" si="124"/>
        <v>2217302.7821675637</v>
      </c>
      <c r="Z1986" s="16">
        <v>2177997.7660119999</v>
      </c>
      <c r="AA1986" s="36">
        <f t="shared" ca="1" si="125"/>
        <v>1.804639874701653E-2</v>
      </c>
      <c r="AB1986" s="72"/>
      <c r="AC1986" s="16"/>
      <c r="AD1986" s="36"/>
      <c r="AE1986" s="57">
        <f t="shared" si="129"/>
        <v>3</v>
      </c>
      <c r="AH1986" s="25" t="str">
        <f t="shared" ca="1" si="7"/>
        <v>-</v>
      </c>
      <c r="AI1986" s="15">
        <f t="shared" ca="1" si="8"/>
        <v>21.596769551024302</v>
      </c>
      <c r="AJ1986" s="15">
        <f t="shared" ca="1" si="9"/>
        <v>23.738924869025794</v>
      </c>
      <c r="AK1986" s="17">
        <f t="shared" ca="1" si="10"/>
        <v>9.6584328086198323E-2</v>
      </c>
      <c r="AL1986" s="17">
        <f t="shared" ca="1" si="11"/>
        <v>9.2420250370124413E-2</v>
      </c>
      <c r="AM1986" s="26">
        <f t="shared" ca="1" si="12"/>
        <v>0</v>
      </c>
      <c r="AN1986" s="26">
        <f t="shared" ca="1" si="13"/>
        <v>1</v>
      </c>
      <c r="AO1986" s="25">
        <f t="shared" si="20"/>
        <v>0</v>
      </c>
      <c r="AP1986" s="26">
        <f t="shared" si="21"/>
        <v>0</v>
      </c>
      <c r="AQ1986" s="25">
        <f t="shared" si="22"/>
        <v>1</v>
      </c>
      <c r="AR1986" s="26">
        <f t="shared" si="23"/>
        <v>0</v>
      </c>
      <c r="AT1986" s="74"/>
      <c r="AU1986">
        <f t="shared" si="121"/>
        <v>10889988.83006</v>
      </c>
      <c r="AY1986">
        <v>439084.75</v>
      </c>
      <c r="AZ1986">
        <v>476250</v>
      </c>
      <c r="BA1986">
        <f t="shared" si="107"/>
        <v>4762500</v>
      </c>
      <c r="BL1986" s="16">
        <v>1905</v>
      </c>
      <c r="BM1986">
        <f t="shared" si="108"/>
        <v>19050</v>
      </c>
    </row>
    <row r="1987" spans="1:65" x14ac:dyDescent="0.2">
      <c r="A1987" s="40">
        <v>40952</v>
      </c>
      <c r="B1987" s="13">
        <v>19.25</v>
      </c>
      <c r="C1987" s="14">
        <v>21.9</v>
      </c>
      <c r="D1987" s="31">
        <f t="shared" si="14"/>
        <v>652.46453582380423</v>
      </c>
      <c r="E1987" s="31">
        <f t="shared" si="15"/>
        <v>5342.1564899554223</v>
      </c>
      <c r="F1987" s="16">
        <f t="shared" si="0"/>
        <v>5994.6210257792263</v>
      </c>
      <c r="G1987" s="16">
        <f t="shared" si="1"/>
        <v>21.611569586718232</v>
      </c>
      <c r="H1987" s="17">
        <f t="shared" si="2"/>
        <v>0.12100456621004563</v>
      </c>
      <c r="I1987">
        <v>19.04</v>
      </c>
      <c r="J1987" s="32">
        <f t="shared" si="16"/>
        <v>0.92538712540399681</v>
      </c>
      <c r="K1987" s="72">
        <f t="shared" ca="1" si="83"/>
        <v>1643.0378775593069</v>
      </c>
      <c r="L1987" s="16">
        <v>1648.6400149999999</v>
      </c>
      <c r="M1987" s="21">
        <f t="shared" ca="1" si="84"/>
        <v>-3.398035586739664E-3</v>
      </c>
      <c r="N1987" s="72"/>
      <c r="O1987" s="16"/>
      <c r="P1987" s="21"/>
      <c r="Q1987" s="33">
        <f t="shared" si="17"/>
        <v>1.0746128745960033</v>
      </c>
      <c r="R1987" s="5">
        <f t="shared" ca="1" si="109"/>
        <v>8.9845296963817507</v>
      </c>
      <c r="S1987" s="16">
        <v>8.7200000000000006</v>
      </c>
      <c r="T1987" s="75">
        <f t="shared" ca="1" si="110"/>
        <v>3.0335974355705279E-2</v>
      </c>
      <c r="U1987" s="5">
        <f t="shared" ca="1" si="122"/>
        <v>16.991451635490122</v>
      </c>
      <c r="V1987" s="85">
        <v>17.420000000000002</v>
      </c>
      <c r="W1987" s="36">
        <f t="shared" ca="1" si="123"/>
        <v>-2.4600939409292727E-2</v>
      </c>
      <c r="X1987" s="32">
        <f t="shared" si="18"/>
        <v>0.85077425080799352</v>
      </c>
      <c r="Y1987" s="72">
        <f t="shared" ca="1" si="124"/>
        <v>1886299.9618377192</v>
      </c>
      <c r="Z1987" s="16">
        <v>1847998.1044950001</v>
      </c>
      <c r="AA1987" s="36">
        <f t="shared" ca="1" si="125"/>
        <v>2.0726134539616206E-2</v>
      </c>
      <c r="AB1987" s="72"/>
      <c r="AC1987" s="16"/>
      <c r="AD1987" s="36"/>
      <c r="AE1987" s="24">
        <f t="shared" si="129"/>
        <v>2</v>
      </c>
      <c r="AH1987" s="25" t="str">
        <f t="shared" ca="1" si="7"/>
        <v>-</v>
      </c>
      <c r="AI1987" s="15">
        <f t="shared" ca="1" si="8"/>
        <v>21.508390547573303</v>
      </c>
      <c r="AJ1987" s="15">
        <f t="shared" ca="1" si="9"/>
        <v>23.554585472566163</v>
      </c>
      <c r="AK1987" s="17">
        <f t="shared" ca="1" si="10"/>
        <v>9.5664975577004777E-2</v>
      </c>
      <c r="AL1987" s="17">
        <f t="shared" ca="1" si="11"/>
        <v>9.4622157097164428E-2</v>
      </c>
      <c r="AM1987" s="26">
        <f t="shared" ca="1" si="12"/>
        <v>0</v>
      </c>
      <c r="AN1987" s="26">
        <f t="shared" ca="1" si="13"/>
        <v>1</v>
      </c>
      <c r="AO1987" s="25">
        <f t="shared" si="20"/>
        <v>0</v>
      </c>
      <c r="AP1987" s="26">
        <f t="shared" si="21"/>
        <v>0</v>
      </c>
      <c r="AQ1987" s="25">
        <f t="shared" si="22"/>
        <v>1</v>
      </c>
      <c r="AR1987" s="26">
        <f t="shared" si="23"/>
        <v>0</v>
      </c>
      <c r="AT1987" s="74"/>
      <c r="AU1987">
        <f t="shared" si="121"/>
        <v>9239990.5224750005</v>
      </c>
      <c r="AY1987">
        <v>372556.75</v>
      </c>
      <c r="AZ1987">
        <v>404750</v>
      </c>
      <c r="BA1987">
        <f t="shared" si="107"/>
        <v>4047500</v>
      </c>
      <c r="BL1987" s="16">
        <v>1619</v>
      </c>
      <c r="BM1987">
        <f t="shared" si="108"/>
        <v>16190</v>
      </c>
    </row>
    <row r="1988" spans="1:65" x14ac:dyDescent="0.2">
      <c r="A1988" s="40">
        <v>40953</v>
      </c>
      <c r="B1988" s="13">
        <v>19.8</v>
      </c>
      <c r="C1988" s="14">
        <v>22.45</v>
      </c>
      <c r="D1988" s="31">
        <f t="shared" si="14"/>
        <v>326.23226791190211</v>
      </c>
      <c r="E1988" s="31">
        <f t="shared" si="15"/>
        <v>5628.9131638049257</v>
      </c>
      <c r="F1988" s="16">
        <f t="shared" si="0"/>
        <v>5955.1454317168282</v>
      </c>
      <c r="G1988" s="16">
        <f t="shared" si="1"/>
        <v>22.304828816545406</v>
      </c>
      <c r="H1988" s="17">
        <f t="shared" si="2"/>
        <v>0.11804008908685959</v>
      </c>
      <c r="I1988">
        <v>19.54</v>
      </c>
      <c r="J1988" s="32">
        <f t="shared" si="16"/>
        <v>1.0252817434068571</v>
      </c>
      <c r="K1988" s="72">
        <f t="shared" ca="1" si="83"/>
        <v>1684.5080627693469</v>
      </c>
      <c r="L1988" s="16">
        <v>1697.280029</v>
      </c>
      <c r="M1988" s="21">
        <f t="shared" ca="1" si="84"/>
        <v>-7.5249611215764244E-3</v>
      </c>
      <c r="N1988" s="72"/>
      <c r="O1988" s="16"/>
      <c r="P1988" s="21"/>
      <c r="Q1988" s="33">
        <f t="shared" si="17"/>
        <v>0.97471825659314293</v>
      </c>
      <c r="R1988" s="5">
        <f t="shared" ca="1" si="109"/>
        <v>8.7570203008201659</v>
      </c>
      <c r="S1988" s="16">
        <v>8.44</v>
      </c>
      <c r="T1988" s="75">
        <f t="shared" ca="1" si="110"/>
        <v>3.75616470166074E-2</v>
      </c>
      <c r="U1988" s="5">
        <f t="shared" ca="1" si="122"/>
        <v>16.561311112057645</v>
      </c>
      <c r="V1988" s="85">
        <v>16.829999999999998</v>
      </c>
      <c r="W1988" s="36">
        <f t="shared" ca="1" si="123"/>
        <v>-1.5964877477264022E-2</v>
      </c>
      <c r="X1988" s="32">
        <f t="shared" si="18"/>
        <v>1.0505634868137141</v>
      </c>
      <c r="Y1988" s="72">
        <f t="shared" ca="1" si="124"/>
        <v>1981547.4446618943</v>
      </c>
      <c r="Z1988" s="16">
        <v>1958997.990641</v>
      </c>
      <c r="AA1988" s="36">
        <f t="shared" ca="1" si="125"/>
        <v>1.1510708090882728E-2</v>
      </c>
      <c r="AB1988" s="72"/>
      <c r="AC1988" s="16"/>
      <c r="AD1988" s="36"/>
      <c r="AE1988" s="24">
        <f t="shared" si="129"/>
        <v>1</v>
      </c>
      <c r="AH1988" s="25" t="str">
        <f t="shared" ca="1" si="7"/>
        <v>-</v>
      </c>
      <c r="AI1988" s="15">
        <f t="shared" ca="1" si="8"/>
        <v>21.43190924228653</v>
      </c>
      <c r="AJ1988" s="15">
        <f t="shared" ca="1" si="9"/>
        <v>23.380432821135077</v>
      </c>
      <c r="AK1988" s="17">
        <f t="shared" ca="1" si="10"/>
        <v>9.8011591084880736E-2</v>
      </c>
      <c r="AL1988" s="17">
        <f t="shared" ca="1" si="11"/>
        <v>9.6148598835305896E-2</v>
      </c>
      <c r="AM1988" s="26">
        <f t="shared" ca="1" si="12"/>
        <v>0</v>
      </c>
      <c r="AN1988" s="26">
        <f t="shared" ca="1" si="13"/>
        <v>1</v>
      </c>
      <c r="AO1988" s="25">
        <f t="shared" si="20"/>
        <v>0</v>
      </c>
      <c r="AP1988" s="26">
        <f t="shared" si="21"/>
        <v>0</v>
      </c>
      <c r="AQ1988" s="25">
        <f t="shared" si="22"/>
        <v>1</v>
      </c>
      <c r="AR1988" s="26">
        <f t="shared" si="23"/>
        <v>0</v>
      </c>
      <c r="AT1988" s="74"/>
      <c r="AU1988">
        <f t="shared" si="121"/>
        <v>9794989.9532050006</v>
      </c>
      <c r="AY1988">
        <v>394934.5</v>
      </c>
      <c r="AZ1988">
        <v>429750</v>
      </c>
      <c r="BA1988">
        <f t="shared" si="107"/>
        <v>4297500</v>
      </c>
      <c r="BL1988" s="16">
        <v>1719</v>
      </c>
      <c r="BM1988">
        <f t="shared" si="108"/>
        <v>17190</v>
      </c>
    </row>
    <row r="1989" spans="1:65" x14ac:dyDescent="0.2">
      <c r="A1989" s="41">
        <v>40954</v>
      </c>
      <c r="B1989" s="13">
        <v>24.25</v>
      </c>
      <c r="C1989" s="14">
        <v>25.6</v>
      </c>
      <c r="D1989" s="31">
        <f t="shared" si="14"/>
        <v>5916.6369457494984</v>
      </c>
      <c r="E1989" s="31">
        <f t="shared" si="15"/>
        <v>0</v>
      </c>
      <c r="F1989" s="16">
        <f t="shared" si="0"/>
        <v>5916.6369457494984</v>
      </c>
      <c r="G1989" s="16">
        <f t="shared" si="1"/>
        <v>24.25</v>
      </c>
      <c r="H1989" s="17">
        <f t="shared" si="2"/>
        <v>5.2734375E-2</v>
      </c>
      <c r="I1989">
        <v>21.14</v>
      </c>
      <c r="J1989" s="32">
        <f t="shared" si="16"/>
        <v>1.0801781737193765</v>
      </c>
      <c r="K1989" s="72">
        <f t="shared" ca="1" si="83"/>
        <v>1819.4946626820399</v>
      </c>
      <c r="L1989" s="16">
        <v>1793.280029</v>
      </c>
      <c r="M1989" s="21">
        <f t="shared" ca="1" si="84"/>
        <v>1.4618259980655761E-2</v>
      </c>
      <c r="N1989" s="72"/>
      <c r="O1989" s="16"/>
      <c r="P1989" s="21"/>
      <c r="Q1989" s="33">
        <f t="shared" si="17"/>
        <v>0.91982182628062348</v>
      </c>
      <c r="R1989" s="5">
        <f t="shared" ca="1" si="109"/>
        <v>8.0545628494032009</v>
      </c>
      <c r="S1989" s="16">
        <v>7.96</v>
      </c>
      <c r="T1989" s="75">
        <f t="shared" ca="1" si="110"/>
        <v>1.1879754950150869E-2</v>
      </c>
      <c r="U1989" s="5">
        <f t="shared" ca="1" si="122"/>
        <v>15.232933908746629</v>
      </c>
      <c r="V1989" s="85">
        <v>15.85</v>
      </c>
      <c r="W1989" s="36">
        <f t="shared" ca="1" si="123"/>
        <v>-3.8931614590118013E-2</v>
      </c>
      <c r="X1989" s="32">
        <f t="shared" si="18"/>
        <v>1.160356347438753</v>
      </c>
      <c r="Y1989" s="72">
        <f t="shared" ca="1" si="124"/>
        <v>2299149.8309586793</v>
      </c>
      <c r="Z1989" s="16">
        <v>2180997.762935</v>
      </c>
      <c r="AA1989" s="36">
        <f t="shared" ca="1" si="125"/>
        <v>5.4173401748326591E-2</v>
      </c>
      <c r="AB1989" s="72"/>
      <c r="AC1989" s="16"/>
      <c r="AD1989" s="36"/>
      <c r="AE1989" s="24">
        <v>24</v>
      </c>
      <c r="AH1989" s="25" t="str">
        <f t="shared" ca="1" si="7"/>
        <v>-</v>
      </c>
      <c r="AI1989" s="15">
        <f t="shared" ca="1" si="8"/>
        <v>21.450568419535262</v>
      </c>
      <c r="AJ1989" s="15">
        <f t="shared" ca="1" si="9"/>
        <v>23.277927623246871</v>
      </c>
      <c r="AK1989" s="17">
        <f t="shared" ca="1" si="10"/>
        <v>9.0460784303834987E-2</v>
      </c>
      <c r="AL1989" s="17">
        <f t="shared" ca="1" si="11"/>
        <v>9.3933744584633855E-2</v>
      </c>
      <c r="AM1989" s="26">
        <f t="shared" ca="1" si="12"/>
        <v>0</v>
      </c>
      <c r="AN1989" s="26">
        <f t="shared" ca="1" si="13"/>
        <v>0</v>
      </c>
      <c r="AO1989" s="25">
        <f t="shared" si="20"/>
        <v>0</v>
      </c>
      <c r="AP1989" s="26">
        <f t="shared" si="21"/>
        <v>0</v>
      </c>
      <c r="AQ1989" s="25">
        <f t="shared" si="22"/>
        <v>1</v>
      </c>
      <c r="AR1989" s="26">
        <f t="shared" si="23"/>
        <v>0</v>
      </c>
      <c r="AT1989" s="74"/>
      <c r="AU1989">
        <f t="shared" si="121"/>
        <v>10904988.814675</v>
      </c>
      <c r="AY1989">
        <v>439689.5</v>
      </c>
      <c r="AZ1989">
        <v>477000</v>
      </c>
      <c r="BA1989">
        <f t="shared" si="107"/>
        <v>4770000</v>
      </c>
      <c r="BL1989" s="16">
        <v>1908</v>
      </c>
      <c r="BM1989">
        <f t="shared" si="108"/>
        <v>19080</v>
      </c>
    </row>
    <row r="1990" spans="1:65" x14ac:dyDescent="0.2">
      <c r="A1990" s="44">
        <v>40955</v>
      </c>
      <c r="B1990" s="45">
        <v>22.8</v>
      </c>
      <c r="C1990" s="54">
        <v>24.65</v>
      </c>
      <c r="D1990" s="31">
        <f t="shared" si="14"/>
        <v>5670.1104063432695</v>
      </c>
      <c r="E1990" s="31">
        <f t="shared" si="15"/>
        <v>233.52611642972875</v>
      </c>
      <c r="F1990" s="31">
        <f t="shared" si="0"/>
        <v>5903.6365227729984</v>
      </c>
      <c r="G1990" s="31">
        <f t="shared" si="1"/>
        <v>22.873179186037024</v>
      </c>
      <c r="H1990" s="55">
        <f t="shared" si="2"/>
        <v>7.5050709939147975E-2</v>
      </c>
      <c r="I1990" s="1">
        <v>19.22</v>
      </c>
      <c r="J1990" s="32">
        <f t="shared" si="16"/>
        <v>0.94115137054338482</v>
      </c>
      <c r="K1990" s="72">
        <f t="shared" ca="1" si="83"/>
        <v>1712.3500835517395</v>
      </c>
      <c r="L1990" s="31">
        <v>1724.160034</v>
      </c>
      <c r="M1990" s="21">
        <f t="shared" ca="1" si="84"/>
        <v>-6.8496834489671574E-3</v>
      </c>
      <c r="N1990" s="72"/>
      <c r="O1990" s="16"/>
      <c r="P1990" s="21"/>
      <c r="Q1990" s="33">
        <f t="shared" si="17"/>
        <v>1.0588486294566153</v>
      </c>
      <c r="R1990" s="5">
        <f t="shared" ca="1" si="109"/>
        <v>8.528207545251945</v>
      </c>
      <c r="S1990" s="16">
        <v>8.23</v>
      </c>
      <c r="T1990" s="75">
        <f t="shared" ca="1" si="110"/>
        <v>3.6234209629640898E-2</v>
      </c>
      <c r="U1990" s="5">
        <f t="shared" ca="1" si="122"/>
        <v>16.128818995867512</v>
      </c>
      <c r="V1990" s="85">
        <v>16.420000000000002</v>
      </c>
      <c r="W1990" s="36">
        <f t="shared" ca="1" si="123"/>
        <v>-1.7733313284560889E-2</v>
      </c>
      <c r="X1990" s="32">
        <f t="shared" si="18"/>
        <v>0.88230274108676954</v>
      </c>
      <c r="Y1990" s="72">
        <f t="shared" ca="1" si="124"/>
        <v>2028412.693049422</v>
      </c>
      <c r="Z1990" s="16">
        <v>2003997.9444850001</v>
      </c>
      <c r="AA1990" s="36">
        <f t="shared" ca="1" si="125"/>
        <v>1.2183020761878152E-2</v>
      </c>
      <c r="AB1990" s="72"/>
      <c r="AC1990" s="16"/>
      <c r="AD1990" s="36"/>
      <c r="AE1990" s="57">
        <f t="shared" ref="AE1990:AE2012" si="130">AE1989-1</f>
        <v>23</v>
      </c>
      <c r="AH1990" s="25" t="str">
        <f t="shared" ca="1" si="7"/>
        <v>-</v>
      </c>
      <c r="AI1990" s="15">
        <f t="shared" ca="1" si="8"/>
        <v>21.435005523632263</v>
      </c>
      <c r="AJ1990" s="15">
        <f t="shared" ca="1" si="9"/>
        <v>23.141009588830553</v>
      </c>
      <c r="AK1990" s="17">
        <f t="shared" ca="1" si="10"/>
        <v>8.8683521674645369E-2</v>
      </c>
      <c r="AL1990" s="17">
        <f t="shared" ca="1" si="11"/>
        <v>9.3346636178052819E-2</v>
      </c>
      <c r="AM1990" s="26">
        <f t="shared" ca="1" si="12"/>
        <v>0</v>
      </c>
      <c r="AN1990" s="26">
        <f t="shared" ca="1" si="13"/>
        <v>0</v>
      </c>
      <c r="AO1990" s="25">
        <f t="shared" si="20"/>
        <v>0</v>
      </c>
      <c r="AP1990" s="26">
        <f t="shared" si="21"/>
        <v>0</v>
      </c>
      <c r="AQ1990" s="25">
        <f t="shared" si="22"/>
        <v>1</v>
      </c>
      <c r="AR1990" s="26">
        <f t="shared" si="23"/>
        <v>0</v>
      </c>
      <c r="AT1990" s="74"/>
      <c r="AU1990">
        <f t="shared" si="121"/>
        <v>10019989.722425001</v>
      </c>
      <c r="AY1990">
        <v>404006.5</v>
      </c>
      <c r="AZ1990">
        <v>440000</v>
      </c>
      <c r="BA1990">
        <f t="shared" si="107"/>
        <v>4400000</v>
      </c>
      <c r="BL1990" s="16">
        <v>1760</v>
      </c>
      <c r="BM1990">
        <f t="shared" si="108"/>
        <v>17600</v>
      </c>
    </row>
    <row r="1991" spans="1:65" x14ac:dyDescent="0.2">
      <c r="A1991" s="44">
        <v>40956</v>
      </c>
      <c r="B1991" s="45">
        <v>22.6</v>
      </c>
      <c r="C1991" s="54">
        <v>24.8</v>
      </c>
      <c r="D1991" s="31">
        <f t="shared" si="14"/>
        <v>5423.5838669370405</v>
      </c>
      <c r="E1991" s="31">
        <f t="shared" si="15"/>
        <v>461.55066403467902</v>
      </c>
      <c r="F1991" s="31">
        <f t="shared" si="0"/>
        <v>5885.1345309717199</v>
      </c>
      <c r="G1991" s="31">
        <f t="shared" si="1"/>
        <v>22.77253836008888</v>
      </c>
      <c r="H1991" s="55">
        <f t="shared" si="2"/>
        <v>8.870967741935476E-2</v>
      </c>
      <c r="I1991" s="1">
        <v>17.78</v>
      </c>
      <c r="J1991" s="32">
        <f t="shared" si="16"/>
        <v>0.99247984111665866</v>
      </c>
      <c r="K1991" s="72">
        <f t="shared" ca="1" si="83"/>
        <v>1699.4036547531705</v>
      </c>
      <c r="L1991" s="31">
        <v>1702.400024</v>
      </c>
      <c r="M1991" s="21">
        <f t="shared" ca="1" si="84"/>
        <v>-1.7600852940481073E-3</v>
      </c>
      <c r="N1991" s="72"/>
      <c r="O1991" s="16"/>
      <c r="P1991" s="21"/>
      <c r="Q1991" s="33">
        <f t="shared" si="17"/>
        <v>1.0075201588833413</v>
      </c>
      <c r="R1991" s="5">
        <f t="shared" ca="1" si="109"/>
        <v>8.5919830753561559</v>
      </c>
      <c r="S1991" s="16">
        <v>8.35</v>
      </c>
      <c r="T1991" s="75">
        <f t="shared" ca="1" si="110"/>
        <v>2.8980009024689373E-2</v>
      </c>
      <c r="U1991" s="5">
        <f t="shared" ca="1" si="122"/>
        <v>16.249553947750119</v>
      </c>
      <c r="V1991" s="85">
        <v>16.670000000000002</v>
      </c>
      <c r="W1991" s="36">
        <f t="shared" ca="1" si="123"/>
        <v>-2.5221718791234714E-2</v>
      </c>
      <c r="X1991" s="32">
        <f t="shared" si="18"/>
        <v>0.98495968223331731</v>
      </c>
      <c r="Y1991" s="72">
        <f t="shared" ca="1" si="124"/>
        <v>1997773.2332208543</v>
      </c>
      <c r="Z1991" s="16">
        <v>1979997.9691019999</v>
      </c>
      <c r="AA1991" s="36">
        <f t="shared" ca="1" si="125"/>
        <v>8.9774153288228586E-3</v>
      </c>
      <c r="AB1991" s="72"/>
      <c r="AC1991" s="16"/>
      <c r="AD1991" s="36"/>
      <c r="AE1991" s="57">
        <f t="shared" si="130"/>
        <v>22</v>
      </c>
      <c r="AH1991" s="25" t="str">
        <f t="shared" ca="1" si="7"/>
        <v>-</v>
      </c>
      <c r="AI1991" s="15">
        <f t="shared" ca="1" si="8"/>
        <v>21.441492363111703</v>
      </c>
      <c r="AJ1991" s="15">
        <f t="shared" ca="1" si="9"/>
        <v>23.010904212374442</v>
      </c>
      <c r="AK1991" s="17">
        <f t="shared" ca="1" si="10"/>
        <v>8.8662089779086031E-2</v>
      </c>
      <c r="AL1991" s="17">
        <f t="shared" ca="1" si="11"/>
        <v>9.3347753766208172E-2</v>
      </c>
      <c r="AM1991" s="26">
        <f t="shared" ca="1" si="12"/>
        <v>0</v>
      </c>
      <c r="AN1991" s="26">
        <f t="shared" ca="1" si="13"/>
        <v>0</v>
      </c>
      <c r="AO1991" s="25">
        <f t="shared" si="20"/>
        <v>0</v>
      </c>
      <c r="AP1991" s="26">
        <f t="shared" si="21"/>
        <v>0</v>
      </c>
      <c r="AQ1991" s="25">
        <f t="shared" si="22"/>
        <v>1</v>
      </c>
      <c r="AR1991" s="26">
        <f t="shared" si="23"/>
        <v>0</v>
      </c>
      <c r="AT1991" s="74"/>
      <c r="AU1991">
        <f t="shared" si="121"/>
        <v>9899989.8455099985</v>
      </c>
      <c r="AY1991">
        <v>399168</v>
      </c>
      <c r="AZ1991">
        <v>426250</v>
      </c>
      <c r="BA1991">
        <f t="shared" si="107"/>
        <v>4262500</v>
      </c>
      <c r="BL1991" s="16">
        <v>1705</v>
      </c>
      <c r="BM1991">
        <f t="shared" si="108"/>
        <v>17050</v>
      </c>
    </row>
    <row r="1992" spans="1:65" x14ac:dyDescent="0.2">
      <c r="A1992" s="40">
        <v>40960</v>
      </c>
      <c r="B1992" s="13">
        <v>22.55</v>
      </c>
      <c r="C1992" s="14">
        <v>25.15</v>
      </c>
      <c r="D1992" s="31">
        <f t="shared" si="14"/>
        <v>5177.0573275308116</v>
      </c>
      <c r="E1992" s="31">
        <f t="shared" si="15"/>
        <v>686.20791365487173</v>
      </c>
      <c r="F1992" s="31">
        <f t="shared" si="0"/>
        <v>5863.2652411856834</v>
      </c>
      <c r="G1992" s="16">
        <f t="shared" si="1"/>
        <v>22.854291295398035</v>
      </c>
      <c r="H1992" s="17">
        <f t="shared" si="2"/>
        <v>0.10337972166998</v>
      </c>
      <c r="I1992">
        <v>18.190000000000001</v>
      </c>
      <c r="J1992" s="32">
        <f t="shared" si="16"/>
        <v>0.99986061652739222</v>
      </c>
      <c r="K1992" s="72">
        <f t="shared" ca="1" si="83"/>
        <v>1699.0975143452913</v>
      </c>
      <c r="L1992" s="16">
        <v>1699.839966</v>
      </c>
      <c r="M1992" s="21">
        <f t="shared" ca="1" si="84"/>
        <v>-4.367773846709887E-4</v>
      </c>
      <c r="N1992" s="72"/>
      <c r="O1992" s="16"/>
      <c r="P1992" s="21"/>
      <c r="Q1992" s="33">
        <f t="shared" si="17"/>
        <v>1.0001393834726078</v>
      </c>
      <c r="R1992" s="5">
        <f t="shared" ca="1" si="109"/>
        <v>8.5928226751895096</v>
      </c>
      <c r="S1992" s="16">
        <v>8.35</v>
      </c>
      <c r="T1992" s="75">
        <f t="shared" ca="1" si="110"/>
        <v>2.9080559902935326E-2</v>
      </c>
      <c r="U1992" s="5">
        <f t="shared" ca="1" si="122"/>
        <v>16.251262478946408</v>
      </c>
      <c r="V1992" s="85">
        <v>16.68</v>
      </c>
      <c r="W1992" s="36">
        <f t="shared" ca="1" si="123"/>
        <v>-2.5703688312565427E-2</v>
      </c>
      <c r="X1992" s="32">
        <f t="shared" si="18"/>
        <v>0.99972123305478444</v>
      </c>
      <c r="Y1992" s="72">
        <f t="shared" ca="1" si="124"/>
        <v>1997084.8770221218</v>
      </c>
      <c r="Z1992" s="16">
        <v>1943998.006027</v>
      </c>
      <c r="AA1992" s="36">
        <f t="shared" ca="1" si="125"/>
        <v>2.7308089221560888E-2</v>
      </c>
      <c r="AB1992" s="72"/>
      <c r="AC1992" s="16"/>
      <c r="AD1992" s="36"/>
      <c r="AE1992" s="24">
        <f t="shared" si="130"/>
        <v>21</v>
      </c>
      <c r="AH1992" s="25" t="str">
        <f t="shared" ca="1" si="7"/>
        <v>-</v>
      </c>
      <c r="AI1992" s="15">
        <f t="shared" ca="1" si="8"/>
        <v>21.480199748329401</v>
      </c>
      <c r="AJ1992" s="15">
        <f t="shared" ca="1" si="9"/>
        <v>22.923688738443484</v>
      </c>
      <c r="AK1992" s="17">
        <f t="shared" ca="1" si="10"/>
        <v>9.3153189887564658E-2</v>
      </c>
      <c r="AL1992" s="17">
        <f t="shared" ca="1" si="11"/>
        <v>9.4037589974185515E-2</v>
      </c>
      <c r="AM1992" s="26">
        <f t="shared" ca="1" si="12"/>
        <v>0</v>
      </c>
      <c r="AN1992" s="26">
        <f t="shared" ca="1" si="13"/>
        <v>0</v>
      </c>
      <c r="AO1992" s="25">
        <f t="shared" si="20"/>
        <v>0</v>
      </c>
      <c r="AP1992" s="26">
        <f t="shared" si="21"/>
        <v>0</v>
      </c>
      <c r="AQ1992" s="25">
        <f t="shared" si="22"/>
        <v>1</v>
      </c>
      <c r="AR1992" s="26">
        <f t="shared" si="23"/>
        <v>0</v>
      </c>
      <c r="AT1992" s="74"/>
      <c r="AU1992">
        <f t="shared" si="121"/>
        <v>9719990.0301350001</v>
      </c>
      <c r="AY1992">
        <v>391910.5</v>
      </c>
      <c r="AZ1992">
        <v>425250</v>
      </c>
      <c r="BA1992">
        <f t="shared" si="107"/>
        <v>4252500</v>
      </c>
      <c r="BL1992" s="16">
        <v>1701</v>
      </c>
      <c r="BM1992">
        <f t="shared" si="108"/>
        <v>17010</v>
      </c>
    </row>
    <row r="1993" spans="1:65" x14ac:dyDescent="0.2">
      <c r="A1993" s="44">
        <v>40961</v>
      </c>
      <c r="B1993" s="45">
        <v>21.8</v>
      </c>
      <c r="C1993" s="54">
        <v>24.55</v>
      </c>
      <c r="D1993" s="31">
        <f t="shared" si="14"/>
        <v>4930.5307881245826</v>
      </c>
      <c r="E1993" s="31">
        <f t="shared" si="15"/>
        <v>907.24860803302147</v>
      </c>
      <c r="F1993" s="31">
        <f t="shared" si="0"/>
        <v>5837.7793961576044</v>
      </c>
      <c r="G1993" s="31">
        <f t="shared" si="1"/>
        <v>22.227377175940042</v>
      </c>
      <c r="H1993" s="55">
        <f t="shared" si="2"/>
        <v>0.11201629327902241</v>
      </c>
      <c r="I1993" s="1">
        <v>18.190000000000001</v>
      </c>
      <c r="J1993" s="32">
        <f t="shared" si="16"/>
        <v>0.96834162072307295</v>
      </c>
      <c r="K1993" s="72">
        <f t="shared" ca="1" si="83"/>
        <v>1645.2397649445877</v>
      </c>
      <c r="L1993" s="31">
        <v>1651.839966</v>
      </c>
      <c r="M1993" s="21">
        <f t="shared" ca="1" si="84"/>
        <v>-3.9956661609265717E-3</v>
      </c>
      <c r="N1993" s="72"/>
      <c r="O1993" s="16"/>
      <c r="P1993" s="21"/>
      <c r="Q1993" s="33">
        <f t="shared" si="17"/>
        <v>1.0316583792769272</v>
      </c>
      <c r="R1993" s="5">
        <f t="shared" ca="1" si="109"/>
        <v>8.8644882161951433</v>
      </c>
      <c r="S1993" s="16">
        <v>8.58</v>
      </c>
      <c r="T1993" s="75">
        <f t="shared" ca="1" si="110"/>
        <v>3.3157134754678692E-2</v>
      </c>
      <c r="U1993" s="5">
        <f t="shared" ca="1" si="122"/>
        <v>16.765177127479465</v>
      </c>
      <c r="V1993" s="85">
        <v>17.12</v>
      </c>
      <c r="W1993" s="36">
        <f t="shared" ca="1" si="123"/>
        <v>-2.0725635077134125E-2</v>
      </c>
      <c r="X1993" s="32">
        <f t="shared" si="18"/>
        <v>0.9366832414461459</v>
      </c>
      <c r="Y1993" s="72">
        <f t="shared" ca="1" si="124"/>
        <v>1870512.8236461515</v>
      </c>
      <c r="Z1993" s="16">
        <v>1838998.1137260001</v>
      </c>
      <c r="AA1993" s="36">
        <f t="shared" ca="1" si="125"/>
        <v>1.7136890834705282E-2</v>
      </c>
      <c r="AB1993" s="72"/>
      <c r="AC1993" s="16"/>
      <c r="AD1993" s="36"/>
      <c r="AE1993" s="57">
        <f t="shared" si="130"/>
        <v>20</v>
      </c>
      <c r="AH1993" s="25" t="str">
        <f t="shared" ca="1" si="7"/>
        <v>-</v>
      </c>
      <c r="AI1993" s="15">
        <f t="shared" ca="1" si="8"/>
        <v>21.509690143543132</v>
      </c>
      <c r="AJ1993" s="15">
        <f t="shared" ca="1" si="9"/>
        <v>22.868258913466416</v>
      </c>
      <c r="AK1993" s="17">
        <f t="shared" ca="1" si="10"/>
        <v>9.1655144399060792E-2</v>
      </c>
      <c r="AL1993" s="17">
        <f t="shared" ca="1" si="11"/>
        <v>9.5911113847361673E-2</v>
      </c>
      <c r="AM1993" s="26">
        <f t="shared" ca="1" si="12"/>
        <v>0</v>
      </c>
      <c r="AN1993" s="26">
        <f t="shared" ca="1" si="13"/>
        <v>0</v>
      </c>
      <c r="AO1993" s="25">
        <f t="shared" si="20"/>
        <v>0</v>
      </c>
      <c r="AP1993" s="26">
        <f t="shared" si="21"/>
        <v>0</v>
      </c>
      <c r="AQ1993" s="25">
        <f t="shared" si="22"/>
        <v>1</v>
      </c>
      <c r="AR1993" s="26">
        <f t="shared" si="23"/>
        <v>0</v>
      </c>
      <c r="AT1993" s="74"/>
      <c r="AU1993">
        <f t="shared" si="121"/>
        <v>9194990.5686300006</v>
      </c>
      <c r="AY1993">
        <v>370742.5</v>
      </c>
      <c r="AZ1993">
        <v>422500</v>
      </c>
      <c r="BA1993">
        <f t="shared" si="107"/>
        <v>4225000</v>
      </c>
      <c r="BL1993" s="16">
        <v>1690</v>
      </c>
      <c r="BM1993">
        <f t="shared" si="108"/>
        <v>16900</v>
      </c>
    </row>
    <row r="1994" spans="1:65" x14ac:dyDescent="0.2">
      <c r="A1994" s="44">
        <v>40962</v>
      </c>
      <c r="B1994" s="45">
        <v>20.25</v>
      </c>
      <c r="C1994" s="54">
        <v>23.35</v>
      </c>
      <c r="D1994" s="31">
        <f t="shared" si="14"/>
        <v>4684.0042487183537</v>
      </c>
      <c r="E1994" s="31">
        <f t="shared" si="15"/>
        <v>1126.1601583000599</v>
      </c>
      <c r="F1994" s="31">
        <f t="shared" si="0"/>
        <v>5810.1644070184138</v>
      </c>
      <c r="G1994" s="31">
        <f t="shared" si="1"/>
        <v>20.850860190206166</v>
      </c>
      <c r="H1994" s="55">
        <f t="shared" si="2"/>
        <v>0.13276231263383298</v>
      </c>
      <c r="I1994" s="1">
        <v>16.829999999999998</v>
      </c>
      <c r="J1994" s="32">
        <f t="shared" si="16"/>
        <v>0.93363365676279009</v>
      </c>
      <c r="K1994" s="72">
        <f t="shared" ca="1" si="83"/>
        <v>1535.9885962665107</v>
      </c>
      <c r="L1994" s="31">
        <v>1544.3199460000001</v>
      </c>
      <c r="M1994" s="21">
        <f t="shared" ca="1" si="84"/>
        <v>-5.3948339882992956E-3</v>
      </c>
      <c r="N1994" s="72"/>
      <c r="O1994" s="16"/>
      <c r="P1994" s="21"/>
      <c r="Q1994" s="33">
        <f t="shared" si="17"/>
        <v>1.0663663432372099</v>
      </c>
      <c r="R1994" s="5">
        <f t="shared" ca="1" si="109"/>
        <v>9.4523980928958888</v>
      </c>
      <c r="S1994" s="16">
        <v>9.14</v>
      </c>
      <c r="T1994" s="75">
        <f t="shared" ca="1" si="110"/>
        <v>3.4179222417493244E-2</v>
      </c>
      <c r="U1994" s="5">
        <f t="shared" ca="1" si="122"/>
        <v>17.877208572218262</v>
      </c>
      <c r="V1994" s="85">
        <v>18.25</v>
      </c>
      <c r="W1994" s="36">
        <f t="shared" ca="1" si="123"/>
        <v>-2.0426927549684292E-2</v>
      </c>
      <c r="X1994" s="32">
        <f t="shared" si="18"/>
        <v>0.86726731352558029</v>
      </c>
      <c r="Y1994" s="72">
        <f t="shared" ca="1" si="124"/>
        <v>1622127.8671400836</v>
      </c>
      <c r="Z1994" s="16">
        <v>1607998.350664</v>
      </c>
      <c r="AA1994" s="36">
        <f t="shared" ca="1" si="125"/>
        <v>8.7870217467878407E-3</v>
      </c>
      <c r="AB1994" s="72"/>
      <c r="AC1994" s="16"/>
      <c r="AD1994" s="36"/>
      <c r="AE1994" s="57">
        <f t="shared" si="130"/>
        <v>19</v>
      </c>
      <c r="AH1994" s="25" t="str">
        <f t="shared" ca="1" si="7"/>
        <v>-</v>
      </c>
      <c r="AI1994" s="15">
        <f t="shared" ca="1" si="8"/>
        <v>21.474832055458592</v>
      </c>
      <c r="AJ1994" s="15">
        <f t="shared" ca="1" si="9"/>
        <v>22.763393772382091</v>
      </c>
      <c r="AK1994" s="17">
        <f t="shared" ca="1" si="10"/>
        <v>9.4108848323556357E-2</v>
      </c>
      <c r="AL1994" s="17">
        <f t="shared" ca="1" si="11"/>
        <v>9.9126340804558649E-2</v>
      </c>
      <c r="AM1994" s="26">
        <f t="shared" ca="1" si="12"/>
        <v>0</v>
      </c>
      <c r="AN1994" s="26">
        <f t="shared" ca="1" si="13"/>
        <v>0</v>
      </c>
      <c r="AO1994" s="25">
        <f t="shared" si="20"/>
        <v>0</v>
      </c>
      <c r="AP1994" s="26">
        <f t="shared" si="21"/>
        <v>0</v>
      </c>
      <c r="AQ1994" s="25">
        <f t="shared" si="22"/>
        <v>1</v>
      </c>
      <c r="AR1994" s="26">
        <f t="shared" si="23"/>
        <v>0</v>
      </c>
      <c r="AT1994" s="74"/>
      <c r="AU1994">
        <f t="shared" si="121"/>
        <v>8039991.7533200001</v>
      </c>
      <c r="AY1994">
        <v>324172.75</v>
      </c>
      <c r="AZ1994">
        <v>400000</v>
      </c>
      <c r="BA1994">
        <f t="shared" si="107"/>
        <v>4000000</v>
      </c>
      <c r="BL1994" s="16">
        <v>1600</v>
      </c>
      <c r="BM1994">
        <f t="shared" si="108"/>
        <v>16000</v>
      </c>
    </row>
    <row r="1995" spans="1:65" x14ac:dyDescent="0.2">
      <c r="A1995" s="40">
        <v>40963</v>
      </c>
      <c r="B1995" s="13">
        <v>21.2</v>
      </c>
      <c r="C1995" s="14">
        <v>24.3</v>
      </c>
      <c r="D1995" s="31">
        <f t="shared" si="14"/>
        <v>4437.4777093121247</v>
      </c>
      <c r="E1995" s="31">
        <f t="shared" si="15"/>
        <v>1339.9572642091023</v>
      </c>
      <c r="F1995" s="16">
        <f t="shared" si="0"/>
        <v>5777.4349735212272</v>
      </c>
      <c r="G1995" s="16">
        <f t="shared" si="1"/>
        <v>21.91898126730737</v>
      </c>
      <c r="H1995" s="17">
        <f t="shared" si="2"/>
        <v>0.12757201646090544</v>
      </c>
      <c r="I1995">
        <v>17.309999999999999</v>
      </c>
      <c r="J1995" s="32">
        <f t="shared" si="16"/>
        <v>1.0453050144825653</v>
      </c>
      <c r="K1995" s="72">
        <f t="shared" ca="1" si="83"/>
        <v>1605.5111257253905</v>
      </c>
      <c r="L1995" s="16">
        <v>1603.1999510000001</v>
      </c>
      <c r="M1995" s="21">
        <f t="shared" ca="1" si="84"/>
        <v>1.4416010454271785E-3</v>
      </c>
      <c r="N1995" s="72"/>
      <c r="O1995" s="16"/>
      <c r="P1995" s="21"/>
      <c r="Q1995" s="33">
        <f t="shared" si="17"/>
        <v>0.95469498551743481</v>
      </c>
      <c r="R1995" s="5">
        <f t="shared" ca="1" si="109"/>
        <v>9.0237811258878011</v>
      </c>
      <c r="S1995" s="16">
        <v>8.7799999999999994</v>
      </c>
      <c r="T1995" s="75">
        <f t="shared" ca="1" si="110"/>
        <v>2.7765504087448951E-2</v>
      </c>
      <c r="U1995" s="5">
        <f t="shared" ca="1" si="122"/>
        <v>17.066697073172339</v>
      </c>
      <c r="V1995" s="85">
        <v>17.55</v>
      </c>
      <c r="W1995" s="36">
        <f t="shared" ca="1" si="123"/>
        <v>-2.7538628309268481E-2</v>
      </c>
      <c r="X1995" s="32">
        <f t="shared" si="18"/>
        <v>1.0906100289651304</v>
      </c>
      <c r="Y1995" s="72">
        <f t="shared" ca="1" si="124"/>
        <v>1768992.4895714775</v>
      </c>
      <c r="Z1995" s="16">
        <v>1718998.2368109999</v>
      </c>
      <c r="AA1995" s="36">
        <f t="shared" ca="1" si="125"/>
        <v>2.9083364770184087E-2</v>
      </c>
      <c r="AB1995" s="72"/>
      <c r="AC1995" s="16"/>
      <c r="AD1995" s="36"/>
      <c r="AE1995" s="24">
        <f t="shared" si="130"/>
        <v>18</v>
      </c>
      <c r="AH1995" s="25" t="str">
        <f t="shared" ca="1" si="7"/>
        <v>-</v>
      </c>
      <c r="AI1995" s="15">
        <f t="shared" ca="1" si="8"/>
        <v>21.516454285952687</v>
      </c>
      <c r="AJ1995" s="15">
        <f t="shared" ca="1" si="9"/>
        <v>22.669242543195637</v>
      </c>
      <c r="AK1995" s="17">
        <f t="shared" ca="1" si="10"/>
        <v>0.10658178856704059</v>
      </c>
      <c r="AL1995" s="17">
        <f t="shared" ca="1" si="11"/>
        <v>0.10086376416896614</v>
      </c>
      <c r="AM1995" s="26">
        <f t="shared" ca="1" si="12"/>
        <v>0</v>
      </c>
      <c r="AN1995" s="26">
        <f t="shared" ca="1" si="13"/>
        <v>1</v>
      </c>
      <c r="AO1995" s="25">
        <f t="shared" si="20"/>
        <v>0</v>
      </c>
      <c r="AP1995" s="26">
        <f t="shared" si="21"/>
        <v>0</v>
      </c>
      <c r="AQ1995" s="25">
        <f t="shared" si="22"/>
        <v>1</v>
      </c>
      <c r="AR1995" s="26">
        <f t="shared" si="23"/>
        <v>0</v>
      </c>
      <c r="AT1995" s="74"/>
      <c r="AU1995">
        <f t="shared" si="121"/>
        <v>8594991.1840550005</v>
      </c>
      <c r="AY1995">
        <v>346550.5</v>
      </c>
      <c r="AZ1995">
        <v>416500</v>
      </c>
      <c r="BA1995">
        <f t="shared" si="107"/>
        <v>4165000</v>
      </c>
      <c r="BL1995" s="16">
        <v>1666</v>
      </c>
      <c r="BM1995">
        <f t="shared" si="108"/>
        <v>16660</v>
      </c>
    </row>
    <row r="1996" spans="1:65" x14ac:dyDescent="0.2">
      <c r="A1996" s="40">
        <v>40966</v>
      </c>
      <c r="B1996" s="13">
        <v>21.55</v>
      </c>
      <c r="C1996" s="14">
        <v>24.55</v>
      </c>
      <c r="D1996" s="31">
        <f t="shared" si="14"/>
        <v>4190.9511699058958</v>
      </c>
      <c r="E1996" s="31">
        <f t="shared" si="15"/>
        <v>1555.0339158721499</v>
      </c>
      <c r="F1996" s="16">
        <f t="shared" si="0"/>
        <v>5745.9850857780457</v>
      </c>
      <c r="G1996" s="16">
        <f t="shared" si="1"/>
        <v>22.361888941230127</v>
      </c>
      <c r="H1996" s="17">
        <f t="shared" si="2"/>
        <v>0.12219959266802438</v>
      </c>
      <c r="I1996">
        <v>18.18</v>
      </c>
      <c r="J1996" s="32">
        <f t="shared" si="16"/>
        <v>1.0146530123878224</v>
      </c>
      <c r="K1996" s="72">
        <f t="shared" ca="1" si="83"/>
        <v>1628.9702875773883</v>
      </c>
      <c r="L1996" s="16">
        <v>1619.839966</v>
      </c>
      <c r="M1996" s="21">
        <f t="shared" ca="1" si="84"/>
        <v>5.6365577890601683E-3</v>
      </c>
      <c r="N1996" s="72"/>
      <c r="O1996" s="16"/>
      <c r="P1996" s="21"/>
      <c r="Q1996" s="33">
        <f t="shared" si="17"/>
        <v>0.98534698761217754</v>
      </c>
      <c r="R1996" s="5">
        <f t="shared" ca="1" si="109"/>
        <v>8.8911851387552563</v>
      </c>
      <c r="S1996" s="16">
        <v>8.69</v>
      </c>
      <c r="T1996" s="75">
        <f t="shared" ca="1" si="110"/>
        <v>2.3151339327417354E-2</v>
      </c>
      <c r="U1996" s="5">
        <f t="shared" ca="1" si="122"/>
        <v>16.816042825316782</v>
      </c>
      <c r="V1996" s="85">
        <v>17.41</v>
      </c>
      <c r="W1996" s="36">
        <f t="shared" ca="1" si="123"/>
        <v>-3.4115862991569136E-2</v>
      </c>
      <c r="X1996" s="32">
        <f t="shared" si="18"/>
        <v>1.0293060247756449</v>
      </c>
      <c r="Y1996" s="72">
        <f t="shared" ca="1" si="124"/>
        <v>1820714.7924727881</v>
      </c>
      <c r="Z1996" s="16">
        <v>1745998.209117</v>
      </c>
      <c r="AA1996" s="36">
        <f t="shared" ca="1" si="125"/>
        <v>4.2793046960554672E-2</v>
      </c>
      <c r="AB1996" s="72"/>
      <c r="AC1996" s="16"/>
      <c r="AD1996" s="36"/>
      <c r="AE1996" s="24">
        <f t="shared" si="130"/>
        <v>17</v>
      </c>
      <c r="AH1996" s="25" t="str">
        <f t="shared" ca="1" si="7"/>
        <v>-</v>
      </c>
      <c r="AI1996" s="15">
        <f t="shared" ca="1" si="8"/>
        <v>21.575865558786205</v>
      </c>
      <c r="AJ1996" s="15">
        <f t="shared" ca="1" si="9"/>
        <v>22.590795764579102</v>
      </c>
      <c r="AK1996" s="17">
        <f t="shared" ca="1" si="10"/>
        <v>0.11443993568852</v>
      </c>
      <c r="AL1996" s="17">
        <f t="shared" ca="1" si="11"/>
        <v>0.10206095768027269</v>
      </c>
      <c r="AM1996" s="26">
        <f t="shared" ca="1" si="12"/>
        <v>0</v>
      </c>
      <c r="AN1996" s="26">
        <f t="shared" ca="1" si="13"/>
        <v>1</v>
      </c>
      <c r="AO1996" s="25">
        <f t="shared" si="20"/>
        <v>0</v>
      </c>
      <c r="AP1996" s="26">
        <f t="shared" si="21"/>
        <v>0</v>
      </c>
      <c r="AQ1996" s="25">
        <f t="shared" si="22"/>
        <v>1</v>
      </c>
      <c r="AR1996" s="26">
        <f t="shared" si="23"/>
        <v>0</v>
      </c>
      <c r="AT1996" s="74"/>
      <c r="AU1996">
        <f t="shared" si="121"/>
        <v>8729991.045584999</v>
      </c>
      <c r="AY1996">
        <v>351993.5</v>
      </c>
      <c r="AZ1996">
        <v>417250</v>
      </c>
      <c r="BA1996">
        <f t="shared" si="107"/>
        <v>4172500</v>
      </c>
      <c r="BL1996" s="16">
        <v>1669</v>
      </c>
      <c r="BM1996">
        <f t="shared" si="108"/>
        <v>16690</v>
      </c>
    </row>
    <row r="1997" spans="1:65" x14ac:dyDescent="0.2">
      <c r="A1997" s="40">
        <v>40967</v>
      </c>
      <c r="B1997" s="13">
        <v>20.85</v>
      </c>
      <c r="C1997" s="14">
        <v>24.05</v>
      </c>
      <c r="D1997" s="31">
        <f t="shared" si="14"/>
        <v>3944.4246304996668</v>
      </c>
      <c r="E1997" s="31">
        <f t="shared" si="15"/>
        <v>1771.4350125810802</v>
      </c>
      <c r="F1997" s="16">
        <f t="shared" si="0"/>
        <v>5715.8596430807465</v>
      </c>
      <c r="G1997" s="16">
        <f t="shared" si="1"/>
        <v>21.841730447251539</v>
      </c>
      <c r="H1997" s="17">
        <f t="shared" si="2"/>
        <v>0.13305613305613306</v>
      </c>
      <c r="I1997">
        <v>17.95</v>
      </c>
      <c r="J1997" s="32">
        <f t="shared" si="16"/>
        <v>0.97161814860754248</v>
      </c>
      <c r="K1997" s="72">
        <f t="shared" ca="1" si="83"/>
        <v>1582.6725699327246</v>
      </c>
      <c r="L1997" s="16">
        <v>1597.4399410000001</v>
      </c>
      <c r="M1997" s="21">
        <f t="shared" ca="1" si="84"/>
        <v>-9.2443982952066812E-3</v>
      </c>
      <c r="N1997" s="72"/>
      <c r="O1997" s="16"/>
      <c r="P1997" s="21"/>
      <c r="Q1997" s="33">
        <f t="shared" si="17"/>
        <v>1.0283818513924576</v>
      </c>
      <c r="R1997" s="5">
        <f t="shared" ca="1" si="109"/>
        <v>9.1431525264890467</v>
      </c>
      <c r="S1997" s="16">
        <v>8.81</v>
      </c>
      <c r="T1997" s="75">
        <f t="shared" ca="1" si="110"/>
        <v>3.7815269749040432E-2</v>
      </c>
      <c r="U1997" s="5">
        <f t="shared" ca="1" si="122"/>
        <v>17.292721209721208</v>
      </c>
      <c r="V1997" s="85">
        <v>17.59</v>
      </c>
      <c r="W1997" s="36">
        <f t="shared" ca="1" si="123"/>
        <v>-1.6900442881113822E-2</v>
      </c>
      <c r="X1997" s="32">
        <f t="shared" si="18"/>
        <v>0.94323629721508484</v>
      </c>
      <c r="Y1997" s="72">
        <f t="shared" ca="1" si="124"/>
        <v>1717251.2540182362</v>
      </c>
      <c r="Z1997" s="16">
        <v>1706998.249119</v>
      </c>
      <c r="AA1997" s="36">
        <f t="shared" ca="1" si="125"/>
        <v>6.0064530848393232E-3</v>
      </c>
      <c r="AB1997" s="72"/>
      <c r="AC1997" s="16"/>
      <c r="AD1997" s="36"/>
      <c r="AE1997" s="24">
        <f t="shared" si="130"/>
        <v>16</v>
      </c>
      <c r="AH1997" s="25" t="str">
        <f t="shared" ca="1" si="7"/>
        <v>-</v>
      </c>
      <c r="AI1997" s="15">
        <f t="shared" ca="1" si="8"/>
        <v>21.624174977100985</v>
      </c>
      <c r="AJ1997" s="15">
        <f t="shared" ca="1" si="9"/>
        <v>22.47006866674959</v>
      </c>
      <c r="AK1997" s="17">
        <f t="shared" ca="1" si="10"/>
        <v>0.12183101162798304</v>
      </c>
      <c r="AL1997" s="17">
        <f t="shared" ca="1" si="11"/>
        <v>0.10246942341720559</v>
      </c>
      <c r="AM1997" s="26">
        <f t="shared" ca="1" si="12"/>
        <v>0</v>
      </c>
      <c r="AN1997" s="26">
        <f t="shared" ca="1" si="13"/>
        <v>1</v>
      </c>
      <c r="AO1997" s="25">
        <f t="shared" si="20"/>
        <v>0</v>
      </c>
      <c r="AP1997" s="26">
        <f t="shared" si="21"/>
        <v>0</v>
      </c>
      <c r="AQ1997" s="25">
        <f t="shared" si="22"/>
        <v>1</v>
      </c>
      <c r="AR1997" s="26">
        <f t="shared" si="23"/>
        <v>0</v>
      </c>
      <c r="AT1997" s="74"/>
      <c r="AU1997">
        <f t="shared" si="121"/>
        <v>8534991.2455950007</v>
      </c>
      <c r="AY1997">
        <v>344131.25</v>
      </c>
      <c r="AZ1997">
        <v>415000</v>
      </c>
      <c r="BA1997">
        <f t="shared" si="107"/>
        <v>4150000</v>
      </c>
      <c r="BL1997" s="16">
        <v>1660</v>
      </c>
      <c r="BM1997">
        <f t="shared" si="108"/>
        <v>16600</v>
      </c>
    </row>
    <row r="1998" spans="1:65" x14ac:dyDescent="0.2">
      <c r="A1998" s="40">
        <v>40968</v>
      </c>
      <c r="B1998" s="13">
        <v>21</v>
      </c>
      <c r="C1998" s="14">
        <v>24</v>
      </c>
      <c r="D1998" s="31">
        <f t="shared" si="14"/>
        <v>3697.8980910934379</v>
      </c>
      <c r="E1998" s="31">
        <f t="shared" si="15"/>
        <v>1985.1596839582062</v>
      </c>
      <c r="F1998" s="16">
        <f t="shared" si="0"/>
        <v>5683.0577750516441</v>
      </c>
      <c r="G1998" s="16">
        <f t="shared" si="1"/>
        <v>22.047935686668346</v>
      </c>
      <c r="H1998" s="17">
        <f t="shared" si="2"/>
        <v>0.125</v>
      </c>
      <c r="I1998">
        <v>18.43</v>
      </c>
      <c r="J1998" s="32">
        <f t="shared" si="16"/>
        <v>1.0036479587370939</v>
      </c>
      <c r="K1998" s="72">
        <f t="shared" ca="1" si="83"/>
        <v>1588.3813363977979</v>
      </c>
      <c r="L1998" s="16">
        <v>1569.280029</v>
      </c>
      <c r="M1998" s="21">
        <f t="shared" ca="1" si="84"/>
        <v>1.2172019680878689E-2</v>
      </c>
      <c r="N1998" s="72"/>
      <c r="O1998" s="16"/>
      <c r="P1998" s="21"/>
      <c r="Q1998" s="33">
        <f t="shared" si="17"/>
        <v>0.99635204126290611</v>
      </c>
      <c r="R1998" s="5">
        <f t="shared" ca="1" si="109"/>
        <v>9.1094191811136156</v>
      </c>
      <c r="S1998" s="16">
        <v>8.9499999999999993</v>
      </c>
      <c r="T1998" s="75">
        <f t="shared" ca="1" si="110"/>
        <v>1.7812199007107968E-2</v>
      </c>
      <c r="U1998" s="5">
        <f t="shared" ca="1" si="122"/>
        <v>17.229048212170454</v>
      </c>
      <c r="V1998" s="85">
        <v>17.86</v>
      </c>
      <c r="W1998" s="36">
        <f t="shared" ca="1" si="123"/>
        <v>-3.5327647694823362E-2</v>
      </c>
      <c r="X1998" s="32">
        <f t="shared" si="18"/>
        <v>1.0072959174741878</v>
      </c>
      <c r="Y1998" s="72">
        <f t="shared" ca="1" si="124"/>
        <v>1729666.335202341</v>
      </c>
      <c r="Z1998" s="16">
        <v>1646998.310662</v>
      </c>
      <c r="AA1998" s="36">
        <f t="shared" ca="1" si="125"/>
        <v>5.0193144707667087E-2</v>
      </c>
      <c r="AB1998" s="72"/>
      <c r="AC1998" s="16"/>
      <c r="AD1998" s="36"/>
      <c r="AE1998" s="24">
        <f t="shared" si="130"/>
        <v>15</v>
      </c>
      <c r="AH1998" s="25" t="str">
        <f t="shared" ca="1" si="7"/>
        <v>-</v>
      </c>
      <c r="AI1998" s="15">
        <f t="shared" ca="1" si="8"/>
        <v>21.65498186451828</v>
      </c>
      <c r="AJ1998" s="15">
        <f t="shared" ca="1" si="9"/>
        <v>22.370688335135551</v>
      </c>
      <c r="AK1998" s="17">
        <f t="shared" ca="1" si="10"/>
        <v>0.12543439134965303</v>
      </c>
      <c r="AL1998" s="17">
        <f t="shared" ca="1" si="11"/>
        <v>0.10378439866473034</v>
      </c>
      <c r="AM1998" s="26">
        <f t="shared" ca="1" si="12"/>
        <v>0</v>
      </c>
      <c r="AN1998" s="26">
        <f t="shared" ca="1" si="13"/>
        <v>1</v>
      </c>
      <c r="AO1998" s="25">
        <f t="shared" si="20"/>
        <v>0</v>
      </c>
      <c r="AP1998" s="26">
        <f t="shared" si="21"/>
        <v>0</v>
      </c>
      <c r="AQ1998" s="25">
        <f t="shared" si="22"/>
        <v>1</v>
      </c>
      <c r="AR1998" s="26">
        <f t="shared" si="23"/>
        <v>0</v>
      </c>
      <c r="AT1998" s="74"/>
      <c r="AU1998">
        <f t="shared" si="121"/>
        <v>8234991.5533099994</v>
      </c>
      <c r="AY1998">
        <v>332035.25</v>
      </c>
      <c r="AZ1998">
        <v>418000</v>
      </c>
      <c r="BA1998">
        <f t="shared" si="107"/>
        <v>4180000</v>
      </c>
      <c r="BL1998" s="16">
        <v>1672</v>
      </c>
      <c r="BM1998">
        <f t="shared" si="108"/>
        <v>16720</v>
      </c>
    </row>
    <row r="1999" spans="1:65" x14ac:dyDescent="0.2">
      <c r="A1999" s="40">
        <v>40969</v>
      </c>
      <c r="B1999" s="13">
        <v>20.05</v>
      </c>
      <c r="C1999" s="14">
        <v>23.3</v>
      </c>
      <c r="D1999" s="31">
        <f t="shared" si="14"/>
        <v>3451.3715516872085</v>
      </c>
      <c r="E1999" s="31">
        <f t="shared" si="15"/>
        <v>2200.8704059386569</v>
      </c>
      <c r="F1999" s="16">
        <f t="shared" si="0"/>
        <v>5652.2419576258653</v>
      </c>
      <c r="G1999" s="16">
        <f t="shared" si="1"/>
        <v>21.315485248672026</v>
      </c>
      <c r="H1999" s="17">
        <f t="shared" si="2"/>
        <v>0.13948497854077258</v>
      </c>
      <c r="I1999">
        <v>17.260000000000002</v>
      </c>
      <c r="J1999" s="32">
        <f t="shared" si="16"/>
        <v>0.96153691865702595</v>
      </c>
      <c r="K1999" s="72">
        <f t="shared" ca="1" si="83"/>
        <v>1527.2250314095545</v>
      </c>
      <c r="L1999" s="16">
        <v>1544.959961</v>
      </c>
      <c r="M1999" s="21">
        <f t="shared" ca="1" si="84"/>
        <v>-1.1479216315072852E-2</v>
      </c>
      <c r="N1999" s="72"/>
      <c r="O1999" s="16"/>
      <c r="P1999" s="21"/>
      <c r="Q1999" s="33">
        <f t="shared" si="17"/>
        <v>1.038463081342974</v>
      </c>
      <c r="R1999" s="5">
        <f t="shared" ca="1" si="109"/>
        <v>9.4594014294246307</v>
      </c>
      <c r="S1999" s="16">
        <v>9.1199999999999992</v>
      </c>
      <c r="T1999" s="75">
        <f t="shared" ca="1" si="110"/>
        <v>3.7215069015858721E-2</v>
      </c>
      <c r="U1999" s="5">
        <f t="shared" ca="1" si="122"/>
        <v>17.891117963870709</v>
      </c>
      <c r="V1999" s="85">
        <v>18.21</v>
      </c>
      <c r="W1999" s="36">
        <f t="shared" ca="1" si="123"/>
        <v>-1.7511369364595929E-2</v>
      </c>
      <c r="X1999" s="32">
        <f t="shared" si="18"/>
        <v>0.92307383731405201</v>
      </c>
      <c r="Y1999" s="72">
        <f t="shared" ca="1" si="124"/>
        <v>1596504.663423724</v>
      </c>
      <c r="Z1999" s="16">
        <v>1586998.3722039999</v>
      </c>
      <c r="AA1999" s="36">
        <f t="shared" ca="1" si="125"/>
        <v>5.9901077318194806E-3</v>
      </c>
      <c r="AB1999" s="72"/>
      <c r="AC1999" s="16"/>
      <c r="AD1999" s="36"/>
      <c r="AE1999" s="24">
        <f t="shared" si="130"/>
        <v>14</v>
      </c>
      <c r="AH1999" s="25" t="str">
        <f t="shared" ca="1" si="7"/>
        <v>-</v>
      </c>
      <c r="AI1999" s="15">
        <f t="shared" ca="1" si="8"/>
        <v>21.637040665390249</v>
      </c>
      <c r="AJ1999" s="15">
        <f t="shared" ca="1" si="9"/>
        <v>22.235560681676734</v>
      </c>
      <c r="AK1999" s="17">
        <f t="shared" ca="1" si="10"/>
        <v>0.13001250555994473</v>
      </c>
      <c r="AL1999" s="17">
        <f t="shared" ca="1" si="11"/>
        <v>0.10637475884313646</v>
      </c>
      <c r="AM1999" s="26">
        <f t="shared" ca="1" si="12"/>
        <v>0</v>
      </c>
      <c r="AN1999" s="26">
        <f t="shared" ca="1" si="13"/>
        <v>1</v>
      </c>
      <c r="AO1999" s="25">
        <f t="shared" si="20"/>
        <v>0</v>
      </c>
      <c r="AP1999" s="26">
        <f t="shared" si="21"/>
        <v>0</v>
      </c>
      <c r="AQ1999" s="25">
        <f t="shared" si="22"/>
        <v>1</v>
      </c>
      <c r="AR1999" s="26">
        <f t="shared" si="23"/>
        <v>0</v>
      </c>
      <c r="AT1999" s="74"/>
      <c r="AU1999">
        <f t="shared" si="121"/>
        <v>7934991.8610199997</v>
      </c>
      <c r="AY1999">
        <v>319939.25</v>
      </c>
      <c r="AZ1999">
        <v>407250</v>
      </c>
      <c r="BA1999">
        <f t="shared" si="107"/>
        <v>4072500</v>
      </c>
      <c r="BL1999" s="16">
        <v>1629</v>
      </c>
      <c r="BM1999">
        <f t="shared" si="108"/>
        <v>16290</v>
      </c>
    </row>
    <row r="2000" spans="1:65" x14ac:dyDescent="0.2">
      <c r="A2000" s="40">
        <v>40970</v>
      </c>
      <c r="B2000" s="13">
        <v>20.399999999999999</v>
      </c>
      <c r="C2000" s="14">
        <v>23.7</v>
      </c>
      <c r="D2000" s="31">
        <f t="shared" si="14"/>
        <v>3204.8450122809791</v>
      </c>
      <c r="E2000" s="31">
        <f t="shared" si="15"/>
        <v>2413.0101962860772</v>
      </c>
      <c r="F2000" s="16">
        <f t="shared" si="0"/>
        <v>5617.8552085670563</v>
      </c>
      <c r="G2000" s="16">
        <f t="shared" si="1"/>
        <v>21.817433050891168</v>
      </c>
      <c r="H2000" s="17">
        <f t="shared" si="2"/>
        <v>0.139240506329114</v>
      </c>
      <c r="I2000">
        <v>17.29</v>
      </c>
      <c r="J2000" s="32">
        <f t="shared" si="16"/>
        <v>1.0173215054912346</v>
      </c>
      <c r="K2000" s="72">
        <f t="shared" ca="1" si="83"/>
        <v>1553.6155278032322</v>
      </c>
      <c r="L2000" s="16">
        <v>1553.920044</v>
      </c>
      <c r="M2000" s="21">
        <f t="shared" ca="1" si="84"/>
        <v>-1.9596645139081294E-4</v>
      </c>
      <c r="N2000" s="72"/>
      <c r="O2000" s="16"/>
      <c r="P2000" s="21"/>
      <c r="Q2000" s="33">
        <f t="shared" si="17"/>
        <v>0.98267849450876554</v>
      </c>
      <c r="R2000" s="5">
        <f t="shared" ca="1" si="109"/>
        <v>9.2951631152188536</v>
      </c>
      <c r="S2000" s="16">
        <v>9.0299999999999994</v>
      </c>
      <c r="T2000" s="75">
        <f t="shared" ca="1" si="110"/>
        <v>2.9364686070747985E-2</v>
      </c>
      <c r="U2000" s="5">
        <f t="shared" ca="1" si="122"/>
        <v>17.58061496523737</v>
      </c>
      <c r="V2000" s="85">
        <v>18.09</v>
      </c>
      <c r="W2000" s="36">
        <f t="shared" ca="1" si="123"/>
        <v>-2.8158376714352132E-2</v>
      </c>
      <c r="X2000" s="32">
        <f t="shared" si="18"/>
        <v>1.0346430109824689</v>
      </c>
      <c r="Y2000" s="72">
        <f t="shared" ca="1" si="124"/>
        <v>1651703.6810686146</v>
      </c>
      <c r="Z2000" s="16">
        <v>1610998.3475870001</v>
      </c>
      <c r="AA2000" s="36">
        <f t="shared" ca="1" si="125"/>
        <v>2.5267147879191872E-2</v>
      </c>
      <c r="AB2000" s="72"/>
      <c r="AC2000" s="16"/>
      <c r="AD2000" s="36"/>
      <c r="AE2000" s="24">
        <f t="shared" si="130"/>
        <v>13</v>
      </c>
      <c r="AH2000" s="25" t="str">
        <f t="shared" ca="1" si="7"/>
        <v>-</v>
      </c>
      <c r="AI2000" s="15">
        <f t="shared" ca="1" si="8"/>
        <v>21.68065018842746</v>
      </c>
      <c r="AJ2000" s="15">
        <f t="shared" ca="1" si="9"/>
        <v>22.152939375027707</v>
      </c>
      <c r="AK2000" s="17">
        <f t="shared" ca="1" si="10"/>
        <v>0.13109220450915823</v>
      </c>
      <c r="AL2000" s="17">
        <f t="shared" ca="1" si="11"/>
        <v>0.10972014763156324</v>
      </c>
      <c r="AM2000" s="26">
        <f t="shared" ca="1" si="12"/>
        <v>0</v>
      </c>
      <c r="AN2000" s="26">
        <f t="shared" ca="1" si="13"/>
        <v>1</v>
      </c>
      <c r="AO2000" s="25">
        <f t="shared" si="20"/>
        <v>0</v>
      </c>
      <c r="AP2000" s="26">
        <f t="shared" si="21"/>
        <v>0</v>
      </c>
      <c r="AQ2000" s="25">
        <f t="shared" si="22"/>
        <v>1</v>
      </c>
      <c r="AR2000" s="26">
        <f t="shared" si="23"/>
        <v>0</v>
      </c>
      <c r="AT2000" s="74"/>
      <c r="AU2000">
        <f t="shared" si="121"/>
        <v>8054991.737935001</v>
      </c>
      <c r="AY2000">
        <v>324777.5</v>
      </c>
      <c r="AZ2000">
        <v>405500</v>
      </c>
      <c r="BA2000">
        <f t="shared" si="107"/>
        <v>4055000</v>
      </c>
      <c r="BL2000" s="16">
        <v>1622</v>
      </c>
      <c r="BM2000">
        <f t="shared" si="108"/>
        <v>16220</v>
      </c>
    </row>
    <row r="2001" spans="1:65" x14ac:dyDescent="0.2">
      <c r="A2001" s="40">
        <v>40973</v>
      </c>
      <c r="B2001" s="13">
        <v>20.149999999999999</v>
      </c>
      <c r="C2001" s="14">
        <v>23.65</v>
      </c>
      <c r="D2001" s="31">
        <f t="shared" si="14"/>
        <v>2958.3184728747501</v>
      </c>
      <c r="E2001" s="31">
        <f t="shared" si="15"/>
        <v>2625.2102555218189</v>
      </c>
      <c r="F2001" s="16">
        <f t="shared" si="0"/>
        <v>5583.528728396569</v>
      </c>
      <c r="G2001" s="16">
        <f t="shared" si="1"/>
        <v>21.795596600514845</v>
      </c>
      <c r="H2001" s="17">
        <f t="shared" si="2"/>
        <v>0.14799154334038056</v>
      </c>
      <c r="I2001">
        <v>18.05</v>
      </c>
      <c r="J2001" s="32">
        <f t="shared" si="16"/>
        <v>0.99289499740723886</v>
      </c>
      <c r="K2001" s="72">
        <f t="shared" ca="1" si="83"/>
        <v>1542.5141976732386</v>
      </c>
      <c r="L2001" s="16">
        <v>1548.160034</v>
      </c>
      <c r="M2001" s="21">
        <f t="shared" ca="1" si="84"/>
        <v>-3.6468040788872058E-3</v>
      </c>
      <c r="N2001" s="72"/>
      <c r="O2001" s="16"/>
      <c r="P2001" s="21"/>
      <c r="Q2001" s="33">
        <f t="shared" si="17"/>
        <v>1.007105002592761</v>
      </c>
      <c r="R2001" s="5">
        <f t="shared" ca="1" si="109"/>
        <v>9.3608152977528967</v>
      </c>
      <c r="S2001" s="16">
        <v>9.0500000000000007</v>
      </c>
      <c r="T2001" s="75">
        <f t="shared" ca="1" si="110"/>
        <v>3.4344231795900106E-2</v>
      </c>
      <c r="U2001" s="5">
        <f t="shared" ca="1" si="122"/>
        <v>17.704919123817451</v>
      </c>
      <c r="V2001" s="85">
        <v>18.12</v>
      </c>
      <c r="W2001" s="36">
        <f t="shared" ca="1" si="123"/>
        <v>-2.2907333122657293E-2</v>
      </c>
      <c r="X2001" s="32">
        <f t="shared" si="18"/>
        <v>0.98578999481447782</v>
      </c>
      <c r="Y2001" s="72">
        <f t="shared" ca="1" si="124"/>
        <v>1628125.8040880368</v>
      </c>
      <c r="Z2001" s="16">
        <v>1595998.3629729999</v>
      </c>
      <c r="AA2001" s="36">
        <f t="shared" ca="1" si="125"/>
        <v>2.0129996283448789E-2</v>
      </c>
      <c r="AB2001" s="72"/>
      <c r="AC2001" s="16"/>
      <c r="AD2001" s="36"/>
      <c r="AE2001" s="24">
        <f t="shared" si="130"/>
        <v>12</v>
      </c>
      <c r="AH2001" s="25" t="str">
        <f t="shared" ca="1" si="7"/>
        <v>-</v>
      </c>
      <c r="AI2001" s="15">
        <f t="shared" ca="1" si="8"/>
        <v>21.751342457902108</v>
      </c>
      <c r="AJ2001" s="15">
        <f t="shared" ca="1" si="9"/>
        <v>22.081868669645054</v>
      </c>
      <c r="AK2001" s="17">
        <f t="shared" ca="1" si="10"/>
        <v>0.13449545898907075</v>
      </c>
      <c r="AL2001" s="17">
        <f t="shared" ca="1" si="11"/>
        <v>0.11341722729079259</v>
      </c>
      <c r="AM2001" s="26">
        <f t="shared" ca="1" si="12"/>
        <v>0</v>
      </c>
      <c r="AN2001" s="26">
        <f t="shared" ca="1" si="13"/>
        <v>1</v>
      </c>
      <c r="AO2001" s="25">
        <f t="shared" si="20"/>
        <v>0</v>
      </c>
      <c r="AP2001" s="26">
        <f t="shared" si="21"/>
        <v>0</v>
      </c>
      <c r="AQ2001" s="25">
        <f t="shared" si="22"/>
        <v>1</v>
      </c>
      <c r="AR2001" s="26">
        <f t="shared" si="23"/>
        <v>0</v>
      </c>
      <c r="AT2001" s="74"/>
      <c r="AU2001">
        <f t="shared" si="121"/>
        <v>7979991.8148649996</v>
      </c>
      <c r="AY2001">
        <v>321753.5</v>
      </c>
      <c r="AZ2001">
        <v>409000</v>
      </c>
      <c r="BA2001">
        <f t="shared" si="107"/>
        <v>4090000</v>
      </c>
      <c r="BL2001" s="16">
        <v>1636</v>
      </c>
      <c r="BM2001">
        <f t="shared" si="108"/>
        <v>16360</v>
      </c>
    </row>
    <row r="2002" spans="1:65" x14ac:dyDescent="0.2">
      <c r="A2002" s="40">
        <v>40974</v>
      </c>
      <c r="B2002" s="13">
        <v>22.5</v>
      </c>
      <c r="C2002" s="14">
        <v>25.3</v>
      </c>
      <c r="D2002" s="31">
        <f t="shared" si="14"/>
        <v>2711.7919334685212</v>
      </c>
      <c r="E2002" s="31">
        <f t="shared" si="15"/>
        <v>2835.2529518869569</v>
      </c>
      <c r="F2002" s="16">
        <f t="shared" si="0"/>
        <v>5547.0448853554781</v>
      </c>
      <c r="G2002" s="16">
        <f t="shared" si="1"/>
        <v>23.931159911152356</v>
      </c>
      <c r="H2002" s="17">
        <f t="shared" si="2"/>
        <v>0.11067193675889331</v>
      </c>
      <c r="I2002">
        <v>20.84</v>
      </c>
      <c r="J2002" s="32">
        <f t="shared" si="16"/>
        <v>1.0908069908676985</v>
      </c>
      <c r="K2002" s="72">
        <f t="shared" ca="1" si="83"/>
        <v>1682.5166747046972</v>
      </c>
      <c r="L2002" s="16">
        <v>1665.920044</v>
      </c>
      <c r="M2002" s="21">
        <f t="shared" ca="1" si="84"/>
        <v>9.9624413335272829E-3</v>
      </c>
      <c r="N2002" s="72"/>
      <c r="O2002" s="16"/>
      <c r="P2002" s="21"/>
      <c r="Q2002" s="33">
        <f t="shared" si="17"/>
        <v>0.9091930091323015</v>
      </c>
      <c r="R2002" s="5">
        <f t="shared" ca="1" si="109"/>
        <v>8.5104332802681828</v>
      </c>
      <c r="S2002" s="16">
        <v>8.35</v>
      </c>
      <c r="T2002" s="75">
        <f t="shared" ca="1" si="110"/>
        <v>1.9213566499183612E-2</v>
      </c>
      <c r="U2002" s="5">
        <f t="shared" ca="1" si="122"/>
        <v>16.096637600397298</v>
      </c>
      <c r="V2002" s="85">
        <v>16.7</v>
      </c>
      <c r="W2002" s="36">
        <f t="shared" ca="1" si="123"/>
        <v>-3.6129485006149806E-2</v>
      </c>
      <c r="X2002" s="32">
        <f t="shared" si="18"/>
        <v>1.181613981735397</v>
      </c>
      <c r="Y2002" s="72">
        <f t="shared" ca="1" si="124"/>
        <v>1923689.6017680489</v>
      </c>
      <c r="Z2002" s="16">
        <v>1838998.1137260001</v>
      </c>
      <c r="AA2002" s="36">
        <f t="shared" ca="1" si="125"/>
        <v>4.6053058679029951E-2</v>
      </c>
      <c r="AB2002" s="72"/>
      <c r="AC2002" s="16"/>
      <c r="AD2002" s="36"/>
      <c r="AE2002" s="24">
        <f t="shared" si="130"/>
        <v>11</v>
      </c>
      <c r="AH2002" s="25" t="str">
        <f t="shared" ca="1" si="7"/>
        <v>-</v>
      </c>
      <c r="AI2002" s="15">
        <f t="shared" ca="1" si="8"/>
        <v>21.964604648887352</v>
      </c>
      <c r="AJ2002" s="15">
        <f t="shared" ca="1" si="9"/>
        <v>22.071657409891102</v>
      </c>
      <c r="AK2002" s="17">
        <f t="shared" ca="1" si="10"/>
        <v>0.13257418300421558</v>
      </c>
      <c r="AL2002" s="17">
        <f t="shared" ca="1" si="11"/>
        <v>0.11555715327452916</v>
      </c>
      <c r="AM2002" s="26">
        <f t="shared" ca="1" si="12"/>
        <v>0</v>
      </c>
      <c r="AN2002" s="26">
        <f t="shared" ca="1" si="13"/>
        <v>1</v>
      </c>
      <c r="AO2002" s="25">
        <f t="shared" si="20"/>
        <v>0</v>
      </c>
      <c r="AP2002" s="26">
        <f t="shared" si="21"/>
        <v>0</v>
      </c>
      <c r="AQ2002" s="25">
        <f t="shared" si="22"/>
        <v>1</v>
      </c>
      <c r="AR2002" s="26">
        <f t="shared" si="23"/>
        <v>0</v>
      </c>
      <c r="AT2002" s="74"/>
      <c r="AU2002">
        <f t="shared" si="121"/>
        <v>9194990.5686300006</v>
      </c>
      <c r="AY2002">
        <v>370742.5</v>
      </c>
      <c r="AZ2002">
        <v>427000</v>
      </c>
      <c r="BA2002">
        <f t="shared" si="107"/>
        <v>4270000</v>
      </c>
      <c r="BL2002" s="16">
        <v>1708</v>
      </c>
      <c r="BM2002">
        <f t="shared" si="108"/>
        <v>17080</v>
      </c>
    </row>
    <row r="2003" spans="1:65" x14ac:dyDescent="0.2">
      <c r="A2003" s="40">
        <v>40975</v>
      </c>
      <c r="B2003" s="13">
        <v>20.65</v>
      </c>
      <c r="C2003" s="14">
        <v>23.95</v>
      </c>
      <c r="D2003" s="31">
        <f t="shared" si="14"/>
        <v>2465.2653940622918</v>
      </c>
      <c r="E2003" s="31">
        <f t="shared" si="15"/>
        <v>3054.4959217146311</v>
      </c>
      <c r="F2003" s="16">
        <f t="shared" si="0"/>
        <v>5519.7613157769229</v>
      </c>
      <c r="G2003" s="16">
        <f t="shared" si="1"/>
        <v>22.476136306446342</v>
      </c>
      <c r="H2003" s="17">
        <f t="shared" si="2"/>
        <v>0.13778705636743216</v>
      </c>
      <c r="I2003">
        <v>19.07</v>
      </c>
      <c r="J2003" s="32">
        <f t="shared" si="16"/>
        <v>0.93458009446814794</v>
      </c>
      <c r="K2003" s="72">
        <f t="shared" ca="1" si="83"/>
        <v>1572.3824872929899</v>
      </c>
      <c r="L2003" s="16">
        <v>1582.719971</v>
      </c>
      <c r="M2003" s="21">
        <f t="shared" ca="1" si="84"/>
        <v>-6.5314672819087411E-3</v>
      </c>
      <c r="N2003" s="72"/>
      <c r="O2003" s="16"/>
      <c r="P2003" s="21"/>
      <c r="Q2003" s="33">
        <f t="shared" si="17"/>
        <v>1.0654199055318521</v>
      </c>
      <c r="R2003" s="5">
        <f t="shared" ca="1" si="109"/>
        <v>9.066807294495721</v>
      </c>
      <c r="S2003" s="16">
        <v>8.76</v>
      </c>
      <c r="T2003" s="75">
        <f t="shared" ca="1" si="110"/>
        <v>3.5023663755219314E-2</v>
      </c>
      <c r="U2003" s="5">
        <f t="shared" ca="1" si="122"/>
        <v>17.149090984934166</v>
      </c>
      <c r="V2003" s="85">
        <v>17.510000000000002</v>
      </c>
      <c r="W2003" s="36">
        <f t="shared" ca="1" si="123"/>
        <v>-2.0611594235627414E-2</v>
      </c>
      <c r="X2003" s="32">
        <f t="shared" si="18"/>
        <v>0.86916018893629587</v>
      </c>
      <c r="Y2003" s="72">
        <f t="shared" ca="1" si="124"/>
        <v>1671884.3785415632</v>
      </c>
      <c r="Z2003" s="16">
        <v>1661998.2952759999</v>
      </c>
      <c r="AA2003" s="36">
        <f t="shared" ca="1" si="125"/>
        <v>5.9483113151578212E-3</v>
      </c>
      <c r="AB2003" s="72"/>
      <c r="AC2003" s="16"/>
      <c r="AD2003" s="36"/>
      <c r="AE2003" s="24">
        <f t="shared" si="130"/>
        <v>10</v>
      </c>
      <c r="AH2003" s="25">
        <f t="shared" ca="1" si="7"/>
        <v>1</v>
      </c>
      <c r="AI2003" s="15">
        <f t="shared" ca="1" si="8"/>
        <v>22.110170167108897</v>
      </c>
      <c r="AJ2003" s="15">
        <f t="shared" ca="1" si="9"/>
        <v>22.038555712855942</v>
      </c>
      <c r="AK2003" s="17">
        <f t="shared" ca="1" si="10"/>
        <v>0.13336267022276543</v>
      </c>
      <c r="AL2003" s="17">
        <f t="shared" ca="1" si="11"/>
        <v>0.11660605890936582</v>
      </c>
      <c r="AM2003" s="26">
        <f t="shared" ca="1" si="12"/>
        <v>1</v>
      </c>
      <c r="AN2003" s="26">
        <f t="shared" ca="1" si="13"/>
        <v>1</v>
      </c>
      <c r="AO2003" s="25">
        <f t="shared" si="20"/>
        <v>0</v>
      </c>
      <c r="AP2003" s="26">
        <f t="shared" si="21"/>
        <v>0</v>
      </c>
      <c r="AQ2003" s="25">
        <f t="shared" si="22"/>
        <v>1</v>
      </c>
      <c r="AR2003" s="26">
        <f t="shared" si="23"/>
        <v>0</v>
      </c>
      <c r="AT2003" s="74"/>
      <c r="AU2003">
        <f t="shared" si="121"/>
        <v>8309991.4763799999</v>
      </c>
      <c r="AY2003">
        <v>335059.25</v>
      </c>
      <c r="AZ2003">
        <v>404500</v>
      </c>
      <c r="BA2003">
        <f t="shared" si="107"/>
        <v>4045000</v>
      </c>
      <c r="BL2003" s="16">
        <v>1618</v>
      </c>
      <c r="BM2003">
        <f t="shared" si="108"/>
        <v>16180</v>
      </c>
    </row>
    <row r="2004" spans="1:65" x14ac:dyDescent="0.2">
      <c r="A2004" s="40">
        <v>40976</v>
      </c>
      <c r="B2004" s="13">
        <v>19.7</v>
      </c>
      <c r="C2004" s="14">
        <v>23.25</v>
      </c>
      <c r="D2004" s="31">
        <f t="shared" si="14"/>
        <v>2218.7388546560624</v>
      </c>
      <c r="E2004" s="31">
        <f t="shared" si="15"/>
        <v>3267.0542949396263</v>
      </c>
      <c r="F2004" s="16">
        <f t="shared" si="0"/>
        <v>5485.7931495956891</v>
      </c>
      <c r="G2004" s="16">
        <f t="shared" si="1"/>
        <v>21.814196148261704</v>
      </c>
      <c r="H2004" s="17">
        <f t="shared" si="2"/>
        <v>0.15268817204301077</v>
      </c>
      <c r="I2004">
        <v>18.02</v>
      </c>
      <c r="J2004" s="32">
        <f t="shared" si="16"/>
        <v>0.96457652009441075</v>
      </c>
      <c r="K2004" s="72">
        <f t="shared" ca="1" si="83"/>
        <v>1516.6213957143575</v>
      </c>
      <c r="L2004" s="16">
        <v>1523.1999510000001</v>
      </c>
      <c r="M2004" s="21">
        <f t="shared" ca="1" si="84"/>
        <v>-4.3189046069254701E-3</v>
      </c>
      <c r="N2004" s="72"/>
      <c r="O2004" s="16"/>
      <c r="P2004" s="21"/>
      <c r="Q2004" s="33">
        <f t="shared" si="17"/>
        <v>1.0354234799055893</v>
      </c>
      <c r="R2004" s="5">
        <f t="shared" ca="1" si="109"/>
        <v>9.3875940693855338</v>
      </c>
      <c r="S2004" s="16">
        <v>9.09</v>
      </c>
      <c r="T2004" s="75">
        <f t="shared" ca="1" si="110"/>
        <v>3.2738621494558189E-2</v>
      </c>
      <c r="U2004" s="5">
        <f t="shared" ca="1" si="122"/>
        <v>17.755963560919589</v>
      </c>
      <c r="V2004" s="85">
        <v>18.18</v>
      </c>
      <c r="W2004" s="36">
        <f t="shared" ca="1" si="123"/>
        <v>-2.3324336583080876E-2</v>
      </c>
      <c r="X2004" s="32">
        <f t="shared" si="18"/>
        <v>0.9291530401888215</v>
      </c>
      <c r="Y2004" s="72">
        <f t="shared" ca="1" si="124"/>
        <v>1553334.2166508818</v>
      </c>
      <c r="Z2004" s="16">
        <v>1525499.9614629999</v>
      </c>
      <c r="AA2004" s="36">
        <f t="shared" ca="1" si="125"/>
        <v>1.8245988784678827E-2</v>
      </c>
      <c r="AB2004" s="72"/>
      <c r="AC2004" s="16"/>
      <c r="AD2004" s="36"/>
      <c r="AE2004" s="24">
        <f t="shared" si="130"/>
        <v>9</v>
      </c>
      <c r="AH2004" s="25">
        <f t="shared" ca="1" si="7"/>
        <v>1</v>
      </c>
      <c r="AI2004" s="15">
        <f t="shared" ca="1" si="8"/>
        <v>22.208030794630947</v>
      </c>
      <c r="AJ2004" s="15">
        <f t="shared" ca="1" si="9"/>
        <v>21.993031341364251</v>
      </c>
      <c r="AK2004" s="17">
        <f t="shared" ca="1" si="10"/>
        <v>0.13797736556326723</v>
      </c>
      <c r="AL2004" s="17">
        <f t="shared" ca="1" si="11"/>
        <v>0.11877156409412529</v>
      </c>
      <c r="AM2004" s="26">
        <f t="shared" ca="1" si="12"/>
        <v>1</v>
      </c>
      <c r="AN2004" s="26">
        <f t="shared" ca="1" si="13"/>
        <v>1</v>
      </c>
      <c r="AO2004" s="25">
        <f t="shared" si="20"/>
        <v>0</v>
      </c>
      <c r="AP2004" s="26">
        <f t="shared" si="21"/>
        <v>0</v>
      </c>
      <c r="AQ2004" s="25">
        <f t="shared" si="22"/>
        <v>1</v>
      </c>
      <c r="AR2004" s="26">
        <f t="shared" si="23"/>
        <v>0</v>
      </c>
      <c r="AT2004" s="74"/>
      <c r="AU2004">
        <f t="shared" si="121"/>
        <v>7627499.8073149994</v>
      </c>
      <c r="AY2004">
        <v>305100</v>
      </c>
      <c r="AZ2004">
        <v>378000</v>
      </c>
      <c r="BA2004">
        <f t="shared" si="107"/>
        <v>3780000</v>
      </c>
      <c r="BL2004" s="16">
        <v>1512</v>
      </c>
      <c r="BM2004">
        <f t="shared" si="108"/>
        <v>15120</v>
      </c>
    </row>
    <row r="2005" spans="1:65" x14ac:dyDescent="0.2">
      <c r="A2005" s="40">
        <v>40977</v>
      </c>
      <c r="B2005" s="13">
        <v>19.05</v>
      </c>
      <c r="C2005" s="14">
        <v>22.75</v>
      </c>
      <c r="D2005" s="31">
        <f t="shared" si="14"/>
        <v>1972.2123152498332</v>
      </c>
      <c r="E2005" s="31">
        <f t="shared" si="15"/>
        <v>3475.9391476838291</v>
      </c>
      <c r="F2005" s="16">
        <f t="shared" si="0"/>
        <v>5448.1514629336625</v>
      </c>
      <c r="G2005" s="16">
        <f t="shared" si="1"/>
        <v>21.410612573627848</v>
      </c>
      <c r="H2005" s="17">
        <f t="shared" si="2"/>
        <v>0.16263736263736261</v>
      </c>
      <c r="I2005">
        <v>17.11</v>
      </c>
      <c r="J2005" s="32">
        <f t="shared" si="16"/>
        <v>0.97476432008258818</v>
      </c>
      <c r="K2005" s="72">
        <f t="shared" ca="1" si="83"/>
        <v>1478.2881543132573</v>
      </c>
      <c r="L2005" s="16">
        <v>1493.76001</v>
      </c>
      <c r="M2005" s="21">
        <f t="shared" ca="1" si="84"/>
        <v>-1.0357658247085238E-2</v>
      </c>
      <c r="N2005" s="72"/>
      <c r="O2005" s="16"/>
      <c r="P2005" s="21"/>
      <c r="Q2005" s="33">
        <f t="shared" si="17"/>
        <v>1.0252356799174118</v>
      </c>
      <c r="R2005" s="5">
        <f t="shared" ca="1" si="109"/>
        <v>9.6240954446538378</v>
      </c>
      <c r="S2005" s="16">
        <v>9.26</v>
      </c>
      <c r="T2005" s="75">
        <f t="shared" ca="1" si="110"/>
        <v>3.9319162489615339E-2</v>
      </c>
      <c r="U2005" s="5">
        <f t="shared" ca="1" si="122"/>
        <v>18.203424150518014</v>
      </c>
      <c r="V2005" s="85">
        <v>18.55</v>
      </c>
      <c r="W2005" s="36">
        <f t="shared" ca="1" si="123"/>
        <v>-1.8683334203880679E-2</v>
      </c>
      <c r="X2005" s="32">
        <f t="shared" si="18"/>
        <v>0.94952864016517635</v>
      </c>
      <c r="Y2005" s="72">
        <f t="shared" ca="1" si="124"/>
        <v>1474838.2563481969</v>
      </c>
      <c r="Z2005" s="16">
        <v>1464499.963004</v>
      </c>
      <c r="AA2005" s="36">
        <f t="shared" ca="1" si="125"/>
        <v>7.0592650087821316E-3</v>
      </c>
      <c r="AB2005" s="72"/>
      <c r="AC2005" s="16"/>
      <c r="AD2005" s="36"/>
      <c r="AE2005" s="24">
        <f t="shared" si="130"/>
        <v>8</v>
      </c>
      <c r="AH2005" s="25">
        <f t="shared" ca="1" si="7"/>
        <v>1</v>
      </c>
      <c r="AI2005" s="15">
        <f t="shared" ca="1" si="8"/>
        <v>22.250592712713942</v>
      </c>
      <c r="AJ2005" s="15">
        <f t="shared" ca="1" si="9"/>
        <v>21.94798184217338</v>
      </c>
      <c r="AK2005" s="17">
        <f t="shared" ca="1" si="10"/>
        <v>0.14183609624603224</v>
      </c>
      <c r="AL2005" s="17">
        <f t="shared" ca="1" si="11"/>
        <v>0.12564050082146044</v>
      </c>
      <c r="AM2005" s="26">
        <f t="shared" ca="1" si="12"/>
        <v>1</v>
      </c>
      <c r="AN2005" s="26">
        <f t="shared" ca="1" si="13"/>
        <v>1</v>
      </c>
      <c r="AO2005" s="25">
        <f t="shared" si="20"/>
        <v>0</v>
      </c>
      <c r="AP2005" s="26">
        <f t="shared" si="21"/>
        <v>0</v>
      </c>
      <c r="AQ2005" s="25">
        <f t="shared" si="22"/>
        <v>1</v>
      </c>
      <c r="AR2005" s="26">
        <f t="shared" si="23"/>
        <v>0</v>
      </c>
      <c r="AT2005" s="74"/>
      <c r="AU2005">
        <f t="shared" si="121"/>
        <v>7322499.8150200006</v>
      </c>
      <c r="AY2005">
        <v>292900</v>
      </c>
      <c r="AZ2005">
        <v>372250</v>
      </c>
      <c r="BA2005">
        <f t="shared" si="107"/>
        <v>3722500</v>
      </c>
      <c r="BL2005" s="16">
        <v>1489</v>
      </c>
      <c r="BM2005">
        <f t="shared" si="108"/>
        <v>14890</v>
      </c>
    </row>
    <row r="2006" spans="1:65" x14ac:dyDescent="0.2">
      <c r="A2006" s="40">
        <v>40980</v>
      </c>
      <c r="B2006" s="13">
        <v>17.75</v>
      </c>
      <c r="C2006" s="14">
        <v>21.75</v>
      </c>
      <c r="D2006" s="31">
        <f t="shared" si="14"/>
        <v>1725.685775843604</v>
      </c>
      <c r="E2006" s="31">
        <f t="shared" si="15"/>
        <v>3682.3712609009135</v>
      </c>
      <c r="F2006" s="16">
        <f t="shared" si="0"/>
        <v>5408.057036744518</v>
      </c>
      <c r="G2006" s="16">
        <f t="shared" si="1"/>
        <v>20.473618657038116</v>
      </c>
      <c r="H2006" s="17">
        <f t="shared" si="2"/>
        <v>0.18390804597701149</v>
      </c>
      <c r="I2006">
        <v>15.64</v>
      </c>
      <c r="J2006" s="32">
        <f t="shared" si="16"/>
        <v>0.94919973295307225</v>
      </c>
      <c r="K2006" s="72">
        <f t="shared" ca="1" si="83"/>
        <v>1403.1335160278038</v>
      </c>
      <c r="L2006" s="16">
        <v>1425.280029</v>
      </c>
      <c r="M2006" s="21">
        <f t="shared" ca="1" si="84"/>
        <v>-1.5538359144577761E-2</v>
      </c>
      <c r="N2006" s="72"/>
      <c r="O2006" s="16"/>
      <c r="P2006" s="21"/>
      <c r="Q2006" s="33">
        <f t="shared" si="17"/>
        <v>1.0508002670469279</v>
      </c>
      <c r="R2006" s="5">
        <f t="shared" ca="1" si="109"/>
        <v>10.112580768962147</v>
      </c>
      <c r="S2006" s="16">
        <v>9.6999999999999993</v>
      </c>
      <c r="T2006" s="75">
        <f t="shared" ca="1" si="110"/>
        <v>4.2534099893004898E-2</v>
      </c>
      <c r="U2006" s="5">
        <f t="shared" ca="1" si="122"/>
        <v>19.127508097585174</v>
      </c>
      <c r="V2006" s="85">
        <v>19.39</v>
      </c>
      <c r="W2006" s="36">
        <f t="shared" ca="1" si="123"/>
        <v>-1.3537488520620228E-2</v>
      </c>
      <c r="X2006" s="32">
        <f t="shared" si="18"/>
        <v>0.89839946590614439</v>
      </c>
      <c r="Y2006" s="72">
        <f t="shared" ca="1" si="124"/>
        <v>1324906.6998052858</v>
      </c>
      <c r="Z2006" s="16">
        <v>1329499.9664139999</v>
      </c>
      <c r="AA2006" s="36">
        <f t="shared" ca="1" si="125"/>
        <v>-3.4548828317035136E-3</v>
      </c>
      <c r="AB2006" s="72"/>
      <c r="AC2006" s="16"/>
      <c r="AD2006" s="36"/>
      <c r="AE2006" s="24">
        <f t="shared" si="130"/>
        <v>7</v>
      </c>
      <c r="AH2006" s="25">
        <f t="shared" ca="1" si="7"/>
        <v>1</v>
      </c>
      <c r="AI2006" s="15">
        <f t="shared" ca="1" si="8"/>
        <v>22.200322108023897</v>
      </c>
      <c r="AJ2006" s="15">
        <f t="shared" ca="1" si="9"/>
        <v>21.86540439076844</v>
      </c>
      <c r="AK2006" s="17">
        <f t="shared" ca="1" si="10"/>
        <v>0.14928068618734849</v>
      </c>
      <c r="AL2006" s="17">
        <f t="shared" ca="1" si="11"/>
        <v>0.13244408432382693</v>
      </c>
      <c r="AM2006" s="26">
        <f t="shared" ca="1" si="12"/>
        <v>1</v>
      </c>
      <c r="AN2006" s="26">
        <f t="shared" ca="1" si="13"/>
        <v>1</v>
      </c>
      <c r="AO2006" s="25">
        <f t="shared" si="20"/>
        <v>0</v>
      </c>
      <c r="AP2006" s="26">
        <f t="shared" si="21"/>
        <v>0</v>
      </c>
      <c r="AQ2006" s="25">
        <f t="shared" si="22"/>
        <v>1</v>
      </c>
      <c r="AR2006" s="26">
        <f t="shared" si="23"/>
        <v>0</v>
      </c>
      <c r="AT2006" s="74"/>
      <c r="AU2006">
        <f t="shared" si="121"/>
        <v>6647499.8320699995</v>
      </c>
      <c r="AY2006">
        <v>265900</v>
      </c>
      <c r="AZ2006">
        <v>350750</v>
      </c>
      <c r="BA2006">
        <f t="shared" si="107"/>
        <v>3507500</v>
      </c>
      <c r="BL2006" s="16">
        <v>1403</v>
      </c>
      <c r="BM2006">
        <f t="shared" si="108"/>
        <v>14030</v>
      </c>
    </row>
    <row r="2007" spans="1:65" x14ac:dyDescent="0.2">
      <c r="A2007" s="40">
        <v>40981</v>
      </c>
      <c r="B2007" s="13">
        <v>17</v>
      </c>
      <c r="C2007" s="14">
        <v>21</v>
      </c>
      <c r="D2007" s="31">
        <f t="shared" si="14"/>
        <v>1479.1592364373748</v>
      </c>
      <c r="E2007" s="31">
        <f t="shared" si="15"/>
        <v>3883.5595861634683</v>
      </c>
      <c r="F2007" s="16">
        <f t="shared" si="0"/>
        <v>5362.7188226008429</v>
      </c>
      <c r="G2007" s="16">
        <f t="shared" si="1"/>
        <v>19.896709459982464</v>
      </c>
      <c r="H2007" s="17">
        <f t="shared" si="2"/>
        <v>0.19047619047619047</v>
      </c>
      <c r="I2007">
        <v>14.73</v>
      </c>
      <c r="J2007" s="32">
        <f t="shared" si="16"/>
        <v>0.96367459902249053</v>
      </c>
      <c r="K2007" s="72">
        <f t="shared" ca="1" si="83"/>
        <v>1352.1090034110264</v>
      </c>
      <c r="L2007" s="16">
        <v>1360</v>
      </c>
      <c r="M2007" s="21">
        <f t="shared" ca="1" si="84"/>
        <v>-5.8022033742453098E-3</v>
      </c>
      <c r="N2007" s="72"/>
      <c r="O2007" s="16"/>
      <c r="P2007" s="21"/>
      <c r="Q2007" s="33">
        <f t="shared" si="17"/>
        <v>1.0363254009775094</v>
      </c>
      <c r="R2007" s="5">
        <f t="shared" ca="1" si="109"/>
        <v>10.479487740448274</v>
      </c>
      <c r="S2007" s="16">
        <v>10.130000000000001</v>
      </c>
      <c r="T2007" s="75">
        <f t="shared" ca="1" si="110"/>
        <v>3.450027052796379E-2</v>
      </c>
      <c r="U2007" s="5">
        <f t="shared" ca="1" si="122"/>
        <v>19.821643873130199</v>
      </c>
      <c r="V2007" s="85">
        <v>20.3</v>
      </c>
      <c r="W2007" s="36">
        <f t="shared" ca="1" si="123"/>
        <v>-2.3564341225113375E-2</v>
      </c>
      <c r="X2007" s="32">
        <f t="shared" si="18"/>
        <v>0.92734919804498117</v>
      </c>
      <c r="Y2007" s="72">
        <f t="shared" ca="1" si="124"/>
        <v>1228570.3041699943</v>
      </c>
      <c r="Z2007" s="16">
        <v>1208499.9694709999</v>
      </c>
      <c r="AA2007" s="36">
        <f t="shared" ca="1" si="125"/>
        <v>1.6607641875059257E-2</v>
      </c>
      <c r="AB2007" s="72"/>
      <c r="AC2007" s="16"/>
      <c r="AD2007" s="36"/>
      <c r="AE2007" s="24">
        <f t="shared" si="130"/>
        <v>6</v>
      </c>
      <c r="AH2007" s="25">
        <f t="shared" ca="1" si="7"/>
        <v>1</v>
      </c>
      <c r="AI2007" s="15">
        <f t="shared" ca="1" si="8"/>
        <v>22.040291852856097</v>
      </c>
      <c r="AJ2007" s="15">
        <f t="shared" ca="1" si="9"/>
        <v>21.778311239568279</v>
      </c>
      <c r="AK2007" s="17">
        <f t="shared" ca="1" si="10"/>
        <v>0.15636146070998347</v>
      </c>
      <c r="AL2007" s="17">
        <f t="shared" ca="1" si="11"/>
        <v>0.13880449138987916</v>
      </c>
      <c r="AM2007" s="26">
        <f t="shared" ca="1" si="12"/>
        <v>1</v>
      </c>
      <c r="AN2007" s="26">
        <f t="shared" ca="1" si="13"/>
        <v>1</v>
      </c>
      <c r="AO2007" s="25">
        <f t="shared" si="20"/>
        <v>0</v>
      </c>
      <c r="AP2007" s="26">
        <f t="shared" si="21"/>
        <v>0</v>
      </c>
      <c r="AQ2007" s="25">
        <f t="shared" si="22"/>
        <v>1</v>
      </c>
      <c r="AR2007" s="26">
        <f t="shared" si="23"/>
        <v>0</v>
      </c>
      <c r="AT2007" s="74"/>
      <c r="AU2007">
        <f t="shared" si="121"/>
        <v>6042499.8473549997</v>
      </c>
      <c r="AY2007">
        <v>241700</v>
      </c>
      <c r="AZ2007">
        <v>343000</v>
      </c>
      <c r="BA2007">
        <f t="shared" si="107"/>
        <v>3430000</v>
      </c>
      <c r="BL2007" s="16">
        <v>1372</v>
      </c>
      <c r="BM2007">
        <f t="shared" si="108"/>
        <v>13720</v>
      </c>
    </row>
    <row r="2008" spans="1:65" x14ac:dyDescent="0.2">
      <c r="A2008" s="40">
        <v>40982</v>
      </c>
      <c r="B2008" s="13">
        <v>17.8</v>
      </c>
      <c r="C2008" s="14">
        <v>22.1</v>
      </c>
      <c r="D2008" s="31">
        <f t="shared" si="14"/>
        <v>1232.6326970311457</v>
      </c>
      <c r="E2008" s="31">
        <f t="shared" si="15"/>
        <v>4083.1286894923205</v>
      </c>
      <c r="F2008" s="16">
        <f t="shared" si="0"/>
        <v>5315.7613865234662</v>
      </c>
      <c r="G2008" s="16">
        <f t="shared" si="1"/>
        <v>21.102904718283384</v>
      </c>
      <c r="H2008" s="17">
        <f t="shared" si="2"/>
        <v>0.19457013574660631</v>
      </c>
      <c r="I2008">
        <v>15.31</v>
      </c>
      <c r="J2008" s="32">
        <f t="shared" si="16"/>
        <v>1.0513357468360987</v>
      </c>
      <c r="K2008" s="72">
        <f t="shared" ca="1" si="83"/>
        <v>1421.4625763613872</v>
      </c>
      <c r="L2008" s="16">
        <v>1404.160034</v>
      </c>
      <c r="M2008" s="21">
        <f t="shared" ca="1" si="84"/>
        <v>1.2322343566564699E-2</v>
      </c>
      <c r="N2008" s="72"/>
      <c r="O2008" s="16"/>
      <c r="P2008" s="21"/>
      <c r="Q2008" s="33">
        <f t="shared" si="17"/>
        <v>0.94866425316390135</v>
      </c>
      <c r="R2008" s="5">
        <f t="shared" ca="1" si="109"/>
        <v>9.9411012603757953</v>
      </c>
      <c r="S2008" s="16">
        <v>9.7899999999999991</v>
      </c>
      <c r="T2008" s="75">
        <f t="shared" ca="1" si="110"/>
        <v>1.5434245186496037E-2</v>
      </c>
      <c r="U2008" s="5">
        <f t="shared" ca="1" si="122"/>
        <v>18.803441215386211</v>
      </c>
      <c r="V2008" s="85">
        <v>19.600000000000001</v>
      </c>
      <c r="W2008" s="36">
        <f t="shared" ca="1" si="123"/>
        <v>-4.0640754317030098E-2</v>
      </c>
      <c r="X2008" s="32">
        <f t="shared" si="18"/>
        <v>1.1026714936721973</v>
      </c>
      <c r="Y2008" s="72">
        <f t="shared" ca="1" si="124"/>
        <v>1354620.294711157</v>
      </c>
      <c r="Z2008" s="16">
        <v>1284499.967551</v>
      </c>
      <c r="AA2008" s="36">
        <f t="shared" ca="1" si="125"/>
        <v>5.4589590448839743E-2</v>
      </c>
      <c r="AB2008" s="72"/>
      <c r="AC2008" s="16"/>
      <c r="AD2008" s="36"/>
      <c r="AE2008" s="24">
        <f t="shared" si="130"/>
        <v>5</v>
      </c>
      <c r="AH2008" s="25">
        <f t="shared" ca="1" si="7"/>
        <v>1</v>
      </c>
      <c r="AI2008" s="15">
        <f t="shared" ca="1" si="8"/>
        <v>22.01606971626396</v>
      </c>
      <c r="AJ2008" s="15">
        <f t="shared" ca="1" si="9"/>
        <v>21.709822666171103</v>
      </c>
      <c r="AK2008" s="17">
        <f t="shared" ca="1" si="10"/>
        <v>0.17034449387460229</v>
      </c>
      <c r="AL2008" s="17">
        <f t="shared" ca="1" si="11"/>
        <v>0.14450389226966825</v>
      </c>
      <c r="AM2008" s="26">
        <f t="shared" ca="1" si="12"/>
        <v>1</v>
      </c>
      <c r="AN2008" s="26">
        <f t="shared" ca="1" si="13"/>
        <v>1</v>
      </c>
      <c r="AO2008" s="25">
        <f t="shared" si="20"/>
        <v>0</v>
      </c>
      <c r="AP2008" s="26">
        <f t="shared" si="21"/>
        <v>0</v>
      </c>
      <c r="AQ2008" s="25">
        <f t="shared" si="22"/>
        <v>1</v>
      </c>
      <c r="AR2008" s="26">
        <f t="shared" si="23"/>
        <v>0</v>
      </c>
      <c r="AT2008" s="74"/>
      <c r="AU2008">
        <f t="shared" si="121"/>
        <v>6422499.8377550002</v>
      </c>
      <c r="AY2008">
        <v>256900</v>
      </c>
      <c r="AZ2008">
        <v>351750</v>
      </c>
      <c r="BA2008">
        <f t="shared" si="107"/>
        <v>3517500</v>
      </c>
      <c r="BL2008" s="16">
        <v>1407</v>
      </c>
      <c r="BM2008">
        <f t="shared" si="108"/>
        <v>14070</v>
      </c>
    </row>
    <row r="2009" spans="1:65" x14ac:dyDescent="0.2">
      <c r="A2009" s="40">
        <v>40983</v>
      </c>
      <c r="B2009" s="13">
        <v>17.05</v>
      </c>
      <c r="C2009" s="14">
        <v>21.75</v>
      </c>
      <c r="D2009" s="31">
        <f t="shared" si="14"/>
        <v>986.10615762491648</v>
      </c>
      <c r="E2009" s="31">
        <f t="shared" si="15"/>
        <v>4281.6885266611389</v>
      </c>
      <c r="F2009" s="16">
        <f t="shared" si="0"/>
        <v>5267.7946842860556</v>
      </c>
      <c r="G2009" s="16">
        <f t="shared" si="1"/>
        <v>20.870182311838665</v>
      </c>
      <c r="H2009" s="17">
        <f t="shared" si="2"/>
        <v>0.21609195402298842</v>
      </c>
      <c r="I2009">
        <v>15.43</v>
      </c>
      <c r="J2009" s="32">
        <f t="shared" si="16"/>
        <v>0.98004804434076365</v>
      </c>
      <c r="K2009" s="72">
        <f t="shared" ca="1" si="83"/>
        <v>1393.0448241050533</v>
      </c>
      <c r="L2009" s="16">
        <v>1383.6800539999999</v>
      </c>
      <c r="M2009" s="21">
        <f t="shared" ca="1" si="84"/>
        <v>6.7680169833924395E-3</v>
      </c>
      <c r="N2009" s="72"/>
      <c r="O2009" s="16"/>
      <c r="P2009" s="21"/>
      <c r="Q2009" s="33">
        <f t="shared" si="17"/>
        <v>1.0199519556592365</v>
      </c>
      <c r="R2009" s="5">
        <f t="shared" ca="1" si="109"/>
        <v>10.13902327595561</v>
      </c>
      <c r="S2009" s="16">
        <v>9.9499999999999993</v>
      </c>
      <c r="T2009" s="75">
        <f t="shared" ca="1" si="110"/>
        <v>1.8997314166393064E-2</v>
      </c>
      <c r="U2009" s="5">
        <f t="shared" ca="1" si="122"/>
        <v>19.177950052847685</v>
      </c>
      <c r="V2009" s="85">
        <v>19.850000000000001</v>
      </c>
      <c r="W2009" s="36">
        <f t="shared" ca="1" si="123"/>
        <v>-3.3856420511451733E-2</v>
      </c>
      <c r="X2009" s="32">
        <f t="shared" si="18"/>
        <v>0.96009608868152718</v>
      </c>
      <c r="Y2009" s="72">
        <f t="shared" ca="1" si="124"/>
        <v>1300480.0523048504</v>
      </c>
      <c r="Z2009" s="16">
        <v>1242999.968599</v>
      </c>
      <c r="AA2009" s="36">
        <f t="shared" ca="1" si="125"/>
        <v>4.6243029089241966E-2</v>
      </c>
      <c r="AB2009" s="72"/>
      <c r="AC2009" s="16"/>
      <c r="AD2009" s="36"/>
      <c r="AE2009" s="24">
        <f t="shared" si="130"/>
        <v>4</v>
      </c>
      <c r="AH2009" s="25">
        <f t="shared" ca="1" si="7"/>
        <v>1</v>
      </c>
      <c r="AI2009" s="15">
        <f t="shared" ca="1" si="8"/>
        <v>21.947753216039832</v>
      </c>
      <c r="AJ2009" s="15">
        <f t="shared" ca="1" si="9"/>
        <v>21.636945227977492</v>
      </c>
      <c r="AK2009" s="17">
        <f t="shared" ca="1" si="10"/>
        <v>0.18339531015052835</v>
      </c>
      <c r="AL2009" s="17">
        <f t="shared" ca="1" si="11"/>
        <v>0.15100862106616614</v>
      </c>
      <c r="AM2009" s="26">
        <f t="shared" ca="1" si="12"/>
        <v>1</v>
      </c>
      <c r="AN2009" s="26">
        <f t="shared" ca="1" si="13"/>
        <v>1</v>
      </c>
      <c r="AO2009" s="25">
        <f t="shared" si="20"/>
        <v>0</v>
      </c>
      <c r="AP2009" s="26">
        <f t="shared" si="21"/>
        <v>0</v>
      </c>
      <c r="AQ2009" s="25">
        <f t="shared" si="22"/>
        <v>1</v>
      </c>
      <c r="AR2009" s="26">
        <f t="shared" si="23"/>
        <v>0</v>
      </c>
      <c r="AT2009" s="74"/>
      <c r="AU2009">
        <f t="shared" si="121"/>
        <v>6214999.8429950001</v>
      </c>
      <c r="AY2009">
        <v>248600</v>
      </c>
      <c r="AZ2009">
        <v>354750</v>
      </c>
      <c r="BA2009">
        <f t="shared" si="107"/>
        <v>3547500</v>
      </c>
      <c r="BL2009" s="16">
        <v>1419</v>
      </c>
      <c r="BM2009">
        <f t="shared" si="108"/>
        <v>14190</v>
      </c>
    </row>
    <row r="2010" spans="1:65" x14ac:dyDescent="0.2">
      <c r="A2010" s="44">
        <v>40984</v>
      </c>
      <c r="B2010" s="45">
        <v>16.149999999999999</v>
      </c>
      <c r="C2010" s="54">
        <v>21.6</v>
      </c>
      <c r="D2010" s="31">
        <f t="shared" si="14"/>
        <v>739.5796182186873</v>
      </c>
      <c r="E2010" s="31">
        <f t="shared" si="15"/>
        <v>4474.9426644485511</v>
      </c>
      <c r="F2010" s="31">
        <f t="shared" si="0"/>
        <v>5214.522282667238</v>
      </c>
      <c r="G2010" s="31">
        <f t="shared" si="1"/>
        <v>20.827022399982894</v>
      </c>
      <c r="H2010" s="55">
        <f t="shared" si="2"/>
        <v>0.25231481481481488</v>
      </c>
      <c r="I2010" s="1">
        <v>14.43</v>
      </c>
      <c r="J2010" s="32">
        <f t="shared" si="16"/>
        <v>0.98784004859853836</v>
      </c>
      <c r="K2010" s="72">
        <f t="shared" ca="1" si="83"/>
        <v>1376.0493656814037</v>
      </c>
      <c r="L2010" s="31">
        <v>1379.839966</v>
      </c>
      <c r="M2010" s="21">
        <f t="shared" ca="1" si="84"/>
        <v>-2.747130400625214E-3</v>
      </c>
      <c r="N2010" s="72"/>
      <c r="O2010" s="16"/>
      <c r="P2010" s="21"/>
      <c r="Q2010" s="33">
        <f t="shared" si="17"/>
        <v>1.0121599514014616</v>
      </c>
      <c r="R2010" s="5">
        <f t="shared" ca="1" si="109"/>
        <v>10.261885791774287</v>
      </c>
      <c r="S2010" s="16">
        <v>9.9600000000000009</v>
      </c>
      <c r="T2010" s="75">
        <f t="shared" ca="1" si="110"/>
        <v>3.0309818451233497E-2</v>
      </c>
      <c r="U2010" s="5">
        <f t="shared" ca="1" si="122"/>
        <v>19.410488444235849</v>
      </c>
      <c r="V2010" s="85">
        <v>19.91</v>
      </c>
      <c r="W2010" s="36">
        <f t="shared" ca="1" si="123"/>
        <v>-2.5088475929892072E-2</v>
      </c>
      <c r="X2010" s="32">
        <f t="shared" si="18"/>
        <v>0.97568009719707671</v>
      </c>
      <c r="Y2010" s="72">
        <f t="shared" ca="1" si="124"/>
        <v>1268768.9966808939</v>
      </c>
      <c r="Z2010" s="16">
        <v>1238499.968713</v>
      </c>
      <c r="AA2010" s="36">
        <f t="shared" ca="1" si="125"/>
        <v>2.4440071645176024E-2</v>
      </c>
      <c r="AB2010" s="72"/>
      <c r="AC2010" s="16"/>
      <c r="AD2010" s="36"/>
      <c r="AE2010" s="57">
        <f t="shared" si="130"/>
        <v>3</v>
      </c>
      <c r="AH2010" s="25">
        <f t="shared" ca="1" si="7"/>
        <v>1</v>
      </c>
      <c r="AI2010" s="15">
        <f t="shared" ca="1" si="8"/>
        <v>21.784754282705681</v>
      </c>
      <c r="AJ2010" s="15">
        <f t="shared" ca="1" si="9"/>
        <v>21.579067725538049</v>
      </c>
      <c r="AK2010" s="17">
        <f t="shared" ca="1" si="10"/>
        <v>0.19999975061249567</v>
      </c>
      <c r="AL2010" s="17">
        <f t="shared" ca="1" si="11"/>
        <v>0.1584806524524775</v>
      </c>
      <c r="AM2010" s="26">
        <f t="shared" ca="1" si="12"/>
        <v>1</v>
      </c>
      <c r="AN2010" s="26">
        <f t="shared" ca="1" si="13"/>
        <v>1</v>
      </c>
      <c r="AO2010" s="25">
        <f t="shared" si="20"/>
        <v>0</v>
      </c>
      <c r="AP2010" s="26">
        <f t="shared" si="21"/>
        <v>0</v>
      </c>
      <c r="AQ2010" s="25">
        <f t="shared" si="22"/>
        <v>1</v>
      </c>
      <c r="AR2010" s="26">
        <f t="shared" si="23"/>
        <v>0</v>
      </c>
      <c r="AT2010" s="74"/>
      <c r="AU2010">
        <f t="shared" si="121"/>
        <v>6192499.8435650002</v>
      </c>
      <c r="AY2010">
        <v>247700</v>
      </c>
      <c r="AZ2010">
        <v>370250</v>
      </c>
      <c r="BA2010">
        <f t="shared" si="107"/>
        <v>3702500</v>
      </c>
      <c r="BL2010" s="16">
        <v>1481</v>
      </c>
      <c r="BM2010">
        <f t="shared" si="108"/>
        <v>14810</v>
      </c>
    </row>
    <row r="2011" spans="1:65" x14ac:dyDescent="0.2">
      <c r="A2011" s="40">
        <v>40987</v>
      </c>
      <c r="B2011" s="13">
        <v>15.55</v>
      </c>
      <c r="C2011" s="14">
        <v>20</v>
      </c>
      <c r="D2011" s="31">
        <f t="shared" si="14"/>
        <v>493.05307881245824</v>
      </c>
      <c r="E2011" s="31">
        <f t="shared" si="15"/>
        <v>4659.2669057175599</v>
      </c>
      <c r="F2011" s="16">
        <f t="shared" si="0"/>
        <v>5152.3199845300178</v>
      </c>
      <c r="G2011" s="16">
        <f t="shared" si="1"/>
        <v>19.574155679906674</v>
      </c>
      <c r="H2011" s="17">
        <f t="shared" si="2"/>
        <v>0.22249999999999992</v>
      </c>
      <c r="I2011">
        <v>15.04</v>
      </c>
      <c r="J2011" s="32">
        <f t="shared" si="16"/>
        <v>0.92863308686556867</v>
      </c>
      <c r="K2011" s="72">
        <f t="shared" ca="1" si="83"/>
        <v>1277.7928749532102</v>
      </c>
      <c r="L2011" s="16">
        <v>1296.6400149999999</v>
      </c>
      <c r="M2011" s="21">
        <f t="shared" ca="1" si="84"/>
        <v>-1.4535368204558858E-2</v>
      </c>
      <c r="N2011" s="72"/>
      <c r="O2011" s="16"/>
      <c r="P2011" s="21"/>
      <c r="Q2011" s="33">
        <f t="shared" si="17"/>
        <v>1.0713669131344312</v>
      </c>
      <c r="R2011" s="5">
        <f t="shared" ca="1" si="109"/>
        <v>10.993786897888359</v>
      </c>
      <c r="S2011" s="16">
        <v>10.58</v>
      </c>
      <c r="T2011" s="75">
        <f t="shared" ca="1" si="110"/>
        <v>3.9110292806083101E-2</v>
      </c>
      <c r="U2011" s="5">
        <f t="shared" ca="1" si="122"/>
        <v>20.795043135245727</v>
      </c>
      <c r="V2011" s="85">
        <v>21.13</v>
      </c>
      <c r="W2011" s="36">
        <f t="shared" ca="1" si="123"/>
        <v>-1.5852194261915371E-2</v>
      </c>
      <c r="X2011" s="32">
        <f t="shared" si="18"/>
        <v>0.85726617373113734</v>
      </c>
      <c r="Y2011" s="72">
        <f t="shared" ca="1" si="124"/>
        <v>1087601.159985703</v>
      </c>
      <c r="Z2011" s="16">
        <v>1092499.9724010001</v>
      </c>
      <c r="AA2011" s="36">
        <f t="shared" ca="1" si="125"/>
        <v>-4.4840389373474905E-3</v>
      </c>
      <c r="AB2011" s="72"/>
      <c r="AC2011" s="16"/>
      <c r="AD2011" s="36"/>
      <c r="AE2011" s="24">
        <f t="shared" si="130"/>
        <v>2</v>
      </c>
      <c r="AH2011" s="25" t="str">
        <f t="shared" ca="1" si="7"/>
        <v>-</v>
      </c>
      <c r="AI2011" s="15">
        <f t="shared" ca="1" si="8"/>
        <v>21.627657925270903</v>
      </c>
      <c r="AJ2011" s="15">
        <f t="shared" ca="1" si="9"/>
        <v>21.504380919413315</v>
      </c>
      <c r="AK2011" s="17">
        <f t="shared" ca="1" si="10"/>
        <v>0.20997685683960191</v>
      </c>
      <c r="AL2011" s="17">
        <f t="shared" ca="1" si="11"/>
        <v>0.16441365142367093</v>
      </c>
      <c r="AM2011" s="26">
        <f t="shared" ca="1" si="12"/>
        <v>1</v>
      </c>
      <c r="AN2011" s="26">
        <f t="shared" ca="1" si="13"/>
        <v>1</v>
      </c>
      <c r="AO2011" s="25">
        <f t="shared" si="20"/>
        <v>1</v>
      </c>
      <c r="AP2011" s="26">
        <f t="shared" si="21"/>
        <v>0</v>
      </c>
      <c r="AQ2011" s="25">
        <f t="shared" si="22"/>
        <v>1</v>
      </c>
      <c r="AR2011" s="26">
        <f t="shared" si="23"/>
        <v>0</v>
      </c>
      <c r="AT2011" s="74"/>
      <c r="AU2011">
        <f t="shared" si="121"/>
        <v>5462499.8620050009</v>
      </c>
      <c r="AY2011">
        <v>218500</v>
      </c>
      <c r="AZ2011">
        <v>376750</v>
      </c>
      <c r="BA2011">
        <f t="shared" si="107"/>
        <v>3767500</v>
      </c>
      <c r="BL2011" s="16">
        <v>1507</v>
      </c>
      <c r="BM2011">
        <f t="shared" si="108"/>
        <v>15070</v>
      </c>
    </row>
    <row r="2012" spans="1:65" x14ac:dyDescent="0.2">
      <c r="A2012" s="40">
        <v>40988</v>
      </c>
      <c r="B2012" s="13">
        <v>15.65</v>
      </c>
      <c r="C2012" s="14">
        <v>19.100000000000001</v>
      </c>
      <c r="D2012" s="31">
        <f t="shared" si="14"/>
        <v>246.52653940622912</v>
      </c>
      <c r="E2012" s="31">
        <f t="shared" si="15"/>
        <v>4850.9412901059031</v>
      </c>
      <c r="F2012" s="16">
        <f t="shared" si="0"/>
        <v>5097.4678295121321</v>
      </c>
      <c r="G2012" s="16">
        <f t="shared" si="1"/>
        <v>18.933149204782154</v>
      </c>
      <c r="H2012" s="17">
        <f t="shared" si="2"/>
        <v>0.18062827225130895</v>
      </c>
      <c r="I2012">
        <v>15.58</v>
      </c>
      <c r="J2012" s="32">
        <f t="shared" si="16"/>
        <v>0.9569549338341149</v>
      </c>
      <c r="K2012" s="72">
        <f t="shared" ca="1" si="83"/>
        <v>1222.740345398453</v>
      </c>
      <c r="L2012" s="16">
        <v>1236.4799800000001</v>
      </c>
      <c r="M2012" s="21">
        <f t="shared" ca="1" si="84"/>
        <v>-1.1111894105674962E-2</v>
      </c>
      <c r="N2012" s="72"/>
      <c r="O2012" s="16"/>
      <c r="P2012" s="21"/>
      <c r="Q2012" s="33">
        <f t="shared" si="17"/>
        <v>1.043045066165885</v>
      </c>
      <c r="R2012" s="5">
        <f t="shared" ca="1" si="109"/>
        <v>11.466537481550651</v>
      </c>
      <c r="S2012" s="16">
        <v>11.05</v>
      </c>
      <c r="T2012" s="75">
        <f t="shared" ca="1" si="110"/>
        <v>3.7695699687841623E-2</v>
      </c>
      <c r="U2012" s="5">
        <f t="shared" ca="1" si="122"/>
        <v>21.689424570653721</v>
      </c>
      <c r="V2012" s="85">
        <v>22.08</v>
      </c>
      <c r="W2012" s="36">
        <f t="shared" ca="1" si="123"/>
        <v>-1.7689104589958232E-2</v>
      </c>
      <c r="X2012" s="32">
        <f t="shared" si="18"/>
        <v>0.9139098676682299</v>
      </c>
      <c r="Y2012" s="72">
        <f t="shared" ca="1" si="124"/>
        <v>993904.01595890848</v>
      </c>
      <c r="Z2012" s="16">
        <v>986999.97506600001</v>
      </c>
      <c r="AA2012" s="36">
        <f t="shared" ca="1" si="125"/>
        <v>6.9949757520984717E-3</v>
      </c>
      <c r="AB2012" s="72"/>
      <c r="AC2012" s="16"/>
      <c r="AD2012" s="36"/>
      <c r="AE2012" s="24">
        <f t="shared" si="130"/>
        <v>1</v>
      </c>
      <c r="AH2012" s="25" t="str">
        <f t="shared" ca="1" si="7"/>
        <v>-</v>
      </c>
      <c r="AI2012" s="15">
        <f t="shared" ca="1" si="8"/>
        <v>21.444829870256296</v>
      </c>
      <c r="AJ2012" s="15">
        <f t="shared" ca="1" si="9"/>
        <v>21.428569041339067</v>
      </c>
      <c r="AK2012" s="17">
        <f t="shared" ca="1" si="10"/>
        <v>0.20943022788531818</v>
      </c>
      <c r="AL2012" s="17">
        <f t="shared" ca="1" si="11"/>
        <v>0.16806544389762623</v>
      </c>
      <c r="AM2012" s="26">
        <f t="shared" ca="1" si="12"/>
        <v>1</v>
      </c>
      <c r="AN2012" s="26">
        <f t="shared" ca="1" si="13"/>
        <v>1</v>
      </c>
      <c r="AO2012" s="25">
        <f t="shared" si="20"/>
        <v>1</v>
      </c>
      <c r="AP2012" s="26">
        <f t="shared" si="21"/>
        <v>0</v>
      </c>
      <c r="AQ2012" s="25">
        <f t="shared" si="22"/>
        <v>1</v>
      </c>
      <c r="AR2012" s="26">
        <f t="shared" si="23"/>
        <v>0</v>
      </c>
      <c r="AT2012" s="74"/>
      <c r="AU2012">
        <f t="shared" si="121"/>
        <v>4934999.8753300002</v>
      </c>
      <c r="AY2012">
        <v>197400</v>
      </c>
      <c r="AZ2012">
        <v>378250</v>
      </c>
      <c r="BA2012">
        <f t="shared" si="107"/>
        <v>3782500</v>
      </c>
      <c r="BL2012" s="16">
        <v>1513</v>
      </c>
      <c r="BM2012">
        <f t="shared" si="108"/>
        <v>15130</v>
      </c>
    </row>
    <row r="2013" spans="1:65" x14ac:dyDescent="0.2">
      <c r="A2013" s="41">
        <v>40989</v>
      </c>
      <c r="B2013" s="13">
        <v>18.100000000000001</v>
      </c>
      <c r="C2013" s="14">
        <v>21.2</v>
      </c>
      <c r="D2013" s="31">
        <f t="shared" si="14"/>
        <v>5052.938166635091</v>
      </c>
      <c r="E2013" s="31">
        <f t="shared" si="15"/>
        <v>0</v>
      </c>
      <c r="F2013" s="16">
        <f t="shared" si="0"/>
        <v>5052.938166635091</v>
      </c>
      <c r="G2013" s="16">
        <f t="shared" si="1"/>
        <v>18.100000000000001</v>
      </c>
      <c r="H2013" s="17">
        <f t="shared" si="2"/>
        <v>0.14622641509433953</v>
      </c>
      <c r="I2013">
        <v>15.13</v>
      </c>
      <c r="J2013" s="32">
        <f t="shared" si="16"/>
        <v>0.94764397905759157</v>
      </c>
      <c r="K2013" s="72">
        <f t="shared" ca="1" si="83"/>
        <v>1158.6752874720662</v>
      </c>
      <c r="L2013" s="16">
        <v>1175.040039</v>
      </c>
      <c r="M2013" s="21">
        <f t="shared" ca="1" si="84"/>
        <v>-1.3926973536885391E-2</v>
      </c>
      <c r="N2013" s="72"/>
      <c r="O2013" s="16"/>
      <c r="P2013" s="21"/>
      <c r="Q2013" s="33">
        <f t="shared" si="17"/>
        <v>1.0523560209424083</v>
      </c>
      <c r="R2013" s="5">
        <f t="shared" ca="1" si="109"/>
        <v>12.066377067731397</v>
      </c>
      <c r="S2013" s="16">
        <v>11.58</v>
      </c>
      <c r="T2013" s="75">
        <f t="shared" ca="1" si="110"/>
        <v>4.2001473897357214E-2</v>
      </c>
      <c r="U2013" s="5">
        <f t="shared" ca="1" si="122"/>
        <v>22.824215114056479</v>
      </c>
      <c r="V2013" s="85">
        <v>23.15</v>
      </c>
      <c r="W2013" s="36">
        <f t="shared" ca="1" si="123"/>
        <v>-1.4072781250260041E-2</v>
      </c>
      <c r="X2013" s="32">
        <f t="shared" si="18"/>
        <v>0.89528795811518314</v>
      </c>
      <c r="Y2013" s="72">
        <f t="shared" ca="1" si="124"/>
        <v>889771.73449333303</v>
      </c>
      <c r="Z2013" s="16">
        <v>889999.97751700005</v>
      </c>
      <c r="AA2013" s="36">
        <f t="shared" ca="1" si="125"/>
        <v>-2.5645284205937986E-4</v>
      </c>
      <c r="AB2013" s="72"/>
      <c r="AC2013" s="16"/>
      <c r="AD2013" s="36"/>
      <c r="AE2013" s="24">
        <v>19</v>
      </c>
      <c r="AH2013" s="25" t="str">
        <f t="shared" ca="1" si="7"/>
        <v>-</v>
      </c>
      <c r="AI2013" s="15">
        <f t="shared" ca="1" si="8"/>
        <v>21.218435046665913</v>
      </c>
      <c r="AJ2013" s="15">
        <f t="shared" ca="1" si="9"/>
        <v>21.343006141913413</v>
      </c>
      <c r="AK2013" s="17">
        <f t="shared" ca="1" si="10"/>
        <v>0.20205526532167631</v>
      </c>
      <c r="AL2013" s="17">
        <f t="shared" ca="1" si="11"/>
        <v>0.16888858652501415</v>
      </c>
      <c r="AM2013" s="26">
        <f t="shared" ca="1" si="12"/>
        <v>0</v>
      </c>
      <c r="AN2013" s="26">
        <f t="shared" ca="1" si="13"/>
        <v>1</v>
      </c>
      <c r="AO2013" s="25">
        <f t="shared" si="20"/>
        <v>1</v>
      </c>
      <c r="AP2013" s="26">
        <f t="shared" si="21"/>
        <v>0</v>
      </c>
      <c r="AQ2013" s="25">
        <f t="shared" si="22"/>
        <v>1</v>
      </c>
      <c r="AR2013" s="26">
        <f t="shared" si="23"/>
        <v>0</v>
      </c>
      <c r="AT2013" s="74"/>
      <c r="AU2013">
        <f t="shared" si="121"/>
        <v>4449999.8875850001</v>
      </c>
      <c r="AY2013">
        <v>178000</v>
      </c>
      <c r="AZ2013">
        <v>360750</v>
      </c>
      <c r="BA2013">
        <f t="shared" si="107"/>
        <v>3607500</v>
      </c>
      <c r="BL2013" s="16">
        <v>1443</v>
      </c>
      <c r="BM2013">
        <f t="shared" si="108"/>
        <v>14430</v>
      </c>
    </row>
    <row r="2014" spans="1:65" x14ac:dyDescent="0.2">
      <c r="A2014" s="44">
        <v>40990</v>
      </c>
      <c r="B2014" s="45">
        <v>18.350000000000001</v>
      </c>
      <c r="C2014" s="54">
        <v>21.6</v>
      </c>
      <c r="D2014" s="31">
        <f t="shared" si="14"/>
        <v>4786.9940526016653</v>
      </c>
      <c r="E2014" s="31">
        <f t="shared" si="15"/>
        <v>227.05605962287774</v>
      </c>
      <c r="F2014" s="31">
        <f t="shared" si="0"/>
        <v>5014.0501122245432</v>
      </c>
      <c r="G2014" s="31">
        <f t="shared" si="1"/>
        <v>18.497172879659747</v>
      </c>
      <c r="H2014" s="55">
        <f t="shared" si="2"/>
        <v>0.15046296296296291</v>
      </c>
      <c r="I2014" s="1">
        <v>15.68</v>
      </c>
      <c r="J2014" s="32">
        <f t="shared" si="16"/>
        <v>1.0140782478451942</v>
      </c>
      <c r="K2014" s="72">
        <f t="shared" ca="1" si="83"/>
        <v>1174.9395034590932</v>
      </c>
      <c r="L2014" s="31">
        <v>1189.119995</v>
      </c>
      <c r="M2014" s="21">
        <f t="shared" ca="1" si="84"/>
        <v>-1.1925198130157431E-2</v>
      </c>
      <c r="N2014" s="72"/>
      <c r="O2014" s="16"/>
      <c r="P2014" s="21"/>
      <c r="Q2014" s="33">
        <f t="shared" si="17"/>
        <v>0.98592175215480582</v>
      </c>
      <c r="R2014" s="5">
        <f t="shared" ca="1" si="109"/>
        <v>11.896008028083875</v>
      </c>
      <c r="S2014" s="16">
        <v>11.41</v>
      </c>
      <c r="T2014" s="75">
        <f t="shared" ca="1" si="110"/>
        <v>4.2594919201040735E-2</v>
      </c>
      <c r="U2014" s="5">
        <f t="shared" ca="1" si="122"/>
        <v>22.502119760613116</v>
      </c>
      <c r="V2014" s="85">
        <v>22.83</v>
      </c>
      <c r="W2014" s="36">
        <f t="shared" ca="1" si="123"/>
        <v>-1.4361815128641361E-2</v>
      </c>
      <c r="X2014" s="32">
        <f t="shared" si="18"/>
        <v>1.0281564956903884</v>
      </c>
      <c r="Y2014" s="72">
        <f t="shared" ca="1" si="124"/>
        <v>914764.38103147084</v>
      </c>
      <c r="Z2014" s="16">
        <v>908499.97704899998</v>
      </c>
      <c r="AA2014" s="36">
        <f t="shared" ca="1" si="125"/>
        <v>6.8953265170341206E-3</v>
      </c>
      <c r="AB2014" s="72"/>
      <c r="AC2014" s="16"/>
      <c r="AD2014" s="36"/>
      <c r="AE2014" s="57">
        <f t="shared" ref="AE2014:AE2031" si="131">AE2013-1</f>
        <v>18</v>
      </c>
      <c r="AH2014" s="25" t="str">
        <f t="shared" ca="1" si="7"/>
        <v>-</v>
      </c>
      <c r="AI2014" s="15">
        <f t="shared" ca="1" si="8"/>
        <v>21.040806270652563</v>
      </c>
      <c r="AJ2014" s="15">
        <f t="shared" ca="1" si="9"/>
        <v>21.267744991661665</v>
      </c>
      <c r="AK2014" s="17">
        <f t="shared" ca="1" si="10"/>
        <v>0.19470406985773572</v>
      </c>
      <c r="AL2014" s="17">
        <f t="shared" ca="1" si="11"/>
        <v>0.17048002171019933</v>
      </c>
      <c r="AM2014" s="26">
        <f t="shared" ca="1" si="12"/>
        <v>0</v>
      </c>
      <c r="AN2014" s="26">
        <f t="shared" ca="1" si="13"/>
        <v>1</v>
      </c>
      <c r="AO2014" s="25">
        <f t="shared" si="20"/>
        <v>0</v>
      </c>
      <c r="AP2014" s="26">
        <f t="shared" si="21"/>
        <v>0</v>
      </c>
      <c r="AQ2014" s="25">
        <f t="shared" si="22"/>
        <v>1</v>
      </c>
      <c r="AR2014" s="26">
        <f t="shared" si="23"/>
        <v>0</v>
      </c>
      <c r="AT2014" s="74"/>
      <c r="AU2014">
        <f t="shared" si="121"/>
        <v>4542499.885245</v>
      </c>
      <c r="AY2014">
        <v>181700</v>
      </c>
      <c r="AZ2014">
        <v>255000</v>
      </c>
      <c r="BA2014">
        <f t="shared" si="107"/>
        <v>2550000</v>
      </c>
      <c r="BL2014" s="16">
        <v>1020</v>
      </c>
      <c r="BM2014">
        <f t="shared" si="108"/>
        <v>10200</v>
      </c>
    </row>
    <row r="2015" spans="1:65" x14ac:dyDescent="0.2">
      <c r="A2015" s="44">
        <v>40991</v>
      </c>
      <c r="B2015" s="45">
        <v>17</v>
      </c>
      <c r="C2015" s="54">
        <v>20.2</v>
      </c>
      <c r="D2015" s="31">
        <f t="shared" si="14"/>
        <v>4521.0499385682397</v>
      </c>
      <c r="E2015" s="31">
        <f t="shared" si="15"/>
        <v>452.98543427627425</v>
      </c>
      <c r="F2015" s="31">
        <f t="shared" si="0"/>
        <v>4974.0353728445143</v>
      </c>
      <c r="G2015" s="31">
        <f t="shared" si="1"/>
        <v>17.291424021147463</v>
      </c>
      <c r="H2015" s="55">
        <f t="shared" si="2"/>
        <v>0.15841584158415833</v>
      </c>
      <c r="I2015" s="1">
        <v>14.82</v>
      </c>
      <c r="J2015" s="32">
        <f t="shared" si="16"/>
        <v>0.92735411705982429</v>
      </c>
      <c r="K2015" s="72">
        <f t="shared" ca="1" si="83"/>
        <v>1089.5405656324258</v>
      </c>
      <c r="L2015" s="31">
        <v>1107.1999510000001</v>
      </c>
      <c r="M2015" s="21">
        <f t="shared" ca="1" si="84"/>
        <v>-1.5949590091315184E-2</v>
      </c>
      <c r="N2015" s="72"/>
      <c r="O2015" s="16"/>
      <c r="P2015" s="21"/>
      <c r="Q2015" s="33">
        <f t="shared" si="17"/>
        <v>1.0726458829401757</v>
      </c>
      <c r="R2015" s="5">
        <f t="shared" ca="1" si="109"/>
        <v>12.759672461429718</v>
      </c>
      <c r="S2015" s="16">
        <v>12.24</v>
      </c>
      <c r="T2015" s="75">
        <f t="shared" ca="1" si="110"/>
        <v>4.2456900443604367E-2</v>
      </c>
      <c r="U2015" s="5">
        <f t="shared" ca="1" si="122"/>
        <v>24.135979784631807</v>
      </c>
      <c r="V2015" s="85">
        <v>24.43</v>
      </c>
      <c r="W2015" s="36">
        <f t="shared" ca="1" si="123"/>
        <v>-1.2035211435456092E-2</v>
      </c>
      <c r="X2015" s="32">
        <f t="shared" si="18"/>
        <v>0.85470823411964869</v>
      </c>
      <c r="Y2015" s="72">
        <f t="shared" ca="1" si="124"/>
        <v>781805.19231371104</v>
      </c>
      <c r="Z2015" s="16">
        <v>782999.98022000003</v>
      </c>
      <c r="AA2015" s="36">
        <f t="shared" ca="1" si="125"/>
        <v>-1.5259105191206823E-3</v>
      </c>
      <c r="AB2015" s="72"/>
      <c r="AC2015" s="16"/>
      <c r="AD2015" s="36"/>
      <c r="AE2015" s="57">
        <f t="shared" si="131"/>
        <v>17</v>
      </c>
      <c r="AH2015" s="25" t="str">
        <f t="shared" ca="1" si="7"/>
        <v>-</v>
      </c>
      <c r="AI2015" s="15">
        <f t="shared" ca="1" si="8"/>
        <v>20.871309310221196</v>
      </c>
      <c r="AJ2015" s="15">
        <f t="shared" ca="1" si="9"/>
        <v>21.17619644517913</v>
      </c>
      <c r="AK2015" s="17">
        <f t="shared" ca="1" si="10"/>
        <v>0.18509138445126408</v>
      </c>
      <c r="AL2015" s="17">
        <f t="shared" ca="1" si="11"/>
        <v>0.17166320065041091</v>
      </c>
      <c r="AM2015" s="26">
        <f t="shared" ca="1" si="12"/>
        <v>0</v>
      </c>
      <c r="AN2015" s="26">
        <f t="shared" ca="1" si="13"/>
        <v>1</v>
      </c>
      <c r="AO2015" s="25">
        <f t="shared" si="20"/>
        <v>0</v>
      </c>
      <c r="AP2015" s="26">
        <f t="shared" si="21"/>
        <v>0</v>
      </c>
      <c r="AQ2015" s="25">
        <f t="shared" si="22"/>
        <v>1</v>
      </c>
      <c r="AR2015" s="26">
        <f t="shared" si="23"/>
        <v>0</v>
      </c>
      <c r="AT2015" s="74"/>
      <c r="AU2015">
        <f t="shared" si="121"/>
        <v>3914999.9011000004</v>
      </c>
      <c r="AY2015">
        <v>156600</v>
      </c>
      <c r="AZ2015">
        <v>179000</v>
      </c>
      <c r="BA2015">
        <f t="shared" si="107"/>
        <v>1790000</v>
      </c>
      <c r="BL2015" s="16">
        <v>716</v>
      </c>
      <c r="BM2015">
        <f t="shared" si="108"/>
        <v>7160</v>
      </c>
    </row>
    <row r="2016" spans="1:65" x14ac:dyDescent="0.2">
      <c r="A2016" s="40">
        <v>40994</v>
      </c>
      <c r="B2016" s="13">
        <v>15.6</v>
      </c>
      <c r="C2016" s="14">
        <v>18.3</v>
      </c>
      <c r="D2016" s="31">
        <f t="shared" si="14"/>
        <v>4255.105824534814</v>
      </c>
      <c r="E2016" s="31">
        <f t="shared" si="15"/>
        <v>676.79978767074158</v>
      </c>
      <c r="F2016" s="16">
        <f t="shared" si="0"/>
        <v>4931.9056122055554</v>
      </c>
      <c r="G2016" s="16">
        <f t="shared" si="1"/>
        <v>15.97051792357677</v>
      </c>
      <c r="H2016" s="17">
        <f t="shared" si="2"/>
        <v>0.14754098360655743</v>
      </c>
      <c r="I2016">
        <v>14.26</v>
      </c>
      <c r="J2016" s="32">
        <f t="shared" si="16"/>
        <v>0.91578626731586288</v>
      </c>
      <c r="K2016" s="72">
        <f t="shared" ca="1" si="83"/>
        <v>997.74560994212254</v>
      </c>
      <c r="L2016" s="16">
        <v>1002.880005</v>
      </c>
      <c r="M2016" s="21">
        <f t="shared" ca="1" si="84"/>
        <v>-5.1196504390148261E-3</v>
      </c>
      <c r="N2016" s="72"/>
      <c r="O2016" s="16"/>
      <c r="P2016" s="21"/>
      <c r="Q2016" s="33">
        <f t="shared" si="17"/>
        <v>1.084213732684137</v>
      </c>
      <c r="R2016" s="5">
        <f t="shared" ca="1" si="109"/>
        <v>13.833635792152222</v>
      </c>
      <c r="S2016" s="16">
        <v>13.36</v>
      </c>
      <c r="T2016" s="75">
        <f t="shared" ca="1" si="110"/>
        <v>3.5451780849717271E-2</v>
      </c>
      <c r="U2016" s="5">
        <f t="shared" ca="1" si="122"/>
        <v>26.167664842268223</v>
      </c>
      <c r="V2016" s="85">
        <v>26.75</v>
      </c>
      <c r="W2016" s="36">
        <f t="shared" ca="1" si="123"/>
        <v>-2.1769538606795386E-2</v>
      </c>
      <c r="X2016" s="32">
        <f t="shared" si="18"/>
        <v>0.83157253463172576</v>
      </c>
      <c r="Y2016" s="72">
        <f t="shared" ca="1" si="124"/>
        <v>650084.93842006288</v>
      </c>
      <c r="Z2016" s="16">
        <v>637499.98389499995</v>
      </c>
      <c r="AA2016" s="36">
        <f t="shared" ca="1" si="125"/>
        <v>1.9741105636068138E-2</v>
      </c>
      <c r="AB2016" s="72"/>
      <c r="AC2016" s="16"/>
      <c r="AD2016" s="36"/>
      <c r="AE2016" s="24">
        <f t="shared" si="131"/>
        <v>16</v>
      </c>
      <c r="AH2016" s="25" t="str">
        <f t="shared" ca="1" si="7"/>
        <v>-</v>
      </c>
      <c r="AI2016" s="15">
        <f t="shared" ca="1" si="8"/>
        <v>20.588049150995932</v>
      </c>
      <c r="AJ2016" s="15">
        <f t="shared" ca="1" si="9"/>
        <v>21.050739511321822</v>
      </c>
      <c r="AK2016" s="17">
        <f t="shared" ca="1" si="10"/>
        <v>0.16762907924988787</v>
      </c>
      <c r="AL2016" s="17">
        <f t="shared" ca="1" si="11"/>
        <v>0.17218198048025113</v>
      </c>
      <c r="AM2016" s="26">
        <f t="shared" ca="1" si="12"/>
        <v>0</v>
      </c>
      <c r="AN2016" s="26">
        <f t="shared" ca="1" si="13"/>
        <v>0</v>
      </c>
      <c r="AO2016" s="25">
        <f t="shared" si="20"/>
        <v>0</v>
      </c>
      <c r="AP2016" s="26">
        <f t="shared" si="21"/>
        <v>0</v>
      </c>
      <c r="AQ2016" s="25">
        <f t="shared" si="22"/>
        <v>1</v>
      </c>
      <c r="AR2016" s="26">
        <f t="shared" si="23"/>
        <v>0</v>
      </c>
      <c r="AT2016" s="74"/>
      <c r="AU2016">
        <f t="shared" si="121"/>
        <v>3187499.9194749999</v>
      </c>
      <c r="AY2016">
        <v>127500</v>
      </c>
      <c r="AZ2016">
        <v>147000</v>
      </c>
      <c r="BA2016">
        <f t="shared" si="107"/>
        <v>1470000</v>
      </c>
      <c r="BL2016" s="16">
        <v>588</v>
      </c>
      <c r="BM2016">
        <f t="shared" si="108"/>
        <v>5880</v>
      </c>
    </row>
    <row r="2017" spans="1:65" x14ac:dyDescent="0.2">
      <c r="A2017" s="40">
        <v>40995</v>
      </c>
      <c r="B2017" s="13">
        <v>17.600000000000001</v>
      </c>
      <c r="C2017" s="14">
        <v>19.55</v>
      </c>
      <c r="D2017" s="31">
        <f t="shared" si="14"/>
        <v>3989.1617105013884</v>
      </c>
      <c r="E2017" s="31">
        <f t="shared" si="15"/>
        <v>903.50624553530133</v>
      </c>
      <c r="F2017" s="31">
        <f t="shared" si="0"/>
        <v>4892.6679560366902</v>
      </c>
      <c r="G2017" s="16">
        <f t="shared" si="1"/>
        <v>17.960097434492781</v>
      </c>
      <c r="H2017" s="17">
        <f t="shared" si="2"/>
        <v>9.9744245524296615E-2</v>
      </c>
      <c r="I2017">
        <v>15.57</v>
      </c>
      <c r="J2017" s="32">
        <f t="shared" si="16"/>
        <v>1.1156312597047957</v>
      </c>
      <c r="K2017" s="72">
        <f t="shared" ca="1" si="83"/>
        <v>1113.0708121679586</v>
      </c>
      <c r="L2017" s="16">
        <v>1100.8000489999999</v>
      </c>
      <c r="M2017" s="21">
        <f t="shared" ca="1" si="84"/>
        <v>1.1147131742141346E-2</v>
      </c>
      <c r="N2017" s="72"/>
      <c r="O2017" s="16"/>
      <c r="P2017" s="21"/>
      <c r="Q2017" s="33">
        <f t="shared" si="17"/>
        <v>0.8843687402952044</v>
      </c>
      <c r="R2017" s="5">
        <f t="shared" ca="1" si="109"/>
        <v>12.233525405398083</v>
      </c>
      <c r="S2017" s="16">
        <v>12.05</v>
      </c>
      <c r="T2017" s="75">
        <f t="shared" ca="1" si="110"/>
        <v>1.5230324099425941E-2</v>
      </c>
      <c r="U2017" s="5">
        <f t="shared" ca="1" si="122"/>
        <v>23.141072521254653</v>
      </c>
      <c r="V2017" s="85">
        <v>24.12</v>
      </c>
      <c r="W2017" s="36">
        <f t="shared" ca="1" si="123"/>
        <v>-4.0585716365893358E-2</v>
      </c>
      <c r="X2017" s="32">
        <f t="shared" si="18"/>
        <v>1.2312625194095912</v>
      </c>
      <c r="Y2017" s="72">
        <f t="shared" ca="1" si="124"/>
        <v>800372.54062033002</v>
      </c>
      <c r="Z2017" s="16">
        <v>763999.98069999996</v>
      </c>
      <c r="AA2017" s="36">
        <f t="shared" ca="1" si="125"/>
        <v>4.760806392560956E-2</v>
      </c>
      <c r="AB2017" s="72"/>
      <c r="AC2017" s="16"/>
      <c r="AD2017" s="36"/>
      <c r="AE2017" s="24">
        <f t="shared" si="131"/>
        <v>15</v>
      </c>
      <c r="AH2017" s="25" t="str">
        <f t="shared" ca="1" si="7"/>
        <v>-</v>
      </c>
      <c r="AI2017" s="15">
        <f t="shared" ca="1" si="8"/>
        <v>20.378440031627488</v>
      </c>
      <c r="AJ2017" s="15">
        <f t="shared" ca="1" si="9"/>
        <v>20.980809383806008</v>
      </c>
      <c r="AK2017" s="17">
        <f t="shared" ca="1" si="10"/>
        <v>0.14716978683727064</v>
      </c>
      <c r="AL2017" s="17">
        <f t="shared" ca="1" si="11"/>
        <v>0.16916652436674587</v>
      </c>
      <c r="AM2017" s="26">
        <f t="shared" ca="1" si="12"/>
        <v>0</v>
      </c>
      <c r="AN2017" s="26">
        <f t="shared" ca="1" si="13"/>
        <v>0</v>
      </c>
      <c r="AO2017" s="25">
        <f t="shared" si="20"/>
        <v>0</v>
      </c>
      <c r="AP2017" s="26">
        <f t="shared" si="21"/>
        <v>0</v>
      </c>
      <c r="AQ2017" s="25">
        <f t="shared" si="22"/>
        <v>1</v>
      </c>
      <c r="AR2017" s="26">
        <f t="shared" si="23"/>
        <v>0</v>
      </c>
      <c r="AT2017" s="74"/>
      <c r="AU2017">
        <f t="shared" si="121"/>
        <v>3819999.9035</v>
      </c>
      <c r="AY2017">
        <v>152800</v>
      </c>
      <c r="AZ2017">
        <v>174250</v>
      </c>
      <c r="BA2017">
        <f t="shared" si="107"/>
        <v>1742500</v>
      </c>
      <c r="BL2017" s="16">
        <v>697</v>
      </c>
      <c r="BM2017">
        <f t="shared" si="108"/>
        <v>6970</v>
      </c>
    </row>
    <row r="2018" spans="1:65" x14ac:dyDescent="0.2">
      <c r="A2018" s="44">
        <v>40996</v>
      </c>
      <c r="B2018" s="45">
        <v>17.649999999999999</v>
      </c>
      <c r="C2018" s="54">
        <v>19.7</v>
      </c>
      <c r="D2018" s="31">
        <f t="shared" si="14"/>
        <v>3723.2175964679627</v>
      </c>
      <c r="E2018" s="31">
        <f t="shared" si="15"/>
        <v>1142.9239645628356</v>
      </c>
      <c r="F2018" s="31">
        <f t="shared" si="0"/>
        <v>4866.1415610307986</v>
      </c>
      <c r="G2018" s="31">
        <f t="shared" si="1"/>
        <v>18.131489101368739</v>
      </c>
      <c r="H2018" s="55">
        <f t="shared" si="2"/>
        <v>0.10406091370558379</v>
      </c>
      <c r="I2018" s="1">
        <v>15.47</v>
      </c>
      <c r="J2018" s="32">
        <f t="shared" si="16"/>
        <v>1.0040695130024306</v>
      </c>
      <c r="K2018" s="72">
        <f t="shared" ca="1" si="83"/>
        <v>1117.554905979028</v>
      </c>
      <c r="L2018" s="31">
        <v>1109.119995</v>
      </c>
      <c r="M2018" s="21">
        <f t="shared" ca="1" si="84"/>
        <v>7.6050481616536164E-3</v>
      </c>
      <c r="N2018" s="72"/>
      <c r="O2018" s="16"/>
      <c r="P2018" s="21"/>
      <c r="Q2018" s="33">
        <f t="shared" si="17"/>
        <v>0.99593048699756936</v>
      </c>
      <c r="R2018" s="5">
        <f t="shared" ca="1" si="109"/>
        <v>12.183233356072932</v>
      </c>
      <c r="S2018" s="16">
        <v>11.9</v>
      </c>
      <c r="T2018" s="75">
        <f t="shared" ca="1" si="110"/>
        <v>2.3801122359069924E-2</v>
      </c>
      <c r="U2018" s="5">
        <f t="shared" ca="1" si="122"/>
        <v>23.046110605143667</v>
      </c>
      <c r="V2018" s="85">
        <v>23.82</v>
      </c>
      <c r="W2018" s="36">
        <f t="shared" ca="1" si="123"/>
        <v>-3.2489059397830942E-2</v>
      </c>
      <c r="X2018" s="32">
        <f t="shared" si="18"/>
        <v>1.0081390260048613</v>
      </c>
      <c r="Y2018" s="72">
        <f t="shared" ca="1" si="124"/>
        <v>806833.68979659211</v>
      </c>
      <c r="Z2018" s="16">
        <v>772999.98047199997</v>
      </c>
      <c r="AA2018" s="36">
        <f t="shared" ca="1" si="125"/>
        <v>4.3769353401449003E-2</v>
      </c>
      <c r="AB2018" s="72"/>
      <c r="AC2018" s="16"/>
      <c r="AD2018" s="36"/>
      <c r="AE2018" s="57">
        <f t="shared" si="131"/>
        <v>14</v>
      </c>
      <c r="AH2018" s="25" t="str">
        <f t="shared" ca="1" si="7"/>
        <v>-</v>
      </c>
      <c r="AI2018" s="15">
        <f t="shared" ca="1" si="8"/>
        <v>20.201761872299738</v>
      </c>
      <c r="AJ2018" s="15">
        <f t="shared" ca="1" si="9"/>
        <v>20.901065433817319</v>
      </c>
      <c r="AK2018" s="17">
        <f t="shared" ca="1" si="10"/>
        <v>0.1344085604129831</v>
      </c>
      <c r="AL2018" s="17">
        <f t="shared" ca="1" si="11"/>
        <v>0.16875333542591406</v>
      </c>
      <c r="AM2018" s="26">
        <f t="shared" ca="1" si="12"/>
        <v>0</v>
      </c>
      <c r="AN2018" s="26">
        <f t="shared" ca="1" si="13"/>
        <v>0</v>
      </c>
      <c r="AO2018" s="25">
        <f t="shared" si="20"/>
        <v>0</v>
      </c>
      <c r="AP2018" s="26">
        <f t="shared" si="21"/>
        <v>0</v>
      </c>
      <c r="AQ2018" s="25">
        <f t="shared" si="22"/>
        <v>1</v>
      </c>
      <c r="AR2018" s="26">
        <f t="shared" si="23"/>
        <v>0</v>
      </c>
      <c r="AT2018" s="74"/>
      <c r="AU2018">
        <f t="shared" si="121"/>
        <v>3864999.9023599997</v>
      </c>
      <c r="AY2018">
        <v>154600</v>
      </c>
      <c r="AZ2018">
        <v>180000</v>
      </c>
      <c r="BA2018">
        <f t="shared" si="107"/>
        <v>1800000</v>
      </c>
      <c r="BL2018" s="16">
        <v>720</v>
      </c>
      <c r="BM2018">
        <f t="shared" si="108"/>
        <v>7200</v>
      </c>
    </row>
    <row r="2019" spans="1:65" x14ac:dyDescent="0.2">
      <c r="A2019" s="44">
        <v>40997</v>
      </c>
      <c r="B2019" s="45">
        <v>17.100000000000001</v>
      </c>
      <c r="C2019" s="54">
        <v>19.55</v>
      </c>
      <c r="D2019" s="31">
        <f t="shared" si="14"/>
        <v>3457.2734824345366</v>
      </c>
      <c r="E2019" s="31">
        <f t="shared" si="15"/>
        <v>1381.1936910953214</v>
      </c>
      <c r="F2019" s="31">
        <f t="shared" si="0"/>
        <v>4838.467173529858</v>
      </c>
      <c r="G2019" s="31">
        <f t="shared" si="1"/>
        <v>17.799379456720551</v>
      </c>
      <c r="H2019" s="55">
        <f t="shared" si="2"/>
        <v>0.12531969309462909</v>
      </c>
      <c r="I2019" s="1">
        <v>15.48</v>
      </c>
      <c r="J2019" s="32">
        <f t="shared" si="16"/>
        <v>0.97610030506537582</v>
      </c>
      <c r="K2019" s="72">
        <f t="shared" ca="1" si="83"/>
        <v>1090.8012130606817</v>
      </c>
      <c r="L2019" s="31">
        <v>1103.3599850000001</v>
      </c>
      <c r="M2019" s="21">
        <f t="shared" ca="1" si="84"/>
        <v>-1.1382297808560073E-2</v>
      </c>
      <c r="N2019" s="72"/>
      <c r="O2019" s="16"/>
      <c r="P2019" s="21"/>
      <c r="Q2019" s="33">
        <f t="shared" si="17"/>
        <v>1.0238996949346242</v>
      </c>
      <c r="R2019" s="5">
        <f t="shared" ca="1" si="109"/>
        <v>12.473889249131426</v>
      </c>
      <c r="S2019" s="16">
        <v>11.98</v>
      </c>
      <c r="T2019" s="75">
        <f t="shared" ca="1" si="110"/>
        <v>4.1226147673741734E-2</v>
      </c>
      <c r="U2019" s="5">
        <f t="shared" ca="1" si="122"/>
        <v>23.596097767747178</v>
      </c>
      <c r="V2019" s="85">
        <v>23.96</v>
      </c>
      <c r="W2019" s="36">
        <f t="shared" ca="1" si="123"/>
        <v>-1.5187906187513468E-2</v>
      </c>
      <c r="X2019" s="32">
        <f t="shared" si="18"/>
        <v>0.95220061013075163</v>
      </c>
      <c r="Y2019" s="72">
        <f t="shared" ca="1" si="124"/>
        <v>768216.96960743645</v>
      </c>
      <c r="Z2019" s="16">
        <v>768999.98057300004</v>
      </c>
      <c r="AA2019" s="36">
        <f t="shared" ca="1" si="125"/>
        <v>-1.0182197468719698E-3</v>
      </c>
      <c r="AB2019" s="72"/>
      <c r="AC2019" s="16"/>
      <c r="AD2019" s="36"/>
      <c r="AE2019" s="57">
        <f t="shared" si="131"/>
        <v>13</v>
      </c>
      <c r="AH2019" s="25" t="str">
        <f t="shared" ca="1" si="7"/>
        <v>-</v>
      </c>
      <c r="AI2019" s="15">
        <f t="shared" ca="1" si="8"/>
        <v>19.999449670873652</v>
      </c>
      <c r="AJ2019" s="15">
        <f t="shared" ca="1" si="9"/>
        <v>20.806117361289509</v>
      </c>
      <c r="AK2019" s="17">
        <f t="shared" ca="1" si="10"/>
        <v>0.1309241067463647</v>
      </c>
      <c r="AL2019" s="17">
        <f t="shared" ca="1" si="11"/>
        <v>0.16797412522136382</v>
      </c>
      <c r="AM2019" s="26">
        <f t="shared" ca="1" si="12"/>
        <v>0</v>
      </c>
      <c r="AN2019" s="26">
        <f t="shared" ca="1" si="13"/>
        <v>0</v>
      </c>
      <c r="AO2019" s="25">
        <f t="shared" si="20"/>
        <v>0</v>
      </c>
      <c r="AP2019" s="26">
        <f t="shared" si="21"/>
        <v>0</v>
      </c>
      <c r="AQ2019" s="25">
        <f t="shared" si="22"/>
        <v>1</v>
      </c>
      <c r="AR2019" s="26">
        <f t="shared" si="23"/>
        <v>0</v>
      </c>
      <c r="AT2019" s="74"/>
      <c r="AU2019">
        <f t="shared" si="121"/>
        <v>3844999.9028650001</v>
      </c>
      <c r="AY2019">
        <v>153800</v>
      </c>
      <c r="AZ2019">
        <v>182750</v>
      </c>
      <c r="BA2019">
        <f t="shared" si="107"/>
        <v>1827500</v>
      </c>
      <c r="BL2019" s="16">
        <v>731</v>
      </c>
      <c r="BM2019">
        <f t="shared" si="108"/>
        <v>7310</v>
      </c>
    </row>
    <row r="2020" spans="1:65" x14ac:dyDescent="0.2">
      <c r="A2020" s="44">
        <v>40998</v>
      </c>
      <c r="B2020" s="45">
        <v>16.8</v>
      </c>
      <c r="C2020" s="54">
        <v>19</v>
      </c>
      <c r="D2020" s="31">
        <f t="shared" si="14"/>
        <v>3191.3293684011105</v>
      </c>
      <c r="E2020" s="31">
        <f t="shared" si="15"/>
        <v>1613.8097703777553</v>
      </c>
      <c r="F2020" s="31">
        <f t="shared" si="0"/>
        <v>4805.1391387788663</v>
      </c>
      <c r="G2020" s="31">
        <f t="shared" si="1"/>
        <v>17.538871735508856</v>
      </c>
      <c r="H2020" s="55">
        <f t="shared" si="2"/>
        <v>0.11578947368421044</v>
      </c>
      <c r="I2020" s="1">
        <v>15.5</v>
      </c>
      <c r="J2020" s="32">
        <f t="shared" si="16"/>
        <v>0.97857689872334996</v>
      </c>
      <c r="K2020" s="72">
        <f t="shared" ca="1" si="83"/>
        <v>1067.389351101448</v>
      </c>
      <c r="L2020" s="31">
        <v>1073.920044</v>
      </c>
      <c r="M2020" s="21">
        <f t="shared" ca="1" si="84"/>
        <v>-6.08117236943194E-3</v>
      </c>
      <c r="N2020" s="72"/>
      <c r="O2020" s="16"/>
      <c r="P2020" s="21"/>
      <c r="Q2020" s="33">
        <f t="shared" si="17"/>
        <v>1.0214231012766501</v>
      </c>
      <c r="R2020" s="5">
        <f t="shared" ca="1" si="109"/>
        <v>12.740587863583926</v>
      </c>
      <c r="S2020" s="16">
        <v>12.27</v>
      </c>
      <c r="T2020" s="75">
        <f t="shared" ca="1" si="110"/>
        <v>3.8352719118494395E-2</v>
      </c>
      <c r="U2020" s="5">
        <f t="shared" ca="1" si="122"/>
        <v>24.100774231261383</v>
      </c>
      <c r="V2020" s="85">
        <v>24.53</v>
      </c>
      <c r="W2020" s="36">
        <f t="shared" ca="1" si="123"/>
        <v>-1.7497993018288555E-2</v>
      </c>
      <c r="X2020" s="32">
        <f t="shared" si="18"/>
        <v>0.95715379744669993</v>
      </c>
      <c r="Y2020" s="72">
        <f t="shared" ca="1" si="124"/>
        <v>735253.39721049124</v>
      </c>
      <c r="Z2020" s="16">
        <v>727999.98160900001</v>
      </c>
      <c r="AA2020" s="36">
        <f t="shared" ca="1" si="125"/>
        <v>9.9634832207824847E-3</v>
      </c>
      <c r="AB2020" s="72"/>
      <c r="AC2020" s="16"/>
      <c r="AD2020" s="36"/>
      <c r="AE2020" s="57">
        <f t="shared" si="131"/>
        <v>12</v>
      </c>
      <c r="AH2020" s="25" t="str">
        <f t="shared" ca="1" si="7"/>
        <v>-</v>
      </c>
      <c r="AI2020" s="15">
        <f t="shared" ca="1" si="8"/>
        <v>19.819610932151598</v>
      </c>
      <c r="AJ2020" s="15">
        <f t="shared" ca="1" si="9"/>
        <v>20.724098792226076</v>
      </c>
      <c r="AK2020" s="17">
        <f t="shared" ca="1" si="10"/>
        <v>0.12514519186657261</v>
      </c>
      <c r="AL2020" s="17">
        <f t="shared" ca="1" si="11"/>
        <v>0.16566795657393882</v>
      </c>
      <c r="AM2020" s="26">
        <f t="shared" ca="1" si="12"/>
        <v>0</v>
      </c>
      <c r="AN2020" s="26">
        <f t="shared" ca="1" si="13"/>
        <v>0</v>
      </c>
      <c r="AO2020" s="25">
        <f t="shared" si="20"/>
        <v>0</v>
      </c>
      <c r="AP2020" s="26">
        <f t="shared" si="21"/>
        <v>0</v>
      </c>
      <c r="AQ2020" s="25">
        <f t="shared" si="22"/>
        <v>1</v>
      </c>
      <c r="AR2020" s="26">
        <f t="shared" si="23"/>
        <v>0</v>
      </c>
      <c r="AT2020" s="74"/>
      <c r="AU2020">
        <f t="shared" si="121"/>
        <v>3639999.9080449999</v>
      </c>
      <c r="AY2020">
        <v>145600</v>
      </c>
      <c r="AZ2020">
        <v>180750</v>
      </c>
      <c r="BA2020">
        <f t="shared" si="107"/>
        <v>1807500</v>
      </c>
      <c r="BL2020" s="16">
        <v>723</v>
      </c>
      <c r="BM2020">
        <f t="shared" si="108"/>
        <v>7230</v>
      </c>
    </row>
    <row r="2021" spans="1:65" x14ac:dyDescent="0.2">
      <c r="A2021" s="40">
        <v>41001</v>
      </c>
      <c r="B2021" s="13">
        <v>17</v>
      </c>
      <c r="C2021" s="14">
        <v>18.850000000000001</v>
      </c>
      <c r="D2021" s="31">
        <f t="shared" si="14"/>
        <v>2925.3852543676849</v>
      </c>
      <c r="E2021" s="31">
        <f t="shared" si="15"/>
        <v>1848.960355417837</v>
      </c>
      <c r="F2021" s="16">
        <f t="shared" si="0"/>
        <v>4774.3456097855214</v>
      </c>
      <c r="G2021" s="16">
        <f t="shared" si="1"/>
        <v>17.716449318313316</v>
      </c>
      <c r="H2021" s="17">
        <f t="shared" si="2"/>
        <v>9.8143236074270668E-2</v>
      </c>
      <c r="I2021">
        <v>15.64</v>
      </c>
      <c r="J2021" s="32">
        <f t="shared" si="16"/>
        <v>1.0036514591587835</v>
      </c>
      <c r="K2021" s="72">
        <f t="shared" ca="1" si="83"/>
        <v>1071.243205504046</v>
      </c>
      <c r="L2021" s="16">
        <v>1074.5600589999999</v>
      </c>
      <c r="M2021" s="21">
        <f t="shared" ca="1" si="84"/>
        <v>-3.0867083400071406E-3</v>
      </c>
      <c r="N2021" s="72"/>
      <c r="O2021" s="16"/>
      <c r="P2021" s="21"/>
      <c r="Q2021" s="33">
        <f t="shared" si="17"/>
        <v>0.9963485408412166</v>
      </c>
      <c r="R2021" s="5">
        <f t="shared" ca="1" si="109"/>
        <v>12.693537309241666</v>
      </c>
      <c r="S2021" s="16">
        <v>12.29</v>
      </c>
      <c r="T2021" s="75">
        <f t="shared" ca="1" si="110"/>
        <v>3.283460612218609E-2</v>
      </c>
      <c r="U2021" s="5">
        <f t="shared" ca="1" si="122"/>
        <v>24.01194915083212</v>
      </c>
      <c r="V2021" s="85">
        <v>24.55</v>
      </c>
      <c r="W2021" s="36">
        <f t="shared" ca="1" si="123"/>
        <v>-2.191653153433324E-2</v>
      </c>
      <c r="X2021" s="32">
        <f t="shared" si="18"/>
        <v>1.0073029183175668</v>
      </c>
      <c r="Y2021" s="72">
        <f t="shared" ca="1" si="124"/>
        <v>740574.15000232763</v>
      </c>
      <c r="Z2021" s="16">
        <v>725999.98166000005</v>
      </c>
      <c r="AA2021" s="36">
        <f t="shared" ca="1" si="125"/>
        <v>2.0074612548892527E-2</v>
      </c>
      <c r="AB2021" s="72"/>
      <c r="AC2021" s="16"/>
      <c r="AD2021" s="36"/>
      <c r="AE2021" s="24">
        <f t="shared" si="131"/>
        <v>11</v>
      </c>
      <c r="AH2021" s="25" t="str">
        <f t="shared" ca="1" si="7"/>
        <v>-</v>
      </c>
      <c r="AI2021" s="15">
        <f t="shared" ca="1" si="8"/>
        <v>19.624325992505035</v>
      </c>
      <c r="AJ2021" s="15">
        <f t="shared" ca="1" si="9"/>
        <v>20.660815630683782</v>
      </c>
      <c r="AK2021" s="17">
        <f t="shared" ca="1" si="10"/>
        <v>0.11509975761492468</v>
      </c>
      <c r="AL2021" s="17">
        <f t="shared" ca="1" si="11"/>
        <v>0.16163707366374558</v>
      </c>
      <c r="AM2021" s="26">
        <f t="shared" ca="1" si="12"/>
        <v>0</v>
      </c>
      <c r="AN2021" s="26">
        <f t="shared" ca="1" si="13"/>
        <v>0</v>
      </c>
      <c r="AO2021" s="25">
        <f t="shared" si="20"/>
        <v>0</v>
      </c>
      <c r="AP2021" s="26">
        <f t="shared" si="21"/>
        <v>0</v>
      </c>
      <c r="AQ2021" s="25">
        <f t="shared" si="22"/>
        <v>1</v>
      </c>
      <c r="AR2021" s="26">
        <f t="shared" si="23"/>
        <v>0</v>
      </c>
      <c r="AT2021" s="74"/>
      <c r="AU2021">
        <f t="shared" si="121"/>
        <v>3629999.9083000002</v>
      </c>
      <c r="AY2021">
        <v>145200</v>
      </c>
      <c r="AZ2021">
        <v>176000</v>
      </c>
      <c r="BA2021">
        <f t="shared" si="107"/>
        <v>1760000</v>
      </c>
      <c r="BL2021" s="16">
        <v>704</v>
      </c>
      <c r="BM2021">
        <f t="shared" si="108"/>
        <v>7040</v>
      </c>
    </row>
    <row r="2022" spans="1:65" x14ac:dyDescent="0.2">
      <c r="A2022" s="40">
        <v>41002</v>
      </c>
      <c r="B2022" s="13">
        <v>17.25</v>
      </c>
      <c r="C2022" s="14">
        <v>19.3</v>
      </c>
      <c r="D2022" s="31">
        <f t="shared" si="14"/>
        <v>2659.4411403342592</v>
      </c>
      <c r="E2022" s="31">
        <f t="shared" si="15"/>
        <v>2088.8038534851175</v>
      </c>
      <c r="F2022" s="16">
        <f t="shared" si="0"/>
        <v>4748.2449938193768</v>
      </c>
      <c r="G2022" s="16">
        <f t="shared" si="1"/>
        <v>18.151816967156975</v>
      </c>
      <c r="H2022" s="17">
        <f t="shared" si="2"/>
        <v>0.10621761658031093</v>
      </c>
      <c r="I2022">
        <v>15.66</v>
      </c>
      <c r="J2022" s="32">
        <f t="shared" si="16"/>
        <v>1.0189730143159035</v>
      </c>
      <c r="K2022" s="72">
        <f t="shared" ca="1" si="83"/>
        <v>1091.5234171411203</v>
      </c>
      <c r="L2022" s="16">
        <v>1094.400024</v>
      </c>
      <c r="M2022" s="21">
        <f t="shared" ca="1" si="84"/>
        <v>-2.6284784318314014E-3</v>
      </c>
      <c r="N2022" s="72"/>
      <c r="O2022" s="16"/>
      <c r="P2022" s="21"/>
      <c r="Q2022" s="33">
        <f t="shared" si="17"/>
        <v>0.98102698568409652</v>
      </c>
      <c r="R2022" s="5">
        <f t="shared" ca="1" si="109"/>
        <v>12.452183880939744</v>
      </c>
      <c r="S2022" s="16">
        <v>12.05</v>
      </c>
      <c r="T2022" s="75">
        <f t="shared" ca="1" si="110"/>
        <v>3.3376255679646749E-2</v>
      </c>
      <c r="U2022" s="5">
        <f t="shared" ca="1" si="122"/>
        <v>23.555563633302771</v>
      </c>
      <c r="V2022" s="85">
        <v>24.12</v>
      </c>
      <c r="W2022" s="36">
        <f t="shared" ca="1" si="123"/>
        <v>-2.3401176065390945E-2</v>
      </c>
      <c r="X2022" s="32">
        <f t="shared" si="18"/>
        <v>1.037946028631807</v>
      </c>
      <c r="Y2022" s="72">
        <f t="shared" ca="1" si="124"/>
        <v>768625.40892892855</v>
      </c>
      <c r="Z2022" s="16">
        <v>750999.98102800001</v>
      </c>
      <c r="AA2022" s="36">
        <f t="shared" ca="1" si="125"/>
        <v>2.3469278756574827E-2</v>
      </c>
      <c r="AB2022" s="72"/>
      <c r="AC2022" s="16"/>
      <c r="AD2022" s="36"/>
      <c r="AE2022" s="24">
        <f t="shared" si="131"/>
        <v>10</v>
      </c>
      <c r="AH2022" s="25" t="str">
        <f t="shared" ca="1" si="7"/>
        <v>-</v>
      </c>
      <c r="AI2022" s="15">
        <f t="shared" ca="1" si="8"/>
        <v>19.45081267663085</v>
      </c>
      <c r="AJ2022" s="15">
        <f t="shared" ca="1" si="9"/>
        <v>20.629087900603167</v>
      </c>
      <c r="AK2022" s="17">
        <f t="shared" ca="1" si="10"/>
        <v>0.10821252977721692</v>
      </c>
      <c r="AL2022" s="17">
        <f t="shared" ca="1" si="11"/>
        <v>0.1567814218264518</v>
      </c>
      <c r="AM2022" s="26">
        <f t="shared" ca="1" si="12"/>
        <v>0</v>
      </c>
      <c r="AN2022" s="26">
        <f t="shared" ca="1" si="13"/>
        <v>0</v>
      </c>
      <c r="AO2022" s="25">
        <f t="shared" si="20"/>
        <v>0</v>
      </c>
      <c r="AP2022" s="26">
        <f t="shared" si="21"/>
        <v>0</v>
      </c>
      <c r="AQ2022" s="25">
        <f t="shared" si="22"/>
        <v>1</v>
      </c>
      <c r="AR2022" s="26">
        <f t="shared" si="23"/>
        <v>0</v>
      </c>
      <c r="AT2022" s="74"/>
      <c r="AU2022">
        <f t="shared" si="121"/>
        <v>3754999.9051399999</v>
      </c>
      <c r="AY2022">
        <v>150200</v>
      </c>
      <c r="AZ2022">
        <v>180500</v>
      </c>
      <c r="BA2022">
        <f t="shared" si="107"/>
        <v>1805000</v>
      </c>
      <c r="BL2022" s="16">
        <v>722</v>
      </c>
      <c r="BM2022">
        <f t="shared" si="108"/>
        <v>7220</v>
      </c>
    </row>
    <row r="2023" spans="1:65" x14ac:dyDescent="0.2">
      <c r="A2023" s="44">
        <v>41003</v>
      </c>
      <c r="B2023" s="45">
        <v>17.95</v>
      </c>
      <c r="C2023" s="54">
        <v>19.899999999999999</v>
      </c>
      <c r="D2023" s="31">
        <f t="shared" si="14"/>
        <v>2393.4970263008331</v>
      </c>
      <c r="E2023" s="31">
        <f t="shared" si="15"/>
        <v>2326.5000175823507</v>
      </c>
      <c r="F2023" s="31">
        <f t="shared" si="0"/>
        <v>4719.9970438831842</v>
      </c>
      <c r="G2023" s="31">
        <f t="shared" si="1"/>
        <v>18.911160566861966</v>
      </c>
      <c r="H2023" s="55">
        <f t="shared" si="2"/>
        <v>9.7989949748743643E-2</v>
      </c>
      <c r="I2023" s="1">
        <v>16.420000000000002</v>
      </c>
      <c r="J2023" s="32">
        <f t="shared" si="16"/>
        <v>1.035634920505615</v>
      </c>
      <c r="K2023" s="72">
        <f t="shared" ca="1" si="83"/>
        <v>1130.3736823921527</v>
      </c>
      <c r="L2023" s="31">
        <v>1118.719971</v>
      </c>
      <c r="M2023" s="21">
        <f t="shared" ca="1" si="84"/>
        <v>1.0417004875434259E-2</v>
      </c>
      <c r="N2023" s="72"/>
      <c r="O2023" s="16"/>
      <c r="P2023" s="21"/>
      <c r="Q2023" s="33">
        <f t="shared" si="17"/>
        <v>0.96436507949438499</v>
      </c>
      <c r="R2023" s="5">
        <f t="shared" ca="1" si="109"/>
        <v>12.007951041933717</v>
      </c>
      <c r="S2023" s="16">
        <v>11.81</v>
      </c>
      <c r="T2023" s="75">
        <f t="shared" ca="1" si="110"/>
        <v>1.676130753037398E-2</v>
      </c>
      <c r="U2023" s="5">
        <f t="shared" ca="1" si="122"/>
        <v>22.715385298081365</v>
      </c>
      <c r="V2023" s="85">
        <v>23.55</v>
      </c>
      <c r="W2023" s="36">
        <f t="shared" ca="1" si="123"/>
        <v>-3.5440114731152245E-2</v>
      </c>
      <c r="X2023" s="32">
        <f t="shared" si="18"/>
        <v>1.07126984101123</v>
      </c>
      <c r="Y2023" s="72">
        <f t="shared" ca="1" si="124"/>
        <v>823351.02874573879</v>
      </c>
      <c r="Z2023" s="16">
        <v>784999.98016899999</v>
      </c>
      <c r="AA2023" s="36">
        <f t="shared" ca="1" si="125"/>
        <v>4.885484018545113E-2</v>
      </c>
      <c r="AB2023" s="72"/>
      <c r="AC2023" s="16"/>
      <c r="AD2023" s="36"/>
      <c r="AE2023" s="57">
        <f t="shared" si="131"/>
        <v>9</v>
      </c>
      <c r="AH2023" s="25" t="str">
        <f t="shared" ca="1" si="7"/>
        <v>-</v>
      </c>
      <c r="AI2023" s="15">
        <f t="shared" ca="1" si="8"/>
        <v>19.211765088807493</v>
      </c>
      <c r="AJ2023" s="15">
        <f t="shared" ca="1" si="9"/>
        <v>20.616695221165802</v>
      </c>
      <c r="AK2023" s="17">
        <f t="shared" ca="1" si="10"/>
        <v>0.1079201471479581</v>
      </c>
      <c r="AL2023" s="17">
        <f t="shared" ca="1" si="11"/>
        <v>0.15100103178098637</v>
      </c>
      <c r="AM2023" s="26">
        <f t="shared" ca="1" si="12"/>
        <v>0</v>
      </c>
      <c r="AN2023" s="26">
        <f t="shared" ca="1" si="13"/>
        <v>0</v>
      </c>
      <c r="AO2023" s="25">
        <f t="shared" si="20"/>
        <v>0</v>
      </c>
      <c r="AP2023" s="26">
        <f t="shared" si="21"/>
        <v>0</v>
      </c>
      <c r="AQ2023" s="25">
        <f t="shared" si="22"/>
        <v>1</v>
      </c>
      <c r="AR2023" s="26">
        <f t="shared" si="23"/>
        <v>0</v>
      </c>
      <c r="AT2023" s="74"/>
      <c r="AU2023">
        <f t="shared" si="121"/>
        <v>3924999.9008450001</v>
      </c>
      <c r="AY2023">
        <v>157000</v>
      </c>
      <c r="AZ2023">
        <v>186250</v>
      </c>
      <c r="BA2023">
        <f t="shared" si="107"/>
        <v>1862500</v>
      </c>
      <c r="BL2023" s="16">
        <v>745</v>
      </c>
      <c r="BM2023">
        <f t="shared" si="108"/>
        <v>7450</v>
      </c>
    </row>
    <row r="2024" spans="1:65" x14ac:dyDescent="0.2">
      <c r="A2024" s="44">
        <v>41004</v>
      </c>
      <c r="B2024" s="45">
        <v>18.45</v>
      </c>
      <c r="C2024" s="54">
        <v>20.45</v>
      </c>
      <c r="D2024" s="31">
        <f t="shared" si="14"/>
        <v>2127.552912267407</v>
      </c>
      <c r="E2024" s="31">
        <f t="shared" si="15"/>
        <v>2566.3842812456669</v>
      </c>
      <c r="F2024" s="31">
        <f t="shared" si="0"/>
        <v>4693.9371935130739</v>
      </c>
      <c r="G2024" s="31">
        <f t="shared" si="1"/>
        <v>19.543488973304694</v>
      </c>
      <c r="H2024" s="55">
        <f t="shared" si="2"/>
        <v>9.7799511002444994E-2</v>
      </c>
      <c r="I2024" s="1">
        <v>16.7</v>
      </c>
      <c r="J2024" s="32">
        <f t="shared" si="16"/>
        <v>1.0277310168373641</v>
      </c>
      <c r="K2024" s="72">
        <f t="shared" ca="1" si="83"/>
        <v>1161.6727330106746</v>
      </c>
      <c r="L2024" s="31">
        <v>1143.040039</v>
      </c>
      <c r="M2024" s="21">
        <f t="shared" ca="1" si="84"/>
        <v>1.6300998543301807E-2</v>
      </c>
      <c r="N2024" s="72"/>
      <c r="O2024" s="16"/>
      <c r="P2024" s="21"/>
      <c r="Q2024" s="33">
        <f t="shared" si="17"/>
        <v>0.97226898316263588</v>
      </c>
      <c r="R2024" s="5">
        <f t="shared" ca="1" si="109"/>
        <v>11.674471985997805</v>
      </c>
      <c r="S2024" s="16">
        <v>11.55</v>
      </c>
      <c r="T2024" s="75">
        <f t="shared" ca="1" si="110"/>
        <v>1.07767953244852E-2</v>
      </c>
      <c r="U2024" s="5">
        <f t="shared" ca="1" si="122"/>
        <v>22.084708460463396</v>
      </c>
      <c r="V2024" s="85">
        <v>23.01</v>
      </c>
      <c r="W2024" s="36">
        <f t="shared" ca="1" si="123"/>
        <v>-4.0212583204546078E-2</v>
      </c>
      <c r="X2024" s="32">
        <f t="shared" si="18"/>
        <v>1.0554620336747282</v>
      </c>
      <c r="Y2024" s="72">
        <f t="shared" ca="1" si="124"/>
        <v>868958.55858156562</v>
      </c>
      <c r="Z2024" s="16">
        <v>817999.97933600005</v>
      </c>
      <c r="AA2024" s="36">
        <f t="shared" ca="1" si="125"/>
        <v>6.2296553218657152E-2</v>
      </c>
      <c r="AB2024" s="72"/>
      <c r="AC2024" s="16"/>
      <c r="AD2024" s="36"/>
      <c r="AE2024" s="57">
        <f t="shared" si="131"/>
        <v>8</v>
      </c>
      <c r="AH2024" s="25" t="str">
        <f t="shared" ca="1" si="7"/>
        <v>-</v>
      </c>
      <c r="AI2024" s="15">
        <f t="shared" ca="1" si="8"/>
        <v>19.07211521580075</v>
      </c>
      <c r="AJ2024" s="15">
        <f t="shared" ca="1" si="9"/>
        <v>20.611435855385462</v>
      </c>
      <c r="AK2024" s="17">
        <f t="shared" ca="1" si="10"/>
        <v>0.10687658003076829</v>
      </c>
      <c r="AL2024" s="17">
        <f t="shared" ca="1" si="11"/>
        <v>0.14495286773447627</v>
      </c>
      <c r="AM2024" s="26">
        <f t="shared" ca="1" si="12"/>
        <v>0</v>
      </c>
      <c r="AN2024" s="26">
        <f t="shared" ca="1" si="13"/>
        <v>0</v>
      </c>
      <c r="AO2024" s="25">
        <f t="shared" si="20"/>
        <v>0</v>
      </c>
      <c r="AP2024" s="26">
        <f t="shared" si="21"/>
        <v>0</v>
      </c>
      <c r="AQ2024" s="25">
        <f t="shared" si="22"/>
        <v>1</v>
      </c>
      <c r="AR2024" s="26">
        <f t="shared" si="23"/>
        <v>0</v>
      </c>
      <c r="AT2024" s="74"/>
      <c r="AU2024">
        <f t="shared" si="121"/>
        <v>4089999.8966800002</v>
      </c>
      <c r="AY2024">
        <v>163600</v>
      </c>
      <c r="AZ2024">
        <v>192250</v>
      </c>
      <c r="BA2024">
        <f t="shared" si="107"/>
        <v>1922500</v>
      </c>
      <c r="BL2024" s="16">
        <v>769</v>
      </c>
      <c r="BM2024">
        <f t="shared" si="108"/>
        <v>7690</v>
      </c>
    </row>
    <row r="2025" spans="1:65" x14ac:dyDescent="0.2">
      <c r="A2025" s="40">
        <v>41008</v>
      </c>
      <c r="B2025" s="13">
        <v>19.600000000000001</v>
      </c>
      <c r="C2025" s="14">
        <v>21.45</v>
      </c>
      <c r="D2025" s="31">
        <f t="shared" si="14"/>
        <v>1861.6087982339811</v>
      </c>
      <c r="E2025" s="31">
        <f t="shared" si="15"/>
        <v>2806.3191909726452</v>
      </c>
      <c r="F2025" s="16">
        <f t="shared" si="0"/>
        <v>4667.9279892066261</v>
      </c>
      <c r="G2025" s="16">
        <f t="shared" si="1"/>
        <v>20.712204497435231</v>
      </c>
      <c r="H2025" s="17">
        <f t="shared" si="2"/>
        <v>8.6247086247086102E-2</v>
      </c>
      <c r="I2025">
        <v>18.809999999999999</v>
      </c>
      <c r="J2025" s="32">
        <f t="shared" si="16"/>
        <v>1.0539283833414261</v>
      </c>
      <c r="K2025" s="72">
        <f t="shared" ca="1" si="83"/>
        <v>1224.2699524061015</v>
      </c>
      <c r="L2025" s="16">
        <v>1214.719971</v>
      </c>
      <c r="M2025" s="21">
        <f t="shared" ca="1" si="84"/>
        <v>7.8618789795969792E-3</v>
      </c>
      <c r="N2025" s="72"/>
      <c r="O2025" s="16"/>
      <c r="P2025" s="21"/>
      <c r="Q2025" s="33">
        <f t="shared" si="17"/>
        <v>0.94607161665857387</v>
      </c>
      <c r="R2025" s="5">
        <f t="shared" ca="1" si="109"/>
        <v>11.044426469979381</v>
      </c>
      <c r="S2025" s="16">
        <v>10.81</v>
      </c>
      <c r="T2025" s="75">
        <f t="shared" ca="1" si="110"/>
        <v>2.1686074928712374E-2</v>
      </c>
      <c r="U2025" s="5">
        <f t="shared" ca="1" si="122"/>
        <v>20.893000531208397</v>
      </c>
      <c r="V2025" s="85">
        <v>21.61</v>
      </c>
      <c r="W2025" s="36">
        <f t="shared" ca="1" si="123"/>
        <v>-3.3179059175918665E-2</v>
      </c>
      <c r="X2025" s="32">
        <f t="shared" si="18"/>
        <v>1.1078567666828523</v>
      </c>
      <c r="Y2025" s="72">
        <f t="shared" ca="1" si="124"/>
        <v>962618.26200103725</v>
      </c>
      <c r="Z2025" s="16">
        <v>921999.97670799994</v>
      </c>
      <c r="AA2025" s="36">
        <f t="shared" ca="1" si="125"/>
        <v>4.4054540476307663E-2</v>
      </c>
      <c r="AB2025" s="72"/>
      <c r="AC2025" s="16"/>
      <c r="AD2025" s="36"/>
      <c r="AE2025" s="57">
        <f t="shared" si="131"/>
        <v>7</v>
      </c>
      <c r="AH2025" s="25" t="str">
        <f t="shared" ca="1" si="7"/>
        <v>-</v>
      </c>
      <c r="AI2025" s="15">
        <f t="shared" ca="1" si="8"/>
        <v>19.019639422904252</v>
      </c>
      <c r="AJ2025" s="15">
        <f t="shared" ca="1" si="9"/>
        <v>20.616201518886687</v>
      </c>
      <c r="AK2025" s="17">
        <f t="shared" ca="1" si="10"/>
        <v>0.10036447888951112</v>
      </c>
      <c r="AL2025" s="17">
        <f t="shared" ca="1" si="11"/>
        <v>0.13683756349848239</v>
      </c>
      <c r="AM2025" s="26">
        <f t="shared" ca="1" si="12"/>
        <v>0</v>
      </c>
      <c r="AN2025" s="26">
        <f t="shared" ca="1" si="13"/>
        <v>0</v>
      </c>
      <c r="AO2025" s="25">
        <f t="shared" si="20"/>
        <v>0</v>
      </c>
      <c r="AP2025" s="26">
        <f t="shared" si="21"/>
        <v>0</v>
      </c>
      <c r="AQ2025" s="25">
        <f t="shared" si="22"/>
        <v>1</v>
      </c>
      <c r="AR2025" s="26">
        <f t="shared" si="23"/>
        <v>0</v>
      </c>
      <c r="AT2025" s="74"/>
      <c r="AU2025">
        <f t="shared" si="121"/>
        <v>4609999.8835399998</v>
      </c>
      <c r="AY2025">
        <v>184400</v>
      </c>
      <c r="AZ2025">
        <v>211250</v>
      </c>
      <c r="BA2025">
        <f t="shared" si="107"/>
        <v>2112500</v>
      </c>
      <c r="BL2025" s="16">
        <v>845</v>
      </c>
      <c r="BM2025">
        <f t="shared" si="108"/>
        <v>8450</v>
      </c>
    </row>
    <row r="2026" spans="1:65" x14ac:dyDescent="0.2">
      <c r="A2026" s="40">
        <v>41009</v>
      </c>
      <c r="B2026" s="13">
        <v>21.15</v>
      </c>
      <c r="C2026" s="14">
        <v>22.7</v>
      </c>
      <c r="D2026" s="31">
        <f t="shared" si="14"/>
        <v>1595.6646842005553</v>
      </c>
      <c r="E2026" s="31">
        <f t="shared" si="15"/>
        <v>3049.3264000661252</v>
      </c>
      <c r="F2026" s="16">
        <f t="shared" si="0"/>
        <v>4644.9910842666804</v>
      </c>
      <c r="G2026" s="16">
        <f t="shared" si="1"/>
        <v>22.167538211453568</v>
      </c>
      <c r="H2026" s="17">
        <f t="shared" si="2"/>
        <v>6.8281938325991276E-2</v>
      </c>
      <c r="I2026">
        <v>20.39</v>
      </c>
      <c r="J2026" s="32">
        <f t="shared" si="16"/>
        <v>1.0650055658098072</v>
      </c>
      <c r="K2026" s="72">
        <f t="shared" ca="1" si="83"/>
        <v>1303.8011578384796</v>
      </c>
      <c r="L2026" s="16">
        <v>1312</v>
      </c>
      <c r="M2026" s="21">
        <f t="shared" ca="1" si="84"/>
        <v>-6.2491175011588117E-3</v>
      </c>
      <c r="N2026" s="72"/>
      <c r="O2026" s="16"/>
      <c r="P2026" s="21"/>
      <c r="Q2026" s="33">
        <f t="shared" si="17"/>
        <v>0.93499443419019268</v>
      </c>
      <c r="R2026" s="5">
        <f t="shared" ca="1" si="109"/>
        <v>10.326047090791644</v>
      </c>
      <c r="S2026" s="16">
        <v>9.94</v>
      </c>
      <c r="T2026" s="75">
        <f t="shared" ca="1" si="110"/>
        <v>3.8837735492117102E-2</v>
      </c>
      <c r="U2026" s="5">
        <f t="shared" ca="1" si="122"/>
        <v>19.53417042652724</v>
      </c>
      <c r="V2026" s="85">
        <v>19.86</v>
      </c>
      <c r="W2026" s="36">
        <f t="shared" ca="1" si="123"/>
        <v>-1.6406322934177223E-2</v>
      </c>
      <c r="X2026" s="32">
        <f t="shared" si="18"/>
        <v>1.1300111316196146</v>
      </c>
      <c r="Y2026" s="72">
        <f t="shared" ca="1" si="124"/>
        <v>1087697.7620557749</v>
      </c>
      <c r="Z2026" s="16">
        <v>1070999.972944</v>
      </c>
      <c r="AA2026" s="36">
        <f t="shared" ca="1" si="125"/>
        <v>1.5590839900654196E-2</v>
      </c>
      <c r="AB2026" s="72"/>
      <c r="AC2026" s="16"/>
      <c r="AD2026" s="36"/>
      <c r="AE2026" s="57">
        <f t="shared" si="131"/>
        <v>6</v>
      </c>
      <c r="AH2026" s="25" t="str">
        <f t="shared" ca="1" si="7"/>
        <v>-</v>
      </c>
      <c r="AI2026" s="15">
        <f t="shared" ca="1" si="8"/>
        <v>19.055683500895952</v>
      </c>
      <c r="AJ2026" s="15">
        <f t="shared" ca="1" si="9"/>
        <v>20.631768271470207</v>
      </c>
      <c r="AK2026" s="17">
        <f t="shared" ca="1" si="10"/>
        <v>9.244655632980793E-2</v>
      </c>
      <c r="AL2026" s="17">
        <f t="shared" ca="1" si="11"/>
        <v>0.12533550871793092</v>
      </c>
      <c r="AM2026" s="26">
        <f t="shared" ca="1" si="12"/>
        <v>0</v>
      </c>
      <c r="AN2026" s="26">
        <f t="shared" ca="1" si="13"/>
        <v>0</v>
      </c>
      <c r="AO2026" s="25">
        <f t="shared" si="20"/>
        <v>0</v>
      </c>
      <c r="AP2026" s="26">
        <f t="shared" si="21"/>
        <v>0</v>
      </c>
      <c r="AQ2026" s="25">
        <f t="shared" si="22"/>
        <v>1</v>
      </c>
      <c r="AR2026" s="26">
        <f t="shared" si="23"/>
        <v>0</v>
      </c>
      <c r="AT2026" s="74"/>
      <c r="AU2026">
        <f t="shared" si="121"/>
        <v>5354999.86472</v>
      </c>
      <c r="AY2026">
        <v>214200</v>
      </c>
      <c r="AZ2026">
        <v>241750</v>
      </c>
      <c r="BA2026">
        <f t="shared" si="107"/>
        <v>2417500</v>
      </c>
      <c r="BL2026" s="16">
        <v>967</v>
      </c>
      <c r="BM2026">
        <f t="shared" si="108"/>
        <v>9670</v>
      </c>
    </row>
    <row r="2027" spans="1:65" x14ac:dyDescent="0.2">
      <c r="A2027" s="40">
        <v>41010</v>
      </c>
      <c r="B2027" s="13">
        <v>20.7</v>
      </c>
      <c r="C2027" s="14">
        <v>22.35</v>
      </c>
      <c r="D2027" s="31">
        <f t="shared" si="14"/>
        <v>1329.7205701671294</v>
      </c>
      <c r="E2027" s="31">
        <f t="shared" si="15"/>
        <v>3297.1113345069602</v>
      </c>
      <c r="F2027" s="16">
        <f t="shared" si="0"/>
        <v>4626.8319046740899</v>
      </c>
      <c r="G2027" s="16">
        <f t="shared" si="1"/>
        <v>21.875801026279056</v>
      </c>
      <c r="H2027" s="17">
        <f t="shared" si="2"/>
        <v>7.3825503355704813E-2</v>
      </c>
      <c r="I2027">
        <v>20.02</v>
      </c>
      <c r="J2027" s="32">
        <f t="shared" si="16"/>
        <v>0.98298148037893851</v>
      </c>
      <c r="K2027" s="72">
        <f t="shared" ca="1" si="83"/>
        <v>1281.5601434826724</v>
      </c>
      <c r="L2027" s="16">
        <v>1282.5600589999999</v>
      </c>
      <c r="M2027" s="21">
        <f t="shared" ca="1" si="84"/>
        <v>-7.7962471255118714E-4</v>
      </c>
      <c r="N2027" s="72"/>
      <c r="O2027" s="16"/>
      <c r="P2027" s="21"/>
      <c r="Q2027" s="33">
        <f t="shared" si="17"/>
        <v>1.0170185196210615</v>
      </c>
      <c r="R2027" s="5">
        <f t="shared" ca="1" si="109"/>
        <v>10.501343635424641</v>
      </c>
      <c r="S2027" s="16">
        <v>10.220000000000001</v>
      </c>
      <c r="T2027" s="75">
        <f t="shared" ca="1" si="110"/>
        <v>2.7528731450551916E-2</v>
      </c>
      <c r="U2027" s="5">
        <f t="shared" ca="1" si="122"/>
        <v>19.865932947104387</v>
      </c>
      <c r="V2027" s="85">
        <v>20.350000000000001</v>
      </c>
      <c r="W2027" s="36">
        <f t="shared" ca="1" si="123"/>
        <v>-2.3787078766369266E-2</v>
      </c>
      <c r="X2027" s="32">
        <f t="shared" si="18"/>
        <v>0.96596296075787702</v>
      </c>
      <c r="Y2027" s="72">
        <f t="shared" ca="1" si="124"/>
        <v>1050606.6023853677</v>
      </c>
      <c r="Z2027" s="16">
        <v>1019999.974233</v>
      </c>
      <c r="AA2027" s="36">
        <f t="shared" ca="1" si="125"/>
        <v>3.0006498946612975E-2</v>
      </c>
      <c r="AB2027" s="72"/>
      <c r="AC2027" s="16"/>
      <c r="AD2027" s="36"/>
      <c r="AE2027" s="57">
        <f t="shared" si="131"/>
        <v>5</v>
      </c>
      <c r="AH2027" s="25" t="str">
        <f t="shared" ca="1" si="7"/>
        <v>-</v>
      </c>
      <c r="AI2027" s="15">
        <f t="shared" ca="1" si="8"/>
        <v>19.122454089907428</v>
      </c>
      <c r="AJ2027" s="15">
        <f t="shared" ca="1" si="9"/>
        <v>20.598072081415889</v>
      </c>
      <c r="AK2027" s="17">
        <f t="shared" ca="1" si="10"/>
        <v>8.8393600876713621E-2</v>
      </c>
      <c r="AL2027" s="17">
        <f t="shared" ca="1" si="11"/>
        <v>0.1160433526776625</v>
      </c>
      <c r="AM2027" s="26">
        <f t="shared" ca="1" si="12"/>
        <v>0</v>
      </c>
      <c r="AN2027" s="26">
        <f t="shared" ca="1" si="13"/>
        <v>0</v>
      </c>
      <c r="AO2027" s="25">
        <f t="shared" si="20"/>
        <v>0</v>
      </c>
      <c r="AP2027" s="26">
        <f t="shared" si="21"/>
        <v>0</v>
      </c>
      <c r="AQ2027" s="25">
        <f t="shared" si="22"/>
        <v>1</v>
      </c>
      <c r="AR2027" s="26">
        <f t="shared" si="23"/>
        <v>0</v>
      </c>
      <c r="AT2027" s="74"/>
      <c r="AU2027">
        <f t="shared" si="121"/>
        <v>5099999.8711649999</v>
      </c>
      <c r="AY2027">
        <v>204000</v>
      </c>
      <c r="AZ2027">
        <v>235250</v>
      </c>
      <c r="BA2027">
        <f t="shared" si="107"/>
        <v>2352500</v>
      </c>
      <c r="BL2027" s="16">
        <v>941</v>
      </c>
      <c r="BM2027">
        <f t="shared" si="108"/>
        <v>9410</v>
      </c>
    </row>
    <row r="2028" spans="1:65" x14ac:dyDescent="0.2">
      <c r="A2028" s="40">
        <v>41011</v>
      </c>
      <c r="B2028" s="13">
        <v>18.2</v>
      </c>
      <c r="C2028" s="14">
        <v>20</v>
      </c>
      <c r="D2028" s="31">
        <f t="shared" si="14"/>
        <v>1063.7764561337035</v>
      </c>
      <c r="E2028" s="31">
        <f t="shared" si="15"/>
        <v>3543.4219904573815</v>
      </c>
      <c r="F2028" s="16">
        <f t="shared" si="0"/>
        <v>4607.1984465910846</v>
      </c>
      <c r="G2028" s="16">
        <f t="shared" si="1"/>
        <v>19.584390027206787</v>
      </c>
      <c r="H2028" s="17">
        <f t="shared" si="2"/>
        <v>9.000000000000008E-2</v>
      </c>
      <c r="I2028">
        <v>17.2</v>
      </c>
      <c r="J2028" s="32">
        <f t="shared" si="16"/>
        <v>0.89145470715487951</v>
      </c>
      <c r="K2028" s="72">
        <f t="shared" ca="1" si="83"/>
        <v>1142.4062468973591</v>
      </c>
      <c r="L2028" s="16">
        <v>1171.839966</v>
      </c>
      <c r="M2028" s="21">
        <f t="shared" ca="1" si="84"/>
        <v>-2.5117524539729607E-2</v>
      </c>
      <c r="N2028" s="72"/>
      <c r="O2028" s="16"/>
      <c r="P2028" s="21"/>
      <c r="Q2028" s="33">
        <f t="shared" si="17"/>
        <v>1.1085452928451205</v>
      </c>
      <c r="R2028" s="5">
        <f t="shared" ca="1" si="109"/>
        <v>11.640730097890488</v>
      </c>
      <c r="S2028" s="16">
        <v>11.08</v>
      </c>
      <c r="T2028" s="75">
        <f t="shared" ca="1" si="110"/>
        <v>5.0607409556903259E-2</v>
      </c>
      <c r="U2028" s="5">
        <f t="shared" ca="1" si="122"/>
        <v>22.021532513969653</v>
      </c>
      <c r="V2028" s="85">
        <v>22.15</v>
      </c>
      <c r="W2028" s="36">
        <f t="shared" ca="1" si="123"/>
        <v>-5.7998865024986648E-3</v>
      </c>
      <c r="X2028" s="32">
        <f t="shared" si="18"/>
        <v>0.78290941430975902</v>
      </c>
      <c r="Y2028" s="72">
        <f t="shared" ca="1" si="124"/>
        <v>822475.66648287012</v>
      </c>
      <c r="Z2028" s="16">
        <v>844999.97865399998</v>
      </c>
      <c r="AA2028" s="36">
        <f t="shared" ca="1" si="125"/>
        <v>-2.6655991408436275E-2</v>
      </c>
      <c r="AB2028" s="72"/>
      <c r="AC2028" s="16"/>
      <c r="AD2028" s="36"/>
      <c r="AE2028" s="57">
        <f t="shared" si="131"/>
        <v>4</v>
      </c>
      <c r="AH2028" s="25" t="str">
        <f t="shared" ca="1" si="7"/>
        <v>-</v>
      </c>
      <c r="AI2028" s="15">
        <f t="shared" ca="1" si="8"/>
        <v>19.107581735965727</v>
      </c>
      <c r="AJ2028" s="15">
        <f t="shared" ca="1" si="9"/>
        <v>20.548628677525365</v>
      </c>
      <c r="AK2028" s="17">
        <f t="shared" ca="1" si="10"/>
        <v>8.5690664779995152E-2</v>
      </c>
      <c r="AL2028" s="17">
        <f t="shared" ca="1" si="11"/>
        <v>0.11037908566195569</v>
      </c>
      <c r="AM2028" s="26">
        <f t="shared" ca="1" si="12"/>
        <v>0</v>
      </c>
      <c r="AN2028" s="26">
        <f t="shared" ca="1" si="13"/>
        <v>0</v>
      </c>
      <c r="AO2028" s="25">
        <f t="shared" si="20"/>
        <v>0</v>
      </c>
      <c r="AP2028" s="26">
        <f t="shared" si="21"/>
        <v>0</v>
      </c>
      <c r="AQ2028" s="25">
        <f t="shared" si="22"/>
        <v>1</v>
      </c>
      <c r="AR2028" s="26">
        <f t="shared" si="23"/>
        <v>0</v>
      </c>
      <c r="AT2028" s="74"/>
      <c r="AU2028">
        <f t="shared" si="121"/>
        <v>4224999.8932699999</v>
      </c>
      <c r="AY2028">
        <v>169000</v>
      </c>
      <c r="AZ2028">
        <v>200500</v>
      </c>
      <c r="BA2028">
        <f t="shared" si="107"/>
        <v>2005000</v>
      </c>
      <c r="BL2028" s="16">
        <v>802</v>
      </c>
      <c r="BM2028">
        <f t="shared" si="108"/>
        <v>8020</v>
      </c>
    </row>
    <row r="2029" spans="1:65" x14ac:dyDescent="0.2">
      <c r="A2029" s="44">
        <v>41012</v>
      </c>
      <c r="B2029" s="45">
        <v>19.95</v>
      </c>
      <c r="C2029" s="54">
        <v>21.7</v>
      </c>
      <c r="D2029" s="31">
        <f t="shared" si="14"/>
        <v>797.83234210027763</v>
      </c>
      <c r="E2029" s="31">
        <f t="shared" si="15"/>
        <v>3785.4311342277992</v>
      </c>
      <c r="F2029" s="31">
        <f t="shared" si="0"/>
        <v>4583.2634763280766</v>
      </c>
      <c r="G2029" s="31">
        <f t="shared" si="1"/>
        <v>21.395368462693298</v>
      </c>
      <c r="H2029" s="55">
        <f t="shared" si="2"/>
        <v>8.064516129032262E-2</v>
      </c>
      <c r="I2029" s="1">
        <v>19.55</v>
      </c>
      <c r="J2029" s="32">
        <f t="shared" si="16"/>
        <v>1.0867949845165763</v>
      </c>
      <c r="K2029" s="72">
        <f t="shared" ca="1" si="83"/>
        <v>1241.5107634388257</v>
      </c>
      <c r="L2029" s="31">
        <v>1234.5600589999999</v>
      </c>
      <c r="M2029" s="21">
        <f t="shared" ca="1" si="84"/>
        <v>5.6301063590668329E-3</v>
      </c>
      <c r="N2029" s="72"/>
      <c r="O2029" s="16"/>
      <c r="P2029" s="21"/>
      <c r="Q2029" s="33">
        <f t="shared" si="17"/>
        <v>0.91320501548342381</v>
      </c>
      <c r="R2029" s="5">
        <f t="shared" ca="1" si="109"/>
        <v>10.629930261919892</v>
      </c>
      <c r="S2029" s="16">
        <v>10.37</v>
      </c>
      <c r="T2029" s="75">
        <f t="shared" ca="1" si="110"/>
        <v>2.5065599027954934E-2</v>
      </c>
      <c r="U2029" s="5">
        <f t="shared" ca="1" si="122"/>
        <v>20.10948545986923</v>
      </c>
      <c r="V2029" s="85">
        <v>20.77</v>
      </c>
      <c r="W2029" s="36">
        <f t="shared" ca="1" si="123"/>
        <v>-3.180137410355173E-2</v>
      </c>
      <c r="X2029" s="32">
        <f t="shared" si="18"/>
        <v>1.1735899690331524</v>
      </c>
      <c r="Y2029" s="72">
        <f t="shared" ca="1" si="124"/>
        <v>965185.6658876182</v>
      </c>
      <c r="Z2029" s="16">
        <v>929499.97651900002</v>
      </c>
      <c r="AA2029" s="36">
        <f t="shared" ca="1" si="125"/>
        <v>3.8392351016792878E-2</v>
      </c>
      <c r="AB2029" s="72"/>
      <c r="AC2029" s="16"/>
      <c r="AD2029" s="36"/>
      <c r="AE2029" s="57">
        <f t="shared" si="131"/>
        <v>3</v>
      </c>
      <c r="AH2029" s="25" t="str">
        <f t="shared" ca="1" si="7"/>
        <v>-</v>
      </c>
      <c r="AI2029" s="15">
        <f t="shared" ca="1" si="8"/>
        <v>19.121508580937626</v>
      </c>
      <c r="AJ2029" s="15">
        <f t="shared" ca="1" si="9"/>
        <v>20.526446717675316</v>
      </c>
      <c r="AK2029" s="17">
        <f t="shared" ca="1" si="10"/>
        <v>8.2799866703591643E-2</v>
      </c>
      <c r="AL2029" s="17">
        <f t="shared" ca="1" si="11"/>
        <v>0.10628025729920462</v>
      </c>
      <c r="AM2029" s="26">
        <f t="shared" ca="1" si="12"/>
        <v>0</v>
      </c>
      <c r="AN2029" s="26">
        <f t="shared" ca="1" si="13"/>
        <v>0</v>
      </c>
      <c r="AO2029" s="25">
        <f t="shared" si="20"/>
        <v>0</v>
      </c>
      <c r="AP2029" s="26">
        <f t="shared" si="21"/>
        <v>0</v>
      </c>
      <c r="AQ2029" s="25">
        <f t="shared" si="22"/>
        <v>1</v>
      </c>
      <c r="AR2029" s="26">
        <f t="shared" si="23"/>
        <v>0</v>
      </c>
      <c r="AT2029" s="74"/>
      <c r="AU2029">
        <f t="shared" si="121"/>
        <v>4647499.8825949999</v>
      </c>
      <c r="AY2029">
        <v>185900</v>
      </c>
      <c r="AZ2029">
        <v>213250</v>
      </c>
      <c r="BA2029">
        <f t="shared" si="107"/>
        <v>2132500</v>
      </c>
      <c r="BL2029" s="16">
        <v>853</v>
      </c>
      <c r="BM2029">
        <f t="shared" si="108"/>
        <v>8530</v>
      </c>
    </row>
    <row r="2030" spans="1:65" x14ac:dyDescent="0.2">
      <c r="A2030" s="40">
        <v>41015</v>
      </c>
      <c r="B2030" s="13">
        <v>19.850000000000001</v>
      </c>
      <c r="C2030" s="14">
        <v>21.35</v>
      </c>
      <c r="D2030" s="31">
        <f t="shared" si="14"/>
        <v>531.88822806685175</v>
      </c>
      <c r="E2030" s="31">
        <f t="shared" si="15"/>
        <v>4029.9281422907875</v>
      </c>
      <c r="F2030" s="16">
        <f t="shared" si="0"/>
        <v>4561.8163703576392</v>
      </c>
      <c r="G2030" s="16">
        <f t="shared" si="1"/>
        <v>21.175106431884341</v>
      </c>
      <c r="H2030" s="17">
        <f t="shared" si="2"/>
        <v>7.0257611241217766E-2</v>
      </c>
      <c r="I2030">
        <v>19.55</v>
      </c>
      <c r="J2030" s="32">
        <f t="shared" si="16"/>
        <v>0.98507388787296257</v>
      </c>
      <c r="K2030" s="72">
        <f t="shared" ca="1" si="83"/>
        <v>1222.9299761395339</v>
      </c>
      <c r="L2030" s="16">
        <v>1215.3599850000001</v>
      </c>
      <c r="M2030" s="21">
        <f t="shared" ca="1" si="84"/>
        <v>6.2285999481329311E-3</v>
      </c>
      <c r="N2030" s="72"/>
      <c r="O2030" s="16"/>
      <c r="P2030" s="21"/>
      <c r="Q2030" s="33">
        <f t="shared" si="17"/>
        <v>1.0149261121270374</v>
      </c>
      <c r="R2030" s="5">
        <f t="shared" ca="1" si="109"/>
        <v>10.788144354283761</v>
      </c>
      <c r="S2030" s="16">
        <v>10.57</v>
      </c>
      <c r="T2030" s="75">
        <f t="shared" ca="1" si="110"/>
        <v>2.0638065684367098E-2</v>
      </c>
      <c r="U2030" s="5">
        <f t="shared" ca="1" si="122"/>
        <v>20.40894316172594</v>
      </c>
      <c r="V2030" s="85">
        <v>21.1</v>
      </c>
      <c r="W2030" s="36">
        <f t="shared" ca="1" si="123"/>
        <v>-3.2751508922941298E-2</v>
      </c>
      <c r="X2030" s="32">
        <f t="shared" si="18"/>
        <v>0.97014777574592514</v>
      </c>
      <c r="Y2030" s="72">
        <f t="shared" ca="1" si="124"/>
        <v>936311.10132273322</v>
      </c>
      <c r="Z2030" s="16">
        <v>894999.97739000001</v>
      </c>
      <c r="AA2030" s="36">
        <f t="shared" ca="1" si="125"/>
        <v>4.6157681537830592E-2</v>
      </c>
      <c r="AB2030" s="72"/>
      <c r="AC2030" s="16"/>
      <c r="AD2030" s="36"/>
      <c r="AE2030" s="57">
        <f t="shared" si="131"/>
        <v>2</v>
      </c>
      <c r="AH2030" s="25" t="str">
        <f t="shared" ca="1" si="7"/>
        <v>-</v>
      </c>
      <c r="AI2030" s="15">
        <f t="shared" ca="1" si="8"/>
        <v>19.136028777130278</v>
      </c>
      <c r="AJ2030" s="15">
        <f t="shared" ca="1" si="9"/>
        <v>20.451449313574933</v>
      </c>
      <c r="AK2030" s="17">
        <f t="shared" ca="1" si="10"/>
        <v>7.8209550076720438E-2</v>
      </c>
      <c r="AL2030" s="17">
        <f t="shared" ca="1" si="11"/>
        <v>0.10126742281659556</v>
      </c>
      <c r="AM2030" s="26">
        <f t="shared" ca="1" si="12"/>
        <v>0</v>
      </c>
      <c r="AN2030" s="26">
        <f t="shared" ca="1" si="13"/>
        <v>0</v>
      </c>
      <c r="AO2030" s="25">
        <f t="shared" si="20"/>
        <v>0</v>
      </c>
      <c r="AP2030" s="26">
        <f t="shared" si="21"/>
        <v>0</v>
      </c>
      <c r="AQ2030" s="25">
        <f t="shared" si="22"/>
        <v>1</v>
      </c>
      <c r="AR2030" s="26">
        <f t="shared" si="23"/>
        <v>0</v>
      </c>
      <c r="AT2030" s="74"/>
      <c r="AU2030">
        <f t="shared" si="121"/>
        <v>4474999.8869500002</v>
      </c>
      <c r="AY2030">
        <v>179000</v>
      </c>
      <c r="AZ2030">
        <v>210250</v>
      </c>
      <c r="BA2030">
        <f t="shared" si="107"/>
        <v>2102500</v>
      </c>
      <c r="BL2030" s="16">
        <v>841</v>
      </c>
      <c r="BM2030">
        <f t="shared" si="108"/>
        <v>8410</v>
      </c>
    </row>
    <row r="2031" spans="1:65" x14ac:dyDescent="0.2">
      <c r="A2031" s="44">
        <v>41016</v>
      </c>
      <c r="B2031" s="45">
        <v>18.2</v>
      </c>
      <c r="C2031" s="54">
        <v>19.95</v>
      </c>
      <c r="D2031" s="31">
        <f t="shared" si="14"/>
        <v>265.94411403342588</v>
      </c>
      <c r="E2031" s="31">
        <f t="shared" si="15"/>
        <v>4277.1876581485631</v>
      </c>
      <c r="F2031" s="31">
        <f t="shared" si="0"/>
        <v>4543.1317721819887</v>
      </c>
      <c r="G2031" s="31">
        <f t="shared" si="1"/>
        <v>19.847559167795175</v>
      </c>
      <c r="H2031" s="55">
        <f t="shared" si="2"/>
        <v>8.7719298245614086E-2</v>
      </c>
      <c r="I2031" s="1">
        <v>18.46</v>
      </c>
      <c r="J2031" s="32">
        <f t="shared" si="16"/>
        <v>0.93346714675586095</v>
      </c>
      <c r="K2031" s="72">
        <f t="shared" ca="1" si="83"/>
        <v>1141.5184161933862</v>
      </c>
      <c r="L2031" s="31">
        <v>1151.3599850000001</v>
      </c>
      <c r="M2031" s="21">
        <f t="shared" ca="1" si="84"/>
        <v>-8.5477773544595168E-3</v>
      </c>
      <c r="N2031" s="72"/>
      <c r="O2031" s="16"/>
      <c r="P2031" s="21"/>
      <c r="Q2031" s="33">
        <f t="shared" si="17"/>
        <v>1.0665328532441389</v>
      </c>
      <c r="R2031" s="5">
        <f t="shared" ca="1" si="109"/>
        <v>11.505431058290201</v>
      </c>
      <c r="S2031" s="16">
        <v>11.11</v>
      </c>
      <c r="T2031" s="75">
        <f t="shared" ca="1" si="110"/>
        <v>3.5592354481566287E-2</v>
      </c>
      <c r="U2031" s="5">
        <f t="shared" ca="1" si="122"/>
        <v>21.766063185855906</v>
      </c>
      <c r="V2031" s="85">
        <v>22.25</v>
      </c>
      <c r="W2031" s="36">
        <f t="shared" ca="1" si="123"/>
        <v>-2.1749969175015472E-2</v>
      </c>
      <c r="X2031" s="32">
        <f t="shared" si="18"/>
        <v>0.86693429351172202</v>
      </c>
      <c r="Y2031" s="72">
        <f t="shared" ca="1" si="124"/>
        <v>811666.78128516884</v>
      </c>
      <c r="Z2031" s="16">
        <v>798999.97981599998</v>
      </c>
      <c r="AA2031" s="36">
        <f t="shared" ca="1" si="125"/>
        <v>1.5853318885046618E-2</v>
      </c>
      <c r="AB2031" s="72"/>
      <c r="AC2031" s="16"/>
      <c r="AD2031" s="36"/>
      <c r="AE2031" s="57">
        <f t="shared" si="131"/>
        <v>1</v>
      </c>
      <c r="AH2031" s="25" t="str">
        <f t="shared" ca="1" si="7"/>
        <v>-</v>
      </c>
      <c r="AI2031" s="15">
        <f t="shared" ca="1" si="8"/>
        <v>19.089387670835624</v>
      </c>
      <c r="AJ2031" s="15">
        <f t="shared" ca="1" si="9"/>
        <v>20.377653703373916</v>
      </c>
      <c r="AK2031" s="17">
        <f t="shared" ca="1" si="10"/>
        <v>7.8454918743141769E-2</v>
      </c>
      <c r="AL2031" s="17">
        <f t="shared" ca="1" si="11"/>
        <v>9.6848888857936535E-2</v>
      </c>
      <c r="AM2031" s="26">
        <f t="shared" ca="1" si="12"/>
        <v>0</v>
      </c>
      <c r="AN2031" s="26">
        <f t="shared" ca="1" si="13"/>
        <v>0</v>
      </c>
      <c r="AO2031" s="25">
        <f t="shared" si="20"/>
        <v>0</v>
      </c>
      <c r="AP2031" s="26">
        <f t="shared" si="21"/>
        <v>0</v>
      </c>
      <c r="AQ2031" s="25">
        <f t="shared" si="22"/>
        <v>1</v>
      </c>
      <c r="AR2031" s="26">
        <f t="shared" si="23"/>
        <v>0</v>
      </c>
      <c r="AT2031" s="74"/>
      <c r="AU2031">
        <f t="shared" si="121"/>
        <v>3994999.8990799999</v>
      </c>
      <c r="AY2031">
        <v>159800</v>
      </c>
      <c r="AZ2031">
        <v>196750</v>
      </c>
      <c r="BA2031">
        <f t="shared" si="107"/>
        <v>1967500</v>
      </c>
      <c r="BL2031" s="16">
        <v>787</v>
      </c>
      <c r="BM2031">
        <f t="shared" si="108"/>
        <v>7870</v>
      </c>
    </row>
    <row r="2032" spans="1:65" x14ac:dyDescent="0.2">
      <c r="A2032" s="47">
        <v>41017</v>
      </c>
      <c r="B2032" s="45">
        <v>20.55</v>
      </c>
      <c r="C2032" s="54">
        <v>22.45</v>
      </c>
      <c r="D2032" s="31">
        <f t="shared" si="14"/>
        <v>4519.803341126425</v>
      </c>
      <c r="E2032" s="31">
        <f t="shared" si="15"/>
        <v>0</v>
      </c>
      <c r="F2032" s="31">
        <f t="shared" si="0"/>
        <v>4519.803341126425</v>
      </c>
      <c r="G2032" s="31">
        <f t="shared" si="1"/>
        <v>20.55</v>
      </c>
      <c r="H2032" s="55">
        <f t="shared" si="2"/>
        <v>8.4632516703786131E-2</v>
      </c>
      <c r="I2032" s="1">
        <v>18.64</v>
      </c>
      <c r="J2032" s="32">
        <f t="shared" si="16"/>
        <v>1.0300751879699248</v>
      </c>
      <c r="K2032" s="72">
        <f t="shared" ca="1" si="83"/>
        <v>1175.8018600914418</v>
      </c>
      <c r="L2032" s="31">
        <v>1168</v>
      </c>
      <c r="M2032" s="21">
        <f t="shared" ca="1" si="84"/>
        <v>6.6796747358234309E-3</v>
      </c>
      <c r="N2032" s="72"/>
      <c r="O2032" s="16"/>
      <c r="P2032" s="21"/>
      <c r="Q2032" s="33">
        <f t="shared" si="17"/>
        <v>0.96992481203007508</v>
      </c>
      <c r="R2032" s="5">
        <f t="shared" ca="1" si="109"/>
        <v>11.158938170482744</v>
      </c>
      <c r="S2032" s="16">
        <v>10.92</v>
      </c>
      <c r="T2032" s="75">
        <f t="shared" ca="1" si="110"/>
        <v>2.1880784842742085E-2</v>
      </c>
      <c r="U2032" s="5">
        <f t="shared" ca="1" si="122"/>
        <v>21.110721984717035</v>
      </c>
      <c r="V2032" s="85">
        <v>21.85</v>
      </c>
      <c r="W2032" s="36">
        <f t="shared" ca="1" si="123"/>
        <v>-3.3834234109060252E-2</v>
      </c>
      <c r="X2032" s="32">
        <f t="shared" si="18"/>
        <v>1.0601503759398498</v>
      </c>
      <c r="Y2032" s="72">
        <f t="shared" ca="1" si="124"/>
        <v>860432.21185326681</v>
      </c>
      <c r="Z2032" s="16">
        <v>818499.97932299995</v>
      </c>
      <c r="AA2032" s="36">
        <f t="shared" ca="1" si="125"/>
        <v>5.1230584715408263E-2</v>
      </c>
      <c r="AB2032" s="72"/>
      <c r="AC2032" s="16"/>
      <c r="AD2032" s="36"/>
      <c r="AE2032" s="57">
        <v>20</v>
      </c>
      <c r="AH2032" s="25" t="str">
        <f t="shared" ca="1" si="7"/>
        <v>-</v>
      </c>
      <c r="AI2032" s="15">
        <f t="shared" ca="1" si="8"/>
        <v>19.135856447982928</v>
      </c>
      <c r="AJ2032" s="15">
        <f t="shared" ca="1" si="9"/>
        <v>20.323445450688819</v>
      </c>
      <c r="AK2032" s="17">
        <f t="shared" ca="1" si="10"/>
        <v>8.1180015139440911E-2</v>
      </c>
      <c r="AL2032" s="17">
        <f t="shared" ca="1" si="11"/>
        <v>9.2917109676513343E-2</v>
      </c>
      <c r="AM2032" s="26">
        <f t="shared" ca="1" si="12"/>
        <v>0</v>
      </c>
      <c r="AN2032" s="26">
        <f t="shared" ca="1" si="13"/>
        <v>0</v>
      </c>
      <c r="AO2032" s="25">
        <f t="shared" si="20"/>
        <v>0</v>
      </c>
      <c r="AP2032" s="26">
        <f t="shared" si="21"/>
        <v>0</v>
      </c>
      <c r="AQ2032" s="25">
        <f t="shared" si="22"/>
        <v>1</v>
      </c>
      <c r="AR2032" s="26">
        <f t="shared" si="23"/>
        <v>0</v>
      </c>
      <c r="AT2032" s="74"/>
      <c r="AU2032">
        <f t="shared" si="121"/>
        <v>4092499.8966149995</v>
      </c>
      <c r="AY2032">
        <v>163700</v>
      </c>
      <c r="AZ2032">
        <v>196750</v>
      </c>
      <c r="BA2032">
        <f t="shared" si="107"/>
        <v>1967500</v>
      </c>
      <c r="BL2032" s="16">
        <v>787</v>
      </c>
      <c r="BM2032">
        <f t="shared" si="108"/>
        <v>7870</v>
      </c>
    </row>
    <row r="2033" spans="1:65" x14ac:dyDescent="0.2">
      <c r="A2033" s="44">
        <v>41018</v>
      </c>
      <c r="B2033" s="45">
        <v>20.399999999999999</v>
      </c>
      <c r="C2033" s="54">
        <v>22.45</v>
      </c>
      <c r="D2033" s="31">
        <f t="shared" si="14"/>
        <v>4293.8131740701037</v>
      </c>
      <c r="E2033" s="31">
        <f t="shared" si="15"/>
        <v>206.86405046803571</v>
      </c>
      <c r="F2033" s="31">
        <f t="shared" si="0"/>
        <v>4500.6772245381399</v>
      </c>
      <c r="G2033" s="31">
        <f t="shared" si="1"/>
        <v>20.494223887273538</v>
      </c>
      <c r="H2033" s="55">
        <f t="shared" si="2"/>
        <v>9.1314031180400934E-2</v>
      </c>
      <c r="I2033" s="30">
        <v>18.36</v>
      </c>
      <c r="J2033" s="32">
        <f t="shared" si="16"/>
        <v>0.99306569343065676</v>
      </c>
      <c r="K2033" s="72">
        <f t="shared" ca="1" si="83"/>
        <v>1167.6008868395497</v>
      </c>
      <c r="L2033" s="82">
        <v>1176.3199460000001</v>
      </c>
      <c r="M2033" s="21">
        <f t="shared" ca="1" si="84"/>
        <v>-7.4121493817213072E-3</v>
      </c>
      <c r="N2033" s="72"/>
      <c r="O2033" s="16"/>
      <c r="P2033" s="21"/>
      <c r="Q2033" s="33">
        <f t="shared" si="17"/>
        <v>1.0069343065693432</v>
      </c>
      <c r="R2033" s="5">
        <f t="shared" ca="1" si="109"/>
        <v>11.235849578529265</v>
      </c>
      <c r="S2033" s="16">
        <v>10.84</v>
      </c>
      <c r="T2033" s="75">
        <f t="shared" ca="1" si="110"/>
        <v>3.6517488794212682E-2</v>
      </c>
      <c r="U2033" s="5">
        <f t="shared" ca="1" si="122"/>
        <v>21.256382456480146</v>
      </c>
      <c r="V2033" s="85">
        <v>21.69</v>
      </c>
      <c r="W2033" s="36">
        <f t="shared" ca="1" si="123"/>
        <v>-1.9991587990772466E-2</v>
      </c>
      <c r="X2033" s="32">
        <f t="shared" si="18"/>
        <v>0.98613138686131363</v>
      </c>
      <c r="Y2033" s="72">
        <f t="shared" ca="1" si="124"/>
        <v>848443.36798618815</v>
      </c>
      <c r="Z2033" s="16">
        <v>833999.97893099999</v>
      </c>
      <c r="AA2033" s="36">
        <f t="shared" ca="1" si="125"/>
        <v>1.7318212733891593E-2</v>
      </c>
      <c r="AB2033" s="72"/>
      <c r="AC2033" s="16"/>
      <c r="AD2033" s="36"/>
      <c r="AE2033" s="24">
        <f t="shared" ref="AE2033:AE2051" si="132">AE2032-1</f>
        <v>19</v>
      </c>
      <c r="AG2033" s="86"/>
      <c r="AH2033" s="25" t="str">
        <f t="shared" ca="1" si="7"/>
        <v>-</v>
      </c>
      <c r="AI2033" s="15">
        <f t="shared" ca="1" si="8"/>
        <v>19.210193337625373</v>
      </c>
      <c r="AJ2033" s="15">
        <f t="shared" ca="1" si="9"/>
        <v>20.265882830978466</v>
      </c>
      <c r="AK2033" s="17">
        <f t="shared" ca="1" si="10"/>
        <v>8.4094769776890274E-2</v>
      </c>
      <c r="AL2033" s="17">
        <f t="shared" ca="1" si="11"/>
        <v>9.2390221280019863E-2</v>
      </c>
      <c r="AM2033" s="26">
        <f t="shared" ca="1" si="12"/>
        <v>0</v>
      </c>
      <c r="AN2033" s="26">
        <f t="shared" ca="1" si="13"/>
        <v>0</v>
      </c>
      <c r="AO2033" s="25">
        <f t="shared" si="20"/>
        <v>0</v>
      </c>
      <c r="AP2033" s="26">
        <f t="shared" si="21"/>
        <v>0</v>
      </c>
      <c r="AQ2033" s="25">
        <f t="shared" si="22"/>
        <v>1</v>
      </c>
      <c r="AR2033" s="26">
        <f t="shared" si="23"/>
        <v>0</v>
      </c>
      <c r="AT2033" s="74"/>
      <c r="AU2033">
        <f t="shared" si="121"/>
        <v>4169999.894655</v>
      </c>
      <c r="AY2033">
        <v>166800</v>
      </c>
      <c r="AZ2033">
        <v>200750</v>
      </c>
      <c r="BA2033">
        <f t="shared" si="107"/>
        <v>2007500</v>
      </c>
      <c r="BL2033" s="16">
        <v>803</v>
      </c>
      <c r="BM2033">
        <f t="shared" si="108"/>
        <v>8030</v>
      </c>
    </row>
    <row r="2034" spans="1:65" x14ac:dyDescent="0.2">
      <c r="A2034" s="44">
        <v>41019</v>
      </c>
      <c r="B2034" s="45">
        <v>19.7</v>
      </c>
      <c r="C2034" s="54">
        <v>21.9</v>
      </c>
      <c r="D2034" s="31">
        <f t="shared" si="14"/>
        <v>4067.8230070137824</v>
      </c>
      <c r="E2034" s="31">
        <f t="shared" si="15"/>
        <v>412.21814436331204</v>
      </c>
      <c r="F2034" s="31">
        <f t="shared" si="0"/>
        <v>4480.0411513770941</v>
      </c>
      <c r="G2034" s="31">
        <f t="shared" si="1"/>
        <v>19.902426693629931</v>
      </c>
      <c r="H2034" s="55">
        <f t="shared" si="2"/>
        <v>0.1004566210045662</v>
      </c>
      <c r="I2034" s="1">
        <v>17.440000000000001</v>
      </c>
      <c r="J2034" s="32">
        <f t="shared" si="16"/>
        <v>0.96667100478092927</v>
      </c>
      <c r="K2034" s="72">
        <f t="shared" ca="1" si="83"/>
        <v>1128.6399082008645</v>
      </c>
      <c r="L2034" s="31">
        <v>1137.280029</v>
      </c>
      <c r="M2034" s="21">
        <f t="shared" ca="1" si="84"/>
        <v>-7.5971797436139646E-3</v>
      </c>
      <c r="N2034" s="72"/>
      <c r="O2034" s="16"/>
      <c r="P2034" s="21"/>
      <c r="Q2034" s="33">
        <f t="shared" si="17"/>
        <v>1.0333289952190707</v>
      </c>
      <c r="R2034" s="5">
        <f t="shared" ca="1" si="109"/>
        <v>11.609845484371682</v>
      </c>
      <c r="S2034" s="16">
        <v>11.22</v>
      </c>
      <c r="T2034" s="75">
        <f t="shared" ca="1" si="110"/>
        <v>3.474558684239587E-2</v>
      </c>
      <c r="U2034" s="5">
        <f t="shared" ca="1" si="122"/>
        <v>21.964084350057327</v>
      </c>
      <c r="V2034" s="85">
        <v>22.4</v>
      </c>
      <c r="W2034" s="36">
        <f t="shared" ca="1" si="123"/>
        <v>-1.9460520086726416E-2</v>
      </c>
      <c r="X2034" s="32">
        <f t="shared" si="18"/>
        <v>0.93334200956185864</v>
      </c>
      <c r="Y2034" s="72">
        <f t="shared" ca="1" si="124"/>
        <v>791835.72145844251</v>
      </c>
      <c r="Z2034" s="16">
        <v>781499.98025799997</v>
      </c>
      <c r="AA2034" s="36">
        <f t="shared" ca="1" si="125"/>
        <v>1.3225516905362377E-2</v>
      </c>
      <c r="AB2034" s="72"/>
      <c r="AC2034" s="16"/>
      <c r="AD2034" s="36"/>
      <c r="AE2034" s="57">
        <f t="shared" si="132"/>
        <v>18</v>
      </c>
      <c r="AH2034" s="25" t="str">
        <f t="shared" ca="1" si="7"/>
        <v>-</v>
      </c>
      <c r="AI2034" s="15">
        <f t="shared" ca="1" si="8"/>
        <v>19.29602318017918</v>
      </c>
      <c r="AJ2034" s="15">
        <f t="shared" ca="1" si="9"/>
        <v>20.209176721653826</v>
      </c>
      <c r="AK2034" s="17">
        <f t="shared" ca="1" si="10"/>
        <v>8.5837539944317962E-2</v>
      </c>
      <c r="AL2034" s="17">
        <f t="shared" ca="1" si="11"/>
        <v>9.216495298620625E-2</v>
      </c>
      <c r="AM2034" s="26">
        <f t="shared" ca="1" si="12"/>
        <v>0</v>
      </c>
      <c r="AN2034" s="26">
        <f t="shared" ca="1" si="13"/>
        <v>0</v>
      </c>
      <c r="AO2034" s="25">
        <f t="shared" si="20"/>
        <v>0</v>
      </c>
      <c r="AP2034" s="26">
        <f t="shared" si="21"/>
        <v>0</v>
      </c>
      <c r="AQ2034" s="25">
        <f t="shared" si="22"/>
        <v>1</v>
      </c>
      <c r="AR2034" s="26">
        <f t="shared" si="23"/>
        <v>0</v>
      </c>
      <c r="AT2034" s="74"/>
      <c r="AU2034">
        <f t="shared" si="121"/>
        <v>3907499.90129</v>
      </c>
      <c r="AY2034">
        <v>156300</v>
      </c>
      <c r="AZ2034">
        <v>190500</v>
      </c>
      <c r="BA2034">
        <f t="shared" si="107"/>
        <v>1905000</v>
      </c>
      <c r="BL2034" s="16">
        <v>762</v>
      </c>
      <c r="BM2034">
        <f t="shared" si="108"/>
        <v>7620</v>
      </c>
    </row>
    <row r="2035" spans="1:65" x14ac:dyDescent="0.2">
      <c r="A2035" s="40">
        <v>41022</v>
      </c>
      <c r="B2035" s="13">
        <v>20.6</v>
      </c>
      <c r="C2035" s="14">
        <v>22.55</v>
      </c>
      <c r="D2035" s="31">
        <f t="shared" si="14"/>
        <v>3841.8328399574611</v>
      </c>
      <c r="E2035" s="31">
        <f t="shared" si="15"/>
        <v>615.50610285689777</v>
      </c>
      <c r="F2035" s="16">
        <f t="shared" si="0"/>
        <v>4457.3389428143591</v>
      </c>
      <c r="G2035" s="16">
        <f t="shared" si="1"/>
        <v>20.869272073757337</v>
      </c>
      <c r="H2035" s="17">
        <f t="shared" si="2"/>
        <v>8.6474501108647406E-2</v>
      </c>
      <c r="I2035">
        <v>18.97</v>
      </c>
      <c r="J2035" s="32">
        <f t="shared" si="16"/>
        <v>1.0432656891709065</v>
      </c>
      <c r="K2035" s="72">
        <f t="shared" ca="1" si="83"/>
        <v>1177.4232885097895</v>
      </c>
      <c r="L2035" s="16">
        <v>1175.040039</v>
      </c>
      <c r="M2035" s="21">
        <f t="shared" ca="1" si="84"/>
        <v>2.0282283417488666E-3</v>
      </c>
      <c r="N2035" s="72"/>
      <c r="O2035" s="16"/>
      <c r="P2035" s="21"/>
      <c r="Q2035" s="33">
        <f t="shared" si="17"/>
        <v>0.95673431082909355</v>
      </c>
      <c r="R2035" s="5">
        <f t="shared" ca="1" si="109"/>
        <v>11.107074792918347</v>
      </c>
      <c r="S2035" s="16">
        <v>10.83</v>
      </c>
      <c r="T2035" s="75">
        <f t="shared" ca="1" si="110"/>
        <v>2.5584006732996011E-2</v>
      </c>
      <c r="U2035" s="5">
        <f t="shared" ca="1" si="122"/>
        <v>21.01307368733141</v>
      </c>
      <c r="V2035" s="85">
        <v>21.67</v>
      </c>
      <c r="W2035" s="36">
        <f t="shared" ca="1" si="123"/>
        <v>-3.0315012121300958E-2</v>
      </c>
      <c r="X2035" s="32">
        <f t="shared" si="18"/>
        <v>1.0865313783418129</v>
      </c>
      <c r="Y2035" s="72">
        <f t="shared" ca="1" si="124"/>
        <v>860297.73524334177</v>
      </c>
      <c r="Z2035" s="16">
        <v>829999.97903199994</v>
      </c>
      <c r="AA2035" s="36">
        <f t="shared" ca="1" si="125"/>
        <v>3.6503321658727078E-2</v>
      </c>
      <c r="AB2035" s="72"/>
      <c r="AC2035" s="16"/>
      <c r="AD2035" s="36"/>
      <c r="AE2035" s="24">
        <f t="shared" si="132"/>
        <v>17</v>
      </c>
      <c r="AH2035" s="25" t="str">
        <f t="shared" ca="1" si="7"/>
        <v>-</v>
      </c>
      <c r="AI2035" s="15">
        <f t="shared" ca="1" si="8"/>
        <v>19.408980284660018</v>
      </c>
      <c r="AJ2035" s="15">
        <f t="shared" ca="1" si="9"/>
        <v>20.20962579198434</v>
      </c>
      <c r="AK2035" s="17">
        <f t="shared" ca="1" si="10"/>
        <v>8.6809096580705417E-2</v>
      </c>
      <c r="AL2035" s="17">
        <f t="shared" ca="1" si="11"/>
        <v>8.9737128487082402E-2</v>
      </c>
      <c r="AM2035" s="26">
        <f t="shared" ca="1" si="12"/>
        <v>0</v>
      </c>
      <c r="AN2035" s="26">
        <f t="shared" ca="1" si="13"/>
        <v>0</v>
      </c>
      <c r="AO2035" s="25">
        <f t="shared" si="20"/>
        <v>0</v>
      </c>
      <c r="AP2035" s="26">
        <f t="shared" si="21"/>
        <v>0</v>
      </c>
      <c r="AQ2035" s="25">
        <f t="shared" si="22"/>
        <v>1</v>
      </c>
      <c r="AR2035" s="26">
        <f t="shared" si="23"/>
        <v>0</v>
      </c>
      <c r="AT2035" s="74"/>
      <c r="AU2035">
        <f t="shared" si="121"/>
        <v>4149999.8951599998</v>
      </c>
      <c r="AY2035">
        <v>166000</v>
      </c>
      <c r="AZ2035">
        <v>196750</v>
      </c>
      <c r="BA2035">
        <f t="shared" si="107"/>
        <v>1967500</v>
      </c>
      <c r="BL2035" s="16">
        <v>787</v>
      </c>
      <c r="BM2035">
        <f t="shared" si="108"/>
        <v>7870</v>
      </c>
    </row>
    <row r="2036" spans="1:65" x14ac:dyDescent="0.2">
      <c r="A2036" s="40">
        <v>41023</v>
      </c>
      <c r="B2036" s="13">
        <v>19.75</v>
      </c>
      <c r="C2036" s="14">
        <v>21.8</v>
      </c>
      <c r="D2036" s="31">
        <f t="shared" si="14"/>
        <v>3615.8426729011398</v>
      </c>
      <c r="E2036" s="31">
        <f t="shared" si="15"/>
        <v>821.95388296156375</v>
      </c>
      <c r="F2036" s="31">
        <f t="shared" si="0"/>
        <v>4437.7965558627038</v>
      </c>
      <c r="G2036" s="16">
        <f t="shared" si="1"/>
        <v>20.129694165530225</v>
      </c>
      <c r="H2036" s="17">
        <f t="shared" si="2"/>
        <v>9.4036697247706469E-2</v>
      </c>
      <c r="I2036">
        <v>18.100000000000001</v>
      </c>
      <c r="J2036" s="32">
        <f t="shared" si="16"/>
        <v>0.96033245118174326</v>
      </c>
      <c r="K2036" s="72">
        <f t="shared" ca="1" si="83"/>
        <v>1130.6716956343685</v>
      </c>
      <c r="L2036" s="16">
        <v>1146.23999</v>
      </c>
      <c r="M2036" s="21">
        <f t="shared" ca="1" si="84"/>
        <v>-1.3582054806543238E-2</v>
      </c>
      <c r="N2036" s="72"/>
      <c r="O2036" s="16"/>
      <c r="P2036" s="21"/>
      <c r="Q2036" s="33">
        <f t="shared" si="17"/>
        <v>1.0396675488182567</v>
      </c>
      <c r="R2036" s="5">
        <f t="shared" ca="1" si="109"/>
        <v>11.547184163948828</v>
      </c>
      <c r="S2036" s="16">
        <v>11.1</v>
      </c>
      <c r="T2036" s="75">
        <f t="shared" ca="1" si="110"/>
        <v>4.0286861617011518E-2</v>
      </c>
      <c r="U2036" s="5">
        <f t="shared" ca="1" si="122"/>
        <v>21.845862885457308</v>
      </c>
      <c r="V2036" s="85">
        <v>22.16</v>
      </c>
      <c r="W2036" s="36">
        <f t="shared" ca="1" si="123"/>
        <v>-1.4175862569616079E-2</v>
      </c>
      <c r="X2036" s="32">
        <f t="shared" si="18"/>
        <v>0.92066490236348641</v>
      </c>
      <c r="Y2036" s="72">
        <f t="shared" ca="1" si="124"/>
        <v>791993.8033995697</v>
      </c>
      <c r="Z2036" s="16">
        <v>790499.98002999998</v>
      </c>
      <c r="AA2036" s="36">
        <f t="shared" ca="1" si="125"/>
        <v>1.8897196803383039E-3</v>
      </c>
      <c r="AB2036" s="72"/>
      <c r="AC2036" s="16"/>
      <c r="AD2036" s="36"/>
      <c r="AE2036" s="24">
        <f t="shared" si="132"/>
        <v>16</v>
      </c>
      <c r="AH2036" s="25" t="str">
        <f t="shared" ca="1" si="7"/>
        <v>-</v>
      </c>
      <c r="AI2036" s="15">
        <f t="shared" ca="1" si="8"/>
        <v>19.544136005821102</v>
      </c>
      <c r="AJ2036" s="15">
        <f t="shared" ca="1" si="9"/>
        <v>20.16598464316051</v>
      </c>
      <c r="AK2036" s="17">
        <f t="shared" ca="1" si="10"/>
        <v>9.0772277581786867E-2</v>
      </c>
      <c r="AL2036" s="17">
        <f t="shared" ca="1" si="11"/>
        <v>8.8377579959800903E-2</v>
      </c>
      <c r="AM2036" s="26">
        <f t="shared" ca="1" si="12"/>
        <v>0</v>
      </c>
      <c r="AN2036" s="26">
        <f t="shared" ca="1" si="13"/>
        <v>1</v>
      </c>
      <c r="AO2036" s="25">
        <f t="shared" si="20"/>
        <v>0</v>
      </c>
      <c r="AP2036" s="26">
        <f t="shared" si="21"/>
        <v>0</v>
      </c>
      <c r="AQ2036" s="25">
        <f t="shared" si="22"/>
        <v>1</v>
      </c>
      <c r="AR2036" s="26">
        <f t="shared" si="23"/>
        <v>0</v>
      </c>
      <c r="AT2036" s="74"/>
      <c r="AU2036">
        <f t="shared" si="121"/>
        <v>3952499.9001500001</v>
      </c>
      <c r="AY2036">
        <v>158100</v>
      </c>
      <c r="AZ2036">
        <v>191500</v>
      </c>
      <c r="BA2036">
        <f t="shared" si="107"/>
        <v>1915000</v>
      </c>
      <c r="BL2036" s="16">
        <v>766</v>
      </c>
      <c r="BM2036">
        <f t="shared" si="108"/>
        <v>7660</v>
      </c>
    </row>
    <row r="2037" spans="1:65" x14ac:dyDescent="0.2">
      <c r="A2037" s="40">
        <v>41024</v>
      </c>
      <c r="B2037" s="13">
        <v>18.55</v>
      </c>
      <c r="C2037" s="14">
        <v>20.8</v>
      </c>
      <c r="D2037" s="31">
        <f t="shared" si="14"/>
        <v>3389.8525058448186</v>
      </c>
      <c r="E2037" s="31">
        <f t="shared" si="15"/>
        <v>1026.692681097451</v>
      </c>
      <c r="F2037" s="16">
        <f t="shared" si="0"/>
        <v>4416.5451869422695</v>
      </c>
      <c r="G2037" s="16">
        <f t="shared" si="1"/>
        <v>19.073046506871268</v>
      </c>
      <c r="H2037" s="17">
        <f t="shared" si="2"/>
        <v>0.10817307692307687</v>
      </c>
      <c r="I2037">
        <v>16.82</v>
      </c>
      <c r="J2037" s="32">
        <f t="shared" si="16"/>
        <v>0.94297066091475812</v>
      </c>
      <c r="K2037" s="72">
        <f t="shared" ca="1" si="83"/>
        <v>1066.146769670429</v>
      </c>
      <c r="L2037" s="16">
        <v>1076.4799800000001</v>
      </c>
      <c r="M2037" s="21">
        <f t="shared" ca="1" si="84"/>
        <v>-9.5990733887787692E-3</v>
      </c>
      <c r="N2037" s="72"/>
      <c r="O2037" s="16"/>
      <c r="P2037" s="21"/>
      <c r="Q2037" s="33">
        <f t="shared" si="17"/>
        <v>1.0570293390852419</v>
      </c>
      <c r="R2037" s="5">
        <f t="shared" ca="1" si="109"/>
        <v>12.205203971187023</v>
      </c>
      <c r="S2037" s="16">
        <v>11.79</v>
      </c>
      <c r="T2037" s="75">
        <f t="shared" ca="1" si="110"/>
        <v>3.5216621813996957E-2</v>
      </c>
      <c r="U2037" s="5">
        <f t="shared" ca="1" si="122"/>
        <v>23.090927452589479</v>
      </c>
      <c r="V2037" s="85">
        <v>23.54</v>
      </c>
      <c r="W2037" s="36">
        <f t="shared" ca="1" si="123"/>
        <v>-1.9076998615570082E-2</v>
      </c>
      <c r="X2037" s="32">
        <f t="shared" si="18"/>
        <v>0.88594132182951624</v>
      </c>
      <c r="Y2037" s="72">
        <f t="shared" ca="1" si="124"/>
        <v>701613.85862137878</v>
      </c>
      <c r="Z2037" s="16">
        <v>695999.982418</v>
      </c>
      <c r="AA2037" s="36">
        <f t="shared" ca="1" si="125"/>
        <v>8.0659142890713853E-3</v>
      </c>
      <c r="AB2037" s="72"/>
      <c r="AC2037" s="16"/>
      <c r="AD2037" s="36"/>
      <c r="AE2037" s="24">
        <f t="shared" si="132"/>
        <v>15</v>
      </c>
      <c r="AH2037" s="25" t="str">
        <f t="shared" ca="1" si="7"/>
        <v>-</v>
      </c>
      <c r="AI2037" s="15">
        <f t="shared" ca="1" si="8"/>
        <v>19.691875462168458</v>
      </c>
      <c r="AJ2037" s="15">
        <f t="shared" ca="1" si="9"/>
        <v>20.085768974029808</v>
      </c>
      <c r="AK2037" s="17">
        <f t="shared" ca="1" si="10"/>
        <v>9.4181240694697341E-2</v>
      </c>
      <c r="AL2037" s="17">
        <f t="shared" ca="1" si="11"/>
        <v>8.9004445012851263E-2</v>
      </c>
      <c r="AM2037" s="26">
        <f t="shared" ca="1" si="12"/>
        <v>0</v>
      </c>
      <c r="AN2037" s="26">
        <f t="shared" ca="1" si="13"/>
        <v>1</v>
      </c>
      <c r="AO2037" s="25">
        <f t="shared" si="20"/>
        <v>0</v>
      </c>
      <c r="AP2037" s="26">
        <f t="shared" si="21"/>
        <v>0</v>
      </c>
      <c r="AQ2037" s="25">
        <f t="shared" si="22"/>
        <v>1</v>
      </c>
      <c r="AR2037" s="26">
        <f t="shared" si="23"/>
        <v>0</v>
      </c>
      <c r="AT2037" s="74"/>
      <c r="AU2037">
        <f t="shared" si="121"/>
        <v>3479999.9120899998</v>
      </c>
      <c r="AY2037">
        <v>139200</v>
      </c>
      <c r="AZ2037">
        <v>174250</v>
      </c>
      <c r="BA2037">
        <f t="shared" si="107"/>
        <v>1742500</v>
      </c>
      <c r="BL2037" s="16">
        <v>697</v>
      </c>
      <c r="BM2037">
        <f t="shared" si="108"/>
        <v>6970</v>
      </c>
    </row>
    <row r="2038" spans="1:65" x14ac:dyDescent="0.2">
      <c r="A2038" s="40">
        <v>41025</v>
      </c>
      <c r="B2038" s="13">
        <v>18</v>
      </c>
      <c r="C2038" s="14">
        <v>20.3</v>
      </c>
      <c r="D2038" s="31">
        <f t="shared" si="14"/>
        <v>3163.8623387884973</v>
      </c>
      <c r="E2038" s="31">
        <f t="shared" si="15"/>
        <v>1228.2367964289297</v>
      </c>
      <c r="F2038" s="16">
        <f t="shared" si="0"/>
        <v>4392.0991352174269</v>
      </c>
      <c r="G2038" s="16">
        <f t="shared" si="1"/>
        <v>18.643187811753865</v>
      </c>
      <c r="H2038" s="17">
        <f t="shared" si="2"/>
        <v>0.11330049261083752</v>
      </c>
      <c r="I2038">
        <v>16.239999999999998</v>
      </c>
      <c r="J2038" s="32">
        <f t="shared" si="16"/>
        <v>0.97205214485240332</v>
      </c>
      <c r="K2038" s="72">
        <f t="shared" ca="1" si="83"/>
        <v>1036.3080042623506</v>
      </c>
      <c r="L2038" s="16">
        <v>1038.719971</v>
      </c>
      <c r="M2038" s="21">
        <f t="shared" ca="1" si="84"/>
        <v>-2.3220567669719294E-3</v>
      </c>
      <c r="N2038" s="72"/>
      <c r="O2038" s="16"/>
      <c r="P2038" s="21"/>
      <c r="Q2038" s="33">
        <f t="shared" si="17"/>
        <v>1.0279478551475967</v>
      </c>
      <c r="R2038" s="5">
        <f t="shared" ca="1" si="109"/>
        <v>12.545790580911939</v>
      </c>
      <c r="S2038" s="16">
        <v>12.2</v>
      </c>
      <c r="T2038" s="75">
        <f t="shared" ca="1" si="110"/>
        <v>2.8343490238683603E-2</v>
      </c>
      <c r="U2038" s="5">
        <f t="shared" ca="1" si="122"/>
        <v>23.735456726791387</v>
      </c>
      <c r="V2038" s="85">
        <v>24.33</v>
      </c>
      <c r="W2038" s="36">
        <f t="shared" ca="1" si="123"/>
        <v>-2.4436632684283238E-2</v>
      </c>
      <c r="X2038" s="32">
        <f t="shared" si="18"/>
        <v>0.94410428970480653</v>
      </c>
      <c r="Y2038" s="72">
        <f t="shared" ca="1" si="124"/>
        <v>662353.05924372014</v>
      </c>
      <c r="Z2038" s="16">
        <v>646499.98366799997</v>
      </c>
      <c r="AA2038" s="36">
        <f t="shared" ca="1" si="125"/>
        <v>2.4521385887398987E-2</v>
      </c>
      <c r="AB2038" s="72"/>
      <c r="AC2038" s="16"/>
      <c r="AD2038" s="36"/>
      <c r="AE2038" s="24">
        <f t="shared" si="132"/>
        <v>14</v>
      </c>
      <c r="AH2038" s="25" t="str">
        <f t="shared" ca="1" si="7"/>
        <v>-</v>
      </c>
      <c r="AI2038" s="15">
        <f t="shared" ca="1" si="8"/>
        <v>19.724403575371369</v>
      </c>
      <c r="AJ2038" s="15">
        <f t="shared" ca="1" si="9"/>
        <v>20.007755739017668</v>
      </c>
      <c r="AK2038" s="17">
        <f t="shared" ca="1" si="10"/>
        <v>9.8959236679205906E-2</v>
      </c>
      <c r="AL2038" s="17">
        <f t="shared" ca="1" si="11"/>
        <v>8.9447124764759189E-2</v>
      </c>
      <c r="AM2038" s="26">
        <f t="shared" ca="1" si="12"/>
        <v>0</v>
      </c>
      <c r="AN2038" s="26">
        <f t="shared" ca="1" si="13"/>
        <v>1</v>
      </c>
      <c r="AO2038" s="25">
        <f t="shared" si="20"/>
        <v>0</v>
      </c>
      <c r="AP2038" s="26">
        <f t="shared" si="21"/>
        <v>0</v>
      </c>
      <c r="AQ2038" s="25">
        <f t="shared" si="22"/>
        <v>1</v>
      </c>
      <c r="AR2038" s="26">
        <f t="shared" si="23"/>
        <v>0</v>
      </c>
      <c r="AT2038" s="74"/>
      <c r="AU2038">
        <f t="shared" si="121"/>
        <v>3232499.9183399999</v>
      </c>
      <c r="AY2038">
        <v>129300</v>
      </c>
      <c r="AZ2038">
        <v>163250</v>
      </c>
      <c r="BA2038">
        <f t="shared" si="107"/>
        <v>1632500</v>
      </c>
      <c r="BL2038" s="16">
        <v>653</v>
      </c>
      <c r="BM2038">
        <f t="shared" si="108"/>
        <v>6530</v>
      </c>
    </row>
    <row r="2039" spans="1:65" x14ac:dyDescent="0.2">
      <c r="A2039" s="44">
        <v>41026</v>
      </c>
      <c r="B2039" s="45">
        <v>18.05</v>
      </c>
      <c r="C2039" s="54">
        <v>20.149999999999999</v>
      </c>
      <c r="D2039" s="31">
        <f t="shared" si="14"/>
        <v>2937.872171732176</v>
      </c>
      <c r="E2039" s="31">
        <f t="shared" si="15"/>
        <v>1428.6221662325643</v>
      </c>
      <c r="F2039" s="31">
        <f t="shared" si="0"/>
        <v>4366.4943379647402</v>
      </c>
      <c r="G2039" s="31">
        <f t="shared" si="1"/>
        <v>18.737074416426875</v>
      </c>
      <c r="H2039" s="55">
        <f t="shared" si="2"/>
        <v>0.10421836228287829</v>
      </c>
      <c r="I2039" s="1">
        <v>16.32</v>
      </c>
      <c r="J2039" s="32">
        <f t="shared" si="16"/>
        <v>0.99917687506123287</v>
      </c>
      <c r="K2039" s="72">
        <f t="shared" ca="1" si="83"/>
        <v>1035.4127798745394</v>
      </c>
      <c r="L2039" s="31">
        <v>1036.160034</v>
      </c>
      <c r="M2039" s="21">
        <f t="shared" ca="1" si="84"/>
        <v>-7.2117636363166831E-4</v>
      </c>
      <c r="N2039" s="72"/>
      <c r="O2039" s="16"/>
      <c r="P2039" s="21"/>
      <c r="Q2039" s="33">
        <f t="shared" si="17"/>
        <v>1.0008231249387671</v>
      </c>
      <c r="R2039" s="5">
        <f t="shared" ca="1" si="109"/>
        <v>12.555594262681444</v>
      </c>
      <c r="S2039" s="16">
        <v>12.2</v>
      </c>
      <c r="T2039" s="75">
        <f t="shared" ca="1" si="110"/>
        <v>2.9147070711593819E-2</v>
      </c>
      <c r="U2039" s="5">
        <f t="shared" ca="1" si="122"/>
        <v>23.754180710643865</v>
      </c>
      <c r="V2039" s="85">
        <v>24.39</v>
      </c>
      <c r="W2039" s="36">
        <f t="shared" ca="1" si="123"/>
        <v>-2.6068851552117064E-2</v>
      </c>
      <c r="X2039" s="32">
        <f t="shared" si="18"/>
        <v>0.99835375012246586</v>
      </c>
      <c r="Y2039" s="72">
        <f t="shared" ca="1" si="124"/>
        <v>661219.14083562186</v>
      </c>
      <c r="Z2039" s="16">
        <v>641999.98378200002</v>
      </c>
      <c r="AA2039" s="36">
        <f t="shared" ca="1" si="125"/>
        <v>2.9936382459704182E-2</v>
      </c>
      <c r="AB2039" s="72"/>
      <c r="AC2039" s="16"/>
      <c r="AD2039" s="36"/>
      <c r="AE2039" s="57">
        <f t="shared" si="132"/>
        <v>13</v>
      </c>
      <c r="AH2039" s="25" t="str">
        <f t="shared" ca="1" si="7"/>
        <v>-</v>
      </c>
      <c r="AI2039" s="15">
        <f t="shared" ca="1" si="8"/>
        <v>19.753240971326516</v>
      </c>
      <c r="AJ2039" s="15">
        <f t="shared" ca="1" si="9"/>
        <v>19.927003025109336</v>
      </c>
      <c r="AK2039" s="17">
        <f t="shared" ca="1" si="10"/>
        <v>0.10110995852961879</v>
      </c>
      <c r="AL2039" s="17">
        <f t="shared" ca="1" si="11"/>
        <v>8.9836400548142598E-2</v>
      </c>
      <c r="AM2039" s="26">
        <f t="shared" ca="1" si="12"/>
        <v>0</v>
      </c>
      <c r="AN2039" s="26">
        <f t="shared" ca="1" si="13"/>
        <v>1</v>
      </c>
      <c r="AO2039" s="25">
        <f t="shared" si="20"/>
        <v>0</v>
      </c>
      <c r="AP2039" s="26">
        <f t="shared" si="21"/>
        <v>0</v>
      </c>
      <c r="AQ2039" s="25">
        <f t="shared" si="22"/>
        <v>1</v>
      </c>
      <c r="AR2039" s="26">
        <f t="shared" si="23"/>
        <v>0</v>
      </c>
      <c r="AT2039" s="74"/>
      <c r="AU2039">
        <f t="shared" si="121"/>
        <v>3209999.91891</v>
      </c>
      <c r="AY2039">
        <v>128400</v>
      </c>
      <c r="AZ2039">
        <v>164500</v>
      </c>
      <c r="BA2039">
        <f t="shared" si="107"/>
        <v>1645000</v>
      </c>
      <c r="BL2039" s="16">
        <v>658</v>
      </c>
      <c r="BM2039">
        <f t="shared" si="108"/>
        <v>6580</v>
      </c>
    </row>
    <row r="2040" spans="1:65" x14ac:dyDescent="0.2">
      <c r="A2040" s="40">
        <v>41029</v>
      </c>
      <c r="B2040" s="13">
        <v>18.45</v>
      </c>
      <c r="C2040" s="14">
        <v>20.5</v>
      </c>
      <c r="D2040" s="31">
        <f t="shared" si="14"/>
        <v>2711.8820046758547</v>
      </c>
      <c r="E2040" s="31">
        <f t="shared" si="15"/>
        <v>1631.0600081862417</v>
      </c>
      <c r="F2040" s="16">
        <f t="shared" si="0"/>
        <v>4342.9420128620968</v>
      </c>
      <c r="G2040" s="16">
        <f t="shared" si="1"/>
        <v>19.219909661901802</v>
      </c>
      <c r="H2040" s="17">
        <f t="shared" si="2"/>
        <v>0.10000000000000009</v>
      </c>
      <c r="I2040">
        <v>17.149999999999999</v>
      </c>
      <c r="J2040" s="32">
        <f t="shared" si="16"/>
        <v>1.0202361075595749</v>
      </c>
      <c r="K2040" s="72">
        <f t="shared" ca="1" si="83"/>
        <v>1056.3224383517486</v>
      </c>
      <c r="L2040" s="16">
        <v>1059.1999510000001</v>
      </c>
      <c r="M2040" s="21">
        <f t="shared" ca="1" si="84"/>
        <v>-2.7166850277275624E-3</v>
      </c>
      <c r="N2040" s="72"/>
      <c r="O2040" s="16"/>
      <c r="P2040" s="21"/>
      <c r="Q2040" s="33">
        <f t="shared" si="17"/>
        <v>0.97976389244042517</v>
      </c>
      <c r="R2040" s="5">
        <f t="shared" ca="1" si="109"/>
        <v>12.301005441650538</v>
      </c>
      <c r="S2040" s="16">
        <v>11.93</v>
      </c>
      <c r="T2040" s="75">
        <f t="shared" ca="1" si="110"/>
        <v>3.1098528218821343E-2</v>
      </c>
      <c r="U2040" s="5">
        <f t="shared" ca="1" si="122"/>
        <v>23.272691776827973</v>
      </c>
      <c r="V2040" s="85">
        <v>23.84</v>
      </c>
      <c r="W2040" s="36">
        <f t="shared" ca="1" si="123"/>
        <v>-2.3796485871309867E-2</v>
      </c>
      <c r="X2040" s="32">
        <f t="shared" si="18"/>
        <v>1.0404722151191497</v>
      </c>
      <c r="Y2040" s="72">
        <f t="shared" ca="1" si="124"/>
        <v>687934.86601776932</v>
      </c>
      <c r="Z2040" s="16">
        <v>671999.98302399996</v>
      </c>
      <c r="AA2040" s="36">
        <f t="shared" ca="1" si="125"/>
        <v>2.371262410165904E-2</v>
      </c>
      <c r="AB2040" s="72"/>
      <c r="AC2040" s="16"/>
      <c r="AD2040" s="36"/>
      <c r="AE2040" s="24">
        <f t="shared" si="132"/>
        <v>12</v>
      </c>
      <c r="AH2040" s="25" t="str">
        <f t="shared" ca="1" si="7"/>
        <v>-</v>
      </c>
      <c r="AI2040" s="15">
        <f t="shared" ca="1" si="8"/>
        <v>19.820885266811338</v>
      </c>
      <c r="AJ2040" s="15">
        <f t="shared" ca="1" si="9"/>
        <v>19.87589142543202</v>
      </c>
      <c r="AK2040" s="17">
        <f t="shared" ca="1" si="10"/>
        <v>0.10103385502885777</v>
      </c>
      <c r="AL2040" s="17">
        <f t="shared" ca="1" si="11"/>
        <v>8.9973931110489791E-2</v>
      </c>
      <c r="AM2040" s="26">
        <f t="shared" ca="1" si="12"/>
        <v>0</v>
      </c>
      <c r="AN2040" s="26">
        <f t="shared" ca="1" si="13"/>
        <v>1</v>
      </c>
      <c r="AO2040" s="25">
        <f t="shared" si="20"/>
        <v>0</v>
      </c>
      <c r="AP2040" s="26">
        <f t="shared" si="21"/>
        <v>0</v>
      </c>
      <c r="AQ2040" s="25">
        <f t="shared" si="22"/>
        <v>1</v>
      </c>
      <c r="AR2040" s="26">
        <f t="shared" si="23"/>
        <v>0</v>
      </c>
      <c r="AT2040" s="74"/>
      <c r="AU2040">
        <f t="shared" si="121"/>
        <v>3359999.91512</v>
      </c>
      <c r="AY2040">
        <v>134400</v>
      </c>
      <c r="AZ2040">
        <v>167000</v>
      </c>
      <c r="BA2040">
        <f t="shared" si="107"/>
        <v>1670000</v>
      </c>
      <c r="BL2040" s="16">
        <v>668</v>
      </c>
      <c r="BM2040">
        <f t="shared" si="108"/>
        <v>6680</v>
      </c>
    </row>
    <row r="2041" spans="1:65" x14ac:dyDescent="0.2">
      <c r="A2041" s="40">
        <v>41030</v>
      </c>
      <c r="B2041" s="13">
        <v>18</v>
      </c>
      <c r="C2041" s="14">
        <v>20.05</v>
      </c>
      <c r="D2041" s="31">
        <f t="shared" si="14"/>
        <v>2485.8918376195334</v>
      </c>
      <c r="E2041" s="31">
        <f t="shared" si="15"/>
        <v>1834.4511585369307</v>
      </c>
      <c r="F2041" s="16">
        <f t="shared" si="0"/>
        <v>4320.3429961564643</v>
      </c>
      <c r="G2041" s="16">
        <f t="shared" si="1"/>
        <v>18.870445906342688</v>
      </c>
      <c r="H2041" s="17">
        <f t="shared" si="2"/>
        <v>0.10224438902743149</v>
      </c>
      <c r="I2041">
        <v>16.600000000000001</v>
      </c>
      <c r="J2041" s="32">
        <f t="shared" si="16"/>
        <v>0.97670861210028947</v>
      </c>
      <c r="K2041" s="72">
        <f t="shared" ca="1" si="83"/>
        <v>1031.677161567553</v>
      </c>
      <c r="L2041" s="16">
        <v>1024.6400149999999</v>
      </c>
      <c r="M2041" s="21">
        <f t="shared" ca="1" si="84"/>
        <v>6.8679208937131048E-3</v>
      </c>
      <c r="N2041" s="72"/>
      <c r="O2041" s="16"/>
      <c r="P2041" s="21"/>
      <c r="Q2041" s="33">
        <f t="shared" si="17"/>
        <v>1.0232913878997105</v>
      </c>
      <c r="R2041" s="5">
        <f t="shared" ca="1" si="109"/>
        <v>12.586988551715001</v>
      </c>
      <c r="S2041" s="16">
        <v>12.33</v>
      </c>
      <c r="T2041" s="75">
        <f t="shared" ca="1" si="110"/>
        <v>2.0842542718167118E-2</v>
      </c>
      <c r="U2041" s="5">
        <f t="shared" ca="1" si="122"/>
        <v>23.813929760355464</v>
      </c>
      <c r="V2041" s="85">
        <v>24.55</v>
      </c>
      <c r="W2041" s="36">
        <f t="shared" ca="1" si="123"/>
        <v>-2.9982494486539179E-2</v>
      </c>
      <c r="X2041" s="32">
        <f t="shared" si="18"/>
        <v>0.95341722420057895</v>
      </c>
      <c r="Y2041" s="72">
        <f t="shared" ca="1" si="124"/>
        <v>655845.78428471345</v>
      </c>
      <c r="Z2041" s="16">
        <v>628499.98412299994</v>
      </c>
      <c r="AA2041" s="36">
        <f t="shared" ca="1" si="125"/>
        <v>4.3509627450303671E-2</v>
      </c>
      <c r="AB2041" s="72"/>
      <c r="AC2041" s="16"/>
      <c r="AD2041" s="36"/>
      <c r="AE2041" s="24">
        <f t="shared" si="132"/>
        <v>11</v>
      </c>
      <c r="AH2041" s="25">
        <f t="shared" ca="1" si="7"/>
        <v>1</v>
      </c>
      <c r="AI2041" s="15">
        <f t="shared" ca="1" si="8"/>
        <v>19.88429356066057</v>
      </c>
      <c r="AJ2041" s="15">
        <f t="shared" ca="1" si="9"/>
        <v>19.804013690199131</v>
      </c>
      <c r="AK2041" s="17">
        <f t="shared" ca="1" si="10"/>
        <v>0.10366216968198845</v>
      </c>
      <c r="AL2041" s="17">
        <f t="shared" ca="1" si="11"/>
        <v>9.0973762534261371E-2</v>
      </c>
      <c r="AM2041" s="26">
        <f t="shared" ca="1" si="12"/>
        <v>1</v>
      </c>
      <c r="AN2041" s="26">
        <f t="shared" ca="1" si="13"/>
        <v>1</v>
      </c>
      <c r="AO2041" s="25">
        <f t="shared" si="20"/>
        <v>0</v>
      </c>
      <c r="AP2041" s="26">
        <f t="shared" si="21"/>
        <v>0</v>
      </c>
      <c r="AQ2041" s="25">
        <f t="shared" si="22"/>
        <v>1</v>
      </c>
      <c r="AR2041" s="26">
        <f t="shared" si="23"/>
        <v>0</v>
      </c>
      <c r="AT2041" s="74"/>
      <c r="AU2041">
        <f t="shared" si="121"/>
        <v>3142499.9206149997</v>
      </c>
      <c r="AY2041">
        <v>125700</v>
      </c>
      <c r="AZ2041">
        <v>158000</v>
      </c>
      <c r="BA2041">
        <f t="shared" si="107"/>
        <v>1580000</v>
      </c>
      <c r="BL2041" s="16">
        <v>632</v>
      </c>
      <c r="BM2041">
        <f t="shared" si="108"/>
        <v>6320</v>
      </c>
    </row>
    <row r="2042" spans="1:65" x14ac:dyDescent="0.2">
      <c r="A2042" s="40">
        <v>41031</v>
      </c>
      <c r="B2042" s="13">
        <v>18.05</v>
      </c>
      <c r="C2042" s="14">
        <v>19.95</v>
      </c>
      <c r="D2042" s="31">
        <f t="shared" si="14"/>
        <v>2259.9016705632121</v>
      </c>
      <c r="E2042" s="31">
        <f t="shared" si="15"/>
        <v>2037.3350990363713</v>
      </c>
      <c r="F2042" s="16">
        <f t="shared" si="0"/>
        <v>4297.2367695995836</v>
      </c>
      <c r="G2042" s="16">
        <f t="shared" si="1"/>
        <v>18.950796696973672</v>
      </c>
      <c r="H2042" s="17">
        <f t="shared" si="2"/>
        <v>9.5238095238095122E-2</v>
      </c>
      <c r="I2042">
        <v>16.88</v>
      </c>
      <c r="J2042" s="32">
        <f t="shared" si="16"/>
        <v>0.99888701104784472</v>
      </c>
      <c r="K2042" s="72">
        <f t="shared" ca="1" si="83"/>
        <v>1030.4869036855678</v>
      </c>
      <c r="L2042" s="16">
        <v>1036.160034</v>
      </c>
      <c r="M2042" s="21">
        <f t="shared" ca="1" si="84"/>
        <v>-5.4751487494954162E-3</v>
      </c>
      <c r="N2042" s="72"/>
      <c r="O2042" s="16"/>
      <c r="P2042" s="21"/>
      <c r="Q2042" s="33">
        <f t="shared" si="17"/>
        <v>1.0011129889521553</v>
      </c>
      <c r="R2042" s="5">
        <f t="shared" ca="1" si="109"/>
        <v>12.600472789921463</v>
      </c>
      <c r="S2042" s="16">
        <v>12.2</v>
      </c>
      <c r="T2042" s="75">
        <f t="shared" ca="1" si="110"/>
        <v>3.2825638518152782E-2</v>
      </c>
      <c r="U2042" s="5">
        <f t="shared" ca="1" si="122"/>
        <v>23.839618213483696</v>
      </c>
      <c r="V2042" s="85">
        <v>24.37</v>
      </c>
      <c r="W2042" s="36">
        <f t="shared" ca="1" si="123"/>
        <v>-2.1763717132388376E-2</v>
      </c>
      <c r="X2042" s="32">
        <f t="shared" si="18"/>
        <v>0.99777402209568933</v>
      </c>
      <c r="Y2042" s="72">
        <f t="shared" ca="1" si="124"/>
        <v>654342.81887688313</v>
      </c>
      <c r="Z2042" s="16">
        <v>638999.98385800002</v>
      </c>
      <c r="AA2042" s="36">
        <f t="shared" ca="1" si="125"/>
        <v>2.4010697036719531E-2</v>
      </c>
      <c r="AB2042" s="72"/>
      <c r="AC2042" s="16"/>
      <c r="AD2042" s="36"/>
      <c r="AE2042" s="24">
        <f t="shared" si="132"/>
        <v>10</v>
      </c>
      <c r="AH2042" s="25">
        <f t="shared" ca="1" si="7"/>
        <v>1</v>
      </c>
      <c r="AI2042" s="15">
        <f t="shared" ca="1" si="8"/>
        <v>19.943072007263442</v>
      </c>
      <c r="AJ2042" s="15">
        <f t="shared" ca="1" si="9"/>
        <v>19.734628326698125</v>
      </c>
      <c r="AK2042" s="17">
        <f t="shared" ca="1" si="10"/>
        <v>0.10386240268038656</v>
      </c>
      <c r="AL2042" s="17">
        <f t="shared" ca="1" si="11"/>
        <v>9.2658522341267854E-2</v>
      </c>
      <c r="AM2042" s="26">
        <f t="shared" ca="1" si="12"/>
        <v>1</v>
      </c>
      <c r="AN2042" s="26">
        <f t="shared" ca="1" si="13"/>
        <v>1</v>
      </c>
      <c r="AO2042" s="25">
        <f t="shared" si="20"/>
        <v>0</v>
      </c>
      <c r="AP2042" s="26">
        <f t="shared" si="21"/>
        <v>0</v>
      </c>
      <c r="AQ2042" s="25">
        <f t="shared" si="22"/>
        <v>1</v>
      </c>
      <c r="AR2042" s="26">
        <f t="shared" si="23"/>
        <v>0</v>
      </c>
      <c r="AT2042" s="74"/>
      <c r="AU2042">
        <f t="shared" si="121"/>
        <v>3194999.9192900001</v>
      </c>
      <c r="AY2042">
        <v>127800</v>
      </c>
      <c r="AZ2042">
        <v>155000</v>
      </c>
      <c r="BA2042">
        <f t="shared" si="107"/>
        <v>1550000</v>
      </c>
      <c r="BL2042" s="16">
        <v>620</v>
      </c>
      <c r="BM2042">
        <f t="shared" si="108"/>
        <v>6200</v>
      </c>
    </row>
    <row r="2043" spans="1:65" x14ac:dyDescent="0.2">
      <c r="A2043" s="44">
        <v>41032</v>
      </c>
      <c r="B2043" s="45">
        <v>18.8</v>
      </c>
      <c r="C2043" s="54">
        <v>20.55</v>
      </c>
      <c r="D2043" s="31">
        <f t="shared" si="14"/>
        <v>2033.9115035068908</v>
      </c>
      <c r="E2043" s="31">
        <f t="shared" si="15"/>
        <v>2241.8023930397094</v>
      </c>
      <c r="F2043" s="31">
        <f t="shared" si="0"/>
        <v>4275.7138965466002</v>
      </c>
      <c r="G2043" s="31">
        <f t="shared" si="1"/>
        <v>19.717543662354991</v>
      </c>
      <c r="H2043" s="55">
        <f t="shared" si="2"/>
        <v>8.5158150851581516E-2</v>
      </c>
      <c r="I2043" s="1">
        <v>17.559999999999999</v>
      </c>
      <c r="J2043" s="32">
        <f t="shared" si="16"/>
        <v>1.0352486975681188</v>
      </c>
      <c r="K2043" s="72">
        <f t="shared" ca="1" si="83"/>
        <v>1066.7667331862651</v>
      </c>
      <c r="L2043" s="31">
        <v>1058.5600589999999</v>
      </c>
      <c r="M2043" s="21">
        <f t="shared" ca="1" si="84"/>
        <v>7.7526769657433473E-3</v>
      </c>
      <c r="N2043" s="72"/>
      <c r="O2043" s="16"/>
      <c r="P2043" s="21"/>
      <c r="Q2043" s="33">
        <f t="shared" si="17"/>
        <v>0.96475130243188134</v>
      </c>
      <c r="R2043" s="5">
        <f t="shared" ca="1" si="109"/>
        <v>12.15581611892552</v>
      </c>
      <c r="S2043" s="16">
        <v>11.93</v>
      </c>
      <c r="T2043" s="75">
        <f t="shared" ca="1" si="110"/>
        <v>1.8928425727202023E-2</v>
      </c>
      <c r="U2043" s="5">
        <f t="shared" ca="1" si="122"/>
        <v>22.998515329842306</v>
      </c>
      <c r="V2043" s="85">
        <v>23.85</v>
      </c>
      <c r="W2043" s="36">
        <f t="shared" ca="1" si="123"/>
        <v>-3.5701663318980947E-2</v>
      </c>
      <c r="X2043" s="32">
        <f t="shared" si="18"/>
        <v>1.0704973951362373</v>
      </c>
      <c r="Y2043" s="72">
        <f t="shared" ca="1" si="124"/>
        <v>700426.18286038784</v>
      </c>
      <c r="Z2043" s="16">
        <v>666499.98316299997</v>
      </c>
      <c r="AA2043" s="36">
        <f t="shared" ca="1" si="125"/>
        <v>5.0902026338222488E-2</v>
      </c>
      <c r="AB2043" s="72"/>
      <c r="AC2043" s="16"/>
      <c r="AD2043" s="36"/>
      <c r="AE2043" s="57">
        <f t="shared" si="132"/>
        <v>9</v>
      </c>
      <c r="AH2043" s="25">
        <f t="shared" ca="1" si="7"/>
        <v>1</v>
      </c>
      <c r="AI2043" s="15">
        <f t="shared" ca="1" si="8"/>
        <v>20.01763042132049</v>
      </c>
      <c r="AJ2043" s="15">
        <f t="shared" ca="1" si="9"/>
        <v>19.631857198678674</v>
      </c>
      <c r="AK2043" s="17">
        <f t="shared" ca="1" si="10"/>
        <v>0.10002658166847067</v>
      </c>
      <c r="AL2043" s="17">
        <f t="shared" ca="1" si="11"/>
        <v>9.3366812809760169E-2</v>
      </c>
      <c r="AM2043" s="26">
        <f t="shared" ca="1" si="12"/>
        <v>1</v>
      </c>
      <c r="AN2043" s="26">
        <f t="shared" ca="1" si="13"/>
        <v>1</v>
      </c>
      <c r="AO2043" s="25">
        <f t="shared" si="20"/>
        <v>0</v>
      </c>
      <c r="AP2043" s="26">
        <f t="shared" si="21"/>
        <v>0</v>
      </c>
      <c r="AQ2043" s="25">
        <f t="shared" si="22"/>
        <v>1</v>
      </c>
      <c r="AR2043" s="26">
        <f t="shared" si="23"/>
        <v>0</v>
      </c>
      <c r="AT2043" s="74"/>
      <c r="AU2043">
        <f t="shared" si="121"/>
        <v>3332499.915815</v>
      </c>
      <c r="AY2043">
        <v>133300</v>
      </c>
      <c r="AZ2043">
        <v>160000</v>
      </c>
      <c r="BA2043">
        <f t="shared" si="107"/>
        <v>1600000</v>
      </c>
      <c r="BL2043" s="16">
        <v>640</v>
      </c>
      <c r="BM2043">
        <f t="shared" si="108"/>
        <v>6400</v>
      </c>
    </row>
    <row r="2044" spans="1:65" x14ac:dyDescent="0.2">
      <c r="A2044" s="40">
        <v>41033</v>
      </c>
      <c r="B2044" s="13">
        <v>20</v>
      </c>
      <c r="C2044" s="14">
        <v>21.45</v>
      </c>
      <c r="D2044" s="31">
        <f t="shared" si="14"/>
        <v>1807.9213364505695</v>
      </c>
      <c r="E2044" s="31">
        <f t="shared" si="15"/>
        <v>2448.5476553588742</v>
      </c>
      <c r="F2044" s="16">
        <f t="shared" si="0"/>
        <v>4256.4689918094437</v>
      </c>
      <c r="G2044" s="16">
        <f t="shared" si="1"/>
        <v>20.834117224183295</v>
      </c>
      <c r="H2044" s="17">
        <f t="shared" si="2"/>
        <v>6.759906759906753E-2</v>
      </c>
      <c r="I2044">
        <v>19.16</v>
      </c>
      <c r="J2044" s="32">
        <f t="shared" si="16"/>
        <v>1.0518725671229026</v>
      </c>
      <c r="K2044" s="72">
        <f t="shared" ca="1" si="83"/>
        <v>1122.0569162808536</v>
      </c>
      <c r="L2044" s="16">
        <v>1102.719971</v>
      </c>
      <c r="M2044" s="21">
        <f t="shared" ca="1" si="84"/>
        <v>1.7535680670875933E-2</v>
      </c>
      <c r="N2044" s="72"/>
      <c r="O2044" s="16"/>
      <c r="P2044" s="21"/>
      <c r="Q2044" s="33">
        <f t="shared" si="17"/>
        <v>0.94812743287709733</v>
      </c>
      <c r="R2044" s="5">
        <f t="shared" ca="1" si="109"/>
        <v>11.524782604075655</v>
      </c>
      <c r="S2044" s="16">
        <v>11.42</v>
      </c>
      <c r="T2044" s="75">
        <f t="shared" ca="1" si="110"/>
        <v>9.1753593761519647E-3</v>
      </c>
      <c r="U2044" s="5">
        <f t="shared" ca="1" si="122"/>
        <v>21.804776778128851</v>
      </c>
      <c r="V2044" s="85">
        <v>22.78</v>
      </c>
      <c r="W2044" s="36">
        <f t="shared" ca="1" si="123"/>
        <v>-4.2810501399084745E-2</v>
      </c>
      <c r="X2044" s="32">
        <f t="shared" si="18"/>
        <v>1.1037451342458053</v>
      </c>
      <c r="Y2044" s="72">
        <f t="shared" ca="1" si="124"/>
        <v>773041.11162680935</v>
      </c>
      <c r="Z2044" s="16">
        <v>728499.98159700003</v>
      </c>
      <c r="AA2044" s="36">
        <f t="shared" ca="1" si="125"/>
        <v>6.1140880102930575E-2</v>
      </c>
      <c r="AB2044" s="72"/>
      <c r="AC2044" s="16"/>
      <c r="AD2044" s="36"/>
      <c r="AE2044" s="24">
        <f t="shared" si="132"/>
        <v>8</v>
      </c>
      <c r="AH2044" s="25">
        <f t="shared" ca="1" si="7"/>
        <v>1</v>
      </c>
      <c r="AI2044" s="15">
        <f t="shared" ca="1" si="8"/>
        <v>20.109199785954843</v>
      </c>
      <c r="AJ2044" s="15">
        <f t="shared" ca="1" si="9"/>
        <v>19.59180795276982</v>
      </c>
      <c r="AK2044" s="17">
        <f t="shared" ca="1" si="10"/>
        <v>9.2409677499842344E-2</v>
      </c>
      <c r="AL2044" s="17">
        <f t="shared" ca="1" si="11"/>
        <v>9.1966754534701878E-2</v>
      </c>
      <c r="AM2044" s="26">
        <f t="shared" ca="1" si="12"/>
        <v>1</v>
      </c>
      <c r="AN2044" s="26">
        <f t="shared" ca="1" si="13"/>
        <v>1</v>
      </c>
      <c r="AO2044" s="25">
        <f t="shared" si="20"/>
        <v>0</v>
      </c>
      <c r="AP2044" s="26">
        <f t="shared" si="21"/>
        <v>0</v>
      </c>
      <c r="AQ2044" s="25">
        <f t="shared" si="22"/>
        <v>1</v>
      </c>
      <c r="AR2044" s="26">
        <f t="shared" si="23"/>
        <v>0</v>
      </c>
      <c r="AT2044" s="74"/>
      <c r="AU2044">
        <f t="shared" si="121"/>
        <v>3642499.9079849999</v>
      </c>
      <c r="AY2044">
        <v>145700</v>
      </c>
      <c r="AZ2044">
        <v>172750</v>
      </c>
      <c r="BA2044">
        <f t="shared" si="107"/>
        <v>1727500</v>
      </c>
      <c r="BL2044" s="16">
        <v>691</v>
      </c>
      <c r="BM2044">
        <f t="shared" si="108"/>
        <v>6910</v>
      </c>
    </row>
    <row r="2045" spans="1:65" x14ac:dyDescent="0.2">
      <c r="A2045" s="40">
        <v>41036</v>
      </c>
      <c r="B2045" s="13">
        <v>19.350000000000001</v>
      </c>
      <c r="C2045" s="14">
        <v>20.85</v>
      </c>
      <c r="D2045" s="31">
        <f t="shared" si="14"/>
        <v>1581.9311693942482</v>
      </c>
      <c r="E2045" s="31">
        <f t="shared" si="15"/>
        <v>2659.2610978356306</v>
      </c>
      <c r="F2045" s="16">
        <f t="shared" si="0"/>
        <v>4241.1922672298788</v>
      </c>
      <c r="G2045" s="16">
        <f t="shared" si="1"/>
        <v>20.290511864452395</v>
      </c>
      <c r="H2045" s="17">
        <f t="shared" si="2"/>
        <v>7.1942446043165464E-2</v>
      </c>
      <c r="I2045">
        <v>18.940000000000001</v>
      </c>
      <c r="J2045" s="32">
        <f t="shared" si="16"/>
        <v>0.97041251006472284</v>
      </c>
      <c r="K2045" s="72">
        <f t="shared" ca="1" si="83"/>
        <v>1088.8136780019561</v>
      </c>
      <c r="L2045" s="16">
        <v>1085.4399410000001</v>
      </c>
      <c r="M2045" s="21">
        <f t="shared" ca="1" si="84"/>
        <v>3.1081747359027645E-3</v>
      </c>
      <c r="N2045" s="72"/>
      <c r="O2045" s="16"/>
      <c r="P2045" s="21"/>
      <c r="Q2045" s="33">
        <f t="shared" si="17"/>
        <v>1.029587489935277</v>
      </c>
      <c r="R2045" s="5">
        <f t="shared" ca="1" si="109"/>
        <v>11.865277680924747</v>
      </c>
      <c r="S2045" s="16">
        <v>11.59</v>
      </c>
      <c r="T2045" s="75">
        <f t="shared" ca="1" si="110"/>
        <v>2.3751309829572631E-2</v>
      </c>
      <c r="U2045" s="5">
        <f t="shared" ca="1" si="122"/>
        <v>22.449156808668743</v>
      </c>
      <c r="V2045" s="85">
        <v>23.1</v>
      </c>
      <c r="W2045" s="36">
        <f t="shared" ca="1" si="123"/>
        <v>-2.8175029927760106E-2</v>
      </c>
      <c r="X2045" s="32">
        <f t="shared" si="18"/>
        <v>0.9408250201294458</v>
      </c>
      <c r="Y2045" s="72">
        <f t="shared" ca="1" si="124"/>
        <v>727248.55375339661</v>
      </c>
      <c r="Z2045" s="16">
        <v>703499.98222799995</v>
      </c>
      <c r="AA2045" s="36">
        <f t="shared" ca="1" si="125"/>
        <v>3.3757742893161719E-2</v>
      </c>
      <c r="AB2045" s="72"/>
      <c r="AC2045" s="16"/>
      <c r="AD2045" s="36"/>
      <c r="AE2045" s="24">
        <f t="shared" si="132"/>
        <v>7</v>
      </c>
      <c r="AH2045" s="25" t="str">
        <f t="shared" ca="1" si="7"/>
        <v>-</v>
      </c>
      <c r="AI2045" s="15">
        <f t="shared" ca="1" si="8"/>
        <v>20.144772304580925</v>
      </c>
      <c r="AJ2045" s="15">
        <f t="shared" ca="1" si="9"/>
        <v>19.554644921457395</v>
      </c>
      <c r="AK2045" s="17">
        <f t="shared" ca="1" si="10"/>
        <v>8.7030358126556864E-2</v>
      </c>
      <c r="AL2045" s="17">
        <f t="shared" ca="1" si="11"/>
        <v>9.1422834831754562E-2</v>
      </c>
      <c r="AM2045" s="26">
        <f t="shared" ca="1" si="12"/>
        <v>1</v>
      </c>
      <c r="AN2045" s="26">
        <f t="shared" ca="1" si="13"/>
        <v>0</v>
      </c>
      <c r="AO2045" s="25">
        <f t="shared" si="20"/>
        <v>0</v>
      </c>
      <c r="AP2045" s="26">
        <f t="shared" si="21"/>
        <v>0</v>
      </c>
      <c r="AQ2045" s="25">
        <f t="shared" si="22"/>
        <v>1</v>
      </c>
      <c r="AR2045" s="26">
        <f t="shared" si="23"/>
        <v>0</v>
      </c>
      <c r="AT2045" s="74"/>
      <c r="AU2045">
        <f t="shared" si="121"/>
        <v>3517499.9111399995</v>
      </c>
      <c r="AY2045">
        <v>140700</v>
      </c>
      <c r="AZ2045">
        <v>166500</v>
      </c>
      <c r="BA2045">
        <f t="shared" si="107"/>
        <v>1665000</v>
      </c>
      <c r="BL2045" s="16">
        <v>666</v>
      </c>
      <c r="BM2045">
        <f t="shared" si="108"/>
        <v>6660</v>
      </c>
    </row>
    <row r="2046" spans="1:65" x14ac:dyDescent="0.2">
      <c r="A2046" s="40">
        <v>41037</v>
      </c>
      <c r="B2046" s="13">
        <v>19.55</v>
      </c>
      <c r="C2046" s="14">
        <v>21</v>
      </c>
      <c r="D2046" s="31">
        <f t="shared" si="14"/>
        <v>1355.9410023379271</v>
      </c>
      <c r="E2046" s="31">
        <f t="shared" si="15"/>
        <v>2868.9929794922164</v>
      </c>
      <c r="F2046" s="16">
        <f t="shared" si="0"/>
        <v>4224.9339818301432</v>
      </c>
      <c r="G2046" s="16">
        <f t="shared" si="1"/>
        <v>20.534640195126002</v>
      </c>
      <c r="H2046" s="17">
        <f t="shared" si="2"/>
        <v>6.9047619047619024E-2</v>
      </c>
      <c r="I2046">
        <v>19.05</v>
      </c>
      <c r="J2046" s="32">
        <f t="shared" si="16"/>
        <v>1.0081521039442627</v>
      </c>
      <c r="K2046" s="72">
        <f t="shared" ca="1" si="83"/>
        <v>1097.6450496673281</v>
      </c>
      <c r="L2046" s="16">
        <v>1095.6800539999999</v>
      </c>
      <c r="M2046" s="21">
        <f t="shared" ca="1" si="84"/>
        <v>1.7934027914029542E-3</v>
      </c>
      <c r="N2046" s="72"/>
      <c r="O2046" s="16"/>
      <c r="P2046" s="21"/>
      <c r="Q2046" s="33">
        <f t="shared" si="17"/>
        <v>0.99184789605573742</v>
      </c>
      <c r="R2046" s="5">
        <f t="shared" ca="1" si="109"/>
        <v>11.768060441598109</v>
      </c>
      <c r="S2046" s="16">
        <v>11.45</v>
      </c>
      <c r="T2046" s="75">
        <f t="shared" ca="1" si="110"/>
        <v>2.7778204506385164E-2</v>
      </c>
      <c r="U2046" s="5">
        <f t="shared" ca="1" si="122"/>
        <v>22.265386657645617</v>
      </c>
      <c r="V2046" s="85">
        <v>22.91</v>
      </c>
      <c r="W2046" s="36">
        <f t="shared" ca="1" si="123"/>
        <v>-2.8136767453268562E-2</v>
      </c>
      <c r="X2046" s="32">
        <f t="shared" si="18"/>
        <v>1.0163042078885252</v>
      </c>
      <c r="Y2046" s="72">
        <f t="shared" ca="1" si="124"/>
        <v>739057.12249661563</v>
      </c>
      <c r="Z2046" s="16">
        <v>716999.98188700003</v>
      </c>
      <c r="AA2046" s="36">
        <f t="shared" ca="1" si="125"/>
        <v>3.0763097861684224E-2</v>
      </c>
      <c r="AB2046" s="72"/>
      <c r="AC2046" s="16"/>
      <c r="AD2046" s="36"/>
      <c r="AE2046" s="24">
        <f t="shared" si="132"/>
        <v>6</v>
      </c>
      <c r="AH2046" s="25" t="str">
        <f t="shared" ca="1" si="7"/>
        <v>-</v>
      </c>
      <c r="AI2046" s="15">
        <f t="shared" ca="1" si="8"/>
        <v>20.136316861613814</v>
      </c>
      <c r="AJ2046" s="15">
        <f t="shared" ca="1" si="9"/>
        <v>19.533279741493931</v>
      </c>
      <c r="AK2046" s="17">
        <f t="shared" ca="1" si="10"/>
        <v>8.1871627967826696E-2</v>
      </c>
      <c r="AL2046" s="17">
        <f t="shared" ca="1" si="11"/>
        <v>9.1347210319654634E-2</v>
      </c>
      <c r="AM2046" s="26">
        <f t="shared" ca="1" si="12"/>
        <v>1</v>
      </c>
      <c r="AN2046" s="26">
        <f t="shared" ca="1" si="13"/>
        <v>0</v>
      </c>
      <c r="AO2046" s="25">
        <f t="shared" si="20"/>
        <v>0</v>
      </c>
      <c r="AP2046" s="26">
        <f t="shared" si="21"/>
        <v>0</v>
      </c>
      <c r="AQ2046" s="25">
        <f t="shared" si="22"/>
        <v>1</v>
      </c>
      <c r="AR2046" s="26">
        <f t="shared" si="23"/>
        <v>0</v>
      </c>
      <c r="AT2046" s="74"/>
      <c r="AU2046">
        <f t="shared" si="121"/>
        <v>3584999.9094350003</v>
      </c>
      <c r="AY2046">
        <v>143400</v>
      </c>
      <c r="AZ2046">
        <v>168000</v>
      </c>
      <c r="BA2046">
        <f t="shared" si="107"/>
        <v>1680000</v>
      </c>
      <c r="BL2046" s="16">
        <v>672</v>
      </c>
      <c r="BM2046">
        <f t="shared" si="108"/>
        <v>6720</v>
      </c>
    </row>
    <row r="2047" spans="1:65" x14ac:dyDescent="0.2">
      <c r="A2047" s="44">
        <v>41038</v>
      </c>
      <c r="B2047" s="45">
        <v>20.5</v>
      </c>
      <c r="C2047" s="54">
        <v>21.85</v>
      </c>
      <c r="D2047" s="31">
        <f t="shared" si="14"/>
        <v>1129.950835281606</v>
      </c>
      <c r="E2047" s="31">
        <f t="shared" si="15"/>
        <v>3079.3790635851251</v>
      </c>
      <c r="F2047" s="31">
        <f t="shared" si="0"/>
        <v>4209.3298988667311</v>
      </c>
      <c r="G2047" s="31">
        <f t="shared" si="1"/>
        <v>21.487606539691541</v>
      </c>
      <c r="H2047" s="55">
        <f t="shared" si="2"/>
        <v>6.1784897025171648E-2</v>
      </c>
      <c r="I2047" s="1">
        <v>20.079999999999998</v>
      </c>
      <c r="J2047" s="32">
        <f t="shared" si="16"/>
        <v>1.0425430139536811</v>
      </c>
      <c r="K2047" s="72">
        <f t="shared" ca="1" si="83"/>
        <v>1144.2955257939068</v>
      </c>
      <c r="L2047" s="31">
        <v>1136</v>
      </c>
      <c r="M2047" s="21">
        <f t="shared" ca="1" si="84"/>
        <v>7.3023994664672453E-3</v>
      </c>
      <c r="N2047" s="72"/>
      <c r="O2047" s="16"/>
      <c r="P2047" s="21"/>
      <c r="Q2047" s="33">
        <f t="shared" si="17"/>
        <v>0.95745698604631901</v>
      </c>
      <c r="R2047" s="5">
        <f t="shared" ca="1" si="109"/>
        <v>11.26694229647179</v>
      </c>
      <c r="S2047" s="16">
        <v>11.01</v>
      </c>
      <c r="T2047" s="75">
        <f t="shared" ca="1" si="110"/>
        <v>2.3337174974731135E-2</v>
      </c>
      <c r="U2047" s="5">
        <f t="shared" ca="1" si="122"/>
        <v>21.317420166282218</v>
      </c>
      <c r="V2047" s="85">
        <v>22</v>
      </c>
      <c r="W2047" s="36">
        <f t="shared" ca="1" si="123"/>
        <v>-3.1026356078080977E-2</v>
      </c>
      <c r="X2047" s="32">
        <f t="shared" si="18"/>
        <v>1.085086027907362</v>
      </c>
      <c r="Y2047" s="72">
        <f t="shared" ca="1" si="124"/>
        <v>801887.77922835271</v>
      </c>
      <c r="Z2047" s="16">
        <v>772499.98048499995</v>
      </c>
      <c r="AA2047" s="36">
        <f t="shared" ca="1" si="125"/>
        <v>3.804245888123152E-2</v>
      </c>
      <c r="AB2047" s="72"/>
      <c r="AC2047" s="16"/>
      <c r="AD2047" s="36"/>
      <c r="AE2047" s="57">
        <f t="shared" si="132"/>
        <v>5</v>
      </c>
      <c r="AH2047" s="25" t="str">
        <f t="shared" ca="1" si="7"/>
        <v>-</v>
      </c>
      <c r="AI2047" s="15">
        <f t="shared" ca="1" si="8"/>
        <v>20.103939162958483</v>
      </c>
      <c r="AJ2047" s="15">
        <f t="shared" ca="1" si="9"/>
        <v>19.558011153265973</v>
      </c>
      <c r="AK2047" s="17">
        <f t="shared" ca="1" si="10"/>
        <v>7.5128379300783379E-2</v>
      </c>
      <c r="AL2047" s="17">
        <f t="shared" ca="1" si="11"/>
        <v>8.9726310243376961E-2</v>
      </c>
      <c r="AM2047" s="26">
        <f t="shared" ca="1" si="12"/>
        <v>1</v>
      </c>
      <c r="AN2047" s="26">
        <f t="shared" ca="1" si="13"/>
        <v>0</v>
      </c>
      <c r="AO2047" s="25">
        <f t="shared" si="20"/>
        <v>0</v>
      </c>
      <c r="AP2047" s="26">
        <f t="shared" si="21"/>
        <v>0</v>
      </c>
      <c r="AQ2047" s="25">
        <f t="shared" si="22"/>
        <v>1</v>
      </c>
      <c r="AR2047" s="26">
        <f t="shared" si="23"/>
        <v>0</v>
      </c>
      <c r="AT2047" s="74"/>
      <c r="AU2047">
        <f t="shared" si="121"/>
        <v>3862499.9024249995</v>
      </c>
      <c r="AY2047">
        <v>154500</v>
      </c>
      <c r="AZ2047">
        <v>178750</v>
      </c>
      <c r="BA2047">
        <f t="shared" si="107"/>
        <v>1787500</v>
      </c>
      <c r="BL2047" s="16">
        <v>715</v>
      </c>
      <c r="BM2047">
        <f t="shared" si="108"/>
        <v>7150</v>
      </c>
    </row>
    <row r="2048" spans="1:65" x14ac:dyDescent="0.2">
      <c r="A2048" s="40">
        <v>41039</v>
      </c>
      <c r="B2048" s="13">
        <v>19.350000000000001</v>
      </c>
      <c r="C2048" s="14">
        <v>20.85</v>
      </c>
      <c r="D2048" s="31">
        <f t="shared" si="14"/>
        <v>903.96066822528485</v>
      </c>
      <c r="E2048" s="31">
        <f t="shared" si="15"/>
        <v>3291.4064514411702</v>
      </c>
      <c r="F2048" s="16">
        <f t="shared" si="0"/>
        <v>4195.3671196664554</v>
      </c>
      <c r="G2048" s="16">
        <f t="shared" si="1"/>
        <v>20.526800393466942</v>
      </c>
      <c r="H2048" s="17">
        <f t="shared" si="2"/>
        <v>7.1942446043165464E-2</v>
      </c>
      <c r="I2048">
        <v>18.829999999999998</v>
      </c>
      <c r="J2048" s="32">
        <f t="shared" si="16"/>
        <v>0.95211678659904075</v>
      </c>
      <c r="K2048" s="72">
        <f t="shared" ca="1" si="83"/>
        <v>1089.4585620852208</v>
      </c>
      <c r="L2048" s="16">
        <v>1101.4399410000001</v>
      </c>
      <c r="M2048" s="21">
        <f t="shared" ca="1" si="84"/>
        <v>-1.0877923043086078E-2</v>
      </c>
      <c r="N2048" s="72"/>
      <c r="O2048" s="16"/>
      <c r="P2048" s="21"/>
      <c r="Q2048" s="33">
        <f t="shared" si="17"/>
        <v>1.0478832134009592</v>
      </c>
      <c r="R2048" s="5">
        <f t="shared" ca="1" si="109"/>
        <v>11.805947858080147</v>
      </c>
      <c r="S2048" s="16">
        <v>11.38</v>
      </c>
      <c r="T2048" s="75">
        <f t="shared" ca="1" si="110"/>
        <v>3.742951301231514E-2</v>
      </c>
      <c r="U2048" s="5">
        <f t="shared" ca="1" si="122"/>
        <v>22.337401988443947</v>
      </c>
      <c r="V2048" s="85">
        <v>22.7</v>
      </c>
      <c r="W2048" s="36">
        <f t="shared" ca="1" si="123"/>
        <v>-1.5973480685288647E-2</v>
      </c>
      <c r="X2048" s="32">
        <f t="shared" si="18"/>
        <v>0.9042335731980814</v>
      </c>
      <c r="Y2048" s="72">
        <f t="shared" ca="1" si="124"/>
        <v>725046.13121960277</v>
      </c>
      <c r="Z2048" s="16">
        <v>720999.98178599996</v>
      </c>
      <c r="AA2048" s="36">
        <f t="shared" ca="1" si="125"/>
        <v>5.6118578860155218E-3</v>
      </c>
      <c r="AB2048" s="72"/>
      <c r="AC2048" s="16"/>
      <c r="AD2048" s="36"/>
      <c r="AE2048" s="24">
        <f t="shared" si="132"/>
        <v>4</v>
      </c>
      <c r="AH2048" s="25" t="str">
        <f t="shared" ca="1" si="7"/>
        <v>-</v>
      </c>
      <c r="AI2048" s="15">
        <f t="shared" ca="1" si="8"/>
        <v>20.039701037586475</v>
      </c>
      <c r="AJ2048" s="15">
        <f t="shared" ca="1" si="9"/>
        <v>19.573379224814374</v>
      </c>
      <c r="AK2048" s="17">
        <f t="shared" ca="1" si="10"/>
        <v>7.1245771101628441E-2</v>
      </c>
      <c r="AL2048" s="17">
        <f t="shared" ca="1" si="11"/>
        <v>8.8933180827088176E-2</v>
      </c>
      <c r="AM2048" s="26">
        <f t="shared" ca="1" si="12"/>
        <v>1</v>
      </c>
      <c r="AN2048" s="26">
        <f t="shared" ca="1" si="13"/>
        <v>0</v>
      </c>
      <c r="AO2048" s="25">
        <f t="shared" si="20"/>
        <v>0</v>
      </c>
      <c r="AP2048" s="26">
        <f t="shared" si="21"/>
        <v>0</v>
      </c>
      <c r="AQ2048" s="25">
        <f t="shared" si="22"/>
        <v>1</v>
      </c>
      <c r="AR2048" s="26">
        <f t="shared" si="23"/>
        <v>0</v>
      </c>
      <c r="AT2048" s="74"/>
      <c r="AU2048">
        <f t="shared" si="121"/>
        <v>3604999.9089299999</v>
      </c>
      <c r="AY2048">
        <v>144200</v>
      </c>
      <c r="AZ2048">
        <v>172000</v>
      </c>
      <c r="BA2048">
        <f t="shared" si="107"/>
        <v>1720000</v>
      </c>
      <c r="BL2048" s="16">
        <v>688</v>
      </c>
      <c r="BM2048">
        <f t="shared" si="108"/>
        <v>6880</v>
      </c>
    </row>
    <row r="2049" spans="1:65" x14ac:dyDescent="0.2">
      <c r="A2049" s="40">
        <v>41040</v>
      </c>
      <c r="B2049" s="13">
        <v>20.100000000000001</v>
      </c>
      <c r="C2049" s="14">
        <v>21.6</v>
      </c>
      <c r="D2049" s="31">
        <f t="shared" si="14"/>
        <v>677.97050116896366</v>
      </c>
      <c r="E2049" s="31">
        <f t="shared" si="15"/>
        <v>3501.138333097756</v>
      </c>
      <c r="F2049" s="16">
        <f t="shared" si="0"/>
        <v>4179.1088342667199</v>
      </c>
      <c r="G2049" s="16">
        <f t="shared" si="1"/>
        <v>21.35665727022592</v>
      </c>
      <c r="H2049" s="17">
        <f t="shared" si="2"/>
        <v>6.944444444444442E-2</v>
      </c>
      <c r="I2049">
        <v>19.89</v>
      </c>
      <c r="J2049" s="32">
        <f t="shared" si="16"/>
        <v>1.03639600494951</v>
      </c>
      <c r="K2049" s="72">
        <f t="shared" ca="1" si="83"/>
        <v>1129.0644697305049</v>
      </c>
      <c r="L2049" s="16">
        <v>1118.719971</v>
      </c>
      <c r="M2049" s="21">
        <f t="shared" ca="1" si="84"/>
        <v>9.2467275088136767E-3</v>
      </c>
      <c r="N2049" s="72"/>
      <c r="O2049" s="16"/>
      <c r="P2049" s="21"/>
      <c r="Q2049" s="33">
        <f t="shared" si="17"/>
        <v>0.96360399505048988</v>
      </c>
      <c r="R2049" s="5">
        <f t="shared" ca="1" si="109"/>
        <v>11.375784601435981</v>
      </c>
      <c r="S2049" s="16">
        <v>11.18</v>
      </c>
      <c r="T2049" s="75">
        <f t="shared" ca="1" si="110"/>
        <v>1.7512039484434853E-2</v>
      </c>
      <c r="U2049" s="5">
        <f t="shared" ca="1" si="122"/>
        <v>21.52367289761688</v>
      </c>
      <c r="V2049" s="85">
        <v>22.34</v>
      </c>
      <c r="W2049" s="36">
        <f t="shared" ca="1" si="123"/>
        <v>-3.6541052031473592E-2</v>
      </c>
      <c r="X2049" s="32">
        <f t="shared" si="18"/>
        <v>1.0727920098990202</v>
      </c>
      <c r="Y2049" s="72">
        <f t="shared" ca="1" si="124"/>
        <v>777772.50536855403</v>
      </c>
      <c r="Z2049" s="16">
        <v>741499.98126799997</v>
      </c>
      <c r="AA2049" s="36">
        <f t="shared" ca="1" si="125"/>
        <v>4.8917768060528243E-2</v>
      </c>
      <c r="AB2049" s="72"/>
      <c r="AC2049" s="16"/>
      <c r="AD2049" s="36"/>
      <c r="AE2049" s="24">
        <f t="shared" si="132"/>
        <v>3</v>
      </c>
      <c r="AH2049" s="25" t="str">
        <f t="shared" ca="1" si="7"/>
        <v>-</v>
      </c>
      <c r="AI2049" s="15">
        <f t="shared" ca="1" si="8"/>
        <v>20.124094715825485</v>
      </c>
      <c r="AJ2049" s="15">
        <f t="shared" ca="1" si="9"/>
        <v>19.579568311447122</v>
      </c>
      <c r="AK2049" s="17">
        <f t="shared" ca="1" si="10"/>
        <v>6.8626820033772254E-2</v>
      </c>
      <c r="AL2049" s="17">
        <f t="shared" ca="1" si="11"/>
        <v>8.7566331656090915E-2</v>
      </c>
      <c r="AM2049" s="26">
        <f t="shared" ca="1" si="12"/>
        <v>1</v>
      </c>
      <c r="AN2049" s="26">
        <f t="shared" ca="1" si="13"/>
        <v>0</v>
      </c>
      <c r="AO2049" s="25">
        <f t="shared" si="20"/>
        <v>0</v>
      </c>
      <c r="AP2049" s="26">
        <f t="shared" si="21"/>
        <v>0</v>
      </c>
      <c r="AQ2049" s="25">
        <f t="shared" si="22"/>
        <v>1</v>
      </c>
      <c r="AR2049" s="26">
        <f t="shared" si="23"/>
        <v>0</v>
      </c>
      <c r="AT2049" s="74"/>
      <c r="AU2049">
        <f t="shared" si="121"/>
        <v>3707499.9063399998</v>
      </c>
      <c r="AY2049">
        <v>148300</v>
      </c>
      <c r="AZ2049">
        <v>175250</v>
      </c>
      <c r="BA2049">
        <f t="shared" si="107"/>
        <v>1752500</v>
      </c>
      <c r="BL2049" s="16">
        <v>701</v>
      </c>
      <c r="BM2049">
        <f t="shared" si="108"/>
        <v>7010</v>
      </c>
    </row>
    <row r="2050" spans="1:65" x14ac:dyDescent="0.2">
      <c r="A2050" s="44">
        <v>41043</v>
      </c>
      <c r="B2050" s="13">
        <v>21.95</v>
      </c>
      <c r="C2050" s="14">
        <v>23</v>
      </c>
      <c r="D2050" s="31">
        <f t="shared" si="14"/>
        <v>451.98033411264248</v>
      </c>
      <c r="E2050" s="31">
        <f t="shared" si="15"/>
        <v>3711.4347385529436</v>
      </c>
      <c r="F2050" s="31">
        <f t="shared" si="0"/>
        <v>4163.4150726655862</v>
      </c>
      <c r="G2050" s="31">
        <f t="shared" si="1"/>
        <v>22.88601200155755</v>
      </c>
      <c r="H2050" s="55">
        <f t="shared" si="2"/>
        <v>4.5652173913043548E-2</v>
      </c>
      <c r="I2050" s="1">
        <v>21.87</v>
      </c>
      <c r="J2050" s="32">
        <f t="shared" si="16"/>
        <v>1.0675860048244306</v>
      </c>
      <c r="K2050" s="72">
        <f t="shared" ca="1" si="83"/>
        <v>1205.3242857695045</v>
      </c>
      <c r="L2050" s="31">
        <v>1180.8000489999999</v>
      </c>
      <c r="M2050" s="21">
        <f t="shared" ca="1" si="84"/>
        <v>2.0769169844016978E-2</v>
      </c>
      <c r="N2050" s="72"/>
      <c r="O2050" s="16"/>
      <c r="P2050" s="21"/>
      <c r="Q2050" s="33">
        <f t="shared" si="17"/>
        <v>0.93241399517556933</v>
      </c>
      <c r="R2050" s="5">
        <f t="shared" ca="1" si="109"/>
        <v>10.606498897279593</v>
      </c>
      <c r="S2050" s="16">
        <v>10.54</v>
      </c>
      <c r="T2050" s="75">
        <f t="shared" ca="1" si="110"/>
        <v>6.3091932902840523E-3</v>
      </c>
      <c r="U2050" s="5">
        <f t="shared" ca="1" si="122"/>
        <v>20.068286767303313</v>
      </c>
      <c r="V2050" s="85">
        <v>21.02</v>
      </c>
      <c r="W2050" s="36">
        <f t="shared" ca="1" si="123"/>
        <v>-4.5276557216778625E-2</v>
      </c>
      <c r="X2050" s="32">
        <f t="shared" si="18"/>
        <v>1.1351720096488613</v>
      </c>
      <c r="Y2050" s="72">
        <f t="shared" ca="1" si="124"/>
        <v>882847.47118928726</v>
      </c>
      <c r="Z2050" s="16">
        <v>827999.97908299998</v>
      </c>
      <c r="AA2050" s="36">
        <f t="shared" ca="1" si="125"/>
        <v>6.6240934168899632E-2</v>
      </c>
      <c r="AB2050" s="72"/>
      <c r="AC2050" s="16"/>
      <c r="AD2050" s="36"/>
      <c r="AE2050" s="57">
        <f t="shared" si="132"/>
        <v>2</v>
      </c>
      <c r="AH2050" s="25" t="str">
        <f t="shared" ca="1" si="7"/>
        <v>-</v>
      </c>
      <c r="AI2050" s="15">
        <f t="shared" ca="1" si="8"/>
        <v>20.195077741485687</v>
      </c>
      <c r="AJ2050" s="15">
        <f t="shared" ca="1" si="9"/>
        <v>19.628734889245141</v>
      </c>
      <c r="AK2050" s="17">
        <f t="shared" ca="1" si="10"/>
        <v>6.4969004419434928E-2</v>
      </c>
      <c r="AL2050" s="17">
        <f t="shared" ca="1" si="11"/>
        <v>8.4141053712870742E-2</v>
      </c>
      <c r="AM2050" s="26">
        <f t="shared" ca="1" si="12"/>
        <v>1</v>
      </c>
      <c r="AN2050" s="26">
        <f t="shared" ca="1" si="13"/>
        <v>0</v>
      </c>
      <c r="AO2050" s="25">
        <f t="shared" si="20"/>
        <v>0</v>
      </c>
      <c r="AP2050" s="26">
        <f t="shared" si="21"/>
        <v>0</v>
      </c>
      <c r="AQ2050" s="25">
        <f t="shared" si="22"/>
        <v>1</v>
      </c>
      <c r="AR2050" s="26">
        <f t="shared" si="23"/>
        <v>0</v>
      </c>
      <c r="AT2050" s="74"/>
      <c r="AU2050">
        <f t="shared" si="121"/>
        <v>4139999.8954149997</v>
      </c>
      <c r="AY2050">
        <v>165600</v>
      </c>
      <c r="AZ2050">
        <v>190250</v>
      </c>
      <c r="BA2050">
        <f t="shared" si="107"/>
        <v>1902500</v>
      </c>
      <c r="BL2050" s="16">
        <v>761</v>
      </c>
      <c r="BM2050">
        <f t="shared" si="108"/>
        <v>7610</v>
      </c>
    </row>
    <row r="2051" spans="1:65" x14ac:dyDescent="0.2">
      <c r="A2051" s="40">
        <v>41044</v>
      </c>
      <c r="B2051" s="13">
        <v>21.85</v>
      </c>
      <c r="C2051" s="14">
        <v>23.9</v>
      </c>
      <c r="D2051" s="31">
        <f t="shared" si="14"/>
        <v>225.99016705632124</v>
      </c>
      <c r="E2051" s="31">
        <f t="shared" si="15"/>
        <v>3927.107963200172</v>
      </c>
      <c r="F2051" s="16">
        <f t="shared" si="0"/>
        <v>4153.0981302564933</v>
      </c>
      <c r="G2051" s="16">
        <f t="shared" si="1"/>
        <v>23.788449579582448</v>
      </c>
      <c r="H2051" s="17">
        <f t="shared" si="2"/>
        <v>8.5774058577405721E-2</v>
      </c>
      <c r="I2051">
        <v>21.97</v>
      </c>
      <c r="J2051" s="32">
        <f t="shared" si="16"/>
        <v>1.0368561285694842</v>
      </c>
      <c r="K2051" s="72">
        <f t="shared" ca="1" si="83"/>
        <v>1249.696922897193</v>
      </c>
      <c r="L2051" s="16">
        <v>1243.5200199999999</v>
      </c>
      <c r="M2051" s="21">
        <f t="shared" ca="1" si="84"/>
        <v>4.9672725793293068E-3</v>
      </c>
      <c r="N2051" s="72"/>
      <c r="O2051" s="16"/>
      <c r="P2051" s="21"/>
      <c r="Q2051" s="33">
        <f t="shared" si="17"/>
        <v>0.96314387143051572</v>
      </c>
      <c r="R2051" s="5">
        <f t="shared" ca="1" si="109"/>
        <v>10.21515884243848</v>
      </c>
      <c r="S2051" s="16">
        <v>9.99</v>
      </c>
      <c r="T2051" s="75">
        <f t="shared" ca="1" si="110"/>
        <v>2.253842266651454E-2</v>
      </c>
      <c r="U2051" s="5">
        <f t="shared" ca="1" si="122"/>
        <v>19.327985685418579</v>
      </c>
      <c r="V2051" s="85">
        <v>20</v>
      </c>
      <c r="W2051" s="36">
        <f t="shared" ca="1" si="123"/>
        <v>-3.3600715729071064E-2</v>
      </c>
      <c r="X2051" s="32">
        <f t="shared" si="18"/>
        <v>1.0737122571389686</v>
      </c>
      <c r="Y2051" s="72">
        <f t="shared" ca="1" si="124"/>
        <v>947861.765144718</v>
      </c>
      <c r="Z2051" s="16">
        <v>909499.97702400002</v>
      </c>
      <c r="AA2051" s="36">
        <f t="shared" ca="1" si="125"/>
        <v>4.2178987454450124E-2</v>
      </c>
      <c r="AB2051" s="72"/>
      <c r="AC2051" s="16"/>
      <c r="AD2051" s="36"/>
      <c r="AE2051" s="24">
        <f t="shared" si="132"/>
        <v>1</v>
      </c>
      <c r="AH2051" s="25" t="str">
        <f t="shared" ca="1" si="7"/>
        <v>-</v>
      </c>
      <c r="AI2051" s="15">
        <f t="shared" ca="1" si="8"/>
        <v>20.319522653280835</v>
      </c>
      <c r="AJ2051" s="15">
        <f t="shared" ca="1" si="9"/>
        <v>19.700964820454885</v>
      </c>
      <c r="AK2051" s="17">
        <f t="shared" ca="1" si="10"/>
        <v>6.7274273175141633E-2</v>
      </c>
      <c r="AL2051" s="17">
        <f t="shared" ca="1" si="11"/>
        <v>8.409727605466813E-2</v>
      </c>
      <c r="AM2051" s="26">
        <f t="shared" ca="1" si="12"/>
        <v>1</v>
      </c>
      <c r="AN2051" s="26">
        <f t="shared" ca="1" si="13"/>
        <v>0</v>
      </c>
      <c r="AO2051" s="25">
        <f t="shared" si="20"/>
        <v>0</v>
      </c>
      <c r="AP2051" s="26">
        <f t="shared" si="21"/>
        <v>0</v>
      </c>
      <c r="AQ2051" s="25">
        <f t="shared" si="22"/>
        <v>1</v>
      </c>
      <c r="AR2051" s="26">
        <f t="shared" si="23"/>
        <v>0</v>
      </c>
      <c r="AT2051" s="74"/>
      <c r="AU2051">
        <f t="shared" si="121"/>
        <v>4547499.8851199998</v>
      </c>
      <c r="AY2051">
        <v>181900</v>
      </c>
      <c r="AZ2051">
        <v>207000</v>
      </c>
      <c r="BA2051">
        <f t="shared" si="107"/>
        <v>2070000</v>
      </c>
      <c r="BL2051" s="16">
        <v>828</v>
      </c>
      <c r="BM2051">
        <f t="shared" si="108"/>
        <v>8280</v>
      </c>
    </row>
    <row r="2052" spans="1:65" x14ac:dyDescent="0.2">
      <c r="A2052" s="41">
        <v>41045</v>
      </c>
      <c r="B2052" s="13">
        <v>24.4</v>
      </c>
      <c r="C2052" s="14">
        <v>25.45</v>
      </c>
      <c r="D2052" s="31">
        <f t="shared" si="14"/>
        <v>4133.7140364294864</v>
      </c>
      <c r="E2052" s="31">
        <f t="shared" si="15"/>
        <v>0</v>
      </c>
      <c r="F2052" s="16">
        <f t="shared" si="0"/>
        <v>4133.7140364294864</v>
      </c>
      <c r="G2052" s="16">
        <f t="shared" si="1"/>
        <v>24.4</v>
      </c>
      <c r="H2052" s="17">
        <f t="shared" si="2"/>
        <v>4.125736738703345E-2</v>
      </c>
      <c r="I2052">
        <v>22.27</v>
      </c>
      <c r="J2052" s="32">
        <f t="shared" si="16"/>
        <v>1.0209205020920502</v>
      </c>
      <c r="K2052" s="72">
        <f t="shared" ca="1" si="83"/>
        <v>1275.789196497459</v>
      </c>
      <c r="L2052" s="16">
        <v>1284.4799800000001</v>
      </c>
      <c r="M2052" s="21">
        <f t="shared" ca="1" si="84"/>
        <v>-6.7659937389923973E-3</v>
      </c>
      <c r="N2052" s="72"/>
      <c r="O2052" s="16"/>
      <c r="P2052" s="21"/>
      <c r="Q2052" s="33">
        <f t="shared" si="17"/>
        <v>0.97907949790794979</v>
      </c>
      <c r="R2052" s="5">
        <f t="shared" ca="1" si="109"/>
        <v>10.001035943143721</v>
      </c>
      <c r="S2052" s="16">
        <v>9.65</v>
      </c>
      <c r="T2052" s="75">
        <f t="shared" ca="1" si="110"/>
        <v>3.6376781672924442E-2</v>
      </c>
      <c r="U2052" s="5">
        <f t="shared" ca="1" si="122"/>
        <v>18.922986661623717</v>
      </c>
      <c r="V2052" s="85">
        <v>19.25</v>
      </c>
      <c r="W2052" s="36">
        <f t="shared" ca="1" si="123"/>
        <v>-1.6987705889677015E-2</v>
      </c>
      <c r="X2052" s="32">
        <f t="shared" si="18"/>
        <v>1.0418410041841004</v>
      </c>
      <c r="Y2052" s="72">
        <f t="shared" ca="1" si="124"/>
        <v>987456.26136148907</v>
      </c>
      <c r="Z2052" s="16">
        <v>970999.97546999995</v>
      </c>
      <c r="AA2052" s="36">
        <f t="shared" ca="1" si="125"/>
        <v>1.6947771686115311E-2</v>
      </c>
      <c r="AB2052" s="72"/>
      <c r="AC2052" s="16"/>
      <c r="AD2052" s="36"/>
      <c r="AE2052" s="24">
        <v>24</v>
      </c>
      <c r="AH2052" s="25" t="str">
        <f t="shared" ca="1" si="7"/>
        <v>-</v>
      </c>
      <c r="AI2052" s="15">
        <f t="shared" ca="1" si="8"/>
        <v>20.536305550052493</v>
      </c>
      <c r="AJ2052" s="15">
        <f t="shared" ca="1" si="9"/>
        <v>19.818668340457162</v>
      </c>
      <c r="AK2052" s="17">
        <f t="shared" ca="1" si="10"/>
        <v>6.2642564565044037E-2</v>
      </c>
      <c r="AL2052" s="17">
        <f t="shared" ca="1" si="11"/>
        <v>8.0798567938376087E-2</v>
      </c>
      <c r="AM2052" s="26">
        <f t="shared" ca="1" si="12"/>
        <v>1</v>
      </c>
      <c r="AN2052" s="26">
        <f t="shared" ca="1" si="13"/>
        <v>0</v>
      </c>
      <c r="AO2052" s="25">
        <f t="shared" si="20"/>
        <v>0</v>
      </c>
      <c r="AP2052" s="26">
        <f t="shared" si="21"/>
        <v>0</v>
      </c>
      <c r="AQ2052" s="25">
        <f t="shared" si="22"/>
        <v>1</v>
      </c>
      <c r="AR2052" s="26">
        <f t="shared" si="23"/>
        <v>0</v>
      </c>
      <c r="AT2052" s="74"/>
      <c r="AU2052">
        <f t="shared" si="121"/>
        <v>4854999.8773499997</v>
      </c>
      <c r="AY2052">
        <v>194200</v>
      </c>
      <c r="AZ2052">
        <v>221500</v>
      </c>
      <c r="BA2052">
        <f t="shared" si="107"/>
        <v>2215000</v>
      </c>
      <c r="BL2052" s="16">
        <v>886</v>
      </c>
      <c r="BM2052">
        <f t="shared" si="108"/>
        <v>8860</v>
      </c>
    </row>
    <row r="2053" spans="1:65" x14ac:dyDescent="0.2">
      <c r="A2053" s="40">
        <v>41046</v>
      </c>
      <c r="B2053" s="13">
        <v>26.2</v>
      </c>
      <c r="C2053" s="14">
        <v>26.7</v>
      </c>
      <c r="D2053" s="31">
        <f t="shared" si="14"/>
        <v>3961.475951578258</v>
      </c>
      <c r="E2053" s="31">
        <f t="shared" si="15"/>
        <v>165.13199490648245</v>
      </c>
      <c r="F2053" s="16">
        <f t="shared" si="0"/>
        <v>4126.6079464847408</v>
      </c>
      <c r="G2053" s="16">
        <f t="shared" si="1"/>
        <v>26.220008200081999</v>
      </c>
      <c r="H2053" s="17">
        <f t="shared" si="2"/>
        <v>1.8726591760299671E-2</v>
      </c>
      <c r="I2053">
        <v>24.49</v>
      </c>
      <c r="J2053" s="32">
        <f t="shared" si="16"/>
        <v>1.0727432177096419</v>
      </c>
      <c r="K2053" s="72">
        <f t="shared" ca="1" si="83"/>
        <v>1368.5384129263859</v>
      </c>
      <c r="L2053" s="16">
        <v>1344</v>
      </c>
      <c r="M2053" s="21">
        <f t="shared" ca="1" si="84"/>
        <v>1.825774771308478E-2</v>
      </c>
      <c r="N2053" s="72"/>
      <c r="O2053" s="16"/>
      <c r="P2053" s="21"/>
      <c r="Q2053" s="33">
        <f t="shared" si="17"/>
        <v>0.92725678229035824</v>
      </c>
      <c r="R2053" s="5">
        <f t="shared" ca="1" si="109"/>
        <v>9.2731420852128252</v>
      </c>
      <c r="S2053" s="16">
        <v>9.19</v>
      </c>
      <c r="T2053" s="75">
        <f t="shared" ca="1" si="110"/>
        <v>9.0470168893172723E-3</v>
      </c>
      <c r="U2053" s="5">
        <f t="shared" ca="1" si="122"/>
        <v>17.5458670122547</v>
      </c>
      <c r="V2053" s="85">
        <v>18.329999999999998</v>
      </c>
      <c r="W2053" s="36">
        <f t="shared" ca="1" si="123"/>
        <v>-4.2778668180321798E-2</v>
      </c>
      <c r="X2053" s="32">
        <f t="shared" si="18"/>
        <v>1.1454864354192835</v>
      </c>
      <c r="Y2053" s="72">
        <f t="shared" ca="1" si="124"/>
        <v>1131043.3105597247</v>
      </c>
      <c r="Z2053" s="16">
        <v>1065999.9730710001</v>
      </c>
      <c r="AA2053" s="36">
        <f t="shared" ca="1" si="125"/>
        <v>6.1016265602093459E-2</v>
      </c>
      <c r="AB2053" s="72"/>
      <c r="AC2053" s="16"/>
      <c r="AD2053" s="36"/>
      <c r="AE2053" s="24">
        <f t="shared" ref="AE2053:AE2075" si="133">AE2052-1</f>
        <v>23</v>
      </c>
      <c r="AH2053" s="25" t="str">
        <f t="shared" ca="1" si="7"/>
        <v>-</v>
      </c>
      <c r="AI2053" s="15">
        <f t="shared" ca="1" si="8"/>
        <v>20.806305940532585</v>
      </c>
      <c r="AJ2053" s="15">
        <f t="shared" ca="1" si="9"/>
        <v>19.996396608635209</v>
      </c>
      <c r="AK2053" s="17">
        <f t="shared" ca="1" si="10"/>
        <v>5.5466180354232043E-2</v>
      </c>
      <c r="AL2053" s="17">
        <f t="shared" ca="1" si="11"/>
        <v>7.5208162615702498E-2</v>
      </c>
      <c r="AM2053" s="26">
        <f t="shared" ca="1" si="12"/>
        <v>1</v>
      </c>
      <c r="AN2053" s="26">
        <f t="shared" ca="1" si="13"/>
        <v>0</v>
      </c>
      <c r="AO2053" s="25">
        <f t="shared" si="20"/>
        <v>0</v>
      </c>
      <c r="AP2053" s="26">
        <f t="shared" si="21"/>
        <v>0</v>
      </c>
      <c r="AQ2053" s="25">
        <f t="shared" si="22"/>
        <v>1</v>
      </c>
      <c r="AR2053" s="26">
        <f t="shared" si="23"/>
        <v>0</v>
      </c>
      <c r="AT2053" s="74"/>
      <c r="AU2053">
        <f t="shared" si="121"/>
        <v>5329999.8653549999</v>
      </c>
      <c r="AY2053">
        <v>213200</v>
      </c>
      <c r="AZ2053">
        <v>238250</v>
      </c>
      <c r="BA2053">
        <f t="shared" si="107"/>
        <v>2382500</v>
      </c>
      <c r="BL2053" s="16">
        <v>953</v>
      </c>
      <c r="BM2053">
        <f t="shared" si="108"/>
        <v>9530</v>
      </c>
    </row>
    <row r="2054" spans="1:65" x14ac:dyDescent="0.2">
      <c r="A2054" s="44">
        <v>41047</v>
      </c>
      <c r="B2054" s="45">
        <v>28.2</v>
      </c>
      <c r="C2054" s="54">
        <v>28.15</v>
      </c>
      <c r="D2054" s="31">
        <f t="shared" si="14"/>
        <v>3789.2378667270295</v>
      </c>
      <c r="E2054" s="31">
        <f t="shared" si="15"/>
        <v>334.14464745712627</v>
      </c>
      <c r="F2054" s="31">
        <f t="shared" si="0"/>
        <v>4123.3825141841562</v>
      </c>
      <c r="G2054" s="31">
        <f t="shared" si="1"/>
        <v>28.19594817305564</v>
      </c>
      <c r="H2054" s="55">
        <f t="shared" si="2"/>
        <v>-1.7761989342806039E-3</v>
      </c>
      <c r="I2054" s="1">
        <v>25.1</v>
      </c>
      <c r="J2054" s="32">
        <f t="shared" si="16"/>
        <v>1.0745194848490909</v>
      </c>
      <c r="K2054" s="72">
        <f t="shared" ca="1" si="83"/>
        <v>1470.4612402515102</v>
      </c>
      <c r="L2054" s="31">
        <v>1431.040039</v>
      </c>
      <c r="M2054" s="21">
        <f t="shared" ca="1" si="84"/>
        <v>2.7547238495896607E-2</v>
      </c>
      <c r="N2054" s="72"/>
      <c r="O2054" s="16"/>
      <c r="P2054" s="21"/>
      <c r="Q2054" s="33">
        <f t="shared" si="17"/>
        <v>0.92548051515090923</v>
      </c>
      <c r="R2054" s="5">
        <f t="shared" ca="1" si="109"/>
        <v>8.5817547945786234</v>
      </c>
      <c r="S2054" s="16">
        <v>8.57</v>
      </c>
      <c r="T2054" s="75">
        <f t="shared" ca="1" si="110"/>
        <v>1.3716213043901005E-3</v>
      </c>
      <c r="U2054" s="5">
        <f t="shared" ca="1" si="122"/>
        <v>16.237802114046751</v>
      </c>
      <c r="V2054" s="85">
        <v>17.100000000000001</v>
      </c>
      <c r="W2054" s="36">
        <f t="shared" ca="1" si="123"/>
        <v>-5.0420929003114054E-2</v>
      </c>
      <c r="X2054" s="32">
        <f t="shared" si="18"/>
        <v>1.1490389696981815</v>
      </c>
      <c r="Y2054" s="72">
        <f t="shared" ca="1" si="124"/>
        <v>1299527.3086607857</v>
      </c>
      <c r="Z2054" s="16">
        <v>1203999.9695840001</v>
      </c>
      <c r="AA2054" s="36">
        <f t="shared" ca="1" si="125"/>
        <v>7.9341645755848081E-2</v>
      </c>
      <c r="AB2054" s="72"/>
      <c r="AC2054" s="16"/>
      <c r="AD2054" s="36"/>
      <c r="AE2054" s="57">
        <f t="shared" si="133"/>
        <v>22</v>
      </c>
      <c r="AH2054" s="25" t="str">
        <f t="shared" ca="1" si="7"/>
        <v>-</v>
      </c>
      <c r="AI2054" s="15">
        <f t="shared" ca="1" si="8"/>
        <v>21.173054716046018</v>
      </c>
      <c r="AJ2054" s="15">
        <f t="shared" ca="1" si="9"/>
        <v>20.242639247002419</v>
      </c>
      <c r="AK2054" s="17">
        <f t="shared" ca="1" si="10"/>
        <v>4.3179739524657701E-2</v>
      </c>
      <c r="AL2054" s="17">
        <f t="shared" ca="1" si="11"/>
        <v>6.8015869394132608E-2</v>
      </c>
      <c r="AM2054" s="26">
        <f t="shared" ca="1" si="12"/>
        <v>1</v>
      </c>
      <c r="AN2054" s="26">
        <f t="shared" ca="1" si="13"/>
        <v>0</v>
      </c>
      <c r="AO2054" s="25">
        <f t="shared" si="20"/>
        <v>0</v>
      </c>
      <c r="AP2054" s="26">
        <f t="shared" si="21"/>
        <v>0</v>
      </c>
      <c r="AQ2054" s="25">
        <f t="shared" si="22"/>
        <v>1</v>
      </c>
      <c r="AR2054" s="26">
        <f t="shared" si="23"/>
        <v>0</v>
      </c>
      <c r="AT2054" s="74"/>
      <c r="AU2054">
        <f t="shared" si="121"/>
        <v>6019999.8479200006</v>
      </c>
      <c r="AY2054">
        <v>240800</v>
      </c>
      <c r="AZ2054">
        <v>270000</v>
      </c>
      <c r="BA2054">
        <f t="shared" si="107"/>
        <v>2700000</v>
      </c>
      <c r="BL2054" s="16">
        <v>1080</v>
      </c>
      <c r="BM2054">
        <f t="shared" si="108"/>
        <v>10800</v>
      </c>
    </row>
    <row r="2055" spans="1:65" x14ac:dyDescent="0.2">
      <c r="A2055" s="40">
        <v>41050</v>
      </c>
      <c r="B2055" s="13">
        <v>24.25</v>
      </c>
      <c r="C2055" s="14">
        <v>25.85</v>
      </c>
      <c r="D2055" s="31">
        <f t="shared" si="14"/>
        <v>3616.9997818758011</v>
      </c>
      <c r="E2055" s="31">
        <f t="shared" si="15"/>
        <v>506.68866141111016</v>
      </c>
      <c r="F2055" s="16">
        <f t="shared" si="0"/>
        <v>4123.688443286911</v>
      </c>
      <c r="G2055" s="16">
        <f t="shared" si="1"/>
        <v>24.446596292229</v>
      </c>
      <c r="H2055" s="17">
        <f t="shared" si="2"/>
        <v>6.1895551257253434E-2</v>
      </c>
      <c r="I2055">
        <v>22.01</v>
      </c>
      <c r="J2055" s="32">
        <f t="shared" si="16"/>
        <v>0.86708948130361596</v>
      </c>
      <c r="K2055" s="72">
        <f t="shared" ca="1" si="83"/>
        <v>1274.9694940161105</v>
      </c>
      <c r="L2055" s="16">
        <v>1273.599976</v>
      </c>
      <c r="M2055" s="21">
        <f t="shared" ca="1" si="84"/>
        <v>1.0753125329130287E-3</v>
      </c>
      <c r="N2055" s="72"/>
      <c r="O2055" s="16"/>
      <c r="P2055" s="21"/>
      <c r="Q2055" s="33">
        <f t="shared" si="17"/>
        <v>1.1329105186963839</v>
      </c>
      <c r="R2055" s="5">
        <f t="shared" ca="1" si="109"/>
        <v>9.7219552549091173</v>
      </c>
      <c r="S2055" s="16">
        <v>9.48</v>
      </c>
      <c r="T2055" s="75">
        <f t="shared" ca="1" si="110"/>
        <v>2.552270621404186E-2</v>
      </c>
      <c r="U2055" s="5">
        <f t="shared" ca="1" si="122"/>
        <v>18.395347021276176</v>
      </c>
      <c r="V2055" s="85">
        <v>18.95</v>
      </c>
      <c r="W2055" s="36">
        <f t="shared" ca="1" si="123"/>
        <v>-2.9269286476191179E-2</v>
      </c>
      <c r="X2055" s="32">
        <f t="shared" si="18"/>
        <v>0.73417896260723192</v>
      </c>
      <c r="Y2055" s="72">
        <f t="shared" ca="1" si="124"/>
        <v>954022.81999199046</v>
      </c>
      <c r="Z2055" s="16">
        <v>927999.97655699996</v>
      </c>
      <c r="AA2055" s="36">
        <f t="shared" ca="1" si="125"/>
        <v>2.8041857858163551E-2</v>
      </c>
      <c r="AB2055" s="72"/>
      <c r="AC2055" s="16"/>
      <c r="AD2055" s="36"/>
      <c r="AE2055" s="24">
        <f t="shared" si="133"/>
        <v>21</v>
      </c>
      <c r="AH2055" s="25" t="str">
        <f t="shared" ca="1" si="7"/>
        <v>-</v>
      </c>
      <c r="AI2055" s="15">
        <f t="shared" ca="1" si="8"/>
        <v>21.389443744550736</v>
      </c>
      <c r="AJ2055" s="15">
        <f t="shared" ca="1" si="9"/>
        <v>20.387747135113862</v>
      </c>
      <c r="AK2055" s="17">
        <f t="shared" ca="1" si="10"/>
        <v>4.1921590660125872E-2</v>
      </c>
      <c r="AL2055" s="17">
        <f t="shared" ca="1" si="11"/>
        <v>6.5370693705031069E-2</v>
      </c>
      <c r="AM2055" s="26">
        <f t="shared" ca="1" si="12"/>
        <v>1</v>
      </c>
      <c r="AN2055" s="26">
        <f t="shared" ca="1" si="13"/>
        <v>0</v>
      </c>
      <c r="AO2055" s="25">
        <f t="shared" si="20"/>
        <v>0</v>
      </c>
      <c r="AP2055" s="26">
        <f t="shared" si="21"/>
        <v>0</v>
      </c>
      <c r="AQ2055" s="25">
        <f t="shared" si="22"/>
        <v>1</v>
      </c>
      <c r="AR2055" s="26">
        <f t="shared" si="23"/>
        <v>0</v>
      </c>
      <c r="AT2055" s="74"/>
      <c r="AU2055">
        <f t="shared" si="121"/>
        <v>4639999.8827849999</v>
      </c>
      <c r="AY2055">
        <v>185600</v>
      </c>
      <c r="AZ2055">
        <v>218000</v>
      </c>
      <c r="BA2055">
        <f t="shared" si="107"/>
        <v>2180000</v>
      </c>
      <c r="BL2055" s="16">
        <v>872</v>
      </c>
      <c r="BM2055">
        <f t="shared" si="108"/>
        <v>8720</v>
      </c>
    </row>
    <row r="2056" spans="1:65" x14ac:dyDescent="0.2">
      <c r="A2056" s="40">
        <v>41051</v>
      </c>
      <c r="B2056" s="13">
        <v>24.95</v>
      </c>
      <c r="C2056" s="14">
        <v>26.5</v>
      </c>
      <c r="D2056" s="31">
        <f t="shared" si="14"/>
        <v>3444.7616970245726</v>
      </c>
      <c r="E2056" s="31">
        <f t="shared" si="15"/>
        <v>668.26597505297832</v>
      </c>
      <c r="F2056" s="16">
        <f t="shared" si="0"/>
        <v>4113.027672077551</v>
      </c>
      <c r="G2056" s="16">
        <f t="shared" si="1"/>
        <v>25.20183692985195</v>
      </c>
      <c r="H2056" s="17">
        <f t="shared" si="2"/>
        <v>5.8490566037735836E-2</v>
      </c>
      <c r="I2056">
        <v>22.48</v>
      </c>
      <c r="J2056" s="32">
        <f t="shared" si="16"/>
        <v>1.0282283695387147</v>
      </c>
      <c r="K2056" s="72">
        <f t="shared" ca="1" si="83"/>
        <v>1310.906358839442</v>
      </c>
      <c r="L2056" s="16">
        <v>1319.040039</v>
      </c>
      <c r="M2056" s="21">
        <f t="shared" ca="1" si="84"/>
        <v>-6.1663633552203456E-3</v>
      </c>
      <c r="N2056" s="72"/>
      <c r="O2056" s="16"/>
      <c r="P2056" s="21"/>
      <c r="Q2056" s="33">
        <f t="shared" si="17"/>
        <v>0.97177163046128545</v>
      </c>
      <c r="R2056" s="5">
        <f t="shared" ca="1" si="109"/>
        <v>9.4471267380640906</v>
      </c>
      <c r="S2056" s="16">
        <v>9.15</v>
      </c>
      <c r="T2056" s="75">
        <f t="shared" ca="1" si="110"/>
        <v>3.2472867547988012E-2</v>
      </c>
      <c r="U2056" s="5">
        <f t="shared" ca="1" si="122"/>
        <v>17.875464372546048</v>
      </c>
      <c r="V2056" s="85">
        <v>18.190000000000001</v>
      </c>
      <c r="W2056" s="36">
        <f t="shared" ca="1" si="123"/>
        <v>-1.7291678254752776E-2</v>
      </c>
      <c r="X2056" s="32">
        <f t="shared" si="18"/>
        <v>1.0564567390774291</v>
      </c>
      <c r="Y2056" s="72">
        <f t="shared" ca="1" si="124"/>
        <v>1007817.5054241936</v>
      </c>
      <c r="Z2056" s="16">
        <v>992999.97491500003</v>
      </c>
      <c r="AA2056" s="36">
        <f t="shared" ca="1" si="125"/>
        <v>1.4921984776950184E-2</v>
      </c>
      <c r="AB2056" s="72"/>
      <c r="AC2056" s="16"/>
      <c r="AD2056" s="36"/>
      <c r="AE2056" s="24">
        <f t="shared" si="133"/>
        <v>20</v>
      </c>
      <c r="AH2056" s="25" t="str">
        <f t="shared" ca="1" si="7"/>
        <v>-</v>
      </c>
      <c r="AI2056" s="15">
        <f t="shared" ca="1" si="8"/>
        <v>21.595756356745717</v>
      </c>
      <c r="AJ2056" s="15">
        <f t="shared" ca="1" si="9"/>
        <v>20.580684035326168</v>
      </c>
      <c r="AK2056" s="17">
        <f t="shared" ca="1" si="10"/>
        <v>4.406132268090792E-2</v>
      </c>
      <c r="AL2056" s="17">
        <f t="shared" ca="1" si="11"/>
        <v>6.2776354082389546E-2</v>
      </c>
      <c r="AM2056" s="26">
        <f t="shared" ca="1" si="12"/>
        <v>1</v>
      </c>
      <c r="AN2056" s="26">
        <f t="shared" ca="1" si="13"/>
        <v>0</v>
      </c>
      <c r="AO2056" s="25">
        <f t="shared" si="20"/>
        <v>0</v>
      </c>
      <c r="AP2056" s="26">
        <f t="shared" si="21"/>
        <v>0</v>
      </c>
      <c r="AQ2056" s="25">
        <f t="shared" si="22"/>
        <v>1</v>
      </c>
      <c r="AR2056" s="26">
        <f t="shared" si="23"/>
        <v>0</v>
      </c>
      <c r="AT2056" s="74"/>
      <c r="AU2056">
        <f t="shared" si="121"/>
        <v>4964999.8745750003</v>
      </c>
      <c r="AY2056">
        <v>198600</v>
      </c>
      <c r="AZ2056">
        <v>227500</v>
      </c>
      <c r="BA2056">
        <f t="shared" si="107"/>
        <v>2275000</v>
      </c>
      <c r="BL2056" s="16">
        <v>910</v>
      </c>
      <c r="BM2056">
        <f t="shared" si="108"/>
        <v>9100</v>
      </c>
    </row>
    <row r="2057" spans="1:65" x14ac:dyDescent="0.2">
      <c r="A2057" s="40">
        <v>41052</v>
      </c>
      <c r="B2057" s="13">
        <v>24.8</v>
      </c>
      <c r="C2057" s="14">
        <v>26.35</v>
      </c>
      <c r="D2057" s="31">
        <f t="shared" si="14"/>
        <v>3272.5236121733442</v>
      </c>
      <c r="E2057" s="31">
        <f t="shared" si="15"/>
        <v>830.42975682800306</v>
      </c>
      <c r="F2057" s="16">
        <f t="shared" si="0"/>
        <v>4102.9533690013468</v>
      </c>
      <c r="G2057" s="16">
        <f t="shared" si="1"/>
        <v>25.113716975876017</v>
      </c>
      <c r="H2057" s="17">
        <f t="shared" si="2"/>
        <v>5.8823529411764719E-2</v>
      </c>
      <c r="I2057">
        <v>22.33</v>
      </c>
      <c r="J2057" s="32">
        <f t="shared" si="16"/>
        <v>0.99406263139571927</v>
      </c>
      <c r="K2057" s="72">
        <f t="shared" ca="1" si="83"/>
        <v>1303.0698988667689</v>
      </c>
      <c r="L2057" s="16">
        <v>1297.280029</v>
      </c>
      <c r="M2057" s="21">
        <f t="shared" ca="1" si="84"/>
        <v>4.4630840969871032E-3</v>
      </c>
      <c r="N2057" s="72"/>
      <c r="O2057" s="16"/>
      <c r="P2057" s="21"/>
      <c r="Q2057" s="33">
        <f t="shared" si="17"/>
        <v>1.0059373686042807</v>
      </c>
      <c r="R2057" s="5">
        <f t="shared" ca="1" si="109"/>
        <v>9.5028219202040312</v>
      </c>
      <c r="S2057" s="16">
        <v>9.3000000000000007</v>
      </c>
      <c r="T2057" s="75">
        <f t="shared" ca="1" si="110"/>
        <v>2.1808808624089293E-2</v>
      </c>
      <c r="U2057" s="5">
        <f t="shared" ca="1" si="122"/>
        <v>17.980981985713001</v>
      </c>
      <c r="V2057" s="85">
        <v>18.54</v>
      </c>
      <c r="W2057" s="36">
        <f t="shared" ca="1" si="123"/>
        <v>-3.0151996455609401E-2</v>
      </c>
      <c r="X2057" s="32">
        <f t="shared" si="18"/>
        <v>0.98812526279143864</v>
      </c>
      <c r="Y2057" s="72">
        <f t="shared" ca="1" si="124"/>
        <v>995784.39739172184</v>
      </c>
      <c r="Z2057" s="16">
        <v>960499.97573599999</v>
      </c>
      <c r="AA2057" s="36">
        <f t="shared" ca="1" si="125"/>
        <v>3.67354737606157E-2</v>
      </c>
      <c r="AB2057" s="72"/>
      <c r="AC2057" s="16"/>
      <c r="AD2057" s="36"/>
      <c r="AE2057" s="24">
        <f t="shared" si="133"/>
        <v>19</v>
      </c>
      <c r="AH2057" s="25" t="str">
        <f t="shared" ca="1" si="7"/>
        <v>-</v>
      </c>
      <c r="AI2057" s="15">
        <f t="shared" ca="1" si="8"/>
        <v>21.833090776285992</v>
      </c>
      <c r="AJ2057" s="15">
        <f t="shared" ca="1" si="9"/>
        <v>20.8036888902603</v>
      </c>
      <c r="AK2057" s="17">
        <f t="shared" ca="1" si="10"/>
        <v>3.9569567819967753E-2</v>
      </c>
      <c r="AL2057" s="17">
        <f t="shared" ca="1" si="11"/>
        <v>6.0062550356410373E-2</v>
      </c>
      <c r="AM2057" s="26">
        <f t="shared" ca="1" si="12"/>
        <v>1</v>
      </c>
      <c r="AN2057" s="26">
        <f t="shared" ca="1" si="13"/>
        <v>0</v>
      </c>
      <c r="AO2057" s="25">
        <f t="shared" si="20"/>
        <v>0</v>
      </c>
      <c r="AP2057" s="26">
        <f t="shared" si="21"/>
        <v>0</v>
      </c>
      <c r="AQ2057" s="25">
        <f t="shared" si="22"/>
        <v>1</v>
      </c>
      <c r="AR2057" s="26">
        <f t="shared" si="23"/>
        <v>0</v>
      </c>
      <c r="AT2057" s="74"/>
      <c r="AU2057">
        <f t="shared" si="121"/>
        <v>4802499.8786800001</v>
      </c>
      <c r="AY2057">
        <v>192100</v>
      </c>
      <c r="AZ2057">
        <v>217250</v>
      </c>
      <c r="BA2057">
        <f t="shared" si="107"/>
        <v>2172500</v>
      </c>
      <c r="BL2057" s="16">
        <v>869</v>
      </c>
      <c r="BM2057">
        <f t="shared" si="108"/>
        <v>8690</v>
      </c>
    </row>
    <row r="2058" spans="1:65" x14ac:dyDescent="0.2">
      <c r="A2058" s="44">
        <v>41053</v>
      </c>
      <c r="B2058" s="45">
        <v>24.25</v>
      </c>
      <c r="C2058" s="54">
        <v>26</v>
      </c>
      <c r="D2058" s="31">
        <f t="shared" si="14"/>
        <v>3100.2855273221157</v>
      </c>
      <c r="E2058" s="31">
        <f t="shared" si="15"/>
        <v>992.53618962915948</v>
      </c>
      <c r="F2058" s="31">
        <f t="shared" si="0"/>
        <v>4092.8217169512754</v>
      </c>
      <c r="G2058" s="31">
        <f t="shared" si="1"/>
        <v>24.674386511793838</v>
      </c>
      <c r="H2058" s="55">
        <f t="shared" si="2"/>
        <v>6.7307692307692291E-2</v>
      </c>
      <c r="I2058" s="1">
        <v>21.54</v>
      </c>
      <c r="J2058" s="32">
        <f t="shared" si="16"/>
        <v>0.98008019656671674</v>
      </c>
      <c r="K2058" s="72">
        <f t="shared" ca="1" si="83"/>
        <v>1277.0609372834438</v>
      </c>
      <c r="L2058" s="31">
        <v>1306.880005</v>
      </c>
      <c r="M2058" s="21">
        <f t="shared" ca="1" si="84"/>
        <v>-2.2816989779070207E-2</v>
      </c>
      <c r="N2058" s="72"/>
      <c r="O2058" s="16"/>
      <c r="P2058" s="21"/>
      <c r="Q2058" s="33">
        <f t="shared" si="17"/>
        <v>1.0199198034332833</v>
      </c>
      <c r="R2058" s="5">
        <f t="shared" ca="1" si="109"/>
        <v>9.69171250409957</v>
      </c>
      <c r="S2058" s="16">
        <v>9.2200000000000006</v>
      </c>
      <c r="T2058" s="75">
        <f t="shared" ca="1" si="110"/>
        <v>5.1161876800387127E-2</v>
      </c>
      <c r="U2058" s="5">
        <f t="shared" ca="1" si="122"/>
        <v>18.338531763329613</v>
      </c>
      <c r="V2058" s="85">
        <v>18.38</v>
      </c>
      <c r="W2058" s="36">
        <f t="shared" ca="1" si="123"/>
        <v>-2.2561608634595466E-3</v>
      </c>
      <c r="X2058" s="32">
        <f t="shared" si="18"/>
        <v>0.96016039313343349</v>
      </c>
      <c r="Y2058" s="72">
        <f t="shared" ca="1" si="124"/>
        <v>956049.8137038406</v>
      </c>
      <c r="Z2058" s="16">
        <v>974999.97536899999</v>
      </c>
      <c r="AA2058" s="36">
        <f t="shared" ca="1" si="125"/>
        <v>-1.9436063737322134E-2</v>
      </c>
      <c r="AB2058" s="72"/>
      <c r="AC2058" s="16"/>
      <c r="AD2058" s="36"/>
      <c r="AE2058" s="57">
        <f t="shared" si="133"/>
        <v>18</v>
      </c>
      <c r="AH2058" s="25" t="str">
        <f t="shared" ca="1" si="7"/>
        <v>-</v>
      </c>
      <c r="AI2058" s="15">
        <f t="shared" ca="1" si="8"/>
        <v>22.099821252710875</v>
      </c>
      <c r="AJ2058" s="15">
        <f t="shared" ca="1" si="9"/>
        <v>20.967452038487156</v>
      </c>
      <c r="AK2058" s="17">
        <f t="shared" ca="1" si="10"/>
        <v>4.391128864007756E-2</v>
      </c>
      <c r="AL2058" s="17">
        <f t="shared" ca="1" si="11"/>
        <v>5.8316900173260196E-2</v>
      </c>
      <c r="AM2058" s="26">
        <f t="shared" ca="1" si="12"/>
        <v>1</v>
      </c>
      <c r="AN2058" s="26">
        <f t="shared" ca="1" si="13"/>
        <v>0</v>
      </c>
      <c r="AO2058" s="25">
        <f t="shared" si="20"/>
        <v>0</v>
      </c>
      <c r="AP2058" s="26">
        <f t="shared" si="21"/>
        <v>0</v>
      </c>
      <c r="AQ2058" s="25">
        <f t="shared" si="22"/>
        <v>1</v>
      </c>
      <c r="AR2058" s="26">
        <f t="shared" si="23"/>
        <v>0</v>
      </c>
      <c r="AT2058" s="74"/>
      <c r="AU2058">
        <f t="shared" si="121"/>
        <v>4874999.8768450003</v>
      </c>
      <c r="AY2058">
        <v>195000</v>
      </c>
      <c r="AZ2058">
        <v>220000</v>
      </c>
      <c r="BA2058">
        <f t="shared" si="107"/>
        <v>2200000</v>
      </c>
      <c r="BL2058" s="16">
        <v>880</v>
      </c>
      <c r="BM2058">
        <f t="shared" si="108"/>
        <v>8800</v>
      </c>
    </row>
    <row r="2059" spans="1:65" x14ac:dyDescent="0.2">
      <c r="A2059" s="40">
        <v>41054</v>
      </c>
      <c r="B2059" s="13">
        <v>24.55</v>
      </c>
      <c r="C2059" s="14">
        <v>26.1</v>
      </c>
      <c r="D2059" s="31">
        <f t="shared" si="14"/>
        <v>2928.0474424708873</v>
      </c>
      <c r="E2059" s="31">
        <f t="shared" si="15"/>
        <v>1153.1813264615555</v>
      </c>
      <c r="F2059" s="16">
        <f t="shared" si="0"/>
        <v>4081.228768932443</v>
      </c>
      <c r="G2059" s="16">
        <f t="shared" si="1"/>
        <v>24.987963945962029</v>
      </c>
      <c r="H2059" s="17">
        <f t="shared" si="2"/>
        <v>5.9386973180076685E-2</v>
      </c>
      <c r="I2059">
        <v>21.76</v>
      </c>
      <c r="J2059" s="32">
        <f t="shared" si="16"/>
        <v>1.0098401165892863</v>
      </c>
      <c r="K2059" s="72">
        <f t="shared" ca="1" si="83"/>
        <v>1289.5747902743547</v>
      </c>
      <c r="L2059" s="16">
        <v>1293.4399410000001</v>
      </c>
      <c r="M2059" s="21">
        <f t="shared" ca="1" si="84"/>
        <v>-2.9882722831778047E-3</v>
      </c>
      <c r="N2059" s="72"/>
      <c r="O2059" s="16"/>
      <c r="P2059" s="21"/>
      <c r="Q2059" s="33">
        <f t="shared" si="17"/>
        <v>0.9901598834107137</v>
      </c>
      <c r="R2059" s="5">
        <f t="shared" ca="1" si="109"/>
        <v>9.5959451520011072</v>
      </c>
      <c r="S2059" s="16">
        <v>9.3000000000000007</v>
      </c>
      <c r="T2059" s="75">
        <f t="shared" ca="1" si="110"/>
        <v>3.1822059354957688E-2</v>
      </c>
      <c r="U2059" s="5">
        <f t="shared" ca="1" si="122"/>
        <v>18.157456823017206</v>
      </c>
      <c r="V2059" s="85">
        <v>18.61</v>
      </c>
      <c r="W2059" s="36">
        <f t="shared" ca="1" si="123"/>
        <v>-2.4317204566512263E-2</v>
      </c>
      <c r="X2059" s="32">
        <f t="shared" si="18"/>
        <v>1.0196802331785726</v>
      </c>
      <c r="Y2059" s="72">
        <f t="shared" ca="1" si="124"/>
        <v>974800.93804452207</v>
      </c>
      <c r="Z2059" s="16">
        <v>954999.975875</v>
      </c>
      <c r="AA2059" s="36">
        <f t="shared" ca="1" si="125"/>
        <v>2.0733992324324227E-2</v>
      </c>
      <c r="AB2059" s="72"/>
      <c r="AC2059" s="16"/>
      <c r="AD2059" s="36"/>
      <c r="AE2059" s="24">
        <f t="shared" si="133"/>
        <v>17</v>
      </c>
      <c r="AH2059" s="25" t="str">
        <f t="shared" ca="1" si="7"/>
        <v>-</v>
      </c>
      <c r="AI2059" s="15">
        <f t="shared" ca="1" si="8"/>
        <v>22.401953449577928</v>
      </c>
      <c r="AJ2059" s="15">
        <f t="shared" ca="1" si="9"/>
        <v>21.134683132257724</v>
      </c>
      <c r="AK2059" s="17">
        <f t="shared" ca="1" si="10"/>
        <v>5.0688018876707062E-2</v>
      </c>
      <c r="AL2059" s="17">
        <f t="shared" ca="1" si="11"/>
        <v>5.6706201568791144E-2</v>
      </c>
      <c r="AM2059" s="26">
        <f t="shared" ca="1" si="12"/>
        <v>1</v>
      </c>
      <c r="AN2059" s="26">
        <f t="shared" ca="1" si="13"/>
        <v>0</v>
      </c>
      <c r="AO2059" s="25">
        <f t="shared" si="20"/>
        <v>0</v>
      </c>
      <c r="AP2059" s="26">
        <f t="shared" si="21"/>
        <v>0</v>
      </c>
      <c r="AQ2059" s="25">
        <f t="shared" si="22"/>
        <v>1</v>
      </c>
      <c r="AR2059" s="26">
        <f t="shared" si="23"/>
        <v>0</v>
      </c>
      <c r="AT2059" s="74"/>
      <c r="AU2059">
        <f t="shared" si="121"/>
        <v>4774999.8793749996</v>
      </c>
      <c r="AY2059">
        <v>191000</v>
      </c>
      <c r="AZ2059">
        <v>218000</v>
      </c>
      <c r="BA2059">
        <f t="shared" si="107"/>
        <v>2180000</v>
      </c>
      <c r="BL2059" s="16">
        <v>872</v>
      </c>
      <c r="BM2059">
        <f t="shared" si="108"/>
        <v>8720</v>
      </c>
    </row>
    <row r="2060" spans="1:65" x14ac:dyDescent="0.2">
      <c r="A2060" s="40">
        <v>41058</v>
      </c>
      <c r="B2060" s="13">
        <v>23</v>
      </c>
      <c r="C2060" s="14">
        <v>24.8</v>
      </c>
      <c r="D2060" s="31">
        <f t="shared" si="14"/>
        <v>2755.8093576196588</v>
      </c>
      <c r="E2060" s="31">
        <f t="shared" si="15"/>
        <v>1315.1907127871366</v>
      </c>
      <c r="F2060" s="31">
        <f t="shared" si="0"/>
        <v>4071.0000704067952</v>
      </c>
      <c r="G2060" s="16">
        <f t="shared" si="1"/>
        <v>23.581513938117006</v>
      </c>
      <c r="H2060" s="17">
        <f t="shared" si="2"/>
        <v>7.2580645161290369E-2</v>
      </c>
      <c r="I2060">
        <v>21.03</v>
      </c>
      <c r="J2060" s="32">
        <f t="shared" si="16"/>
        <v>0.94134968869544988</v>
      </c>
      <c r="K2060" s="72">
        <f t="shared" ca="1" si="83"/>
        <v>1213.891337439195</v>
      </c>
      <c r="L2060" s="16">
        <v>1230.079956</v>
      </c>
      <c r="M2060" s="21">
        <f t="shared" ca="1" si="84"/>
        <v>-1.3160623000026369E-2</v>
      </c>
      <c r="N2060" s="72"/>
      <c r="O2060" s="16"/>
      <c r="P2060" s="21"/>
      <c r="Q2060" s="33">
        <f t="shared" si="17"/>
        <v>1.0586503113045502</v>
      </c>
      <c r="R2060" s="5">
        <f t="shared" ca="1" si="109"/>
        <v>10.15832712224983</v>
      </c>
      <c r="S2060" s="16">
        <v>9.77</v>
      </c>
      <c r="T2060" s="75">
        <f t="shared" ca="1" si="110"/>
        <v>3.9746890711343921E-2</v>
      </c>
      <c r="U2060" s="5">
        <f t="shared" ca="1" si="122"/>
        <v>19.221739231084307</v>
      </c>
      <c r="V2060" s="85">
        <v>19.45</v>
      </c>
      <c r="W2060" s="36">
        <f t="shared" ca="1" si="123"/>
        <v>-1.1735772180755402E-2</v>
      </c>
      <c r="X2060" s="32">
        <f t="shared" si="18"/>
        <v>0.88269937739089965</v>
      </c>
      <c r="Y2060" s="72">
        <f t="shared" ca="1" si="124"/>
        <v>860399.55177747516</v>
      </c>
      <c r="Z2060" s="16">
        <v>862499.97821099998</v>
      </c>
      <c r="AA2060" s="36">
        <f t="shared" ca="1" si="125"/>
        <v>-2.4352770858980495E-3</v>
      </c>
      <c r="AB2060" s="72"/>
      <c r="AC2060" s="16"/>
      <c r="AD2060" s="36"/>
      <c r="AE2060" s="24">
        <f t="shared" si="133"/>
        <v>16</v>
      </c>
      <c r="AH2060" s="25">
        <f t="shared" ca="1" si="7"/>
        <v>1</v>
      </c>
      <c r="AI2060" s="15">
        <f t="shared" ca="1" si="8"/>
        <v>22.632641045848889</v>
      </c>
      <c r="AJ2060" s="15">
        <f t="shared" ca="1" si="9"/>
        <v>21.275710802535688</v>
      </c>
      <c r="AK2060" s="17">
        <f t="shared" ca="1" si="10"/>
        <v>6.3080826225968889E-2</v>
      </c>
      <c r="AL2060" s="17">
        <f t="shared" ca="1" si="11"/>
        <v>5.7017550166430071E-2</v>
      </c>
      <c r="AM2060" s="26">
        <f t="shared" ca="1" si="12"/>
        <v>1</v>
      </c>
      <c r="AN2060" s="26">
        <f t="shared" ca="1" si="13"/>
        <v>1</v>
      </c>
      <c r="AO2060" s="25">
        <f t="shared" si="20"/>
        <v>0</v>
      </c>
      <c r="AP2060" s="26">
        <f t="shared" si="21"/>
        <v>0</v>
      </c>
      <c r="AQ2060" s="25">
        <f t="shared" si="22"/>
        <v>1</v>
      </c>
      <c r="AR2060" s="26">
        <f t="shared" si="23"/>
        <v>0</v>
      </c>
      <c r="AT2060" s="74"/>
      <c r="AU2060">
        <f t="shared" si="121"/>
        <v>4312499.891055</v>
      </c>
      <c r="AY2060">
        <v>172500</v>
      </c>
      <c r="AZ2060">
        <v>200000</v>
      </c>
      <c r="BA2060">
        <f t="shared" si="107"/>
        <v>2000000</v>
      </c>
      <c r="BL2060" s="16">
        <v>800</v>
      </c>
      <c r="BM2060">
        <f t="shared" si="108"/>
        <v>8000</v>
      </c>
    </row>
    <row r="2061" spans="1:65" x14ac:dyDescent="0.2">
      <c r="A2061" s="40">
        <v>41059</v>
      </c>
      <c r="B2061" s="13">
        <v>25.7</v>
      </c>
      <c r="C2061" s="14">
        <v>26.9</v>
      </c>
      <c r="D2061" s="31">
        <f t="shared" si="14"/>
        <v>2583.5712727684304</v>
      </c>
      <c r="E2061" s="31">
        <f t="shared" si="15"/>
        <v>1474.9276463185181</v>
      </c>
      <c r="F2061" s="16">
        <f t="shared" si="0"/>
        <v>4058.4989190869483</v>
      </c>
      <c r="G2061" s="16">
        <f t="shared" si="1"/>
        <v>26.136100442766761</v>
      </c>
      <c r="H2061" s="17">
        <f t="shared" si="2"/>
        <v>4.4609665427509215E-2</v>
      </c>
      <c r="I2061">
        <v>24.14</v>
      </c>
      <c r="J2061" s="32">
        <f t="shared" si="16"/>
        <v>1.1049266073365394</v>
      </c>
      <c r="K2061" s="72">
        <f t="shared" ca="1" si="83"/>
        <v>1341.2061566351572</v>
      </c>
      <c r="L2061" s="16">
        <v>1315.1999510000001</v>
      </c>
      <c r="M2061" s="21">
        <f t="shared" ca="1" si="84"/>
        <v>1.9773575580947639E-2</v>
      </c>
      <c r="N2061" s="72"/>
      <c r="O2061" s="16"/>
      <c r="P2061" s="21"/>
      <c r="Q2061" s="33">
        <f t="shared" si="17"/>
        <v>0.89507339266346064</v>
      </c>
      <c r="R2061" s="5">
        <f t="shared" ca="1" si="109"/>
        <v>9.0920695416588337</v>
      </c>
      <c r="S2061" s="16">
        <v>9.0500000000000007</v>
      </c>
      <c r="T2061" s="75">
        <f t="shared" ca="1" si="110"/>
        <v>4.6485681390975725E-3</v>
      </c>
      <c r="U2061" s="5">
        <f t="shared" ca="1" si="122"/>
        <v>17.204278330370016</v>
      </c>
      <c r="V2061" s="85">
        <v>18.149999999999999</v>
      </c>
      <c r="W2061" s="36">
        <f t="shared" ca="1" si="123"/>
        <v>-5.2105877114599582E-2</v>
      </c>
      <c r="X2061" s="32">
        <f t="shared" si="18"/>
        <v>1.2098532146730787</v>
      </c>
      <c r="Y2061" s="72">
        <f t="shared" ca="1" si="124"/>
        <v>1040888.65497214</v>
      </c>
      <c r="Z2061" s="16">
        <v>978499.97528100002</v>
      </c>
      <c r="AA2061" s="36">
        <f t="shared" ca="1" si="125"/>
        <v>6.3759510748299747E-2</v>
      </c>
      <c r="AB2061" s="72"/>
      <c r="AC2061" s="16"/>
      <c r="AD2061" s="36"/>
      <c r="AE2061" s="24">
        <f t="shared" si="133"/>
        <v>15</v>
      </c>
      <c r="AH2061" s="25">
        <f t="shared" ca="1" si="7"/>
        <v>1</v>
      </c>
      <c r="AI2061" s="15">
        <f t="shared" ca="1" si="8"/>
        <v>22.961983463985316</v>
      </c>
      <c r="AJ2061" s="15">
        <f t="shared" ca="1" si="9"/>
        <v>21.485399307590757</v>
      </c>
      <c r="AK2061" s="17">
        <f t="shared" ca="1" si="10"/>
        <v>6.0199845254344853E-2</v>
      </c>
      <c r="AL2061" s="17">
        <f t="shared" ca="1" si="11"/>
        <v>5.5309251377951556E-2</v>
      </c>
      <c r="AM2061" s="26">
        <f t="shared" ca="1" si="12"/>
        <v>1</v>
      </c>
      <c r="AN2061" s="26">
        <f t="shared" ca="1" si="13"/>
        <v>1</v>
      </c>
      <c r="AO2061" s="25">
        <f t="shared" si="20"/>
        <v>0</v>
      </c>
      <c r="AP2061" s="26">
        <f t="shared" si="21"/>
        <v>0</v>
      </c>
      <c r="AQ2061" s="25">
        <f t="shared" si="22"/>
        <v>1</v>
      </c>
      <c r="AR2061" s="26">
        <f t="shared" si="23"/>
        <v>0</v>
      </c>
      <c r="AT2061" s="74"/>
      <c r="AU2061">
        <f t="shared" si="121"/>
        <v>4892499.8764049998</v>
      </c>
      <c r="AY2061">
        <v>195700</v>
      </c>
      <c r="AZ2061">
        <v>220000</v>
      </c>
      <c r="BA2061">
        <f t="shared" si="107"/>
        <v>2200000</v>
      </c>
      <c r="BL2061" s="16">
        <v>880</v>
      </c>
      <c r="BM2061">
        <f t="shared" si="108"/>
        <v>8800</v>
      </c>
    </row>
    <row r="2062" spans="1:65" x14ac:dyDescent="0.2">
      <c r="A2062" s="44">
        <v>41060</v>
      </c>
      <c r="B2062" s="45">
        <v>26</v>
      </c>
      <c r="C2062" s="54">
        <v>27.35</v>
      </c>
      <c r="D2062" s="31">
        <f t="shared" si="14"/>
        <v>2411.3331879172015</v>
      </c>
      <c r="E2062" s="31">
        <f t="shared" si="15"/>
        <v>1639.4822478306585</v>
      </c>
      <c r="F2062" s="31">
        <f t="shared" si="0"/>
        <v>4050.8154357478597</v>
      </c>
      <c r="G2062" s="31">
        <f t="shared" si="1"/>
        <v>26.546384072460903</v>
      </c>
      <c r="H2062" s="55">
        <f t="shared" si="2"/>
        <v>4.9360146252285242E-2</v>
      </c>
      <c r="I2062" s="1">
        <v>24.06</v>
      </c>
      <c r="J2062" s="32">
        <f t="shared" si="16"/>
        <v>1.0137750638503298</v>
      </c>
      <c r="K2062" s="72">
        <f t="shared" ca="1" si="83"/>
        <v>1359.6259255948282</v>
      </c>
      <c r="L2062" s="31">
        <v>1332.4799800000001</v>
      </c>
      <c r="M2062" s="21">
        <f t="shared" ca="1" si="84"/>
        <v>2.0372497900364824E-2</v>
      </c>
      <c r="N2062" s="72"/>
      <c r="O2062" s="16"/>
      <c r="P2062" s="21"/>
      <c r="Q2062" s="33">
        <f t="shared" si="17"/>
        <v>0.98622493614967022</v>
      </c>
      <c r="R2062" s="5">
        <f t="shared" ca="1" si="109"/>
        <v>8.9664521570253157</v>
      </c>
      <c r="S2062" s="16">
        <v>8.89</v>
      </c>
      <c r="T2062" s="75">
        <f t="shared" ca="1" si="110"/>
        <v>8.5997926912615465E-3</v>
      </c>
      <c r="U2062" s="5">
        <f t="shared" ca="1" si="122"/>
        <v>16.96670741540305</v>
      </c>
      <c r="V2062" s="85">
        <v>17.8</v>
      </c>
      <c r="W2062" s="36">
        <f t="shared" ca="1" si="123"/>
        <v>-4.6814190145896099E-2</v>
      </c>
      <c r="X2062" s="32">
        <f t="shared" si="18"/>
        <v>1.0275501277006596</v>
      </c>
      <c r="Y2062" s="72">
        <f t="shared" ca="1" si="124"/>
        <v>1069494.8789006299</v>
      </c>
      <c r="Z2062" s="16">
        <v>1000999.974713</v>
      </c>
      <c r="AA2062" s="36">
        <f t="shared" ca="1" si="125"/>
        <v>6.8426479438491825E-2</v>
      </c>
      <c r="AB2062" s="72"/>
      <c r="AC2062" s="16"/>
      <c r="AD2062" s="36"/>
      <c r="AE2062" s="57">
        <f t="shared" si="133"/>
        <v>14</v>
      </c>
      <c r="AH2062" s="25">
        <f t="shared" ca="1" si="7"/>
        <v>1</v>
      </c>
      <c r="AI2062" s="15">
        <f t="shared" ca="1" si="8"/>
        <v>23.327504329038565</v>
      </c>
      <c r="AJ2062" s="15">
        <f t="shared" ca="1" si="9"/>
        <v>21.700763569887037</v>
      </c>
      <c r="AK2062" s="17">
        <f t="shared" ca="1" si="10"/>
        <v>5.867810862343642E-2</v>
      </c>
      <c r="AL2062" s="17">
        <f t="shared" ca="1" si="11"/>
        <v>5.4078784328243194E-2</v>
      </c>
      <c r="AM2062" s="26">
        <f t="shared" ca="1" si="12"/>
        <v>1</v>
      </c>
      <c r="AN2062" s="26">
        <f t="shared" ca="1" si="13"/>
        <v>1</v>
      </c>
      <c r="AO2062" s="25">
        <f t="shared" si="20"/>
        <v>0</v>
      </c>
      <c r="AP2062" s="26">
        <f t="shared" si="21"/>
        <v>0</v>
      </c>
      <c r="AQ2062" s="25">
        <f t="shared" si="22"/>
        <v>1</v>
      </c>
      <c r="AR2062" s="26">
        <f t="shared" si="23"/>
        <v>0</v>
      </c>
      <c r="AT2062" s="74"/>
      <c r="AU2062">
        <f t="shared" si="121"/>
        <v>5004999.8735649996</v>
      </c>
      <c r="AY2062">
        <v>200200</v>
      </c>
      <c r="AZ2062">
        <v>227750</v>
      </c>
      <c r="BA2062">
        <f t="shared" si="107"/>
        <v>2277500</v>
      </c>
      <c r="BL2062" s="16">
        <v>911</v>
      </c>
      <c r="BM2062">
        <f t="shared" si="108"/>
        <v>9110</v>
      </c>
    </row>
    <row r="2063" spans="1:65" x14ac:dyDescent="0.2">
      <c r="A2063" s="40">
        <v>41061</v>
      </c>
      <c r="B2063" s="13">
        <v>27.75</v>
      </c>
      <c r="C2063" s="14">
        <v>29.15</v>
      </c>
      <c r="D2063" s="31">
        <f t="shared" si="14"/>
        <v>2239.0951030659726</v>
      </c>
      <c r="E2063" s="31">
        <f t="shared" si="15"/>
        <v>1803.218635623417</v>
      </c>
      <c r="F2063" s="16">
        <f t="shared" si="0"/>
        <v>4042.3137386893895</v>
      </c>
      <c r="G2063" s="16">
        <f t="shared" si="1"/>
        <v>28.374520077625462</v>
      </c>
      <c r="H2063" s="17">
        <f t="shared" si="2"/>
        <v>4.8027444253859297E-2</v>
      </c>
      <c r="I2063">
        <v>26.66</v>
      </c>
      <c r="J2063" s="32">
        <f t="shared" si="16"/>
        <v>1.0666224310987737</v>
      </c>
      <c r="K2063" s="72">
        <f t="shared" ca="1" si="83"/>
        <v>1450.148388088576</v>
      </c>
      <c r="L2063" s="16">
        <v>1445.119995</v>
      </c>
      <c r="M2063" s="21">
        <f t="shared" ca="1" si="84"/>
        <v>3.4795678600903776E-3</v>
      </c>
      <c r="N2063" s="72"/>
      <c r="O2063" s="16"/>
      <c r="P2063" s="21"/>
      <c r="Q2063" s="33">
        <f t="shared" si="17"/>
        <v>0.93337756890122614</v>
      </c>
      <c r="R2063" s="5">
        <f t="shared" ca="1" si="109"/>
        <v>8.3687366709062925</v>
      </c>
      <c r="S2063" s="16">
        <v>8.15</v>
      </c>
      <c r="T2063" s="75">
        <f t="shared" ca="1" si="110"/>
        <v>2.6838855325925413E-2</v>
      </c>
      <c r="U2063" s="5">
        <f t="shared" ca="1" si="122"/>
        <v>15.835801955544042</v>
      </c>
      <c r="V2063" s="85">
        <v>16.329999999999998</v>
      </c>
      <c r="W2063" s="36">
        <f t="shared" ca="1" si="123"/>
        <v>-3.0263199293077539E-2</v>
      </c>
      <c r="X2063" s="32">
        <f t="shared" si="18"/>
        <v>1.1332448621975477</v>
      </c>
      <c r="Y2063" s="72">
        <f t="shared" ca="1" si="124"/>
        <v>1211919.8111750514</v>
      </c>
      <c r="Z2063" s="16">
        <v>1173499.9703550001</v>
      </c>
      <c r="AA2063" s="36">
        <f t="shared" ca="1" si="125"/>
        <v>3.2739532842449688E-2</v>
      </c>
      <c r="AB2063" s="72"/>
      <c r="AC2063" s="16"/>
      <c r="AD2063" s="36"/>
      <c r="AE2063" s="24">
        <f t="shared" si="133"/>
        <v>13</v>
      </c>
      <c r="AH2063" s="25">
        <f t="shared" ca="1" si="7"/>
        <v>1</v>
      </c>
      <c r="AI2063" s="15">
        <f t="shared" ca="1" si="8"/>
        <v>23.776253061450554</v>
      </c>
      <c r="AJ2063" s="15">
        <f t="shared" ca="1" si="9"/>
        <v>21.950097792093587</v>
      </c>
      <c r="AK2063" s="17">
        <f t="shared" ca="1" si="10"/>
        <v>5.6878761097118848E-2</v>
      </c>
      <c r="AL2063" s="17">
        <f t="shared" ca="1" si="11"/>
        <v>5.3218943530036172E-2</v>
      </c>
      <c r="AM2063" s="26">
        <f t="shared" ca="1" si="12"/>
        <v>1</v>
      </c>
      <c r="AN2063" s="26">
        <f t="shared" ca="1" si="13"/>
        <v>1</v>
      </c>
      <c r="AO2063" s="25">
        <f t="shared" si="20"/>
        <v>0</v>
      </c>
      <c r="AP2063" s="26">
        <f t="shared" si="21"/>
        <v>0</v>
      </c>
      <c r="AQ2063" s="25">
        <f t="shared" si="22"/>
        <v>1</v>
      </c>
      <c r="AR2063" s="26">
        <f t="shared" si="23"/>
        <v>0</v>
      </c>
      <c r="AT2063" s="74"/>
      <c r="AU2063">
        <f t="shared" si="121"/>
        <v>5867499.8517750008</v>
      </c>
      <c r="AY2063">
        <v>234700</v>
      </c>
      <c r="AZ2063">
        <v>259000</v>
      </c>
      <c r="BA2063">
        <f t="shared" si="107"/>
        <v>2590000</v>
      </c>
      <c r="BL2063" s="16">
        <v>1036</v>
      </c>
      <c r="BM2063">
        <f t="shared" si="108"/>
        <v>10360</v>
      </c>
    </row>
    <row r="2064" spans="1:65" x14ac:dyDescent="0.2">
      <c r="A2064" s="40">
        <v>41064</v>
      </c>
      <c r="B2064" s="13">
        <v>26.95</v>
      </c>
      <c r="C2064" s="14">
        <v>28.45</v>
      </c>
      <c r="D2064" s="31">
        <f t="shared" si="14"/>
        <v>2066.8570182147441</v>
      </c>
      <c r="E2064" s="31">
        <f t="shared" si="15"/>
        <v>1967.1845654560618</v>
      </c>
      <c r="F2064" s="16">
        <f t="shared" si="0"/>
        <v>4034.0415836708062</v>
      </c>
      <c r="G2064" s="16">
        <f t="shared" si="1"/>
        <v>27.681469120231277</v>
      </c>
      <c r="H2064" s="17">
        <f t="shared" si="2"/>
        <v>5.2724077328646701E-2</v>
      </c>
      <c r="I2064">
        <v>26.12</v>
      </c>
      <c r="J2064" s="32">
        <f t="shared" si="16"/>
        <v>0.97357847574219269</v>
      </c>
      <c r="K2064" s="72">
        <f t="shared" ca="1" si="83"/>
        <v>1411.7756996623696</v>
      </c>
      <c r="L2064" s="16">
        <v>1386.880005</v>
      </c>
      <c r="M2064" s="21">
        <f t="shared" ca="1" si="84"/>
        <v>1.7950864222294111E-2</v>
      </c>
      <c r="N2064" s="72"/>
      <c r="O2064" s="16"/>
      <c r="P2064" s="21"/>
      <c r="Q2064" s="33">
        <f t="shared" si="17"/>
        <v>1.0264215242578074</v>
      </c>
      <c r="R2064" s="5">
        <f t="shared" ca="1" si="109"/>
        <v>8.58949360794991</v>
      </c>
      <c r="S2064" s="16">
        <v>8.4700000000000006</v>
      </c>
      <c r="T2064" s="75">
        <f t="shared" ca="1" si="110"/>
        <v>1.4107863984641011E-2</v>
      </c>
      <c r="U2064" s="5">
        <f t="shared" ca="1" si="122"/>
        <v>16.253651511200651</v>
      </c>
      <c r="V2064" s="85">
        <v>17.03</v>
      </c>
      <c r="W2064" s="36">
        <f t="shared" ca="1" si="123"/>
        <v>-4.5587110322921308E-2</v>
      </c>
      <c r="X2064" s="32">
        <f t="shared" si="18"/>
        <v>0.94715695148438528</v>
      </c>
      <c r="Y2064" s="72">
        <f t="shared" ca="1" si="124"/>
        <v>1147802.7283340574</v>
      </c>
      <c r="Z2064" s="16">
        <v>1079999.9727169999</v>
      </c>
      <c r="AA2064" s="36">
        <f t="shared" ca="1" si="125"/>
        <v>6.2780330861012229E-2</v>
      </c>
      <c r="AB2064" s="72"/>
      <c r="AC2064" s="16"/>
      <c r="AD2064" s="36"/>
      <c r="AE2064" s="24">
        <f t="shared" si="133"/>
        <v>12</v>
      </c>
      <c r="AH2064" s="25">
        <f t="shared" ca="1" si="7"/>
        <v>1</v>
      </c>
      <c r="AI2064" s="15">
        <f t="shared" ca="1" si="8"/>
        <v>24.155487607063709</v>
      </c>
      <c r="AJ2064" s="15">
        <f t="shared" ca="1" si="9"/>
        <v>22.164007756809916</v>
      </c>
      <c r="AK2064" s="17">
        <f t="shared" ca="1" si="10"/>
        <v>5.4448158600611252E-2</v>
      </c>
      <c r="AL2064" s="17">
        <f t="shared" ca="1" si="11"/>
        <v>5.201779548537875E-2</v>
      </c>
      <c r="AM2064" s="26">
        <f t="shared" ca="1" si="12"/>
        <v>1</v>
      </c>
      <c r="AN2064" s="26">
        <f t="shared" ca="1" si="13"/>
        <v>1</v>
      </c>
      <c r="AO2064" s="25">
        <f t="shared" si="20"/>
        <v>0</v>
      </c>
      <c r="AP2064" s="26">
        <f t="shared" si="21"/>
        <v>0</v>
      </c>
      <c r="AQ2064" s="25">
        <f t="shared" si="22"/>
        <v>1</v>
      </c>
      <c r="AR2064" s="26">
        <f t="shared" si="23"/>
        <v>0</v>
      </c>
      <c r="AT2064" s="74"/>
      <c r="AU2064">
        <f t="shared" si="121"/>
        <v>5399999.8635849999</v>
      </c>
      <c r="AY2064">
        <v>216000</v>
      </c>
      <c r="AZ2064">
        <v>243500</v>
      </c>
      <c r="BA2064">
        <f t="shared" si="107"/>
        <v>2435000</v>
      </c>
      <c r="BL2064" s="16">
        <v>974</v>
      </c>
      <c r="BM2064">
        <f t="shared" si="108"/>
        <v>9740</v>
      </c>
    </row>
    <row r="2065" spans="1:65" x14ac:dyDescent="0.2">
      <c r="A2065" s="40">
        <v>41065</v>
      </c>
      <c r="B2065" s="13">
        <v>25.6</v>
      </c>
      <c r="C2065" s="14">
        <v>27.35</v>
      </c>
      <c r="D2065" s="31">
        <f t="shared" si="14"/>
        <v>1894.6189333635155</v>
      </c>
      <c r="E2065" s="31">
        <f t="shared" si="15"/>
        <v>2130.3415562026562</v>
      </c>
      <c r="F2065" s="16">
        <f t="shared" si="0"/>
        <v>4024.9604895661714</v>
      </c>
      <c r="G2065" s="16">
        <f t="shared" si="1"/>
        <v>26.526244551472974</v>
      </c>
      <c r="H2065" s="17">
        <f t="shared" si="2"/>
        <v>6.3985374771480807E-2</v>
      </c>
      <c r="I2065">
        <v>24.68</v>
      </c>
      <c r="J2065" s="32">
        <f t="shared" si="16"/>
        <v>0.95611005299311103</v>
      </c>
      <c r="K2065" s="72">
        <f t="shared" ca="1" si="83"/>
        <v>1349.7579098497711</v>
      </c>
      <c r="L2065" s="16">
        <v>1354.880005</v>
      </c>
      <c r="M2065" s="21">
        <f t="shared" ca="1" si="84"/>
        <v>-3.780478810910576E-3</v>
      </c>
      <c r="N2065" s="72"/>
      <c r="O2065" s="16"/>
      <c r="P2065" s="21"/>
      <c r="Q2065" s="33">
        <f t="shared" si="17"/>
        <v>1.043889947006889</v>
      </c>
      <c r="R2065" s="5">
        <f t="shared" ca="1" si="109"/>
        <v>8.9661124952037703</v>
      </c>
      <c r="S2065" s="16">
        <v>8.68</v>
      </c>
      <c r="T2065" s="75">
        <f t="shared" ca="1" si="110"/>
        <v>3.2962269032692462E-2</v>
      </c>
      <c r="U2065" s="5">
        <f t="shared" ca="1" si="122"/>
        <v>16.966442541296804</v>
      </c>
      <c r="V2065" s="85">
        <v>17.350000000000001</v>
      </c>
      <c r="W2065" s="36">
        <f t="shared" ca="1" si="123"/>
        <v>-2.2107058138512839E-2</v>
      </c>
      <c r="X2065" s="32">
        <f t="shared" si="18"/>
        <v>0.91222010598622205</v>
      </c>
      <c r="Y2065" s="72">
        <f t="shared" ca="1" si="124"/>
        <v>1046979.8169382352</v>
      </c>
      <c r="Z2065" s="16">
        <v>1030999.9739550001</v>
      </c>
      <c r="AA2065" s="36">
        <f t="shared" ca="1" si="125"/>
        <v>1.5499363129889478E-2</v>
      </c>
      <c r="AB2065" s="72"/>
      <c r="AC2065" s="16"/>
      <c r="AD2065" s="36"/>
      <c r="AE2065" s="24">
        <f t="shared" si="133"/>
        <v>11</v>
      </c>
      <c r="AH2065" s="25">
        <f t="shared" ca="1" si="7"/>
        <v>1</v>
      </c>
      <c r="AI2065" s="15">
        <f t="shared" ca="1" si="8"/>
        <v>24.426541289315598</v>
      </c>
      <c r="AJ2065" s="15">
        <f t="shared" ca="1" si="9"/>
        <v>22.334318868472558</v>
      </c>
      <c r="AK2065" s="17">
        <f t="shared" ca="1" si="10"/>
        <v>5.5214558865845274E-2</v>
      </c>
      <c r="AL2065" s="17">
        <f t="shared" ca="1" si="11"/>
        <v>5.1676603630818524E-2</v>
      </c>
      <c r="AM2065" s="26">
        <f t="shared" ca="1" si="12"/>
        <v>1</v>
      </c>
      <c r="AN2065" s="26">
        <f t="shared" ca="1" si="13"/>
        <v>1</v>
      </c>
      <c r="AO2065" s="25">
        <f t="shared" si="20"/>
        <v>0</v>
      </c>
      <c r="AP2065" s="26">
        <f t="shared" si="21"/>
        <v>0</v>
      </c>
      <c r="AQ2065" s="25">
        <f t="shared" si="22"/>
        <v>1</v>
      </c>
      <c r="AR2065" s="26">
        <f t="shared" si="23"/>
        <v>0</v>
      </c>
      <c r="AT2065" s="74"/>
      <c r="AU2065">
        <f t="shared" si="121"/>
        <v>5154999.869775</v>
      </c>
      <c r="AY2065">
        <v>206200</v>
      </c>
      <c r="AZ2065">
        <v>233000</v>
      </c>
      <c r="BA2065">
        <f t="shared" si="107"/>
        <v>2330000</v>
      </c>
      <c r="BL2065" s="16">
        <v>932</v>
      </c>
      <c r="BM2065">
        <f t="shared" si="108"/>
        <v>9320</v>
      </c>
    </row>
    <row r="2066" spans="1:65" x14ac:dyDescent="0.2">
      <c r="A2066" s="40">
        <v>41066</v>
      </c>
      <c r="B2066" s="13">
        <v>23.4</v>
      </c>
      <c r="C2066" s="14">
        <v>25.5</v>
      </c>
      <c r="D2066" s="31">
        <f t="shared" si="14"/>
        <v>1722.3808485122868</v>
      </c>
      <c r="E2066" s="31">
        <f t="shared" si="15"/>
        <v>2291.5589226447569</v>
      </c>
      <c r="F2066" s="16">
        <f t="shared" si="0"/>
        <v>4013.9397711570437</v>
      </c>
      <c r="G2066" s="16">
        <f t="shared" si="1"/>
        <v>24.598890370038319</v>
      </c>
      <c r="H2066" s="17">
        <f t="shared" si="2"/>
        <v>8.2352941176470629E-2</v>
      </c>
      <c r="I2066">
        <v>22.16</v>
      </c>
      <c r="J2066" s="32">
        <f t="shared" si="16"/>
        <v>0.92480246342631689</v>
      </c>
      <c r="K2066" s="72">
        <f t="shared" ca="1" si="83"/>
        <v>1248.2085510220836</v>
      </c>
      <c r="L2066" s="16">
        <v>1257.599976</v>
      </c>
      <c r="M2066" s="21">
        <f t="shared" ca="1" si="84"/>
        <v>-7.4677362890760409E-3</v>
      </c>
      <c r="N2066" s="72"/>
      <c r="O2066" s="16"/>
      <c r="P2066" s="21"/>
      <c r="Q2066" s="33">
        <f t="shared" si="17"/>
        <v>1.075197536573683</v>
      </c>
      <c r="R2066" s="5">
        <f t="shared" ca="1" si="109"/>
        <v>9.6399404635141632</v>
      </c>
      <c r="S2066" s="16">
        <v>9.34</v>
      </c>
      <c r="T2066" s="75">
        <f t="shared" ca="1" si="110"/>
        <v>3.2113539990809785E-2</v>
      </c>
      <c r="U2066" s="5">
        <f t="shared" ca="1" si="122"/>
        <v>18.241652692555583</v>
      </c>
      <c r="V2066" s="85">
        <v>18.64</v>
      </c>
      <c r="W2066" s="36">
        <f t="shared" ca="1" si="123"/>
        <v>-2.1370563704099663E-2</v>
      </c>
      <c r="X2066" s="32">
        <f t="shared" si="18"/>
        <v>0.84960492685263378</v>
      </c>
      <c r="Y2066" s="72">
        <f t="shared" ca="1" si="124"/>
        <v>889460.66874255287</v>
      </c>
      <c r="Z2066" s="16">
        <v>882499.97770599998</v>
      </c>
      <c r="AA2066" s="36">
        <f t="shared" ca="1" si="125"/>
        <v>7.8874687959162824E-3</v>
      </c>
      <c r="AB2066" s="72"/>
      <c r="AC2066" s="16"/>
      <c r="AD2066" s="36"/>
      <c r="AE2066" s="24">
        <f t="shared" si="133"/>
        <v>10</v>
      </c>
      <c r="AH2066" s="25">
        <f t="shared" ca="1" si="7"/>
        <v>1</v>
      </c>
      <c r="AI2066" s="15">
        <f t="shared" ca="1" si="8"/>
        <v>24.631702170533977</v>
      </c>
      <c r="AJ2066" s="15">
        <f t="shared" ca="1" si="9"/>
        <v>22.42911608487751</v>
      </c>
      <c r="AK2066" s="17">
        <f t="shared" ca="1" si="10"/>
        <v>5.6843274868375315E-2</v>
      </c>
      <c r="AL2066" s="17">
        <f t="shared" ca="1" si="11"/>
        <v>5.3970401584782716E-2</v>
      </c>
      <c r="AM2066" s="26">
        <f t="shared" ca="1" si="12"/>
        <v>1</v>
      </c>
      <c r="AN2066" s="26">
        <f t="shared" ca="1" si="13"/>
        <v>1</v>
      </c>
      <c r="AO2066" s="25">
        <f t="shared" si="20"/>
        <v>0</v>
      </c>
      <c r="AP2066" s="26">
        <f t="shared" si="21"/>
        <v>0</v>
      </c>
      <c r="AQ2066" s="25">
        <f t="shared" si="22"/>
        <v>1</v>
      </c>
      <c r="AR2066" s="26">
        <f t="shared" si="23"/>
        <v>0</v>
      </c>
      <c r="AT2066" s="74"/>
      <c r="AU2066">
        <f t="shared" si="121"/>
        <v>4412499.8885300001</v>
      </c>
      <c r="AY2066">
        <v>176500</v>
      </c>
      <c r="AZ2066">
        <v>202250</v>
      </c>
      <c r="BA2066">
        <f t="shared" si="107"/>
        <v>2022500</v>
      </c>
      <c r="BL2066" s="16">
        <v>809</v>
      </c>
      <c r="BM2066">
        <f t="shared" si="108"/>
        <v>8090</v>
      </c>
    </row>
    <row r="2067" spans="1:65" x14ac:dyDescent="0.2">
      <c r="A2067" s="40">
        <v>41067</v>
      </c>
      <c r="B2067" s="13">
        <v>23.05</v>
      </c>
      <c r="C2067" s="14">
        <v>25.3</v>
      </c>
      <c r="D2067" s="31">
        <f t="shared" si="14"/>
        <v>1550.1427636610581</v>
      </c>
      <c r="E2067" s="31">
        <f t="shared" si="15"/>
        <v>2449.6126946258842</v>
      </c>
      <c r="F2067" s="16">
        <f t="shared" si="0"/>
        <v>3999.7554582869425</v>
      </c>
      <c r="G2067" s="16">
        <f t="shared" si="1"/>
        <v>24.427991384820512</v>
      </c>
      <c r="H2067" s="17">
        <f t="shared" si="2"/>
        <v>8.8932806324110714E-2</v>
      </c>
      <c r="I2067">
        <v>21.72</v>
      </c>
      <c r="J2067" s="32">
        <f t="shared" si="16"/>
        <v>0.98954336070889715</v>
      </c>
      <c r="K2067" s="72">
        <f t="shared" ca="1" si="83"/>
        <v>1235.1061295890795</v>
      </c>
      <c r="L2067" s="16">
        <v>1245.4399410000001</v>
      </c>
      <c r="M2067" s="21">
        <f t="shared" ca="1" si="84"/>
        <v>-8.2973181369334192E-3</v>
      </c>
      <c r="N2067" s="72"/>
      <c r="O2067" s="16"/>
      <c r="P2067" s="21"/>
      <c r="Q2067" s="33">
        <f t="shared" si="17"/>
        <v>1.0104566392911027</v>
      </c>
      <c r="R2067" s="5">
        <f t="shared" ca="1" si="109"/>
        <v>9.7403360572347566</v>
      </c>
      <c r="S2067" s="16">
        <v>9.4</v>
      </c>
      <c r="T2067" s="75">
        <f t="shared" ca="1" si="110"/>
        <v>3.6205963535612368E-2</v>
      </c>
      <c r="U2067" s="5">
        <f t="shared" ca="1" si="122"/>
        <v>18.431768033665612</v>
      </c>
      <c r="V2067" s="85">
        <v>18.829999999999998</v>
      </c>
      <c r="W2067" s="36">
        <f t="shared" ca="1" si="123"/>
        <v>-2.1148803310376309E-2</v>
      </c>
      <c r="X2067" s="32">
        <f t="shared" si="18"/>
        <v>0.97908672141779429</v>
      </c>
      <c r="Y2067" s="72">
        <f t="shared" ca="1" si="124"/>
        <v>870801.81602410739</v>
      </c>
      <c r="Z2067" s="16">
        <v>858999.97829999996</v>
      </c>
      <c r="AA2067" s="36">
        <f t="shared" ca="1" si="125"/>
        <v>1.3739043099237101E-2</v>
      </c>
      <c r="AB2067" s="72"/>
      <c r="AC2067" s="16"/>
      <c r="AD2067" s="36"/>
      <c r="AE2067" s="24">
        <f t="shared" si="133"/>
        <v>9</v>
      </c>
      <c r="AH2067" s="25">
        <f t="shared" ca="1" si="7"/>
        <v>1</v>
      </c>
      <c r="AI2067" s="15">
        <f t="shared" ca="1" si="8"/>
        <v>24.81709984623371</v>
      </c>
      <c r="AJ2067" s="15">
        <f t="shared" ca="1" si="9"/>
        <v>22.484249089105973</v>
      </c>
      <c r="AK2067" s="17">
        <f t="shared" ca="1" si="10"/>
        <v>6.4230465017808894E-2</v>
      </c>
      <c r="AL2067" s="17">
        <f t="shared" ca="1" si="11"/>
        <v>5.4167823318951779E-2</v>
      </c>
      <c r="AM2067" s="26">
        <f t="shared" ca="1" si="12"/>
        <v>1</v>
      </c>
      <c r="AN2067" s="26">
        <f t="shared" ca="1" si="13"/>
        <v>1</v>
      </c>
      <c r="AO2067" s="25">
        <f t="shared" si="20"/>
        <v>0</v>
      </c>
      <c r="AP2067" s="26">
        <f t="shared" si="21"/>
        <v>0</v>
      </c>
      <c r="AQ2067" s="25">
        <f t="shared" si="22"/>
        <v>1</v>
      </c>
      <c r="AR2067" s="26">
        <f t="shared" si="23"/>
        <v>0</v>
      </c>
      <c r="AT2067" s="74"/>
      <c r="AU2067">
        <f t="shared" si="121"/>
        <v>4294999.8914999999</v>
      </c>
      <c r="AY2067">
        <v>171800</v>
      </c>
      <c r="AZ2067">
        <v>198750</v>
      </c>
      <c r="BA2067">
        <f t="shared" si="107"/>
        <v>1987500</v>
      </c>
      <c r="BL2067" s="16">
        <v>795</v>
      </c>
      <c r="BM2067">
        <f t="shared" si="108"/>
        <v>7950</v>
      </c>
    </row>
    <row r="2068" spans="1:65" x14ac:dyDescent="0.2">
      <c r="A2068" s="40">
        <v>41068</v>
      </c>
      <c r="B2068" s="13">
        <v>21.7</v>
      </c>
      <c r="C2068" s="14">
        <v>23.85</v>
      </c>
      <c r="D2068" s="31">
        <f t="shared" si="14"/>
        <v>1377.9046788098294</v>
      </c>
      <c r="E2068" s="31">
        <f t="shared" si="15"/>
        <v>2606.5331632354028</v>
      </c>
      <c r="F2068" s="16">
        <f t="shared" si="0"/>
        <v>3984.4378420452322</v>
      </c>
      <c r="G2068" s="16">
        <f t="shared" si="1"/>
        <v>23.106483555050151</v>
      </c>
      <c r="H2068" s="17">
        <f t="shared" si="2"/>
        <v>9.0146750524109143E-2</v>
      </c>
      <c r="I2068">
        <v>21.23</v>
      </c>
      <c r="J2068" s="32">
        <f t="shared" si="16"/>
        <v>0.94227944167213851</v>
      </c>
      <c r="K2068" s="72">
        <f t="shared" ca="1" si="83"/>
        <v>1163.7676677848508</v>
      </c>
      <c r="L2068" s="16">
        <v>1177.599976</v>
      </c>
      <c r="M2068" s="21">
        <f t="shared" ca="1" si="84"/>
        <v>-1.1746185884050298E-2</v>
      </c>
      <c r="N2068" s="72"/>
      <c r="O2068" s="16"/>
      <c r="P2068" s="21"/>
      <c r="Q2068" s="33">
        <f t="shared" si="17"/>
        <v>1.0577205583278615</v>
      </c>
      <c r="R2068" s="5">
        <f t="shared" ca="1" si="109"/>
        <v>10.302124501922538</v>
      </c>
      <c r="S2068" s="16">
        <v>9.91</v>
      </c>
      <c r="T2068" s="75">
        <f t="shared" ca="1" si="110"/>
        <v>3.9568567297935231E-2</v>
      </c>
      <c r="U2068" s="5">
        <f t="shared" ca="1" si="122"/>
        <v>19.494992533171146</v>
      </c>
      <c r="V2068" s="85">
        <v>19.829999999999998</v>
      </c>
      <c r="W2068" s="36">
        <f t="shared" ca="1" si="123"/>
        <v>-1.6893972104329406E-2</v>
      </c>
      <c r="X2068" s="32">
        <f t="shared" si="18"/>
        <v>0.88455888334427712</v>
      </c>
      <c r="Y2068" s="72">
        <f t="shared" ca="1" si="124"/>
        <v>770224.7877560351</v>
      </c>
      <c r="Z2068" s="16">
        <v>770499.98053599999</v>
      </c>
      <c r="AA2068" s="36">
        <f t="shared" ca="1" si="125"/>
        <v>-3.5716130683539454E-4</v>
      </c>
      <c r="AB2068" s="72"/>
      <c r="AC2068" s="16"/>
      <c r="AD2068" s="36"/>
      <c r="AE2068" s="24">
        <f t="shared" si="133"/>
        <v>8</v>
      </c>
      <c r="AH2068" s="25">
        <f t="shared" ca="1" si="7"/>
        <v>1</v>
      </c>
      <c r="AI2068" s="15">
        <f t="shared" ca="1" si="8"/>
        <v>24.894189227917462</v>
      </c>
      <c r="AJ2068" s="15">
        <f t="shared" ca="1" si="9"/>
        <v>22.51426573614917</v>
      </c>
      <c r="AK2068" s="17">
        <f t="shared" ca="1" si="10"/>
        <v>7.102823239644622E-2</v>
      </c>
      <c r="AL2068" s="17">
        <f t="shared" ca="1" si="11"/>
        <v>5.7223409765019009E-2</v>
      </c>
      <c r="AM2068" s="26">
        <f t="shared" ca="1" si="12"/>
        <v>1</v>
      </c>
      <c r="AN2068" s="26">
        <f t="shared" ca="1" si="13"/>
        <v>1</v>
      </c>
      <c r="AO2068" s="25">
        <f t="shared" si="20"/>
        <v>0</v>
      </c>
      <c r="AP2068" s="26">
        <f t="shared" si="21"/>
        <v>0</v>
      </c>
      <c r="AQ2068" s="25">
        <f t="shared" si="22"/>
        <v>1</v>
      </c>
      <c r="AR2068" s="26">
        <f t="shared" si="23"/>
        <v>0</v>
      </c>
      <c r="AT2068" s="74"/>
      <c r="AU2068">
        <f t="shared" si="121"/>
        <v>3852499.9026799998</v>
      </c>
      <c r="AY2068">
        <v>154100</v>
      </c>
      <c r="AZ2068">
        <v>181500</v>
      </c>
      <c r="BA2068">
        <f t="shared" si="107"/>
        <v>1815000</v>
      </c>
      <c r="BL2068" s="16">
        <v>726</v>
      </c>
      <c r="BM2068">
        <f t="shared" si="108"/>
        <v>7260</v>
      </c>
    </row>
    <row r="2069" spans="1:65" x14ac:dyDescent="0.2">
      <c r="A2069" s="44">
        <v>41071</v>
      </c>
      <c r="B2069" s="45">
        <v>24.55</v>
      </c>
      <c r="C2069" s="54">
        <v>26.4</v>
      </c>
      <c r="D2069" s="31">
        <f t="shared" si="14"/>
        <v>1205.6665939586007</v>
      </c>
      <c r="E2069" s="31">
        <f t="shared" si="15"/>
        <v>2763.2445444207974</v>
      </c>
      <c r="F2069" s="31">
        <f t="shared" si="0"/>
        <v>3968.9111383793979</v>
      </c>
      <c r="G2069" s="31">
        <f t="shared" si="1"/>
        <v>25.838011303086478</v>
      </c>
      <c r="H2069" s="55">
        <f t="shared" si="2"/>
        <v>7.0075757575757458E-2</v>
      </c>
      <c r="I2069" s="1">
        <v>23.56</v>
      </c>
      <c r="J2069" s="32">
        <f t="shared" si="16"/>
        <v>1.1138572743324127</v>
      </c>
      <c r="K2069" s="72">
        <f t="shared" ca="1" si="83"/>
        <v>1296.2182360204281</v>
      </c>
      <c r="L2069" s="31">
        <v>1276.8000489999999</v>
      </c>
      <c r="M2069" s="21">
        <f t="shared" ca="1" si="84"/>
        <v>1.5208479225573831E-2</v>
      </c>
      <c r="N2069" s="72"/>
      <c r="O2069" s="16"/>
      <c r="P2069" s="21"/>
      <c r="Q2069" s="33">
        <f t="shared" si="17"/>
        <v>0.88614272566758734</v>
      </c>
      <c r="R2069" s="5">
        <f t="shared" ca="1" si="109"/>
        <v>9.1287723778063228</v>
      </c>
      <c r="S2069" s="16">
        <v>9.0500000000000007</v>
      </c>
      <c r="T2069" s="75">
        <f t="shared" ca="1" si="110"/>
        <v>8.7041301443449796E-3</v>
      </c>
      <c r="U2069" s="5">
        <f t="shared" ca="1" si="122"/>
        <v>17.2747543912635</v>
      </c>
      <c r="V2069" s="85">
        <v>18.11</v>
      </c>
      <c r="W2069" s="36">
        <f t="shared" ca="1" si="123"/>
        <v>-4.6120685186996128E-2</v>
      </c>
      <c r="X2069" s="32">
        <f t="shared" si="18"/>
        <v>1.2277145486648253</v>
      </c>
      <c r="Y2069" s="72">
        <f t="shared" ca="1" si="124"/>
        <v>945553.94370994798</v>
      </c>
      <c r="Z2069" s="16">
        <v>892499.97745400004</v>
      </c>
      <c r="AA2069" s="36">
        <f t="shared" ca="1" si="125"/>
        <v>5.9444221396277155E-2</v>
      </c>
      <c r="AB2069" s="72"/>
      <c r="AC2069" s="16"/>
      <c r="AD2069" s="36"/>
      <c r="AE2069" s="57">
        <f t="shared" si="133"/>
        <v>7</v>
      </c>
      <c r="AH2069" s="25">
        <f t="shared" ca="1" si="7"/>
        <v>1</v>
      </c>
      <c r="AI2069" s="15">
        <f t="shared" ca="1" si="8"/>
        <v>25.147104033137435</v>
      </c>
      <c r="AJ2069" s="15">
        <f t="shared" ca="1" si="9"/>
        <v>22.666793084341357</v>
      </c>
      <c r="AK2069" s="17">
        <f t="shared" ca="1" si="10"/>
        <v>7.4702951283429242E-2</v>
      </c>
      <c r="AL2069" s="17">
        <f t="shared" ca="1" si="11"/>
        <v>6.0432732628485121E-2</v>
      </c>
      <c r="AM2069" s="26">
        <f t="shared" ca="1" si="12"/>
        <v>1</v>
      </c>
      <c r="AN2069" s="26">
        <f t="shared" ca="1" si="13"/>
        <v>1</v>
      </c>
      <c r="AO2069" s="25">
        <f t="shared" si="20"/>
        <v>0</v>
      </c>
      <c r="AP2069" s="26">
        <f t="shared" si="21"/>
        <v>0</v>
      </c>
      <c r="AQ2069" s="25">
        <f t="shared" si="22"/>
        <v>1</v>
      </c>
      <c r="AR2069" s="26">
        <f t="shared" si="23"/>
        <v>0</v>
      </c>
      <c r="AT2069" s="74"/>
      <c r="AU2069">
        <f t="shared" si="121"/>
        <v>4462499.8872699998</v>
      </c>
      <c r="AY2069">
        <v>178500</v>
      </c>
      <c r="AZ2069">
        <v>202750</v>
      </c>
      <c r="BA2069">
        <f t="shared" si="107"/>
        <v>2027500</v>
      </c>
      <c r="BL2069" s="16">
        <v>811</v>
      </c>
      <c r="BM2069">
        <f t="shared" si="108"/>
        <v>8110</v>
      </c>
    </row>
    <row r="2070" spans="1:65" x14ac:dyDescent="0.2">
      <c r="A2070" s="44">
        <v>41072</v>
      </c>
      <c r="B2070" s="45">
        <v>23.45</v>
      </c>
      <c r="C2070" s="54">
        <v>25.55</v>
      </c>
      <c r="D2070" s="31">
        <f t="shared" si="14"/>
        <v>1033.4285091073721</v>
      </c>
      <c r="E2070" s="31">
        <f t="shared" si="15"/>
        <v>2923.4129149926785</v>
      </c>
      <c r="F2070" s="31">
        <f t="shared" si="0"/>
        <v>3956.8414241000505</v>
      </c>
      <c r="G2070" s="31">
        <f t="shared" si="1"/>
        <v>25.001532261083963</v>
      </c>
      <c r="H2070" s="55">
        <f t="shared" si="2"/>
        <v>8.2191780821917915E-2</v>
      </c>
      <c r="I2070" s="1">
        <v>22.09</v>
      </c>
      <c r="J2070" s="32">
        <f t="shared" si="16"/>
        <v>0.9646834154365026</v>
      </c>
      <c r="K2070" s="72">
        <f t="shared" ca="1" si="83"/>
        <v>1250.3892571324811</v>
      </c>
      <c r="L2070" s="31">
        <v>1254.400024</v>
      </c>
      <c r="M2070" s="21">
        <f t="shared" ca="1" si="84"/>
        <v>-3.1973587298965932E-3</v>
      </c>
      <c r="N2070" s="72"/>
      <c r="O2070" s="16"/>
      <c r="P2070" s="21"/>
      <c r="Q2070" s="33">
        <f t="shared" si="17"/>
        <v>1.0353165845634973</v>
      </c>
      <c r="R2070" s="5">
        <f t="shared" ca="1" si="109"/>
        <v>9.4507757161594714</v>
      </c>
      <c r="S2070" s="16">
        <v>9.19</v>
      </c>
      <c r="T2070" s="75">
        <f t="shared" ca="1" si="110"/>
        <v>2.8376030049996948E-2</v>
      </c>
      <c r="U2070" s="5">
        <f t="shared" ca="1" si="122"/>
        <v>17.884227420298544</v>
      </c>
      <c r="V2070" s="85">
        <v>18.34</v>
      </c>
      <c r="W2070" s="36">
        <f t="shared" ca="1" si="123"/>
        <v>-2.4851285698007427E-2</v>
      </c>
      <c r="X2070" s="32">
        <f t="shared" si="18"/>
        <v>0.9293668308730052</v>
      </c>
      <c r="Y2070" s="72">
        <f t="shared" ca="1" si="124"/>
        <v>878708.63771313569</v>
      </c>
      <c r="Z2070" s="16">
        <v>860499.97826200002</v>
      </c>
      <c r="AA2070" s="36">
        <f t="shared" ca="1" si="125"/>
        <v>2.1160557711939421E-2</v>
      </c>
      <c r="AB2070" s="72"/>
      <c r="AC2070" s="16"/>
      <c r="AD2070" s="36"/>
      <c r="AE2070" s="57">
        <f t="shared" si="133"/>
        <v>6</v>
      </c>
      <c r="AH2070" s="25">
        <f t="shared" ca="1" si="7"/>
        <v>1</v>
      </c>
      <c r="AI2070" s="15">
        <f t="shared" ca="1" si="8"/>
        <v>25.320669508892582</v>
      </c>
      <c r="AJ2070" s="15">
        <f t="shared" ca="1" si="9"/>
        <v>22.754748298936249</v>
      </c>
      <c r="AK2070" s="17">
        <f t="shared" ca="1" si="10"/>
        <v>7.961423519897444E-2</v>
      </c>
      <c r="AL2070" s="17">
        <f t="shared" ca="1" si="11"/>
        <v>6.5680731363247535E-2</v>
      </c>
      <c r="AM2070" s="26">
        <f t="shared" ca="1" si="12"/>
        <v>1</v>
      </c>
      <c r="AN2070" s="26">
        <f t="shared" ca="1" si="13"/>
        <v>1</v>
      </c>
      <c r="AO2070" s="25">
        <f t="shared" si="20"/>
        <v>0</v>
      </c>
      <c r="AP2070" s="26">
        <f t="shared" si="21"/>
        <v>0</v>
      </c>
      <c r="AQ2070" s="25">
        <f t="shared" si="22"/>
        <v>1</v>
      </c>
      <c r="AR2070" s="26">
        <f t="shared" si="23"/>
        <v>0</v>
      </c>
      <c r="AT2070" s="74"/>
      <c r="AU2070">
        <f t="shared" si="121"/>
        <v>4302499.8913099999</v>
      </c>
      <c r="AY2070">
        <v>172100</v>
      </c>
      <c r="AZ2070">
        <v>196500</v>
      </c>
      <c r="BA2070">
        <f t="shared" si="107"/>
        <v>1965000</v>
      </c>
      <c r="BL2070" s="16">
        <v>786</v>
      </c>
      <c r="BM2070">
        <f t="shared" si="108"/>
        <v>7860</v>
      </c>
    </row>
    <row r="2071" spans="1:65" x14ac:dyDescent="0.2">
      <c r="A2071" s="40">
        <v>41073</v>
      </c>
      <c r="B2071" s="13">
        <v>24.95</v>
      </c>
      <c r="C2071" s="14">
        <v>26.75</v>
      </c>
      <c r="D2071" s="31">
        <f t="shared" si="14"/>
        <v>861.19042425614339</v>
      </c>
      <c r="E2071" s="31">
        <f t="shared" si="15"/>
        <v>3081.4944449246282</v>
      </c>
      <c r="F2071" s="16">
        <f t="shared" si="0"/>
        <v>3942.6848691807718</v>
      </c>
      <c r="G2071" s="16">
        <f t="shared" si="1"/>
        <v>26.35683067120625</v>
      </c>
      <c r="H2071" s="17">
        <f t="shared" si="2"/>
        <v>6.7289719626168254E-2</v>
      </c>
      <c r="I2071">
        <v>24.27</v>
      </c>
      <c r="J2071" s="32">
        <f t="shared" si="16"/>
        <v>1.0504369282543442</v>
      </c>
      <c r="K2071" s="72">
        <f t="shared" ca="1" si="83"/>
        <v>1313.4015034539379</v>
      </c>
      <c r="L2071" s="16">
        <v>1319.040039</v>
      </c>
      <c r="M2071" s="21">
        <f t="shared" ca="1" si="84"/>
        <v>-4.2747266037024599E-3</v>
      </c>
      <c r="N2071" s="72"/>
      <c r="O2071" s="16"/>
      <c r="P2071" s="21"/>
      <c r="Q2071" s="33">
        <f t="shared" si="17"/>
        <v>0.9495630717456558</v>
      </c>
      <c r="R2071" s="5">
        <f t="shared" ca="1" si="109"/>
        <v>8.9737337698950554</v>
      </c>
      <c r="S2071" s="16">
        <v>8.6999999999999993</v>
      </c>
      <c r="T2071" s="75">
        <f t="shared" ca="1" si="110"/>
        <v>3.1463651712075422E-2</v>
      </c>
      <c r="U2071" s="5">
        <f t="shared" ca="1" si="122"/>
        <v>16.981620531974809</v>
      </c>
      <c r="V2071" s="85">
        <v>17.38</v>
      </c>
      <c r="W2071" s="36">
        <f t="shared" ca="1" si="123"/>
        <v>-2.292171852849197E-2</v>
      </c>
      <c r="X2071" s="32">
        <f t="shared" si="18"/>
        <v>1.1008738565086884</v>
      </c>
      <c r="Y2071" s="72">
        <f t="shared" ca="1" si="124"/>
        <v>967283.70258877077</v>
      </c>
      <c r="Z2071" s="16">
        <v>945999.97610199999</v>
      </c>
      <c r="AA2071" s="36">
        <f t="shared" ca="1" si="125"/>
        <v>2.2498654359876986E-2</v>
      </c>
      <c r="AB2071" s="72"/>
      <c r="AC2071" s="16"/>
      <c r="AD2071" s="36"/>
      <c r="AE2071" s="24">
        <f t="shared" si="133"/>
        <v>5</v>
      </c>
      <c r="AH2071" s="25">
        <f t="shared" ca="1" si="7"/>
        <v>1</v>
      </c>
      <c r="AI2071" s="15">
        <f t="shared" ca="1" si="8"/>
        <v>25.485946588399667</v>
      </c>
      <c r="AJ2071" s="15">
        <f t="shared" ca="1" si="9"/>
        <v>22.881131816968495</v>
      </c>
      <c r="AK2071" s="17">
        <f t="shared" ca="1" si="10"/>
        <v>8.0164959341422357E-2</v>
      </c>
      <c r="AL2071" s="17">
        <f t="shared" ca="1" si="11"/>
        <v>6.6017866886304705E-2</v>
      </c>
      <c r="AM2071" s="26">
        <f t="shared" ca="1" si="12"/>
        <v>1</v>
      </c>
      <c r="AN2071" s="26">
        <f t="shared" ca="1" si="13"/>
        <v>1</v>
      </c>
      <c r="AO2071" s="25">
        <f t="shared" si="20"/>
        <v>0</v>
      </c>
      <c r="AP2071" s="26">
        <f t="shared" si="21"/>
        <v>0</v>
      </c>
      <c r="AQ2071" s="25">
        <f t="shared" si="22"/>
        <v>1</v>
      </c>
      <c r="AR2071" s="26">
        <f t="shared" si="23"/>
        <v>0</v>
      </c>
      <c r="AT2071" s="74"/>
      <c r="AU2071">
        <f t="shared" si="121"/>
        <v>4729999.8805099996</v>
      </c>
      <c r="AY2071">
        <v>189200</v>
      </c>
      <c r="AZ2071">
        <v>213000</v>
      </c>
      <c r="BA2071">
        <f t="shared" si="107"/>
        <v>2130000</v>
      </c>
      <c r="BL2071" s="16">
        <v>852</v>
      </c>
      <c r="BM2071">
        <f t="shared" si="108"/>
        <v>8520</v>
      </c>
    </row>
    <row r="2072" spans="1:65" x14ac:dyDescent="0.2">
      <c r="A2072" s="44">
        <v>41074</v>
      </c>
      <c r="B2072" s="45">
        <v>22.95</v>
      </c>
      <c r="C2072" s="54">
        <v>25.1</v>
      </c>
      <c r="D2072" s="31">
        <f t="shared" si="14"/>
        <v>688.95233940491471</v>
      </c>
      <c r="E2072" s="31">
        <f t="shared" si="15"/>
        <v>3242.1426773372696</v>
      </c>
      <c r="F2072" s="31">
        <f t="shared" si="0"/>
        <v>3931.0950167421843</v>
      </c>
      <c r="G2072" s="31">
        <f t="shared" si="1"/>
        <v>24.723197220262534</v>
      </c>
      <c r="H2072" s="55">
        <f t="shared" si="2"/>
        <v>8.5657370517928322E-2</v>
      </c>
      <c r="I2072" s="1">
        <v>21.68</v>
      </c>
      <c r="J2072" s="32">
        <f t="shared" si="16"/>
        <v>0.93526120869999141</v>
      </c>
      <c r="K2072" s="72">
        <f t="shared" ca="1" si="83"/>
        <v>1228.3233993034162</v>
      </c>
      <c r="L2072" s="16">
        <v>1237.119995</v>
      </c>
      <c r="M2072" s="21">
        <f t="shared" ca="1" si="84"/>
        <v>-7.1105436272443688E-3</v>
      </c>
      <c r="N2072" s="72"/>
      <c r="O2072" s="16"/>
      <c r="P2072" s="21"/>
      <c r="Q2072" s="33">
        <f t="shared" si="17"/>
        <v>1.0647387913000086</v>
      </c>
      <c r="R2072" s="5">
        <f t="shared" ca="1" si="109"/>
        <v>9.5542844121017865</v>
      </c>
      <c r="S2072" s="16">
        <v>9.26</v>
      </c>
      <c r="T2072" s="75">
        <f t="shared" ca="1" si="110"/>
        <v>3.1780174093065515E-2</v>
      </c>
      <c r="U2072" s="5">
        <f t="shared" ca="1" si="122"/>
        <v>18.080371108998527</v>
      </c>
      <c r="V2072" s="85">
        <v>18.5</v>
      </c>
      <c r="W2072" s="36">
        <f t="shared" ca="1" si="123"/>
        <v>-2.2682642756836374E-2</v>
      </c>
      <c r="X2072" s="32">
        <f t="shared" si="18"/>
        <v>0.87052241739998293</v>
      </c>
      <c r="Y2072" s="72">
        <f t="shared" ca="1" si="124"/>
        <v>841986.7296599067</v>
      </c>
      <c r="Z2072" s="16">
        <v>831499.97899500001</v>
      </c>
      <c r="AA2072" s="36">
        <f t="shared" ca="1" si="125"/>
        <v>1.2611847179577321E-2</v>
      </c>
      <c r="AB2072" s="72"/>
      <c r="AC2072" s="16"/>
      <c r="AD2072" s="36"/>
      <c r="AE2072" s="57">
        <f t="shared" si="133"/>
        <v>4</v>
      </c>
      <c r="AH2072" s="25">
        <f t="shared" ca="1" si="7"/>
        <v>1</v>
      </c>
      <c r="AI2072" s="15">
        <f t="shared" ca="1" si="8"/>
        <v>25.530458380813009</v>
      </c>
      <c r="AJ2072" s="15">
        <f t="shared" ca="1" si="9"/>
        <v>23.000049818248183</v>
      </c>
      <c r="AK2072" s="17">
        <f t="shared" ca="1" si="10"/>
        <v>8.0715697564998634E-2</v>
      </c>
      <c r="AL2072" s="17">
        <f t="shared" ca="1" si="11"/>
        <v>6.7715792166316735E-2</v>
      </c>
      <c r="AM2072" s="26">
        <f t="shared" ca="1" si="12"/>
        <v>1</v>
      </c>
      <c r="AN2072" s="26">
        <f t="shared" ca="1" si="13"/>
        <v>1</v>
      </c>
      <c r="AO2072" s="25">
        <f t="shared" si="20"/>
        <v>0</v>
      </c>
      <c r="AP2072" s="26">
        <f t="shared" si="21"/>
        <v>0</v>
      </c>
      <c r="AQ2072" s="25">
        <f t="shared" si="22"/>
        <v>1</v>
      </c>
      <c r="AR2072" s="26">
        <f t="shared" si="23"/>
        <v>0</v>
      </c>
      <c r="AT2072" s="74"/>
      <c r="AU2072">
        <f t="shared" si="121"/>
        <v>4157499.8949750001</v>
      </c>
      <c r="AY2072">
        <v>166300</v>
      </c>
      <c r="AZ2072">
        <v>194000</v>
      </c>
      <c r="BA2072">
        <f t="shared" si="107"/>
        <v>1940000</v>
      </c>
      <c r="BL2072" s="16">
        <v>776</v>
      </c>
      <c r="BM2072">
        <f t="shared" si="108"/>
        <v>7760</v>
      </c>
    </row>
    <row r="2073" spans="1:65" x14ac:dyDescent="0.2">
      <c r="A2073" s="40">
        <v>41075</v>
      </c>
      <c r="B2073" s="13">
        <v>21.5</v>
      </c>
      <c r="C2073" s="14">
        <v>23.65</v>
      </c>
      <c r="D2073" s="31">
        <f t="shared" si="14"/>
        <v>516.71425455368603</v>
      </c>
      <c r="E2073" s="31">
        <f t="shared" si="15"/>
        <v>3399.6273007370983</v>
      </c>
      <c r="F2073" s="16">
        <f t="shared" si="0"/>
        <v>3916.3415552907845</v>
      </c>
      <c r="G2073" s="16">
        <f t="shared" si="1"/>
        <v>23.366333309644659</v>
      </c>
      <c r="H2073" s="17">
        <f t="shared" si="2"/>
        <v>9.0909090909090828E-2</v>
      </c>
      <c r="I2073">
        <v>21.11</v>
      </c>
      <c r="J2073" s="32">
        <f t="shared" si="16"/>
        <v>0.94157073964522908</v>
      </c>
      <c r="K2073" s="72">
        <f t="shared" ca="1" si="83"/>
        <v>1156.506221242171</v>
      </c>
      <c r="L2073" s="16">
        <v>1183.3599850000001</v>
      </c>
      <c r="M2073" s="21">
        <f t="shared" ca="1" si="84"/>
        <v>-2.2692810385868362E-2</v>
      </c>
      <c r="N2073" s="72"/>
      <c r="O2073" s="16"/>
      <c r="P2073" s="21"/>
      <c r="Q2073" s="33">
        <f t="shared" si="17"/>
        <v>1.0584292603547709</v>
      </c>
      <c r="R2073" s="5">
        <f t="shared" ca="1" si="109"/>
        <v>10.112112908646042</v>
      </c>
      <c r="S2073" s="16">
        <v>9.6300000000000008</v>
      </c>
      <c r="T2073" s="75">
        <f t="shared" ca="1" si="110"/>
        <v>5.0063645757636645E-2</v>
      </c>
      <c r="U2073" s="5">
        <f t="shared" ca="1" si="122"/>
        <v>19.136138663408154</v>
      </c>
      <c r="V2073" s="85">
        <v>19.23</v>
      </c>
      <c r="W2073" s="36">
        <f t="shared" ca="1" si="123"/>
        <v>-4.8809847421656975E-3</v>
      </c>
      <c r="X2073" s="32">
        <f t="shared" si="18"/>
        <v>0.88314147929045828</v>
      </c>
      <c r="Y2073" s="72">
        <f t="shared" ca="1" si="124"/>
        <v>743544.46776530449</v>
      </c>
      <c r="Z2073" s="16">
        <v>758999.98082599998</v>
      </c>
      <c r="AA2073" s="36">
        <f t="shared" ca="1" si="125"/>
        <v>-2.0362995324289281E-2</v>
      </c>
      <c r="AB2073" s="72"/>
      <c r="AC2073" s="16"/>
      <c r="AD2073" s="36"/>
      <c r="AE2073" s="24">
        <f t="shared" si="133"/>
        <v>3</v>
      </c>
      <c r="AH2073" s="25">
        <f t="shared" ca="1" si="7"/>
        <v>1</v>
      </c>
      <c r="AI2073" s="15">
        <f t="shared" ca="1" si="8"/>
        <v>25.48123615746275</v>
      </c>
      <c r="AJ2073" s="15">
        <f t="shared" ca="1" si="9"/>
        <v>23.068740874580982</v>
      </c>
      <c r="AK2073" s="17">
        <f t="shared" ca="1" si="10"/>
        <v>8.1045078329161982E-2</v>
      </c>
      <c r="AL2073" s="17">
        <f t="shared" ca="1" si="11"/>
        <v>6.9721139759899617E-2</v>
      </c>
      <c r="AM2073" s="26">
        <f t="shared" ca="1" si="12"/>
        <v>1</v>
      </c>
      <c r="AN2073" s="26">
        <f t="shared" ca="1" si="13"/>
        <v>1</v>
      </c>
      <c r="AO2073" s="25">
        <f t="shared" si="20"/>
        <v>0</v>
      </c>
      <c r="AP2073" s="26">
        <f t="shared" si="21"/>
        <v>0</v>
      </c>
      <c r="AQ2073" s="25">
        <f t="shared" si="22"/>
        <v>1</v>
      </c>
      <c r="AR2073" s="26">
        <f t="shared" si="23"/>
        <v>0</v>
      </c>
      <c r="AT2073" s="74"/>
      <c r="AU2073">
        <f t="shared" si="121"/>
        <v>3794999.9041299997</v>
      </c>
      <c r="AY2073">
        <v>151800</v>
      </c>
      <c r="AZ2073">
        <v>179750</v>
      </c>
      <c r="BA2073">
        <f t="shared" si="107"/>
        <v>1797500</v>
      </c>
      <c r="BL2073" s="16">
        <v>719</v>
      </c>
      <c r="BM2073">
        <f t="shared" si="108"/>
        <v>7190</v>
      </c>
    </row>
    <row r="2074" spans="1:65" x14ac:dyDescent="0.2">
      <c r="A2074" s="40">
        <v>41078</v>
      </c>
      <c r="B2074" s="13">
        <v>19</v>
      </c>
      <c r="C2074" s="14">
        <v>21.8</v>
      </c>
      <c r="D2074" s="31">
        <f t="shared" si="14"/>
        <v>344.47616970245736</v>
      </c>
      <c r="E2074" s="31">
        <f t="shared" si="15"/>
        <v>3556.2073778745789</v>
      </c>
      <c r="F2074" s="16">
        <f t="shared" si="0"/>
        <v>3900.6835475770363</v>
      </c>
      <c r="G2074" s="16">
        <f t="shared" si="1"/>
        <v>21.552727114772999</v>
      </c>
      <c r="H2074" s="17">
        <f t="shared" si="2"/>
        <v>0.12844036697247707</v>
      </c>
      <c r="I2074">
        <v>18.32</v>
      </c>
      <c r="J2074" s="32">
        <f t="shared" si="16"/>
        <v>0.91869598955800424</v>
      </c>
      <c r="K2074" s="72">
        <f t="shared" ca="1" si="83"/>
        <v>1062.4343122701625</v>
      </c>
      <c r="L2074" s="16">
        <v>1086.079956</v>
      </c>
      <c r="M2074" s="21">
        <f t="shared" ca="1" si="84"/>
        <v>-2.1771549690433198E-2</v>
      </c>
      <c r="N2074" s="72"/>
      <c r="O2074" s="16"/>
      <c r="P2074" s="21"/>
      <c r="Q2074" s="33">
        <f t="shared" si="17"/>
        <v>1.0813040104419958</v>
      </c>
      <c r="R2074" s="5">
        <f t="shared" ca="1" si="109"/>
        <v>10.933812734927139</v>
      </c>
      <c r="S2074" s="16">
        <v>10.45</v>
      </c>
      <c r="T2074" s="75">
        <f t="shared" ca="1" si="110"/>
        <v>4.629786937101818E-2</v>
      </c>
      <c r="U2074" s="5">
        <f t="shared" ca="1" si="122"/>
        <v>20.691275082096482</v>
      </c>
      <c r="V2074" s="85">
        <v>20.87</v>
      </c>
      <c r="W2074" s="36">
        <f t="shared" ca="1" si="123"/>
        <v>-8.5637239052956064E-3</v>
      </c>
      <c r="X2074" s="32">
        <f t="shared" si="18"/>
        <v>0.83739197911600849</v>
      </c>
      <c r="Y2074" s="72">
        <f t="shared" ca="1" si="124"/>
        <v>622597.19565570867</v>
      </c>
      <c r="Z2074" s="16">
        <v>631999.98403399996</v>
      </c>
      <c r="AA2074" s="36">
        <f t="shared" ca="1" si="125"/>
        <v>-1.4877830088339768E-2</v>
      </c>
      <c r="AB2074" s="72"/>
      <c r="AC2074" s="16"/>
      <c r="AD2074" s="36"/>
      <c r="AE2074" s="24">
        <f t="shared" si="133"/>
        <v>2</v>
      </c>
      <c r="AH2074" s="25">
        <f t="shared" ca="1" si="7"/>
        <v>1</v>
      </c>
      <c r="AI2074" s="15">
        <f t="shared" ca="1" si="8"/>
        <v>25.258984677209941</v>
      </c>
      <c r="AJ2074" s="15">
        <f t="shared" ca="1" si="9"/>
        <v>23.094558026471208</v>
      </c>
      <c r="AK2074" s="17">
        <f t="shared" ca="1" si="10"/>
        <v>8.7427347737223313E-2</v>
      </c>
      <c r="AL2074" s="17">
        <f t="shared" ca="1" si="11"/>
        <v>7.3541931926448673E-2</v>
      </c>
      <c r="AM2074" s="26">
        <f t="shared" ca="1" si="12"/>
        <v>1</v>
      </c>
      <c r="AN2074" s="26">
        <f t="shared" ca="1" si="13"/>
        <v>1</v>
      </c>
      <c r="AO2074" s="25">
        <f t="shared" si="20"/>
        <v>0</v>
      </c>
      <c r="AP2074" s="26">
        <f t="shared" si="21"/>
        <v>0</v>
      </c>
      <c r="AQ2074" s="25">
        <f t="shared" si="22"/>
        <v>1</v>
      </c>
      <c r="AR2074" s="26">
        <f t="shared" si="23"/>
        <v>0</v>
      </c>
      <c r="AT2074" s="74"/>
      <c r="AU2074">
        <f t="shared" si="121"/>
        <v>3159999.9201699998</v>
      </c>
      <c r="AY2074">
        <v>126400</v>
      </c>
      <c r="AZ2074">
        <v>160250</v>
      </c>
      <c r="BA2074">
        <f t="shared" si="107"/>
        <v>1602500</v>
      </c>
      <c r="BL2074" s="16">
        <v>641</v>
      </c>
      <c r="BM2074">
        <f t="shared" si="108"/>
        <v>6410</v>
      </c>
    </row>
    <row r="2075" spans="1:65" x14ac:dyDescent="0.2">
      <c r="A2075" s="40">
        <v>41079</v>
      </c>
      <c r="B2075" s="13">
        <v>18.45</v>
      </c>
      <c r="C2075" s="14">
        <v>21.9</v>
      </c>
      <c r="D2075" s="31">
        <f t="shared" si="14"/>
        <v>172.23808485122868</v>
      </c>
      <c r="E2075" s="31">
        <f t="shared" si="15"/>
        <v>3706.3231399008791</v>
      </c>
      <c r="F2075" s="16">
        <f t="shared" si="0"/>
        <v>3878.5612247521076</v>
      </c>
      <c r="G2075" s="16">
        <f t="shared" si="1"/>
        <v>21.746793344670042</v>
      </c>
      <c r="H2075" s="17">
        <f t="shared" si="2"/>
        <v>0.15753424657534243</v>
      </c>
      <c r="I2075">
        <v>18.38</v>
      </c>
      <c r="J2075" s="32">
        <f t="shared" si="16"/>
        <v>1.0032817908816385</v>
      </c>
      <c r="K2075" s="72">
        <f t="shared" ca="1" si="83"/>
        <v>1065.8775440452257</v>
      </c>
      <c r="L2075" s="16">
        <v>1064.3199460000001</v>
      </c>
      <c r="M2075" s="21">
        <f t="shared" ca="1" si="84"/>
        <v>1.4634678708028569E-3</v>
      </c>
      <c r="N2075" s="72"/>
      <c r="O2075" s="16"/>
      <c r="P2075" s="21"/>
      <c r="Q2075" s="33">
        <f t="shared" si="17"/>
        <v>0.99671820911836151</v>
      </c>
      <c r="R2075" s="5">
        <f t="shared" ca="1" si="109"/>
        <v>10.897476254551059</v>
      </c>
      <c r="S2075" s="16">
        <v>10.65</v>
      </c>
      <c r="T2075" s="75">
        <f t="shared" ca="1" si="110"/>
        <v>2.3237207000099368E-2</v>
      </c>
      <c r="U2075" s="5">
        <f t="shared" ca="1" si="122"/>
        <v>20.622664594171901</v>
      </c>
      <c r="V2075" s="85">
        <v>21.24</v>
      </c>
      <c r="W2075" s="36">
        <f t="shared" ca="1" si="123"/>
        <v>-2.9064755453300242E-2</v>
      </c>
      <c r="X2075" s="32">
        <f t="shared" si="18"/>
        <v>1.006563581763277</v>
      </c>
      <c r="Y2075" s="72">
        <f t="shared" ca="1" si="124"/>
        <v>626642.41924159485</v>
      </c>
      <c r="Z2075" s="16">
        <v>604499.98472900002</v>
      </c>
      <c r="AA2075" s="36">
        <f t="shared" ca="1" si="125"/>
        <v>3.6629338415155428E-2</v>
      </c>
      <c r="AB2075" s="72"/>
      <c r="AC2075" s="16"/>
      <c r="AD2075" s="36"/>
      <c r="AE2075" s="24">
        <f t="shared" si="133"/>
        <v>1</v>
      </c>
      <c r="AH2075" s="25">
        <f t="shared" ca="1" si="7"/>
        <v>1</v>
      </c>
      <c r="AI2075" s="15">
        <f t="shared" ca="1" si="8"/>
        <v>24.951882066334438</v>
      </c>
      <c r="AJ2075" s="15">
        <f t="shared" ca="1" si="9"/>
        <v>23.139542578935604</v>
      </c>
      <c r="AK2075" s="17">
        <f t="shared" ca="1" si="10"/>
        <v>0.10200376257048747</v>
      </c>
      <c r="AL2075" s="17">
        <f t="shared" ca="1" si="11"/>
        <v>7.9676136513652768E-2</v>
      </c>
      <c r="AM2075" s="26">
        <f t="shared" ca="1" si="12"/>
        <v>1</v>
      </c>
      <c r="AN2075" s="26">
        <f t="shared" ca="1" si="13"/>
        <v>1</v>
      </c>
      <c r="AO2075" s="25">
        <f t="shared" si="20"/>
        <v>0</v>
      </c>
      <c r="AP2075" s="26">
        <f t="shared" si="21"/>
        <v>0</v>
      </c>
      <c r="AQ2075" s="25">
        <f t="shared" si="22"/>
        <v>1</v>
      </c>
      <c r="AR2075" s="26">
        <f t="shared" si="23"/>
        <v>0</v>
      </c>
      <c r="AT2075" s="74"/>
      <c r="AU2075">
        <f t="shared" si="121"/>
        <v>3022499.923645</v>
      </c>
      <c r="AY2075">
        <v>120900</v>
      </c>
      <c r="AZ2075">
        <v>154500</v>
      </c>
      <c r="BA2075">
        <f t="shared" si="107"/>
        <v>1545000</v>
      </c>
      <c r="BL2075" s="16">
        <v>618</v>
      </c>
      <c r="BM2075">
        <f t="shared" si="108"/>
        <v>6180</v>
      </c>
    </row>
    <row r="2076" spans="1:65" x14ac:dyDescent="0.2">
      <c r="A2076" s="41">
        <v>41080</v>
      </c>
      <c r="B2076" s="13">
        <v>20.45</v>
      </c>
      <c r="C2076" s="14">
        <v>22.7</v>
      </c>
      <c r="D2076" s="31">
        <f t="shared" si="14"/>
        <v>3851.4278278234897</v>
      </c>
      <c r="E2076" s="31">
        <f t="shared" si="15"/>
        <v>0</v>
      </c>
      <c r="F2076" s="16">
        <f t="shared" si="0"/>
        <v>3851.4278278234897</v>
      </c>
      <c r="G2076" s="16">
        <f t="shared" si="1"/>
        <v>20.45</v>
      </c>
      <c r="H2076" s="17">
        <f t="shared" si="2"/>
        <v>9.9118942731277526E-2</v>
      </c>
      <c r="I2076">
        <v>17.239999999999998</v>
      </c>
      <c r="J2076" s="32">
        <f t="shared" si="16"/>
        <v>0.93378995433789957</v>
      </c>
      <c r="K2076" s="72">
        <f t="shared" ca="1" si="83"/>
        <v>995.26516656300225</v>
      </c>
      <c r="L2076" s="16">
        <v>1019.52002</v>
      </c>
      <c r="M2076" s="21">
        <f t="shared" ca="1" si="84"/>
        <v>-2.3790463121065333E-2</v>
      </c>
      <c r="N2076" s="72"/>
      <c r="O2076" s="16"/>
      <c r="P2076" s="21"/>
      <c r="Q2076" s="33">
        <f t="shared" si="17"/>
        <v>1.0662100456621004</v>
      </c>
      <c r="R2076" s="5">
        <f t="shared" ca="1" si="109"/>
        <v>11.618514622764007</v>
      </c>
      <c r="S2076" s="31">
        <v>11.08</v>
      </c>
      <c r="T2076" s="75">
        <f t="shared" ca="1" si="110"/>
        <v>4.8602402776534902E-2</v>
      </c>
      <c r="U2076" s="5">
        <f t="shared" ca="1" si="122"/>
        <v>21.987339386763104</v>
      </c>
      <c r="V2076" s="85">
        <v>22.12</v>
      </c>
      <c r="W2076" s="36">
        <f t="shared" ca="1" si="123"/>
        <v>-5.9973152457910156E-3</v>
      </c>
      <c r="X2076" s="32">
        <f t="shared" si="18"/>
        <v>0.86757990867579915</v>
      </c>
      <c r="Y2076" s="72">
        <f t="shared" ca="1" si="124"/>
        <v>543626.59273559391</v>
      </c>
      <c r="Z2076" s="16">
        <v>552499.98604300001</v>
      </c>
      <c r="AA2076" s="36">
        <f t="shared" ca="1" si="125"/>
        <v>-1.6060440781107108E-2</v>
      </c>
      <c r="AB2076" s="72"/>
      <c r="AC2076" s="16"/>
      <c r="AD2076" s="36"/>
      <c r="AE2076" s="24">
        <v>19</v>
      </c>
      <c r="AH2076" s="25">
        <f t="shared" ca="1" si="7"/>
        <v>1</v>
      </c>
      <c r="AI2076" s="15">
        <f t="shared" ca="1" si="8"/>
        <v>24.761567957180677</v>
      </c>
      <c r="AJ2076" s="15">
        <f t="shared" ca="1" si="9"/>
        <v>23.129316430795182</v>
      </c>
      <c r="AK2076" s="17">
        <f t="shared" ca="1" si="10"/>
        <v>0.10482495622204741</v>
      </c>
      <c r="AL2076" s="17">
        <f t="shared" ca="1" si="11"/>
        <v>8.1334780111776972E-2</v>
      </c>
      <c r="AM2076" s="26">
        <f t="shared" ca="1" si="12"/>
        <v>1</v>
      </c>
      <c r="AN2076" s="26">
        <f t="shared" ca="1" si="13"/>
        <v>1</v>
      </c>
      <c r="AO2076" s="25">
        <f t="shared" si="20"/>
        <v>0</v>
      </c>
      <c r="AP2076" s="26">
        <f t="shared" si="21"/>
        <v>0</v>
      </c>
      <c r="AQ2076" s="25">
        <f t="shared" si="22"/>
        <v>1</v>
      </c>
      <c r="AR2076" s="26">
        <f t="shared" si="23"/>
        <v>0</v>
      </c>
      <c r="AT2076" s="74"/>
      <c r="AU2076">
        <f t="shared" si="121"/>
        <v>2762499.9302150002</v>
      </c>
      <c r="AY2076">
        <v>110500</v>
      </c>
      <c r="AZ2076">
        <v>146250</v>
      </c>
      <c r="BA2076">
        <f t="shared" si="107"/>
        <v>1462500</v>
      </c>
      <c r="BL2076" s="16">
        <v>585</v>
      </c>
      <c r="BM2076">
        <f t="shared" si="108"/>
        <v>5850</v>
      </c>
    </row>
    <row r="2077" spans="1:65" x14ac:dyDescent="0.2">
      <c r="A2077" s="40">
        <v>41081</v>
      </c>
      <c r="B2077" s="13">
        <v>23.35</v>
      </c>
      <c r="C2077" s="14">
        <v>24.75</v>
      </c>
      <c r="D2077" s="31">
        <f t="shared" si="14"/>
        <v>3648.7211000433063</v>
      </c>
      <c r="E2077" s="31">
        <f t="shared" si="15"/>
        <v>182.61465123809495</v>
      </c>
      <c r="F2077" s="16">
        <f t="shared" si="0"/>
        <v>3831.3357512814014</v>
      </c>
      <c r="G2077" s="16">
        <f t="shared" si="1"/>
        <v>23.416728819484909</v>
      </c>
      <c r="H2077" s="17">
        <f t="shared" si="2"/>
        <v>5.6565656565656486E-2</v>
      </c>
      <c r="I2077">
        <v>20.079999999999998</v>
      </c>
      <c r="J2077" s="32">
        <f t="shared" si="16"/>
        <v>1.1390987161688351</v>
      </c>
      <c r="K2077" s="72">
        <f t="shared" ca="1" si="83"/>
        <v>1133.6590545871672</v>
      </c>
      <c r="L2077" s="16">
        <v>1132.8000489999999</v>
      </c>
      <c r="M2077" s="21">
        <f t="shared" ca="1" si="84"/>
        <v>7.5830292197251047E-4</v>
      </c>
      <c r="N2077" s="72"/>
      <c r="O2077" s="16"/>
      <c r="P2077" s="21"/>
      <c r="Q2077" s="33">
        <f t="shared" si="17"/>
        <v>0.86090128383116482</v>
      </c>
      <c r="R2077" s="5">
        <f t="shared" ca="1" si="109"/>
        <v>10.001977468363457</v>
      </c>
      <c r="S2077" s="16">
        <v>9.77</v>
      </c>
      <c r="T2077" s="75">
        <f t="shared" ca="1" si="110"/>
        <v>2.3743855513148109E-2</v>
      </c>
      <c r="U2077" s="5">
        <f t="shared" ca="1" si="122"/>
        <v>18.928280666019209</v>
      </c>
      <c r="V2077" s="85">
        <v>19.46</v>
      </c>
      <c r="W2077" s="36">
        <f t="shared" ca="1" si="123"/>
        <v>-2.7323706782157869E-2</v>
      </c>
      <c r="X2077" s="32">
        <f t="shared" si="18"/>
        <v>1.2781974323376704</v>
      </c>
      <c r="Y2077" s="72">
        <f t="shared" ca="1" si="124"/>
        <v>694816.38393441995</v>
      </c>
      <c r="Z2077" s="16">
        <v>672499.98301099997</v>
      </c>
      <c r="AA2077" s="36">
        <f t="shared" ca="1" si="125"/>
        <v>3.3184240129646145E-2</v>
      </c>
      <c r="AB2077" s="72"/>
      <c r="AC2077" s="16"/>
      <c r="AD2077" s="36"/>
      <c r="AE2077" s="34">
        <f t="shared" ref="AE2077:AE2094" si="134">AE2076-1</f>
        <v>18</v>
      </c>
      <c r="AH2077" s="25">
        <f t="shared" ca="1" si="7"/>
        <v>1</v>
      </c>
      <c r="AI2077" s="15">
        <f t="shared" ca="1" si="8"/>
        <v>24.676562809067956</v>
      </c>
      <c r="AJ2077" s="15">
        <f t="shared" ca="1" si="9"/>
        <v>23.209488007720903</v>
      </c>
      <c r="AK2077" s="17">
        <f t="shared" ca="1" si="10"/>
        <v>0.10303761237862878</v>
      </c>
      <c r="AL2077" s="17">
        <f t="shared" ca="1" si="11"/>
        <v>8.2082029557911176E-2</v>
      </c>
      <c r="AM2077" s="26">
        <f t="shared" ca="1" si="12"/>
        <v>1</v>
      </c>
      <c r="AN2077" s="26">
        <f t="shared" ca="1" si="13"/>
        <v>1</v>
      </c>
      <c r="AO2077" s="25">
        <f t="shared" si="20"/>
        <v>0</v>
      </c>
      <c r="AP2077" s="26">
        <f t="shared" si="21"/>
        <v>0</v>
      </c>
      <c r="AQ2077" s="25">
        <f t="shared" si="22"/>
        <v>1</v>
      </c>
      <c r="AR2077" s="26">
        <f t="shared" si="23"/>
        <v>0</v>
      </c>
      <c r="AT2077" s="74"/>
      <c r="AU2077">
        <f t="shared" si="121"/>
        <v>3362499.9150549998</v>
      </c>
      <c r="AY2077">
        <v>134500</v>
      </c>
      <c r="AZ2077">
        <v>160750</v>
      </c>
      <c r="BA2077">
        <f t="shared" si="107"/>
        <v>1607500</v>
      </c>
      <c r="BL2077" s="16">
        <v>643</v>
      </c>
      <c r="BM2077">
        <f t="shared" si="108"/>
        <v>6430</v>
      </c>
    </row>
    <row r="2078" spans="1:65" x14ac:dyDescent="0.2">
      <c r="A2078" s="40">
        <v>41082</v>
      </c>
      <c r="B2078" s="13">
        <v>21.85</v>
      </c>
      <c r="C2078" s="14">
        <v>23.9</v>
      </c>
      <c r="D2078" s="31">
        <f t="shared" si="14"/>
        <v>3446.0143722631224</v>
      </c>
      <c r="E2078" s="31">
        <f t="shared" si="15"/>
        <v>373.85513987111676</v>
      </c>
      <c r="F2078" s="16">
        <f t="shared" si="0"/>
        <v>3819.8695121342389</v>
      </c>
      <c r="G2078" s="16">
        <f t="shared" si="1"/>
        <v>22.050635920756257</v>
      </c>
      <c r="H2078" s="17">
        <f t="shared" si="2"/>
        <v>8.5774058577405721E-2</v>
      </c>
      <c r="I2078">
        <v>18.11</v>
      </c>
      <c r="J2078" s="32">
        <f t="shared" si="16"/>
        <v>0.93884350787574378</v>
      </c>
      <c r="K2078" s="72">
        <f t="shared" ca="1" si="83"/>
        <v>1064.285053005746</v>
      </c>
      <c r="L2078" s="16">
        <v>1016.960022</v>
      </c>
      <c r="M2078" s="21">
        <f t="shared" ca="1" si="84"/>
        <v>4.6535783100573096E-2</v>
      </c>
      <c r="N2078" s="72"/>
      <c r="O2078" s="16"/>
      <c r="P2078" s="21"/>
      <c r="Q2078" s="33">
        <f t="shared" si="17"/>
        <v>1.0611564921242562</v>
      </c>
      <c r="R2078" s="5">
        <f t="shared" ca="1" si="109"/>
        <v>10.613221173379516</v>
      </c>
      <c r="S2078" s="16">
        <v>10.78</v>
      </c>
      <c r="T2078" s="75">
        <f t="shared" ca="1" si="110"/>
        <v>-1.5471134194850005E-2</v>
      </c>
      <c r="U2078" s="5">
        <f t="shared" ca="1" si="122"/>
        <v>20.08518026510454</v>
      </c>
      <c r="V2078" s="85">
        <v>21.52</v>
      </c>
      <c r="W2078" s="36">
        <f t="shared" ca="1" si="123"/>
        <v>-6.6673779502577107E-2</v>
      </c>
      <c r="X2078" s="32">
        <f t="shared" si="18"/>
        <v>0.87768701575148755</v>
      </c>
      <c r="Y2078" s="72">
        <f t="shared" ca="1" si="124"/>
        <v>609791.18360280909</v>
      </c>
      <c r="Z2078" s="16">
        <v>534499.98649699998</v>
      </c>
      <c r="AA2078" s="36">
        <f t="shared" ca="1" si="125"/>
        <v>0.14086286063214279</v>
      </c>
      <c r="AB2078" s="72"/>
      <c r="AC2078" s="16"/>
      <c r="AD2078" s="36"/>
      <c r="AE2078" s="34">
        <f t="shared" si="134"/>
        <v>17</v>
      </c>
      <c r="AH2078" s="25">
        <f t="shared" ca="1" si="7"/>
        <v>1</v>
      </c>
      <c r="AI2078" s="15">
        <f t="shared" ca="1" si="8"/>
        <v>24.530701806443204</v>
      </c>
      <c r="AJ2078" s="15">
        <f t="shared" ca="1" si="9"/>
        <v>23.282112139766877</v>
      </c>
      <c r="AK2078" s="17">
        <f t="shared" ca="1" si="10"/>
        <v>0.10305706038854168</v>
      </c>
      <c r="AL2078" s="17">
        <f t="shared" ca="1" si="11"/>
        <v>8.4357899078231213E-2</v>
      </c>
      <c r="AM2078" s="26">
        <f t="shared" ca="1" si="12"/>
        <v>1</v>
      </c>
      <c r="AN2078" s="26">
        <f t="shared" ca="1" si="13"/>
        <v>1</v>
      </c>
      <c r="AO2078" s="25">
        <f t="shared" si="20"/>
        <v>0</v>
      </c>
      <c r="AP2078" s="26">
        <f t="shared" si="21"/>
        <v>0</v>
      </c>
      <c r="AQ2078" s="25">
        <f t="shared" si="22"/>
        <v>1</v>
      </c>
      <c r="AR2078" s="26">
        <f t="shared" si="23"/>
        <v>0</v>
      </c>
      <c r="AT2078" s="74"/>
      <c r="AU2078">
        <f t="shared" si="121"/>
        <v>2672499.9324849998</v>
      </c>
      <c r="AY2078">
        <v>106900</v>
      </c>
      <c r="AZ2078">
        <v>137750</v>
      </c>
      <c r="BA2078">
        <f t="shared" si="107"/>
        <v>1377500</v>
      </c>
      <c r="BL2078" s="16">
        <v>551</v>
      </c>
      <c r="BM2078">
        <f t="shared" si="108"/>
        <v>5510</v>
      </c>
    </row>
    <row r="2079" spans="1:65" x14ac:dyDescent="0.2">
      <c r="A2079" s="44">
        <v>41085</v>
      </c>
      <c r="B2079" s="45">
        <v>22.45</v>
      </c>
      <c r="C2079" s="54">
        <v>24.25</v>
      </c>
      <c r="D2079" s="31">
        <f t="shared" si="14"/>
        <v>3243.3076444829385</v>
      </c>
      <c r="E2079" s="31">
        <f t="shared" si="15"/>
        <v>559.17488890864865</v>
      </c>
      <c r="F2079" s="31">
        <f t="shared" si="0"/>
        <v>3802.4825333915869</v>
      </c>
      <c r="G2079" s="31">
        <f t="shared" si="1"/>
        <v>22.714699388148887</v>
      </c>
      <c r="H2079" s="55">
        <f t="shared" si="2"/>
        <v>7.422680412371141E-2</v>
      </c>
      <c r="I2079" s="1">
        <v>20.38</v>
      </c>
      <c r="J2079" s="32">
        <f t="shared" si="16"/>
        <v>1.0254265910656573</v>
      </c>
      <c r="K2079" s="72">
        <f t="shared" ca="1" si="83"/>
        <v>1091.3017018283035</v>
      </c>
      <c r="L2079" s="31">
        <v>1096.959961</v>
      </c>
      <c r="M2079" s="21">
        <f t="shared" ca="1" si="84"/>
        <v>-5.1581273454487549E-3</v>
      </c>
      <c r="N2079" s="72"/>
      <c r="O2079" s="16"/>
      <c r="P2079" s="21"/>
      <c r="Q2079" s="33">
        <f t="shared" si="17"/>
        <v>0.97457340893434263</v>
      </c>
      <c r="R2079" s="5">
        <f t="shared" ca="1" si="109"/>
        <v>10.342932247809964</v>
      </c>
      <c r="S2079" s="16">
        <v>10</v>
      </c>
      <c r="T2079" s="75">
        <f t="shared" ca="1" si="110"/>
        <v>3.429322478099639E-2</v>
      </c>
      <c r="U2079" s="5">
        <f t="shared" ca="1" si="122"/>
        <v>19.573812459129734</v>
      </c>
      <c r="V2079" s="85">
        <v>19.93</v>
      </c>
      <c r="W2079" s="36">
        <f t="shared" ca="1" si="123"/>
        <v>-1.7871928794293335E-2</v>
      </c>
      <c r="X2079" s="32">
        <f t="shared" si="18"/>
        <v>1.0508531821313147</v>
      </c>
      <c r="Y2079" s="72">
        <f t="shared" ca="1" si="124"/>
        <v>640758.83260475087</v>
      </c>
      <c r="Z2079" s="16">
        <v>629999.984085</v>
      </c>
      <c r="AA2079" s="36">
        <f t="shared" ca="1" si="125"/>
        <v>1.7077537764349022E-2</v>
      </c>
      <c r="AB2079" s="72"/>
      <c r="AC2079" s="16"/>
      <c r="AD2079" s="36"/>
      <c r="AE2079" s="1">
        <f t="shared" si="134"/>
        <v>16</v>
      </c>
      <c r="AH2079" s="25">
        <f t="shared" ca="1" si="7"/>
        <v>1</v>
      </c>
      <c r="AI2079" s="15">
        <f t="shared" ca="1" si="8"/>
        <v>24.43738337198392</v>
      </c>
      <c r="AJ2079" s="15">
        <f t="shared" ca="1" si="9"/>
        <v>23.38141730016676</v>
      </c>
      <c r="AK2079" s="17">
        <f t="shared" ca="1" si="10"/>
        <v>0.10027667925764511</v>
      </c>
      <c r="AL2079" s="17">
        <f t="shared" ca="1" si="11"/>
        <v>8.5995359070096977E-2</v>
      </c>
      <c r="AM2079" s="26">
        <f t="shared" ca="1" si="12"/>
        <v>1</v>
      </c>
      <c r="AN2079" s="26">
        <f t="shared" ca="1" si="13"/>
        <v>1</v>
      </c>
      <c r="AO2079" s="25">
        <f t="shared" si="20"/>
        <v>0</v>
      </c>
      <c r="AP2079" s="26">
        <f t="shared" si="21"/>
        <v>0</v>
      </c>
      <c r="AQ2079" s="25">
        <f t="shared" si="22"/>
        <v>1</v>
      </c>
      <c r="AR2079" s="26">
        <f t="shared" si="23"/>
        <v>0</v>
      </c>
      <c r="AT2079" s="74"/>
      <c r="AU2079">
        <f t="shared" si="121"/>
        <v>3149999.9204250001</v>
      </c>
      <c r="AY2079">
        <v>126000</v>
      </c>
      <c r="AZ2079">
        <v>149250</v>
      </c>
      <c r="BA2079">
        <f t="shared" si="107"/>
        <v>1492500</v>
      </c>
      <c r="BL2079" s="16">
        <v>597</v>
      </c>
      <c r="BM2079">
        <f t="shared" si="108"/>
        <v>5970</v>
      </c>
    </row>
    <row r="2080" spans="1:65" x14ac:dyDescent="0.2">
      <c r="A2080" s="40">
        <v>41086</v>
      </c>
      <c r="B2080" s="13">
        <v>21.75</v>
      </c>
      <c r="C2080" s="14">
        <v>23.7</v>
      </c>
      <c r="D2080" s="31">
        <f t="shared" si="14"/>
        <v>3040.6009167027551</v>
      </c>
      <c r="E2080" s="31">
        <f t="shared" si="15"/>
        <v>746.83534411133417</v>
      </c>
      <c r="F2080" s="16">
        <f t="shared" si="0"/>
        <v>3787.4362608140891</v>
      </c>
      <c r="G2080" s="16">
        <f t="shared" si="1"/>
        <v>22.134515757026648</v>
      </c>
      <c r="H2080" s="17">
        <f t="shared" si="2"/>
        <v>8.2278481012658222E-2</v>
      </c>
      <c r="I2080">
        <v>19.72</v>
      </c>
      <c r="J2080" s="32">
        <f t="shared" si="16"/>
        <v>0.97060189876594338</v>
      </c>
      <c r="K2080" s="72">
        <f t="shared" ca="1" si="83"/>
        <v>1059.1763216643185</v>
      </c>
      <c r="L2080" s="16">
        <v>1066.880005</v>
      </c>
      <c r="M2080" s="21">
        <f t="shared" ca="1" si="84"/>
        <v>-7.2207589415657757E-3</v>
      </c>
      <c r="N2080" s="72"/>
      <c r="O2080" s="16"/>
      <c r="P2080" s="21"/>
      <c r="Q2080" s="33">
        <f t="shared" si="17"/>
        <v>1.0293981012340565</v>
      </c>
      <c r="R2080" s="5">
        <f t="shared" ca="1" si="109"/>
        <v>10.646551277287033</v>
      </c>
      <c r="S2080" s="16">
        <v>10.29</v>
      </c>
      <c r="T2080" s="75">
        <f t="shared" ca="1" si="110"/>
        <v>3.4650269901558201E-2</v>
      </c>
      <c r="U2080" s="5">
        <f t="shared" ca="1" si="122"/>
        <v>20.148555561192879</v>
      </c>
      <c r="V2080" s="85">
        <v>20.58</v>
      </c>
      <c r="W2080" s="36">
        <f t="shared" ca="1" si="123"/>
        <v>-2.0964258445438266E-2</v>
      </c>
      <c r="X2080" s="32">
        <f t="shared" si="18"/>
        <v>0.94120379753188677</v>
      </c>
      <c r="Y2080" s="72">
        <f t="shared" ca="1" si="124"/>
        <v>603044.95566145692</v>
      </c>
      <c r="Z2080" s="16">
        <v>593499.98500700004</v>
      </c>
      <c r="AA2080" s="36">
        <f t="shared" ca="1" si="125"/>
        <v>1.6082512039733748E-2</v>
      </c>
      <c r="AB2080" s="72"/>
      <c r="AC2080" s="16"/>
      <c r="AD2080" s="36"/>
      <c r="AE2080" s="34">
        <f t="shared" si="134"/>
        <v>15</v>
      </c>
      <c r="AH2080" s="25">
        <f t="shared" ca="1" si="7"/>
        <v>1</v>
      </c>
      <c r="AI2080" s="15">
        <f t="shared" ca="1" si="8"/>
        <v>24.301504886796518</v>
      </c>
      <c r="AJ2080" s="15">
        <f t="shared" ca="1" si="9"/>
        <v>23.464281723108211</v>
      </c>
      <c r="AK2080" s="17">
        <f t="shared" ca="1" si="10"/>
        <v>9.2583031597675294E-2</v>
      </c>
      <c r="AL2080" s="17">
        <f t="shared" ca="1" si="11"/>
        <v>8.7842509300347676E-2</v>
      </c>
      <c r="AM2080" s="26">
        <f t="shared" ca="1" si="12"/>
        <v>1</v>
      </c>
      <c r="AN2080" s="26">
        <f t="shared" ca="1" si="13"/>
        <v>1</v>
      </c>
      <c r="AO2080" s="25">
        <f t="shared" si="20"/>
        <v>0</v>
      </c>
      <c r="AP2080" s="26">
        <f t="shared" si="21"/>
        <v>0</v>
      </c>
      <c r="AQ2080" s="25">
        <f t="shared" si="22"/>
        <v>1</v>
      </c>
      <c r="AR2080" s="26">
        <f t="shared" si="23"/>
        <v>0</v>
      </c>
      <c r="AT2080" s="74"/>
      <c r="AU2080">
        <f t="shared" si="121"/>
        <v>2967499.9250350003</v>
      </c>
      <c r="AY2080">
        <v>118700</v>
      </c>
      <c r="AZ2080">
        <v>143000</v>
      </c>
      <c r="BA2080">
        <f t="shared" si="107"/>
        <v>1430000</v>
      </c>
      <c r="BL2080" s="16">
        <v>572</v>
      </c>
      <c r="BM2080">
        <f t="shared" si="108"/>
        <v>5720</v>
      </c>
    </row>
    <row r="2081" spans="1:65" x14ac:dyDescent="0.2">
      <c r="A2081" s="44">
        <v>41087</v>
      </c>
      <c r="B2081" s="45">
        <v>21.7</v>
      </c>
      <c r="C2081" s="54">
        <v>23.65</v>
      </c>
      <c r="D2081" s="31">
        <f t="shared" si="14"/>
        <v>2837.8941889225712</v>
      </c>
      <c r="E2081" s="31">
        <f t="shared" si="15"/>
        <v>932.86367023871799</v>
      </c>
      <c r="F2081" s="31">
        <f t="shared" si="0"/>
        <v>3770.7578591612892</v>
      </c>
      <c r="G2081" s="31">
        <f t="shared" si="1"/>
        <v>22.18241871393198</v>
      </c>
      <c r="H2081" s="55">
        <f t="shared" si="2"/>
        <v>8.2452431289640526E-2</v>
      </c>
      <c r="I2081" s="1">
        <v>19.45</v>
      </c>
      <c r="J2081" s="32">
        <f t="shared" si="16"/>
        <v>0.99775103192129655</v>
      </c>
      <c r="K2081" s="72">
        <f t="shared" ca="1" si="83"/>
        <v>1056.7511845424506</v>
      </c>
      <c r="L2081" s="31">
        <v>1075.839966</v>
      </c>
      <c r="M2081" s="21">
        <f t="shared" ca="1" si="84"/>
        <v>-1.7743142159444027E-2</v>
      </c>
      <c r="N2081" s="72"/>
      <c r="O2081" s="16"/>
      <c r="P2081" s="21"/>
      <c r="Q2081" s="33">
        <f t="shared" si="17"/>
        <v>1.0022489680787035</v>
      </c>
      <c r="R2081" s="5">
        <f t="shared" ca="1" si="109"/>
        <v>10.67005051246888</v>
      </c>
      <c r="S2081" s="82">
        <v>10.23</v>
      </c>
      <c r="T2081" s="75">
        <f t="shared" ca="1" si="110"/>
        <v>4.3015690368414385E-2</v>
      </c>
      <c r="U2081" s="5">
        <f t="shared" ca="1" si="122"/>
        <v>20.193177673625538</v>
      </c>
      <c r="V2081" s="85">
        <v>20.39</v>
      </c>
      <c r="W2081" s="36">
        <f t="shared" ca="1" si="123"/>
        <v>-9.6528850600521143E-3</v>
      </c>
      <c r="X2081" s="32">
        <f t="shared" si="18"/>
        <v>0.99550206384259299</v>
      </c>
      <c r="Y2081" s="72">
        <f t="shared" ca="1" si="124"/>
        <v>600292.98819012579</v>
      </c>
      <c r="Z2081" s="16">
        <v>603999.984742</v>
      </c>
      <c r="AA2081" s="36">
        <f t="shared" ca="1" si="125"/>
        <v>-6.1374116647662869E-3</v>
      </c>
      <c r="AB2081" s="72"/>
      <c r="AC2081" s="16"/>
      <c r="AD2081" s="36"/>
      <c r="AE2081" s="1">
        <f t="shared" si="134"/>
        <v>14</v>
      </c>
      <c r="AH2081" s="25" t="str">
        <f t="shared" ca="1" si="7"/>
        <v>-</v>
      </c>
      <c r="AI2081" s="15">
        <f t="shared" ca="1" si="8"/>
        <v>24.234881304692472</v>
      </c>
      <c r="AJ2081" s="15">
        <f t="shared" ca="1" si="9"/>
        <v>23.536538041450413</v>
      </c>
      <c r="AK2081" s="17">
        <f t="shared" ca="1" si="10"/>
        <v>8.0069395716724986E-2</v>
      </c>
      <c r="AL2081" s="17">
        <f t="shared" ca="1" si="11"/>
        <v>8.8996700332732659E-2</v>
      </c>
      <c r="AM2081" s="26">
        <f t="shared" ca="1" si="12"/>
        <v>1</v>
      </c>
      <c r="AN2081" s="26">
        <f t="shared" ca="1" si="13"/>
        <v>0</v>
      </c>
      <c r="AO2081" s="25">
        <f t="shared" si="20"/>
        <v>0</v>
      </c>
      <c r="AP2081" s="26">
        <f t="shared" si="21"/>
        <v>0</v>
      </c>
      <c r="AQ2081" s="25">
        <f t="shared" si="22"/>
        <v>1</v>
      </c>
      <c r="AR2081" s="26">
        <f t="shared" si="23"/>
        <v>0</v>
      </c>
      <c r="AT2081" s="74"/>
      <c r="AU2081">
        <f t="shared" si="121"/>
        <v>3019999.9237099998</v>
      </c>
      <c r="AY2081">
        <v>120800</v>
      </c>
      <c r="AZ2081">
        <v>143250</v>
      </c>
      <c r="BA2081">
        <f t="shared" si="107"/>
        <v>1432500</v>
      </c>
      <c r="BL2081" s="16">
        <v>573</v>
      </c>
      <c r="BM2081">
        <f t="shared" si="108"/>
        <v>5730</v>
      </c>
    </row>
    <row r="2082" spans="1:65" x14ac:dyDescent="0.2">
      <c r="A2082" s="40">
        <v>41088</v>
      </c>
      <c r="B2082" s="13">
        <v>21.35</v>
      </c>
      <c r="C2082" s="14">
        <v>23.3</v>
      </c>
      <c r="D2082" s="31">
        <f t="shared" si="14"/>
        <v>2635.1874611423873</v>
      </c>
      <c r="E2082" s="31">
        <f t="shared" si="15"/>
        <v>1118.8567354746581</v>
      </c>
      <c r="F2082" s="16">
        <f t="shared" si="0"/>
        <v>3754.0441966170456</v>
      </c>
      <c r="G2082" s="16">
        <f t="shared" si="1"/>
        <v>21.931178728833743</v>
      </c>
      <c r="H2082" s="17">
        <f t="shared" si="2"/>
        <v>8.3690987124463434E-2</v>
      </c>
      <c r="I2082">
        <v>19.71</v>
      </c>
      <c r="J2082" s="32">
        <f t="shared" si="16"/>
        <v>0.98429167485887681</v>
      </c>
      <c r="K2082" s="72">
        <f t="shared" ca="1" si="83"/>
        <v>1040.1089884543128</v>
      </c>
      <c r="L2082" s="16">
        <v>1040.6400149999999</v>
      </c>
      <c r="M2082" s="21">
        <f t="shared" ca="1" si="84"/>
        <v>-5.1028841677508896E-4</v>
      </c>
      <c r="N2082" s="72"/>
      <c r="O2082" s="16"/>
      <c r="P2082" s="21"/>
      <c r="Q2082" s="33">
        <f t="shared" si="17"/>
        <v>1.0157083251411232</v>
      </c>
      <c r="R2082" s="5">
        <f t="shared" ca="1" si="109"/>
        <v>10.837207652565183</v>
      </c>
      <c r="S2082" s="16">
        <v>10.53</v>
      </c>
      <c r="T2082" s="75">
        <f t="shared" ca="1" si="110"/>
        <v>2.9174515913122902E-2</v>
      </c>
      <c r="U2082" s="5">
        <f t="shared" ca="1" si="122"/>
        <v>20.509676492453689</v>
      </c>
      <c r="V2082" s="85">
        <v>21.03</v>
      </c>
      <c r="W2082" s="36">
        <f t="shared" ca="1" si="123"/>
        <v>-2.4741964219986302E-2</v>
      </c>
      <c r="X2082" s="32">
        <f t="shared" si="18"/>
        <v>0.96858334971775362</v>
      </c>
      <c r="Y2082" s="72">
        <f t="shared" ca="1" si="124"/>
        <v>581395.52733545704</v>
      </c>
      <c r="Z2082" s="16">
        <v>567999.98565100005</v>
      </c>
      <c r="AA2082" s="36">
        <f t="shared" ca="1" si="125"/>
        <v>2.358370074447096E-2</v>
      </c>
      <c r="AB2082" s="72"/>
      <c r="AC2082" s="16"/>
      <c r="AD2082" s="36"/>
      <c r="AE2082" s="34">
        <f t="shared" si="134"/>
        <v>13</v>
      </c>
      <c r="AH2082" s="25" t="str">
        <f t="shared" ca="1" si="7"/>
        <v>-</v>
      </c>
      <c r="AI2082" s="15">
        <f t="shared" ca="1" si="8"/>
        <v>24.034646937362325</v>
      </c>
      <c r="AJ2082" s="15">
        <f t="shared" ca="1" si="9"/>
        <v>23.61119006151117</v>
      </c>
      <c r="AK2082" s="17">
        <f t="shared" ca="1" si="10"/>
        <v>7.7498069782255971E-2</v>
      </c>
      <c r="AL2082" s="17">
        <f t="shared" ca="1" si="11"/>
        <v>8.9080328204482223E-2</v>
      </c>
      <c r="AM2082" s="26">
        <f t="shared" ca="1" si="12"/>
        <v>1</v>
      </c>
      <c r="AN2082" s="26">
        <f t="shared" ca="1" si="13"/>
        <v>0</v>
      </c>
      <c r="AO2082" s="25">
        <f t="shared" si="20"/>
        <v>0</v>
      </c>
      <c r="AP2082" s="26">
        <f t="shared" si="21"/>
        <v>0</v>
      </c>
      <c r="AQ2082" s="25">
        <f t="shared" si="22"/>
        <v>1</v>
      </c>
      <c r="AR2082" s="26">
        <f t="shared" si="23"/>
        <v>0</v>
      </c>
      <c r="AT2082" s="74"/>
      <c r="AU2082">
        <f t="shared" si="121"/>
        <v>2839999.9282550002</v>
      </c>
      <c r="AY2082">
        <v>113600</v>
      </c>
      <c r="AZ2082">
        <v>137000</v>
      </c>
      <c r="BA2082">
        <f t="shared" si="107"/>
        <v>1370000</v>
      </c>
      <c r="BL2082" s="16">
        <v>548</v>
      </c>
      <c r="BM2082">
        <f t="shared" si="108"/>
        <v>5480</v>
      </c>
    </row>
    <row r="2083" spans="1:65" x14ac:dyDescent="0.2">
      <c r="A2083" s="44">
        <v>41089</v>
      </c>
      <c r="B2083" s="45">
        <v>19.55</v>
      </c>
      <c r="C2083" s="54">
        <v>21.95</v>
      </c>
      <c r="D2083" s="31">
        <f t="shared" si="14"/>
        <v>2432.4807333622039</v>
      </c>
      <c r="E2083" s="31">
        <f t="shared" si="15"/>
        <v>1304.5987371101482</v>
      </c>
      <c r="F2083" s="31">
        <f t="shared" si="0"/>
        <v>3737.0794704723521</v>
      </c>
      <c r="G2083" s="31">
        <f t="shared" si="1"/>
        <v>20.387829913386511</v>
      </c>
      <c r="H2083" s="55">
        <f t="shared" si="2"/>
        <v>0.10933940774487461</v>
      </c>
      <c r="I2083" s="1">
        <v>17.079999999999998</v>
      </c>
      <c r="J2083" s="32">
        <f t="shared" si="16"/>
        <v>0.92542660257758558</v>
      </c>
      <c r="K2083" s="72">
        <f t="shared" ca="1" si="83"/>
        <v>962.50528648401973</v>
      </c>
      <c r="L2083" s="31">
        <v>973.44000200000005</v>
      </c>
      <c r="M2083" s="21">
        <f t="shared" ca="1" si="84"/>
        <v>-1.1233065719011118E-2</v>
      </c>
      <c r="N2083" s="72"/>
      <c r="O2083" s="16"/>
      <c r="P2083" s="21"/>
      <c r="Q2083" s="33">
        <f t="shared" si="17"/>
        <v>1.0745733974224145</v>
      </c>
      <c r="R2083" s="5">
        <f t="shared" ca="1" si="109"/>
        <v>11.644889914780876</v>
      </c>
      <c r="S2083" s="31">
        <v>11.25</v>
      </c>
      <c r="T2083" s="75">
        <f t="shared" ca="1" si="110"/>
        <v>3.5101325758300085E-2</v>
      </c>
      <c r="U2083" s="5">
        <f t="shared" ca="1" si="122"/>
        <v>22.038398228586065</v>
      </c>
      <c r="V2083" s="85">
        <v>22.46</v>
      </c>
      <c r="W2083" s="36">
        <f t="shared" ca="1" si="123"/>
        <v>-1.8771227578536782E-2</v>
      </c>
      <c r="X2083" s="32">
        <f t="shared" si="18"/>
        <v>0.85085320515517104</v>
      </c>
      <c r="Y2083" s="72">
        <f t="shared" ca="1" si="124"/>
        <v>494649.69130917423</v>
      </c>
      <c r="Z2083" s="16">
        <v>491999.98757100001</v>
      </c>
      <c r="AA2083" s="36">
        <f t="shared" ca="1" si="125"/>
        <v>5.3855768396576442E-3</v>
      </c>
      <c r="AB2083" s="72"/>
      <c r="AC2083" s="16"/>
      <c r="AD2083" s="36"/>
      <c r="AE2083" s="1">
        <f t="shared" si="134"/>
        <v>12</v>
      </c>
      <c r="AH2083" s="25" t="str">
        <f t="shared" ca="1" si="7"/>
        <v>-</v>
      </c>
      <c r="AI2083" s="15">
        <f t="shared" ca="1" si="8"/>
        <v>23.741382453596881</v>
      </c>
      <c r="AJ2083" s="15">
        <f t="shared" ca="1" si="9"/>
        <v>23.646239652155391</v>
      </c>
      <c r="AK2083" s="17">
        <f t="shared" ca="1" si="10"/>
        <v>8.6293694978792315E-2</v>
      </c>
      <c r="AL2083" s="17">
        <f t="shared" ca="1" si="11"/>
        <v>9.0355740793279959E-2</v>
      </c>
      <c r="AM2083" s="26">
        <f t="shared" ca="1" si="12"/>
        <v>1</v>
      </c>
      <c r="AN2083" s="26">
        <f t="shared" ca="1" si="13"/>
        <v>0</v>
      </c>
      <c r="AO2083" s="25">
        <f t="shared" si="20"/>
        <v>0</v>
      </c>
      <c r="AP2083" s="26">
        <f t="shared" si="21"/>
        <v>0</v>
      </c>
      <c r="AQ2083" s="25">
        <f t="shared" si="22"/>
        <v>1</v>
      </c>
      <c r="AR2083" s="26">
        <f t="shared" si="23"/>
        <v>0</v>
      </c>
      <c r="AT2083" s="74"/>
      <c r="AU2083">
        <f t="shared" si="121"/>
        <v>2459999.9378550001</v>
      </c>
      <c r="AY2083">
        <v>98400</v>
      </c>
      <c r="AZ2083">
        <v>122750</v>
      </c>
      <c r="BA2083">
        <f t="shared" si="107"/>
        <v>1227500</v>
      </c>
      <c r="BL2083" s="16">
        <v>491</v>
      </c>
      <c r="BM2083">
        <f t="shared" si="108"/>
        <v>4910</v>
      </c>
    </row>
    <row r="2084" spans="1:65" x14ac:dyDescent="0.2">
      <c r="A2084" s="40">
        <v>41092</v>
      </c>
      <c r="B2084" s="13">
        <v>18.149999999999999</v>
      </c>
      <c r="C2084" s="14">
        <v>20.65</v>
      </c>
      <c r="D2084" s="31">
        <f t="shared" si="14"/>
        <v>2229.7740055820204</v>
      </c>
      <c r="E2084" s="31">
        <f t="shared" si="15"/>
        <v>1485.1416313289451</v>
      </c>
      <c r="F2084" s="16">
        <f t="shared" si="0"/>
        <v>3714.9156369109655</v>
      </c>
      <c r="G2084" s="16">
        <f t="shared" si="1"/>
        <v>19.149445059110327</v>
      </c>
      <c r="H2084" s="17">
        <f t="shared" si="2"/>
        <v>0.12106537530266348</v>
      </c>
      <c r="I2084">
        <v>16.8</v>
      </c>
      <c r="J2084" s="32">
        <f t="shared" si="16"/>
        <v>0.93368807777353391</v>
      </c>
      <c r="K2084" s="72">
        <f t="shared" ca="1" si="83"/>
        <v>898.64307341307153</v>
      </c>
      <c r="L2084" s="16">
        <v>910.080017</v>
      </c>
      <c r="M2084" s="21">
        <f t="shared" ca="1" si="84"/>
        <v>-1.2566964852859156E-2</v>
      </c>
      <c r="N2084" s="72"/>
      <c r="O2084" s="16"/>
      <c r="P2084" s="21"/>
      <c r="Q2084" s="33">
        <f t="shared" si="17"/>
        <v>1.0663119222264661</v>
      </c>
      <c r="R2084" s="5">
        <f t="shared" ca="1" si="109"/>
        <v>12.416567669717688</v>
      </c>
      <c r="S2084" s="16">
        <v>11.97</v>
      </c>
      <c r="T2084" s="75">
        <f t="shared" ca="1" si="110"/>
        <v>3.7307240577918753E-2</v>
      </c>
      <c r="U2084" s="5">
        <f t="shared" ca="1" si="122"/>
        <v>23.499002251847791</v>
      </c>
      <c r="V2084" s="85">
        <v>23.88</v>
      </c>
      <c r="W2084" s="36">
        <f t="shared" ca="1" si="123"/>
        <v>-1.5954679570862964E-2</v>
      </c>
      <c r="X2084" s="32">
        <f t="shared" si="18"/>
        <v>0.86737615554706782</v>
      </c>
      <c r="Y2084" s="72">
        <f t="shared" ca="1" si="124"/>
        <v>429019.11064144026</v>
      </c>
      <c r="Z2084" s="16">
        <v>427499.98920000001</v>
      </c>
      <c r="AA2084" s="36">
        <f t="shared" ca="1" si="125"/>
        <v>3.5535005375860939E-3</v>
      </c>
      <c r="AB2084" s="72"/>
      <c r="AC2084" s="16"/>
      <c r="AD2084" s="36"/>
      <c r="AE2084" s="34">
        <f t="shared" si="134"/>
        <v>11</v>
      </c>
      <c r="AH2084" s="25" t="str">
        <f t="shared" ca="1" si="7"/>
        <v>-</v>
      </c>
      <c r="AI2084" s="15">
        <f t="shared" ca="1" si="8"/>
        <v>23.302093167000919</v>
      </c>
      <c r="AJ2084" s="15">
        <f t="shared" ca="1" si="9"/>
        <v>23.632383588661614</v>
      </c>
      <c r="AK2084" s="17">
        <f t="shared" ca="1" si="10"/>
        <v>9.2175581099668613E-2</v>
      </c>
      <c r="AL2084" s="17">
        <f t="shared" ca="1" si="11"/>
        <v>9.2288154841939585E-2</v>
      </c>
      <c r="AM2084" s="26">
        <f t="shared" ca="1" si="12"/>
        <v>0</v>
      </c>
      <c r="AN2084" s="26">
        <f t="shared" ca="1" si="13"/>
        <v>0</v>
      </c>
      <c r="AO2084" s="25">
        <f t="shared" si="20"/>
        <v>0</v>
      </c>
      <c r="AP2084" s="26">
        <f t="shared" si="21"/>
        <v>0</v>
      </c>
      <c r="AQ2084" s="25">
        <f t="shared" si="22"/>
        <v>1</v>
      </c>
      <c r="AR2084" s="26">
        <f t="shared" si="23"/>
        <v>0</v>
      </c>
      <c r="AT2084" s="74"/>
      <c r="AU2084">
        <f t="shared" si="121"/>
        <v>2137499.946</v>
      </c>
      <c r="AY2084">
        <v>85500</v>
      </c>
      <c r="AZ2084">
        <v>105500</v>
      </c>
      <c r="BA2084">
        <f t="shared" si="107"/>
        <v>1055000</v>
      </c>
      <c r="BL2084" s="16">
        <v>422</v>
      </c>
      <c r="BM2084">
        <f t="shared" si="108"/>
        <v>4220</v>
      </c>
    </row>
    <row r="2085" spans="1:65" x14ac:dyDescent="0.2">
      <c r="A2085" s="44">
        <v>41093</v>
      </c>
      <c r="B2085" s="45">
        <v>17.7</v>
      </c>
      <c r="C2085" s="54">
        <v>20.2</v>
      </c>
      <c r="D2085" s="31">
        <f t="shared" si="14"/>
        <v>2027.0672778018368</v>
      </c>
      <c r="E2085" s="31">
        <f t="shared" si="15"/>
        <v>1663.307593034046</v>
      </c>
      <c r="F2085" s="31">
        <f t="shared" si="0"/>
        <v>3690.3748708358826</v>
      </c>
      <c r="G2085" s="31">
        <f t="shared" si="1"/>
        <v>18.82678769179979</v>
      </c>
      <c r="H2085" s="55">
        <f t="shared" si="2"/>
        <v>0.12376237623762376</v>
      </c>
      <c r="I2085" s="1">
        <v>16.66</v>
      </c>
      <c r="J2085" s="32">
        <f t="shared" si="16"/>
        <v>0.97665586158883577</v>
      </c>
      <c r="K2085" s="72">
        <f t="shared" ca="1" si="83"/>
        <v>877.62924448065098</v>
      </c>
      <c r="L2085" s="31">
        <v>889.59997599999997</v>
      </c>
      <c r="M2085" s="21">
        <f t="shared" ca="1" si="84"/>
        <v>-1.3456308275967161E-2</v>
      </c>
      <c r="N2085" s="72"/>
      <c r="O2085" s="16"/>
      <c r="P2085" s="21"/>
      <c r="Q2085" s="33">
        <f t="shared" si="17"/>
        <v>1.0233441384111643</v>
      </c>
      <c r="R2085" s="5">
        <f t="shared" ca="1" si="109"/>
        <v>12.705892411172936</v>
      </c>
      <c r="S2085" s="31">
        <v>12.21</v>
      </c>
      <c r="T2085" s="75">
        <f t="shared" ca="1" si="110"/>
        <v>4.0613629088692482E-2</v>
      </c>
      <c r="U2085" s="5">
        <f t="shared" ca="1" si="122"/>
        <v>24.046742934089409</v>
      </c>
      <c r="V2085" s="85">
        <v>24.36</v>
      </c>
      <c r="W2085" s="36">
        <f t="shared" ca="1" si="123"/>
        <v>-1.2859485464309971E-2</v>
      </c>
      <c r="X2085" s="32">
        <f t="shared" si="18"/>
        <v>0.95331172317767143</v>
      </c>
      <c r="Y2085" s="72">
        <f t="shared" ca="1" si="124"/>
        <v>408962.03079897136</v>
      </c>
      <c r="Z2085" s="16">
        <v>407999.98969299998</v>
      </c>
      <c r="AA2085" s="36">
        <f t="shared" ca="1" si="125"/>
        <v>2.3579439467517377E-3</v>
      </c>
      <c r="AB2085" s="72"/>
      <c r="AC2085" s="16"/>
      <c r="AD2085" s="36"/>
      <c r="AE2085" s="1">
        <f t="shared" si="134"/>
        <v>10</v>
      </c>
      <c r="AH2085" s="25" t="str">
        <f t="shared" ca="1" si="7"/>
        <v>-</v>
      </c>
      <c r="AI2085" s="15">
        <f t="shared" ca="1" si="8"/>
        <v>22.880441670408945</v>
      </c>
      <c r="AJ2085" s="15">
        <f t="shared" ca="1" si="9"/>
        <v>23.583424331774211</v>
      </c>
      <c r="AK2085" s="17">
        <f t="shared" ca="1" si="10"/>
        <v>0.10043150978532067</v>
      </c>
      <c r="AL2085" s="17">
        <f t="shared" ca="1" si="11"/>
        <v>9.5643568508306243E-2</v>
      </c>
      <c r="AM2085" s="26">
        <f t="shared" ca="1" si="12"/>
        <v>0</v>
      </c>
      <c r="AN2085" s="26">
        <f t="shared" ca="1" si="13"/>
        <v>1</v>
      </c>
      <c r="AO2085" s="25">
        <f t="shared" si="20"/>
        <v>0</v>
      </c>
      <c r="AP2085" s="26">
        <f t="shared" si="21"/>
        <v>0</v>
      </c>
      <c r="AQ2085" s="25">
        <f t="shared" si="22"/>
        <v>1</v>
      </c>
      <c r="AR2085" s="26">
        <f t="shared" si="23"/>
        <v>0</v>
      </c>
      <c r="AT2085" s="74"/>
      <c r="AU2085">
        <f t="shared" si="121"/>
        <v>2039999.9484649999</v>
      </c>
      <c r="AY2085">
        <v>81600</v>
      </c>
      <c r="AZ2085">
        <v>101500</v>
      </c>
      <c r="BA2085">
        <f t="shared" si="107"/>
        <v>1015000</v>
      </c>
      <c r="BL2085" s="16">
        <v>406</v>
      </c>
      <c r="BM2085">
        <f t="shared" si="108"/>
        <v>4060</v>
      </c>
    </row>
    <row r="2086" spans="1:65" x14ac:dyDescent="0.2">
      <c r="A2086" s="40">
        <v>41095</v>
      </c>
      <c r="B2086" s="13">
        <v>18.8</v>
      </c>
      <c r="C2086" s="14">
        <v>20.9</v>
      </c>
      <c r="D2086" s="31">
        <f t="shared" si="14"/>
        <v>1824.3605500216531</v>
      </c>
      <c r="E2086" s="31">
        <f t="shared" si="15"/>
        <v>1840.926854504801</v>
      </c>
      <c r="F2086" s="16">
        <f t="shared" si="0"/>
        <v>3665.2874045264543</v>
      </c>
      <c r="G2086" s="16">
        <f t="shared" si="1"/>
        <v>19.854745772374031</v>
      </c>
      <c r="H2086" s="17">
        <f t="shared" si="2"/>
        <v>0.10047846889952139</v>
      </c>
      <c r="I2086">
        <v>17.5</v>
      </c>
      <c r="J2086" s="32">
        <f t="shared" si="16"/>
        <v>1.0474315603110675</v>
      </c>
      <c r="K2086" s="72">
        <f t="shared" ca="1" si="83"/>
        <v>919.21909267265937</v>
      </c>
      <c r="L2086" s="16">
        <v>921.59997599999997</v>
      </c>
      <c r="M2086" s="21">
        <f t="shared" ca="1" si="84"/>
        <v>-2.5834238165611651E-3</v>
      </c>
      <c r="N2086" s="72"/>
      <c r="O2086" s="16"/>
      <c r="P2086" s="21"/>
      <c r="Q2086" s="33">
        <f t="shared" si="17"/>
        <v>0.95256843968893257</v>
      </c>
      <c r="R2086" s="5">
        <f t="shared" ca="1" si="109"/>
        <v>12.102727904235097</v>
      </c>
      <c r="S2086" s="16">
        <v>11.75</v>
      </c>
      <c r="T2086" s="75">
        <f t="shared" ca="1" si="110"/>
        <v>3.001939610511466E-2</v>
      </c>
      <c r="U2086" s="5">
        <f t="shared" ca="1" si="122"/>
        <v>22.905384193725482</v>
      </c>
      <c r="V2086" s="85">
        <v>23.46</v>
      </c>
      <c r="W2086" s="36">
        <f t="shared" ca="1" si="123"/>
        <v>-2.3640912458419403E-2</v>
      </c>
      <c r="X2086" s="32">
        <f t="shared" si="18"/>
        <v>1.0948631206221349</v>
      </c>
      <c r="Y2086" s="72">
        <f t="shared" ca="1" si="124"/>
        <v>447727.9769375826</v>
      </c>
      <c r="Z2086" s="16">
        <v>436999.98895999999</v>
      </c>
      <c r="AA2086" s="36">
        <f t="shared" ca="1" si="125"/>
        <v>2.4549172193605202E-2</v>
      </c>
      <c r="AB2086" s="72"/>
      <c r="AC2086" s="16"/>
      <c r="AD2086" s="36"/>
      <c r="AE2086" s="34">
        <f t="shared" si="134"/>
        <v>9</v>
      </c>
      <c r="AH2086" s="25" t="str">
        <f t="shared" ca="1" si="7"/>
        <v>-</v>
      </c>
      <c r="AI2086" s="15">
        <f t="shared" ca="1" si="8"/>
        <v>22.562751252356612</v>
      </c>
      <c r="AJ2086" s="15">
        <f t="shared" ca="1" si="9"/>
        <v>23.572795890504008</v>
      </c>
      <c r="AK2086" s="17">
        <f t="shared" ca="1" si="10"/>
        <v>0.10346484109979787</v>
      </c>
      <c r="AL2086" s="17">
        <f t="shared" ca="1" si="11"/>
        <v>9.6786486513156467E-2</v>
      </c>
      <c r="AM2086" s="26">
        <f t="shared" ca="1" si="12"/>
        <v>0</v>
      </c>
      <c r="AN2086" s="26">
        <f t="shared" ca="1" si="13"/>
        <v>1</v>
      </c>
      <c r="AO2086" s="25">
        <f t="shared" si="20"/>
        <v>0</v>
      </c>
      <c r="AP2086" s="26">
        <f t="shared" si="21"/>
        <v>0</v>
      </c>
      <c r="AQ2086" s="25">
        <f t="shared" si="22"/>
        <v>1</v>
      </c>
      <c r="AR2086" s="26">
        <f t="shared" si="23"/>
        <v>0</v>
      </c>
      <c r="AT2086" s="74"/>
      <c r="AU2086">
        <f t="shared" si="121"/>
        <v>2184999.9447999997</v>
      </c>
      <c r="AY2086">
        <v>87400</v>
      </c>
      <c r="AZ2086">
        <v>105250</v>
      </c>
      <c r="BA2086">
        <f t="shared" si="107"/>
        <v>1052500</v>
      </c>
      <c r="BL2086" s="16">
        <v>421</v>
      </c>
      <c r="BM2086">
        <f t="shared" si="108"/>
        <v>4210</v>
      </c>
    </row>
    <row r="2087" spans="1:65" x14ac:dyDescent="0.2">
      <c r="A2087" s="40">
        <v>41096</v>
      </c>
      <c r="B2087" s="13">
        <v>18.25</v>
      </c>
      <c r="C2087" s="14">
        <v>20.6</v>
      </c>
      <c r="D2087" s="31">
        <f t="shared" si="14"/>
        <v>1621.6538222414695</v>
      </c>
      <c r="E2087" s="31">
        <f t="shared" si="15"/>
        <v>2023.2659206419996</v>
      </c>
      <c r="F2087" s="16">
        <f t="shared" si="0"/>
        <v>3644.9197428834691</v>
      </c>
      <c r="G2087" s="16">
        <f t="shared" si="1"/>
        <v>19.554466284282931</v>
      </c>
      <c r="H2087" s="17">
        <f t="shared" si="2"/>
        <v>0.11407766990291268</v>
      </c>
      <c r="I2087">
        <v>17.100000000000001</v>
      </c>
      <c r="J2087" s="32">
        <f t="shared" si="16"/>
        <v>0.97940332021717857</v>
      </c>
      <c r="K2087" s="72">
        <f t="shared" ca="1" si="83"/>
        <v>900.2495285049423</v>
      </c>
      <c r="L2087" s="16">
        <v>912.64001499999995</v>
      </c>
      <c r="M2087" s="21">
        <f t="shared" ca="1" si="84"/>
        <v>-1.3576532139079662E-2</v>
      </c>
      <c r="N2087" s="72"/>
      <c r="O2087" s="16"/>
      <c r="P2087" s="21"/>
      <c r="Q2087" s="33">
        <f t="shared" si="17"/>
        <v>1.0205966797828214</v>
      </c>
      <c r="R2087" s="5">
        <f t="shared" ca="1" si="109"/>
        <v>12.351489347139621</v>
      </c>
      <c r="S2087" s="16">
        <v>11.89</v>
      </c>
      <c r="T2087" s="75">
        <f t="shared" ca="1" si="110"/>
        <v>3.8813233569354115E-2</v>
      </c>
      <c r="U2087" s="5">
        <f t="shared" ca="1" si="122"/>
        <v>23.376358730095845</v>
      </c>
      <c r="V2087" s="85">
        <v>23.62</v>
      </c>
      <c r="W2087" s="36">
        <f t="shared" ca="1" si="123"/>
        <v>-1.0315041062834722E-2</v>
      </c>
      <c r="X2087" s="32">
        <f t="shared" si="18"/>
        <v>0.95880664043435704</v>
      </c>
      <c r="Y2087" s="72">
        <f t="shared" ca="1" si="124"/>
        <v>429256.30483561999</v>
      </c>
      <c r="Z2087" s="16">
        <v>428999.98916300002</v>
      </c>
      <c r="AA2087" s="36">
        <f t="shared" ca="1" si="125"/>
        <v>5.974724454423675E-4</v>
      </c>
      <c r="AB2087" s="72"/>
      <c r="AC2087" s="16"/>
      <c r="AD2087" s="36"/>
      <c r="AE2087" s="34">
        <f t="shared" si="134"/>
        <v>8</v>
      </c>
      <c r="AH2087" s="25" t="str">
        <f t="shared" ca="1" si="7"/>
        <v>-</v>
      </c>
      <c r="AI2087" s="15">
        <f t="shared" ca="1" si="8"/>
        <v>22.322540581606358</v>
      </c>
      <c r="AJ2087" s="15">
        <f t="shared" ca="1" si="9"/>
        <v>23.548889209751739</v>
      </c>
      <c r="AK2087" s="17">
        <f t="shared" ca="1" si="10"/>
        <v>0.10873571420200989</v>
      </c>
      <c r="AL2087" s="17">
        <f t="shared" ca="1" si="11"/>
        <v>9.9710733405453E-2</v>
      </c>
      <c r="AM2087" s="26">
        <f t="shared" ca="1" si="12"/>
        <v>0</v>
      </c>
      <c r="AN2087" s="26">
        <f t="shared" ca="1" si="13"/>
        <v>1</v>
      </c>
      <c r="AO2087" s="25">
        <f t="shared" si="20"/>
        <v>0</v>
      </c>
      <c r="AP2087" s="26">
        <f t="shared" si="21"/>
        <v>0</v>
      </c>
      <c r="AQ2087" s="25">
        <f t="shared" si="22"/>
        <v>1</v>
      </c>
      <c r="AR2087" s="26">
        <f t="shared" si="23"/>
        <v>0</v>
      </c>
      <c r="AT2087" s="74"/>
      <c r="AU2087">
        <f t="shared" si="121"/>
        <v>2144999.9458150002</v>
      </c>
      <c r="AY2087">
        <v>85800</v>
      </c>
      <c r="AZ2087">
        <v>104250</v>
      </c>
      <c r="BA2087">
        <f t="shared" si="107"/>
        <v>1042500</v>
      </c>
      <c r="BL2087" s="16">
        <v>417</v>
      </c>
      <c r="BM2087">
        <f t="shared" si="108"/>
        <v>4170</v>
      </c>
    </row>
    <row r="2088" spans="1:65" x14ac:dyDescent="0.2">
      <c r="A2088" s="40">
        <v>41099</v>
      </c>
      <c r="B2088" s="13">
        <v>18.399999999999999</v>
      </c>
      <c r="C2088" s="14">
        <v>20.5</v>
      </c>
      <c r="D2088" s="31">
        <f t="shared" si="14"/>
        <v>1418.9470944612858</v>
      </c>
      <c r="E2088" s="31">
        <f t="shared" si="15"/>
        <v>2202.8483372433761</v>
      </c>
      <c r="F2088" s="16">
        <f t="shared" si="0"/>
        <v>3621.795431704662</v>
      </c>
      <c r="G2088" s="16">
        <f t="shared" si="1"/>
        <v>19.677261953481946</v>
      </c>
      <c r="H2088" s="17">
        <f t="shared" si="2"/>
        <v>0.10243902439024399</v>
      </c>
      <c r="I2088">
        <v>18.05</v>
      </c>
      <c r="J2088" s="32">
        <f t="shared" si="16"/>
        <v>0.99989557592534473</v>
      </c>
      <c r="K2088" s="72">
        <f t="shared" ca="1" si="83"/>
        <v>900.11882324409555</v>
      </c>
      <c r="L2088" s="16">
        <v>904.96002199999998</v>
      </c>
      <c r="M2088" s="21">
        <f t="shared" ca="1" si="84"/>
        <v>-5.3496272080673516E-3</v>
      </c>
      <c r="N2088" s="72"/>
      <c r="O2088" s="16"/>
      <c r="P2088" s="21"/>
      <c r="Q2088" s="33">
        <f t="shared" si="17"/>
        <v>1.0001044240746553</v>
      </c>
      <c r="R2088" s="5">
        <f t="shared" ca="1" si="109"/>
        <v>12.352264539452849</v>
      </c>
      <c r="S2088" s="16">
        <v>11.97</v>
      </c>
      <c r="T2088" s="75">
        <f t="shared" ca="1" si="110"/>
        <v>3.1935216328558717E-2</v>
      </c>
      <c r="U2088" s="5">
        <f t="shared" ca="1" si="122"/>
        <v>23.377999401383732</v>
      </c>
      <c r="V2088" s="85">
        <v>23.86</v>
      </c>
      <c r="W2088" s="36">
        <f t="shared" ca="1" si="123"/>
        <v>-2.0201198600849412E-2</v>
      </c>
      <c r="X2088" s="32">
        <f t="shared" si="18"/>
        <v>0.99979115185068956</v>
      </c>
      <c r="Y2088" s="72">
        <f t="shared" ca="1" si="124"/>
        <v>429138.41064989642</v>
      </c>
      <c r="Z2088" s="16">
        <v>418999.98941500002</v>
      </c>
      <c r="AA2088" s="36">
        <f t="shared" ca="1" si="125"/>
        <v>2.4196710002430982E-2</v>
      </c>
      <c r="AB2088" s="72"/>
      <c r="AC2088" s="16"/>
      <c r="AD2088" s="36"/>
      <c r="AE2088" s="34">
        <f t="shared" si="134"/>
        <v>7</v>
      </c>
      <c r="AH2088" s="25" t="str">
        <f t="shared" ca="1" si="7"/>
        <v>-</v>
      </c>
      <c r="AI2088" s="15">
        <f t="shared" ca="1" si="8"/>
        <v>22.096315370590236</v>
      </c>
      <c r="AJ2088" s="15">
        <f t="shared" ca="1" si="9"/>
        <v>23.50473446374663</v>
      </c>
      <c r="AK2088" s="17">
        <f t="shared" ca="1" si="10"/>
        <v>0.11186038707963998</v>
      </c>
      <c r="AL2088" s="17">
        <f t="shared" ca="1" si="11"/>
        <v>0.10075958677247271</v>
      </c>
      <c r="AM2088" s="26">
        <f t="shared" ca="1" si="12"/>
        <v>0</v>
      </c>
      <c r="AN2088" s="26">
        <f t="shared" ca="1" si="13"/>
        <v>1</v>
      </c>
      <c r="AO2088" s="25">
        <f t="shared" si="20"/>
        <v>0</v>
      </c>
      <c r="AP2088" s="26">
        <f t="shared" si="21"/>
        <v>0</v>
      </c>
      <c r="AQ2088" s="25">
        <f t="shared" si="22"/>
        <v>1</v>
      </c>
      <c r="AR2088" s="26">
        <f t="shared" si="23"/>
        <v>0</v>
      </c>
      <c r="AT2088" s="74"/>
      <c r="AU2088">
        <f t="shared" si="121"/>
        <v>2094999.947075</v>
      </c>
      <c r="AY2088">
        <v>83800</v>
      </c>
      <c r="AZ2088">
        <v>101500</v>
      </c>
      <c r="BA2088">
        <f t="shared" si="107"/>
        <v>1015000</v>
      </c>
      <c r="BL2088" s="16">
        <v>406</v>
      </c>
      <c r="BM2088">
        <f t="shared" si="108"/>
        <v>4060</v>
      </c>
    </row>
    <row r="2089" spans="1:65" x14ac:dyDescent="0.2">
      <c r="A2089" s="40">
        <v>41100</v>
      </c>
      <c r="B2089" s="13">
        <v>19.25</v>
      </c>
      <c r="C2089" s="14">
        <v>21.2</v>
      </c>
      <c r="D2089" s="31">
        <f t="shared" si="14"/>
        <v>1216.2403666811022</v>
      </c>
      <c r="E2089" s="31">
        <f t="shared" si="15"/>
        <v>2384.7899855924188</v>
      </c>
      <c r="F2089" s="16">
        <f t="shared" si="0"/>
        <v>3601.0303522735212</v>
      </c>
      <c r="G2089" s="16">
        <f t="shared" si="1"/>
        <v>20.541391634332989</v>
      </c>
      <c r="H2089" s="17">
        <f t="shared" si="2"/>
        <v>9.198113207547165E-2</v>
      </c>
      <c r="I2089">
        <v>18.72</v>
      </c>
      <c r="J2089" s="32">
        <f t="shared" si="16"/>
        <v>1.0379299905939001</v>
      </c>
      <c r="K2089" s="72">
        <f t="shared" ca="1" si="83"/>
        <v>934.22223382186576</v>
      </c>
      <c r="L2089" s="16">
        <v>929.919983</v>
      </c>
      <c r="M2089" s="21">
        <f t="shared" ca="1" si="84"/>
        <v>4.6264742133902016E-3</v>
      </c>
      <c r="N2089" s="72"/>
      <c r="O2089" s="16"/>
      <c r="P2089" s="21"/>
      <c r="Q2089" s="33">
        <f t="shared" si="17"/>
        <v>0.96207000940609988</v>
      </c>
      <c r="R2089" s="5">
        <f t="shared" ca="1" si="109"/>
        <v>11.883248200543385</v>
      </c>
      <c r="S2089" s="16">
        <v>11.64</v>
      </c>
      <c r="T2089" s="75">
        <f t="shared" ca="1" si="110"/>
        <v>2.0897611730531274E-2</v>
      </c>
      <c r="U2089" s="5">
        <f t="shared" ca="1" si="122"/>
        <v>22.490502105538468</v>
      </c>
      <c r="V2089" s="85">
        <v>23.2</v>
      </c>
      <c r="W2089" s="36">
        <f t="shared" ca="1" si="123"/>
        <v>-3.0581805795755663E-2</v>
      </c>
      <c r="X2089" s="32">
        <f t="shared" si="18"/>
        <v>1.0758599811878002</v>
      </c>
      <c r="Y2089" s="72">
        <f t="shared" ca="1" si="124"/>
        <v>461662.45695771114</v>
      </c>
      <c r="Z2089" s="16">
        <v>442999.988809</v>
      </c>
      <c r="AA2089" s="36">
        <f t="shared" ca="1" si="125"/>
        <v>4.2127468668531919E-2</v>
      </c>
      <c r="AB2089" s="72"/>
      <c r="AC2089" s="16"/>
      <c r="AD2089" s="36"/>
      <c r="AE2089" s="34">
        <f t="shared" si="134"/>
        <v>6</v>
      </c>
      <c r="AH2089" s="25" t="str">
        <f t="shared" ca="1" si="7"/>
        <v>-</v>
      </c>
      <c r="AI2089" s="15">
        <f t="shared" ca="1" si="8"/>
        <v>21.974168136270372</v>
      </c>
      <c r="AJ2089" s="15">
        <f t="shared" ca="1" si="9"/>
        <v>23.50509034767019</v>
      </c>
      <c r="AK2089" s="17">
        <f t="shared" ca="1" si="10"/>
        <v>0.10896734113473949</v>
      </c>
      <c r="AL2089" s="17">
        <f t="shared" ca="1" si="11"/>
        <v>0.1008265893453715</v>
      </c>
      <c r="AM2089" s="26">
        <f t="shared" ca="1" si="12"/>
        <v>0</v>
      </c>
      <c r="AN2089" s="26">
        <f t="shared" ca="1" si="13"/>
        <v>1</v>
      </c>
      <c r="AO2089" s="25">
        <f t="shared" si="20"/>
        <v>0</v>
      </c>
      <c r="AP2089" s="26">
        <f t="shared" si="21"/>
        <v>0</v>
      </c>
      <c r="AQ2089" s="25">
        <f t="shared" si="22"/>
        <v>1</v>
      </c>
      <c r="AR2089" s="26">
        <f t="shared" si="23"/>
        <v>0</v>
      </c>
      <c r="AT2089" s="74"/>
      <c r="AU2089">
        <f t="shared" si="121"/>
        <v>2214999.9440449998</v>
      </c>
      <c r="AY2089">
        <v>88600</v>
      </c>
      <c r="AZ2089">
        <v>104750</v>
      </c>
      <c r="BA2089">
        <f t="shared" si="107"/>
        <v>1047500</v>
      </c>
      <c r="BL2089" s="16">
        <v>419</v>
      </c>
      <c r="BM2089">
        <f t="shared" si="108"/>
        <v>4190</v>
      </c>
    </row>
    <row r="2090" spans="1:65" x14ac:dyDescent="0.2">
      <c r="A2090" s="40">
        <v>41101</v>
      </c>
      <c r="B2090" s="13">
        <v>18.3</v>
      </c>
      <c r="C2090" s="14">
        <v>20.45</v>
      </c>
      <c r="D2090" s="31">
        <f t="shared" si="14"/>
        <v>1013.5336389009185</v>
      </c>
      <c r="E2090" s="31">
        <f t="shared" si="15"/>
        <v>2568.8515190720668</v>
      </c>
      <c r="F2090" s="16">
        <f t="shared" si="0"/>
        <v>3582.3851579729853</v>
      </c>
      <c r="G2090" s="16">
        <f t="shared" si="1"/>
        <v>19.84171886116512</v>
      </c>
      <c r="H2090" s="17">
        <f t="shared" si="2"/>
        <v>0.10513447432762835</v>
      </c>
      <c r="I2090">
        <v>17.95</v>
      </c>
      <c r="J2090" s="32">
        <f t="shared" si="16"/>
        <v>0.96093701811707466</v>
      </c>
      <c r="K2090" s="72">
        <f t="shared" ca="1" si="83"/>
        <v>897.69212902607649</v>
      </c>
      <c r="L2090" s="16">
        <v>899.84002699999996</v>
      </c>
      <c r="M2090" s="21">
        <f t="shared" ca="1" si="84"/>
        <v>-2.3869775843206376E-3</v>
      </c>
      <c r="N2090" s="72"/>
      <c r="O2090" s="16"/>
      <c r="P2090" s="21"/>
      <c r="Q2090" s="33">
        <f t="shared" si="17"/>
        <v>1.0390629818829253</v>
      </c>
      <c r="R2090" s="5">
        <f t="shared" ca="1" si="109"/>
        <v>12.346928931462724</v>
      </c>
      <c r="S2090" s="16">
        <v>12</v>
      </c>
      <c r="T2090" s="75">
        <f t="shared" ca="1" si="110"/>
        <v>2.8910744288560331E-2</v>
      </c>
      <c r="U2090" s="5">
        <f t="shared" ca="1" si="122"/>
        <v>23.368248132334049</v>
      </c>
      <c r="V2090" s="85">
        <v>23.89</v>
      </c>
      <c r="W2090" s="36">
        <f t="shared" ca="1" si="123"/>
        <v>-2.1839760052990858E-2</v>
      </c>
      <c r="X2090" s="32">
        <f t="shared" si="18"/>
        <v>0.92187403623414932</v>
      </c>
      <c r="Y2090" s="72">
        <f t="shared" ca="1" si="124"/>
        <v>425566.62285850645</v>
      </c>
      <c r="Z2090" s="16">
        <v>412999.98956700001</v>
      </c>
      <c r="AA2090" s="36">
        <f t="shared" ca="1" si="125"/>
        <v>3.0427684283192424E-2</v>
      </c>
      <c r="AB2090" s="72"/>
      <c r="AC2090" s="16"/>
      <c r="AD2090" s="36"/>
      <c r="AE2090" s="34">
        <f t="shared" si="134"/>
        <v>5</v>
      </c>
      <c r="AH2090" s="25" t="str">
        <f t="shared" ca="1" si="7"/>
        <v>-</v>
      </c>
      <c r="AI2090" s="15">
        <f t="shared" ca="1" si="8"/>
        <v>21.688630400940788</v>
      </c>
      <c r="AJ2090" s="15">
        <f t="shared" ca="1" si="9"/>
        <v>23.468140630376027</v>
      </c>
      <c r="AK2090" s="17">
        <f t="shared" ca="1" si="10"/>
        <v>0.10631219097223364</v>
      </c>
      <c r="AL2090" s="17">
        <f t="shared" ca="1" si="11"/>
        <v>9.9369971055068479E-2</v>
      </c>
      <c r="AM2090" s="26">
        <f t="shared" ca="1" si="12"/>
        <v>0</v>
      </c>
      <c r="AN2090" s="26">
        <f t="shared" ca="1" si="13"/>
        <v>1</v>
      </c>
      <c r="AO2090" s="25">
        <f t="shared" si="20"/>
        <v>0</v>
      </c>
      <c r="AP2090" s="26">
        <f t="shared" si="21"/>
        <v>0</v>
      </c>
      <c r="AQ2090" s="25">
        <f t="shared" si="22"/>
        <v>1</v>
      </c>
      <c r="AR2090" s="26">
        <f t="shared" si="23"/>
        <v>0</v>
      </c>
      <c r="AT2090" s="74"/>
      <c r="AU2090">
        <f t="shared" si="121"/>
        <v>2064999.947835</v>
      </c>
      <c r="AY2090">
        <v>82600</v>
      </c>
      <c r="AZ2090">
        <v>98250</v>
      </c>
      <c r="BA2090">
        <f t="shared" si="107"/>
        <v>982500</v>
      </c>
      <c r="BL2090" s="16">
        <v>393</v>
      </c>
      <c r="BM2090">
        <f t="shared" si="108"/>
        <v>3930</v>
      </c>
    </row>
    <row r="2091" spans="1:65" x14ac:dyDescent="0.2">
      <c r="A2091" s="40">
        <v>41102</v>
      </c>
      <c r="B2091" s="13">
        <v>18.5</v>
      </c>
      <c r="C2091" s="14">
        <v>20.6</v>
      </c>
      <c r="D2091" s="31">
        <f t="shared" si="14"/>
        <v>810.82691112073485</v>
      </c>
      <c r="E2091" s="31">
        <f t="shared" si="15"/>
        <v>2750.2467815844075</v>
      </c>
      <c r="F2091" s="16">
        <f t="shared" si="0"/>
        <v>3561.0736927051421</v>
      </c>
      <c r="G2091" s="16">
        <f t="shared" si="1"/>
        <v>20.121847436956557</v>
      </c>
      <c r="H2091" s="17">
        <f t="shared" si="2"/>
        <v>0.1019417475728156</v>
      </c>
      <c r="I2091">
        <v>18.36</v>
      </c>
      <c r="J2091" s="32">
        <f t="shared" si="16"/>
        <v>1.008085212553937</v>
      </c>
      <c r="K2091" s="72">
        <f t="shared" ca="1" si="83"/>
        <v>904.9132676925127</v>
      </c>
      <c r="L2091" s="16">
        <v>904.96002199999998</v>
      </c>
      <c r="M2091" s="21">
        <f t="shared" ca="1" si="84"/>
        <v>-5.1664500475885654E-5</v>
      </c>
      <c r="N2091" s="72"/>
      <c r="O2091" s="16"/>
      <c r="P2091" s="21"/>
      <c r="Q2091" s="33">
        <f t="shared" si="17"/>
        <v>0.99191478744606298</v>
      </c>
      <c r="R2091" s="5">
        <f t="shared" ca="1" si="109"/>
        <v>12.246591188527246</v>
      </c>
      <c r="S2091" s="31">
        <v>11.92</v>
      </c>
      <c r="T2091" s="75">
        <f t="shared" ca="1" si="110"/>
        <v>2.7398589641547476E-2</v>
      </c>
      <c r="U2091" s="5">
        <f t="shared" ca="1" si="122"/>
        <v>23.178517325418799</v>
      </c>
      <c r="V2091" s="85">
        <v>23.66</v>
      </c>
      <c r="W2091" s="36">
        <f t="shared" ca="1" si="123"/>
        <v>-2.0350070776889318E-2</v>
      </c>
      <c r="X2091" s="32">
        <f t="shared" si="18"/>
        <v>1.016170425107874</v>
      </c>
      <c r="Y2091" s="72">
        <f t="shared" ca="1" si="124"/>
        <v>432419.75529119693</v>
      </c>
      <c r="Z2091" s="16">
        <v>420999.98936499999</v>
      </c>
      <c r="AA2091" s="36">
        <f t="shared" ca="1" si="125"/>
        <v>2.7125335426781191E-2</v>
      </c>
      <c r="AB2091" s="72"/>
      <c r="AC2091" s="16"/>
      <c r="AD2091" s="36"/>
      <c r="AE2091" s="34">
        <f t="shared" si="134"/>
        <v>4</v>
      </c>
      <c r="AH2091" s="25" t="str">
        <f t="shared" ca="1" si="7"/>
        <v>-</v>
      </c>
      <c r="AI2091" s="15">
        <f t="shared" ca="1" si="8"/>
        <v>21.456264456934719</v>
      </c>
      <c r="AJ2091" s="15">
        <f t="shared" ca="1" si="9"/>
        <v>23.400721982458929</v>
      </c>
      <c r="AK2091" s="17">
        <f t="shared" ca="1" si="10"/>
        <v>0.10267541952809894</v>
      </c>
      <c r="AL2091" s="17">
        <f t="shared" ca="1" si="11"/>
        <v>9.5895439867410559E-2</v>
      </c>
      <c r="AM2091" s="26">
        <f t="shared" ca="1" si="12"/>
        <v>0</v>
      </c>
      <c r="AN2091" s="26">
        <f t="shared" ca="1" si="13"/>
        <v>1</v>
      </c>
      <c r="AO2091" s="25">
        <f t="shared" si="20"/>
        <v>0</v>
      </c>
      <c r="AP2091" s="26">
        <f t="shared" si="21"/>
        <v>0</v>
      </c>
      <c r="AQ2091" s="25">
        <f t="shared" si="22"/>
        <v>1</v>
      </c>
      <c r="AR2091" s="26">
        <f t="shared" si="23"/>
        <v>0</v>
      </c>
      <c r="AT2091" s="74"/>
      <c r="AU2091">
        <f t="shared" si="121"/>
        <v>2104999.946825</v>
      </c>
      <c r="AY2091">
        <v>84200</v>
      </c>
      <c r="AZ2091">
        <v>99750</v>
      </c>
      <c r="BA2091">
        <f t="shared" si="107"/>
        <v>997500</v>
      </c>
      <c r="BL2091" s="16">
        <v>399</v>
      </c>
      <c r="BM2091">
        <f t="shared" si="108"/>
        <v>3990</v>
      </c>
    </row>
    <row r="2092" spans="1:65" x14ac:dyDescent="0.2">
      <c r="A2092" s="44">
        <v>41103</v>
      </c>
      <c r="B2092" s="45">
        <v>17.45</v>
      </c>
      <c r="C2092" s="54">
        <v>19.350000000000001</v>
      </c>
      <c r="D2092" s="31">
        <f t="shared" si="14"/>
        <v>608.12018334055119</v>
      </c>
      <c r="E2092" s="31">
        <f t="shared" si="15"/>
        <v>2932.2892312899121</v>
      </c>
      <c r="F2092" s="31">
        <f t="shared" si="0"/>
        <v>3540.4094146304633</v>
      </c>
      <c r="G2092" s="31">
        <f t="shared" si="1"/>
        <v>19.023645555349525</v>
      </c>
      <c r="H2092" s="55">
        <f t="shared" si="2"/>
        <v>9.8191214470284338E-2</v>
      </c>
      <c r="I2092" s="1">
        <v>16.739999999999998</v>
      </c>
      <c r="J2092" s="32">
        <f t="shared" si="16"/>
        <v>0.93993629455124694</v>
      </c>
      <c r="K2092" s="72">
        <f t="shared" ca="1" si="83"/>
        <v>850.52614806470956</v>
      </c>
      <c r="L2092" s="31">
        <v>854.40002400000003</v>
      </c>
      <c r="M2092" s="21">
        <f t="shared" ca="1" si="84"/>
        <v>-4.5340306957791831E-3</v>
      </c>
      <c r="N2092" s="72"/>
      <c r="O2092" s="16"/>
      <c r="P2092" s="21"/>
      <c r="Q2092" s="33">
        <f t="shared" si="17"/>
        <v>1.0600637054487532</v>
      </c>
      <c r="R2092" s="5">
        <f t="shared" ca="1" si="109"/>
        <v>12.981626014430208</v>
      </c>
      <c r="S2092" s="16">
        <v>12.6</v>
      </c>
      <c r="T2092" s="75">
        <f t="shared" ca="1" si="110"/>
        <v>3.0287778923032447E-2</v>
      </c>
      <c r="U2092" s="5">
        <f t="shared" ca="1" si="122"/>
        <v>24.569863774060007</v>
      </c>
      <c r="V2092" s="85">
        <v>25.04</v>
      </c>
      <c r="W2092" s="36">
        <f t="shared" ca="1" si="123"/>
        <v>-1.877540838418499E-2</v>
      </c>
      <c r="X2092" s="32">
        <f t="shared" si="18"/>
        <v>0.87987258910249388</v>
      </c>
      <c r="Y2092" s="72">
        <f t="shared" ca="1" si="124"/>
        <v>380449.24946325185</v>
      </c>
      <c r="Z2092" s="16">
        <v>375999.99050100002</v>
      </c>
      <c r="AA2092" s="36">
        <f t="shared" ca="1" si="125"/>
        <v>1.1833135836847832E-2</v>
      </c>
      <c r="AB2092" s="72"/>
      <c r="AC2092" s="16"/>
      <c r="AD2092" s="36"/>
      <c r="AE2092" s="1">
        <f t="shared" si="134"/>
        <v>3</v>
      </c>
      <c r="AH2092" s="25" t="str">
        <f t="shared" ca="1" si="7"/>
        <v>-</v>
      </c>
      <c r="AI2092" s="15">
        <f t="shared" ca="1" si="8"/>
        <v>21.107065165703446</v>
      </c>
      <c r="AJ2092" s="15">
        <f t="shared" ca="1" si="9"/>
        <v>23.284507250160566</v>
      </c>
      <c r="AK2092" s="17">
        <f t="shared" ca="1" si="10"/>
        <v>0.10229421045655944</v>
      </c>
      <c r="AL2092" s="17">
        <f t="shared" ca="1" si="11"/>
        <v>9.5837456851098471E-2</v>
      </c>
      <c r="AM2092" s="26">
        <f t="shared" ca="1" si="12"/>
        <v>0</v>
      </c>
      <c r="AN2092" s="26">
        <f t="shared" ca="1" si="13"/>
        <v>1</v>
      </c>
      <c r="AO2092" s="25">
        <f t="shared" si="20"/>
        <v>0</v>
      </c>
      <c r="AP2092" s="26">
        <f t="shared" si="21"/>
        <v>0</v>
      </c>
      <c r="AQ2092" s="25">
        <f t="shared" si="22"/>
        <v>1</v>
      </c>
      <c r="AR2092" s="26">
        <f t="shared" si="23"/>
        <v>0</v>
      </c>
      <c r="AT2092" s="74"/>
      <c r="AU2092">
        <f t="shared" si="121"/>
        <v>1879999.9525050002</v>
      </c>
      <c r="AY2092">
        <v>75200</v>
      </c>
      <c r="AZ2092">
        <v>90500</v>
      </c>
      <c r="BA2092">
        <f t="shared" si="107"/>
        <v>905000</v>
      </c>
      <c r="BL2092" s="16">
        <v>362</v>
      </c>
      <c r="BM2092">
        <f t="shared" si="108"/>
        <v>3620</v>
      </c>
    </row>
    <row r="2093" spans="1:65" x14ac:dyDescent="0.2">
      <c r="A2093" s="40">
        <v>41106</v>
      </c>
      <c r="B2093" s="13">
        <v>17.3</v>
      </c>
      <c r="C2093" s="14">
        <v>19.3</v>
      </c>
      <c r="D2093" s="31">
        <f t="shared" si="14"/>
        <v>405.41345556036742</v>
      </c>
      <c r="E2093" s="31">
        <f t="shared" si="15"/>
        <v>3115.0919392880623</v>
      </c>
      <c r="F2093" s="16">
        <f t="shared" si="0"/>
        <v>3520.5053948484297</v>
      </c>
      <c r="G2093" s="16">
        <f t="shared" si="1"/>
        <v>19.069684513960066</v>
      </c>
      <c r="H2093" s="17">
        <f t="shared" si="2"/>
        <v>0.10362694300518138</v>
      </c>
      <c r="I2093">
        <v>17.11</v>
      </c>
      <c r="J2093" s="32">
        <f t="shared" si="16"/>
        <v>0.99678453137413747</v>
      </c>
      <c r="K2093" s="72">
        <f t="shared" ca="1" si="83"/>
        <v>847.75674516729021</v>
      </c>
      <c r="L2093" s="16">
        <v>843.52002000000005</v>
      </c>
      <c r="M2093" s="21">
        <f t="shared" ca="1" si="84"/>
        <v>5.0226729263523114E-3</v>
      </c>
      <c r="N2093" s="72"/>
      <c r="O2093" s="16"/>
      <c r="P2093" s="21"/>
      <c r="Q2093" s="33">
        <f t="shared" si="17"/>
        <v>1.0032154686258625</v>
      </c>
      <c r="R2093" s="5">
        <f t="shared" ca="1" si="109"/>
        <v>13.022825489208818</v>
      </c>
      <c r="S2093" s="16">
        <v>12.73</v>
      </c>
      <c r="T2093" s="75">
        <f t="shared" ca="1" si="110"/>
        <v>2.3002787840441321E-2</v>
      </c>
      <c r="U2093" s="5">
        <f t="shared" ca="1" si="122"/>
        <v>24.648023535510728</v>
      </c>
      <c r="V2093" s="85">
        <v>25.32</v>
      </c>
      <c r="W2093" s="36">
        <f t="shared" ca="1" si="123"/>
        <v>-2.6539354837649003E-2</v>
      </c>
      <c r="X2093" s="32">
        <f t="shared" si="18"/>
        <v>0.99356906274827506</v>
      </c>
      <c r="Y2093" s="72">
        <f t="shared" ca="1" si="124"/>
        <v>377977.72667796351</v>
      </c>
      <c r="Z2093" s="16">
        <v>364999.99077899999</v>
      </c>
      <c r="AA2093" s="36">
        <f t="shared" ca="1" si="125"/>
        <v>3.5555441717315762E-2</v>
      </c>
      <c r="AB2093" s="72"/>
      <c r="AC2093" s="16"/>
      <c r="AD2093" s="36"/>
      <c r="AE2093" s="34">
        <f t="shared" si="134"/>
        <v>2</v>
      </c>
      <c r="AH2093" s="25" t="str">
        <f t="shared" ca="1" si="7"/>
        <v>-</v>
      </c>
      <c r="AI2093" s="15">
        <f t="shared" ca="1" si="8"/>
        <v>20.837850274927138</v>
      </c>
      <c r="AJ2093" s="15">
        <f t="shared" ca="1" si="9"/>
        <v>23.1544995553791</v>
      </c>
      <c r="AK2093" s="17">
        <f t="shared" ca="1" si="10"/>
        <v>0.10055242264027088</v>
      </c>
      <c r="AL2093" s="17">
        <f t="shared" ca="1" si="11"/>
        <v>9.8778787253568784E-2</v>
      </c>
      <c r="AM2093" s="26">
        <f t="shared" ca="1" si="12"/>
        <v>0</v>
      </c>
      <c r="AN2093" s="26">
        <f t="shared" ca="1" si="13"/>
        <v>1</v>
      </c>
      <c r="AO2093" s="25">
        <f t="shared" si="20"/>
        <v>0</v>
      </c>
      <c r="AP2093" s="26">
        <f t="shared" si="21"/>
        <v>0</v>
      </c>
      <c r="AQ2093" s="25">
        <f t="shared" si="22"/>
        <v>1</v>
      </c>
      <c r="AR2093" s="26">
        <f t="shared" si="23"/>
        <v>0</v>
      </c>
      <c r="AT2093" s="74"/>
      <c r="AU2093">
        <f t="shared" si="121"/>
        <v>1824999.9538949998</v>
      </c>
      <c r="AY2093">
        <v>73000</v>
      </c>
      <c r="AZ2093">
        <v>86250</v>
      </c>
      <c r="BA2093">
        <f t="shared" si="107"/>
        <v>862500</v>
      </c>
      <c r="BL2093" s="16">
        <v>345</v>
      </c>
      <c r="BM2093">
        <f t="shared" si="108"/>
        <v>3450</v>
      </c>
    </row>
    <row r="2094" spans="1:65" x14ac:dyDescent="0.2">
      <c r="A2094" s="44">
        <v>41107</v>
      </c>
      <c r="B2094" s="45">
        <v>16.649999999999999</v>
      </c>
      <c r="C2094" s="54">
        <v>18.55</v>
      </c>
      <c r="D2094" s="31">
        <f t="shared" si="14"/>
        <v>202.70672778018371</v>
      </c>
      <c r="E2094" s="31">
        <f t="shared" si="15"/>
        <v>3296.7927885418021</v>
      </c>
      <c r="F2094" s="31">
        <f t="shared" si="0"/>
        <v>3499.499516321986</v>
      </c>
      <c r="G2094" s="31">
        <f t="shared" si="1"/>
        <v>18.4399434673484</v>
      </c>
      <c r="H2094" s="55">
        <f t="shared" si="2"/>
        <v>0.10242587601078179</v>
      </c>
      <c r="I2094" s="1">
        <v>16.48</v>
      </c>
      <c r="J2094" s="32">
        <f t="shared" si="16"/>
        <v>0.96120716782282101</v>
      </c>
      <c r="K2094" s="72">
        <f t="shared" ca="1" si="83"/>
        <v>814.8366394135661</v>
      </c>
      <c r="L2094" s="31">
        <v>812.79998799999998</v>
      </c>
      <c r="M2094" s="21">
        <f t="shared" ca="1" si="84"/>
        <v>2.5057227406924116E-3</v>
      </c>
      <c r="N2094" s="72"/>
      <c r="O2094" s="16"/>
      <c r="P2094" s="21"/>
      <c r="Q2094" s="33">
        <f t="shared" si="17"/>
        <v>1.0387928321771789</v>
      </c>
      <c r="R2094" s="5">
        <f t="shared" ca="1" si="109"/>
        <v>13.527454213456162</v>
      </c>
      <c r="S2094" s="16">
        <v>13.21</v>
      </c>
      <c r="T2094" s="75">
        <f t="shared" ca="1" si="110"/>
        <v>2.4031356052699536E-2</v>
      </c>
      <c r="U2094" s="5">
        <f t="shared" ca="1" si="122"/>
        <v>25.603313605477265</v>
      </c>
      <c r="V2094" s="85">
        <v>26.23</v>
      </c>
      <c r="W2094" s="36">
        <f t="shared" ca="1" si="123"/>
        <v>-2.3891970816726484E-2</v>
      </c>
      <c r="X2094" s="32">
        <f t="shared" si="18"/>
        <v>0.92241433564564212</v>
      </c>
      <c r="Y2094" s="72">
        <f t="shared" ca="1" si="124"/>
        <v>348629.12775826291</v>
      </c>
      <c r="Z2094" s="16">
        <v>336999.99148700002</v>
      </c>
      <c r="AA2094" s="36">
        <f t="shared" ca="1" si="125"/>
        <v>3.4507823635097898E-2</v>
      </c>
      <c r="AB2094" s="72"/>
      <c r="AC2094" s="16"/>
      <c r="AD2094" s="36"/>
      <c r="AE2094" s="1">
        <f t="shared" si="134"/>
        <v>1</v>
      </c>
      <c r="AH2094" s="25" t="str">
        <f t="shared" ca="1" si="7"/>
        <v>-</v>
      </c>
      <c r="AI2094" s="15">
        <f t="shared" ca="1" si="8"/>
        <v>20.603260282436839</v>
      </c>
      <c r="AJ2094" s="15">
        <f t="shared" ca="1" si="9"/>
        <v>22.964741878970962</v>
      </c>
      <c r="AK2094" s="17">
        <f t="shared" ca="1" si="10"/>
        <v>0.10055023124369385</v>
      </c>
      <c r="AL2094" s="17">
        <f t="shared" ca="1" si="11"/>
        <v>9.9819525843154816E-2</v>
      </c>
      <c r="AM2094" s="26">
        <f t="shared" ca="1" si="12"/>
        <v>0</v>
      </c>
      <c r="AN2094" s="26">
        <f t="shared" ca="1" si="13"/>
        <v>1</v>
      </c>
      <c r="AO2094" s="25">
        <f t="shared" si="20"/>
        <v>0</v>
      </c>
      <c r="AP2094" s="26">
        <f t="shared" si="21"/>
        <v>0</v>
      </c>
      <c r="AQ2094" s="25">
        <f t="shared" si="22"/>
        <v>1</v>
      </c>
      <c r="AR2094" s="26">
        <f t="shared" si="23"/>
        <v>0</v>
      </c>
      <c r="AT2094" s="74"/>
      <c r="AU2094">
        <f t="shared" si="121"/>
        <v>1684999.9574350002</v>
      </c>
      <c r="AY2094">
        <v>67400</v>
      </c>
      <c r="AZ2094">
        <v>80250</v>
      </c>
      <c r="BA2094">
        <f t="shared" si="107"/>
        <v>802500</v>
      </c>
      <c r="BL2094" s="16">
        <v>321</v>
      </c>
      <c r="BM2094">
        <f t="shared" si="108"/>
        <v>3210</v>
      </c>
    </row>
    <row r="2095" spans="1:65" x14ac:dyDescent="0.2">
      <c r="A2095" s="41">
        <v>41108</v>
      </c>
      <c r="B2095" s="13">
        <v>18.649999999999999</v>
      </c>
      <c r="C2095" s="14">
        <v>20.6</v>
      </c>
      <c r="D2095" s="31">
        <f t="shared" si="14"/>
        <v>3478.7371021558215</v>
      </c>
      <c r="E2095" s="31">
        <f t="shared" si="15"/>
        <v>0</v>
      </c>
      <c r="F2095" s="16">
        <f t="shared" si="0"/>
        <v>3478.7371021558215</v>
      </c>
      <c r="G2095" s="16">
        <f t="shared" si="1"/>
        <v>18.649999999999999</v>
      </c>
      <c r="H2095" s="17">
        <f t="shared" si="2"/>
        <v>9.4660194174757462E-2</v>
      </c>
      <c r="I2095">
        <v>16.16</v>
      </c>
      <c r="J2095" s="32">
        <f t="shared" si="16"/>
        <v>1.0053908355795147</v>
      </c>
      <c r="K2095" s="72">
        <f t="shared" ca="1" si="83"/>
        <v>819.19589142421592</v>
      </c>
      <c r="L2095" s="16">
        <v>822.40002400000003</v>
      </c>
      <c r="M2095" s="21">
        <f t="shared" ca="1" si="84"/>
        <v>-3.8960754891516334E-3</v>
      </c>
      <c r="N2095" s="72"/>
      <c r="O2095" s="16"/>
      <c r="P2095" s="21"/>
      <c r="Q2095" s="33">
        <f t="shared" si="17"/>
        <v>0.99460916442048519</v>
      </c>
      <c r="R2095" s="5">
        <f t="shared" ca="1" si="109"/>
        <v>13.453969433960584</v>
      </c>
      <c r="S2095" s="31">
        <v>13.07</v>
      </c>
      <c r="T2095" s="75">
        <f t="shared" ca="1" si="110"/>
        <v>2.9377921496601643E-2</v>
      </c>
      <c r="U2095" s="5">
        <f t="shared" ca="1" si="122"/>
        <v>25.464418536289379</v>
      </c>
      <c r="V2095" s="85">
        <v>25.95</v>
      </c>
      <c r="W2095" s="36">
        <f t="shared" ca="1" si="123"/>
        <v>-1.8712195133357222E-2</v>
      </c>
      <c r="X2095" s="32">
        <f t="shared" si="18"/>
        <v>1.0107816711590296</v>
      </c>
      <c r="Y2095" s="72">
        <f t="shared" ca="1" si="124"/>
        <v>352364.74061741488</v>
      </c>
      <c r="Z2095" s="16">
        <v>344499.99129699997</v>
      </c>
      <c r="AA2095" s="36">
        <f t="shared" ca="1" si="125"/>
        <v>2.2829461593903373E-2</v>
      </c>
      <c r="AB2095" s="72"/>
      <c r="AC2095" s="16"/>
      <c r="AD2095" s="36"/>
      <c r="AE2095">
        <v>25</v>
      </c>
      <c r="AH2095" s="25" t="str">
        <f t="shared" ca="1" si="7"/>
        <v>-</v>
      </c>
      <c r="AI2095" s="15">
        <f t="shared" ca="1" si="8"/>
        <v>20.465035181733363</v>
      </c>
      <c r="AJ2095" s="15">
        <f t="shared" ca="1" si="9"/>
        <v>22.731913874750092</v>
      </c>
      <c r="AK2095" s="17">
        <f t="shared" ca="1" si="10"/>
        <v>0.10099674159357482</v>
      </c>
      <c r="AL2095" s="17">
        <f t="shared" ca="1" si="11"/>
        <v>0.10109661272134518</v>
      </c>
      <c r="AM2095" s="26">
        <f t="shared" ca="1" si="12"/>
        <v>0</v>
      </c>
      <c r="AN2095" s="26">
        <f t="shared" ca="1" si="13"/>
        <v>0</v>
      </c>
      <c r="AO2095" s="25">
        <f t="shared" si="20"/>
        <v>0</v>
      </c>
      <c r="AP2095" s="26">
        <f t="shared" si="21"/>
        <v>0</v>
      </c>
      <c r="AQ2095" s="25">
        <f t="shared" si="22"/>
        <v>1</v>
      </c>
      <c r="AR2095" s="26">
        <f t="shared" si="23"/>
        <v>0</v>
      </c>
      <c r="AT2095" s="74"/>
      <c r="AU2095">
        <f t="shared" si="121"/>
        <v>1722499.956485</v>
      </c>
      <c r="AY2095">
        <v>68900</v>
      </c>
      <c r="AZ2095">
        <v>80750</v>
      </c>
      <c r="BA2095">
        <f t="shared" si="107"/>
        <v>807500</v>
      </c>
      <c r="BL2095" s="16">
        <v>323</v>
      </c>
      <c r="BM2095">
        <f t="shared" si="108"/>
        <v>3230</v>
      </c>
    </row>
    <row r="2096" spans="1:65" x14ac:dyDescent="0.2">
      <c r="A2096" s="44">
        <v>41109</v>
      </c>
      <c r="B2096" s="45">
        <v>18.2</v>
      </c>
      <c r="C2096" s="54">
        <v>20.149999999999999</v>
      </c>
      <c r="D2096" s="31">
        <f t="shared" si="14"/>
        <v>3339.5876180695886</v>
      </c>
      <c r="E2096" s="31">
        <f t="shared" si="15"/>
        <v>125.97756690331273</v>
      </c>
      <c r="F2096" s="31">
        <f t="shared" si="0"/>
        <v>3465.5651849729015</v>
      </c>
      <c r="G2096" s="31">
        <f t="shared" si="1"/>
        <v>18.270884904005456</v>
      </c>
      <c r="H2096" s="55">
        <f t="shared" si="2"/>
        <v>9.6774193548387122E-2</v>
      </c>
      <c r="I2096" s="1">
        <v>15.45</v>
      </c>
      <c r="J2096" s="32">
        <f t="shared" si="16"/>
        <v>0.97596267471823828</v>
      </c>
      <c r="K2096" s="72">
        <f t="shared" ca="1" si="83"/>
        <v>799.47201911151126</v>
      </c>
      <c r="L2096" s="31">
        <v>803.20001200000002</v>
      </c>
      <c r="M2096" s="21">
        <f t="shared" ca="1" si="84"/>
        <v>-4.6414253396310414E-3</v>
      </c>
      <c r="N2096" s="72"/>
      <c r="O2096" s="16"/>
      <c r="P2096" s="21"/>
      <c r="Q2096" s="33">
        <f t="shared" si="17"/>
        <v>1.0240373252817618</v>
      </c>
      <c r="R2096" s="5">
        <f t="shared" ca="1" si="109"/>
        <v>13.776792926591765</v>
      </c>
      <c r="S2096" s="31">
        <v>13.39</v>
      </c>
      <c r="T2096" s="75">
        <f t="shared" ca="1" si="110"/>
        <v>2.8886701015068326E-2</v>
      </c>
      <c r="U2096" s="5">
        <f t="shared" ca="1" si="122"/>
        <v>26.075622306964753</v>
      </c>
      <c r="V2096" s="85">
        <v>26.54</v>
      </c>
      <c r="W2096" s="36">
        <f t="shared" ca="1" si="123"/>
        <v>-1.749727554767317E-2</v>
      </c>
      <c r="X2096" s="32">
        <f t="shared" si="18"/>
        <v>0.95192534943647655</v>
      </c>
      <c r="Y2096" s="72">
        <f t="shared" ca="1" si="124"/>
        <v>335402.8534768853</v>
      </c>
      <c r="Z2096" s="16">
        <v>328499.99170100002</v>
      </c>
      <c r="AA2096" s="36">
        <f t="shared" ca="1" si="125"/>
        <v>2.1013278387441322E-2</v>
      </c>
      <c r="AB2096" s="72"/>
      <c r="AC2096" s="16"/>
      <c r="AD2096" s="36"/>
      <c r="AE2096" s="1">
        <f t="shared" ref="AE2096:AE2119" si="135">AE2095-1</f>
        <v>24</v>
      </c>
      <c r="AH2096" s="25" t="str">
        <f t="shared" ca="1" si="7"/>
        <v>-</v>
      </c>
      <c r="AI2096" s="15">
        <f t="shared" ca="1" si="8"/>
        <v>20.299515732177902</v>
      </c>
      <c r="AJ2096" s="15">
        <f t="shared" ca="1" si="9"/>
        <v>22.581286767720247</v>
      </c>
      <c r="AK2096" s="17">
        <f t="shared" ca="1" si="10"/>
        <v>9.9603361463701287E-2</v>
      </c>
      <c r="AL2096" s="17">
        <f t="shared" ca="1" si="11"/>
        <v>0.10200259475482823</v>
      </c>
      <c r="AM2096" s="26">
        <f t="shared" ca="1" si="12"/>
        <v>0</v>
      </c>
      <c r="AN2096" s="26">
        <f t="shared" ca="1" si="13"/>
        <v>0</v>
      </c>
      <c r="AO2096" s="25">
        <f t="shared" si="20"/>
        <v>0</v>
      </c>
      <c r="AP2096" s="26">
        <f t="shared" si="21"/>
        <v>0</v>
      </c>
      <c r="AQ2096" s="25">
        <f t="shared" si="22"/>
        <v>1</v>
      </c>
      <c r="AR2096" s="26">
        <f t="shared" si="23"/>
        <v>0</v>
      </c>
      <c r="AT2096" s="74"/>
      <c r="AU2096">
        <f t="shared" si="121"/>
        <v>1642499.958505</v>
      </c>
      <c r="AY2096">
        <v>65700</v>
      </c>
      <c r="AZ2096">
        <v>79250</v>
      </c>
      <c r="BA2096">
        <f t="shared" si="107"/>
        <v>792500</v>
      </c>
      <c r="BL2096" s="16">
        <v>317</v>
      </c>
      <c r="BM2096">
        <f t="shared" si="108"/>
        <v>3170</v>
      </c>
    </row>
    <row r="2097" spans="1:65" x14ac:dyDescent="0.2">
      <c r="A2097" s="44">
        <v>41110</v>
      </c>
      <c r="B2097" s="45">
        <v>19.149999999999999</v>
      </c>
      <c r="C2097" s="54">
        <v>20.95</v>
      </c>
      <c r="D2097" s="31">
        <f t="shared" si="14"/>
        <v>3200.4381339833558</v>
      </c>
      <c r="E2097" s="31">
        <f t="shared" si="15"/>
        <v>251.66097188442632</v>
      </c>
      <c r="F2097" s="31">
        <f t="shared" si="0"/>
        <v>3452.0991058677819</v>
      </c>
      <c r="G2097" s="31">
        <f t="shared" si="1"/>
        <v>19.281221536665036</v>
      </c>
      <c r="H2097" s="55">
        <f t="shared" si="2"/>
        <v>8.591885441527447E-2</v>
      </c>
      <c r="I2097" s="1">
        <v>16.27</v>
      </c>
      <c r="J2097" s="32">
        <f t="shared" si="16"/>
        <v>1.0511970805347437</v>
      </c>
      <c r="K2097" s="72">
        <f t="shared" ca="1" si="83"/>
        <v>840.36839092707385</v>
      </c>
      <c r="L2097" s="31">
        <v>844.79998799999998</v>
      </c>
      <c r="M2097" s="21">
        <f t="shared" ca="1" si="84"/>
        <v>-5.2457352460641114E-3</v>
      </c>
      <c r="N2097" s="72"/>
      <c r="O2097" s="16"/>
      <c r="P2097" s="21"/>
      <c r="Q2097" s="33">
        <f t="shared" si="17"/>
        <v>0.94880291946525619</v>
      </c>
      <c r="R2097" s="5">
        <f t="shared" ca="1" si="109"/>
        <v>13.070916809730461</v>
      </c>
      <c r="S2097" s="31">
        <v>12.63</v>
      </c>
      <c r="T2097" s="75">
        <f t="shared" ca="1" si="110"/>
        <v>3.491027788839747E-2</v>
      </c>
      <c r="U2097" s="5">
        <f t="shared" ca="1" si="122"/>
        <v>24.739779565650032</v>
      </c>
      <c r="V2097" s="85">
        <v>25.12</v>
      </c>
      <c r="W2097" s="36">
        <f t="shared" ca="1" si="123"/>
        <v>-1.5136163787817233E-2</v>
      </c>
      <c r="X2097" s="32">
        <f t="shared" si="18"/>
        <v>1.1023941610694876</v>
      </c>
      <c r="Y2097" s="72">
        <f t="shared" ca="1" si="124"/>
        <v>369721.81312771229</v>
      </c>
      <c r="Z2097" s="16">
        <v>362499.990842</v>
      </c>
      <c r="AA2097" s="36">
        <f t="shared" ca="1" si="125"/>
        <v>1.9922268877683939E-2</v>
      </c>
      <c r="AB2097" s="72"/>
      <c r="AC2097" s="16"/>
      <c r="AD2097" s="36"/>
      <c r="AE2097" s="1">
        <f t="shared" si="135"/>
        <v>23</v>
      </c>
      <c r="AH2097" s="25" t="str">
        <f t="shared" ca="1" si="7"/>
        <v>-</v>
      </c>
      <c r="AI2097" s="15">
        <f t="shared" ca="1" si="8"/>
        <v>20.243859614876243</v>
      </c>
      <c r="AJ2097" s="15">
        <f t="shared" ca="1" si="9"/>
        <v>22.436881514227885</v>
      </c>
      <c r="AK2097" s="17">
        <f t="shared" ca="1" si="10"/>
        <v>9.6932879270777761E-2</v>
      </c>
      <c r="AL2097" s="17">
        <f t="shared" ca="1" si="11"/>
        <v>0.10221924620018033</v>
      </c>
      <c r="AM2097" s="26">
        <f t="shared" ca="1" si="12"/>
        <v>0</v>
      </c>
      <c r="AN2097" s="26">
        <f t="shared" ca="1" si="13"/>
        <v>0</v>
      </c>
      <c r="AO2097" s="25">
        <f t="shared" si="20"/>
        <v>0</v>
      </c>
      <c r="AP2097" s="26">
        <f t="shared" si="21"/>
        <v>0</v>
      </c>
      <c r="AQ2097" s="25">
        <f t="shared" si="22"/>
        <v>1</v>
      </c>
      <c r="AR2097" s="26">
        <f t="shared" si="23"/>
        <v>0</v>
      </c>
      <c r="AT2097" s="74"/>
      <c r="AU2097">
        <f t="shared" si="121"/>
        <v>1812499.9542100001</v>
      </c>
      <c r="AY2097">
        <v>72500</v>
      </c>
      <c r="AZ2097">
        <v>85750</v>
      </c>
      <c r="BA2097">
        <f t="shared" si="107"/>
        <v>857500</v>
      </c>
      <c r="BL2097" s="16">
        <v>343</v>
      </c>
      <c r="BM2097">
        <f t="shared" si="108"/>
        <v>3430</v>
      </c>
    </row>
    <row r="2098" spans="1:65" x14ac:dyDescent="0.2">
      <c r="A2098" s="44">
        <v>41113</v>
      </c>
      <c r="B2098" s="45">
        <v>20.8</v>
      </c>
      <c r="C2098" s="54">
        <v>22.3</v>
      </c>
      <c r="D2098" s="31">
        <f t="shared" si="14"/>
        <v>3061.2886498971229</v>
      </c>
      <c r="E2098" s="31">
        <f t="shared" si="15"/>
        <v>378.85489170549357</v>
      </c>
      <c r="F2098" s="31">
        <f t="shared" si="0"/>
        <v>3440.1435416026166</v>
      </c>
      <c r="G2098" s="31">
        <f t="shared" si="1"/>
        <v>20.965191460962558</v>
      </c>
      <c r="H2098" s="55">
        <f t="shared" si="2"/>
        <v>6.7264573991031362E-2</v>
      </c>
      <c r="I2098" s="1">
        <v>18.62</v>
      </c>
      <c r="J2098" s="32">
        <f t="shared" si="16"/>
        <v>1.083571558144425</v>
      </c>
      <c r="K2098" s="72">
        <f t="shared" ca="1" si="83"/>
        <v>910.56216346388624</v>
      </c>
      <c r="L2098" s="31">
        <v>899.84002699999996</v>
      </c>
      <c r="M2098" s="21">
        <f t="shared" ca="1" si="84"/>
        <v>1.191560293181565E-2</v>
      </c>
      <c r="N2098" s="72"/>
      <c r="O2098" s="16"/>
      <c r="P2098" s="21"/>
      <c r="Q2098" s="33">
        <f t="shared" si="17"/>
        <v>0.91642844185557504</v>
      </c>
      <c r="R2098" s="5">
        <f t="shared" ca="1" si="109"/>
        <v>11.978060914512962</v>
      </c>
      <c r="S2098" s="16">
        <v>11.82</v>
      </c>
      <c r="T2098" s="75">
        <f t="shared" ca="1" si="110"/>
        <v>1.3372327792974798E-2</v>
      </c>
      <c r="U2098" s="5">
        <f t="shared" ca="1" si="122"/>
        <v>22.671461445318965</v>
      </c>
      <c r="V2098" s="85">
        <v>23.37</v>
      </c>
      <c r="W2098" s="36">
        <f t="shared" ca="1" si="123"/>
        <v>-2.9890396006890727E-2</v>
      </c>
      <c r="X2098" s="32">
        <f t="shared" si="18"/>
        <v>1.1671431162888499</v>
      </c>
      <c r="Y2098" s="72">
        <f t="shared" ca="1" si="124"/>
        <v>431489.86956590612</v>
      </c>
      <c r="Z2098" s="16">
        <v>409499.98965499998</v>
      </c>
      <c r="AA2098" s="36">
        <f t="shared" ca="1" si="125"/>
        <v>5.3699341798353672E-2</v>
      </c>
      <c r="AB2098" s="72"/>
      <c r="AC2098" s="16"/>
      <c r="AD2098" s="36"/>
      <c r="AE2098" s="1">
        <f t="shared" si="135"/>
        <v>22</v>
      </c>
      <c r="AH2098" s="25" t="str">
        <f t="shared" ca="1" si="7"/>
        <v>-</v>
      </c>
      <c r="AI2098" s="15">
        <f t="shared" ca="1" si="8"/>
        <v>20.127119740660891</v>
      </c>
      <c r="AJ2098" s="15">
        <f t="shared" ca="1" si="9"/>
        <v>22.335697965083654</v>
      </c>
      <c r="AK2098" s="17">
        <f t="shared" ca="1" si="10"/>
        <v>9.177843919090227E-2</v>
      </c>
      <c r="AL2098" s="17">
        <f t="shared" ca="1" si="11"/>
        <v>0.10119259537934083</v>
      </c>
      <c r="AM2098" s="26">
        <f t="shared" ca="1" si="12"/>
        <v>0</v>
      </c>
      <c r="AN2098" s="26">
        <f t="shared" ca="1" si="13"/>
        <v>0</v>
      </c>
      <c r="AO2098" s="25">
        <f t="shared" si="20"/>
        <v>0</v>
      </c>
      <c r="AP2098" s="26">
        <f t="shared" si="21"/>
        <v>0</v>
      </c>
      <c r="AQ2098" s="25">
        <f t="shared" si="22"/>
        <v>1</v>
      </c>
      <c r="AR2098" s="26">
        <f t="shared" si="23"/>
        <v>0</v>
      </c>
      <c r="AT2098" s="74"/>
      <c r="AU2098">
        <f t="shared" si="121"/>
        <v>2047499.9482749999</v>
      </c>
      <c r="AY2098">
        <v>81900</v>
      </c>
      <c r="AZ2098">
        <v>97500</v>
      </c>
      <c r="BA2098">
        <f t="shared" si="107"/>
        <v>975000</v>
      </c>
      <c r="BL2098" s="16">
        <v>390</v>
      </c>
      <c r="BM2098">
        <f t="shared" si="108"/>
        <v>3900</v>
      </c>
    </row>
    <row r="2099" spans="1:65" x14ac:dyDescent="0.2">
      <c r="A2099" s="44">
        <v>41114</v>
      </c>
      <c r="B2099" s="45">
        <v>21.85</v>
      </c>
      <c r="C2099" s="54">
        <v>23.2</v>
      </c>
      <c r="D2099" s="31">
        <f t="shared" si="14"/>
        <v>2922.1391658108901</v>
      </c>
      <c r="E2099" s="31">
        <f t="shared" si="15"/>
        <v>508.64454502359416</v>
      </c>
      <c r="F2099" s="31">
        <f t="shared" si="0"/>
        <v>3430.7837108344843</v>
      </c>
      <c r="G2099" s="31">
        <f t="shared" si="1"/>
        <v>22.050149643247209</v>
      </c>
      <c r="H2099" s="55">
        <f t="shared" si="2"/>
        <v>5.8189655172413701E-2</v>
      </c>
      <c r="I2099" s="1">
        <v>20.47</v>
      </c>
      <c r="J2099" s="32">
        <f t="shared" si="16"/>
        <v>1.0488888858236602</v>
      </c>
      <c r="K2099" s="72">
        <f t="shared" ca="1" si="83"/>
        <v>955.0395964707842</v>
      </c>
      <c r="L2099" s="31">
        <v>938.23999000000003</v>
      </c>
      <c r="M2099" s="21">
        <f t="shared" ca="1" si="84"/>
        <v>1.7905447060281632E-2</v>
      </c>
      <c r="N2099" s="72"/>
      <c r="O2099" s="16"/>
      <c r="P2099" s="21"/>
      <c r="Q2099" s="33">
        <f t="shared" si="17"/>
        <v>0.95111111417633964</v>
      </c>
      <c r="R2099" s="5">
        <f t="shared" ca="1" si="109"/>
        <v>11.391992266888511</v>
      </c>
      <c r="S2099" s="31">
        <v>11.3</v>
      </c>
      <c r="T2099" s="75">
        <f t="shared" ca="1" si="110"/>
        <v>8.1409085742044866E-3</v>
      </c>
      <c r="U2099" s="5">
        <f t="shared" ca="1" si="122"/>
        <v>21.562340733911331</v>
      </c>
      <c r="V2099" s="85">
        <v>22.49</v>
      </c>
      <c r="W2099" s="36">
        <f t="shared" ca="1" si="123"/>
        <v>-4.1247632996383628E-2</v>
      </c>
      <c r="X2099" s="32">
        <f t="shared" si="18"/>
        <v>1.0977777716473207</v>
      </c>
      <c r="Y2099" s="72">
        <f t="shared" ca="1" si="124"/>
        <v>473648.81313786656</v>
      </c>
      <c r="Z2099" s="16">
        <v>442999.988809</v>
      </c>
      <c r="AA2099" s="36">
        <f t="shared" ca="1" si="125"/>
        <v>6.9184706779035238E-2</v>
      </c>
      <c r="AB2099" s="72"/>
      <c r="AC2099" s="16"/>
      <c r="AD2099" s="36"/>
      <c r="AE2099" s="1">
        <f t="shared" si="135"/>
        <v>21</v>
      </c>
      <c r="AH2099" s="25" t="str">
        <f t="shared" ca="1" si="7"/>
        <v>-</v>
      </c>
      <c r="AI2099" s="15">
        <f t="shared" ca="1" si="8"/>
        <v>20.127096584589033</v>
      </c>
      <c r="AJ2099" s="15">
        <f t="shared" ca="1" si="9"/>
        <v>22.271692187802028</v>
      </c>
      <c r="AK2099" s="17">
        <f t="shared" ca="1" si="10"/>
        <v>8.4205557885440985E-2</v>
      </c>
      <c r="AL2099" s="17">
        <f t="shared" ca="1" si="11"/>
        <v>9.7995735843562026E-2</v>
      </c>
      <c r="AM2099" s="26">
        <f t="shared" ca="1" si="12"/>
        <v>0</v>
      </c>
      <c r="AN2099" s="26">
        <f t="shared" ca="1" si="13"/>
        <v>0</v>
      </c>
      <c r="AO2099" s="25">
        <f t="shared" si="20"/>
        <v>0</v>
      </c>
      <c r="AP2099" s="26">
        <f t="shared" si="21"/>
        <v>0</v>
      </c>
      <c r="AQ2099" s="25">
        <f t="shared" si="22"/>
        <v>1</v>
      </c>
      <c r="AR2099" s="26">
        <f t="shared" si="23"/>
        <v>0</v>
      </c>
      <c r="AT2099" s="74"/>
      <c r="AU2099">
        <f t="shared" si="121"/>
        <v>2214999.9440449998</v>
      </c>
      <c r="AY2099">
        <v>88600</v>
      </c>
      <c r="AZ2099">
        <v>103750</v>
      </c>
      <c r="BA2099">
        <f t="shared" si="107"/>
        <v>1037500</v>
      </c>
      <c r="BL2099" s="16">
        <v>415</v>
      </c>
      <c r="BM2099">
        <f t="shared" si="108"/>
        <v>4150</v>
      </c>
    </row>
    <row r="2100" spans="1:65" x14ac:dyDescent="0.2">
      <c r="A2100" s="44">
        <v>41115</v>
      </c>
      <c r="B2100" s="45">
        <v>21.1</v>
      </c>
      <c r="C2100" s="54">
        <v>22.45</v>
      </c>
      <c r="D2100" s="31">
        <f t="shared" si="14"/>
        <v>2782.9896817246572</v>
      </c>
      <c r="E2100" s="31">
        <f t="shared" si="15"/>
        <v>639.69696861342982</v>
      </c>
      <c r="F2100" s="31">
        <f t="shared" si="0"/>
        <v>3422.686650338087</v>
      </c>
      <c r="G2100" s="31">
        <f t="shared" si="1"/>
        <v>21.352313751112106</v>
      </c>
      <c r="H2100" s="55">
        <f t="shared" si="2"/>
        <v>6.0133630289532225E-2</v>
      </c>
      <c r="I2100" s="1">
        <v>19.34</v>
      </c>
      <c r="J2100" s="32">
        <f t="shared" si="16"/>
        <v>0.96606690102920723</v>
      </c>
      <c r="K2100" s="72">
        <f t="shared" ca="1" si="83"/>
        <v>922.5945294589784</v>
      </c>
      <c r="L2100" s="31">
        <v>924.79998799999998</v>
      </c>
      <c r="M2100" s="21">
        <f t="shared" ca="1" si="84"/>
        <v>-2.3847951661322741E-3</v>
      </c>
      <c r="N2100" s="72"/>
      <c r="O2100" s="16"/>
      <c r="P2100" s="21"/>
      <c r="Q2100" s="33">
        <f t="shared" si="17"/>
        <v>1.0339330989707929</v>
      </c>
      <c r="R2100" s="5">
        <f t="shared" ca="1" si="109"/>
        <v>11.778067188725855</v>
      </c>
      <c r="S2100" s="16">
        <v>11.45</v>
      </c>
      <c r="T2100" s="75">
        <f t="shared" ca="1" si="110"/>
        <v>2.8652156220598714E-2</v>
      </c>
      <c r="U2100" s="5">
        <f t="shared" ca="1" si="122"/>
        <v>22.29325453071792</v>
      </c>
      <c r="V2100" s="85">
        <v>22.71</v>
      </c>
      <c r="W2100" s="36">
        <f t="shared" ca="1" si="123"/>
        <v>-1.8350747216295923E-2</v>
      </c>
      <c r="X2100" s="32">
        <f t="shared" si="18"/>
        <v>0.93213380205841434</v>
      </c>
      <c r="Y2100" s="72">
        <f t="shared" ca="1" si="124"/>
        <v>441475.01226597256</v>
      </c>
      <c r="Z2100" s="16">
        <v>431999.98908700002</v>
      </c>
      <c r="AA2100" s="36">
        <f t="shared" ca="1" si="125"/>
        <v>2.1932924579459587E-2</v>
      </c>
      <c r="AB2100" s="72"/>
      <c r="AC2100" s="16"/>
      <c r="AD2100" s="36"/>
      <c r="AE2100" s="1">
        <f t="shared" si="135"/>
        <v>20</v>
      </c>
      <c r="AH2100" s="25" t="str">
        <f t="shared" ca="1" si="7"/>
        <v>-</v>
      </c>
      <c r="AI2100" s="15">
        <f t="shared" ca="1" si="8"/>
        <v>20.06222107806347</v>
      </c>
      <c r="AJ2100" s="15">
        <f t="shared" ca="1" si="9"/>
        <v>22.183017792805686</v>
      </c>
      <c r="AK2100" s="17">
        <f t="shared" ca="1" si="10"/>
        <v>7.7156850265232724E-2</v>
      </c>
      <c r="AL2100" s="17">
        <f t="shared" ca="1" si="11"/>
        <v>9.4187501780241323E-2</v>
      </c>
      <c r="AM2100" s="26">
        <f t="shared" ca="1" si="12"/>
        <v>0</v>
      </c>
      <c r="AN2100" s="26">
        <f t="shared" ca="1" si="13"/>
        <v>0</v>
      </c>
      <c r="AO2100" s="25">
        <f t="shared" si="20"/>
        <v>0</v>
      </c>
      <c r="AP2100" s="26">
        <f t="shared" si="21"/>
        <v>0</v>
      </c>
      <c r="AQ2100" s="25">
        <f t="shared" si="22"/>
        <v>1</v>
      </c>
      <c r="AR2100" s="26">
        <f t="shared" si="23"/>
        <v>0</v>
      </c>
      <c r="AT2100" s="74"/>
      <c r="AU2100">
        <f t="shared" si="121"/>
        <v>2159999.9454350001</v>
      </c>
      <c r="AY2100">
        <v>86400</v>
      </c>
      <c r="AZ2100">
        <v>102250</v>
      </c>
      <c r="BA2100">
        <f t="shared" si="107"/>
        <v>1022500</v>
      </c>
      <c r="BL2100" s="16">
        <v>409</v>
      </c>
      <c r="BM2100">
        <f t="shared" si="108"/>
        <v>4090</v>
      </c>
    </row>
    <row r="2101" spans="1:65" x14ac:dyDescent="0.2">
      <c r="A2101" s="40">
        <v>41116</v>
      </c>
      <c r="B2101" s="13">
        <v>19.149999999999999</v>
      </c>
      <c r="C2101" s="14">
        <v>20.9</v>
      </c>
      <c r="D2101" s="31">
        <f t="shared" si="14"/>
        <v>2643.8401976384243</v>
      </c>
      <c r="E2101" s="31">
        <f t="shared" si="15"/>
        <v>770.47888906864205</v>
      </c>
      <c r="F2101" s="16">
        <f t="shared" si="0"/>
        <v>3414.3190867070662</v>
      </c>
      <c r="G2101" s="16">
        <f t="shared" si="1"/>
        <v>19.54490686770302</v>
      </c>
      <c r="H2101" s="17">
        <f t="shared" si="2"/>
        <v>8.3732057416267991E-2</v>
      </c>
      <c r="I2101">
        <v>17.53</v>
      </c>
      <c r="J2101" s="32">
        <f t="shared" si="16"/>
        <v>0.91311531700470705</v>
      </c>
      <c r="K2101" s="72">
        <f t="shared" ca="1" si="83"/>
        <v>842.4008518388431</v>
      </c>
      <c r="L2101" s="16">
        <v>854.40002400000003</v>
      </c>
      <c r="M2101" s="21">
        <f t="shared" ca="1" si="84"/>
        <v>-1.4043974513227465E-2</v>
      </c>
      <c r="N2101" s="72"/>
      <c r="O2101" s="16"/>
      <c r="P2101" s="21"/>
      <c r="Q2101" s="33">
        <f t="shared" si="17"/>
        <v>1.086884682995293</v>
      </c>
      <c r="R2101" s="5">
        <f t="shared" ca="1" si="109"/>
        <v>12.800867533193831</v>
      </c>
      <c r="S2101" s="16">
        <v>12.3</v>
      </c>
      <c r="T2101" s="75">
        <f t="shared" ca="1" si="110"/>
        <v>4.0720937658034952E-2</v>
      </c>
      <c r="U2101" s="5">
        <f t="shared" ca="1" si="122"/>
        <v>24.229367352262798</v>
      </c>
      <c r="V2101" s="85">
        <v>24.47</v>
      </c>
      <c r="W2101" s="36">
        <f t="shared" ca="1" si="123"/>
        <v>-9.8337820897916022E-3</v>
      </c>
      <c r="X2101" s="32">
        <f t="shared" si="18"/>
        <v>0.82623063400941399</v>
      </c>
      <c r="Y2101" s="72">
        <f t="shared" ca="1" si="124"/>
        <v>364736.17327473708</v>
      </c>
      <c r="Z2101" s="16">
        <v>366499.99074099999</v>
      </c>
      <c r="AA2101" s="36">
        <f t="shared" ca="1" si="125"/>
        <v>-4.8125989381248464E-3</v>
      </c>
      <c r="AB2101" s="72"/>
      <c r="AC2101" s="16"/>
      <c r="AD2101" s="36"/>
      <c r="AE2101" s="34">
        <f t="shared" si="135"/>
        <v>19</v>
      </c>
      <c r="AH2101" s="25" t="str">
        <f t="shared" ca="1" si="7"/>
        <v>-</v>
      </c>
      <c r="AI2101" s="15">
        <f t="shared" ca="1" si="8"/>
        <v>19.938906369048059</v>
      </c>
      <c r="AJ2101" s="15">
        <f t="shared" ca="1" si="9"/>
        <v>22.084563961819985</v>
      </c>
      <c r="AK2101" s="17">
        <f t="shared" ca="1" si="10"/>
        <v>7.5335494138817807E-2</v>
      </c>
      <c r="AL2101" s="17">
        <f t="shared" ca="1" si="11"/>
        <v>9.1685606853906587E-2</v>
      </c>
      <c r="AM2101" s="26">
        <f t="shared" ca="1" si="12"/>
        <v>0</v>
      </c>
      <c r="AN2101" s="26">
        <f t="shared" ca="1" si="13"/>
        <v>0</v>
      </c>
      <c r="AO2101" s="25">
        <f t="shared" si="20"/>
        <v>0</v>
      </c>
      <c r="AP2101" s="26">
        <f t="shared" si="21"/>
        <v>0</v>
      </c>
      <c r="AQ2101" s="25">
        <f t="shared" si="22"/>
        <v>1</v>
      </c>
      <c r="AR2101" s="26">
        <f t="shared" si="23"/>
        <v>0</v>
      </c>
      <c r="AT2101" s="74"/>
      <c r="AU2101">
        <f t="shared" si="121"/>
        <v>1832499.953705</v>
      </c>
      <c r="AY2101">
        <v>73300</v>
      </c>
      <c r="AZ2101">
        <v>88250</v>
      </c>
      <c r="BA2101">
        <f t="shared" si="107"/>
        <v>882500</v>
      </c>
      <c r="BL2101" s="16">
        <v>353</v>
      </c>
      <c r="BM2101">
        <f t="shared" si="108"/>
        <v>3530</v>
      </c>
    </row>
    <row r="2102" spans="1:65" x14ac:dyDescent="0.2">
      <c r="A2102" s="40">
        <v>41117</v>
      </c>
      <c r="B2102" s="13">
        <v>18.600000000000001</v>
      </c>
      <c r="C2102" s="14">
        <v>20.65</v>
      </c>
      <c r="D2102" s="31">
        <f t="shared" si="14"/>
        <v>2504.6907135521915</v>
      </c>
      <c r="E2102" s="31">
        <f t="shared" si="15"/>
        <v>897.97710056392236</v>
      </c>
      <c r="F2102" s="16">
        <f t="shared" si="0"/>
        <v>3402.6678141161137</v>
      </c>
      <c r="G2102" s="16">
        <f t="shared" si="1"/>
        <v>19.14100287090006</v>
      </c>
      <c r="H2102" s="17">
        <f t="shared" si="2"/>
        <v>9.9273607748183834E-2</v>
      </c>
      <c r="I2102">
        <v>16.7</v>
      </c>
      <c r="J2102" s="32">
        <f t="shared" si="16"/>
        <v>0.97599261227071632</v>
      </c>
      <c r="K2102" s="72">
        <f t="shared" ca="1" si="83"/>
        <v>822.14348945611152</v>
      </c>
      <c r="L2102" s="16">
        <v>831.35998500000005</v>
      </c>
      <c r="M2102" s="21">
        <f t="shared" ca="1" si="84"/>
        <v>-1.1086046610588946E-2</v>
      </c>
      <c r="N2102" s="72"/>
      <c r="O2102" s="16"/>
      <c r="P2102" s="21"/>
      <c r="Q2102" s="33">
        <f t="shared" si="17"/>
        <v>1.0240073877292837</v>
      </c>
      <c r="R2102" s="5">
        <f t="shared" ca="1" si="109"/>
        <v>13.107636853673853</v>
      </c>
      <c r="S2102" s="16">
        <v>12.62</v>
      </c>
      <c r="T2102" s="75">
        <f t="shared" ca="1" si="110"/>
        <v>3.864000425307873E-2</v>
      </c>
      <c r="U2102" s="5">
        <f t="shared" ca="1" si="122"/>
        <v>24.810201751635738</v>
      </c>
      <c r="V2102" s="85">
        <v>25.07</v>
      </c>
      <c r="W2102" s="36">
        <f t="shared" ca="1" si="123"/>
        <v>-1.0362913775997705E-2</v>
      </c>
      <c r="X2102" s="32">
        <f t="shared" si="18"/>
        <v>0.95198522454143264</v>
      </c>
      <c r="Y2102" s="72">
        <f t="shared" ca="1" si="124"/>
        <v>347200.59595142998</v>
      </c>
      <c r="Z2102" s="16">
        <v>344999.991285</v>
      </c>
      <c r="AA2102" s="36">
        <f t="shared" ca="1" si="125"/>
        <v>6.3785644116497626E-3</v>
      </c>
      <c r="AB2102" s="72"/>
      <c r="AC2102" s="16"/>
      <c r="AD2102" s="36"/>
      <c r="AE2102" s="34">
        <f t="shared" si="135"/>
        <v>18</v>
      </c>
      <c r="AH2102" s="25" t="str">
        <f t="shared" ca="1" si="7"/>
        <v>-</v>
      </c>
      <c r="AI2102" s="15">
        <f t="shared" ca="1" si="8"/>
        <v>19.7940770431894</v>
      </c>
      <c r="AJ2102" s="15">
        <f t="shared" ca="1" si="9"/>
        <v>21.91395182592079</v>
      </c>
      <c r="AK2102" s="17">
        <f t="shared" ca="1" si="10"/>
        <v>7.5752063172117259E-2</v>
      </c>
      <c r="AL2102" s="17">
        <f t="shared" ca="1" si="11"/>
        <v>9.1610303031948004E-2</v>
      </c>
      <c r="AM2102" s="26">
        <f t="shared" ca="1" si="12"/>
        <v>0</v>
      </c>
      <c r="AN2102" s="26">
        <f t="shared" ca="1" si="13"/>
        <v>0</v>
      </c>
      <c r="AO2102" s="25">
        <f t="shared" si="20"/>
        <v>0</v>
      </c>
      <c r="AP2102" s="26">
        <f t="shared" si="21"/>
        <v>0</v>
      </c>
      <c r="AQ2102" s="25">
        <f t="shared" si="22"/>
        <v>1</v>
      </c>
      <c r="AR2102" s="26">
        <f t="shared" si="23"/>
        <v>0</v>
      </c>
      <c r="AT2102" s="74"/>
      <c r="AU2102">
        <f t="shared" si="121"/>
        <v>1724999.956425</v>
      </c>
      <c r="AY2102">
        <v>69000</v>
      </c>
      <c r="AZ2102">
        <v>84000</v>
      </c>
      <c r="BA2102">
        <f t="shared" si="107"/>
        <v>840000</v>
      </c>
      <c r="BL2102" s="16">
        <v>336</v>
      </c>
      <c r="BM2102">
        <f t="shared" si="108"/>
        <v>3360</v>
      </c>
    </row>
    <row r="2103" spans="1:65" x14ac:dyDescent="0.2">
      <c r="A2103" s="40">
        <v>41120</v>
      </c>
      <c r="B2103" s="13">
        <v>19.5</v>
      </c>
      <c r="C2103" s="14">
        <v>21.25</v>
      </c>
      <c r="D2103" s="31">
        <f t="shared" si="14"/>
        <v>2365.5412294659586</v>
      </c>
      <c r="E2103" s="31">
        <f t="shared" si="15"/>
        <v>1023.3127133486164</v>
      </c>
      <c r="F2103" s="16">
        <f t="shared" si="0"/>
        <v>3388.853942814575</v>
      </c>
      <c r="G2103" s="16">
        <f t="shared" si="1"/>
        <v>20.028437424149576</v>
      </c>
      <c r="H2103" s="17">
        <f t="shared" si="2"/>
        <v>8.2352941176470629E-2</v>
      </c>
      <c r="I2103">
        <v>18.03</v>
      </c>
      <c r="J2103" s="32">
        <f t="shared" si="16"/>
        <v>1.0421150737784677</v>
      </c>
      <c r="K2103" s="72">
        <f t="shared" ca="1" si="83"/>
        <v>856.73319445143068</v>
      </c>
      <c r="L2103" s="16">
        <v>848.64001499999995</v>
      </c>
      <c r="M2103" s="21">
        <f t="shared" ca="1" si="84"/>
        <v>9.5366460553132516E-3</v>
      </c>
      <c r="N2103" s="72"/>
      <c r="O2103" s="16"/>
      <c r="P2103" s="21"/>
      <c r="Q2103" s="33">
        <f t="shared" si="17"/>
        <v>0.95788492622153221</v>
      </c>
      <c r="R2103" s="5">
        <f t="shared" ca="1" si="109"/>
        <v>12.555084710413984</v>
      </c>
      <c r="S2103" s="16">
        <v>12.35</v>
      </c>
      <c r="T2103" s="75">
        <f t="shared" ca="1" si="110"/>
        <v>1.6606049426233588E-2</v>
      </c>
      <c r="U2103" s="5">
        <f t="shared" ca="1" si="122"/>
        <v>23.76450465843763</v>
      </c>
      <c r="V2103" s="85">
        <v>24.54</v>
      </c>
      <c r="W2103" s="36">
        <f t="shared" ca="1" si="123"/>
        <v>-3.1601277162280721E-2</v>
      </c>
      <c r="X2103" s="32">
        <f t="shared" si="18"/>
        <v>1.0842301475569356</v>
      </c>
      <c r="Y2103" s="72">
        <f t="shared" ca="1" si="124"/>
        <v>376420.57833330199</v>
      </c>
      <c r="Z2103" s="16">
        <v>359999.99090600002</v>
      </c>
      <c r="AA2103" s="36">
        <f t="shared" ca="1" si="125"/>
        <v>4.5612744005845182E-2</v>
      </c>
      <c r="AB2103" s="72"/>
      <c r="AC2103" s="16"/>
      <c r="AD2103" s="36"/>
      <c r="AE2103" s="34">
        <f t="shared" si="135"/>
        <v>17</v>
      </c>
      <c r="AH2103" s="25" t="str">
        <f t="shared" ca="1" si="7"/>
        <v>-</v>
      </c>
      <c r="AI2103" s="15">
        <f t="shared" ca="1" si="8"/>
        <v>19.703470314394913</v>
      </c>
      <c r="AJ2103" s="15">
        <f t="shared" ca="1" si="9"/>
        <v>21.754977517425395</v>
      </c>
      <c r="AK2103" s="17">
        <f t="shared" ca="1" si="10"/>
        <v>7.5157744298983295E-2</v>
      </c>
      <c r="AL2103" s="17">
        <f t="shared" ca="1" si="11"/>
        <v>8.9627507486545382E-2</v>
      </c>
      <c r="AM2103" s="26">
        <f t="shared" ca="1" si="12"/>
        <v>0</v>
      </c>
      <c r="AN2103" s="26">
        <f t="shared" ca="1" si="13"/>
        <v>0</v>
      </c>
      <c r="AO2103" s="25">
        <f t="shared" si="20"/>
        <v>0</v>
      </c>
      <c r="AP2103" s="26">
        <f t="shared" si="21"/>
        <v>0</v>
      </c>
      <c r="AQ2103" s="25">
        <f t="shared" si="22"/>
        <v>1</v>
      </c>
      <c r="AR2103" s="26">
        <f t="shared" si="23"/>
        <v>0</v>
      </c>
      <c r="AT2103" s="74"/>
      <c r="AU2103">
        <f t="shared" si="121"/>
        <v>1799999.9545300002</v>
      </c>
      <c r="AY2103">
        <v>72000</v>
      </c>
      <c r="AZ2103">
        <v>86250</v>
      </c>
      <c r="BA2103">
        <f t="shared" si="107"/>
        <v>862500</v>
      </c>
      <c r="BL2103" s="16">
        <v>345</v>
      </c>
      <c r="BM2103">
        <f t="shared" si="108"/>
        <v>3450</v>
      </c>
    </row>
    <row r="2104" spans="1:65" x14ac:dyDescent="0.2">
      <c r="A2104" s="40">
        <v>41121</v>
      </c>
      <c r="B2104" s="13">
        <v>19.899999999999999</v>
      </c>
      <c r="C2104" s="14">
        <v>21.65</v>
      </c>
      <c r="D2104" s="31">
        <f t="shared" si="14"/>
        <v>2226.3917453797258</v>
      </c>
      <c r="E2104" s="31">
        <f t="shared" si="15"/>
        <v>1151.0028281571595</v>
      </c>
      <c r="F2104" s="16">
        <f t="shared" si="0"/>
        <v>3377.3945735368852</v>
      </c>
      <c r="G2104" s="16">
        <f t="shared" si="1"/>
        <v>20.496393138384672</v>
      </c>
      <c r="H2104" s="17">
        <f t="shared" si="2"/>
        <v>8.0831408775981495E-2</v>
      </c>
      <c r="I2104">
        <v>18.93</v>
      </c>
      <c r="J2104" s="32">
        <f t="shared" si="16"/>
        <v>1.0199040692150865</v>
      </c>
      <c r="K2104" s="72">
        <f t="shared" ca="1" si="83"/>
        <v>873.75004876170635</v>
      </c>
      <c r="L2104" s="16">
        <v>872.96002199999998</v>
      </c>
      <c r="M2104" s="21">
        <f t="shared" ca="1" si="84"/>
        <v>9.0499764227046343E-4</v>
      </c>
      <c r="N2104" s="72"/>
      <c r="O2104" s="16"/>
      <c r="P2104" s="21"/>
      <c r="Q2104" s="33">
        <f t="shared" si="17"/>
        <v>0.98009593078491342</v>
      </c>
      <c r="R2104" s="5">
        <f t="shared" ca="1" si="109"/>
        <v>12.304674817411989</v>
      </c>
      <c r="S2104" s="16">
        <v>11.97</v>
      </c>
      <c r="T2104" s="75">
        <f t="shared" ca="1" si="110"/>
        <v>2.7959466784627272E-2</v>
      </c>
      <c r="U2104" s="5">
        <f t="shared" ca="1" si="122"/>
        <v>23.290696918453186</v>
      </c>
      <c r="V2104" s="85">
        <v>23.82</v>
      </c>
      <c r="W2104" s="36">
        <f t="shared" ca="1" si="123"/>
        <v>-2.222095220599556E-2</v>
      </c>
      <c r="X2104" s="32">
        <f t="shared" si="18"/>
        <v>1.0398081384301732</v>
      </c>
      <c r="Y2104" s="72">
        <f t="shared" ca="1" si="124"/>
        <v>391379.42122351902</v>
      </c>
      <c r="Z2104" s="16">
        <v>377999.99045099999</v>
      </c>
      <c r="AA2104" s="36">
        <f t="shared" ca="1" si="125"/>
        <v>3.5395320398171809E-2</v>
      </c>
      <c r="AB2104" s="72"/>
      <c r="AC2104" s="16"/>
      <c r="AD2104" s="36"/>
      <c r="AE2104" s="34">
        <f t="shared" si="135"/>
        <v>16</v>
      </c>
      <c r="AH2104" s="25" t="str">
        <f t="shared" ca="1" si="7"/>
        <v>-</v>
      </c>
      <c r="AI2104" s="15">
        <f t="shared" ca="1" si="8"/>
        <v>19.708639991775776</v>
      </c>
      <c r="AJ2104" s="15">
        <f t="shared" ca="1" si="9"/>
        <v>21.56282807988293</v>
      </c>
      <c r="AK2104" s="17">
        <f t="shared" ca="1" si="10"/>
        <v>7.7418883429808308E-2</v>
      </c>
      <c r="AL2104" s="17">
        <f t="shared" ca="1" si="11"/>
        <v>8.8277031510653969E-2</v>
      </c>
      <c r="AM2104" s="26">
        <f t="shared" ca="1" si="12"/>
        <v>0</v>
      </c>
      <c r="AN2104" s="26">
        <f t="shared" ca="1" si="13"/>
        <v>0</v>
      </c>
      <c r="AO2104" s="25">
        <f t="shared" si="20"/>
        <v>0</v>
      </c>
      <c r="AP2104" s="26">
        <f t="shared" si="21"/>
        <v>0</v>
      </c>
      <c r="AQ2104" s="25">
        <f t="shared" si="22"/>
        <v>1</v>
      </c>
      <c r="AR2104" s="26">
        <f t="shared" si="23"/>
        <v>0</v>
      </c>
      <c r="AT2104" s="74"/>
      <c r="AU2104">
        <f t="shared" si="121"/>
        <v>1889999.9522549999</v>
      </c>
      <c r="AY2104">
        <v>75600</v>
      </c>
      <c r="AZ2104">
        <v>90000</v>
      </c>
      <c r="BA2104">
        <f t="shared" si="107"/>
        <v>900000</v>
      </c>
      <c r="BL2104" s="16">
        <v>360</v>
      </c>
      <c r="BM2104">
        <f t="shared" si="108"/>
        <v>3600</v>
      </c>
    </row>
    <row r="2105" spans="1:65" x14ac:dyDescent="0.2">
      <c r="A2105" s="44">
        <v>41122</v>
      </c>
      <c r="B2105" s="45">
        <v>19.7</v>
      </c>
      <c r="C2105" s="54">
        <v>21.35</v>
      </c>
      <c r="D2105" s="31">
        <f t="shared" si="14"/>
        <v>2087.2422612934929</v>
      </c>
      <c r="E2105" s="31">
        <f t="shared" si="15"/>
        <v>1278.904663414251</v>
      </c>
      <c r="F2105" s="31">
        <f t="shared" si="0"/>
        <v>3366.1469247077439</v>
      </c>
      <c r="G2105" s="31">
        <f t="shared" si="1"/>
        <v>20.326886687311404</v>
      </c>
      <c r="H2105" s="55">
        <f t="shared" si="2"/>
        <v>7.7283372365339664E-2</v>
      </c>
      <c r="I2105" s="1">
        <v>18.96</v>
      </c>
      <c r="J2105" s="32">
        <f t="shared" si="16"/>
        <v>0.98842720528158357</v>
      </c>
      <c r="K2105" s="72">
        <f t="shared" ca="1" si="83"/>
        <v>863.603110008459</v>
      </c>
      <c r="L2105" s="31">
        <v>853.76000999999997</v>
      </c>
      <c r="M2105" s="21">
        <f t="shared" ca="1" si="84"/>
        <v>1.1529118128241955E-2</v>
      </c>
      <c r="N2105" s="72"/>
      <c r="O2105" s="16"/>
      <c r="P2105" s="21"/>
      <c r="Q2105" s="33">
        <f t="shared" si="17"/>
        <v>1.0115727947184165</v>
      </c>
      <c r="R2105" s="5">
        <f t="shared" ca="1" si="109"/>
        <v>12.446555764406243</v>
      </c>
      <c r="S2105" s="31">
        <v>12.27</v>
      </c>
      <c r="T2105" s="75">
        <f t="shared" ca="1" si="110"/>
        <v>1.4389222852994593E-2</v>
      </c>
      <c r="U2105" s="5">
        <f t="shared" ca="1" si="122"/>
        <v>23.559428777872011</v>
      </c>
      <c r="V2105" s="85">
        <v>24.33</v>
      </c>
      <c r="W2105" s="36">
        <f t="shared" ca="1" si="123"/>
        <v>-3.1671649080476268E-2</v>
      </c>
      <c r="X2105" s="32">
        <f t="shared" si="18"/>
        <v>0.97685441056316702</v>
      </c>
      <c r="Y2105" s="72">
        <f t="shared" ca="1" si="124"/>
        <v>382295.55210302054</v>
      </c>
      <c r="Z2105" s="16">
        <v>363499.99081699998</v>
      </c>
      <c r="AA2105" s="36">
        <f t="shared" ca="1" si="125"/>
        <v>5.1707185036719776E-2</v>
      </c>
      <c r="AB2105" s="72"/>
      <c r="AC2105" s="16"/>
      <c r="AD2105" s="36"/>
      <c r="AE2105" s="1">
        <f t="shared" si="135"/>
        <v>15</v>
      </c>
      <c r="AH2105" s="25" t="str">
        <f t="shared" ca="1" si="7"/>
        <v>-</v>
      </c>
      <c r="AI2105" s="15">
        <f t="shared" ca="1" si="8"/>
        <v>19.764708640737737</v>
      </c>
      <c r="AJ2105" s="15">
        <f t="shared" ca="1" si="9"/>
        <v>21.383448020543426</v>
      </c>
      <c r="AK2105" s="17">
        <f t="shared" ca="1" si="10"/>
        <v>8.0601169628629302E-2</v>
      </c>
      <c r="AL2105" s="17">
        <f t="shared" ca="1" si="11"/>
        <v>8.7358421528770727E-2</v>
      </c>
      <c r="AM2105" s="26">
        <f t="shared" ca="1" si="12"/>
        <v>0</v>
      </c>
      <c r="AN2105" s="26">
        <f t="shared" ca="1" si="13"/>
        <v>0</v>
      </c>
      <c r="AO2105" s="25">
        <f t="shared" si="20"/>
        <v>0</v>
      </c>
      <c r="AP2105" s="26">
        <f t="shared" si="21"/>
        <v>0</v>
      </c>
      <c r="AQ2105" s="25">
        <f t="shared" si="22"/>
        <v>1</v>
      </c>
      <c r="AR2105" s="26">
        <f t="shared" si="23"/>
        <v>0</v>
      </c>
      <c r="AT2105" s="74"/>
      <c r="AU2105">
        <f t="shared" si="121"/>
        <v>1817499.9540849999</v>
      </c>
      <c r="AY2105">
        <v>72700</v>
      </c>
      <c r="AZ2105">
        <v>86750</v>
      </c>
      <c r="BA2105">
        <f t="shared" si="107"/>
        <v>867500</v>
      </c>
      <c r="BL2105" s="16">
        <v>347</v>
      </c>
      <c r="BM2105">
        <f t="shared" si="108"/>
        <v>3470</v>
      </c>
    </row>
    <row r="2106" spans="1:65" x14ac:dyDescent="0.2">
      <c r="A2106" s="40">
        <v>41123</v>
      </c>
      <c r="B2106" s="13">
        <v>18.7</v>
      </c>
      <c r="C2106" s="14">
        <v>20.7</v>
      </c>
      <c r="D2106" s="31">
        <f t="shared" si="14"/>
        <v>1948.09277720726</v>
      </c>
      <c r="E2106" s="31">
        <f t="shared" si="15"/>
        <v>1407.3002061074026</v>
      </c>
      <c r="F2106" s="16">
        <f t="shared" si="0"/>
        <v>3355.3929833146626</v>
      </c>
      <c r="G2106" s="16">
        <f t="shared" si="1"/>
        <v>19.538828842466721</v>
      </c>
      <c r="H2106" s="17">
        <f t="shared" si="2"/>
        <v>9.661835748792269E-2</v>
      </c>
      <c r="I2106">
        <v>17.57</v>
      </c>
      <c r="J2106" s="32">
        <f t="shared" si="16"/>
        <v>0.95815988924184403</v>
      </c>
      <c r="K2106" s="72">
        <f t="shared" ca="1" si="83"/>
        <v>827.43612594647823</v>
      </c>
      <c r="L2106" s="16">
        <v>833.919983</v>
      </c>
      <c r="M2106" s="21">
        <f t="shared" ca="1" si="84"/>
        <v>-7.7751549137799877E-3</v>
      </c>
      <c r="N2106" s="72"/>
      <c r="O2106" s="16"/>
      <c r="P2106" s="21"/>
      <c r="Q2106" s="33">
        <f t="shared" si="17"/>
        <v>1.0418401107581559</v>
      </c>
      <c r="R2106" s="5">
        <f t="shared" ca="1" si="109"/>
        <v>12.96678083460696</v>
      </c>
      <c r="S2106" s="16">
        <v>12.52</v>
      </c>
      <c r="T2106" s="75">
        <f t="shared" ca="1" si="110"/>
        <v>3.568537017627476E-2</v>
      </c>
      <c r="U2106" s="5">
        <f t="shared" ca="1" si="122"/>
        <v>24.544317573220685</v>
      </c>
      <c r="V2106" s="85">
        <v>24.88</v>
      </c>
      <c r="W2106" s="36">
        <f t="shared" ca="1" si="123"/>
        <v>-1.3492058954152506E-2</v>
      </c>
      <c r="X2106" s="32">
        <f t="shared" si="18"/>
        <v>0.91631977848368817</v>
      </c>
      <c r="Y2106" s="72">
        <f t="shared" ca="1" si="124"/>
        <v>350281.92095144553</v>
      </c>
      <c r="Z2106" s="16">
        <v>346999.99123400002</v>
      </c>
      <c r="AA2106" s="36">
        <f t="shared" ca="1" si="125"/>
        <v>9.4580109520300774E-3</v>
      </c>
      <c r="AB2106" s="72"/>
      <c r="AC2106" s="16"/>
      <c r="AD2106" s="36"/>
      <c r="AE2106" s="34">
        <f t="shared" si="135"/>
        <v>14</v>
      </c>
      <c r="AH2106" s="25" t="str">
        <f t="shared" ca="1" si="7"/>
        <v>-</v>
      </c>
      <c r="AI2106" s="15">
        <f t="shared" ca="1" si="8"/>
        <v>19.798615362198067</v>
      </c>
      <c r="AJ2106" s="15">
        <f t="shared" ca="1" si="9"/>
        <v>21.213023247153028</v>
      </c>
      <c r="AK2106" s="17">
        <f t="shared" ca="1" si="10"/>
        <v>8.6681957495027717E-2</v>
      </c>
      <c r="AL2106" s="17">
        <f t="shared" ca="1" si="11"/>
        <v>8.6826164226289096E-2</v>
      </c>
      <c r="AM2106" s="26">
        <f t="shared" ca="1" si="12"/>
        <v>0</v>
      </c>
      <c r="AN2106" s="26">
        <f t="shared" ca="1" si="13"/>
        <v>0</v>
      </c>
      <c r="AO2106" s="25">
        <f t="shared" si="20"/>
        <v>0</v>
      </c>
      <c r="AP2106" s="26">
        <f t="shared" si="21"/>
        <v>0</v>
      </c>
      <c r="AQ2106" s="25">
        <f t="shared" si="22"/>
        <v>1</v>
      </c>
      <c r="AR2106" s="26">
        <f t="shared" si="23"/>
        <v>0</v>
      </c>
      <c r="AT2106" s="74"/>
      <c r="AU2106">
        <f t="shared" si="121"/>
        <v>1734999.9561700001</v>
      </c>
      <c r="AY2106">
        <v>69400</v>
      </c>
      <c r="AZ2106">
        <v>83750</v>
      </c>
      <c r="BA2106">
        <f t="shared" si="107"/>
        <v>837500</v>
      </c>
      <c r="BL2106" s="16">
        <v>335</v>
      </c>
      <c r="BM2106">
        <f t="shared" si="108"/>
        <v>3350</v>
      </c>
    </row>
    <row r="2107" spans="1:65" x14ac:dyDescent="0.2">
      <c r="A2107" s="40">
        <v>41124</v>
      </c>
      <c r="B2107" s="13">
        <v>17.2</v>
      </c>
      <c r="C2107" s="14">
        <v>19.399999999999999</v>
      </c>
      <c r="D2107" s="31">
        <f t="shared" si="14"/>
        <v>1808.9432931210272</v>
      </c>
      <c r="E2107" s="31">
        <f t="shared" si="15"/>
        <v>1533.0052955959318</v>
      </c>
      <c r="F2107" s="16">
        <f t="shared" si="0"/>
        <v>3341.948588716959</v>
      </c>
      <c r="G2107" s="16">
        <f t="shared" si="1"/>
        <v>18.209175204459342</v>
      </c>
      <c r="H2107" s="17">
        <f t="shared" si="2"/>
        <v>0.11340206185567003</v>
      </c>
      <c r="I2107">
        <v>15.64</v>
      </c>
      <c r="J2107" s="32">
        <f t="shared" si="16"/>
        <v>0.92821400888232541</v>
      </c>
      <c r="K2107" s="72">
        <f t="shared" ca="1" si="83"/>
        <v>768.00649219656452</v>
      </c>
      <c r="L2107" s="16">
        <v>778.23999000000003</v>
      </c>
      <c r="M2107" s="21">
        <f t="shared" ca="1" si="84"/>
        <v>-1.3149539904053905E-2</v>
      </c>
      <c r="N2107" s="72"/>
      <c r="O2107" s="16"/>
      <c r="P2107" s="21"/>
      <c r="Q2107" s="33">
        <f t="shared" si="17"/>
        <v>1.0717859911176746</v>
      </c>
      <c r="R2107" s="5">
        <f t="shared" ca="1" si="109"/>
        <v>13.897035092101923</v>
      </c>
      <c r="S2107" s="31">
        <v>13.41</v>
      </c>
      <c r="T2107" s="75">
        <f t="shared" ca="1" si="110"/>
        <v>3.6318798814461081E-2</v>
      </c>
      <c r="U2107" s="5">
        <f t="shared" ca="1" si="122"/>
        <v>26.305355130456917</v>
      </c>
      <c r="V2107" s="85">
        <v>26.61</v>
      </c>
      <c r="W2107" s="36">
        <f t="shared" ca="1" si="123"/>
        <v>-1.144851069308841E-2</v>
      </c>
      <c r="X2107" s="32">
        <f t="shared" si="18"/>
        <v>0.85642801776465083</v>
      </c>
      <c r="Y2107" s="72">
        <f t="shared" ca="1" si="124"/>
        <v>299971.50785603083</v>
      </c>
      <c r="Z2107" s="16">
        <v>300999.99239600002</v>
      </c>
      <c r="AA2107" s="36">
        <f t="shared" ca="1" si="125"/>
        <v>-3.4168922456851579E-3</v>
      </c>
      <c r="AB2107" s="72"/>
      <c r="AC2107" s="16"/>
      <c r="AD2107" s="36"/>
      <c r="AE2107" s="34">
        <f t="shared" si="135"/>
        <v>13</v>
      </c>
      <c r="AH2107" s="25" t="str">
        <f t="shared" ca="1" si="7"/>
        <v>-</v>
      </c>
      <c r="AI2107" s="15">
        <f t="shared" ca="1" si="8"/>
        <v>19.720254858964033</v>
      </c>
      <c r="AJ2107" s="15">
        <f t="shared" ca="1" si="9"/>
        <v>21.057176535797446</v>
      </c>
      <c r="AK2107" s="17">
        <f t="shared" ca="1" si="10"/>
        <v>9.1626958234928058E-2</v>
      </c>
      <c r="AL2107" s="17">
        <f t="shared" ca="1" si="11"/>
        <v>8.7542433868967512E-2</v>
      </c>
      <c r="AM2107" s="26">
        <f t="shared" ca="1" si="12"/>
        <v>0</v>
      </c>
      <c r="AN2107" s="26">
        <f t="shared" ca="1" si="13"/>
        <v>1</v>
      </c>
      <c r="AO2107" s="25">
        <f t="shared" si="20"/>
        <v>0</v>
      </c>
      <c r="AP2107" s="26">
        <f t="shared" si="21"/>
        <v>0</v>
      </c>
      <c r="AQ2107" s="25">
        <f t="shared" si="22"/>
        <v>1</v>
      </c>
      <c r="AR2107" s="26">
        <f t="shared" si="23"/>
        <v>0</v>
      </c>
      <c r="AT2107" s="74"/>
      <c r="AU2107">
        <f t="shared" si="121"/>
        <v>1504999.9619800001</v>
      </c>
      <c r="AY2107">
        <v>60200</v>
      </c>
      <c r="AZ2107">
        <v>75250</v>
      </c>
      <c r="BA2107">
        <f t="shared" si="107"/>
        <v>752500</v>
      </c>
      <c r="BL2107" s="16">
        <v>301</v>
      </c>
      <c r="BM2107">
        <f t="shared" si="108"/>
        <v>3010</v>
      </c>
    </row>
    <row r="2108" spans="1:65" x14ac:dyDescent="0.2">
      <c r="A2108" s="44">
        <v>41127</v>
      </c>
      <c r="B2108" s="45">
        <v>16.850000000000001</v>
      </c>
      <c r="C2108" s="54">
        <v>19</v>
      </c>
      <c r="D2108" s="31">
        <f t="shared" si="14"/>
        <v>1669.7938090347943</v>
      </c>
      <c r="E2108" s="31">
        <f t="shared" si="15"/>
        <v>1656.374941280633</v>
      </c>
      <c r="F2108" s="31">
        <f t="shared" si="0"/>
        <v>3326.1687503154271</v>
      </c>
      <c r="G2108" s="31">
        <f t="shared" si="1"/>
        <v>17.920663093511312</v>
      </c>
      <c r="H2108" s="55">
        <f t="shared" si="2"/>
        <v>0.11315789473684201</v>
      </c>
      <c r="I2108" s="1">
        <v>15.95</v>
      </c>
      <c r="J2108" s="32">
        <f t="shared" si="16"/>
        <v>0.97950873895595059</v>
      </c>
      <c r="K2108" s="72">
        <f t="shared" ca="1" si="83"/>
        <v>752.2384021788057</v>
      </c>
      <c r="L2108" s="31">
        <v>759.03997800000002</v>
      </c>
      <c r="M2108" s="21">
        <f t="shared" ca="1" si="84"/>
        <v>-8.9607609853644878E-3</v>
      </c>
      <c r="N2108" s="72"/>
      <c r="O2108" s="16"/>
      <c r="P2108" s="21"/>
      <c r="Q2108" s="33">
        <f t="shared" si="17"/>
        <v>1.0204912610440495</v>
      </c>
      <c r="R2108" s="5">
        <f t="shared" ca="1" si="109"/>
        <v>14.181212070657168</v>
      </c>
      <c r="S2108" s="16">
        <v>13.68</v>
      </c>
      <c r="T2108" s="75">
        <f t="shared" ca="1" si="110"/>
        <v>3.6638309258564906E-2</v>
      </c>
      <c r="U2108" s="5">
        <f t="shared" ca="1" si="122"/>
        <v>26.843466000137642</v>
      </c>
      <c r="V2108" s="85">
        <v>27.22</v>
      </c>
      <c r="W2108" s="36">
        <f t="shared" ca="1" si="123"/>
        <v>-1.3832990443143156E-2</v>
      </c>
      <c r="X2108" s="32">
        <f t="shared" si="18"/>
        <v>0.95901747791190106</v>
      </c>
      <c r="Y2108" s="72">
        <f t="shared" ca="1" si="124"/>
        <v>287658.9859252508</v>
      </c>
      <c r="Z2108" s="16">
        <v>285999.99277499999</v>
      </c>
      <c r="AA2108" s="36">
        <f t="shared" ca="1" si="125"/>
        <v>5.8006754970653567E-3</v>
      </c>
      <c r="AB2108" s="72"/>
      <c r="AC2108" s="16"/>
      <c r="AD2108" s="36"/>
      <c r="AE2108" s="1">
        <f t="shared" si="135"/>
        <v>12</v>
      </c>
      <c r="AH2108" s="25" t="str">
        <f t="shared" ca="1" si="7"/>
        <v>-</v>
      </c>
      <c r="AI2108" s="15">
        <f t="shared" ca="1" si="8"/>
        <v>19.64245470702253</v>
      </c>
      <c r="AJ2108" s="15">
        <f t="shared" ca="1" si="9"/>
        <v>20.898461211619171</v>
      </c>
      <c r="AK2108" s="17">
        <f t="shared" ca="1" si="10"/>
        <v>9.3941006066371083E-2</v>
      </c>
      <c r="AL2108" s="17">
        <f t="shared" ca="1" si="11"/>
        <v>8.847785138562736E-2</v>
      </c>
      <c r="AM2108" s="26">
        <f t="shared" ca="1" si="12"/>
        <v>0</v>
      </c>
      <c r="AN2108" s="26">
        <f t="shared" ca="1" si="13"/>
        <v>1</v>
      </c>
      <c r="AO2108" s="25">
        <f t="shared" si="20"/>
        <v>0</v>
      </c>
      <c r="AP2108" s="26">
        <f t="shared" si="21"/>
        <v>0</v>
      </c>
      <c r="AQ2108" s="25">
        <f t="shared" si="22"/>
        <v>1</v>
      </c>
      <c r="AR2108" s="26">
        <f t="shared" si="23"/>
        <v>0</v>
      </c>
      <c r="AT2108" s="74"/>
      <c r="AU2108">
        <f t="shared" si="121"/>
        <v>1429999.9638749999</v>
      </c>
      <c r="AY2108">
        <v>57200</v>
      </c>
      <c r="AZ2108">
        <v>70500</v>
      </c>
      <c r="BA2108">
        <f t="shared" si="107"/>
        <v>705000</v>
      </c>
      <c r="BL2108" s="16">
        <v>282</v>
      </c>
      <c r="BM2108">
        <f t="shared" si="108"/>
        <v>2820</v>
      </c>
    </row>
    <row r="2109" spans="1:65" x14ac:dyDescent="0.2">
      <c r="A2109" s="40">
        <v>41128</v>
      </c>
      <c r="B2109" s="13">
        <v>17.649999999999999</v>
      </c>
      <c r="C2109" s="14">
        <v>19.7</v>
      </c>
      <c r="D2109" s="31">
        <f t="shared" si="14"/>
        <v>1530.6443249485615</v>
      </c>
      <c r="E2109" s="31">
        <f t="shared" si="15"/>
        <v>1779.7785626939501</v>
      </c>
      <c r="F2109" s="16">
        <f t="shared" si="0"/>
        <v>3310.4228876425113</v>
      </c>
      <c r="G2109" s="16">
        <f t="shared" si="1"/>
        <v>18.752138964523919</v>
      </c>
      <c r="H2109" s="17">
        <f t="shared" si="2"/>
        <v>0.10406091370558379</v>
      </c>
      <c r="I2109">
        <v>15.99</v>
      </c>
      <c r="J2109" s="32">
        <f t="shared" si="16"/>
        <v>1.0414440293120502</v>
      </c>
      <c r="K2109" s="72">
        <f t="shared" ca="1" si="83"/>
        <v>783.38225434150809</v>
      </c>
      <c r="L2109" s="16">
        <v>782.080017</v>
      </c>
      <c r="M2109" s="21">
        <f t="shared" ca="1" si="84"/>
        <v>1.6650947642203845E-3</v>
      </c>
      <c r="N2109" s="72"/>
      <c r="O2109" s="16"/>
      <c r="P2109" s="21"/>
      <c r="Q2109" s="33">
        <f t="shared" si="17"/>
        <v>0.95855597068794995</v>
      </c>
      <c r="R2109" s="5">
        <f t="shared" ca="1" si="109"/>
        <v>13.592919215192746</v>
      </c>
      <c r="S2109" s="16">
        <v>13.31</v>
      </c>
      <c r="T2109" s="75">
        <f t="shared" ca="1" si="110"/>
        <v>2.1256139383376792E-2</v>
      </c>
      <c r="U2109" s="5">
        <f t="shared" ca="1" si="122"/>
        <v>25.730083697667609</v>
      </c>
      <c r="V2109" s="85">
        <v>26.42</v>
      </c>
      <c r="W2109" s="36">
        <f t="shared" ca="1" si="123"/>
        <v>-2.6113410383512194E-2</v>
      </c>
      <c r="X2109" s="32">
        <f t="shared" si="18"/>
        <v>1.0828880586241001</v>
      </c>
      <c r="Y2109" s="72">
        <f t="shared" ca="1" si="124"/>
        <v>311481.97986111284</v>
      </c>
      <c r="Z2109" s="16">
        <v>300999.99239600002</v>
      </c>
      <c r="AA2109" s="36">
        <f t="shared" ca="1" si="125"/>
        <v>3.4823879501374083E-2</v>
      </c>
      <c r="AB2109" s="72"/>
      <c r="AC2109" s="16"/>
      <c r="AD2109" s="36"/>
      <c r="AE2109" s="34">
        <f t="shared" si="135"/>
        <v>11</v>
      </c>
      <c r="AH2109" s="25" t="str">
        <f t="shared" ca="1" si="7"/>
        <v>-</v>
      </c>
      <c r="AI2109" s="15">
        <f t="shared" ca="1" si="8"/>
        <v>19.598401231357862</v>
      </c>
      <c r="AJ2109" s="15">
        <f t="shared" ca="1" si="9"/>
        <v>20.792257685020974</v>
      </c>
      <c r="AK2109" s="17">
        <f t="shared" ca="1" si="10"/>
        <v>9.7559001487889943E-2</v>
      </c>
      <c r="AL2109" s="17">
        <f t="shared" ca="1" si="11"/>
        <v>8.850497455440251E-2</v>
      </c>
      <c r="AM2109" s="26">
        <f t="shared" ca="1" si="12"/>
        <v>0</v>
      </c>
      <c r="AN2109" s="26">
        <f t="shared" ca="1" si="13"/>
        <v>1</v>
      </c>
      <c r="AO2109" s="25">
        <f t="shared" si="20"/>
        <v>0</v>
      </c>
      <c r="AP2109" s="26">
        <f t="shared" si="21"/>
        <v>0</v>
      </c>
      <c r="AQ2109" s="25">
        <f t="shared" si="22"/>
        <v>1</v>
      </c>
      <c r="AR2109" s="26">
        <f t="shared" si="23"/>
        <v>0</v>
      </c>
      <c r="AT2109" s="74"/>
      <c r="AU2109">
        <f t="shared" si="121"/>
        <v>1504999.9619800001</v>
      </c>
      <c r="AY2109">
        <v>60200</v>
      </c>
      <c r="AZ2109">
        <v>73000</v>
      </c>
      <c r="BA2109">
        <f t="shared" si="107"/>
        <v>730000</v>
      </c>
      <c r="BL2109" s="16">
        <v>292</v>
      </c>
      <c r="BM2109">
        <f t="shared" si="108"/>
        <v>2920</v>
      </c>
    </row>
    <row r="2110" spans="1:65" x14ac:dyDescent="0.2">
      <c r="A2110" s="40">
        <v>41129</v>
      </c>
      <c r="B2110" s="13">
        <v>16.8</v>
      </c>
      <c r="C2110" s="14">
        <v>18.899999999999999</v>
      </c>
      <c r="D2110" s="31">
        <f t="shared" si="14"/>
        <v>1391.4948408623286</v>
      </c>
      <c r="E2110" s="31">
        <f t="shared" si="15"/>
        <v>1904.4480243245089</v>
      </c>
      <c r="F2110" s="16">
        <f t="shared" si="0"/>
        <v>3295.9428651868375</v>
      </c>
      <c r="G2110" s="16">
        <f t="shared" si="1"/>
        <v>18.013413282531143</v>
      </c>
      <c r="H2110" s="17">
        <f t="shared" si="2"/>
        <v>0.11111111111111105</v>
      </c>
      <c r="I2110">
        <v>15.32</v>
      </c>
      <c r="J2110" s="32">
        <f t="shared" si="16"/>
        <v>0.95640403371039417</v>
      </c>
      <c r="K2110" s="72">
        <f t="shared" ca="1" si="83"/>
        <v>749.19940338566846</v>
      </c>
      <c r="L2110" s="16">
        <v>749.44000200000005</v>
      </c>
      <c r="M2110" s="21">
        <f t="shared" ca="1" si="84"/>
        <v>-3.2103785985470863E-4</v>
      </c>
      <c r="N2110" s="72"/>
      <c r="O2110" s="16"/>
      <c r="P2110" s="21"/>
      <c r="Q2110" s="33">
        <f t="shared" si="17"/>
        <v>1.0435959662896057</v>
      </c>
      <c r="R2110" s="5">
        <f t="shared" ca="1" si="109"/>
        <v>14.184924713150043</v>
      </c>
      <c r="S2110" s="16">
        <v>13.84</v>
      </c>
      <c r="T2110" s="75">
        <f t="shared" ca="1" si="110"/>
        <v>2.49223058634424E-2</v>
      </c>
      <c r="U2110" s="5">
        <f t="shared" ca="1" si="122"/>
        <v>26.850892275775497</v>
      </c>
      <c r="V2110" s="85">
        <v>27.5</v>
      </c>
      <c r="W2110" s="36">
        <f t="shared" ca="1" si="123"/>
        <v>-2.3603917244527393E-2</v>
      </c>
      <c r="X2110" s="32">
        <f t="shared" si="18"/>
        <v>0.91280806742078835</v>
      </c>
      <c r="Y2110" s="72">
        <f t="shared" ca="1" si="124"/>
        <v>284304.55186948815</v>
      </c>
      <c r="Z2110" s="16">
        <v>275499.99303999997</v>
      </c>
      <c r="AA2110" s="36">
        <f t="shared" ca="1" si="125"/>
        <v>3.1958472057782725E-2</v>
      </c>
      <c r="AB2110" s="72"/>
      <c r="AC2110" s="16"/>
      <c r="AD2110" s="36"/>
      <c r="AE2110" s="34">
        <f t="shared" si="135"/>
        <v>10</v>
      </c>
      <c r="AH2110" s="25" t="str">
        <f t="shared" ca="1" si="7"/>
        <v>-</v>
      </c>
      <c r="AI2110" s="15">
        <f t="shared" ca="1" si="8"/>
        <v>19.478021309843484</v>
      </c>
      <c r="AJ2110" s="15">
        <f t="shared" ca="1" si="9"/>
        <v>20.601413830861091</v>
      </c>
      <c r="AK2110" s="17">
        <f t="shared" ca="1" si="10"/>
        <v>0.10260561854374488</v>
      </c>
      <c r="AL2110" s="17">
        <f t="shared" ca="1" si="11"/>
        <v>8.9047801748173089E-2</v>
      </c>
      <c r="AM2110" s="26">
        <f t="shared" ca="1" si="12"/>
        <v>0</v>
      </c>
      <c r="AN2110" s="26">
        <f t="shared" ca="1" si="13"/>
        <v>1</v>
      </c>
      <c r="AO2110" s="25">
        <f t="shared" si="20"/>
        <v>0</v>
      </c>
      <c r="AP2110" s="26">
        <f t="shared" si="21"/>
        <v>0</v>
      </c>
      <c r="AQ2110" s="25">
        <f t="shared" si="22"/>
        <v>1</v>
      </c>
      <c r="AR2110" s="26">
        <f t="shared" si="23"/>
        <v>0</v>
      </c>
      <c r="AT2110" s="74"/>
      <c r="AU2110">
        <f t="shared" si="121"/>
        <v>1377499.9652</v>
      </c>
      <c r="AY2110">
        <v>55100</v>
      </c>
      <c r="AZ2110">
        <v>68000</v>
      </c>
      <c r="BA2110">
        <f t="shared" si="107"/>
        <v>680000</v>
      </c>
      <c r="BL2110" s="16">
        <v>272</v>
      </c>
      <c r="BM2110">
        <f t="shared" si="108"/>
        <v>2720</v>
      </c>
    </row>
    <row r="2111" spans="1:65" x14ac:dyDescent="0.2">
      <c r="A2111" s="40">
        <v>41130</v>
      </c>
      <c r="B2111" s="13">
        <v>16.55</v>
      </c>
      <c r="C2111" s="14">
        <v>18.649999999999999</v>
      </c>
      <c r="D2111" s="31">
        <f t="shared" si="14"/>
        <v>1252.3453567760957</v>
      </c>
      <c r="E2111" s="31">
        <f t="shared" si="15"/>
        <v>2028.1364546233826</v>
      </c>
      <c r="F2111" s="16">
        <f t="shared" si="0"/>
        <v>3280.4818113994784</v>
      </c>
      <c r="G2111" s="16">
        <f t="shared" si="1"/>
        <v>17.848311284613445</v>
      </c>
      <c r="H2111" s="17">
        <f t="shared" si="2"/>
        <v>0.11260053619302934</v>
      </c>
      <c r="I2111">
        <v>15.28</v>
      </c>
      <c r="J2111" s="32">
        <f t="shared" si="16"/>
        <v>0.98618655652074338</v>
      </c>
      <c r="K2111" s="72">
        <f t="shared" ca="1" si="83"/>
        <v>738.82025832281374</v>
      </c>
      <c r="L2111" s="16">
        <v>744.32000700000003</v>
      </c>
      <c r="M2111" s="21">
        <f t="shared" ca="1" si="84"/>
        <v>-7.3889572031701272E-3</v>
      </c>
      <c r="N2111" s="72"/>
      <c r="O2111" s="16"/>
      <c r="P2111" s="21"/>
      <c r="Q2111" s="33">
        <f t="shared" si="17"/>
        <v>1.0138134434792567</v>
      </c>
      <c r="R2111" s="5">
        <f t="shared" ca="1" si="109"/>
        <v>14.380268280911935</v>
      </c>
      <c r="S2111" s="16">
        <v>13.91</v>
      </c>
      <c r="T2111" s="75">
        <f t="shared" ca="1" si="110"/>
        <v>3.3807928174833538E-2</v>
      </c>
      <c r="U2111" s="5">
        <f t="shared" ca="1" si="122"/>
        <v>27.220863608627624</v>
      </c>
      <c r="V2111" s="85">
        <v>27.61</v>
      </c>
      <c r="W2111" s="36">
        <f t="shared" ca="1" si="123"/>
        <v>-1.4094038079405111E-2</v>
      </c>
      <c r="X2111" s="32">
        <f t="shared" si="18"/>
        <v>0.97237311304148677</v>
      </c>
      <c r="Y2111" s="72">
        <f t="shared" ca="1" si="124"/>
        <v>276431.90810669266</v>
      </c>
      <c r="Z2111" s="16">
        <v>272999.99310299999</v>
      </c>
      <c r="AA2111" s="36">
        <f t="shared" ca="1" si="125"/>
        <v>1.2571117547236889E-2</v>
      </c>
      <c r="AB2111" s="72"/>
      <c r="AC2111" s="16"/>
      <c r="AD2111" s="36"/>
      <c r="AE2111" s="34">
        <f t="shared" si="135"/>
        <v>9</v>
      </c>
      <c r="AH2111" s="25" t="str">
        <f t="shared" ca="1" si="7"/>
        <v>-</v>
      </c>
      <c r="AI2111" s="15">
        <f t="shared" ca="1" si="8"/>
        <v>19.3830971395315</v>
      </c>
      <c r="AJ2111" s="15">
        <f t="shared" ca="1" si="9"/>
        <v>20.426945026556929</v>
      </c>
      <c r="AK2111" s="17">
        <f t="shared" ca="1" si="10"/>
        <v>0.10849181251502649</v>
      </c>
      <c r="AL2111" s="17">
        <f t="shared" ca="1" si="11"/>
        <v>9.0169073124315088E-2</v>
      </c>
      <c r="AM2111" s="26">
        <f t="shared" ca="1" si="12"/>
        <v>0</v>
      </c>
      <c r="AN2111" s="26">
        <f t="shared" ca="1" si="13"/>
        <v>1</v>
      </c>
      <c r="AO2111" s="25">
        <f t="shared" si="20"/>
        <v>0</v>
      </c>
      <c r="AP2111" s="26">
        <f t="shared" si="21"/>
        <v>0</v>
      </c>
      <c r="AQ2111" s="25">
        <f t="shared" si="22"/>
        <v>1</v>
      </c>
      <c r="AR2111" s="26">
        <f t="shared" si="23"/>
        <v>0</v>
      </c>
      <c r="AT2111" s="74"/>
      <c r="AU2111">
        <f t="shared" si="121"/>
        <v>1364999.9655149998</v>
      </c>
      <c r="AY2111">
        <v>54600</v>
      </c>
      <c r="AZ2111">
        <v>66500</v>
      </c>
      <c r="BA2111">
        <f t="shared" si="107"/>
        <v>665000</v>
      </c>
      <c r="BL2111" s="16">
        <v>266</v>
      </c>
      <c r="BM2111">
        <f t="shared" si="108"/>
        <v>2660</v>
      </c>
    </row>
    <row r="2112" spans="1:65" x14ac:dyDescent="0.2">
      <c r="A2112" s="44">
        <v>41131</v>
      </c>
      <c r="B2112" s="45">
        <v>16.350000000000001</v>
      </c>
      <c r="C2112" s="54">
        <v>18.55</v>
      </c>
      <c r="D2112" s="31">
        <f t="shared" si="14"/>
        <v>1113.1958726898629</v>
      </c>
      <c r="E2112" s="31">
        <f t="shared" si="15"/>
        <v>2151.6176321905223</v>
      </c>
      <c r="F2112" s="31">
        <f t="shared" si="0"/>
        <v>3264.8135048803852</v>
      </c>
      <c r="G2112" s="31">
        <f t="shared" si="1"/>
        <v>17.799871113233031</v>
      </c>
      <c r="H2112" s="55">
        <f t="shared" si="2"/>
        <v>0.1185983827493261</v>
      </c>
      <c r="I2112" s="1">
        <v>14.74</v>
      </c>
      <c r="J2112" s="32">
        <f t="shared" si="16"/>
        <v>0.99252274965186171</v>
      </c>
      <c r="K2112" s="72">
        <f t="shared" ca="1" si="83"/>
        <v>733.2660192839918</v>
      </c>
      <c r="L2112" s="31">
        <v>730.88000499999998</v>
      </c>
      <c r="M2112" s="21">
        <f t="shared" ca="1" si="84"/>
        <v>3.2645773145645331E-3</v>
      </c>
      <c r="N2112" s="72"/>
      <c r="O2112" s="16"/>
      <c r="P2112" s="21"/>
      <c r="Q2112" s="33">
        <f t="shared" si="17"/>
        <v>1.0074772503481384</v>
      </c>
      <c r="R2112" s="5">
        <f t="shared" ca="1" si="109"/>
        <v>14.487189604513709</v>
      </c>
      <c r="S2112" s="16">
        <v>14.16</v>
      </c>
      <c r="T2112" s="75">
        <f t="shared" ca="1" si="110"/>
        <v>2.3106610488256289E-2</v>
      </c>
      <c r="U2112" s="5">
        <f t="shared" ca="1" si="122"/>
        <v>27.423461934276016</v>
      </c>
      <c r="V2112" s="85">
        <v>28.1</v>
      </c>
      <c r="W2112" s="36">
        <f t="shared" ca="1" si="123"/>
        <v>-2.4076087748184528E-2</v>
      </c>
      <c r="X2112" s="32">
        <f t="shared" si="18"/>
        <v>0.98504549930372332</v>
      </c>
      <c r="Y2112" s="72">
        <f t="shared" ca="1" si="124"/>
        <v>272280.08616031334</v>
      </c>
      <c r="Z2112" s="16">
        <v>263499.99334300001</v>
      </c>
      <c r="AA2112" s="36">
        <f t="shared" ca="1" si="125"/>
        <v>3.3321036201637441E-2</v>
      </c>
      <c r="AB2112" s="72"/>
      <c r="AC2112" s="16"/>
      <c r="AD2112" s="36"/>
      <c r="AE2112" s="1">
        <f t="shared" si="135"/>
        <v>8</v>
      </c>
      <c r="AH2112" s="25" t="str">
        <f t="shared" ca="1" si="7"/>
        <v>-</v>
      </c>
      <c r="AI2112" s="15">
        <f t="shared" ca="1" si="8"/>
        <v>19.272526838401809</v>
      </c>
      <c r="AJ2112" s="15">
        <f t="shared" ca="1" si="9"/>
        <v>20.218238695874657</v>
      </c>
      <c r="AK2112" s="17">
        <f t="shared" ca="1" si="10"/>
        <v>0.11215515005859372</v>
      </c>
      <c r="AL2112" s="17">
        <f t="shared" ca="1" si="11"/>
        <v>9.1533084949373789E-2</v>
      </c>
      <c r="AM2112" s="26">
        <f t="shared" ca="1" si="12"/>
        <v>0</v>
      </c>
      <c r="AN2112" s="26">
        <f t="shared" ca="1" si="13"/>
        <v>1</v>
      </c>
      <c r="AO2112" s="25">
        <f t="shared" si="20"/>
        <v>0</v>
      </c>
      <c r="AP2112" s="26">
        <f t="shared" si="21"/>
        <v>0</v>
      </c>
      <c r="AQ2112" s="25">
        <f t="shared" si="22"/>
        <v>1</v>
      </c>
      <c r="AR2112" s="26">
        <f t="shared" si="23"/>
        <v>0</v>
      </c>
      <c r="AT2112" s="74"/>
      <c r="AU2112">
        <f t="shared" si="121"/>
        <v>1317499.9667150001</v>
      </c>
      <c r="AY2112">
        <v>52700</v>
      </c>
      <c r="AZ2112">
        <v>65250</v>
      </c>
      <c r="BA2112">
        <f t="shared" si="107"/>
        <v>652500</v>
      </c>
      <c r="BL2112" s="16">
        <v>261</v>
      </c>
      <c r="BM2112">
        <f t="shared" si="108"/>
        <v>2610</v>
      </c>
    </row>
    <row r="2113" spans="1:65" x14ac:dyDescent="0.2">
      <c r="A2113" s="44">
        <v>41134</v>
      </c>
      <c r="B2113" s="45">
        <v>15.8</v>
      </c>
      <c r="C2113" s="54">
        <v>18.25</v>
      </c>
      <c r="D2113" s="31">
        <f t="shared" si="14"/>
        <v>974.04638860363002</v>
      </c>
      <c r="E2113" s="31">
        <f t="shared" si="15"/>
        <v>2274.264212503725</v>
      </c>
      <c r="F2113" s="31">
        <f t="shared" si="0"/>
        <v>3248.3106011073551</v>
      </c>
      <c r="G2113" s="31">
        <f t="shared" si="1"/>
        <v>17.515336987397276</v>
      </c>
      <c r="H2113" s="55">
        <f t="shared" si="2"/>
        <v>0.13424657534246576</v>
      </c>
      <c r="I2113" s="1">
        <v>13.7</v>
      </c>
      <c r="J2113" s="32">
        <f t="shared" si="16"/>
        <v>0.97904084565280425</v>
      </c>
      <c r="K2113" s="72">
        <f t="shared" ca="1" si="83"/>
        <v>717.86811637043934</v>
      </c>
      <c r="L2113" s="31">
        <v>712.32000700000003</v>
      </c>
      <c r="M2113" s="21">
        <f t="shared" ca="1" si="84"/>
        <v>7.7887877862727302E-3</v>
      </c>
      <c r="N2113" s="72"/>
      <c r="O2113" s="16"/>
      <c r="P2113" s="21"/>
      <c r="Q2113" s="33">
        <f t="shared" si="17"/>
        <v>1.0209591543471959</v>
      </c>
      <c r="R2113" s="5">
        <f t="shared" ca="1" si="109"/>
        <v>14.790212681015078</v>
      </c>
      <c r="S2113" s="31">
        <v>14.54</v>
      </c>
      <c r="T2113" s="75">
        <f t="shared" ca="1" si="110"/>
        <v>1.7208575035424927E-2</v>
      </c>
      <c r="U2113" s="5">
        <f t="shared" ca="1" si="122"/>
        <v>27.997275974000242</v>
      </c>
      <c r="V2113" s="85">
        <v>28.87</v>
      </c>
      <c r="W2113" s="36">
        <f t="shared" ca="1" si="123"/>
        <v>-3.0229443228256273E-2</v>
      </c>
      <c r="X2113" s="32">
        <f t="shared" si="18"/>
        <v>0.9580816913056085</v>
      </c>
      <c r="Y2113" s="72">
        <f t="shared" ca="1" si="124"/>
        <v>260849.39701212957</v>
      </c>
      <c r="Z2113" s="16">
        <v>249499.993697</v>
      </c>
      <c r="AA2113" s="36">
        <f t="shared" ca="1" si="125"/>
        <v>4.5488591590557778E-2</v>
      </c>
      <c r="AB2113" s="72"/>
      <c r="AC2113" s="16"/>
      <c r="AD2113" s="36"/>
      <c r="AE2113" s="1">
        <f t="shared" si="135"/>
        <v>7</v>
      </c>
      <c r="AH2113" s="25" t="str">
        <f t="shared" ca="1" si="7"/>
        <v>-</v>
      </c>
      <c r="AI2113" s="15">
        <f t="shared" ca="1" si="8"/>
        <v>19.200702620880275</v>
      </c>
      <c r="AJ2113" s="15">
        <f t="shared" ca="1" si="9"/>
        <v>20.042437226780383</v>
      </c>
      <c r="AK2113" s="17">
        <f t="shared" ca="1" si="10"/>
        <v>0.11562923563972634</v>
      </c>
      <c r="AL2113" s="17">
        <f t="shared" ca="1" si="11"/>
        <v>9.4553567507323244E-2</v>
      </c>
      <c r="AM2113" s="26">
        <f t="shared" ca="1" si="12"/>
        <v>0</v>
      </c>
      <c r="AN2113" s="26">
        <f t="shared" ca="1" si="13"/>
        <v>1</v>
      </c>
      <c r="AO2113" s="25">
        <f t="shared" si="20"/>
        <v>0</v>
      </c>
      <c r="AP2113" s="26">
        <f t="shared" si="21"/>
        <v>0</v>
      </c>
      <c r="AQ2113" s="25">
        <f t="shared" si="22"/>
        <v>1</v>
      </c>
      <c r="AR2113" s="26">
        <f t="shared" si="23"/>
        <v>0</v>
      </c>
      <c r="AT2113" s="74"/>
      <c r="AU2113">
        <f t="shared" si="121"/>
        <v>1247499.9684850001</v>
      </c>
      <c r="AY2113">
        <v>49900</v>
      </c>
      <c r="AZ2113">
        <v>61750</v>
      </c>
      <c r="BA2113">
        <f t="shared" si="107"/>
        <v>617500</v>
      </c>
      <c r="BL2113" s="16">
        <v>247</v>
      </c>
      <c r="BM2113">
        <f t="shared" si="108"/>
        <v>2470</v>
      </c>
    </row>
    <row r="2114" spans="1:65" x14ac:dyDescent="0.2">
      <c r="A2114" s="44">
        <v>41135</v>
      </c>
      <c r="B2114" s="45">
        <v>16.399999999999999</v>
      </c>
      <c r="C2114" s="54">
        <v>19</v>
      </c>
      <c r="D2114" s="31">
        <f t="shared" si="14"/>
        <v>834.89690451739716</v>
      </c>
      <c r="E2114" s="31">
        <f t="shared" si="15"/>
        <v>2394.7333548907104</v>
      </c>
      <c r="F2114" s="31">
        <f t="shared" si="0"/>
        <v>3229.6302594081076</v>
      </c>
      <c r="G2114" s="31">
        <f t="shared" si="1"/>
        <v>18.327869824905882</v>
      </c>
      <c r="H2114" s="55">
        <f t="shared" si="2"/>
        <v>0.13684210526315799</v>
      </c>
      <c r="I2114" s="1">
        <v>14.85</v>
      </c>
      <c r="J2114" s="32">
        <f t="shared" si="16"/>
        <v>1.0403722272836453</v>
      </c>
      <c r="K2114" s="72">
        <f t="shared" ca="1" si="83"/>
        <v>746.81960354416356</v>
      </c>
      <c r="L2114" s="31">
        <v>752</v>
      </c>
      <c r="M2114" s="21">
        <f t="shared" ca="1" si="84"/>
        <v>-6.8888250742505904E-3</v>
      </c>
      <c r="N2114" s="72"/>
      <c r="O2114" s="16"/>
      <c r="P2114" s="21"/>
      <c r="Q2114" s="33">
        <f t="shared" si="17"/>
        <v>0.9596277727163548</v>
      </c>
      <c r="R2114" s="5">
        <f t="shared" ca="1" si="109"/>
        <v>14.192507587252383</v>
      </c>
      <c r="S2114" s="31">
        <v>13.75</v>
      </c>
      <c r="T2114" s="75">
        <f t="shared" ca="1" si="110"/>
        <v>3.218236998199147E-2</v>
      </c>
      <c r="U2114" s="5">
        <f t="shared" ca="1" si="122"/>
        <v>26.866043782914428</v>
      </c>
      <c r="V2114" s="85">
        <v>27.38</v>
      </c>
      <c r="W2114" s="36">
        <f t="shared" ca="1" si="123"/>
        <v>-1.8771227797135543E-2</v>
      </c>
      <c r="X2114" s="32">
        <f t="shared" si="18"/>
        <v>1.0807444545672904</v>
      </c>
      <c r="Y2114" s="72">
        <f t="shared" ca="1" si="124"/>
        <v>281892.98581730149</v>
      </c>
      <c r="Z2114" s="16">
        <v>276999.99300199997</v>
      </c>
      <c r="AA2114" s="36">
        <f t="shared" ca="1" si="125"/>
        <v>1.7664234436519256E-2</v>
      </c>
      <c r="AB2114" s="72"/>
      <c r="AC2114" s="16"/>
      <c r="AD2114" s="36"/>
      <c r="AE2114" s="1">
        <f t="shared" si="135"/>
        <v>6</v>
      </c>
      <c r="AH2114" s="25" t="str">
        <f t="shared" ca="1" si="7"/>
        <v>-</v>
      </c>
      <c r="AI2114" s="15">
        <f t="shared" ca="1" si="8"/>
        <v>19.165378111877693</v>
      </c>
      <c r="AJ2114" s="15">
        <f t="shared" ca="1" si="9"/>
        <v>19.919547873494071</v>
      </c>
      <c r="AK2114" s="17">
        <f t="shared" ca="1" si="10"/>
        <v>0.11957660406077901</v>
      </c>
      <c r="AL2114" s="17">
        <f t="shared" ca="1" si="11"/>
        <v>9.8902163211831151E-2</v>
      </c>
      <c r="AM2114" s="26">
        <f t="shared" ca="1" si="12"/>
        <v>0</v>
      </c>
      <c r="AN2114" s="26">
        <f t="shared" ca="1" si="13"/>
        <v>1</v>
      </c>
      <c r="AO2114" s="25">
        <f t="shared" si="20"/>
        <v>0</v>
      </c>
      <c r="AP2114" s="26">
        <f t="shared" si="21"/>
        <v>0</v>
      </c>
      <c r="AQ2114" s="25">
        <f t="shared" si="22"/>
        <v>1</v>
      </c>
      <c r="AR2114" s="26">
        <f t="shared" si="23"/>
        <v>0</v>
      </c>
      <c r="AT2114" s="74"/>
      <c r="AU2114">
        <f t="shared" si="121"/>
        <v>1384999.9650099999</v>
      </c>
      <c r="AY2114">
        <v>55400</v>
      </c>
      <c r="AZ2114">
        <v>67000</v>
      </c>
      <c r="BA2114">
        <f t="shared" si="107"/>
        <v>670000</v>
      </c>
      <c r="BL2114" s="16">
        <v>268</v>
      </c>
      <c r="BM2114">
        <f t="shared" si="108"/>
        <v>2680</v>
      </c>
    </row>
    <row r="2115" spans="1:65" x14ac:dyDescent="0.2">
      <c r="A2115" s="44">
        <v>41136</v>
      </c>
      <c r="B2115" s="45">
        <v>16.2</v>
      </c>
      <c r="C2115" s="54">
        <v>19</v>
      </c>
      <c r="D2115" s="31">
        <f t="shared" si="14"/>
        <v>695.7474204311643</v>
      </c>
      <c r="E2115" s="31">
        <f t="shared" si="15"/>
        <v>2514.841330628301</v>
      </c>
      <c r="F2115" s="31">
        <f t="shared" si="0"/>
        <v>3210.5887510594653</v>
      </c>
      <c r="G2115" s="31">
        <f t="shared" si="1"/>
        <v>18.393228803731276</v>
      </c>
      <c r="H2115" s="55">
        <f t="shared" si="2"/>
        <v>0.14736842105263159</v>
      </c>
      <c r="I2115" s="1">
        <v>14.63</v>
      </c>
      <c r="J2115" s="32">
        <f t="shared" si="16"/>
        <v>0.9976491939300175</v>
      </c>
      <c r="K2115" s="72">
        <f t="shared" ca="1" si="83"/>
        <v>745.03360072162934</v>
      </c>
      <c r="L2115" s="31">
        <v>752</v>
      </c>
      <c r="M2115" s="21">
        <f t="shared" ca="1" si="84"/>
        <v>-9.2638288276205571E-3</v>
      </c>
      <c r="N2115" s="72"/>
      <c r="O2115" s="16"/>
      <c r="P2115" s="21"/>
      <c r="Q2115" s="33">
        <f t="shared" si="17"/>
        <v>1.0023508060699824</v>
      </c>
      <c r="R2115" s="5">
        <f t="shared" ca="1" si="109"/>
        <v>14.22527878914342</v>
      </c>
      <c r="S2115" s="31">
        <v>13.73</v>
      </c>
      <c r="T2115" s="75">
        <f t="shared" ca="1" si="110"/>
        <v>3.6072745021370707E-2</v>
      </c>
      <c r="U2115" s="5">
        <f t="shared" ca="1" si="122"/>
        <v>26.928278708862575</v>
      </c>
      <c r="V2115" s="85">
        <v>27.39</v>
      </c>
      <c r="W2115" s="36">
        <f t="shared" ca="1" si="123"/>
        <v>-1.6857294309508067E-2</v>
      </c>
      <c r="X2115" s="32">
        <f t="shared" si="18"/>
        <v>0.99529838786003511</v>
      </c>
      <c r="Y2115" s="72">
        <f t="shared" ca="1" si="124"/>
        <v>280549.16929882503</v>
      </c>
      <c r="Z2115" s="16">
        <v>277499.99299</v>
      </c>
      <c r="AA2115" s="36">
        <f t="shared" ca="1" si="125"/>
        <v>1.0988023012075934E-2</v>
      </c>
      <c r="AB2115" s="72"/>
      <c r="AC2115" s="16"/>
      <c r="AD2115" s="36"/>
      <c r="AE2115" s="1">
        <f t="shared" si="135"/>
        <v>5</v>
      </c>
      <c r="AH2115" s="25" t="str">
        <f t="shared" ca="1" si="7"/>
        <v>-</v>
      </c>
      <c r="AI2115" s="15">
        <f t="shared" ca="1" si="8"/>
        <v>19.163153604086403</v>
      </c>
      <c r="AJ2115" s="15">
        <f t="shared" ca="1" si="9"/>
        <v>19.84248693907842</v>
      </c>
      <c r="AK2115" s="17">
        <f t="shared" ca="1" si="10"/>
        <v>0.12679452195195365</v>
      </c>
      <c r="AL2115" s="17">
        <f t="shared" ca="1" si="11"/>
        <v>0.10447583607934477</v>
      </c>
      <c r="AM2115" s="26">
        <f t="shared" ca="1" si="12"/>
        <v>0</v>
      </c>
      <c r="AN2115" s="26">
        <f t="shared" ca="1" si="13"/>
        <v>1</v>
      </c>
      <c r="AO2115" s="25">
        <f t="shared" si="20"/>
        <v>0</v>
      </c>
      <c r="AP2115" s="26">
        <f t="shared" si="21"/>
        <v>0</v>
      </c>
      <c r="AQ2115" s="25">
        <f t="shared" si="22"/>
        <v>1</v>
      </c>
      <c r="AR2115" s="26">
        <f t="shared" si="23"/>
        <v>0</v>
      </c>
      <c r="AT2115" s="74"/>
      <c r="AU2115">
        <f t="shared" si="121"/>
        <v>1387499.9649499999</v>
      </c>
      <c r="AY2115">
        <v>55500</v>
      </c>
      <c r="AZ2115">
        <v>67500</v>
      </c>
      <c r="BA2115">
        <f t="shared" si="107"/>
        <v>675000</v>
      </c>
      <c r="BL2115" s="16">
        <v>270</v>
      </c>
      <c r="BM2115">
        <f t="shared" si="108"/>
        <v>2700</v>
      </c>
    </row>
    <row r="2116" spans="1:65" x14ac:dyDescent="0.2">
      <c r="A2116" s="44">
        <v>41137</v>
      </c>
      <c r="B2116" s="45">
        <v>15.9</v>
      </c>
      <c r="C2116" s="54">
        <v>18.75</v>
      </c>
      <c r="D2116" s="31">
        <f t="shared" si="14"/>
        <v>556.59793634493144</v>
      </c>
      <c r="E2116" s="31">
        <f t="shared" si="15"/>
        <v>2633.4845749544575</v>
      </c>
      <c r="F2116" s="31">
        <f t="shared" si="0"/>
        <v>3190.0825112993889</v>
      </c>
      <c r="G2116" s="31">
        <f t="shared" si="1"/>
        <v>18.25273884359909</v>
      </c>
      <c r="H2116" s="55">
        <f t="shared" si="2"/>
        <v>0.15200000000000002</v>
      </c>
      <c r="I2116" s="1">
        <v>14.29</v>
      </c>
      <c r="J2116" s="32">
        <f t="shared" si="16"/>
        <v>0.98602358528870282</v>
      </c>
      <c r="K2116" s="72">
        <f t="shared" ca="1" si="83"/>
        <v>734.59075313008054</v>
      </c>
      <c r="L2116" s="31">
        <v>736.64001499999995</v>
      </c>
      <c r="M2116" s="21">
        <f t="shared" ca="1" si="84"/>
        <v>-2.781904089094869E-3</v>
      </c>
      <c r="N2116" s="72"/>
      <c r="O2116" s="16"/>
      <c r="P2116" s="21"/>
      <c r="Q2116" s="33">
        <f t="shared" si="17"/>
        <v>1.0139764147112971</v>
      </c>
      <c r="R2116" s="5">
        <f t="shared" ca="1" si="109"/>
        <v>14.423496295966315</v>
      </c>
      <c r="S2116" s="16">
        <v>14.01</v>
      </c>
      <c r="T2116" s="75">
        <f t="shared" ca="1" si="110"/>
        <v>2.9514368020436464E-2</v>
      </c>
      <c r="U2116" s="5">
        <f t="shared" ca="1" si="122"/>
        <v>27.303704713393902</v>
      </c>
      <c r="V2116" s="85">
        <v>27.93</v>
      </c>
      <c r="W2116" s="36">
        <f t="shared" ca="1" si="123"/>
        <v>-2.2423748177805149E-2</v>
      </c>
      <c r="X2116" s="32">
        <f t="shared" si="18"/>
        <v>0.97204717057740564</v>
      </c>
      <c r="Y2116" s="72">
        <f t="shared" ca="1" si="124"/>
        <v>272689.07852180063</v>
      </c>
      <c r="Z2116" s="16">
        <v>266499.99326800002</v>
      </c>
      <c r="AA2116" s="36">
        <f t="shared" ca="1" si="125"/>
        <v>2.322358502867463E-2</v>
      </c>
      <c r="AB2116" s="72"/>
      <c r="AC2116" s="16"/>
      <c r="AD2116" s="36"/>
      <c r="AE2116" s="1">
        <f t="shared" si="135"/>
        <v>4</v>
      </c>
      <c r="AH2116" s="25" t="str">
        <f t="shared" ca="1" si="7"/>
        <v>-</v>
      </c>
      <c r="AI2116" s="15">
        <f t="shared" ca="1" si="8"/>
        <v>19.144236406162548</v>
      </c>
      <c r="AJ2116" s="15">
        <f t="shared" ca="1" si="9"/>
        <v>19.757266097588882</v>
      </c>
      <c r="AK2116" s="17">
        <f t="shared" ca="1" si="10"/>
        <v>0.13360933676676848</v>
      </c>
      <c r="AL2116" s="17">
        <f t="shared" ca="1" si="11"/>
        <v>0.11021748418624899</v>
      </c>
      <c r="AM2116" s="26">
        <f t="shared" ca="1" si="12"/>
        <v>0</v>
      </c>
      <c r="AN2116" s="26">
        <f t="shared" ca="1" si="13"/>
        <v>1</v>
      </c>
      <c r="AO2116" s="25">
        <f t="shared" si="20"/>
        <v>0</v>
      </c>
      <c r="AP2116" s="26">
        <f t="shared" si="21"/>
        <v>0</v>
      </c>
      <c r="AQ2116" s="25">
        <f t="shared" si="22"/>
        <v>1</v>
      </c>
      <c r="AR2116" s="26">
        <f t="shared" si="23"/>
        <v>0</v>
      </c>
      <c r="AT2116" s="74"/>
      <c r="AU2116">
        <f t="shared" si="121"/>
        <v>1332499.96634</v>
      </c>
      <c r="AY2116">
        <v>53300</v>
      </c>
      <c r="AZ2116">
        <v>65500</v>
      </c>
      <c r="BA2116">
        <f t="shared" si="107"/>
        <v>655000</v>
      </c>
      <c r="BL2116" s="16">
        <v>262</v>
      </c>
      <c r="BM2116">
        <f t="shared" si="108"/>
        <v>2620</v>
      </c>
    </row>
    <row r="2117" spans="1:65" x14ac:dyDescent="0.2">
      <c r="A2117" s="44">
        <v>41138</v>
      </c>
      <c r="B2117" s="45">
        <v>15.1</v>
      </c>
      <c r="C2117" s="54">
        <v>18.2</v>
      </c>
      <c r="D2117" s="31">
        <f t="shared" si="14"/>
        <v>417.44845225869858</v>
      </c>
      <c r="E2117" s="31">
        <f t="shared" si="15"/>
        <v>2751.4833374595828</v>
      </c>
      <c r="F2117" s="31">
        <f t="shared" si="0"/>
        <v>3168.9317897182814</v>
      </c>
      <c r="G2117" s="31">
        <f t="shared" si="1"/>
        <v>17.791632042633204</v>
      </c>
      <c r="H2117" s="55">
        <f t="shared" si="2"/>
        <v>0.17032967032967028</v>
      </c>
      <c r="I2117" s="31">
        <v>13.45</v>
      </c>
      <c r="J2117" s="32">
        <f t="shared" si="16"/>
        <v>0.96827500941576894</v>
      </c>
      <c r="K2117" s="72">
        <f t="shared" ca="1" si="83"/>
        <v>711.256870704167</v>
      </c>
      <c r="L2117" s="31">
        <v>716.79998799999998</v>
      </c>
      <c r="M2117" s="21">
        <f t="shared" ca="1" si="84"/>
        <v>-7.733143678335253E-3</v>
      </c>
      <c r="N2117" s="72"/>
      <c r="O2117" s="16"/>
      <c r="P2117" s="21"/>
      <c r="Q2117" s="33">
        <f t="shared" si="17"/>
        <v>1.0317249905842312</v>
      </c>
      <c r="R2117" s="5">
        <f t="shared" ca="1" si="109"/>
        <v>14.880461653860671</v>
      </c>
      <c r="S2117" s="31">
        <v>14.42</v>
      </c>
      <c r="T2117" s="75">
        <f t="shared" ca="1" si="110"/>
        <v>3.1932153527092298E-2</v>
      </c>
      <c r="U2117" s="5">
        <f t="shared" ca="1" si="122"/>
        <v>28.168950079111635</v>
      </c>
      <c r="V2117" s="85">
        <v>28.67</v>
      </c>
      <c r="W2117" s="36">
        <f t="shared" ca="1" si="123"/>
        <v>-1.7476453466632944E-2</v>
      </c>
      <c r="X2117" s="32">
        <f t="shared" si="18"/>
        <v>0.93655001883153777</v>
      </c>
      <c r="Y2117" s="72">
        <f t="shared" ca="1" si="124"/>
        <v>255370.15380944611</v>
      </c>
      <c r="Z2117" s="16">
        <v>251499.993647</v>
      </c>
      <c r="AA2117" s="36">
        <f t="shared" ca="1" si="125"/>
        <v>1.53883111737895E-2</v>
      </c>
      <c r="AB2117" s="72"/>
      <c r="AC2117" s="16"/>
      <c r="AD2117" s="36"/>
      <c r="AE2117" s="1">
        <f t="shared" si="135"/>
        <v>3</v>
      </c>
      <c r="AH2117" s="25" t="str">
        <f t="shared" ca="1" si="7"/>
        <v>-</v>
      </c>
      <c r="AI2117" s="15">
        <f t="shared" ca="1" si="8"/>
        <v>19.121414841335298</v>
      </c>
      <c r="AJ2117" s="15">
        <f t="shared" ca="1" si="9"/>
        <v>19.692427854726279</v>
      </c>
      <c r="AK2117" s="17">
        <f t="shared" ca="1" si="10"/>
        <v>0.14323085912287528</v>
      </c>
      <c r="AL2117" s="17">
        <f t="shared" ca="1" si="11"/>
        <v>0.11562983499333665</v>
      </c>
      <c r="AM2117" s="26">
        <f t="shared" ca="1" si="12"/>
        <v>0</v>
      </c>
      <c r="AN2117" s="26">
        <f t="shared" ca="1" si="13"/>
        <v>1</v>
      </c>
      <c r="AO2117" s="25">
        <f t="shared" si="20"/>
        <v>0</v>
      </c>
      <c r="AP2117" s="26">
        <f t="shared" si="21"/>
        <v>0</v>
      </c>
      <c r="AQ2117" s="25">
        <f t="shared" si="22"/>
        <v>1</v>
      </c>
      <c r="AR2117" s="26">
        <f t="shared" si="23"/>
        <v>0</v>
      </c>
      <c r="AT2117" s="74"/>
      <c r="AU2117">
        <f t="shared" si="121"/>
        <v>1257499.968235</v>
      </c>
      <c r="AY2117">
        <v>50300</v>
      </c>
      <c r="AZ2117">
        <v>62750</v>
      </c>
      <c r="BA2117">
        <f t="shared" si="107"/>
        <v>627500</v>
      </c>
      <c r="BL2117" s="16">
        <v>251</v>
      </c>
      <c r="BM2117">
        <f t="shared" si="108"/>
        <v>2510</v>
      </c>
    </row>
    <row r="2118" spans="1:65" x14ac:dyDescent="0.2">
      <c r="A2118" s="40">
        <v>41141</v>
      </c>
      <c r="B2118" s="13">
        <v>14.65</v>
      </c>
      <c r="C2118" s="14">
        <v>18.25</v>
      </c>
      <c r="D2118" s="31">
        <f t="shared" si="14"/>
        <v>278.29896817246572</v>
      </c>
      <c r="E2118" s="31">
        <f t="shared" si="15"/>
        <v>2866.931535794864</v>
      </c>
      <c r="F2118" s="16">
        <f t="shared" si="0"/>
        <v>3145.2305039673297</v>
      </c>
      <c r="G2118" s="16">
        <f t="shared" si="1"/>
        <v>17.931461729384502</v>
      </c>
      <c r="H2118" s="17">
        <f t="shared" si="2"/>
        <v>0.19726027397260271</v>
      </c>
      <c r="I2118" s="16">
        <v>14.02</v>
      </c>
      <c r="J2118" s="32">
        <f t="shared" si="16"/>
        <v>1.0003212467302152</v>
      </c>
      <c r="K2118" s="72">
        <f t="shared" ca="1" si="83"/>
        <v>711.45635381576699</v>
      </c>
      <c r="L2118" s="16">
        <v>716.79998799999998</v>
      </c>
      <c r="M2118" s="21">
        <f t="shared" ca="1" si="84"/>
        <v>-7.4548469220021762E-3</v>
      </c>
      <c r="N2118" s="72"/>
      <c r="O2118" s="16"/>
      <c r="P2118" s="21"/>
      <c r="Q2118" s="33">
        <f t="shared" si="17"/>
        <v>0.99967875326978495</v>
      </c>
      <c r="R2118" s="5">
        <f t="shared" ca="1" si="109"/>
        <v>14.87506165288972</v>
      </c>
      <c r="S2118" s="16">
        <v>14.39</v>
      </c>
      <c r="T2118" s="75">
        <f t="shared" ca="1" si="110"/>
        <v>3.3708245510056925E-2</v>
      </c>
      <c r="U2118" s="5">
        <f t="shared" ca="1" si="122"/>
        <v>28.158936829595486</v>
      </c>
      <c r="V2118" s="85">
        <v>28.7</v>
      </c>
      <c r="W2118" s="36">
        <f t="shared" ca="1" si="123"/>
        <v>-1.8852375275418571E-2</v>
      </c>
      <c r="X2118" s="32">
        <f t="shared" si="18"/>
        <v>1.0006424934604301</v>
      </c>
      <c r="Y2118" s="72">
        <f t="shared" ca="1" si="124"/>
        <v>255517.40995593098</v>
      </c>
      <c r="Z2118" s="16">
        <v>252499.993621</v>
      </c>
      <c r="AA2118" s="36">
        <f t="shared" ca="1" si="125"/>
        <v>1.195016400459833E-2</v>
      </c>
      <c r="AB2118" s="72"/>
      <c r="AC2118" s="16"/>
      <c r="AD2118" s="36"/>
      <c r="AE2118" s="34">
        <f t="shared" si="135"/>
        <v>2</v>
      </c>
      <c r="AH2118" s="25" t="str">
        <f t="shared" ca="1" si="7"/>
        <v>-</v>
      </c>
      <c r="AI2118" s="15">
        <f t="shared" ca="1" si="8"/>
        <v>19.057140564798132</v>
      </c>
      <c r="AJ2118" s="15">
        <f t="shared" ca="1" si="9"/>
        <v>19.558640852528708</v>
      </c>
      <c r="AK2118" s="17">
        <f t="shared" ca="1" si="10"/>
        <v>0.15634117432675473</v>
      </c>
      <c r="AL2118" s="17">
        <f t="shared" ca="1" si="11"/>
        <v>0.12175400163236283</v>
      </c>
      <c r="AM2118" s="26">
        <f t="shared" ca="1" si="12"/>
        <v>0</v>
      </c>
      <c r="AN2118" s="26">
        <f t="shared" ca="1" si="13"/>
        <v>1</v>
      </c>
      <c r="AO2118" s="25">
        <f t="shared" si="20"/>
        <v>0</v>
      </c>
      <c r="AP2118" s="26">
        <f t="shared" si="21"/>
        <v>0</v>
      </c>
      <c r="AQ2118" s="25">
        <f t="shared" si="22"/>
        <v>1</v>
      </c>
      <c r="AR2118" s="26">
        <f t="shared" si="23"/>
        <v>0</v>
      </c>
      <c r="AT2118" s="74"/>
      <c r="AU2118">
        <f t="shared" si="121"/>
        <v>1262499.968105</v>
      </c>
      <c r="AY2118">
        <v>50500</v>
      </c>
      <c r="AZ2118">
        <v>62750</v>
      </c>
      <c r="BA2118">
        <f t="shared" si="107"/>
        <v>627500</v>
      </c>
      <c r="BL2118" s="16">
        <v>251</v>
      </c>
      <c r="BM2118">
        <f t="shared" si="108"/>
        <v>2510</v>
      </c>
    </row>
    <row r="2119" spans="1:65" x14ac:dyDescent="0.2">
      <c r="A2119" s="40">
        <v>41142</v>
      </c>
      <c r="B2119" s="13">
        <v>14.9</v>
      </c>
      <c r="C2119" s="14">
        <v>18.75</v>
      </c>
      <c r="D2119" s="31">
        <f t="shared" si="14"/>
        <v>139.14948408623286</v>
      </c>
      <c r="E2119" s="31">
        <f t="shared" si="15"/>
        <v>2978.6323545271002</v>
      </c>
      <c r="F2119" s="16">
        <f t="shared" si="0"/>
        <v>3117.7818386133331</v>
      </c>
      <c r="G2119" s="16">
        <f t="shared" si="1"/>
        <v>18.578170942848821</v>
      </c>
      <c r="H2119" s="17">
        <f t="shared" si="2"/>
        <v>0.20533333333333337</v>
      </c>
      <c r="I2119" s="16">
        <v>15.02</v>
      </c>
      <c r="J2119" s="32">
        <f t="shared" si="16"/>
        <v>1.0270237927471182</v>
      </c>
      <c r="K2119" s="72">
        <f t="shared" ca="1" si="83"/>
        <v>730.65281440430863</v>
      </c>
      <c r="L2119" s="16">
        <v>736</v>
      </c>
      <c r="M2119" s="21">
        <f t="shared" ca="1" si="84"/>
        <v>-7.2651978202328419E-3</v>
      </c>
      <c r="N2119" s="72"/>
      <c r="O2119" s="16"/>
      <c r="P2119" s="21"/>
      <c r="Q2119" s="33">
        <f t="shared" si="17"/>
        <v>0.97297620725288192</v>
      </c>
      <c r="R2119" s="5">
        <f t="shared" ca="1" si="109"/>
        <v>14.472478140159215</v>
      </c>
      <c r="S2119" s="16">
        <v>14</v>
      </c>
      <c r="T2119" s="75">
        <f t="shared" ca="1" si="110"/>
        <v>3.3748438582801042E-2</v>
      </c>
      <c r="U2119" s="5">
        <f t="shared" ca="1" si="122"/>
        <v>27.397037575167818</v>
      </c>
      <c r="V2119" s="85">
        <v>27.92</v>
      </c>
      <c r="W2119" s="36">
        <f t="shared" ca="1" si="123"/>
        <v>-1.8730745875078201E-2</v>
      </c>
      <c r="X2119" s="32">
        <f t="shared" si="18"/>
        <v>1.0540475854942362</v>
      </c>
      <c r="Y2119" s="72">
        <f t="shared" ca="1" si="124"/>
        <v>269309.78372943157</v>
      </c>
      <c r="Z2119" s="16">
        <v>264499.99331799999</v>
      </c>
      <c r="AA2119" s="36">
        <f t="shared" ca="1" si="125"/>
        <v>1.818446326253368E-2</v>
      </c>
      <c r="AB2119" s="72"/>
      <c r="AC2119" s="16"/>
      <c r="AD2119" s="36"/>
      <c r="AE2119" s="34">
        <f t="shared" si="135"/>
        <v>1</v>
      </c>
      <c r="AH2119" s="25" t="str">
        <f t="shared" ca="1" si="7"/>
        <v>-</v>
      </c>
      <c r="AI2119" s="15">
        <f t="shared" ca="1" si="8"/>
        <v>18.943472921078431</v>
      </c>
      <c r="AJ2119" s="15">
        <f t="shared" ca="1" si="9"/>
        <v>19.473946584774868</v>
      </c>
      <c r="AK2119" s="17">
        <f t="shared" ca="1" si="10"/>
        <v>0.16818896732523267</v>
      </c>
      <c r="AL2119" s="17">
        <f t="shared" ca="1" si="11"/>
        <v>0.12944027614216674</v>
      </c>
      <c r="AM2119" s="26">
        <f t="shared" ca="1" si="12"/>
        <v>0</v>
      </c>
      <c r="AN2119" s="26">
        <f t="shared" ca="1" si="13"/>
        <v>1</v>
      </c>
      <c r="AO2119" s="25">
        <f t="shared" si="20"/>
        <v>0</v>
      </c>
      <c r="AP2119" s="26">
        <f t="shared" si="21"/>
        <v>0</v>
      </c>
      <c r="AQ2119" s="25">
        <f t="shared" si="22"/>
        <v>1</v>
      </c>
      <c r="AR2119" s="26">
        <f t="shared" si="23"/>
        <v>0</v>
      </c>
      <c r="AT2119" s="74"/>
      <c r="AU2119">
        <f t="shared" si="121"/>
        <v>1322499.9665899999</v>
      </c>
      <c r="AY2119">
        <v>52900</v>
      </c>
      <c r="AZ2119">
        <v>65500</v>
      </c>
      <c r="BA2119">
        <f t="shared" si="107"/>
        <v>655000</v>
      </c>
      <c r="BL2119" s="16">
        <v>262</v>
      </c>
      <c r="BM2119">
        <f t="shared" si="108"/>
        <v>2620</v>
      </c>
    </row>
    <row r="2120" spans="1:65" x14ac:dyDescent="0.2">
      <c r="A2120" s="47">
        <v>41143</v>
      </c>
      <c r="B2120" s="45">
        <v>19</v>
      </c>
      <c r="C2120" s="54">
        <v>21.25</v>
      </c>
      <c r="D2120" s="31">
        <f t="shared" si="14"/>
        <v>3089.2098112142935</v>
      </c>
      <c r="E2120" s="31">
        <f t="shared" si="15"/>
        <v>0</v>
      </c>
      <c r="F2120" s="31">
        <f t="shared" si="0"/>
        <v>3089.2098112142935</v>
      </c>
      <c r="G2120" s="31">
        <f t="shared" si="1"/>
        <v>19</v>
      </c>
      <c r="H2120" s="55">
        <f t="shared" si="2"/>
        <v>0.10588235294117643</v>
      </c>
      <c r="I2120" s="31">
        <v>15.11</v>
      </c>
      <c r="J2120" s="32">
        <f t="shared" si="16"/>
        <v>1.0133333333333334</v>
      </c>
      <c r="K2120" s="72">
        <f t="shared" ca="1" si="83"/>
        <v>740.36466751517048</v>
      </c>
      <c r="L2120" s="31">
        <v>742.40002400000003</v>
      </c>
      <c r="M2120" s="21">
        <f t="shared" ca="1" si="84"/>
        <v>-2.7415900040832285E-3</v>
      </c>
      <c r="N2120" s="72"/>
      <c r="O2120" s="16"/>
      <c r="P2120" s="21"/>
      <c r="Q2120" s="33">
        <f t="shared" si="17"/>
        <v>0.98666666666666647</v>
      </c>
      <c r="R2120" s="5">
        <f t="shared" ca="1" si="109"/>
        <v>14.278916899277529</v>
      </c>
      <c r="S2120" s="31">
        <v>13.9</v>
      </c>
      <c r="T2120" s="75">
        <f t="shared" ca="1" si="110"/>
        <v>2.7260208581117204E-2</v>
      </c>
      <c r="U2120" s="5">
        <f t="shared" ca="1" si="122"/>
        <v>27.030818297371667</v>
      </c>
      <c r="V2120" s="85">
        <v>27.72</v>
      </c>
      <c r="W2120" s="36">
        <f t="shared" ca="1" si="123"/>
        <v>-2.4862254784571863E-2</v>
      </c>
      <c r="X2120" s="32">
        <f t="shared" si="18"/>
        <v>1.0266666666666671</v>
      </c>
      <c r="Y2120" s="72">
        <f t="shared" ca="1" si="124"/>
        <v>276473.18119921995</v>
      </c>
      <c r="Z2120" s="16">
        <v>268999.993204</v>
      </c>
      <c r="AA2120" s="36">
        <f t="shared" ca="1" si="125"/>
        <v>2.7781368713836931E-2</v>
      </c>
      <c r="AB2120" s="72"/>
      <c r="AC2120" s="16"/>
      <c r="AD2120" s="36"/>
      <c r="AE2120" s="1">
        <v>19</v>
      </c>
      <c r="AH2120" s="25" t="str">
        <f t="shared" ca="1" si="7"/>
        <v>-</v>
      </c>
      <c r="AI2120" s="15">
        <f t="shared" ca="1" si="8"/>
        <v>18.79822769997142</v>
      </c>
      <c r="AJ2120" s="15">
        <f t="shared" ca="1" si="9"/>
        <v>19.383344160673676</v>
      </c>
      <c r="AK2120" s="17">
        <f t="shared" ca="1" si="10"/>
        <v>0.16302900860490241</v>
      </c>
      <c r="AL2120" s="17">
        <f t="shared" ca="1" si="11"/>
        <v>0.13100596015249144</v>
      </c>
      <c r="AM2120" s="26">
        <f t="shared" ca="1" si="12"/>
        <v>0</v>
      </c>
      <c r="AN2120" s="26">
        <f t="shared" ca="1" si="13"/>
        <v>1</v>
      </c>
      <c r="AO2120" s="25">
        <f t="shared" si="20"/>
        <v>0</v>
      </c>
      <c r="AP2120" s="26">
        <f t="shared" si="21"/>
        <v>0</v>
      </c>
      <c r="AQ2120" s="25">
        <f t="shared" si="22"/>
        <v>1</v>
      </c>
      <c r="AR2120" s="26">
        <f t="shared" si="23"/>
        <v>0</v>
      </c>
      <c r="AT2120" s="74"/>
      <c r="AU2120">
        <f t="shared" si="121"/>
        <v>1344999.9660199999</v>
      </c>
      <c r="AY2120">
        <v>53800</v>
      </c>
      <c r="AZ2120">
        <v>65250</v>
      </c>
      <c r="BA2120">
        <f t="shared" si="107"/>
        <v>652500</v>
      </c>
      <c r="BL2120" s="16">
        <v>261</v>
      </c>
      <c r="BM2120">
        <f t="shared" si="108"/>
        <v>2610</v>
      </c>
    </row>
    <row r="2121" spans="1:65" x14ac:dyDescent="0.2">
      <c r="A2121" s="44">
        <v>41144</v>
      </c>
      <c r="B2121" s="45">
        <v>19.3</v>
      </c>
      <c r="C2121" s="54">
        <v>21.6</v>
      </c>
      <c r="D2121" s="31">
        <f t="shared" si="14"/>
        <v>2926.6198211503834</v>
      </c>
      <c r="E2121" s="31">
        <f t="shared" si="15"/>
        <v>145.37457935126088</v>
      </c>
      <c r="F2121" s="31">
        <f t="shared" si="0"/>
        <v>3071.9944005016441</v>
      </c>
      <c r="G2121" s="31">
        <f t="shared" si="1"/>
        <v>19.408841843088421</v>
      </c>
      <c r="H2121" s="55">
        <f t="shared" si="2"/>
        <v>0.10648148148148151</v>
      </c>
      <c r="I2121" s="1">
        <v>15.96</v>
      </c>
      <c r="J2121" s="32">
        <f t="shared" si="16"/>
        <v>1.0158253218184781</v>
      </c>
      <c r="K2121" s="72">
        <f t="shared" ca="1" si="83"/>
        <v>752.05051579905773</v>
      </c>
      <c r="L2121" s="31">
        <v>755.84002699999996</v>
      </c>
      <c r="M2121" s="21">
        <f t="shared" ca="1" si="84"/>
        <v>-5.0136418627935797E-3</v>
      </c>
      <c r="N2121" s="72"/>
      <c r="O2121" s="16"/>
      <c r="P2121" s="21"/>
      <c r="Q2121" s="33">
        <f t="shared" si="17"/>
        <v>0.98417467818152182</v>
      </c>
      <c r="R2121" s="5">
        <f t="shared" ca="1" si="109"/>
        <v>14.052363016777564</v>
      </c>
      <c r="S2121" s="31">
        <v>13.6</v>
      </c>
      <c r="T2121" s="75">
        <f t="shared" ca="1" si="110"/>
        <v>3.3261986527762084E-2</v>
      </c>
      <c r="U2121" s="5">
        <f t="shared" ca="1" si="122"/>
        <v>26.602136131960531</v>
      </c>
      <c r="V2121" s="85">
        <v>27.14</v>
      </c>
      <c r="W2121" s="36">
        <f t="shared" ca="1" si="123"/>
        <v>-1.9818123361808011E-2</v>
      </c>
      <c r="X2121" s="32">
        <f t="shared" si="18"/>
        <v>1.0316506436369564</v>
      </c>
      <c r="Y2121" s="72">
        <f t="shared" ca="1" si="124"/>
        <v>285204.96386576496</v>
      </c>
      <c r="Z2121" s="16">
        <v>280499.992914</v>
      </c>
      <c r="AA2121" s="36">
        <f t="shared" ca="1" si="125"/>
        <v>1.6773515403287313E-2</v>
      </c>
      <c r="AB2121" s="72"/>
      <c r="AC2121" s="16"/>
      <c r="AD2121" s="36"/>
      <c r="AE2121" s="1">
        <f t="shared" ref="AE2121:AE2138" si="136">AE2120-1</f>
        <v>18</v>
      </c>
      <c r="AH2121" s="25" t="str">
        <f t="shared" ca="1" si="7"/>
        <v>-</v>
      </c>
      <c r="AI2121" s="15">
        <f t="shared" ca="1" si="8"/>
        <v>18.705681418636953</v>
      </c>
      <c r="AJ2121" s="15">
        <f t="shared" ca="1" si="9"/>
        <v>19.316864309114209</v>
      </c>
      <c r="AK2121" s="17">
        <f t="shared" ca="1" si="10"/>
        <v>0.1562145186763774</v>
      </c>
      <c r="AL2121" s="17">
        <f t="shared" ca="1" si="11"/>
        <v>0.13283084197225029</v>
      </c>
      <c r="AM2121" s="26">
        <f t="shared" ca="1" si="12"/>
        <v>0</v>
      </c>
      <c r="AN2121" s="26">
        <f t="shared" ca="1" si="13"/>
        <v>1</v>
      </c>
      <c r="AO2121" s="25">
        <f t="shared" si="20"/>
        <v>0</v>
      </c>
      <c r="AP2121" s="26">
        <f t="shared" si="21"/>
        <v>0</v>
      </c>
      <c r="AQ2121" s="25">
        <f t="shared" si="22"/>
        <v>1</v>
      </c>
      <c r="AR2121" s="26">
        <f t="shared" si="23"/>
        <v>0</v>
      </c>
      <c r="AT2121" s="74"/>
      <c r="AU2121">
        <f t="shared" si="121"/>
        <v>1402499.9645700001</v>
      </c>
      <c r="AY2121">
        <v>56100</v>
      </c>
      <c r="AZ2121">
        <v>67750</v>
      </c>
      <c r="BA2121">
        <f t="shared" si="107"/>
        <v>677500</v>
      </c>
      <c r="BL2121" s="16">
        <v>271</v>
      </c>
      <c r="BM2121">
        <f t="shared" si="108"/>
        <v>2710</v>
      </c>
    </row>
    <row r="2122" spans="1:65" x14ac:dyDescent="0.2">
      <c r="A2122" s="44">
        <v>41145</v>
      </c>
      <c r="B2122" s="45">
        <v>18.55</v>
      </c>
      <c r="C2122" s="54">
        <v>21.2</v>
      </c>
      <c r="D2122" s="31">
        <f t="shared" si="14"/>
        <v>2764.0298310864732</v>
      </c>
      <c r="E2122" s="31">
        <f t="shared" si="15"/>
        <v>290.65174639910657</v>
      </c>
      <c r="F2122" s="31">
        <f t="shared" si="0"/>
        <v>3054.68157748558</v>
      </c>
      <c r="G2122" s="31">
        <f t="shared" si="1"/>
        <v>18.802146454031266</v>
      </c>
      <c r="H2122" s="55">
        <f t="shared" si="2"/>
        <v>0.12499999999999989</v>
      </c>
      <c r="I2122" s="1">
        <v>15.18</v>
      </c>
      <c r="J2122" s="32">
        <f t="shared" si="16"/>
        <v>0.96328175814294137</v>
      </c>
      <c r="K2122" s="72">
        <f t="shared" ca="1" si="83"/>
        <v>724.40700924496844</v>
      </c>
      <c r="L2122" s="31">
        <v>725.11999500000002</v>
      </c>
      <c r="M2122" s="21">
        <f t="shared" ca="1" si="84"/>
        <v>-9.8326588695376118E-4</v>
      </c>
      <c r="N2122" s="72"/>
      <c r="O2122" s="16"/>
      <c r="P2122" s="21"/>
      <c r="Q2122" s="33">
        <f t="shared" si="17"/>
        <v>1.0367182418570586</v>
      </c>
      <c r="R2122" s="5">
        <f t="shared" ca="1" si="109"/>
        <v>14.567734182761809</v>
      </c>
      <c r="S2122" s="31">
        <v>14.19</v>
      </c>
      <c r="T2122" s="75">
        <f t="shared" ca="1" si="110"/>
        <v>2.6619745085398838E-2</v>
      </c>
      <c r="U2122" s="5">
        <f t="shared" ca="1" si="122"/>
        <v>27.57797562409818</v>
      </c>
      <c r="V2122" s="85">
        <v>28.22</v>
      </c>
      <c r="W2122" s="36">
        <f t="shared" ca="1" si="123"/>
        <v>-2.2750686601765387E-2</v>
      </c>
      <c r="X2122" s="32">
        <f t="shared" si="18"/>
        <v>0.92656351628588274</v>
      </c>
      <c r="Y2122" s="72">
        <f t="shared" ca="1" si="124"/>
        <v>264243.12237008254</v>
      </c>
      <c r="Z2122" s="16">
        <v>257499.993495</v>
      </c>
      <c r="AA2122" s="36">
        <f t="shared" ca="1" si="125"/>
        <v>2.6186908914284955E-2</v>
      </c>
      <c r="AB2122" s="72"/>
      <c r="AC2122" s="16"/>
      <c r="AD2122" s="36"/>
      <c r="AE2122" s="1">
        <f t="shared" si="136"/>
        <v>17</v>
      </c>
      <c r="AH2122" s="25" t="str">
        <f t="shared" ca="1" si="7"/>
        <v>-</v>
      </c>
      <c r="AI2122" s="15">
        <f t="shared" ca="1" si="8"/>
        <v>18.670311875128778</v>
      </c>
      <c r="AJ2122" s="15">
        <f t="shared" ca="1" si="9"/>
        <v>19.23441864423858</v>
      </c>
      <c r="AK2122" s="17">
        <f t="shared" ca="1" si="10"/>
        <v>0.15171451867637736</v>
      </c>
      <c r="AL2122" s="17">
        <f t="shared" ca="1" si="11"/>
        <v>0.13460469462925512</v>
      </c>
      <c r="AM2122" s="26">
        <f t="shared" ca="1" si="12"/>
        <v>0</v>
      </c>
      <c r="AN2122" s="26">
        <f t="shared" ca="1" si="13"/>
        <v>1</v>
      </c>
      <c r="AO2122" s="25">
        <f t="shared" si="20"/>
        <v>0</v>
      </c>
      <c r="AP2122" s="26">
        <f t="shared" si="21"/>
        <v>0</v>
      </c>
      <c r="AQ2122" s="25">
        <f t="shared" si="22"/>
        <v>1</v>
      </c>
      <c r="AR2122" s="26">
        <f t="shared" si="23"/>
        <v>0</v>
      </c>
      <c r="AT2122" s="74"/>
      <c r="AU2122">
        <f t="shared" si="121"/>
        <v>1287499.9674750001</v>
      </c>
      <c r="AY2122">
        <v>51500</v>
      </c>
      <c r="AZ2122">
        <v>63500</v>
      </c>
      <c r="BA2122">
        <f t="shared" si="107"/>
        <v>635000</v>
      </c>
      <c r="BL2122" s="16">
        <v>254</v>
      </c>
      <c r="BM2122">
        <f t="shared" si="108"/>
        <v>2540</v>
      </c>
    </row>
    <row r="2123" spans="1:65" x14ac:dyDescent="0.2">
      <c r="A2123" s="40">
        <v>41148</v>
      </c>
      <c r="B2123" s="13">
        <v>18.8</v>
      </c>
      <c r="C2123" s="14">
        <v>21.3</v>
      </c>
      <c r="D2123" s="31">
        <f t="shared" si="14"/>
        <v>2601.4398410225631</v>
      </c>
      <c r="E2123" s="31">
        <f t="shared" si="15"/>
        <v>432.917987705028</v>
      </c>
      <c r="F2123" s="16">
        <f t="shared" si="0"/>
        <v>3034.3578287275909</v>
      </c>
      <c r="G2123" s="16">
        <f t="shared" si="1"/>
        <v>19.156680072144429</v>
      </c>
      <c r="H2123" s="17">
        <f t="shared" si="2"/>
        <v>0.11737089201877937</v>
      </c>
      <c r="I2123">
        <v>16.350000000000001</v>
      </c>
      <c r="J2123" s="32">
        <f t="shared" si="16"/>
        <v>1.0120772516328094</v>
      </c>
      <c r="K2123" s="72">
        <f t="shared" ca="1" si="83"/>
        <v>733.12596568506206</v>
      </c>
      <c r="L2123" s="16">
        <v>732.15997300000004</v>
      </c>
      <c r="M2123" s="21">
        <f t="shared" ca="1" si="84"/>
        <v>1.319373799012664E-3</v>
      </c>
      <c r="N2123" s="72"/>
      <c r="O2123" s="16"/>
      <c r="P2123" s="21"/>
      <c r="Q2123" s="33">
        <f t="shared" si="17"/>
        <v>0.98792274836719052</v>
      </c>
      <c r="R2123" s="5">
        <f t="shared" ca="1" si="109"/>
        <v>14.391196448023962</v>
      </c>
      <c r="S2123" s="16">
        <v>14.08</v>
      </c>
      <c r="T2123" s="75">
        <f t="shared" ca="1" si="110"/>
        <v>2.2102020456247283E-2</v>
      </c>
      <c r="U2123" s="5">
        <f t="shared" ca="1" si="122"/>
        <v>27.243976731680675</v>
      </c>
      <c r="V2123" s="85">
        <v>28.06</v>
      </c>
      <c r="W2123" s="36">
        <f t="shared" ca="1" si="123"/>
        <v>-2.9081370930838332E-2</v>
      </c>
      <c r="X2123" s="32">
        <f t="shared" si="18"/>
        <v>1.024154503265619</v>
      </c>
      <c r="Y2123" s="72">
        <f t="shared" ca="1" si="124"/>
        <v>270607.973002407</v>
      </c>
      <c r="Z2123" s="16">
        <v>261999.99338100001</v>
      </c>
      <c r="AA2123" s="36">
        <f t="shared" ca="1" si="125"/>
        <v>3.2854884881196478E-2</v>
      </c>
      <c r="AB2123" s="72"/>
      <c r="AC2123" s="16"/>
      <c r="AD2123" s="36"/>
      <c r="AE2123" s="34">
        <f t="shared" si="136"/>
        <v>16</v>
      </c>
      <c r="AH2123" s="25" t="str">
        <f t="shared" ca="1" si="7"/>
        <v>-</v>
      </c>
      <c r="AI2123" s="15">
        <f t="shared" ca="1" si="8"/>
        <v>18.671058408521365</v>
      </c>
      <c r="AJ2123" s="15">
        <f t="shared" ca="1" si="9"/>
        <v>19.16674794529494</v>
      </c>
      <c r="AK2123" s="17">
        <f t="shared" ca="1" si="10"/>
        <v>0.14288805562456222</v>
      </c>
      <c r="AL2123" s="17">
        <f t="shared" ca="1" si="11"/>
        <v>0.13485274651444948</v>
      </c>
      <c r="AM2123" s="26">
        <f t="shared" ca="1" si="12"/>
        <v>0</v>
      </c>
      <c r="AN2123" s="26">
        <f t="shared" ca="1" si="13"/>
        <v>1</v>
      </c>
      <c r="AO2123" s="25">
        <f t="shared" si="20"/>
        <v>0</v>
      </c>
      <c r="AP2123" s="26">
        <f t="shared" si="21"/>
        <v>0</v>
      </c>
      <c r="AQ2123" s="25">
        <f t="shared" si="22"/>
        <v>1</v>
      </c>
      <c r="AR2123" s="26">
        <f t="shared" si="23"/>
        <v>0</v>
      </c>
      <c r="AT2123" s="74"/>
      <c r="AU2123">
        <f t="shared" si="121"/>
        <v>1309999.9669050002</v>
      </c>
      <c r="AY2123">
        <v>52400</v>
      </c>
      <c r="AZ2123">
        <v>64500</v>
      </c>
      <c r="BA2123">
        <f t="shared" si="107"/>
        <v>645000</v>
      </c>
      <c r="BL2123" s="16">
        <v>258</v>
      </c>
      <c r="BM2123">
        <f t="shared" si="108"/>
        <v>2580</v>
      </c>
    </row>
    <row r="2124" spans="1:65" x14ac:dyDescent="0.2">
      <c r="A2124" s="40">
        <v>41149</v>
      </c>
      <c r="B2124" s="13">
        <v>19</v>
      </c>
      <c r="C2124" s="14">
        <v>21.45</v>
      </c>
      <c r="D2124" s="31">
        <f t="shared" si="14"/>
        <v>2438.849850958653</v>
      </c>
      <c r="E2124" s="31">
        <f t="shared" si="15"/>
        <v>576.42464560181259</v>
      </c>
      <c r="F2124" s="16">
        <f t="shared" si="0"/>
        <v>3015.2744965604656</v>
      </c>
      <c r="G2124" s="16">
        <f t="shared" si="1"/>
        <v>19.468362128667021</v>
      </c>
      <c r="H2124" s="17">
        <f t="shared" si="2"/>
        <v>0.11421911421911424</v>
      </c>
      <c r="I2124">
        <v>16.489999999999998</v>
      </c>
      <c r="J2124" s="32">
        <f t="shared" si="16"/>
        <v>1.0098787412688575</v>
      </c>
      <c r="K2124" s="72">
        <f t="shared" ca="1" si="83"/>
        <v>740.3381440843682</v>
      </c>
      <c r="L2124" s="16">
        <v>744.96002199999998</v>
      </c>
      <c r="M2124" s="21">
        <f t="shared" ca="1" si="84"/>
        <v>-6.20419590198061E-3</v>
      </c>
      <c r="N2124" s="72"/>
      <c r="O2124" s="16"/>
      <c r="P2124" s="21"/>
      <c r="Q2124" s="33">
        <f t="shared" si="17"/>
        <v>0.99012125873114265</v>
      </c>
      <c r="R2124" s="5">
        <f t="shared" ca="1" si="109"/>
        <v>14.248435945934402</v>
      </c>
      <c r="S2124" s="16">
        <v>13.81</v>
      </c>
      <c r="T2124" s="75">
        <f t="shared" ca="1" si="110"/>
        <v>3.1747715129210798E-2</v>
      </c>
      <c r="U2124" s="5">
        <f t="shared" ca="1" si="122"/>
        <v>26.973917039058986</v>
      </c>
      <c r="V2124" s="85">
        <v>27.53</v>
      </c>
      <c r="W2124" s="36">
        <f t="shared" ca="1" si="123"/>
        <v>-2.0199163128987126E-2</v>
      </c>
      <c r="X2124" s="32">
        <f t="shared" si="18"/>
        <v>1.0197574825377147</v>
      </c>
      <c r="Y2124" s="72">
        <f t="shared" ca="1" si="124"/>
        <v>275936.34387384198</v>
      </c>
      <c r="Z2124" s="16">
        <v>270999.99315400003</v>
      </c>
      <c r="AA2124" s="36">
        <f t="shared" ca="1" si="125"/>
        <v>1.8215316769535101E-2</v>
      </c>
      <c r="AB2124" s="72"/>
      <c r="AC2124" s="16"/>
      <c r="AD2124" s="36"/>
      <c r="AE2124" s="34">
        <f t="shared" si="136"/>
        <v>15</v>
      </c>
      <c r="AH2124" s="25" t="str">
        <f t="shared" ca="1" si="7"/>
        <v>-</v>
      </c>
      <c r="AI2124" s="15">
        <f t="shared" ca="1" si="8"/>
        <v>18.644388156355529</v>
      </c>
      <c r="AJ2124" s="15">
        <f t="shared" ca="1" si="9"/>
        <v>19.144321901765196</v>
      </c>
      <c r="AK2124" s="17">
        <f t="shared" ca="1" si="10"/>
        <v>0.12904786233231413</v>
      </c>
      <c r="AL2124" s="17">
        <f t="shared" ca="1" si="11"/>
        <v>0.13491907273209147</v>
      </c>
      <c r="AM2124" s="26">
        <f t="shared" ca="1" si="12"/>
        <v>0</v>
      </c>
      <c r="AN2124" s="26">
        <f t="shared" ca="1" si="13"/>
        <v>0</v>
      </c>
      <c r="AO2124" s="25">
        <f t="shared" si="20"/>
        <v>0</v>
      </c>
      <c r="AP2124" s="26">
        <f t="shared" si="21"/>
        <v>0</v>
      </c>
      <c r="AQ2124" s="25">
        <f t="shared" si="22"/>
        <v>1</v>
      </c>
      <c r="AR2124" s="26">
        <f t="shared" si="23"/>
        <v>0</v>
      </c>
      <c r="AT2124" s="74"/>
      <c r="AU2124">
        <f t="shared" si="121"/>
        <v>1354999.9657700001</v>
      </c>
      <c r="AY2124">
        <v>54200</v>
      </c>
      <c r="AZ2124">
        <v>66250</v>
      </c>
      <c r="BA2124">
        <f t="shared" si="107"/>
        <v>662500</v>
      </c>
      <c r="BL2124" s="16">
        <v>265</v>
      </c>
      <c r="BM2124">
        <f t="shared" si="108"/>
        <v>2650</v>
      </c>
    </row>
    <row r="2125" spans="1:65" x14ac:dyDescent="0.2">
      <c r="A2125" s="40">
        <v>41150</v>
      </c>
      <c r="B2125" s="13">
        <v>19.25</v>
      </c>
      <c r="C2125" s="14">
        <v>21.7</v>
      </c>
      <c r="D2125" s="31">
        <f t="shared" si="14"/>
        <v>2276.2598608947428</v>
      </c>
      <c r="E2125" s="31">
        <f t="shared" si="15"/>
        <v>720.44375101972832</v>
      </c>
      <c r="F2125" s="16">
        <f t="shared" si="0"/>
        <v>2996.7036119144714</v>
      </c>
      <c r="G2125" s="16">
        <f t="shared" si="1"/>
        <v>19.839009598073229</v>
      </c>
      <c r="H2125" s="17">
        <f t="shared" si="2"/>
        <v>0.11290322580645162</v>
      </c>
      <c r="I2125">
        <v>17.059999999999999</v>
      </c>
      <c r="J2125" s="32">
        <f t="shared" si="16"/>
        <v>1.0127622582830624</v>
      </c>
      <c r="K2125" s="72">
        <f t="shared" ca="1" si="83"/>
        <v>749.75596340152242</v>
      </c>
      <c r="L2125" s="16">
        <v>746.23999000000003</v>
      </c>
      <c r="M2125" s="21">
        <f t="shared" ca="1" si="84"/>
        <v>4.7115853460525312E-3</v>
      </c>
      <c r="N2125" s="72"/>
      <c r="O2125" s="16"/>
      <c r="P2125" s="21"/>
      <c r="Q2125" s="33">
        <f t="shared" si="17"/>
        <v>0.98723774171693757</v>
      </c>
      <c r="R2125" s="5">
        <f t="shared" ca="1" si="109"/>
        <v>14.066007730468616</v>
      </c>
      <c r="S2125" s="16">
        <v>13.77</v>
      </c>
      <c r="T2125" s="75">
        <f t="shared" ca="1" si="110"/>
        <v>2.1496567209049865E-2</v>
      </c>
      <c r="U2125" s="5">
        <f t="shared" ca="1" si="122"/>
        <v>26.628757264644978</v>
      </c>
      <c r="V2125" s="85">
        <v>27.4</v>
      </c>
      <c r="W2125" s="36">
        <f t="shared" ca="1" si="123"/>
        <v>-2.8147545085949653E-2</v>
      </c>
      <c r="X2125" s="32">
        <f t="shared" si="18"/>
        <v>1.0255245165661249</v>
      </c>
      <c r="Y2125" s="72">
        <f t="shared" ca="1" si="124"/>
        <v>282960.86188857438</v>
      </c>
      <c r="Z2125" s="16">
        <v>273499.99309100001</v>
      </c>
      <c r="AA2125" s="36">
        <f t="shared" ca="1" si="125"/>
        <v>3.4591842912502412E-2</v>
      </c>
      <c r="AB2125" s="72"/>
      <c r="AC2125" s="16"/>
      <c r="AD2125" s="36"/>
      <c r="AE2125" s="34">
        <f t="shared" si="136"/>
        <v>14</v>
      </c>
      <c r="AH2125" s="25" t="str">
        <f t="shared" ca="1" si="7"/>
        <v>-</v>
      </c>
      <c r="AI2125" s="15">
        <f t="shared" ca="1" si="8"/>
        <v>18.613084178245465</v>
      </c>
      <c r="AJ2125" s="15">
        <f t="shared" ca="1" si="9"/>
        <v>19.161140549056974</v>
      </c>
      <c r="AK2125" s="17">
        <f t="shared" ca="1" si="10"/>
        <v>0.11364284441116718</v>
      </c>
      <c r="AL2125" s="17">
        <f t="shared" ca="1" si="11"/>
        <v>0.13547171723839571</v>
      </c>
      <c r="AM2125" s="26">
        <f t="shared" ca="1" si="12"/>
        <v>0</v>
      </c>
      <c r="AN2125" s="26">
        <f t="shared" ca="1" si="13"/>
        <v>0</v>
      </c>
      <c r="AO2125" s="25">
        <f t="shared" si="20"/>
        <v>0</v>
      </c>
      <c r="AP2125" s="26">
        <f t="shared" si="21"/>
        <v>0</v>
      </c>
      <c r="AQ2125" s="25">
        <f t="shared" si="22"/>
        <v>1</v>
      </c>
      <c r="AR2125" s="26">
        <f t="shared" si="23"/>
        <v>0</v>
      </c>
      <c r="AT2125" s="74"/>
      <c r="AU2125">
        <f t="shared" si="121"/>
        <v>1367499.9654550001</v>
      </c>
      <c r="AY2125">
        <v>54700</v>
      </c>
      <c r="AZ2125">
        <v>66500</v>
      </c>
      <c r="BA2125">
        <f t="shared" si="107"/>
        <v>665000</v>
      </c>
      <c r="BL2125" s="16">
        <v>266</v>
      </c>
      <c r="BM2125">
        <f t="shared" si="108"/>
        <v>2660</v>
      </c>
    </row>
    <row r="2126" spans="1:65" x14ac:dyDescent="0.2">
      <c r="A2126" s="44">
        <v>41151</v>
      </c>
      <c r="B2126" s="45">
        <v>19.7</v>
      </c>
      <c r="C2126" s="54">
        <v>22</v>
      </c>
      <c r="D2126" s="31">
        <f t="shared" si="14"/>
        <v>2113.6698708308327</v>
      </c>
      <c r="E2126" s="31">
        <f t="shared" si="15"/>
        <v>864.67680672158417</v>
      </c>
      <c r="F2126" s="31">
        <f t="shared" si="0"/>
        <v>2978.3466775524166</v>
      </c>
      <c r="G2126" s="31">
        <f t="shared" si="1"/>
        <v>20.367738470624914</v>
      </c>
      <c r="H2126" s="55">
        <f t="shared" si="2"/>
        <v>0.10454545454545461</v>
      </c>
      <c r="I2126" s="1">
        <v>17.829999999999998</v>
      </c>
      <c r="J2126" s="32">
        <f t="shared" si="16"/>
        <v>1.0203620060355096</v>
      </c>
      <c r="K2126" s="72">
        <f t="shared" ca="1" si="83"/>
        <v>764.99131041911778</v>
      </c>
      <c r="L2126" s="31">
        <v>762.88000499999998</v>
      </c>
      <c r="M2126" s="21">
        <f t="shared" ca="1" si="84"/>
        <v>2.7675458856963988E-3</v>
      </c>
      <c r="N2126" s="72"/>
      <c r="O2126" s="16"/>
      <c r="P2126" s="21"/>
      <c r="Q2126" s="33">
        <f t="shared" si="17"/>
        <v>0.97963799396449025</v>
      </c>
      <c r="R2126" s="5">
        <f t="shared" ca="1" si="109"/>
        <v>13.779021556335826</v>
      </c>
      <c r="S2126" s="31">
        <v>13.48</v>
      </c>
      <c r="T2126" s="75">
        <f t="shared" ca="1" si="110"/>
        <v>2.2182608036782282E-2</v>
      </c>
      <c r="U2126" s="5">
        <f t="shared" ca="1" si="122"/>
        <v>26.085649264422827</v>
      </c>
      <c r="V2126" s="85">
        <v>26.83</v>
      </c>
      <c r="W2126" s="36">
        <f t="shared" ca="1" si="123"/>
        <v>-2.7743225329003782E-2</v>
      </c>
      <c r="X2126" s="32">
        <f t="shared" si="18"/>
        <v>1.0407240120710195</v>
      </c>
      <c r="Y2126" s="72">
        <f t="shared" ca="1" si="124"/>
        <v>294464.78251922457</v>
      </c>
      <c r="Z2126" s="16">
        <v>284999.99280000001</v>
      </c>
      <c r="AA2126" s="36">
        <f t="shared" ca="1" si="125"/>
        <v>3.3209789327491371E-2</v>
      </c>
      <c r="AB2126" s="72"/>
      <c r="AC2126" s="16"/>
      <c r="AD2126" s="36"/>
      <c r="AE2126" s="1">
        <f t="shared" si="136"/>
        <v>13</v>
      </c>
      <c r="AH2126" s="25" t="str">
        <f t="shared" ca="1" si="7"/>
        <v>-</v>
      </c>
      <c r="AI2126" s="15">
        <f t="shared" ca="1" si="8"/>
        <v>18.615029501260395</v>
      </c>
      <c r="AJ2126" s="15">
        <f t="shared" ca="1" si="9"/>
        <v>19.198724714394167</v>
      </c>
      <c r="AK2126" s="17">
        <f t="shared" ca="1" si="10"/>
        <v>0.11342002801188021</v>
      </c>
      <c r="AL2126" s="17">
        <f t="shared" ca="1" si="11"/>
        <v>0.1350613637030422</v>
      </c>
      <c r="AM2126" s="26">
        <f t="shared" ca="1" si="12"/>
        <v>0</v>
      </c>
      <c r="AN2126" s="26">
        <f t="shared" ca="1" si="13"/>
        <v>0</v>
      </c>
      <c r="AO2126" s="25">
        <f t="shared" si="20"/>
        <v>0</v>
      </c>
      <c r="AP2126" s="26">
        <f t="shared" si="21"/>
        <v>0</v>
      </c>
      <c r="AQ2126" s="25">
        <f t="shared" si="22"/>
        <v>1</v>
      </c>
      <c r="AR2126" s="26">
        <f t="shared" si="23"/>
        <v>0</v>
      </c>
      <c r="AT2126" s="74"/>
      <c r="AU2126">
        <f t="shared" si="121"/>
        <v>1424999.9640000002</v>
      </c>
      <c r="AY2126">
        <v>57000</v>
      </c>
      <c r="AZ2126">
        <v>69000</v>
      </c>
      <c r="BA2126">
        <f t="shared" si="107"/>
        <v>690000</v>
      </c>
      <c r="BL2126" s="16">
        <v>276</v>
      </c>
      <c r="BM2126">
        <f t="shared" si="108"/>
        <v>2760</v>
      </c>
    </row>
    <row r="2127" spans="1:65" x14ac:dyDescent="0.2">
      <c r="A2127" s="40">
        <v>41152</v>
      </c>
      <c r="B2127" s="13">
        <v>18.95</v>
      </c>
      <c r="C2127" s="14">
        <v>21.2</v>
      </c>
      <c r="D2127" s="31">
        <f t="shared" si="14"/>
        <v>1951.0798807669225</v>
      </c>
      <c r="E2127" s="31">
        <f t="shared" si="15"/>
        <v>1010.2687523697219</v>
      </c>
      <c r="F2127" s="16">
        <f t="shared" si="0"/>
        <v>2961.3486331366444</v>
      </c>
      <c r="G2127" s="16">
        <f t="shared" si="1"/>
        <v>19.717591045308371</v>
      </c>
      <c r="H2127" s="17">
        <f t="shared" si="2"/>
        <v>0.10613207547169812</v>
      </c>
      <c r="I2127">
        <v>17.47</v>
      </c>
      <c r="J2127" s="32">
        <f t="shared" si="16"/>
        <v>0.96255451617156584</v>
      </c>
      <c r="K2127" s="72">
        <f t="shared" ca="1" si="83"/>
        <v>736.31582133147253</v>
      </c>
      <c r="L2127" s="16">
        <v>736.64001499999995</v>
      </c>
      <c r="M2127" s="21">
        <f t="shared" ca="1" si="84"/>
        <v>-4.4009782516011442E-4</v>
      </c>
      <c r="N2127" s="72"/>
      <c r="O2127" s="16"/>
      <c r="P2127" s="21"/>
      <c r="Q2127" s="33">
        <f t="shared" si="17"/>
        <v>1.0374454838284342</v>
      </c>
      <c r="R2127" s="5">
        <f t="shared" ca="1" si="109"/>
        <v>14.294388174975838</v>
      </c>
      <c r="S2127" s="16">
        <v>13.89</v>
      </c>
      <c r="T2127" s="75">
        <f t="shared" ca="1" si="110"/>
        <v>2.9113619508699593E-2</v>
      </c>
      <c r="U2127" s="5">
        <f t="shared" ca="1" si="122"/>
        <v>27.061512527781147</v>
      </c>
      <c r="V2127" s="85">
        <v>27.63</v>
      </c>
      <c r="W2127" s="36">
        <f t="shared" ca="1" si="123"/>
        <v>-2.0575008042665644E-2</v>
      </c>
      <c r="X2127" s="32">
        <f t="shared" si="18"/>
        <v>0.9251090323431318</v>
      </c>
      <c r="Y2127" s="72">
        <f t="shared" ca="1" si="124"/>
        <v>272394.10172715073</v>
      </c>
      <c r="Z2127" s="16">
        <v>264999.99330600002</v>
      </c>
      <c r="AA2127" s="36">
        <f t="shared" ca="1" si="125"/>
        <v>2.790229663369315E-2</v>
      </c>
      <c r="AB2127" s="72"/>
      <c r="AC2127" s="16"/>
      <c r="AD2127" s="36"/>
      <c r="AE2127" s="34">
        <f t="shared" si="136"/>
        <v>12</v>
      </c>
      <c r="AH2127" s="25" t="str">
        <f t="shared" ca="1" si="7"/>
        <v>-</v>
      </c>
      <c r="AI2127" s="15">
        <f t="shared" ca="1" si="8"/>
        <v>18.623541987109995</v>
      </c>
      <c r="AJ2127" s="15">
        <f t="shared" ca="1" si="9"/>
        <v>19.195379477148663</v>
      </c>
      <c r="AK2127" s="17">
        <f t="shared" ca="1" si="10"/>
        <v>0.1133617936769163</v>
      </c>
      <c r="AL2127" s="17">
        <f t="shared" ca="1" si="11"/>
        <v>0.13465708490795897</v>
      </c>
      <c r="AM2127" s="26">
        <f t="shared" ca="1" si="12"/>
        <v>0</v>
      </c>
      <c r="AN2127" s="26">
        <f t="shared" ca="1" si="13"/>
        <v>0</v>
      </c>
      <c r="AO2127" s="25">
        <f t="shared" si="20"/>
        <v>0</v>
      </c>
      <c r="AP2127" s="26">
        <f t="shared" si="21"/>
        <v>0</v>
      </c>
      <c r="AQ2127" s="25">
        <f t="shared" si="22"/>
        <v>1</v>
      </c>
      <c r="AR2127" s="26">
        <f t="shared" si="23"/>
        <v>0</v>
      </c>
      <c r="AT2127" s="74"/>
      <c r="AU2127">
        <f t="shared" si="121"/>
        <v>1324999.9665300001</v>
      </c>
      <c r="AY2127">
        <v>53000</v>
      </c>
      <c r="AZ2127">
        <v>65250</v>
      </c>
      <c r="BA2127">
        <f t="shared" si="107"/>
        <v>652500</v>
      </c>
      <c r="BL2127" s="16">
        <v>261</v>
      </c>
      <c r="BM2127">
        <f t="shared" si="108"/>
        <v>2610</v>
      </c>
    </row>
    <row r="2128" spans="1:65" x14ac:dyDescent="0.2">
      <c r="A2128" s="40">
        <v>41156</v>
      </c>
      <c r="B2128" s="13">
        <v>18.649999999999999</v>
      </c>
      <c r="C2128" s="14">
        <v>20.75</v>
      </c>
      <c r="D2128" s="31">
        <f t="shared" si="14"/>
        <v>1788.4898907030124</v>
      </c>
      <c r="E2128" s="31">
        <f t="shared" si="15"/>
        <v>1155.6027293372267</v>
      </c>
      <c r="F2128" s="16">
        <f t="shared" si="0"/>
        <v>2944.0926200402391</v>
      </c>
      <c r="G2128" s="16">
        <f t="shared" si="1"/>
        <v>19.474283079645438</v>
      </c>
      <c r="H2128" s="17">
        <f t="shared" si="2"/>
        <v>0.10120481927710845</v>
      </c>
      <c r="I2128">
        <v>17.98</v>
      </c>
      <c r="J2128" s="32">
        <f t="shared" si="16"/>
        <v>0.98190518531463111</v>
      </c>
      <c r="K2128" s="72">
        <f t="shared" ca="1" si="83"/>
        <v>722.9628480462793</v>
      </c>
      <c r="L2128" s="16">
        <v>731.52002000000005</v>
      </c>
      <c r="M2128" s="21">
        <f t="shared" ca="1" si="84"/>
        <v>-1.16977959861177E-2</v>
      </c>
      <c r="N2128" s="72"/>
      <c r="O2128" s="16"/>
      <c r="P2128" s="21"/>
      <c r="Q2128" s="33">
        <f t="shared" si="17"/>
        <v>1.0180948146853688</v>
      </c>
      <c r="R2128" s="5">
        <f t="shared" ca="1" si="109"/>
        <v>14.552436219433353</v>
      </c>
      <c r="S2128" s="16">
        <v>14.01</v>
      </c>
      <c r="T2128" s="75">
        <f t="shared" ca="1" si="110"/>
        <v>3.8717788681895335E-2</v>
      </c>
      <c r="U2128" s="5">
        <f t="shared" ca="1" si="122"/>
        <v>27.550242355300036</v>
      </c>
      <c r="V2128" s="85">
        <v>27.92</v>
      </c>
      <c r="W2128" s="36">
        <f t="shared" ca="1" si="123"/>
        <v>-1.3243468649712256E-2</v>
      </c>
      <c r="X2128" s="32">
        <f t="shared" si="18"/>
        <v>0.96381037062926223</v>
      </c>
      <c r="Y2128" s="72">
        <f t="shared" ca="1" si="124"/>
        <v>262518.98180985654</v>
      </c>
      <c r="Z2128" s="16">
        <v>261499.99339399999</v>
      </c>
      <c r="AA2128" s="36">
        <f t="shared" ca="1" si="125"/>
        <v>3.8967053215991972E-3</v>
      </c>
      <c r="AB2128" s="72"/>
      <c r="AC2128" s="16"/>
      <c r="AD2128" s="36"/>
      <c r="AE2128" s="34">
        <f t="shared" si="136"/>
        <v>11</v>
      </c>
      <c r="AH2128" s="25" t="str">
        <f t="shared" ca="1" si="7"/>
        <v>-</v>
      </c>
      <c r="AI2128" s="15">
        <f t="shared" ca="1" si="8"/>
        <v>18.683785219261715</v>
      </c>
      <c r="AJ2128" s="15">
        <f t="shared" ca="1" si="9"/>
        <v>19.193423789230678</v>
      </c>
      <c r="AK2128" s="17">
        <f t="shared" ca="1" si="10"/>
        <v>0.10939593022310107</v>
      </c>
      <c r="AL2128" s="17">
        <f t="shared" ca="1" si="11"/>
        <v>0.13356998719094537</v>
      </c>
      <c r="AM2128" s="26">
        <f t="shared" ca="1" si="12"/>
        <v>0</v>
      </c>
      <c r="AN2128" s="26">
        <f t="shared" ca="1" si="13"/>
        <v>0</v>
      </c>
      <c r="AO2128" s="25">
        <f t="shared" si="20"/>
        <v>0</v>
      </c>
      <c r="AP2128" s="26">
        <f t="shared" si="21"/>
        <v>0</v>
      </c>
      <c r="AQ2128" s="25">
        <f t="shared" si="22"/>
        <v>1</v>
      </c>
      <c r="AR2128" s="26">
        <f t="shared" si="23"/>
        <v>0</v>
      </c>
      <c r="AT2128" s="74"/>
      <c r="AU2128">
        <f t="shared" si="121"/>
        <v>1307499.96697</v>
      </c>
      <c r="AY2128">
        <v>52300</v>
      </c>
      <c r="AZ2128">
        <v>63500</v>
      </c>
      <c r="BA2128">
        <f t="shared" si="107"/>
        <v>635000</v>
      </c>
      <c r="BL2128" s="16">
        <v>254</v>
      </c>
      <c r="BM2128">
        <f t="shared" si="108"/>
        <v>2540</v>
      </c>
    </row>
    <row r="2129" spans="1:65" x14ac:dyDescent="0.2">
      <c r="A2129" s="40">
        <v>41157</v>
      </c>
      <c r="B2129" s="13">
        <v>18.149999999999999</v>
      </c>
      <c r="C2129" s="14">
        <v>20.350000000000001</v>
      </c>
      <c r="D2129" s="31">
        <f t="shared" si="14"/>
        <v>1625.8999006391023</v>
      </c>
      <c r="E2129" s="31">
        <f t="shared" si="15"/>
        <v>1301.737828840452</v>
      </c>
      <c r="F2129" s="16">
        <f t="shared" si="0"/>
        <v>2927.6377294795543</v>
      </c>
      <c r="G2129" s="16">
        <f t="shared" si="1"/>
        <v>19.128202731373491</v>
      </c>
      <c r="H2129" s="17">
        <f t="shared" si="2"/>
        <v>0.10810810810810823</v>
      </c>
      <c r="I2129">
        <v>17.739999999999998</v>
      </c>
      <c r="J2129" s="32">
        <f t="shared" si="16"/>
        <v>0.97673905681846918</v>
      </c>
      <c r="K2129" s="72">
        <f t="shared" ca="1" si="83"/>
        <v>706.11726215600299</v>
      </c>
      <c r="L2129" s="16">
        <v>711.67999299999997</v>
      </c>
      <c r="M2129" s="21">
        <f t="shared" ca="1" si="84"/>
        <v>-7.8163372565076081E-3</v>
      </c>
      <c r="N2129" s="72"/>
      <c r="O2129" s="16"/>
      <c r="P2129" s="21"/>
      <c r="Q2129" s="33">
        <f t="shared" si="17"/>
        <v>1.0232609431815307</v>
      </c>
      <c r="R2129" s="5">
        <f t="shared" ca="1" si="109"/>
        <v>14.890319274526952</v>
      </c>
      <c r="S2129" s="16">
        <v>14.39</v>
      </c>
      <c r="T2129" s="75">
        <f t="shared" ca="1" si="110"/>
        <v>3.4768538883040413E-2</v>
      </c>
      <c r="U2129" s="5">
        <f t="shared" ca="1" si="122"/>
        <v>28.190121843285418</v>
      </c>
      <c r="V2129" s="85">
        <v>28.62</v>
      </c>
      <c r="W2129" s="36">
        <f t="shared" ca="1" si="123"/>
        <v>-1.5020201143067192E-2</v>
      </c>
      <c r="X2129" s="32">
        <f t="shared" si="18"/>
        <v>0.95347811363693835</v>
      </c>
      <c r="Y2129" s="72">
        <f t="shared" ca="1" si="124"/>
        <v>250289.63014182239</v>
      </c>
      <c r="Z2129" s="16">
        <v>247499.99374800001</v>
      </c>
      <c r="AA2129" s="36">
        <f t="shared" ca="1" si="125"/>
        <v>1.1271258441576922E-2</v>
      </c>
      <c r="AB2129" s="72"/>
      <c r="AC2129" s="16"/>
      <c r="AD2129" s="36"/>
      <c r="AE2129" s="34">
        <f t="shared" si="136"/>
        <v>10</v>
      </c>
      <c r="AH2129" s="25" t="str">
        <f t="shared" ca="1" si="7"/>
        <v>-</v>
      </c>
      <c r="AI2129" s="15">
        <f t="shared" ca="1" si="8"/>
        <v>18.741287106778962</v>
      </c>
      <c r="AJ2129" s="15">
        <f t="shared" ca="1" si="9"/>
        <v>19.180032100886567</v>
      </c>
      <c r="AK2129" s="17">
        <f t="shared" ca="1" si="10"/>
        <v>0.10785213290465588</v>
      </c>
      <c r="AL2129" s="17">
        <f t="shared" ca="1" si="11"/>
        <v>0.13193633298879806</v>
      </c>
      <c r="AM2129" s="26">
        <f t="shared" ca="1" si="12"/>
        <v>0</v>
      </c>
      <c r="AN2129" s="26">
        <f t="shared" ca="1" si="13"/>
        <v>0</v>
      </c>
      <c r="AO2129" s="25">
        <f t="shared" si="20"/>
        <v>0</v>
      </c>
      <c r="AP2129" s="26">
        <f t="shared" si="21"/>
        <v>0</v>
      </c>
      <c r="AQ2129" s="25">
        <f t="shared" si="22"/>
        <v>1</v>
      </c>
      <c r="AR2129" s="26">
        <f t="shared" si="23"/>
        <v>0</v>
      </c>
      <c r="AT2129" s="74"/>
      <c r="AU2129">
        <f t="shared" si="121"/>
        <v>1237499.9687399999</v>
      </c>
      <c r="AY2129">
        <v>49500</v>
      </c>
      <c r="AZ2129">
        <v>61500</v>
      </c>
      <c r="BA2129">
        <f t="shared" si="107"/>
        <v>615000</v>
      </c>
      <c r="BL2129" s="16">
        <v>246</v>
      </c>
      <c r="BM2129">
        <f t="shared" si="108"/>
        <v>2460</v>
      </c>
    </row>
    <row r="2130" spans="1:65" x14ac:dyDescent="0.2">
      <c r="A2130" s="44">
        <v>41158</v>
      </c>
      <c r="B2130" s="45">
        <v>16.100000000000001</v>
      </c>
      <c r="C2130" s="54">
        <v>18.55</v>
      </c>
      <c r="D2130" s="31">
        <f t="shared" si="14"/>
        <v>1463.3099105751921</v>
      </c>
      <c r="E2130" s="31">
        <f t="shared" si="15"/>
        <v>1446.7505226812368</v>
      </c>
      <c r="F2130" s="31">
        <f t="shared" si="0"/>
        <v>2910.060433256429</v>
      </c>
      <c r="G2130" s="31">
        <f t="shared" si="1"/>
        <v>17.318029268417153</v>
      </c>
      <c r="H2130" s="55">
        <f t="shared" si="2"/>
        <v>0.13207547169811318</v>
      </c>
      <c r="I2130" s="31">
        <v>15.63</v>
      </c>
      <c r="J2130" s="32">
        <f t="shared" si="16"/>
        <v>0.89993051026745119</v>
      </c>
      <c r="K2130" s="72">
        <f t="shared" ca="1" si="83"/>
        <v>635.43056175381662</v>
      </c>
      <c r="L2130" s="31">
        <v>638.71997099999999</v>
      </c>
      <c r="M2130" s="21">
        <f t="shared" ca="1" si="84"/>
        <v>-5.1500021848907684E-3</v>
      </c>
      <c r="N2130" s="72"/>
      <c r="O2130" s="16"/>
      <c r="P2130" s="21"/>
      <c r="Q2130" s="33">
        <f t="shared" si="17"/>
        <v>1.1000694897325487</v>
      </c>
      <c r="R2130" s="5">
        <f t="shared" ca="1" si="109"/>
        <v>16.379703540949571</v>
      </c>
      <c r="S2130" s="31">
        <v>15.9</v>
      </c>
      <c r="T2130" s="75">
        <f t="shared" ca="1" si="110"/>
        <v>3.0170034021985551E-2</v>
      </c>
      <c r="U2130" s="5">
        <f t="shared" ca="1" si="122"/>
        <v>31.010031273436198</v>
      </c>
      <c r="V2130" s="85">
        <v>31.65</v>
      </c>
      <c r="W2130" s="36">
        <f t="shared" ca="1" si="123"/>
        <v>-2.0220180934085334E-2</v>
      </c>
      <c r="X2130" s="32">
        <f t="shared" si="18"/>
        <v>0.79986102053490238</v>
      </c>
      <c r="Y2130" s="72">
        <f t="shared" ca="1" si="124"/>
        <v>200183.74340868965</v>
      </c>
      <c r="Z2130" s="16">
        <v>195999.99504899999</v>
      </c>
      <c r="AA2130" s="36">
        <f t="shared" ca="1" si="125"/>
        <v>2.1345655435571449E-2</v>
      </c>
      <c r="AB2130" s="72"/>
      <c r="AC2130" s="16"/>
      <c r="AD2130" s="36"/>
      <c r="AE2130" s="1">
        <f t="shared" si="136"/>
        <v>9</v>
      </c>
      <c r="AH2130" s="25" t="str">
        <f t="shared" ca="1" si="7"/>
        <v>-</v>
      </c>
      <c r="AI2130" s="15">
        <f t="shared" ca="1" si="8"/>
        <v>18.672996168869116</v>
      </c>
      <c r="AJ2130" s="15">
        <f t="shared" ca="1" si="9"/>
        <v>19.101413506595936</v>
      </c>
      <c r="AK2130" s="17">
        <f t="shared" ca="1" si="10"/>
        <v>0.11082819248448904</v>
      </c>
      <c r="AL2130" s="17">
        <f t="shared" ca="1" si="11"/>
        <v>0.13163841839098273</v>
      </c>
      <c r="AM2130" s="26">
        <f t="shared" ca="1" si="12"/>
        <v>0</v>
      </c>
      <c r="AN2130" s="26">
        <f t="shared" ca="1" si="13"/>
        <v>0</v>
      </c>
      <c r="AO2130" s="25">
        <f t="shared" si="20"/>
        <v>0</v>
      </c>
      <c r="AP2130" s="26">
        <f t="shared" si="21"/>
        <v>0</v>
      </c>
      <c r="AQ2130" s="25">
        <f t="shared" si="22"/>
        <v>1</v>
      </c>
      <c r="AR2130" s="26">
        <f t="shared" si="23"/>
        <v>0</v>
      </c>
      <c r="AT2130" s="74"/>
      <c r="AU2130">
        <f t="shared" si="121"/>
        <v>979999.97524499998</v>
      </c>
      <c r="AY2130">
        <v>39200</v>
      </c>
      <c r="AZ2130">
        <v>50250</v>
      </c>
      <c r="BA2130">
        <f t="shared" si="107"/>
        <v>502500</v>
      </c>
      <c r="BL2130" s="16">
        <v>201</v>
      </c>
      <c r="BM2130">
        <f t="shared" si="108"/>
        <v>2010</v>
      </c>
    </row>
    <row r="2131" spans="1:65" x14ac:dyDescent="0.2">
      <c r="A2131" s="44">
        <v>41159</v>
      </c>
      <c r="B2131" s="45">
        <v>15.1</v>
      </c>
      <c r="C2131" s="54">
        <v>17.55</v>
      </c>
      <c r="D2131" s="31">
        <f t="shared" si="14"/>
        <v>1300.719920511282</v>
      </c>
      <c r="E2131" s="31">
        <f t="shared" si="15"/>
        <v>1587.8663631140646</v>
      </c>
      <c r="F2131" s="31">
        <f t="shared" si="0"/>
        <v>2888.5862836253464</v>
      </c>
      <c r="G2131" s="31">
        <f t="shared" si="1"/>
        <v>16.446773891326153</v>
      </c>
      <c r="H2131" s="55">
        <f t="shared" si="2"/>
        <v>0.13960113960113962</v>
      </c>
      <c r="I2131" s="1">
        <v>14.38</v>
      </c>
      <c r="J2131" s="32">
        <f t="shared" si="16"/>
        <v>0.94268281309605539</v>
      </c>
      <c r="K2131" s="72">
        <f t="shared" ca="1" si="83"/>
        <v>598.98504906550352</v>
      </c>
      <c r="L2131" s="31">
        <v>602.23999000000003</v>
      </c>
      <c r="M2131" s="21">
        <f t="shared" ca="1" si="84"/>
        <v>-5.4047240112642088E-3</v>
      </c>
      <c r="N2131" s="72"/>
      <c r="O2131" s="16"/>
      <c r="P2131" s="21"/>
      <c r="Q2131" s="33">
        <f t="shared" si="17"/>
        <v>1.0573171869039446</v>
      </c>
      <c r="R2131" s="5">
        <f t="shared" ca="1" si="109"/>
        <v>17.317820602552271</v>
      </c>
      <c r="S2131" s="31">
        <v>16.790001</v>
      </c>
      <c r="T2131" s="75">
        <f t="shared" ca="1" si="110"/>
        <v>3.1436543842509025E-2</v>
      </c>
      <c r="U2131" s="5">
        <f t="shared" ca="1" si="122"/>
        <v>32.786316539649945</v>
      </c>
      <c r="V2131" s="85">
        <v>33.43</v>
      </c>
      <c r="W2131" s="36">
        <f t="shared" ca="1" si="123"/>
        <v>-1.925466528118619E-2</v>
      </c>
      <c r="X2131" s="32">
        <f t="shared" si="18"/>
        <v>0.8853656261921109</v>
      </c>
      <c r="Y2131" s="72">
        <f t="shared" ca="1" si="124"/>
        <v>177224.1408934214</v>
      </c>
      <c r="Z2131" s="16">
        <v>173599.99561400001</v>
      </c>
      <c r="AA2131" s="36">
        <f t="shared" ca="1" si="125"/>
        <v>2.0876413427334865E-2</v>
      </c>
      <c r="AB2131" s="72"/>
      <c r="AC2131" s="16"/>
      <c r="AD2131" s="36"/>
      <c r="AE2131" s="1">
        <f t="shared" si="136"/>
        <v>8</v>
      </c>
      <c r="AH2131" s="25" t="str">
        <f t="shared" ca="1" si="7"/>
        <v>-</v>
      </c>
      <c r="AI2131" s="15">
        <f t="shared" ca="1" si="8"/>
        <v>18.598394293097449</v>
      </c>
      <c r="AJ2131" s="15">
        <f t="shared" ca="1" si="9"/>
        <v>19.018609970746208</v>
      </c>
      <c r="AK2131" s="17">
        <f t="shared" ca="1" si="10"/>
        <v>0.1152778447836037</v>
      </c>
      <c r="AL2131" s="17">
        <f t="shared" ca="1" si="11"/>
        <v>0.13115296330026446</v>
      </c>
      <c r="AM2131" s="26">
        <f t="shared" ca="1" si="12"/>
        <v>0</v>
      </c>
      <c r="AN2131" s="26">
        <f t="shared" ca="1" si="13"/>
        <v>0</v>
      </c>
      <c r="AO2131" s="25">
        <f t="shared" si="20"/>
        <v>0</v>
      </c>
      <c r="AP2131" s="26">
        <f t="shared" si="21"/>
        <v>0</v>
      </c>
      <c r="AQ2131" s="25">
        <f t="shared" si="22"/>
        <v>1</v>
      </c>
      <c r="AR2131" s="26">
        <f t="shared" si="23"/>
        <v>0</v>
      </c>
      <c r="AT2131" s="74"/>
      <c r="AU2131">
        <f t="shared" si="121"/>
        <v>867999.97807000007</v>
      </c>
      <c r="AY2131">
        <v>34720</v>
      </c>
      <c r="AZ2131">
        <v>43750</v>
      </c>
      <c r="BA2131">
        <f t="shared" si="107"/>
        <v>437500</v>
      </c>
      <c r="BL2131" s="16">
        <v>175</v>
      </c>
      <c r="BM2131">
        <f t="shared" si="108"/>
        <v>1750</v>
      </c>
    </row>
    <row r="2132" spans="1:65" x14ac:dyDescent="0.2">
      <c r="A2132" s="44">
        <v>41162</v>
      </c>
      <c r="B2132" s="45">
        <v>16.5</v>
      </c>
      <c r="C2132" s="54">
        <v>18.55</v>
      </c>
      <c r="D2132" s="31">
        <f t="shared" si="14"/>
        <v>1138.1299304473719</v>
      </c>
      <c r="E2132" s="31">
        <f t="shared" si="15"/>
        <v>1727.7586052773149</v>
      </c>
      <c r="F2132" s="31">
        <f t="shared" si="0"/>
        <v>2865.8885357246868</v>
      </c>
      <c r="G2132" s="31">
        <f t="shared" si="1"/>
        <v>17.735883774496788</v>
      </c>
      <c r="H2132" s="55">
        <f t="shared" si="2"/>
        <v>0.11051212938005395</v>
      </c>
      <c r="I2132" s="1">
        <v>16.28</v>
      </c>
      <c r="J2132" s="32">
        <f t="shared" si="16"/>
        <v>1.0699070833946438</v>
      </c>
      <c r="K2132" s="72">
        <f t="shared" ca="1" si="83"/>
        <v>640.83222033200514</v>
      </c>
      <c r="L2132" s="31">
        <v>635.52002000000005</v>
      </c>
      <c r="M2132" s="21">
        <f t="shared" ca="1" si="84"/>
        <v>8.3588245292494333E-3</v>
      </c>
      <c r="N2132" s="72"/>
      <c r="O2132" s="16"/>
      <c r="P2132" s="21"/>
      <c r="Q2132" s="33">
        <f t="shared" si="17"/>
        <v>0.93009291660535631</v>
      </c>
      <c r="R2132" s="5">
        <f t="shared" ca="1" si="109"/>
        <v>16.106511269446997</v>
      </c>
      <c r="S2132" s="31">
        <v>15.85</v>
      </c>
      <c r="T2132" s="75">
        <f t="shared" ca="1" si="110"/>
        <v>1.6183676305804275E-2</v>
      </c>
      <c r="U2132" s="5">
        <f t="shared" ca="1" si="122"/>
        <v>30.493276788823678</v>
      </c>
      <c r="V2132" s="85">
        <v>31.53</v>
      </c>
      <c r="W2132" s="36">
        <f t="shared" ca="1" si="123"/>
        <v>-3.2880533180346429E-2</v>
      </c>
      <c r="X2132" s="32">
        <f t="shared" si="18"/>
        <v>1.1398141667892874</v>
      </c>
      <c r="Y2132" s="72">
        <f t="shared" ca="1" si="124"/>
        <v>201989.29206490132</v>
      </c>
      <c r="Z2132" s="16">
        <v>193149.99512100001</v>
      </c>
      <c r="AA2132" s="36">
        <f t="shared" ca="1" si="125"/>
        <v>4.5763899390025238E-2</v>
      </c>
      <c r="AB2132" s="72"/>
      <c r="AC2132" s="16"/>
      <c r="AD2132" s="36"/>
      <c r="AE2132" s="1">
        <f t="shared" si="136"/>
        <v>7</v>
      </c>
      <c r="AH2132" s="25" t="str">
        <f t="shared" ca="1" si="7"/>
        <v>-</v>
      </c>
      <c r="AI2132" s="15">
        <f t="shared" ca="1" si="8"/>
        <v>18.59304060213951</v>
      </c>
      <c r="AJ2132" s="15">
        <f t="shared" ca="1" si="9"/>
        <v>18.960415735076452</v>
      </c>
      <c r="AK2132" s="17">
        <f t="shared" ca="1" si="10"/>
        <v>0.11627229058937026</v>
      </c>
      <c r="AL2132" s="17">
        <f t="shared" ca="1" si="11"/>
        <v>0.12855997138651781</v>
      </c>
      <c r="AM2132" s="26">
        <f t="shared" ca="1" si="12"/>
        <v>0</v>
      </c>
      <c r="AN2132" s="26">
        <f t="shared" ca="1" si="13"/>
        <v>0</v>
      </c>
      <c r="AO2132" s="25">
        <f t="shared" si="20"/>
        <v>0</v>
      </c>
      <c r="AP2132" s="26">
        <f t="shared" si="21"/>
        <v>0</v>
      </c>
      <c r="AQ2132" s="25">
        <f t="shared" si="22"/>
        <v>1</v>
      </c>
      <c r="AR2132" s="26">
        <f t="shared" si="23"/>
        <v>0</v>
      </c>
      <c r="AT2132" s="74"/>
      <c r="AU2132">
        <f t="shared" si="121"/>
        <v>965749.97560500004</v>
      </c>
      <c r="AY2132">
        <v>38630</v>
      </c>
      <c r="AZ2132">
        <v>48000</v>
      </c>
      <c r="BA2132">
        <f t="shared" si="107"/>
        <v>480000</v>
      </c>
      <c r="BL2132" s="16">
        <v>192</v>
      </c>
      <c r="BM2132">
        <f t="shared" si="108"/>
        <v>1920</v>
      </c>
    </row>
    <row r="2133" spans="1:65" x14ac:dyDescent="0.2">
      <c r="A2133" s="44">
        <v>41163</v>
      </c>
      <c r="B2133" s="45">
        <v>16.600000000000001</v>
      </c>
      <c r="C2133" s="54">
        <v>18.350000000000001</v>
      </c>
      <c r="D2133" s="31">
        <f t="shared" si="14"/>
        <v>975.53994038346161</v>
      </c>
      <c r="E2133" s="31">
        <f t="shared" si="15"/>
        <v>1872.3804293233807</v>
      </c>
      <c r="F2133" s="31">
        <f t="shared" si="0"/>
        <v>2847.9203697068424</v>
      </c>
      <c r="G2133" s="31">
        <f t="shared" si="1"/>
        <v>17.750546829247618</v>
      </c>
      <c r="H2133" s="55">
        <f t="shared" si="2"/>
        <v>9.5367847411444107E-2</v>
      </c>
      <c r="I2133" s="1">
        <v>16.41</v>
      </c>
      <c r="J2133" s="32">
        <f t="shared" si="16"/>
        <v>0.99455189493480378</v>
      </c>
      <c r="K2133" s="72">
        <f t="shared" ca="1" si="83"/>
        <v>637.31491595510579</v>
      </c>
      <c r="L2133" s="31">
        <v>631.03997800000002</v>
      </c>
      <c r="M2133" s="21">
        <f t="shared" ca="1" si="84"/>
        <v>9.943804154838776E-3</v>
      </c>
      <c r="N2133" s="72"/>
      <c r="O2133" s="16"/>
      <c r="P2133" s="21"/>
      <c r="Q2133" s="33">
        <f t="shared" si="17"/>
        <v>1.0054481050651962</v>
      </c>
      <c r="R2133" s="5">
        <f t="shared" ca="1" si="109"/>
        <v>16.193586603452527</v>
      </c>
      <c r="S2133" s="31">
        <v>15.96</v>
      </c>
      <c r="T2133" s="75">
        <f t="shared" ca="1" si="110"/>
        <v>1.4635752096022933E-2</v>
      </c>
      <c r="U2133" s="5">
        <f t="shared" ca="1" si="122"/>
        <v>30.6583577264546</v>
      </c>
      <c r="V2133" s="85">
        <v>31.67</v>
      </c>
      <c r="W2133" s="36">
        <f t="shared" ca="1" si="123"/>
        <v>-3.194323566610046E-2</v>
      </c>
      <c r="X2133" s="32">
        <f t="shared" si="18"/>
        <v>0.98910378986960767</v>
      </c>
      <c r="Y2133" s="72">
        <f t="shared" ca="1" si="124"/>
        <v>199775.22559622678</v>
      </c>
      <c r="Z2133" s="16">
        <v>190299.99519300001</v>
      </c>
      <c r="AA2133" s="36">
        <f t="shared" ca="1" si="125"/>
        <v>4.9791017564751405E-2</v>
      </c>
      <c r="AB2133" s="72"/>
      <c r="AC2133" s="16"/>
      <c r="AD2133" s="36"/>
      <c r="AE2133" s="1">
        <f t="shared" si="136"/>
        <v>6</v>
      </c>
      <c r="AH2133" s="25" t="str">
        <f t="shared" ca="1" si="7"/>
        <v>-</v>
      </c>
      <c r="AI2133" s="15">
        <f t="shared" ca="1" si="8"/>
        <v>18.590691826711641</v>
      </c>
      <c r="AJ2133" s="15">
        <f t="shared" ca="1" si="9"/>
        <v>18.929364546634943</v>
      </c>
      <c r="AK2133" s="17">
        <f t="shared" ca="1" si="10"/>
        <v>0.11447825257932792</v>
      </c>
      <c r="AL2133" s="17">
        <f t="shared" ca="1" si="11"/>
        <v>0.1238748574541287</v>
      </c>
      <c r="AM2133" s="26">
        <f t="shared" ca="1" si="12"/>
        <v>0</v>
      </c>
      <c r="AN2133" s="26">
        <f t="shared" ca="1" si="13"/>
        <v>0</v>
      </c>
      <c r="AO2133" s="25">
        <f t="shared" si="20"/>
        <v>0</v>
      </c>
      <c r="AP2133" s="26">
        <f t="shared" si="21"/>
        <v>0</v>
      </c>
      <c r="AQ2133" s="25">
        <f t="shared" si="22"/>
        <v>1</v>
      </c>
      <c r="AR2133" s="26">
        <f t="shared" si="23"/>
        <v>0</v>
      </c>
      <c r="AT2133" s="74"/>
      <c r="AU2133">
        <f t="shared" si="121"/>
        <v>951499.97596499999</v>
      </c>
      <c r="AY2133">
        <v>38060</v>
      </c>
      <c r="AZ2133">
        <v>46000</v>
      </c>
      <c r="BA2133">
        <f t="shared" si="107"/>
        <v>460000</v>
      </c>
      <c r="BL2133" s="16">
        <v>184</v>
      </c>
      <c r="BM2133">
        <f t="shared" si="108"/>
        <v>1840</v>
      </c>
    </row>
    <row r="2134" spans="1:65" x14ac:dyDescent="0.2">
      <c r="A2134" s="44">
        <v>41164</v>
      </c>
      <c r="B2134" s="45">
        <v>15.8</v>
      </c>
      <c r="C2134" s="54">
        <v>17.600000000000001</v>
      </c>
      <c r="D2134" s="31">
        <f t="shared" si="14"/>
        <v>812.94995031955136</v>
      </c>
      <c r="E2134" s="31">
        <f t="shared" si="15"/>
        <v>2019.4645620242477</v>
      </c>
      <c r="F2134" s="31">
        <f t="shared" si="0"/>
        <v>2832.4145123437993</v>
      </c>
      <c r="G2134" s="31">
        <f t="shared" si="1"/>
        <v>17.083370140846963</v>
      </c>
      <c r="H2134" s="55">
        <f t="shared" si="2"/>
        <v>0.10227272727272729</v>
      </c>
      <c r="I2134" s="1">
        <v>15.8</v>
      </c>
      <c r="J2134" s="32">
        <f t="shared" si="16"/>
        <v>0.9571737573276593</v>
      </c>
      <c r="K2134" s="72">
        <f t="shared" ca="1" si="83"/>
        <v>609.99624336728959</v>
      </c>
      <c r="L2134" s="31">
        <v>613.11999500000002</v>
      </c>
      <c r="M2134" s="21">
        <f t="shared" ca="1" si="84"/>
        <v>-5.0948454759013736E-3</v>
      </c>
      <c r="N2134" s="72"/>
      <c r="O2134" s="16"/>
      <c r="P2134" s="21"/>
      <c r="Q2134" s="33">
        <f t="shared" si="17"/>
        <v>1.0428262426723407</v>
      </c>
      <c r="R2134" s="5">
        <f t="shared" ca="1" si="109"/>
        <v>16.886393578813582</v>
      </c>
      <c r="S2134" s="31">
        <v>16.389999</v>
      </c>
      <c r="T2134" s="75">
        <f t="shared" ca="1" si="110"/>
        <v>3.028643130567503E-2</v>
      </c>
      <c r="U2134" s="5">
        <f t="shared" ca="1" si="122"/>
        <v>31.970245441704396</v>
      </c>
      <c r="V2134" s="85">
        <v>32.5</v>
      </c>
      <c r="W2134" s="36">
        <f t="shared" ca="1" si="123"/>
        <v>-1.6300140255249354E-2</v>
      </c>
      <c r="X2134" s="32">
        <f t="shared" si="18"/>
        <v>0.91434751465531861</v>
      </c>
      <c r="Y2134" s="72">
        <f t="shared" ca="1" si="124"/>
        <v>182651.9593252902</v>
      </c>
      <c r="Z2134" s="16">
        <v>179499.99546500001</v>
      </c>
      <c r="AA2134" s="36">
        <f t="shared" ca="1" si="125"/>
        <v>1.7559687687595357E-2</v>
      </c>
      <c r="AB2134" s="72"/>
      <c r="AC2134" s="16"/>
      <c r="AD2134" s="36"/>
      <c r="AE2134" s="1">
        <f t="shared" si="136"/>
        <v>5</v>
      </c>
      <c r="AH2134" s="25" t="str">
        <f t="shared" ca="1" si="7"/>
        <v>-</v>
      </c>
      <c r="AI2134" s="15">
        <f t="shared" ca="1" si="8"/>
        <v>18.57012197687591</v>
      </c>
      <c r="AJ2134" s="15">
        <f t="shared" ca="1" si="9"/>
        <v>18.880917854607794</v>
      </c>
      <c r="AK2134" s="17">
        <f t="shared" ca="1" si="10"/>
        <v>0.1146562372452644</v>
      </c>
      <c r="AL2134" s="17">
        <f t="shared" ca="1" si="11"/>
        <v>0.11793813578538651</v>
      </c>
      <c r="AM2134" s="26">
        <f t="shared" ca="1" si="12"/>
        <v>0</v>
      </c>
      <c r="AN2134" s="26">
        <f t="shared" ca="1" si="13"/>
        <v>0</v>
      </c>
      <c r="AO2134" s="25">
        <f t="shared" si="20"/>
        <v>0</v>
      </c>
      <c r="AP2134" s="26">
        <f t="shared" si="21"/>
        <v>0</v>
      </c>
      <c r="AQ2134" s="25">
        <f t="shared" si="22"/>
        <v>1</v>
      </c>
      <c r="AR2134" s="26">
        <f t="shared" si="23"/>
        <v>0</v>
      </c>
      <c r="AT2134" s="74"/>
      <c r="AU2134">
        <f t="shared" si="121"/>
        <v>897499.9773250001</v>
      </c>
      <c r="AY2134">
        <v>35900</v>
      </c>
      <c r="AZ2134">
        <v>44250</v>
      </c>
      <c r="BA2134">
        <f t="shared" si="107"/>
        <v>442500</v>
      </c>
      <c r="BL2134" s="16">
        <v>177</v>
      </c>
      <c r="BM2134">
        <f t="shared" si="108"/>
        <v>1770</v>
      </c>
    </row>
    <row r="2135" spans="1:65" x14ac:dyDescent="0.2">
      <c r="A2135" s="44">
        <v>41165</v>
      </c>
      <c r="B2135" s="45">
        <v>14.9</v>
      </c>
      <c r="C2135" s="54">
        <v>16.45</v>
      </c>
      <c r="D2135" s="31">
        <f t="shared" si="14"/>
        <v>650.35996025564111</v>
      </c>
      <c r="E2135" s="31">
        <f t="shared" si="15"/>
        <v>2165.4260303770761</v>
      </c>
      <c r="F2135" s="31">
        <f t="shared" si="0"/>
        <v>2815.7859906327171</v>
      </c>
      <c r="G2135" s="31">
        <f t="shared" si="1"/>
        <v>16.091997672497214</v>
      </c>
      <c r="H2135" s="55">
        <f t="shared" si="2"/>
        <v>9.4224924012157985E-2</v>
      </c>
      <c r="I2135" s="1">
        <v>14.05</v>
      </c>
      <c r="J2135" s="32">
        <f t="shared" si="16"/>
        <v>0.93643846264339126</v>
      </c>
      <c r="K2135" s="72">
        <f t="shared" ca="1" si="83"/>
        <v>571.20065670150098</v>
      </c>
      <c r="L2135" s="31">
        <v>567.67999299999997</v>
      </c>
      <c r="M2135" s="21">
        <f t="shared" ca="1" si="84"/>
        <v>6.2018456611364278E-3</v>
      </c>
      <c r="N2135" s="72"/>
      <c r="O2135" s="16"/>
      <c r="P2135" s="21"/>
      <c r="Q2135" s="33">
        <f t="shared" si="17"/>
        <v>1.0635615373566087</v>
      </c>
      <c r="R2135" s="5">
        <f t="shared" ca="1" si="109"/>
        <v>17.958970536830886</v>
      </c>
      <c r="S2135" s="31">
        <v>17.610001</v>
      </c>
      <c r="T2135" s="75">
        <f t="shared" ca="1" si="110"/>
        <v>1.9816554061006915E-2</v>
      </c>
      <c r="U2135" s="5">
        <f t="shared" ca="1" si="122"/>
        <v>34.001159307371772</v>
      </c>
      <c r="V2135" s="85">
        <v>34.86</v>
      </c>
      <c r="W2135" s="36">
        <f t="shared" ca="1" si="123"/>
        <v>-2.4636852915324942E-2</v>
      </c>
      <c r="X2135" s="32">
        <f t="shared" si="18"/>
        <v>0.87287692528678251</v>
      </c>
      <c r="Y2135" s="72">
        <f t="shared" ca="1" si="124"/>
        <v>159422.18788973065</v>
      </c>
      <c r="Z2135" s="16">
        <v>153499.99612200001</v>
      </c>
      <c r="AA2135" s="36">
        <f t="shared" ca="1" si="125"/>
        <v>3.8581054836143089E-2</v>
      </c>
      <c r="AB2135" s="72"/>
      <c r="AC2135" s="16"/>
      <c r="AD2135" s="36"/>
      <c r="AE2135" s="1">
        <f t="shared" si="136"/>
        <v>4</v>
      </c>
      <c r="AH2135" s="25" t="str">
        <f t="shared" ca="1" si="7"/>
        <v>-</v>
      </c>
      <c r="AI2135" s="15">
        <f t="shared" ca="1" si="8"/>
        <v>18.463651874380258</v>
      </c>
      <c r="AJ2135" s="15">
        <f t="shared" ca="1" si="9"/>
        <v>18.823650884001665</v>
      </c>
      <c r="AK2135" s="17">
        <f t="shared" ca="1" si="10"/>
        <v>0.11234237322927269</v>
      </c>
      <c r="AL2135" s="17">
        <f t="shared" ca="1" si="11"/>
        <v>0.11099386020281304</v>
      </c>
      <c r="AM2135" s="26">
        <f t="shared" ca="1" si="12"/>
        <v>0</v>
      </c>
      <c r="AN2135" s="26">
        <f t="shared" ca="1" si="13"/>
        <v>1</v>
      </c>
      <c r="AO2135" s="25">
        <f t="shared" si="20"/>
        <v>0</v>
      </c>
      <c r="AP2135" s="26">
        <f t="shared" si="21"/>
        <v>0</v>
      </c>
      <c r="AQ2135" s="25">
        <f t="shared" si="22"/>
        <v>1</v>
      </c>
      <c r="AR2135" s="26">
        <f t="shared" si="23"/>
        <v>0</v>
      </c>
      <c r="AT2135" s="74"/>
      <c r="AU2135">
        <f t="shared" si="121"/>
        <v>767499.98061000009</v>
      </c>
      <c r="AY2135">
        <v>30700</v>
      </c>
      <c r="AZ2135">
        <v>38000</v>
      </c>
      <c r="BA2135">
        <f t="shared" si="107"/>
        <v>380000</v>
      </c>
      <c r="BL2135" s="16">
        <v>152</v>
      </c>
      <c r="BM2135">
        <f t="shared" si="108"/>
        <v>1520</v>
      </c>
    </row>
    <row r="2136" spans="1:65" x14ac:dyDescent="0.2">
      <c r="A2136" s="44">
        <v>41166</v>
      </c>
      <c r="B2136" s="45">
        <v>15.75</v>
      </c>
      <c r="C2136" s="54">
        <v>17.350000000000001</v>
      </c>
      <c r="D2136" s="31">
        <f t="shared" si="14"/>
        <v>487.76997019173086</v>
      </c>
      <c r="E2136" s="31">
        <f t="shared" si="15"/>
        <v>2312.6959909820771</v>
      </c>
      <c r="F2136" s="31">
        <f t="shared" si="0"/>
        <v>2800.465961173808</v>
      </c>
      <c r="G2136" s="31">
        <f t="shared" si="1"/>
        <v>17.071320679084543</v>
      </c>
      <c r="H2136" s="55">
        <f t="shared" si="2"/>
        <v>9.2219020172910726E-2</v>
      </c>
      <c r="I2136" s="1">
        <v>14.51</v>
      </c>
      <c r="J2136" s="32">
        <f t="shared" si="16"/>
        <v>1.055085886975474</v>
      </c>
      <c r="K2136" s="72">
        <f t="shared" ca="1" si="83"/>
        <v>602.64118204179317</v>
      </c>
      <c r="L2136" s="31">
        <v>587.52002000000005</v>
      </c>
      <c r="M2136" s="21">
        <f t="shared" ca="1" si="84"/>
        <v>2.5737271117660172E-2</v>
      </c>
      <c r="N2136" s="72"/>
      <c r="O2136" s="16"/>
      <c r="P2136" s="21"/>
      <c r="Q2136" s="33">
        <f t="shared" si="17"/>
        <v>0.94491411302452599</v>
      </c>
      <c r="R2136" s="5">
        <f t="shared" ca="1" si="109"/>
        <v>16.968977780896612</v>
      </c>
      <c r="S2136" s="31">
        <v>17.02</v>
      </c>
      <c r="T2136" s="75">
        <f t="shared" ca="1" si="110"/>
        <v>-2.9977802058394568E-3</v>
      </c>
      <c r="U2136" s="5">
        <f t="shared" ca="1" si="122"/>
        <v>32.127075366727759</v>
      </c>
      <c r="V2136" s="85">
        <v>33.67</v>
      </c>
      <c r="W2136" s="36">
        <f t="shared" ca="1" si="123"/>
        <v>-4.5824907433093046E-2</v>
      </c>
      <c r="X2136" s="32">
        <f t="shared" si="18"/>
        <v>1.110171773950948</v>
      </c>
      <c r="Y2136" s="72">
        <f t="shared" ca="1" si="124"/>
        <v>176974.36513319617</v>
      </c>
      <c r="Z2136" s="16">
        <v>163399.995872</v>
      </c>
      <c r="AA2136" s="36">
        <f t="shared" ca="1" si="125"/>
        <v>8.3074477381441969E-2</v>
      </c>
      <c r="AB2136" s="72"/>
      <c r="AC2136" s="16"/>
      <c r="AD2136" s="36"/>
      <c r="AE2136" s="1">
        <f t="shared" si="136"/>
        <v>3</v>
      </c>
      <c r="AH2136" s="25" t="str">
        <f t="shared" ca="1" si="7"/>
        <v>-</v>
      </c>
      <c r="AI2136" s="15">
        <f t="shared" ca="1" si="8"/>
        <v>18.400703868444698</v>
      </c>
      <c r="AJ2136" s="15">
        <f t="shared" ca="1" si="9"/>
        <v>18.785146510320804</v>
      </c>
      <c r="AK2136" s="17">
        <f t="shared" ca="1" si="10"/>
        <v>0.10569963130840561</v>
      </c>
      <c r="AL2136" s="17">
        <f t="shared" ca="1" si="11"/>
        <v>0.11013990190479643</v>
      </c>
      <c r="AM2136" s="26">
        <f t="shared" ca="1" si="12"/>
        <v>0</v>
      </c>
      <c r="AN2136" s="26">
        <f t="shared" ca="1" si="13"/>
        <v>0</v>
      </c>
      <c r="AO2136" s="25">
        <f t="shared" si="20"/>
        <v>0</v>
      </c>
      <c r="AP2136" s="26">
        <f t="shared" si="21"/>
        <v>0</v>
      </c>
      <c r="AQ2136" s="25">
        <f t="shared" si="22"/>
        <v>1</v>
      </c>
      <c r="AR2136" s="26">
        <f t="shared" si="23"/>
        <v>0</v>
      </c>
      <c r="AT2136" s="74"/>
      <c r="AU2136">
        <f t="shared" si="121"/>
        <v>816999.97936</v>
      </c>
      <c r="AY2136">
        <v>32680</v>
      </c>
      <c r="AZ2136">
        <v>39750</v>
      </c>
      <c r="BA2136">
        <f t="shared" si="107"/>
        <v>397500</v>
      </c>
      <c r="BL2136" s="16">
        <v>159</v>
      </c>
      <c r="BM2136">
        <f t="shared" si="108"/>
        <v>1590</v>
      </c>
    </row>
    <row r="2137" spans="1:65" x14ac:dyDescent="0.2">
      <c r="A2137" s="40">
        <v>41169</v>
      </c>
      <c r="B2137" s="13">
        <v>15</v>
      </c>
      <c r="C2137" s="14">
        <v>16.850000000000001</v>
      </c>
      <c r="D2137" s="31">
        <f t="shared" si="14"/>
        <v>325.17998012782061</v>
      </c>
      <c r="E2137" s="31">
        <f t="shared" si="15"/>
        <v>2460.2920914723704</v>
      </c>
      <c r="F2137" s="16">
        <f t="shared" si="0"/>
        <v>2785.4720716001912</v>
      </c>
      <c r="G2137" s="16">
        <f t="shared" si="1"/>
        <v>16.634028362958645</v>
      </c>
      <c r="H2137" s="17">
        <f t="shared" si="2"/>
        <v>0.10979228486646897</v>
      </c>
      <c r="I2137">
        <v>14.59</v>
      </c>
      <c r="J2137" s="32">
        <f t="shared" si="16"/>
        <v>0.96916746682695032</v>
      </c>
      <c r="K2137" s="72">
        <f t="shared" ca="1" si="83"/>
        <v>584.03641683988099</v>
      </c>
      <c r="L2137" s="16">
        <v>580.47997999999995</v>
      </c>
      <c r="M2137" s="21">
        <f t="shared" ca="1" si="84"/>
        <v>6.1267174793539483E-3</v>
      </c>
      <c r="N2137" s="72"/>
      <c r="O2137" s="16"/>
      <c r="P2137" s="21"/>
      <c r="Q2137" s="33">
        <f t="shared" si="17"/>
        <v>1.0308325331730497</v>
      </c>
      <c r="R2137" s="5">
        <f t="shared" ca="1" si="109"/>
        <v>17.491445650261273</v>
      </c>
      <c r="S2137" s="16">
        <v>17.09</v>
      </c>
      <c r="T2137" s="75">
        <f t="shared" ca="1" si="110"/>
        <v>2.3490090711601703E-2</v>
      </c>
      <c r="U2137" s="5">
        <f t="shared" ca="1" si="122"/>
        <v>33.116500687158116</v>
      </c>
      <c r="V2137" s="85">
        <v>33.840000000000003</v>
      </c>
      <c r="W2137" s="36">
        <f t="shared" ca="1" si="123"/>
        <v>-2.138000333457115E-2</v>
      </c>
      <c r="X2137" s="32">
        <f t="shared" si="18"/>
        <v>0.93833493365390064</v>
      </c>
      <c r="Y2137" s="72">
        <f t="shared" ca="1" si="124"/>
        <v>166050.30015643887</v>
      </c>
      <c r="Z2137" s="16">
        <v>160849.995937</v>
      </c>
      <c r="AA2137" s="36">
        <f t="shared" ca="1" si="125"/>
        <v>3.2330148279740512E-2</v>
      </c>
      <c r="AB2137" s="72"/>
      <c r="AC2137" s="16"/>
      <c r="AD2137" s="36"/>
      <c r="AE2137" s="34">
        <f t="shared" si="136"/>
        <v>2</v>
      </c>
      <c r="AH2137" s="25" t="str">
        <f t="shared" ca="1" si="7"/>
        <v>-</v>
      </c>
      <c r="AI2137" s="15">
        <f t="shared" ca="1" si="8"/>
        <v>18.323622416985629</v>
      </c>
      <c r="AJ2137" s="15">
        <f t="shared" ca="1" si="9"/>
        <v>18.745223180051369</v>
      </c>
      <c r="AK2137" s="17">
        <f t="shared" ca="1" si="10"/>
        <v>0.10073148885262717</v>
      </c>
      <c r="AL2137" s="17">
        <f t="shared" ca="1" si="11"/>
        <v>0.11034682711635814</v>
      </c>
      <c r="AM2137" s="26">
        <f t="shared" ca="1" si="12"/>
        <v>0</v>
      </c>
      <c r="AN2137" s="26">
        <f t="shared" ca="1" si="13"/>
        <v>0</v>
      </c>
      <c r="AO2137" s="25">
        <f t="shared" si="20"/>
        <v>0</v>
      </c>
      <c r="AP2137" s="26">
        <f t="shared" si="21"/>
        <v>0</v>
      </c>
      <c r="AQ2137" s="25">
        <f t="shared" si="22"/>
        <v>1</v>
      </c>
      <c r="AR2137" s="26">
        <f t="shared" si="23"/>
        <v>0</v>
      </c>
      <c r="AT2137" s="74"/>
      <c r="AU2137">
        <f t="shared" si="121"/>
        <v>804249.97968500003</v>
      </c>
      <c r="AY2137">
        <v>32170</v>
      </c>
      <c r="AZ2137">
        <v>38750</v>
      </c>
      <c r="BA2137">
        <f t="shared" si="107"/>
        <v>387500</v>
      </c>
      <c r="BL2137" s="16">
        <v>155</v>
      </c>
      <c r="BM2137">
        <f t="shared" si="108"/>
        <v>1550</v>
      </c>
    </row>
    <row r="2138" spans="1:65" x14ac:dyDescent="0.2">
      <c r="A2138" s="44">
        <v>41170</v>
      </c>
      <c r="B2138" s="45">
        <v>14.3</v>
      </c>
      <c r="C2138" s="54">
        <v>16.25</v>
      </c>
      <c r="D2138" s="31">
        <f t="shared" si="14"/>
        <v>162.58999006391031</v>
      </c>
      <c r="E2138" s="31">
        <f t="shared" si="15"/>
        <v>2605.0309550307475</v>
      </c>
      <c r="F2138" s="31">
        <f t="shared" si="0"/>
        <v>2767.6209450946576</v>
      </c>
      <c r="G2138" s="31">
        <f t="shared" si="1"/>
        <v>16.135442953744601</v>
      </c>
      <c r="H2138" s="55">
        <f t="shared" si="2"/>
        <v>0.12</v>
      </c>
      <c r="I2138" s="31">
        <v>14.18</v>
      </c>
      <c r="J2138" s="32">
        <f t="shared" si="16"/>
        <v>0.96380961569952328</v>
      </c>
      <c r="K2138" s="72">
        <f t="shared" ca="1" si="83"/>
        <v>562.87696616738367</v>
      </c>
      <c r="L2138" s="31">
        <v>567.03997800000002</v>
      </c>
      <c r="M2138" s="21">
        <f t="shared" ca="1" si="84"/>
        <v>-7.3416548993594033E-3</v>
      </c>
      <c r="N2138" s="72"/>
      <c r="O2138" s="16"/>
      <c r="P2138" s="21"/>
      <c r="Q2138" s="33">
        <f t="shared" si="17"/>
        <v>1.0361903843004767</v>
      </c>
      <c r="R2138" s="5">
        <f t="shared" ca="1" si="109"/>
        <v>18.123712748824484</v>
      </c>
      <c r="S2138" s="31">
        <v>17.540001</v>
      </c>
      <c r="T2138" s="75">
        <f t="shared" ca="1" si="110"/>
        <v>3.3278889141710101E-2</v>
      </c>
      <c r="U2138" s="5">
        <f t="shared" ca="1" si="122"/>
        <v>34.313824784833322</v>
      </c>
      <c r="V2138" s="85">
        <v>34.72</v>
      </c>
      <c r="W2138" s="36">
        <f t="shared" ca="1" si="123"/>
        <v>-1.1698594906874327E-2</v>
      </c>
      <c r="X2138" s="32">
        <f t="shared" si="18"/>
        <v>0.92761923139904656</v>
      </c>
      <c r="Y2138" s="72">
        <f t="shared" ca="1" si="124"/>
        <v>154021.31451273797</v>
      </c>
      <c r="Z2138" s="16">
        <v>152549.99614599999</v>
      </c>
      <c r="AA2138" s="36">
        <f t="shared" ca="1" si="125"/>
        <v>9.644827295372943E-3</v>
      </c>
      <c r="AB2138" s="72"/>
      <c r="AC2138" s="16"/>
      <c r="AD2138" s="36"/>
      <c r="AE2138" s="1">
        <f t="shared" si="136"/>
        <v>1</v>
      </c>
      <c r="AH2138" s="25" t="str">
        <f t="shared" ca="1" si="7"/>
        <v>-</v>
      </c>
      <c r="AI2138" s="15">
        <f t="shared" ca="1" si="8"/>
        <v>18.244756269895692</v>
      </c>
      <c r="AJ2138" s="15">
        <f t="shared" ca="1" si="9"/>
        <v>18.668496873150872</v>
      </c>
      <c r="AK2138" s="17">
        <f t="shared" ca="1" si="10"/>
        <v>0.10231280062261817</v>
      </c>
      <c r="AL2138" s="17">
        <f t="shared" ca="1" si="11"/>
        <v>0.11003432711635816</v>
      </c>
      <c r="AM2138" s="26">
        <f t="shared" ca="1" si="12"/>
        <v>0</v>
      </c>
      <c r="AN2138" s="26">
        <f t="shared" ca="1" si="13"/>
        <v>0</v>
      </c>
      <c r="AO2138" s="25">
        <f t="shared" si="20"/>
        <v>0</v>
      </c>
      <c r="AP2138" s="26">
        <f t="shared" si="21"/>
        <v>0</v>
      </c>
      <c r="AQ2138" s="25">
        <f t="shared" si="22"/>
        <v>1</v>
      </c>
      <c r="AR2138" s="26">
        <f t="shared" si="23"/>
        <v>0</v>
      </c>
      <c r="AT2138" s="74"/>
      <c r="AU2138">
        <f t="shared" si="121"/>
        <v>762749.98072999995</v>
      </c>
      <c r="AY2138">
        <v>30510</v>
      </c>
      <c r="AZ2138">
        <v>37250</v>
      </c>
      <c r="BA2138">
        <f t="shared" si="107"/>
        <v>372500</v>
      </c>
      <c r="BL2138" s="16">
        <v>149</v>
      </c>
      <c r="BM2138">
        <f t="shared" si="108"/>
        <v>1490</v>
      </c>
    </row>
    <row r="2139" spans="1:65" x14ac:dyDescent="0.2">
      <c r="A2139" s="47">
        <v>41171</v>
      </c>
      <c r="B2139" s="45">
        <v>16.05</v>
      </c>
      <c r="C2139" s="54">
        <v>17.7</v>
      </c>
      <c r="D2139" s="31">
        <f t="shared" si="14"/>
        <v>2748.1101462869883</v>
      </c>
      <c r="E2139" s="31">
        <f t="shared" si="15"/>
        <v>0</v>
      </c>
      <c r="F2139" s="31">
        <f t="shared" si="0"/>
        <v>2748.1101462869883</v>
      </c>
      <c r="G2139" s="31">
        <f t="shared" si="1"/>
        <v>16.05</v>
      </c>
      <c r="H2139" s="55">
        <f t="shared" si="2"/>
        <v>9.3220338983050821E-2</v>
      </c>
      <c r="I2139" s="1">
        <v>13.88</v>
      </c>
      <c r="J2139" s="32">
        <f t="shared" si="16"/>
        <v>0.98769230769230765</v>
      </c>
      <c r="K2139" s="72">
        <f t="shared" ca="1" si="83"/>
        <v>555.92658472379628</v>
      </c>
      <c r="L2139" s="31">
        <v>566.40002400000003</v>
      </c>
      <c r="M2139" s="21">
        <f t="shared" ca="1" si="84"/>
        <v>-1.8491240876437089E-2</v>
      </c>
      <c r="N2139" s="72"/>
      <c r="O2139" s="16"/>
      <c r="P2139" s="21"/>
      <c r="Q2139" s="33">
        <f t="shared" si="17"/>
        <v>1.0123076923076924</v>
      </c>
      <c r="R2139" s="5">
        <f t="shared" ca="1" si="109"/>
        <v>18.346009526342186</v>
      </c>
      <c r="S2139" s="31">
        <v>17.559999000000001</v>
      </c>
      <c r="T2139" s="75">
        <f t="shared" ca="1" si="110"/>
        <v>4.4761422044624549E-2</v>
      </c>
      <c r="U2139" s="5">
        <f t="shared" ca="1" si="122"/>
        <v>34.734959575079422</v>
      </c>
      <c r="V2139" s="85">
        <v>34.78</v>
      </c>
      <c r="W2139" s="36">
        <f t="shared" ca="1" si="123"/>
        <v>-1.2950093421673064E-3</v>
      </c>
      <c r="X2139" s="32">
        <f t="shared" si="18"/>
        <v>0.97538461538461529</v>
      </c>
      <c r="Y2139" s="72">
        <f t="shared" ca="1" si="124"/>
        <v>150220.13350916581</v>
      </c>
      <c r="Z2139" s="16">
        <v>151699.99616800001</v>
      </c>
      <c r="AA2139" s="36">
        <f t="shared" ca="1" si="125"/>
        <v>-9.7551924602247778E-3</v>
      </c>
      <c r="AB2139" s="72"/>
      <c r="AC2139" s="16"/>
      <c r="AD2139" s="36"/>
      <c r="AE2139" s="1">
        <v>20</v>
      </c>
      <c r="AH2139" s="25" t="str">
        <f t="shared" ca="1" si="7"/>
        <v>-</v>
      </c>
      <c r="AI2139" s="15">
        <f t="shared" ca="1" si="8"/>
        <v>18.155162854210715</v>
      </c>
      <c r="AJ2139" s="15">
        <f t="shared" ca="1" si="9"/>
        <v>18.548614154590805</v>
      </c>
      <c r="AK2139" s="17">
        <f t="shared" ca="1" si="10"/>
        <v>0.1019548825512193</v>
      </c>
      <c r="AL2139" s="17">
        <f t="shared" ca="1" si="11"/>
        <v>0.10852491755162512</v>
      </c>
      <c r="AM2139" s="26">
        <f t="shared" ca="1" si="12"/>
        <v>0</v>
      </c>
      <c r="AN2139" s="26">
        <f t="shared" ca="1" si="13"/>
        <v>0</v>
      </c>
      <c r="AO2139" s="25">
        <f t="shared" si="20"/>
        <v>0</v>
      </c>
      <c r="AP2139" s="26">
        <f t="shared" si="21"/>
        <v>0</v>
      </c>
      <c r="AQ2139" s="25">
        <f t="shared" si="22"/>
        <v>1</v>
      </c>
      <c r="AR2139" s="26">
        <f t="shared" si="23"/>
        <v>0</v>
      </c>
      <c r="AT2139" s="74"/>
      <c r="AU2139">
        <f t="shared" si="121"/>
        <v>758499.98084000009</v>
      </c>
      <c r="AY2139">
        <v>30340</v>
      </c>
      <c r="AZ2139">
        <v>36500</v>
      </c>
      <c r="BA2139">
        <f t="shared" si="107"/>
        <v>365000</v>
      </c>
      <c r="BL2139" s="16">
        <v>146</v>
      </c>
      <c r="BM2139">
        <f t="shared" si="108"/>
        <v>1460</v>
      </c>
    </row>
    <row r="2140" spans="1:65" x14ac:dyDescent="0.2">
      <c r="A2140" s="40">
        <v>41172</v>
      </c>
      <c r="B2140" s="13">
        <v>16.399999999999999</v>
      </c>
      <c r="C2140" s="14">
        <v>18.05</v>
      </c>
      <c r="D2140" s="31">
        <f t="shared" si="14"/>
        <v>2610.7046389726388</v>
      </c>
      <c r="E2140" s="31">
        <f t="shared" si="15"/>
        <v>124.59651934436771</v>
      </c>
      <c r="F2140" s="16">
        <f t="shared" si="0"/>
        <v>2735.3011583170064</v>
      </c>
      <c r="G2140" s="16">
        <f t="shared" si="1"/>
        <v>16.475159642401024</v>
      </c>
      <c r="H2140" s="17">
        <f t="shared" si="2"/>
        <v>9.1412742382271595E-2</v>
      </c>
      <c r="I2140">
        <v>14.07</v>
      </c>
      <c r="J2140" s="32">
        <f t="shared" si="16"/>
        <v>1.0217052114683984</v>
      </c>
      <c r="K2140" s="72">
        <f t="shared" ca="1" si="83"/>
        <v>567.96993286603004</v>
      </c>
      <c r="L2140" s="16">
        <v>560</v>
      </c>
      <c r="M2140" s="21">
        <f t="shared" ca="1" si="84"/>
        <v>1.4232022975053634E-2</v>
      </c>
      <c r="N2140" s="72"/>
      <c r="O2140" s="16"/>
      <c r="P2140" s="21"/>
      <c r="Q2140" s="33">
        <f t="shared" si="17"/>
        <v>0.97829478853160157</v>
      </c>
      <c r="R2140" s="5">
        <f t="shared" ca="1" si="109"/>
        <v>17.947057827999281</v>
      </c>
      <c r="S2140" s="16">
        <v>17.739999999999998</v>
      </c>
      <c r="T2140" s="75">
        <f t="shared" ca="1" si="110"/>
        <v>1.167180541145898E-2</v>
      </c>
      <c r="U2140" s="5">
        <f t="shared" ca="1" si="122"/>
        <v>33.979866576871402</v>
      </c>
      <c r="V2140" s="85">
        <v>35.130000000000003</v>
      </c>
      <c r="W2140" s="36">
        <f t="shared" ca="1" si="123"/>
        <v>-3.2739351640438397E-2</v>
      </c>
      <c r="X2140" s="32">
        <f t="shared" si="18"/>
        <v>1.0434104229367969</v>
      </c>
      <c r="Y2140" s="72">
        <f t="shared" ca="1" si="124"/>
        <v>156730.93740596113</v>
      </c>
      <c r="Z2140" s="16">
        <v>148749.99624199999</v>
      </c>
      <c r="AA2140" s="36">
        <f t="shared" ca="1" si="125"/>
        <v>5.3653387331701281E-2</v>
      </c>
      <c r="AB2140" s="72"/>
      <c r="AC2140" s="16"/>
      <c r="AD2140" s="36"/>
      <c r="AE2140" s="34">
        <f t="shared" ref="AE2140:AE2158" si="137">AE2139-1</f>
        <v>19</v>
      </c>
      <c r="AH2140" s="25" t="str">
        <f t="shared" ca="1" si="7"/>
        <v>-</v>
      </c>
      <c r="AI2140" s="15">
        <f t="shared" ca="1" si="8"/>
        <v>18.0550194589513</v>
      </c>
      <c r="AJ2140" s="15">
        <f t="shared" ca="1" si="9"/>
        <v>18.41263878871651</v>
      </c>
      <c r="AK2140" s="17">
        <f t="shared" ca="1" si="10"/>
        <v>0.10014488506947668</v>
      </c>
      <c r="AL2140" s="17">
        <f t="shared" ca="1" si="11"/>
        <v>0.10709951931182243</v>
      </c>
      <c r="AM2140" s="26">
        <f t="shared" ca="1" si="12"/>
        <v>0</v>
      </c>
      <c r="AN2140" s="26">
        <f t="shared" ca="1" si="13"/>
        <v>0</v>
      </c>
      <c r="AO2140" s="25">
        <f t="shared" si="20"/>
        <v>0</v>
      </c>
      <c r="AP2140" s="26">
        <f t="shared" si="21"/>
        <v>0</v>
      </c>
      <c r="AQ2140" s="25">
        <f t="shared" si="22"/>
        <v>1</v>
      </c>
      <c r="AR2140" s="26">
        <f t="shared" si="23"/>
        <v>0</v>
      </c>
      <c r="AT2140" s="74"/>
      <c r="AU2140">
        <f t="shared" si="121"/>
        <v>743749.98121</v>
      </c>
      <c r="AY2140">
        <v>29750</v>
      </c>
      <c r="AZ2140">
        <v>36750</v>
      </c>
      <c r="BA2140">
        <f t="shared" si="107"/>
        <v>367500</v>
      </c>
      <c r="BL2140" s="16">
        <v>147</v>
      </c>
      <c r="BM2140">
        <f t="shared" si="108"/>
        <v>1470</v>
      </c>
    </row>
    <row r="2141" spans="1:65" x14ac:dyDescent="0.2">
      <c r="A2141" s="44">
        <v>41173</v>
      </c>
      <c r="B2141" s="45">
        <v>16.05</v>
      </c>
      <c r="C2141" s="54">
        <v>17.899999999999999</v>
      </c>
      <c r="D2141" s="31">
        <f t="shared" si="14"/>
        <v>2473.2991316582893</v>
      </c>
      <c r="E2141" s="31">
        <f t="shared" si="15"/>
        <v>249.44141241668515</v>
      </c>
      <c r="F2141" s="31">
        <f t="shared" si="0"/>
        <v>2722.7405440749744</v>
      </c>
      <c r="G2141" s="31">
        <f t="shared" si="1"/>
        <v>16.219486076804152</v>
      </c>
      <c r="H2141" s="55">
        <f t="shared" si="2"/>
        <v>0.10335195530726249</v>
      </c>
      <c r="I2141" s="1">
        <v>13.98</v>
      </c>
      <c r="J2141" s="32">
        <f t="shared" si="16"/>
        <v>0.97996049125236373</v>
      </c>
      <c r="K2141" s="72">
        <f t="shared" ca="1" si="83"/>
        <v>556.56540344663392</v>
      </c>
      <c r="L2141" s="31">
        <v>556.79998799999998</v>
      </c>
      <c r="M2141" s="21">
        <f t="shared" ca="1" si="84"/>
        <v>-4.2130847417701852E-4</v>
      </c>
      <c r="N2141" s="72"/>
      <c r="O2141" s="16"/>
      <c r="P2141" s="21"/>
      <c r="Q2141" s="33">
        <f t="shared" si="17"/>
        <v>1.0200395087476364</v>
      </c>
      <c r="R2141" s="5">
        <f t="shared" ca="1" si="109"/>
        <v>18.305945416957613</v>
      </c>
      <c r="S2141" s="31">
        <v>17.870000999999998</v>
      </c>
      <c r="T2141" s="75">
        <f t="shared" ca="1" si="110"/>
        <v>2.4395321352114887E-2</v>
      </c>
      <c r="U2141" s="5">
        <f t="shared" ca="1" si="122"/>
        <v>34.659619782655184</v>
      </c>
      <c r="V2141" s="85">
        <v>35.340000000000003</v>
      </c>
      <c r="W2141" s="36">
        <f t="shared" ca="1" si="123"/>
        <v>-1.9252411356672862E-2</v>
      </c>
      <c r="X2141" s="32">
        <f t="shared" si="18"/>
        <v>0.95992098250472746</v>
      </c>
      <c r="Y2141" s="72">
        <f t="shared" ca="1" si="124"/>
        <v>150439.41388326557</v>
      </c>
      <c r="Z2141" s="16">
        <v>146299.996304</v>
      </c>
      <c r="AA2141" s="36">
        <f t="shared" ca="1" si="125"/>
        <v>2.8294037483529294E-2</v>
      </c>
      <c r="AB2141" s="72"/>
      <c r="AC2141" s="16"/>
      <c r="AD2141" s="36"/>
      <c r="AE2141" s="1">
        <f t="shared" si="137"/>
        <v>18</v>
      </c>
      <c r="AH2141" s="25" t="str">
        <f t="shared" ca="1" si="7"/>
        <v>-</v>
      </c>
      <c r="AI2141" s="15">
        <f t="shared" ca="1" si="8"/>
        <v>17.922614034037206</v>
      </c>
      <c r="AJ2141" s="15">
        <f t="shared" ca="1" si="9"/>
        <v>18.287447869830949</v>
      </c>
      <c r="AK2141" s="17">
        <f t="shared" ca="1" si="10"/>
        <v>0.1016660569519941</v>
      </c>
      <c r="AL2141" s="17">
        <f t="shared" ca="1" si="11"/>
        <v>0.10650256490562313</v>
      </c>
      <c r="AM2141" s="26">
        <f t="shared" ca="1" si="12"/>
        <v>0</v>
      </c>
      <c r="AN2141" s="26">
        <f t="shared" ca="1" si="13"/>
        <v>0</v>
      </c>
      <c r="AO2141" s="25">
        <f t="shared" si="20"/>
        <v>0</v>
      </c>
      <c r="AP2141" s="26">
        <f t="shared" si="21"/>
        <v>0</v>
      </c>
      <c r="AQ2141" s="25">
        <f t="shared" si="22"/>
        <v>1</v>
      </c>
      <c r="AR2141" s="26">
        <f t="shared" si="23"/>
        <v>0</v>
      </c>
      <c r="AT2141" s="74"/>
      <c r="AU2141">
        <f t="shared" si="121"/>
        <v>731499.98152000003</v>
      </c>
      <c r="AY2141">
        <v>29260</v>
      </c>
      <c r="AZ2141">
        <v>36000</v>
      </c>
      <c r="BA2141">
        <f t="shared" si="107"/>
        <v>360000</v>
      </c>
      <c r="BL2141" s="16">
        <v>144</v>
      </c>
      <c r="BM2141">
        <f t="shared" si="108"/>
        <v>1440</v>
      </c>
    </row>
    <row r="2142" spans="1:65" x14ac:dyDescent="0.2">
      <c r="A2142" s="40">
        <v>41176</v>
      </c>
      <c r="B2142" s="13">
        <v>15.9</v>
      </c>
      <c r="C2142" s="14">
        <v>17.600000000000001</v>
      </c>
      <c r="D2142" s="31">
        <f t="shared" si="14"/>
        <v>2335.8936243439398</v>
      </c>
      <c r="E2142" s="31">
        <f t="shared" si="15"/>
        <v>372.64579188011021</v>
      </c>
      <c r="F2142" s="16">
        <f t="shared" si="0"/>
        <v>2708.53941622405</v>
      </c>
      <c r="G2142" s="16">
        <f t="shared" si="1"/>
        <v>16.133889099933917</v>
      </c>
      <c r="H2142" s="17">
        <f t="shared" si="2"/>
        <v>9.6590909090909172E-2</v>
      </c>
      <c r="I2142">
        <v>14.15</v>
      </c>
      <c r="J2142" s="32">
        <f t="shared" si="16"/>
        <v>0.98953436183210042</v>
      </c>
      <c r="K2142" s="72">
        <f t="shared" ca="1" si="83"/>
        <v>550.71813872704229</v>
      </c>
      <c r="L2142" s="16">
        <v>548.47997999999995</v>
      </c>
      <c r="M2142" s="21">
        <f t="shared" ca="1" si="84"/>
        <v>4.0806571044622857E-3</v>
      </c>
      <c r="N2142" s="72"/>
      <c r="O2142" s="16"/>
      <c r="P2142" s="21"/>
      <c r="Q2142" s="33">
        <f t="shared" si="17"/>
        <v>1.0104656381678996</v>
      </c>
      <c r="R2142" s="5">
        <f t="shared" ca="1" si="109"/>
        <v>18.496758235290404</v>
      </c>
      <c r="S2142" s="16">
        <v>18.09</v>
      </c>
      <c r="T2142" s="75">
        <f t="shared" ca="1" si="110"/>
        <v>2.2485253471000773E-2</v>
      </c>
      <c r="U2142" s="5">
        <f t="shared" ca="1" si="122"/>
        <v>35.021155816843923</v>
      </c>
      <c r="V2142" s="85">
        <v>35.82</v>
      </c>
      <c r="W2142" s="36">
        <f t="shared" ca="1" si="123"/>
        <v>-2.2301624320381845E-2</v>
      </c>
      <c r="X2142" s="32">
        <f t="shared" si="18"/>
        <v>0.97906872366420072</v>
      </c>
      <c r="Y2142" s="72">
        <f t="shared" ca="1" si="124"/>
        <v>147280.83128901641</v>
      </c>
      <c r="Z2142" s="16">
        <v>142249.99640599999</v>
      </c>
      <c r="AA2142" s="36">
        <f t="shared" ca="1" si="125"/>
        <v>3.536615121351399E-2</v>
      </c>
      <c r="AB2142" s="72"/>
      <c r="AC2142" s="16"/>
      <c r="AD2142" s="36"/>
      <c r="AE2142" s="34">
        <f t="shared" si="137"/>
        <v>17</v>
      </c>
      <c r="AH2142" s="25" t="str">
        <f t="shared" ca="1" si="7"/>
        <v>-</v>
      </c>
      <c r="AI2142" s="15">
        <f t="shared" ca="1" si="8"/>
        <v>17.766663903410809</v>
      </c>
      <c r="AJ2142" s="15">
        <f t="shared" ca="1" si="9"/>
        <v>18.204252314519504</v>
      </c>
      <c r="AK2142" s="17">
        <f t="shared" ca="1" si="10"/>
        <v>0.10239470510499384</v>
      </c>
      <c r="AL2142" s="17">
        <f t="shared" ca="1" si="11"/>
        <v>0.10600540581471404</v>
      </c>
      <c r="AM2142" s="26">
        <f t="shared" ca="1" si="12"/>
        <v>0</v>
      </c>
      <c r="AN2142" s="26">
        <f t="shared" ca="1" si="13"/>
        <v>0</v>
      </c>
      <c r="AO2142" s="25">
        <f t="shared" si="20"/>
        <v>0</v>
      </c>
      <c r="AP2142" s="26">
        <f t="shared" si="21"/>
        <v>0</v>
      </c>
      <c r="AQ2142" s="25">
        <f t="shared" si="22"/>
        <v>1</v>
      </c>
      <c r="AR2142" s="26">
        <f t="shared" si="23"/>
        <v>0</v>
      </c>
      <c r="AT2142" s="74"/>
      <c r="AU2142">
        <f t="shared" si="121"/>
        <v>711249.98202999996</v>
      </c>
      <c r="AY2142">
        <v>28450</v>
      </c>
      <c r="AZ2142">
        <v>34750</v>
      </c>
      <c r="BA2142">
        <f t="shared" si="107"/>
        <v>347500</v>
      </c>
      <c r="BL2142" s="16">
        <v>139</v>
      </c>
      <c r="BM2142">
        <f t="shared" si="108"/>
        <v>1390</v>
      </c>
    </row>
    <row r="2143" spans="1:65" x14ac:dyDescent="0.2">
      <c r="A2143" s="40">
        <v>41177</v>
      </c>
      <c r="B2143" s="13">
        <v>17.149999999999999</v>
      </c>
      <c r="C2143" s="14">
        <v>18.350000000000001</v>
      </c>
      <c r="D2143" s="31">
        <f t="shared" si="14"/>
        <v>2198.4881170295903</v>
      </c>
      <c r="E2143" s="31">
        <f t="shared" si="15"/>
        <v>496.77917632886903</v>
      </c>
      <c r="F2143" s="16">
        <f t="shared" si="0"/>
        <v>2695.2672933584595</v>
      </c>
      <c r="G2143" s="16">
        <f t="shared" si="1"/>
        <v>17.37117843861483</v>
      </c>
      <c r="H2143" s="17">
        <f t="shared" si="2"/>
        <v>6.53950953678476E-2</v>
      </c>
      <c r="I2143">
        <v>15.43</v>
      </c>
      <c r="J2143" s="32">
        <f t="shared" si="16"/>
        <v>1.071412959589338</v>
      </c>
      <c r="K2143" s="72">
        <f t="shared" ca="1" si="83"/>
        <v>590.02249589751136</v>
      </c>
      <c r="L2143" s="16">
        <v>592</v>
      </c>
      <c r="M2143" s="21">
        <f t="shared" ca="1" si="84"/>
        <v>-3.3403785515010772E-3</v>
      </c>
      <c r="N2143" s="72"/>
      <c r="O2143" s="16"/>
      <c r="P2143" s="21"/>
      <c r="Q2143" s="33">
        <f t="shared" si="17"/>
        <v>0.92858704041066209</v>
      </c>
      <c r="R2143" s="5">
        <f t="shared" ca="1" si="109"/>
        <v>17.175134463579266</v>
      </c>
      <c r="S2143" s="16">
        <v>16.75</v>
      </c>
      <c r="T2143" s="75">
        <f t="shared" ca="1" si="110"/>
        <v>2.5381162004732272E-2</v>
      </c>
      <c r="U2143" s="5">
        <f t="shared" ca="1" si="122"/>
        <v>32.519078088878167</v>
      </c>
      <c r="V2143" s="85">
        <v>33.14</v>
      </c>
      <c r="W2143" s="36">
        <f t="shared" ca="1" si="123"/>
        <v>-1.8736328036265334E-2</v>
      </c>
      <c r="X2143" s="32">
        <f t="shared" si="18"/>
        <v>1.1428259191786758</v>
      </c>
      <c r="Y2143" s="72">
        <f t="shared" ca="1" si="124"/>
        <v>168305.27396935728</v>
      </c>
      <c r="Z2143" s="16">
        <v>164449.99584600001</v>
      </c>
      <c r="AA2143" s="36">
        <f t="shared" ca="1" si="125"/>
        <v>2.3443467441419511E-2</v>
      </c>
      <c r="AB2143" s="72"/>
      <c r="AC2143" s="16"/>
      <c r="AD2143" s="36"/>
      <c r="AE2143" s="34">
        <f t="shared" si="137"/>
        <v>16</v>
      </c>
      <c r="AH2143" s="25" t="str">
        <f t="shared" ca="1" si="7"/>
        <v>-</v>
      </c>
      <c r="AI2143" s="15">
        <f t="shared" ca="1" si="8"/>
        <v>17.698522569343357</v>
      </c>
      <c r="AJ2143" s="15">
        <f t="shared" ca="1" si="9"/>
        <v>18.161085864951577</v>
      </c>
      <c r="AK2143" s="17">
        <f t="shared" ca="1" si="10"/>
        <v>9.4995173521890283E-2</v>
      </c>
      <c r="AL2143" s="17">
        <f t="shared" ca="1" si="11"/>
        <v>0.10345934455822339</v>
      </c>
      <c r="AM2143" s="26">
        <f t="shared" ca="1" si="12"/>
        <v>0</v>
      </c>
      <c r="AN2143" s="26">
        <f t="shared" ca="1" si="13"/>
        <v>0</v>
      </c>
      <c r="AO2143" s="25">
        <f t="shared" si="20"/>
        <v>0</v>
      </c>
      <c r="AP2143" s="26">
        <f t="shared" si="21"/>
        <v>0</v>
      </c>
      <c r="AQ2143" s="25">
        <f t="shared" si="22"/>
        <v>1</v>
      </c>
      <c r="AR2143" s="26">
        <f t="shared" si="23"/>
        <v>0</v>
      </c>
      <c r="AT2143" s="74"/>
      <c r="AU2143">
        <f t="shared" si="121"/>
        <v>822249.97923000006</v>
      </c>
      <c r="AY2143">
        <v>32890</v>
      </c>
      <c r="AZ2143">
        <v>39750</v>
      </c>
      <c r="BA2143">
        <f t="shared" si="107"/>
        <v>397500</v>
      </c>
      <c r="BL2143" s="16">
        <v>159</v>
      </c>
      <c r="BM2143">
        <f t="shared" si="108"/>
        <v>1590</v>
      </c>
    </row>
    <row r="2144" spans="1:65" x14ac:dyDescent="0.2">
      <c r="A2144" s="40">
        <v>41178</v>
      </c>
      <c r="B2144" s="13">
        <v>17.75</v>
      </c>
      <c r="C2144" s="14">
        <v>18.899999999999999</v>
      </c>
      <c r="D2144" s="31">
        <f t="shared" si="14"/>
        <v>2061.0826097152408</v>
      </c>
      <c r="E2144" s="31">
        <f t="shared" si="15"/>
        <v>625.19903738832909</v>
      </c>
      <c r="F2144" s="16">
        <f t="shared" si="0"/>
        <v>2686.2816471035699</v>
      </c>
      <c r="G2144" s="16">
        <f t="shared" si="1"/>
        <v>18.017648365826346</v>
      </c>
      <c r="H2144" s="17">
        <f t="shared" si="2"/>
        <v>6.0846560846560815E-2</v>
      </c>
      <c r="I2144">
        <v>16.809999999999999</v>
      </c>
      <c r="J2144" s="32">
        <f t="shared" si="16"/>
        <v>1.0337571567649628</v>
      </c>
      <c r="K2144" s="72">
        <f t="shared" ca="1" si="83"/>
        <v>609.91511175566598</v>
      </c>
      <c r="L2144" s="16">
        <v>612.47997999999995</v>
      </c>
      <c r="M2144" s="21">
        <f t="shared" ca="1" si="84"/>
        <v>-4.1876768679589811E-3</v>
      </c>
      <c r="N2144" s="72"/>
      <c r="O2144" s="16"/>
      <c r="P2144" s="21"/>
      <c r="Q2144" s="33">
        <f t="shared" si="17"/>
        <v>0.96624284323503717</v>
      </c>
      <c r="R2144" s="5">
        <f t="shared" ca="1" si="109"/>
        <v>16.594659416546751</v>
      </c>
      <c r="S2144" s="16">
        <v>16.09</v>
      </c>
      <c r="T2144" s="75">
        <f t="shared" ca="1" si="110"/>
        <v>3.1364786609493538E-2</v>
      </c>
      <c r="U2144" s="5">
        <f t="shared" ca="1" si="122"/>
        <v>31.420250749252336</v>
      </c>
      <c r="V2144" s="85">
        <v>31.82</v>
      </c>
      <c r="W2144" s="36">
        <f t="shared" ca="1" si="123"/>
        <v>-1.2562830004640613E-2</v>
      </c>
      <c r="X2144" s="32">
        <f t="shared" si="18"/>
        <v>1.0675143135299257</v>
      </c>
      <c r="Y2144" s="72">
        <f t="shared" ca="1" si="124"/>
        <v>179656.46447240669</v>
      </c>
      <c r="Z2144" s="16">
        <v>176849.995532</v>
      </c>
      <c r="AA2144" s="36">
        <f t="shared" ca="1" si="125"/>
        <v>1.5869205605373474E-2</v>
      </c>
      <c r="AB2144" s="72"/>
      <c r="AC2144" s="16"/>
      <c r="AD2144" s="36"/>
      <c r="AE2144" s="34">
        <f t="shared" si="137"/>
        <v>15</v>
      </c>
      <c r="AH2144" s="25" t="str">
        <f t="shared" ca="1" si="7"/>
        <v>-</v>
      </c>
      <c r="AI2144" s="15">
        <f t="shared" ca="1" si="8"/>
        <v>17.644282964280595</v>
      </c>
      <c r="AJ2144" s="15">
        <f t="shared" ca="1" si="9"/>
        <v>18.112042229382716</v>
      </c>
      <c r="AK2144" s="17">
        <f t="shared" ca="1" si="10"/>
        <v>8.5136266996317086E-2</v>
      </c>
      <c r="AL2144" s="17">
        <f t="shared" ca="1" si="11"/>
        <v>0.10093695340631417</v>
      </c>
      <c r="AM2144" s="26">
        <f t="shared" ca="1" si="12"/>
        <v>0</v>
      </c>
      <c r="AN2144" s="26">
        <f t="shared" ca="1" si="13"/>
        <v>0</v>
      </c>
      <c r="AO2144" s="25">
        <f t="shared" si="20"/>
        <v>0</v>
      </c>
      <c r="AP2144" s="26">
        <f t="shared" si="21"/>
        <v>0</v>
      </c>
      <c r="AQ2144" s="25">
        <f t="shared" si="22"/>
        <v>1</v>
      </c>
      <c r="AR2144" s="26">
        <f t="shared" si="23"/>
        <v>0</v>
      </c>
      <c r="AT2144" s="74"/>
      <c r="AU2144">
        <f t="shared" si="121"/>
        <v>884249.97765999998</v>
      </c>
      <c r="AY2144">
        <v>35370</v>
      </c>
      <c r="AZ2144">
        <v>42500</v>
      </c>
      <c r="BA2144">
        <f t="shared" si="107"/>
        <v>425000</v>
      </c>
      <c r="BL2144" s="16">
        <v>170</v>
      </c>
      <c r="BM2144">
        <f t="shared" si="108"/>
        <v>1700</v>
      </c>
    </row>
    <row r="2145" spans="1:65" x14ac:dyDescent="0.2">
      <c r="A2145" s="40">
        <v>41179</v>
      </c>
      <c r="B2145" s="13">
        <v>16.100000000000001</v>
      </c>
      <c r="C2145" s="14">
        <v>17.75</v>
      </c>
      <c r="D2145" s="31">
        <f t="shared" si="14"/>
        <v>1923.6771024008913</v>
      </c>
      <c r="E2145" s="31">
        <f t="shared" si="15"/>
        <v>754.24389214122334</v>
      </c>
      <c r="F2145" s="16">
        <f t="shared" si="0"/>
        <v>2677.9209945421144</v>
      </c>
      <c r="G2145" s="16">
        <f t="shared" si="1"/>
        <v>16.564727086635283</v>
      </c>
      <c r="H2145" s="17">
        <f t="shared" si="2"/>
        <v>9.2957746478873116E-2</v>
      </c>
      <c r="I2145">
        <v>14.84</v>
      </c>
      <c r="J2145" s="32">
        <f t="shared" si="16"/>
        <v>0.9164998394407331</v>
      </c>
      <c r="K2145" s="72">
        <f t="shared" ca="1" si="83"/>
        <v>558.96431321248019</v>
      </c>
      <c r="L2145" s="16">
        <v>558.71997099999999</v>
      </c>
      <c r="M2145" s="21">
        <f t="shared" ca="1" si="84"/>
        <v>4.3732500208088231E-4</v>
      </c>
      <c r="N2145" s="72"/>
      <c r="O2145" s="16"/>
      <c r="P2145" s="21"/>
      <c r="Q2145" s="33">
        <f t="shared" si="17"/>
        <v>1.0835001605592669</v>
      </c>
      <c r="R2145" s="5">
        <f t="shared" ca="1" si="109"/>
        <v>17.979567105932176</v>
      </c>
      <c r="S2145" s="16">
        <v>17.530000999999999</v>
      </c>
      <c r="T2145" s="75">
        <f t="shared" ca="1" si="110"/>
        <v>2.5645526542307534E-2</v>
      </c>
      <c r="U2145" s="5">
        <f t="shared" ca="1" si="122"/>
        <v>34.042681225782331</v>
      </c>
      <c r="V2145" s="85">
        <v>34.74</v>
      </c>
      <c r="W2145" s="36">
        <f t="shared" ca="1" si="123"/>
        <v>-2.0072503575638181E-2</v>
      </c>
      <c r="X2145" s="32">
        <f t="shared" si="18"/>
        <v>0.83299967888146609</v>
      </c>
      <c r="Y2145" s="72">
        <f t="shared" ca="1" si="124"/>
        <v>149643.92803100229</v>
      </c>
      <c r="Z2145" s="16">
        <v>145749.99631799999</v>
      </c>
      <c r="AA2145" s="36">
        <f t="shared" ca="1" si="125"/>
        <v>2.671651328557461E-2</v>
      </c>
      <c r="AB2145" s="72"/>
      <c r="AC2145" s="16"/>
      <c r="AD2145" s="36"/>
      <c r="AE2145" s="34">
        <f t="shared" si="137"/>
        <v>14</v>
      </c>
      <c r="AH2145" s="25" t="str">
        <f t="shared" ca="1" si="7"/>
        <v>-</v>
      </c>
      <c r="AI2145" s="15">
        <f t="shared" ca="1" si="8"/>
        <v>17.506014628945749</v>
      </c>
      <c r="AJ2145" s="15">
        <f t="shared" ca="1" si="9"/>
        <v>18.016147935437608</v>
      </c>
      <c r="AK2145" s="17">
        <f t="shared" ca="1" si="10"/>
        <v>8.5092501578954136E-2</v>
      </c>
      <c r="AL2145" s="17">
        <f t="shared" ca="1" si="11"/>
        <v>9.9990055804486971E-2</v>
      </c>
      <c r="AM2145" s="26">
        <f t="shared" ca="1" si="12"/>
        <v>0</v>
      </c>
      <c r="AN2145" s="26">
        <f t="shared" ca="1" si="13"/>
        <v>0</v>
      </c>
      <c r="AO2145" s="25">
        <f t="shared" si="20"/>
        <v>0</v>
      </c>
      <c r="AP2145" s="26">
        <f t="shared" si="21"/>
        <v>0</v>
      </c>
      <c r="AQ2145" s="25">
        <f t="shared" si="22"/>
        <v>1</v>
      </c>
      <c r="AR2145" s="26">
        <f t="shared" si="23"/>
        <v>0</v>
      </c>
      <c r="AT2145" s="74"/>
      <c r="AU2145">
        <f t="shared" si="121"/>
        <v>728749.98158999998</v>
      </c>
      <c r="AY2145">
        <v>29150</v>
      </c>
      <c r="AZ2145">
        <v>36500</v>
      </c>
      <c r="BA2145">
        <f t="shared" si="107"/>
        <v>365000</v>
      </c>
      <c r="BL2145" s="16">
        <v>146</v>
      </c>
      <c r="BM2145">
        <f t="shared" si="108"/>
        <v>1460</v>
      </c>
    </row>
    <row r="2146" spans="1:65" x14ac:dyDescent="0.2">
      <c r="A2146" s="40">
        <v>41180</v>
      </c>
      <c r="B2146" s="13">
        <v>16.399999999999999</v>
      </c>
      <c r="C2146" s="14">
        <v>18.05</v>
      </c>
      <c r="D2146" s="31">
        <f t="shared" si="14"/>
        <v>1786.271595086542</v>
      </c>
      <c r="E2146" s="31">
        <f t="shared" si="15"/>
        <v>878.87649314184443</v>
      </c>
      <c r="F2146" s="16">
        <f t="shared" si="0"/>
        <v>2665.1480882283863</v>
      </c>
      <c r="G2146" s="16">
        <f t="shared" si="1"/>
        <v>16.944114685442493</v>
      </c>
      <c r="H2146" s="17">
        <f t="shared" si="2"/>
        <v>9.1412742382271595E-2</v>
      </c>
      <c r="I2146">
        <v>15.73</v>
      </c>
      <c r="J2146" s="32">
        <f t="shared" si="16"/>
        <v>1.0180243891411294</v>
      </c>
      <c r="K2146" s="72">
        <f t="shared" ca="1" si="83"/>
        <v>569.01610491764825</v>
      </c>
      <c r="L2146" s="16">
        <v>576</v>
      </c>
      <c r="M2146" s="21">
        <f t="shared" ca="1" si="84"/>
        <v>-1.2124817851305123E-2</v>
      </c>
      <c r="N2146" s="72"/>
      <c r="O2146" s="16"/>
      <c r="P2146" s="21"/>
      <c r="Q2146" s="33">
        <f t="shared" si="17"/>
        <v>0.98197561085887064</v>
      </c>
      <c r="R2146" s="5">
        <f t="shared" ca="1" si="109"/>
        <v>17.654760887066825</v>
      </c>
      <c r="S2146" s="16">
        <v>17.02</v>
      </c>
      <c r="T2146" s="75">
        <f t="shared" ca="1" si="110"/>
        <v>3.7294999240118996E-2</v>
      </c>
      <c r="U2146" s="5">
        <f t="shared" ca="1" si="122"/>
        <v>33.427938232829703</v>
      </c>
      <c r="V2146" s="85">
        <v>33.69</v>
      </c>
      <c r="W2146" s="36">
        <f t="shared" ca="1" si="123"/>
        <v>-7.7786217622527317E-3</v>
      </c>
      <c r="X2146" s="32">
        <f t="shared" si="18"/>
        <v>1.0360487782822587</v>
      </c>
      <c r="Y2146" s="72">
        <f t="shared" ca="1" si="124"/>
        <v>155028.20525092681</v>
      </c>
      <c r="Z2146" s="16">
        <v>154599.996094</v>
      </c>
      <c r="AA2146" s="36">
        <f t="shared" ca="1" si="125"/>
        <v>2.7697876309547161E-3</v>
      </c>
      <c r="AB2146" s="72"/>
      <c r="AC2146" s="16"/>
      <c r="AD2146" s="36"/>
      <c r="AE2146" s="34">
        <f t="shared" si="137"/>
        <v>13</v>
      </c>
      <c r="AH2146" s="25" t="str">
        <f t="shared" ca="1" si="7"/>
        <v>-</v>
      </c>
      <c r="AI2146" s="15">
        <f t="shared" ca="1" si="8"/>
        <v>17.368162490249048</v>
      </c>
      <c r="AJ2146" s="15">
        <f t="shared" ca="1" si="9"/>
        <v>17.933641301245686</v>
      </c>
      <c r="AK2146" s="17">
        <f t="shared" ca="1" si="10"/>
        <v>8.5092501578954136E-2</v>
      </c>
      <c r="AL2146" s="17">
        <f t="shared" ca="1" si="11"/>
        <v>9.7448635222246865E-2</v>
      </c>
      <c r="AM2146" s="26">
        <f t="shared" ca="1" si="12"/>
        <v>0</v>
      </c>
      <c r="AN2146" s="26">
        <f t="shared" ca="1" si="13"/>
        <v>0</v>
      </c>
      <c r="AO2146" s="25">
        <f t="shared" si="20"/>
        <v>0</v>
      </c>
      <c r="AP2146" s="26">
        <f t="shared" si="21"/>
        <v>0</v>
      </c>
      <c r="AQ2146" s="25">
        <f t="shared" si="22"/>
        <v>1</v>
      </c>
      <c r="AR2146" s="26">
        <f t="shared" si="23"/>
        <v>0</v>
      </c>
      <c r="AT2146" s="74"/>
      <c r="AU2146">
        <f t="shared" si="121"/>
        <v>772999.98047000007</v>
      </c>
      <c r="AY2146">
        <v>30920</v>
      </c>
      <c r="AZ2146">
        <v>38000</v>
      </c>
      <c r="BA2146">
        <f t="shared" si="107"/>
        <v>380000</v>
      </c>
      <c r="BL2146" s="16">
        <v>152</v>
      </c>
      <c r="BM2146">
        <f t="shared" si="108"/>
        <v>1520</v>
      </c>
    </row>
    <row r="2147" spans="1:65" x14ac:dyDescent="0.2">
      <c r="A2147" s="40">
        <v>41183</v>
      </c>
      <c r="B2147" s="13">
        <v>16.95</v>
      </c>
      <c r="C2147" s="14">
        <v>18.3</v>
      </c>
      <c r="D2147" s="31">
        <f t="shared" si="14"/>
        <v>1648.8660877721927</v>
      </c>
      <c r="E2147" s="31">
        <f t="shared" si="15"/>
        <v>1003.7213862141618</v>
      </c>
      <c r="F2147" s="16">
        <f t="shared" si="0"/>
        <v>2652.5874739863548</v>
      </c>
      <c r="G2147" s="16">
        <f t="shared" si="1"/>
        <v>17.460830984718768</v>
      </c>
      <c r="H2147" s="17">
        <f t="shared" si="2"/>
        <v>7.377049180327877E-2</v>
      </c>
      <c r="I2147">
        <v>16.32</v>
      </c>
      <c r="J2147" s="32">
        <f t="shared" si="16"/>
        <v>1.0256386898479752</v>
      </c>
      <c r="K2147" s="72">
        <f t="shared" ca="1" si="83"/>
        <v>583.58113994645532</v>
      </c>
      <c r="L2147" s="16">
        <v>581.76000999999997</v>
      </c>
      <c r="M2147" s="21">
        <f t="shared" ca="1" si="84"/>
        <v>3.130380079674706E-3</v>
      </c>
      <c r="N2147" s="72"/>
      <c r="O2147" s="16"/>
      <c r="P2147" s="21"/>
      <c r="Q2147" s="33">
        <f t="shared" si="17"/>
        <v>0.97436131015202487</v>
      </c>
      <c r="R2147" s="5">
        <f t="shared" ca="1" si="109"/>
        <v>17.201399330817157</v>
      </c>
      <c r="S2147" s="16">
        <v>16.84</v>
      </c>
      <c r="T2147" s="75">
        <f t="shared" ca="1" si="110"/>
        <v>2.1460767863251618E-2</v>
      </c>
      <c r="U2147" s="5">
        <f t="shared" ca="1" si="122"/>
        <v>32.569774613698421</v>
      </c>
      <c r="V2147" s="85">
        <v>33.369999999999997</v>
      </c>
      <c r="W2147" s="36">
        <f t="shared" ca="1" si="123"/>
        <v>-2.3980383167562982E-2</v>
      </c>
      <c r="X2147" s="32">
        <f t="shared" si="18"/>
        <v>1.0512773796959503</v>
      </c>
      <c r="Y2147" s="72">
        <f t="shared" ca="1" si="124"/>
        <v>162966.91932619986</v>
      </c>
      <c r="Z2147" s="16">
        <v>157749.99601500001</v>
      </c>
      <c r="AA2147" s="36">
        <f t="shared" ca="1" si="125"/>
        <v>3.3070830066479269E-2</v>
      </c>
      <c r="AB2147" s="72"/>
      <c r="AC2147" s="16"/>
      <c r="AD2147" s="36"/>
      <c r="AE2147" s="34">
        <f t="shared" si="137"/>
        <v>12</v>
      </c>
      <c r="AH2147" s="25" t="str">
        <f t="shared" ca="1" si="7"/>
        <v>-</v>
      </c>
      <c r="AI2147" s="15">
        <f t="shared" ca="1" si="8"/>
        <v>17.229738324253518</v>
      </c>
      <c r="AJ2147" s="15">
        <f t="shared" ca="1" si="9"/>
        <v>17.882958426666473</v>
      </c>
      <c r="AK2147" s="17">
        <f t="shared" ca="1" si="10"/>
        <v>8.0162257661623507E-2</v>
      </c>
      <c r="AL2147" s="17">
        <f t="shared" ca="1" si="11"/>
        <v>9.3334219734880569E-2</v>
      </c>
      <c r="AM2147" s="26">
        <f t="shared" ca="1" si="12"/>
        <v>0</v>
      </c>
      <c r="AN2147" s="26">
        <f t="shared" ca="1" si="13"/>
        <v>0</v>
      </c>
      <c r="AO2147" s="25">
        <f t="shared" si="20"/>
        <v>0</v>
      </c>
      <c r="AP2147" s="26">
        <f t="shared" si="21"/>
        <v>0</v>
      </c>
      <c r="AQ2147" s="25">
        <f t="shared" si="22"/>
        <v>1</v>
      </c>
      <c r="AR2147" s="26">
        <f t="shared" si="23"/>
        <v>0</v>
      </c>
      <c r="AT2147" s="74"/>
      <c r="AU2147">
        <f t="shared" si="121"/>
        <v>788749.98007500009</v>
      </c>
      <c r="AY2147">
        <v>31550</v>
      </c>
      <c r="AZ2147">
        <v>38250</v>
      </c>
      <c r="BA2147">
        <f t="shared" si="107"/>
        <v>382500</v>
      </c>
      <c r="BL2147" s="16">
        <v>153</v>
      </c>
      <c r="BM2147">
        <f t="shared" si="108"/>
        <v>1530</v>
      </c>
    </row>
    <row r="2148" spans="1:65" x14ac:dyDescent="0.2">
      <c r="A2148" s="44">
        <v>41184</v>
      </c>
      <c r="B2148" s="45">
        <v>16.600000000000001</v>
      </c>
      <c r="C2148" s="54">
        <v>17.95</v>
      </c>
      <c r="D2148" s="31">
        <f t="shared" si="14"/>
        <v>1511.4605804578432</v>
      </c>
      <c r="E2148" s="31">
        <f t="shared" si="15"/>
        <v>1130.9904216774526</v>
      </c>
      <c r="F2148" s="31">
        <f t="shared" si="0"/>
        <v>2642.4510021352958</v>
      </c>
      <c r="G2148" s="31">
        <f t="shared" si="1"/>
        <v>17.177810929334459</v>
      </c>
      <c r="H2148" s="55">
        <f t="shared" si="2"/>
        <v>7.5208913649024933E-2</v>
      </c>
      <c r="I2148" s="1">
        <v>15.71</v>
      </c>
      <c r="J2148" s="32">
        <f t="shared" si="16"/>
        <v>0.98003173348850747</v>
      </c>
      <c r="K2148" s="72">
        <f t="shared" ca="1" si="83"/>
        <v>571.90471985290219</v>
      </c>
      <c r="L2148" s="31">
        <v>568.32000700000003</v>
      </c>
      <c r="M2148" s="21">
        <f t="shared" ca="1" si="84"/>
        <v>6.3075605446741862E-3</v>
      </c>
      <c r="N2148" s="72"/>
      <c r="O2148" s="16"/>
      <c r="P2148" s="21"/>
      <c r="Q2148" s="33">
        <f t="shared" si="17"/>
        <v>1.0199682665114924</v>
      </c>
      <c r="R2148" s="5">
        <f t="shared" ca="1" si="109"/>
        <v>17.54415056033924</v>
      </c>
      <c r="S2148" s="31">
        <v>17.170000000000002</v>
      </c>
      <c r="T2148" s="75">
        <f t="shared" ca="1" si="110"/>
        <v>2.179094702034003E-2</v>
      </c>
      <c r="U2148" s="5">
        <f t="shared" ca="1" si="122"/>
        <v>33.218999247633874</v>
      </c>
      <c r="V2148" s="85">
        <v>34.03</v>
      </c>
      <c r="W2148" s="36">
        <f t="shared" ca="1" si="123"/>
        <v>-2.3831935126832991E-2</v>
      </c>
      <c r="X2148" s="32">
        <f t="shared" si="18"/>
        <v>0.96006346697701495</v>
      </c>
      <c r="Y2148" s="72">
        <f t="shared" ca="1" si="124"/>
        <v>156448.28854164606</v>
      </c>
      <c r="Z2148" s="16">
        <v>151099.99618300001</v>
      </c>
      <c r="AA2148" s="36">
        <f t="shared" ca="1" si="125"/>
        <v>3.5395714717084685E-2</v>
      </c>
      <c r="AB2148" s="72"/>
      <c r="AC2148" s="16"/>
      <c r="AD2148" s="36"/>
      <c r="AE2148" s="1">
        <f t="shared" si="137"/>
        <v>11</v>
      </c>
      <c r="AH2148" s="25" t="str">
        <f t="shared" ca="1" si="7"/>
        <v>-</v>
      </c>
      <c r="AI2148" s="15">
        <f t="shared" ca="1" si="8"/>
        <v>17.108796413969042</v>
      </c>
      <c r="AJ2148" s="15">
        <f t="shared" ca="1" si="9"/>
        <v>17.857803200443911</v>
      </c>
      <c r="AK2148" s="17">
        <f t="shared" ca="1" si="10"/>
        <v>7.65985917546428E-2</v>
      </c>
      <c r="AL2148" s="17">
        <f t="shared" ca="1" si="11"/>
        <v>9.1127768751691235E-2</v>
      </c>
      <c r="AM2148" s="26">
        <f t="shared" ca="1" si="12"/>
        <v>0</v>
      </c>
      <c r="AN2148" s="26">
        <f t="shared" ca="1" si="13"/>
        <v>0</v>
      </c>
      <c r="AO2148" s="25">
        <f t="shared" si="20"/>
        <v>0</v>
      </c>
      <c r="AP2148" s="26">
        <f t="shared" si="21"/>
        <v>0</v>
      </c>
      <c r="AQ2148" s="25">
        <f t="shared" si="22"/>
        <v>1</v>
      </c>
      <c r="AR2148" s="26">
        <f t="shared" si="23"/>
        <v>0</v>
      </c>
      <c r="AT2148" s="74"/>
      <c r="AU2148">
        <f t="shared" si="121"/>
        <v>755499.98091500008</v>
      </c>
      <c r="AY2148">
        <v>30220</v>
      </c>
      <c r="AZ2148">
        <v>37750</v>
      </c>
      <c r="BA2148">
        <f t="shared" si="107"/>
        <v>377500</v>
      </c>
      <c r="BL2148" s="16">
        <v>151</v>
      </c>
      <c r="BM2148">
        <f t="shared" si="108"/>
        <v>1510</v>
      </c>
    </row>
    <row r="2149" spans="1:65" x14ac:dyDescent="0.2">
      <c r="A2149" s="40">
        <v>41185</v>
      </c>
      <c r="B2149" s="13">
        <v>16.5</v>
      </c>
      <c r="C2149" s="14">
        <v>17.7</v>
      </c>
      <c r="D2149" s="31">
        <f t="shared" si="14"/>
        <v>1374.0550731434937</v>
      </c>
      <c r="E2149" s="31">
        <f t="shared" si="15"/>
        <v>1258.0618100572965</v>
      </c>
      <c r="F2149" s="16">
        <f t="shared" si="0"/>
        <v>2632.1168832007902</v>
      </c>
      <c r="G2149" s="16">
        <f t="shared" si="1"/>
        <v>17.073558940981719</v>
      </c>
      <c r="H2149" s="17">
        <f t="shared" si="2"/>
        <v>6.7796610169491456E-2</v>
      </c>
      <c r="I2149">
        <v>15.43</v>
      </c>
      <c r="J2149" s="32">
        <f t="shared" si="16"/>
        <v>0.99004393501375709</v>
      </c>
      <c r="K2149" s="72">
        <f t="shared" ca="1" si="83"/>
        <v>566.187716016379</v>
      </c>
      <c r="L2149" s="16">
        <v>568.32000700000003</v>
      </c>
      <c r="M2149" s="21">
        <f t="shared" ca="1" si="84"/>
        <v>-3.7519196180982465E-3</v>
      </c>
      <c r="N2149" s="72"/>
      <c r="O2149" s="16"/>
      <c r="P2149" s="21"/>
      <c r="Q2149" s="33">
        <f t="shared" si="17"/>
        <v>1.0099560649862429</v>
      </c>
      <c r="R2149" s="5">
        <f t="shared" ca="1" si="109"/>
        <v>17.718083120656559</v>
      </c>
      <c r="S2149" s="16">
        <v>17.239999999999998</v>
      </c>
      <c r="T2149" s="75">
        <f t="shared" ca="1" si="110"/>
        <v>2.7731039481238989E-2</v>
      </c>
      <c r="U2149" s="5">
        <f t="shared" ca="1" si="122"/>
        <v>33.548581173384811</v>
      </c>
      <c r="V2149" s="85">
        <v>34.159999999999997</v>
      </c>
      <c r="W2149" s="36">
        <f t="shared" ca="1" si="123"/>
        <v>-1.7898677594121361E-2</v>
      </c>
      <c r="X2149" s="32">
        <f t="shared" si="18"/>
        <v>0.98008787002751419</v>
      </c>
      <c r="Y2149" s="72">
        <f t="shared" ca="1" si="124"/>
        <v>153322.97855697299</v>
      </c>
      <c r="Z2149" s="16">
        <v>150049.996209</v>
      </c>
      <c r="AA2149" s="36">
        <f t="shared" ca="1" si="125"/>
        <v>2.1812612000430484E-2</v>
      </c>
      <c r="AB2149" s="72"/>
      <c r="AC2149" s="16"/>
      <c r="AD2149" s="36"/>
      <c r="AE2149" s="34">
        <f t="shared" si="137"/>
        <v>10</v>
      </c>
      <c r="AH2149" s="25" t="str">
        <f t="shared" ca="1" si="7"/>
        <v>-</v>
      </c>
      <c r="AI2149" s="15">
        <f t="shared" ca="1" si="8"/>
        <v>16.994476216889819</v>
      </c>
      <c r="AJ2149" s="15">
        <f t="shared" ca="1" si="9"/>
        <v>17.837142123552944</v>
      </c>
      <c r="AK2149" s="17">
        <f t="shared" ca="1" si="10"/>
        <v>7.6998844221583443E-2</v>
      </c>
      <c r="AL2149" s="17">
        <f t="shared" ca="1" si="11"/>
        <v>8.9404566424069187E-2</v>
      </c>
      <c r="AM2149" s="26">
        <f t="shared" ca="1" si="12"/>
        <v>0</v>
      </c>
      <c r="AN2149" s="26">
        <f t="shared" ca="1" si="13"/>
        <v>0</v>
      </c>
      <c r="AO2149" s="25">
        <f t="shared" si="20"/>
        <v>0</v>
      </c>
      <c r="AP2149" s="26">
        <f t="shared" si="21"/>
        <v>0</v>
      </c>
      <c r="AQ2149" s="25">
        <f t="shared" si="22"/>
        <v>1</v>
      </c>
      <c r="AR2149" s="26">
        <f t="shared" si="23"/>
        <v>0</v>
      </c>
      <c r="AT2149" s="74"/>
      <c r="AU2149">
        <f t="shared" si="121"/>
        <v>750249.98104500002</v>
      </c>
      <c r="AY2149">
        <v>30010</v>
      </c>
      <c r="AZ2149">
        <v>36750</v>
      </c>
      <c r="BA2149">
        <f t="shared" si="107"/>
        <v>367500</v>
      </c>
      <c r="BL2149" s="16">
        <v>147</v>
      </c>
      <c r="BM2149">
        <f t="shared" si="108"/>
        <v>1470</v>
      </c>
    </row>
    <row r="2150" spans="1:65" x14ac:dyDescent="0.2">
      <c r="A2150" s="40">
        <v>41186</v>
      </c>
      <c r="B2150" s="13">
        <v>15.8</v>
      </c>
      <c r="C2150" s="14">
        <v>17.399999999999999</v>
      </c>
      <c r="D2150" s="31">
        <f t="shared" si="14"/>
        <v>1236.6495658291444</v>
      </c>
      <c r="E2150" s="31">
        <f t="shared" si="15"/>
        <v>1386.1516897571137</v>
      </c>
      <c r="F2150" s="16">
        <f t="shared" si="0"/>
        <v>2622.8012555862579</v>
      </c>
      <c r="G2150" s="16">
        <f t="shared" si="1"/>
        <v>16.645600748012317</v>
      </c>
      <c r="H2150" s="17">
        <f t="shared" si="2"/>
        <v>9.1954022988505635E-2</v>
      </c>
      <c r="I2150">
        <v>14.55</v>
      </c>
      <c r="J2150" s="32">
        <f t="shared" si="16"/>
        <v>0.971483944567056</v>
      </c>
      <c r="K2150" s="72">
        <f t="shared" ca="1" si="83"/>
        <v>550.01985159958338</v>
      </c>
      <c r="L2150" s="16">
        <v>553.59997599999997</v>
      </c>
      <c r="M2150" s="21">
        <f t="shared" ca="1" si="84"/>
        <v>-6.4669879978762751E-3</v>
      </c>
      <c r="N2150" s="72"/>
      <c r="O2150" s="16"/>
      <c r="P2150" s="21"/>
      <c r="Q2150" s="33">
        <f t="shared" si="17"/>
        <v>1.028516055432944</v>
      </c>
      <c r="R2150" s="5">
        <f t="shared" ca="1" si="109"/>
        <v>18.22257380100708</v>
      </c>
      <c r="S2150" s="16">
        <v>17.670000000000002</v>
      </c>
      <c r="T2150" s="75">
        <f t="shared" ca="1" si="110"/>
        <v>3.1271861969840303E-2</v>
      </c>
      <c r="U2150" s="5">
        <f t="shared" ca="1" si="122"/>
        <v>34.504073071486097</v>
      </c>
      <c r="V2150" s="85">
        <v>34.97</v>
      </c>
      <c r="W2150" s="36">
        <f t="shared" ca="1" si="123"/>
        <v>-1.3323618201712949E-2</v>
      </c>
      <c r="X2150" s="32">
        <f t="shared" si="18"/>
        <v>0.94296788913411189</v>
      </c>
      <c r="Y2150" s="72">
        <f t="shared" ca="1" si="124"/>
        <v>144569.13027243828</v>
      </c>
      <c r="Z2150" s="16">
        <v>143199.99638200001</v>
      </c>
      <c r="AA2150" s="36">
        <f t="shared" ca="1" si="125"/>
        <v>9.5609910965777766E-3</v>
      </c>
      <c r="AB2150" s="72"/>
      <c r="AC2150" s="16"/>
      <c r="AD2150" s="36"/>
      <c r="AE2150" s="34">
        <f t="shared" si="137"/>
        <v>9</v>
      </c>
      <c r="AH2150" s="25" t="str">
        <f t="shared" ca="1" si="7"/>
        <v>-</v>
      </c>
      <c r="AI2150" s="15">
        <f t="shared" ca="1" si="8"/>
        <v>16.876257074824998</v>
      </c>
      <c r="AJ2150" s="15">
        <f t="shared" ca="1" si="9"/>
        <v>17.785763142662415</v>
      </c>
      <c r="AK2150" s="17">
        <f t="shared" ca="1" si="10"/>
        <v>8.2183421245240917E-2</v>
      </c>
      <c r="AL2150" s="17">
        <f t="shared" ca="1" si="11"/>
        <v>8.8759647406305348E-2</v>
      </c>
      <c r="AM2150" s="26">
        <f t="shared" ca="1" si="12"/>
        <v>0</v>
      </c>
      <c r="AN2150" s="26">
        <f t="shared" ca="1" si="13"/>
        <v>0</v>
      </c>
      <c r="AO2150" s="25">
        <f t="shared" si="20"/>
        <v>0</v>
      </c>
      <c r="AP2150" s="26">
        <f t="shared" si="21"/>
        <v>0</v>
      </c>
      <c r="AQ2150" s="25">
        <f t="shared" si="22"/>
        <v>1</v>
      </c>
      <c r="AR2150" s="26">
        <f t="shared" si="23"/>
        <v>0</v>
      </c>
      <c r="AT2150" s="74"/>
      <c r="AU2150">
        <f t="shared" si="121"/>
        <v>715999.98191000009</v>
      </c>
      <c r="AY2150">
        <v>28640</v>
      </c>
      <c r="AZ2150">
        <v>35750</v>
      </c>
      <c r="BA2150">
        <f t="shared" si="107"/>
        <v>357500</v>
      </c>
      <c r="BL2150" s="16">
        <v>143</v>
      </c>
      <c r="BM2150">
        <f t="shared" si="108"/>
        <v>1430</v>
      </c>
    </row>
    <row r="2151" spans="1:65" x14ac:dyDescent="0.2">
      <c r="A2151" s="44">
        <v>41187</v>
      </c>
      <c r="B2151" s="45">
        <v>15.75</v>
      </c>
      <c r="C2151" s="54">
        <v>17.25</v>
      </c>
      <c r="D2151" s="31">
        <f t="shared" si="14"/>
        <v>1099.2440585147951</v>
      </c>
      <c r="E2151" s="31">
        <f t="shared" si="15"/>
        <v>1510.9222078931321</v>
      </c>
      <c r="F2151" s="31">
        <f t="shared" si="0"/>
        <v>2610.1662664079272</v>
      </c>
      <c r="G2151" s="31">
        <f t="shared" si="1"/>
        <v>16.618290783237597</v>
      </c>
      <c r="H2151" s="55">
        <f t="shared" si="2"/>
        <v>8.6956521739130488E-2</v>
      </c>
      <c r="I2151" s="1">
        <v>14.33</v>
      </c>
      <c r="J2151" s="32">
        <f t="shared" si="16"/>
        <v>0.99354986777449572</v>
      </c>
      <c r="K2151" s="72">
        <f t="shared" ca="1" si="83"/>
        <v>546.44987225553132</v>
      </c>
      <c r="L2151" s="31">
        <v>545.919983</v>
      </c>
      <c r="M2151" s="21">
        <f t="shared" ca="1" si="84"/>
        <v>9.7063538985953535E-4</v>
      </c>
      <c r="N2151" s="72"/>
      <c r="O2151" s="16"/>
      <c r="P2151" s="21"/>
      <c r="Q2151" s="33">
        <f t="shared" si="17"/>
        <v>1.0064501322255042</v>
      </c>
      <c r="R2151" s="5">
        <f t="shared" ca="1" si="109"/>
        <v>18.339347786575633</v>
      </c>
      <c r="S2151" s="31">
        <v>17.899999999999999</v>
      </c>
      <c r="T2151" s="75">
        <f t="shared" ca="1" si="110"/>
        <v>2.4544569082437687E-2</v>
      </c>
      <c r="U2151" s="5">
        <f t="shared" ca="1" si="122"/>
        <v>34.725440023927057</v>
      </c>
      <c r="V2151" s="85">
        <v>35.44</v>
      </c>
      <c r="W2151" s="36">
        <f t="shared" ca="1" si="123"/>
        <v>-2.0162527541561545E-2</v>
      </c>
      <c r="X2151" s="32">
        <f t="shared" si="18"/>
        <v>0.98709973554899155</v>
      </c>
      <c r="Y2151" s="72">
        <f t="shared" ca="1" si="124"/>
        <v>142694.75845368157</v>
      </c>
      <c r="Z2151" s="16">
        <v>138899.996491</v>
      </c>
      <c r="AA2151" s="36">
        <f t="shared" ca="1" si="125"/>
        <v>2.7320101213447138E-2</v>
      </c>
      <c r="AB2151" s="72"/>
      <c r="AC2151" s="16"/>
      <c r="AD2151" s="36"/>
      <c r="AE2151" s="1">
        <f t="shared" si="137"/>
        <v>8</v>
      </c>
      <c r="AH2151" s="25" t="str">
        <f t="shared" ca="1" si="7"/>
        <v>-</v>
      </c>
      <c r="AI2151" s="15">
        <f t="shared" ca="1" si="8"/>
        <v>16.842936194578357</v>
      </c>
      <c r="AJ2151" s="15">
        <f t="shared" ca="1" si="9"/>
        <v>17.751735764630869</v>
      </c>
      <c r="AK2151" s="17">
        <f t="shared" ca="1" si="10"/>
        <v>8.1183217121950479E-2</v>
      </c>
      <c r="AL2151" s="17">
        <f t="shared" ca="1" si="11"/>
        <v>8.8305372264241122E-2</v>
      </c>
      <c r="AM2151" s="26">
        <f t="shared" ca="1" si="12"/>
        <v>0</v>
      </c>
      <c r="AN2151" s="26">
        <f t="shared" ca="1" si="13"/>
        <v>0</v>
      </c>
      <c r="AO2151" s="25">
        <f t="shared" si="20"/>
        <v>0</v>
      </c>
      <c r="AP2151" s="26">
        <f t="shared" si="21"/>
        <v>0</v>
      </c>
      <c r="AQ2151" s="25">
        <f t="shared" si="22"/>
        <v>1</v>
      </c>
      <c r="AR2151" s="26">
        <f t="shared" si="23"/>
        <v>0</v>
      </c>
      <c r="AT2151" s="74"/>
      <c r="AU2151">
        <f t="shared" si="121"/>
        <v>694499.98245500005</v>
      </c>
      <c r="AY2151">
        <v>27780</v>
      </c>
      <c r="AZ2151">
        <v>34750</v>
      </c>
      <c r="BA2151">
        <f t="shared" si="107"/>
        <v>347500</v>
      </c>
      <c r="BL2151" s="16">
        <v>139</v>
      </c>
      <c r="BM2151">
        <f t="shared" si="108"/>
        <v>1390</v>
      </c>
    </row>
    <row r="2152" spans="1:65" x14ac:dyDescent="0.2">
      <c r="A2152" s="44">
        <v>41190</v>
      </c>
      <c r="B2152" s="45">
        <v>15.9</v>
      </c>
      <c r="C2152" s="54">
        <v>17.399999999999999</v>
      </c>
      <c r="D2152" s="31">
        <f t="shared" si="14"/>
        <v>961.83855120044575</v>
      </c>
      <c r="E2152" s="31">
        <f t="shared" si="15"/>
        <v>1636.379410223625</v>
      </c>
      <c r="F2152" s="31">
        <f t="shared" si="0"/>
        <v>2598.2179614240708</v>
      </c>
      <c r="G2152" s="31">
        <f t="shared" si="1"/>
        <v>16.844712549823992</v>
      </c>
      <c r="H2152" s="55">
        <f t="shared" si="2"/>
        <v>8.6206896551724088E-2</v>
      </c>
      <c r="I2152" s="1">
        <v>15.11</v>
      </c>
      <c r="J2152" s="32">
        <f t="shared" si="16"/>
        <v>1.0089848806652009</v>
      </c>
      <c r="K2152" s="72">
        <f t="shared" ca="1" si="83"/>
        <v>551.33718131875833</v>
      </c>
      <c r="L2152" s="31">
        <v>552.32000700000003</v>
      </c>
      <c r="M2152" s="21">
        <f t="shared" ca="1" si="84"/>
        <v>-1.7794497189773295E-3</v>
      </c>
      <c r="N2152" s="72"/>
      <c r="O2152" s="16"/>
      <c r="P2152" s="21"/>
      <c r="Q2152" s="33">
        <f t="shared" si="17"/>
        <v>0.99101511933479902</v>
      </c>
      <c r="R2152" s="5">
        <f t="shared" ca="1" si="109"/>
        <v>18.173813806513863</v>
      </c>
      <c r="S2152" s="31">
        <v>17.709999</v>
      </c>
      <c r="T2152" s="75">
        <f t="shared" ca="1" si="110"/>
        <v>2.6189431547334531E-2</v>
      </c>
      <c r="U2152" s="5">
        <f t="shared" ca="1" si="122"/>
        <v>34.412257930368668</v>
      </c>
      <c r="V2152" s="85">
        <v>35.04</v>
      </c>
      <c r="W2152" s="36">
        <f t="shared" ca="1" si="123"/>
        <v>-1.7915013402720645E-2</v>
      </c>
      <c r="X2152" s="32">
        <f t="shared" si="18"/>
        <v>1.017969761330402</v>
      </c>
      <c r="Y2152" s="72">
        <f t="shared" ca="1" si="124"/>
        <v>145249.38926008853</v>
      </c>
      <c r="Z2152" s="16">
        <v>142299.99640500001</v>
      </c>
      <c r="AA2152" s="36">
        <f t="shared" ca="1" si="125"/>
        <v>2.0726584185527669E-2</v>
      </c>
      <c r="AB2152" s="72"/>
      <c r="AC2152" s="16"/>
      <c r="AD2152" s="36"/>
      <c r="AE2152" s="1">
        <f t="shared" si="137"/>
        <v>7</v>
      </c>
      <c r="AH2152" s="25" t="str">
        <f t="shared" ca="1" si="7"/>
        <v>-</v>
      </c>
      <c r="AI2152" s="15">
        <f t="shared" ca="1" si="8"/>
        <v>16.861885654506825</v>
      </c>
      <c r="AJ2152" s="15">
        <f t="shared" ca="1" si="9"/>
        <v>17.727257746709171</v>
      </c>
      <c r="AK2152" s="17">
        <f t="shared" ca="1" si="10"/>
        <v>8.0315576150192566E-2</v>
      </c>
      <c r="AL2152" s="17">
        <f t="shared" ca="1" si="11"/>
        <v>8.7929614537916978E-2</v>
      </c>
      <c r="AM2152" s="26">
        <f t="shared" ca="1" si="12"/>
        <v>0</v>
      </c>
      <c r="AN2152" s="26">
        <f t="shared" ca="1" si="13"/>
        <v>0</v>
      </c>
      <c r="AO2152" s="25">
        <f t="shared" si="20"/>
        <v>0</v>
      </c>
      <c r="AP2152" s="26">
        <f t="shared" si="21"/>
        <v>0</v>
      </c>
      <c r="AQ2152" s="25">
        <f t="shared" si="22"/>
        <v>1</v>
      </c>
      <c r="AR2152" s="26">
        <f t="shared" si="23"/>
        <v>0</v>
      </c>
      <c r="AT2152" s="74"/>
      <c r="AU2152">
        <f t="shared" si="121"/>
        <v>711499.98202500003</v>
      </c>
      <c r="AY2152">
        <v>28460</v>
      </c>
      <c r="AZ2152">
        <v>34750</v>
      </c>
      <c r="BA2152">
        <f t="shared" si="107"/>
        <v>347500</v>
      </c>
      <c r="BL2152" s="16">
        <v>139</v>
      </c>
      <c r="BM2152">
        <f t="shared" si="108"/>
        <v>1390</v>
      </c>
    </row>
    <row r="2153" spans="1:65" x14ac:dyDescent="0.2">
      <c r="A2153" s="40">
        <v>41191</v>
      </c>
      <c r="B2153" s="13">
        <v>16.7</v>
      </c>
      <c r="C2153" s="14">
        <v>18.05</v>
      </c>
      <c r="D2153" s="31">
        <f t="shared" si="14"/>
        <v>824.43304388609636</v>
      </c>
      <c r="E2153" s="31">
        <f t="shared" si="15"/>
        <v>1761.9396151832891</v>
      </c>
      <c r="F2153" s="16">
        <f t="shared" si="0"/>
        <v>2586.3726590693855</v>
      </c>
      <c r="G2153" s="16">
        <f t="shared" si="1"/>
        <v>17.619673532797592</v>
      </c>
      <c r="H2153" s="17">
        <f t="shared" si="2"/>
        <v>7.4792243767313082E-2</v>
      </c>
      <c r="I2153">
        <v>16.37</v>
      </c>
      <c r="J2153" s="32">
        <f t="shared" si="16"/>
        <v>1.0412374333151497</v>
      </c>
      <c r="K2153" s="72">
        <f t="shared" ca="1" si="83"/>
        <v>574.04950776526107</v>
      </c>
      <c r="L2153" s="16">
        <v>575.67999299999997</v>
      </c>
      <c r="M2153" s="21">
        <f t="shared" ca="1" si="84"/>
        <v>-2.8322770542051805E-3</v>
      </c>
      <c r="N2153" s="72"/>
      <c r="O2153" s="16"/>
      <c r="P2153" s="21"/>
      <c r="Q2153" s="33">
        <f t="shared" si="17"/>
        <v>0.95876256668485027</v>
      </c>
      <c r="R2153" s="5">
        <f t="shared" ca="1" si="109"/>
        <v>17.423646495149523</v>
      </c>
      <c r="S2153" s="16">
        <v>16.940000999999999</v>
      </c>
      <c r="T2153" s="75">
        <f t="shared" ca="1" si="110"/>
        <v>2.8550499799234026E-2</v>
      </c>
      <c r="U2153" s="5">
        <f t="shared" ca="1" si="122"/>
        <v>32.992055202764959</v>
      </c>
      <c r="V2153" s="85">
        <v>33.51</v>
      </c>
      <c r="W2153" s="36">
        <f t="shared" ca="1" si="123"/>
        <v>-1.545642486526526E-2</v>
      </c>
      <c r="X2153" s="32">
        <f t="shared" si="18"/>
        <v>1.0824748666302995</v>
      </c>
      <c r="Y2153" s="72">
        <f t="shared" ca="1" si="124"/>
        <v>157218.46554712241</v>
      </c>
      <c r="Z2153" s="16">
        <v>154099.99610700001</v>
      </c>
      <c r="AA2153" s="36">
        <f t="shared" ca="1" si="125"/>
        <v>2.0236661381594544E-2</v>
      </c>
      <c r="AB2153" s="72"/>
      <c r="AC2153" s="16"/>
      <c r="AD2153" s="36"/>
      <c r="AE2153" s="34">
        <f t="shared" si="137"/>
        <v>6</v>
      </c>
      <c r="AH2153" s="25" t="str">
        <f t="shared" ca="1" si="7"/>
        <v>-</v>
      </c>
      <c r="AI2153" s="15">
        <f t="shared" ca="1" si="8"/>
        <v>16.856351833473532</v>
      </c>
      <c r="AJ2153" s="15">
        <f t="shared" ca="1" si="9"/>
        <v>17.722862683771723</v>
      </c>
      <c r="AK2153" s="17">
        <f t="shared" ca="1" si="10"/>
        <v>8.048586814419828E-2</v>
      </c>
      <c r="AL2153" s="17">
        <f t="shared" ca="1" si="11"/>
        <v>8.5742111969219714E-2</v>
      </c>
      <c r="AM2153" s="26">
        <f t="shared" ca="1" si="12"/>
        <v>0</v>
      </c>
      <c r="AN2153" s="26">
        <f t="shared" ca="1" si="13"/>
        <v>0</v>
      </c>
      <c r="AO2153" s="25">
        <f t="shared" si="20"/>
        <v>0</v>
      </c>
      <c r="AP2153" s="26">
        <f t="shared" si="21"/>
        <v>0</v>
      </c>
      <c r="AQ2153" s="25">
        <f t="shared" si="22"/>
        <v>1</v>
      </c>
      <c r="AR2153" s="26">
        <f t="shared" si="23"/>
        <v>0</v>
      </c>
      <c r="AT2153" s="74"/>
      <c r="AU2153">
        <f t="shared" si="121"/>
        <v>770499.9805350001</v>
      </c>
      <c r="AY2153">
        <v>30820</v>
      </c>
      <c r="AZ2153">
        <v>37500</v>
      </c>
      <c r="BA2153">
        <f t="shared" si="107"/>
        <v>375000</v>
      </c>
      <c r="BL2153" s="16">
        <v>150</v>
      </c>
      <c r="BM2153">
        <f t="shared" si="108"/>
        <v>1500</v>
      </c>
    </row>
    <row r="2154" spans="1:65" x14ac:dyDescent="0.2">
      <c r="A2154" s="40">
        <v>41192</v>
      </c>
      <c r="B2154" s="13">
        <v>16.75</v>
      </c>
      <c r="C2154" s="14">
        <v>18.149999999999999</v>
      </c>
      <c r="D2154" s="31">
        <f t="shared" si="14"/>
        <v>687.02753657174696</v>
      </c>
      <c r="E2154" s="31">
        <f t="shared" si="15"/>
        <v>1889.0682562996124</v>
      </c>
      <c r="F2154" s="16">
        <f t="shared" si="0"/>
        <v>2576.0957928713592</v>
      </c>
      <c r="G2154" s="16">
        <f t="shared" si="1"/>
        <v>17.776629353666866</v>
      </c>
      <c r="H2154" s="17">
        <f t="shared" si="2"/>
        <v>7.7134986225895208E-2</v>
      </c>
      <c r="I2154">
        <v>16.29</v>
      </c>
      <c r="J2154" s="32">
        <f t="shared" si="16"/>
        <v>1.0048991243828123</v>
      </c>
      <c r="K2154" s="72">
        <f t="shared" ca="1" si="83"/>
        <v>576.83833020406519</v>
      </c>
      <c r="L2154" s="16">
        <v>568.79998799999998</v>
      </c>
      <c r="M2154" s="21">
        <f t="shared" ca="1" si="84"/>
        <v>1.4132106845377083E-2</v>
      </c>
      <c r="N2154" s="72"/>
      <c r="O2154" s="16"/>
      <c r="P2154" s="21"/>
      <c r="Q2154" s="33">
        <f t="shared" si="17"/>
        <v>0.99510087561718763</v>
      </c>
      <c r="R2154" s="5">
        <f t="shared" ca="1" si="109"/>
        <v>17.337563593581216</v>
      </c>
      <c r="S2154" s="16">
        <v>17.149999999999999</v>
      </c>
      <c r="T2154" s="75">
        <f t="shared" ca="1" si="110"/>
        <v>1.093665268695143E-2</v>
      </c>
      <c r="U2154" s="5">
        <f t="shared" ca="1" si="122"/>
        <v>32.82929905692356</v>
      </c>
      <c r="V2154" s="85">
        <v>33.9</v>
      </c>
      <c r="W2154" s="36">
        <f t="shared" ca="1" si="123"/>
        <v>-3.1584098615824154E-2</v>
      </c>
      <c r="X2154" s="32">
        <f t="shared" si="18"/>
        <v>1.0097982487656247</v>
      </c>
      <c r="Y2154" s="72">
        <f t="shared" ca="1" si="124"/>
        <v>158748.48276092927</v>
      </c>
      <c r="Z2154" s="16">
        <v>150749.99619199999</v>
      </c>
      <c r="AA2154" s="36">
        <f t="shared" ca="1" si="125"/>
        <v>5.305795536301143E-2</v>
      </c>
      <c r="AB2154" s="72"/>
      <c r="AC2154" s="16"/>
      <c r="AD2154" s="36"/>
      <c r="AE2154" s="34">
        <f t="shared" si="137"/>
        <v>5</v>
      </c>
      <c r="AH2154" s="25" t="str">
        <f t="shared" ca="1" si="7"/>
        <v>-</v>
      </c>
      <c r="AI2154" s="15">
        <f t="shared" ca="1" si="8"/>
        <v>16.857593858445878</v>
      </c>
      <c r="AJ2154" s="15">
        <f t="shared" ca="1" si="9"/>
        <v>17.729235668314885</v>
      </c>
      <c r="AK2154" s="17">
        <f t="shared" ca="1" si="10"/>
        <v>8.0806880240343326E-2</v>
      </c>
      <c r="AL2154" s="17">
        <f t="shared" ca="1" si="11"/>
        <v>8.3063048608338186E-2</v>
      </c>
      <c r="AM2154" s="26">
        <f t="shared" ca="1" si="12"/>
        <v>0</v>
      </c>
      <c r="AN2154" s="26">
        <f t="shared" ca="1" si="13"/>
        <v>0</v>
      </c>
      <c r="AO2154" s="25">
        <f t="shared" si="20"/>
        <v>0</v>
      </c>
      <c r="AP2154" s="26">
        <f t="shared" si="21"/>
        <v>0</v>
      </c>
      <c r="AQ2154" s="25">
        <f t="shared" si="22"/>
        <v>1</v>
      </c>
      <c r="AR2154" s="26">
        <f t="shared" si="23"/>
        <v>0</v>
      </c>
      <c r="AT2154" s="74"/>
      <c r="AU2154">
        <f t="shared" si="121"/>
        <v>753749.98095999996</v>
      </c>
      <c r="AY2154">
        <v>30150</v>
      </c>
      <c r="AZ2154">
        <v>37000</v>
      </c>
      <c r="BA2154">
        <f t="shared" si="107"/>
        <v>370000</v>
      </c>
      <c r="BL2154" s="16">
        <v>148</v>
      </c>
      <c r="BM2154">
        <f t="shared" si="108"/>
        <v>1480</v>
      </c>
    </row>
    <row r="2155" spans="1:65" x14ac:dyDescent="0.2">
      <c r="A2155" s="44">
        <v>41193</v>
      </c>
      <c r="B2155" s="45">
        <v>16.2</v>
      </c>
      <c r="C2155" s="54">
        <v>17.55</v>
      </c>
      <c r="D2155" s="31">
        <f t="shared" si="14"/>
        <v>549.62202925739757</v>
      </c>
      <c r="E2155" s="31">
        <f t="shared" si="15"/>
        <v>2015.8749916999072</v>
      </c>
      <c r="F2155" s="31">
        <f t="shared" si="0"/>
        <v>2565.4970209573048</v>
      </c>
      <c r="G2155" s="31">
        <f t="shared" si="1"/>
        <v>17.260781289771053</v>
      </c>
      <c r="H2155" s="55">
        <f t="shared" si="2"/>
        <v>7.6923076923076983E-2</v>
      </c>
      <c r="I2155" s="1">
        <v>15.59</v>
      </c>
      <c r="J2155" s="32">
        <f t="shared" si="16"/>
        <v>0.9669867842032821</v>
      </c>
      <c r="K2155" s="72">
        <f t="shared" ca="1" si="83"/>
        <v>557.77230174305589</v>
      </c>
      <c r="L2155" s="31">
        <v>560.15997300000004</v>
      </c>
      <c r="M2155" s="21">
        <f t="shared" ca="1" si="84"/>
        <v>-4.2624810269050496E-3</v>
      </c>
      <c r="N2155" s="72"/>
      <c r="O2155" s="16"/>
      <c r="P2155" s="21"/>
      <c r="Q2155" s="33">
        <f t="shared" si="17"/>
        <v>1.033013215796718</v>
      </c>
      <c r="R2155" s="5">
        <f t="shared" ca="1" si="109"/>
        <v>17.909186217660242</v>
      </c>
      <c r="S2155" s="16">
        <v>17.360001</v>
      </c>
      <c r="T2155" s="75">
        <f t="shared" ca="1" si="110"/>
        <v>3.1635091360895741E-2</v>
      </c>
      <c r="U2155" s="5">
        <f t="shared" ca="1" si="122"/>
        <v>33.911938761477927</v>
      </c>
      <c r="V2155" s="85">
        <v>34.22</v>
      </c>
      <c r="W2155" s="36">
        <f t="shared" ca="1" si="123"/>
        <v>-9.002374007073986E-3</v>
      </c>
      <c r="X2155" s="32">
        <f t="shared" si="18"/>
        <v>0.93397356840656409</v>
      </c>
      <c r="Y2155" s="72">
        <f t="shared" ca="1" si="124"/>
        <v>148257.12901545202</v>
      </c>
      <c r="Z2155" s="16">
        <v>146899.996289</v>
      </c>
      <c r="AA2155" s="36">
        <f t="shared" ca="1" si="125"/>
        <v>9.2384803317632595E-3</v>
      </c>
      <c r="AB2155" s="72"/>
      <c r="AC2155" s="16"/>
      <c r="AD2155" s="36"/>
      <c r="AE2155" s="1">
        <f t="shared" si="137"/>
        <v>4</v>
      </c>
      <c r="AH2155" s="25" t="str">
        <f t="shared" ca="1" si="7"/>
        <v>-</v>
      </c>
      <c r="AI2155" s="15">
        <f t="shared" ca="1" si="8"/>
        <v>16.86604200839464</v>
      </c>
      <c r="AJ2155" s="15">
        <f t="shared" ca="1" si="9"/>
        <v>17.703209118677449</v>
      </c>
      <c r="AK2155" s="17">
        <f t="shared" ca="1" si="10"/>
        <v>8.2327958032607576E-2</v>
      </c>
      <c r="AL2155" s="17">
        <f t="shared" ca="1" si="11"/>
        <v>8.2044469729589814E-2</v>
      </c>
      <c r="AM2155" s="26">
        <f t="shared" ca="1" si="12"/>
        <v>0</v>
      </c>
      <c r="AN2155" s="26">
        <f t="shared" ca="1" si="13"/>
        <v>1</v>
      </c>
      <c r="AO2155" s="25">
        <f t="shared" si="20"/>
        <v>0</v>
      </c>
      <c r="AP2155" s="26">
        <f t="shared" si="21"/>
        <v>0</v>
      </c>
      <c r="AQ2155" s="25">
        <f t="shared" si="22"/>
        <v>1</v>
      </c>
      <c r="AR2155" s="26">
        <f t="shared" si="23"/>
        <v>0</v>
      </c>
      <c r="AT2155" s="74"/>
      <c r="AU2155">
        <f t="shared" si="121"/>
        <v>734499.98144500004</v>
      </c>
      <c r="AY2155">
        <v>29380</v>
      </c>
      <c r="AZ2155">
        <v>35750</v>
      </c>
      <c r="BA2155">
        <f t="shared" si="107"/>
        <v>357500</v>
      </c>
      <c r="BL2155" s="16">
        <v>143</v>
      </c>
      <c r="BM2155">
        <f t="shared" si="108"/>
        <v>1430</v>
      </c>
    </row>
    <row r="2156" spans="1:65" x14ac:dyDescent="0.2">
      <c r="A2156" s="44">
        <v>41194</v>
      </c>
      <c r="B2156" s="45">
        <v>16.649999999999999</v>
      </c>
      <c r="C2156" s="54">
        <v>18</v>
      </c>
      <c r="D2156" s="31">
        <f t="shared" si="14"/>
        <v>412.21652194304818</v>
      </c>
      <c r="E2156" s="31">
        <f t="shared" si="15"/>
        <v>2142.7108446054604</v>
      </c>
      <c r="F2156" s="31">
        <f t="shared" si="0"/>
        <v>2554.9273665485084</v>
      </c>
      <c r="G2156" s="31">
        <f t="shared" si="1"/>
        <v>17.782188600776195</v>
      </c>
      <c r="H2156" s="55">
        <f t="shared" si="2"/>
        <v>7.5000000000000067E-2</v>
      </c>
      <c r="I2156" s="1">
        <v>16.14</v>
      </c>
      <c r="J2156" s="32">
        <f t="shared" si="16"/>
        <v>1.0259632531335277</v>
      </c>
      <c r="K2156" s="72">
        <f t="shared" ca="1" si="83"/>
        <v>572.23055555984911</v>
      </c>
      <c r="L2156" s="31">
        <v>566.080017</v>
      </c>
      <c r="M2156" s="21">
        <f t="shared" ca="1" si="84"/>
        <v>1.0865139865640427E-2</v>
      </c>
      <c r="N2156" s="72"/>
      <c r="O2156" s="16"/>
      <c r="P2156" s="21"/>
      <c r="Q2156" s="33">
        <f t="shared" si="17"/>
        <v>0.97403674686647235</v>
      </c>
      <c r="R2156" s="5">
        <f t="shared" ca="1" si="109"/>
        <v>17.443478779818054</v>
      </c>
      <c r="S2156" s="31">
        <v>17.170000000000002</v>
      </c>
      <c r="T2156" s="75">
        <f t="shared" ca="1" si="110"/>
        <v>1.5927709948634402E-2</v>
      </c>
      <c r="U2156" s="5">
        <f t="shared" ca="1" si="122"/>
        <v>33.030343664321641</v>
      </c>
      <c r="V2156" s="85">
        <v>34</v>
      </c>
      <c r="W2156" s="36">
        <f t="shared" ca="1" si="123"/>
        <v>-2.8519303990539955E-2</v>
      </c>
      <c r="X2156" s="32">
        <f t="shared" si="18"/>
        <v>1.0519265062670553</v>
      </c>
      <c r="Y2156" s="72">
        <f t="shared" ca="1" si="124"/>
        <v>155945.33982798731</v>
      </c>
      <c r="Z2156" s="16">
        <v>148949.99623700001</v>
      </c>
      <c r="AA2156" s="36">
        <f t="shared" ca="1" si="125"/>
        <v>4.6964375748333259E-2</v>
      </c>
      <c r="AB2156" s="72"/>
      <c r="AC2156" s="16"/>
      <c r="AD2156" s="36"/>
      <c r="AE2156" s="1">
        <f t="shared" si="137"/>
        <v>3</v>
      </c>
      <c r="AH2156" s="25" t="str">
        <f t="shared" ca="1" si="7"/>
        <v>-</v>
      </c>
      <c r="AI2156" s="15">
        <f t="shared" ca="1" si="8"/>
        <v>16.946527290693638</v>
      </c>
      <c r="AJ2156" s="15">
        <f t="shared" ca="1" si="9"/>
        <v>17.688305699093178</v>
      </c>
      <c r="AK2156" s="17">
        <f t="shared" ca="1" si="10"/>
        <v>7.9502287534523319E-2</v>
      </c>
      <c r="AL2156" s="17">
        <f t="shared" ca="1" si="11"/>
        <v>8.1018673330697843E-2</v>
      </c>
      <c r="AM2156" s="26">
        <f t="shared" ca="1" si="12"/>
        <v>0</v>
      </c>
      <c r="AN2156" s="26">
        <f t="shared" ca="1" si="13"/>
        <v>0</v>
      </c>
      <c r="AO2156" s="25">
        <f t="shared" si="20"/>
        <v>0</v>
      </c>
      <c r="AP2156" s="26">
        <f t="shared" si="21"/>
        <v>0</v>
      </c>
      <c r="AQ2156" s="25">
        <f t="shared" si="22"/>
        <v>1</v>
      </c>
      <c r="AR2156" s="26">
        <f t="shared" si="23"/>
        <v>0</v>
      </c>
      <c r="AT2156" s="74"/>
      <c r="AU2156">
        <f t="shared" si="121"/>
        <v>744749.98118500004</v>
      </c>
      <c r="AY2156">
        <v>29790</v>
      </c>
      <c r="AZ2156">
        <v>36500</v>
      </c>
      <c r="BA2156">
        <f t="shared" si="107"/>
        <v>365000</v>
      </c>
      <c r="BL2156" s="16">
        <v>146</v>
      </c>
      <c r="BM2156">
        <f t="shared" si="108"/>
        <v>1460</v>
      </c>
    </row>
    <row r="2157" spans="1:65" x14ac:dyDescent="0.2">
      <c r="A2157" s="40">
        <v>41197</v>
      </c>
      <c r="B2157" s="13">
        <v>15.7</v>
      </c>
      <c r="C2157" s="14">
        <v>17.149999999999999</v>
      </c>
      <c r="D2157" s="31">
        <f t="shared" si="14"/>
        <v>274.81101462869879</v>
      </c>
      <c r="E2157" s="31">
        <f t="shared" si="15"/>
        <v>2269.8109388712337</v>
      </c>
      <c r="F2157" s="16">
        <f t="shared" si="0"/>
        <v>2544.6219534999327</v>
      </c>
      <c r="G2157" s="16">
        <f t="shared" si="1"/>
        <v>16.993404647726337</v>
      </c>
      <c r="H2157" s="17">
        <f t="shared" si="2"/>
        <v>8.4548104956268189E-2</v>
      </c>
      <c r="I2157">
        <v>15.27</v>
      </c>
      <c r="J2157" s="32">
        <f t="shared" si="16"/>
        <v>0.95178728417731417</v>
      </c>
      <c r="K2157" s="72">
        <f t="shared" ca="1" si="83"/>
        <v>544.61956244610758</v>
      </c>
      <c r="L2157" s="16">
        <v>547.52002000000005</v>
      </c>
      <c r="M2157" s="21">
        <f t="shared" ca="1" si="84"/>
        <v>-5.2974456603293984E-3</v>
      </c>
      <c r="N2157" s="72"/>
      <c r="O2157" s="16"/>
      <c r="P2157" s="21"/>
      <c r="Q2157" s="33">
        <f t="shared" si="17"/>
        <v>1.0482127158226859</v>
      </c>
      <c r="R2157" s="5">
        <f t="shared" ca="1" si="109"/>
        <v>18.283714557955207</v>
      </c>
      <c r="S2157" s="16">
        <v>17.780000999999999</v>
      </c>
      <c r="T2157" s="75">
        <f t="shared" ca="1" si="110"/>
        <v>2.8330344748305054E-2</v>
      </c>
      <c r="U2157" s="5">
        <f t="shared" ca="1" si="122"/>
        <v>34.621640909475978</v>
      </c>
      <c r="V2157" s="85">
        <v>35.159999999999997</v>
      </c>
      <c r="W2157" s="36">
        <f t="shared" ca="1" si="123"/>
        <v>-1.5311691994426006E-2</v>
      </c>
      <c r="X2157" s="32">
        <f t="shared" si="18"/>
        <v>0.90357456835462835</v>
      </c>
      <c r="Y2157" s="72">
        <f t="shared" ca="1" si="124"/>
        <v>140898.96950946943</v>
      </c>
      <c r="Z2157" s="16">
        <v>138949.99648999999</v>
      </c>
      <c r="AA2157" s="36">
        <f t="shared" ca="1" si="125"/>
        <v>1.40264344634921E-2</v>
      </c>
      <c r="AB2157" s="72"/>
      <c r="AC2157" s="16"/>
      <c r="AD2157" s="36"/>
      <c r="AE2157" s="34">
        <f t="shared" si="137"/>
        <v>2</v>
      </c>
      <c r="AH2157" s="25" t="str">
        <f t="shared" ca="1" si="7"/>
        <v>-</v>
      </c>
      <c r="AI2157" s="15">
        <f t="shared" ca="1" si="8"/>
        <v>16.942817003486102</v>
      </c>
      <c r="AJ2157" s="15">
        <f t="shared" ca="1" si="9"/>
        <v>17.657590230901164</v>
      </c>
      <c r="AK2157" s="17">
        <f t="shared" ca="1" si="10"/>
        <v>7.9100884737379598E-2</v>
      </c>
      <c r="AL2157" s="17">
        <f t="shared" ca="1" si="11"/>
        <v>7.9843432683760721E-2</v>
      </c>
      <c r="AM2157" s="26">
        <f t="shared" ca="1" si="12"/>
        <v>0</v>
      </c>
      <c r="AN2157" s="26">
        <f t="shared" ca="1" si="13"/>
        <v>0</v>
      </c>
      <c r="AO2157" s="25">
        <f t="shared" si="20"/>
        <v>0</v>
      </c>
      <c r="AP2157" s="26">
        <f t="shared" si="21"/>
        <v>0</v>
      </c>
      <c r="AQ2157" s="25">
        <f t="shared" si="22"/>
        <v>1</v>
      </c>
      <c r="AR2157" s="26">
        <f t="shared" si="23"/>
        <v>0</v>
      </c>
      <c r="AT2157" s="74"/>
      <c r="AU2157">
        <f t="shared" si="121"/>
        <v>694749.98245000001</v>
      </c>
      <c r="AY2157">
        <v>27790</v>
      </c>
      <c r="AZ2157">
        <v>34250</v>
      </c>
      <c r="BA2157">
        <f t="shared" si="107"/>
        <v>342500</v>
      </c>
      <c r="BL2157" s="16">
        <v>137</v>
      </c>
      <c r="BM2157">
        <f t="shared" si="108"/>
        <v>1370</v>
      </c>
    </row>
    <row r="2158" spans="1:65" x14ac:dyDescent="0.2">
      <c r="A2158" s="40">
        <v>41198</v>
      </c>
      <c r="B2158" s="13">
        <v>15.5</v>
      </c>
      <c r="C2158" s="14">
        <v>16.75</v>
      </c>
      <c r="D2158" s="31">
        <f t="shared" si="14"/>
        <v>137.40550731434939</v>
      </c>
      <c r="E2158" s="31">
        <f t="shared" si="15"/>
        <v>2395.5990709316002</v>
      </c>
      <c r="F2158" s="16">
        <f t="shared" si="0"/>
        <v>2533.0045782459497</v>
      </c>
      <c r="G2158" s="16">
        <f t="shared" si="1"/>
        <v>16.682192430436949</v>
      </c>
      <c r="H2158" s="17">
        <f t="shared" si="2"/>
        <v>7.4626865671641784E-2</v>
      </c>
      <c r="I2158">
        <v>15.22</v>
      </c>
      <c r="J2158" s="32">
        <f t="shared" si="16"/>
        <v>0.97720444232942372</v>
      </c>
      <c r="K2158" s="72">
        <f t="shared" ca="1" si="83"/>
        <v>532.18295888444425</v>
      </c>
      <c r="L2158" s="16">
        <v>534.23999000000003</v>
      </c>
      <c r="M2158" s="21">
        <f t="shared" ca="1" si="84"/>
        <v>-3.8503877546789173E-3</v>
      </c>
      <c r="N2158" s="72"/>
      <c r="O2158" s="16"/>
      <c r="P2158" s="21"/>
      <c r="Q2158" s="33">
        <f t="shared" si="17"/>
        <v>1.0227955576705763</v>
      </c>
      <c r="R2158" s="5">
        <f t="shared" ca="1" si="109"/>
        <v>18.699722989274065</v>
      </c>
      <c r="S2158" s="16">
        <v>18.170000000000002</v>
      </c>
      <c r="T2158" s="75">
        <f t="shared" ca="1" si="110"/>
        <v>2.9153714324384319E-2</v>
      </c>
      <c r="U2158" s="5">
        <f t="shared" ca="1" si="122"/>
        <v>35.409648215323458</v>
      </c>
      <c r="V2158" s="85">
        <v>35.94</v>
      </c>
      <c r="W2158" s="36">
        <f t="shared" ca="1" si="123"/>
        <v>-1.4756588332680586E-2</v>
      </c>
      <c r="X2158" s="32">
        <f t="shared" si="18"/>
        <v>0.95440888465884743</v>
      </c>
      <c r="Y2158" s="72">
        <f t="shared" ca="1" si="124"/>
        <v>134466.37810343172</v>
      </c>
      <c r="Z2158" s="16">
        <v>132449.99665399999</v>
      </c>
      <c r="AA2158" s="36">
        <f t="shared" ca="1" si="125"/>
        <v>1.5223718387091701E-2</v>
      </c>
      <c r="AB2158" s="72"/>
      <c r="AC2158" s="16"/>
      <c r="AD2158" s="36"/>
      <c r="AE2158" s="34">
        <f t="shared" si="137"/>
        <v>1</v>
      </c>
      <c r="AH2158" s="25" t="str">
        <f t="shared" ca="1" si="7"/>
        <v>-</v>
      </c>
      <c r="AI2158" s="15">
        <f t="shared" ca="1" si="8"/>
        <v>16.945110530508877</v>
      </c>
      <c r="AJ2158" s="15">
        <f t="shared" ca="1" si="9"/>
        <v>17.630530728164672</v>
      </c>
      <c r="AK2158" s="17">
        <f t="shared" ca="1" si="10"/>
        <v>7.7170879590699223E-2</v>
      </c>
      <c r="AL2158" s="17">
        <f t="shared" ca="1" si="11"/>
        <v>7.8470679970056481E-2</v>
      </c>
      <c r="AM2158" s="26">
        <f t="shared" ca="1" si="12"/>
        <v>0</v>
      </c>
      <c r="AN2158" s="26">
        <f t="shared" ca="1" si="13"/>
        <v>0</v>
      </c>
      <c r="AO2158" s="25">
        <f t="shared" si="20"/>
        <v>0</v>
      </c>
      <c r="AP2158" s="26">
        <f t="shared" si="21"/>
        <v>0</v>
      </c>
      <c r="AQ2158" s="25">
        <f t="shared" si="22"/>
        <v>1</v>
      </c>
      <c r="AR2158" s="26">
        <f t="shared" si="23"/>
        <v>0</v>
      </c>
      <c r="AT2158" s="74"/>
      <c r="AU2158">
        <f t="shared" si="121"/>
        <v>662249.98326999997</v>
      </c>
      <c r="AY2158">
        <v>26490</v>
      </c>
      <c r="AZ2158">
        <v>32750</v>
      </c>
      <c r="BA2158">
        <f t="shared" si="107"/>
        <v>327500</v>
      </c>
      <c r="BL2158" s="16">
        <v>131</v>
      </c>
      <c r="BM2158">
        <f t="shared" si="108"/>
        <v>1310</v>
      </c>
    </row>
    <row r="2159" spans="1:65" x14ac:dyDescent="0.2">
      <c r="A2159" s="41">
        <v>41199</v>
      </c>
      <c r="B2159" s="13">
        <v>16.45</v>
      </c>
      <c r="C2159" s="14">
        <v>17.5</v>
      </c>
      <c r="D2159" s="31">
        <f t="shared" si="14"/>
        <v>2522.7504359090581</v>
      </c>
      <c r="E2159" s="31">
        <f t="shared" si="15"/>
        <v>0</v>
      </c>
      <c r="F2159" s="16">
        <f t="shared" si="0"/>
        <v>2522.7504359090581</v>
      </c>
      <c r="G2159" s="16">
        <f t="shared" si="1"/>
        <v>16.45</v>
      </c>
      <c r="H2159" s="17">
        <f t="shared" si="2"/>
        <v>6.0000000000000053E-2</v>
      </c>
      <c r="I2159">
        <v>15.07</v>
      </c>
      <c r="J2159" s="32">
        <f t="shared" si="16"/>
        <v>0.9820895522388059</v>
      </c>
      <c r="K2159" s="72">
        <f t="shared" ca="1" si="83"/>
        <v>522.63001635275066</v>
      </c>
      <c r="L2159" s="16">
        <v>527.67999299999997</v>
      </c>
      <c r="M2159" s="21">
        <f t="shared" ca="1" si="84"/>
        <v>-9.57014992844216E-3</v>
      </c>
      <c r="N2159" s="72"/>
      <c r="O2159" s="16"/>
      <c r="P2159" s="21"/>
      <c r="Q2159" s="33">
        <f t="shared" si="17"/>
        <v>1.017910447761194</v>
      </c>
      <c r="R2159" s="5">
        <f t="shared" ca="1" si="109"/>
        <v>19.033850442812742</v>
      </c>
      <c r="S2159" s="16">
        <v>18.379999000000002</v>
      </c>
      <c r="T2159" s="75">
        <f t="shared" ca="1" si="110"/>
        <v>3.5574073905702643E-2</v>
      </c>
      <c r="U2159" s="5">
        <f t="shared" ca="1" si="122"/>
        <v>36.042616893072932</v>
      </c>
      <c r="V2159" s="85">
        <v>36.42</v>
      </c>
      <c r="W2159" s="36">
        <f t="shared" ca="1" si="123"/>
        <v>-1.0361974380205103E-2</v>
      </c>
      <c r="X2159" s="32">
        <f t="shared" si="18"/>
        <v>0.9641791044776119</v>
      </c>
      <c r="Y2159" s="72">
        <f t="shared" ca="1" si="124"/>
        <v>129641.13937139793</v>
      </c>
      <c r="Z2159" s="16">
        <v>128999.996741</v>
      </c>
      <c r="AA2159" s="36">
        <f t="shared" ca="1" si="125"/>
        <v>4.9700980356239405E-3</v>
      </c>
      <c r="AB2159" s="72"/>
      <c r="AC2159" s="16"/>
      <c r="AD2159" s="36"/>
      <c r="AE2159">
        <v>23</v>
      </c>
      <c r="AH2159" s="25" t="str">
        <f t="shared" ca="1" si="7"/>
        <v>-</v>
      </c>
      <c r="AI2159" s="15">
        <f t="shared" ca="1" si="8"/>
        <v>16.960089437473421</v>
      </c>
      <c r="AJ2159" s="15">
        <f t="shared" ca="1" si="9"/>
        <v>17.594397515252854</v>
      </c>
      <c r="AK2159" s="17">
        <f t="shared" ca="1" si="10"/>
        <v>7.4705505629480376E-2</v>
      </c>
      <c r="AL2159" s="17">
        <f t="shared" ca="1" si="11"/>
        <v>7.8133486509566016E-2</v>
      </c>
      <c r="AM2159" s="26">
        <f t="shared" ca="1" si="12"/>
        <v>0</v>
      </c>
      <c r="AN2159" s="26">
        <f t="shared" ca="1" si="13"/>
        <v>0</v>
      </c>
      <c r="AO2159" s="25">
        <f t="shared" si="20"/>
        <v>0</v>
      </c>
      <c r="AP2159" s="26">
        <f t="shared" si="21"/>
        <v>0</v>
      </c>
      <c r="AQ2159" s="25">
        <f t="shared" si="22"/>
        <v>1</v>
      </c>
      <c r="AR2159" s="26">
        <f t="shared" si="23"/>
        <v>0</v>
      </c>
      <c r="AT2159" s="74"/>
      <c r="AU2159">
        <f t="shared" si="121"/>
        <v>644999.98370500002</v>
      </c>
      <c r="AY2159">
        <v>25800</v>
      </c>
      <c r="AZ2159">
        <v>32500</v>
      </c>
      <c r="BA2159">
        <f t="shared" si="107"/>
        <v>325000</v>
      </c>
      <c r="BL2159" s="16">
        <v>130</v>
      </c>
      <c r="BM2159">
        <f t="shared" si="108"/>
        <v>1300</v>
      </c>
    </row>
    <row r="2160" spans="1:65" x14ac:dyDescent="0.2">
      <c r="A2160" s="44">
        <v>41200</v>
      </c>
      <c r="B2160" s="45">
        <v>16.7</v>
      </c>
      <c r="C2160" s="54">
        <v>17.600000000000001</v>
      </c>
      <c r="D2160" s="31">
        <f t="shared" si="14"/>
        <v>2413.0656343477945</v>
      </c>
      <c r="E2160" s="31">
        <f t="shared" si="15"/>
        <v>103.1037134675876</v>
      </c>
      <c r="F2160" s="31">
        <f t="shared" si="0"/>
        <v>2516.169347815382</v>
      </c>
      <c r="G2160" s="31">
        <f t="shared" si="1"/>
        <v>16.736878814298169</v>
      </c>
      <c r="H2160" s="55">
        <f t="shared" si="2"/>
        <v>5.1136363636363757E-2</v>
      </c>
      <c r="I2160" s="1">
        <v>15.03</v>
      </c>
      <c r="J2160" s="32">
        <f t="shared" si="16"/>
        <v>1.0147852517510243</v>
      </c>
      <c r="K2160" s="72">
        <f t="shared" ca="1" si="83"/>
        <v>530.33561111550625</v>
      </c>
      <c r="L2160" s="31">
        <v>526.080017</v>
      </c>
      <c r="M2160" s="21">
        <f t="shared" ca="1" si="84"/>
        <v>8.0892525433184353E-3</v>
      </c>
      <c r="N2160" s="72"/>
      <c r="O2160" s="16"/>
      <c r="P2160" s="21"/>
      <c r="Q2160" s="33">
        <f t="shared" si="17"/>
        <v>0.9852147482489757</v>
      </c>
      <c r="R2160" s="5">
        <f t="shared" ca="1" si="109"/>
        <v>18.751648970646837</v>
      </c>
      <c r="S2160" s="31">
        <v>18.420000000000002</v>
      </c>
      <c r="T2160" s="75">
        <f t="shared" ca="1" si="110"/>
        <v>1.8004830111120265E-2</v>
      </c>
      <c r="U2160" s="5">
        <f t="shared" ca="1" si="122"/>
        <v>35.508502037969343</v>
      </c>
      <c r="V2160" s="85">
        <v>36.47</v>
      </c>
      <c r="W2160" s="36">
        <f t="shared" ca="1" si="123"/>
        <v>-2.6364079024695796E-2</v>
      </c>
      <c r="X2160" s="32">
        <f t="shared" si="18"/>
        <v>1.0295705035020486</v>
      </c>
      <c r="Y2160" s="72">
        <f t="shared" ca="1" si="124"/>
        <v>133465.90874986077</v>
      </c>
      <c r="Z2160" s="16">
        <v>128149.996763</v>
      </c>
      <c r="AA2160" s="36">
        <f t="shared" ca="1" si="125"/>
        <v>4.1481951784142372E-2</v>
      </c>
      <c r="AB2160" s="72"/>
      <c r="AC2160" s="16"/>
      <c r="AD2160" s="36"/>
      <c r="AE2160" s="1">
        <f t="shared" ref="AE2160:AE2181" si="138">AE2159-1</f>
        <v>22</v>
      </c>
      <c r="AH2160" s="25" t="str">
        <f t="shared" ca="1" si="7"/>
        <v>-</v>
      </c>
      <c r="AI2160" s="15">
        <f t="shared" ca="1" si="8"/>
        <v>16.99279795244</v>
      </c>
      <c r="AJ2160" s="15">
        <f t="shared" ca="1" si="9"/>
        <v>17.549487951141867</v>
      </c>
      <c r="AK2160" s="17">
        <f t="shared" ca="1" si="10"/>
        <v>7.0372401864558468E-2</v>
      </c>
      <c r="AL2160" s="17">
        <f t="shared" ca="1" si="11"/>
        <v>7.7526599183928707E-2</v>
      </c>
      <c r="AM2160" s="26">
        <f t="shared" ca="1" si="12"/>
        <v>0</v>
      </c>
      <c r="AN2160" s="26">
        <f t="shared" ca="1" si="13"/>
        <v>0</v>
      </c>
      <c r="AO2160" s="25">
        <f t="shared" si="20"/>
        <v>0</v>
      </c>
      <c r="AP2160" s="26">
        <f t="shared" si="21"/>
        <v>0</v>
      </c>
      <c r="AQ2160" s="25">
        <f t="shared" si="22"/>
        <v>1</v>
      </c>
      <c r="AR2160" s="26">
        <f t="shared" si="23"/>
        <v>0</v>
      </c>
      <c r="AT2160" s="74"/>
      <c r="AU2160">
        <f t="shared" si="121"/>
        <v>640749.98381500004</v>
      </c>
      <c r="AY2160">
        <v>25630</v>
      </c>
      <c r="AZ2160">
        <v>32000</v>
      </c>
      <c r="BA2160">
        <f t="shared" si="107"/>
        <v>320000</v>
      </c>
      <c r="BL2160" s="16">
        <v>128</v>
      </c>
      <c r="BM2160">
        <f t="shared" si="108"/>
        <v>1280</v>
      </c>
    </row>
    <row r="2161" spans="1:65" x14ac:dyDescent="0.2">
      <c r="A2161" s="44">
        <v>41201</v>
      </c>
      <c r="B2161" s="45">
        <v>17.600000000000001</v>
      </c>
      <c r="C2161" s="54">
        <v>18.45</v>
      </c>
      <c r="D2161" s="31">
        <f t="shared" si="14"/>
        <v>2303.3808327865308</v>
      </c>
      <c r="E2161" s="31">
        <f t="shared" si="15"/>
        <v>207.1796331308318</v>
      </c>
      <c r="F2161" s="31">
        <f t="shared" si="0"/>
        <v>2510.5604659173628</v>
      </c>
      <c r="G2161" s="31">
        <f t="shared" si="1"/>
        <v>17.670144770680462</v>
      </c>
      <c r="H2161" s="55">
        <f t="shared" si="2"/>
        <v>4.6070460704606964E-2</v>
      </c>
      <c r="I2161" s="1">
        <v>16.97</v>
      </c>
      <c r="J2161" s="32">
        <f t="shared" si="16"/>
        <v>1.0534076169725508</v>
      </c>
      <c r="K2161" s="72">
        <f t="shared" ca="1" si="83"/>
        <v>558.63679686953185</v>
      </c>
      <c r="L2161" s="31">
        <v>559.84002699999996</v>
      </c>
      <c r="M2161" s="21">
        <f t="shared" ca="1" si="84"/>
        <v>-2.1492391976969416E-3</v>
      </c>
      <c r="N2161" s="72"/>
      <c r="O2161" s="16"/>
      <c r="P2161" s="21"/>
      <c r="Q2161" s="33">
        <f t="shared" si="17"/>
        <v>0.94659238302744919</v>
      </c>
      <c r="R2161" s="5">
        <f t="shared" ca="1" si="109"/>
        <v>17.749428636161603</v>
      </c>
      <c r="S2161" s="16">
        <v>17.27</v>
      </c>
      <c r="T2161" s="75">
        <f t="shared" ca="1" si="110"/>
        <v>2.7760778005883256E-2</v>
      </c>
      <c r="U2161" s="5">
        <f t="shared" ca="1" si="122"/>
        <v>33.610926837816059</v>
      </c>
      <c r="V2161" s="85">
        <v>34.18</v>
      </c>
      <c r="W2161" s="36">
        <f t="shared" ca="1" si="123"/>
        <v>-1.6649302579986557E-2</v>
      </c>
      <c r="X2161" s="32">
        <f t="shared" si="18"/>
        <v>1.1068152339451016</v>
      </c>
      <c r="Y2161" s="72">
        <f t="shared" ca="1" si="124"/>
        <v>147712.37896283742</v>
      </c>
      <c r="Z2161" s="16">
        <v>144799.996342</v>
      </c>
      <c r="AA2161" s="36">
        <f t="shared" ca="1" si="125"/>
        <v>2.0113140154774101E-2</v>
      </c>
      <c r="AB2161" s="72"/>
      <c r="AC2161" s="16"/>
      <c r="AD2161" s="36"/>
      <c r="AE2161" s="1">
        <f t="shared" si="138"/>
        <v>21</v>
      </c>
      <c r="AH2161" s="25" t="str">
        <f t="shared" ca="1" si="7"/>
        <v>-</v>
      </c>
      <c r="AI2161" s="15">
        <f t="shared" ca="1" si="8"/>
        <v>17.049702006167593</v>
      </c>
      <c r="AJ2161" s="15">
        <f t="shared" ca="1" si="9"/>
        <v>17.517052457743826</v>
      </c>
      <c r="AK2161" s="17">
        <f t="shared" ca="1" si="10"/>
        <v>6.523029916148014E-2</v>
      </c>
      <c r="AL2161" s="17">
        <f t="shared" ca="1" si="11"/>
        <v>7.4596143823037073E-2</v>
      </c>
      <c r="AM2161" s="26">
        <f t="shared" ca="1" si="12"/>
        <v>0</v>
      </c>
      <c r="AN2161" s="26">
        <f t="shared" ca="1" si="13"/>
        <v>0</v>
      </c>
      <c r="AO2161" s="25">
        <f t="shared" si="20"/>
        <v>0</v>
      </c>
      <c r="AP2161" s="26">
        <f t="shared" si="21"/>
        <v>0</v>
      </c>
      <c r="AQ2161" s="25">
        <f t="shared" si="22"/>
        <v>1</v>
      </c>
      <c r="AR2161" s="26">
        <f t="shared" si="23"/>
        <v>0</v>
      </c>
      <c r="AT2161" s="74"/>
      <c r="AU2161">
        <f t="shared" si="121"/>
        <v>723999.98170999996</v>
      </c>
      <c r="AY2161">
        <v>28960</v>
      </c>
      <c r="AZ2161">
        <v>35000</v>
      </c>
      <c r="BA2161">
        <f t="shared" si="107"/>
        <v>350000</v>
      </c>
      <c r="BL2161" s="16">
        <v>140</v>
      </c>
      <c r="BM2161">
        <f t="shared" si="108"/>
        <v>1400</v>
      </c>
    </row>
    <row r="2162" spans="1:65" x14ac:dyDescent="0.2">
      <c r="A2162" s="40">
        <v>41204</v>
      </c>
      <c r="B2162" s="13">
        <v>17.350000000000001</v>
      </c>
      <c r="C2162" s="14">
        <v>18.05</v>
      </c>
      <c r="D2162" s="31">
        <f t="shared" si="14"/>
        <v>2193.6960312252677</v>
      </c>
      <c r="E2162" s="31">
        <f t="shared" si="15"/>
        <v>311.81120535187438</v>
      </c>
      <c r="F2162" s="16">
        <f t="shared" si="0"/>
        <v>2505.5072365771421</v>
      </c>
      <c r="G2162" s="16">
        <f t="shared" si="1"/>
        <v>17.437115231822077</v>
      </c>
      <c r="H2162" s="17">
        <f t="shared" si="2"/>
        <v>3.878116343490301E-2</v>
      </c>
      <c r="I2162">
        <v>16.62</v>
      </c>
      <c r="J2162" s="32">
        <f t="shared" si="16"/>
        <v>0.98482599990117892</v>
      </c>
      <c r="K2162" s="72">
        <f t="shared" ca="1" si="83"/>
        <v>550.1376131361103</v>
      </c>
      <c r="L2162" s="16">
        <v>552.79998799999998</v>
      </c>
      <c r="M2162" s="21">
        <f t="shared" ca="1" si="84"/>
        <v>-4.8161630276476802E-3</v>
      </c>
      <c r="N2162" s="72"/>
      <c r="O2162" s="16"/>
      <c r="P2162" s="21"/>
      <c r="Q2162" s="33">
        <f t="shared" si="17"/>
        <v>1.0151740000988212</v>
      </c>
      <c r="R2162" s="5">
        <f t="shared" ca="1" si="109"/>
        <v>18.018007830261428</v>
      </c>
      <c r="S2162" s="16">
        <v>17.489999999999998</v>
      </c>
      <c r="T2162" s="75">
        <f t="shared" ca="1" si="110"/>
        <v>3.0189126944621499E-2</v>
      </c>
      <c r="U2162" s="5">
        <f t="shared" ca="1" si="122"/>
        <v>34.119770899840802</v>
      </c>
      <c r="V2162" s="85">
        <v>34.619999999999997</v>
      </c>
      <c r="W2162" s="36">
        <f t="shared" ca="1" si="123"/>
        <v>-1.4449136341975612E-2</v>
      </c>
      <c r="X2162" s="32">
        <f t="shared" si="18"/>
        <v>0.96965199980235772</v>
      </c>
      <c r="Y2162" s="72">
        <f t="shared" ca="1" si="124"/>
        <v>143220.17726835638</v>
      </c>
      <c r="Z2162" s="16">
        <v>141199.99643299999</v>
      </c>
      <c r="AA2162" s="36">
        <f t="shared" ca="1" si="125"/>
        <v>1.4307230073585501E-2</v>
      </c>
      <c r="AB2162" s="72"/>
      <c r="AC2162" s="16"/>
      <c r="AD2162" s="36"/>
      <c r="AE2162" s="34">
        <f t="shared" si="138"/>
        <v>20</v>
      </c>
      <c r="AH2162" s="25" t="str">
        <f t="shared" ca="1" si="7"/>
        <v>-</v>
      </c>
      <c r="AI2162" s="15">
        <f t="shared" ca="1" si="8"/>
        <v>17.107684346882731</v>
      </c>
      <c r="AJ2162" s="15">
        <f t="shared" ca="1" si="9"/>
        <v>17.468961564786113</v>
      </c>
      <c r="AK2162" s="17">
        <f t="shared" ca="1" si="10"/>
        <v>5.9193826400630624E-2</v>
      </c>
      <c r="AL2162" s="17">
        <f t="shared" ca="1" si="11"/>
        <v>7.1306670138826522E-2</v>
      </c>
      <c r="AM2162" s="26">
        <f t="shared" ca="1" si="12"/>
        <v>0</v>
      </c>
      <c r="AN2162" s="26">
        <f t="shared" ca="1" si="13"/>
        <v>0</v>
      </c>
      <c r="AO2162" s="25">
        <f t="shared" si="20"/>
        <v>0</v>
      </c>
      <c r="AP2162" s="26">
        <f t="shared" si="21"/>
        <v>0</v>
      </c>
      <c r="AQ2162" s="25">
        <f t="shared" si="22"/>
        <v>1</v>
      </c>
      <c r="AR2162" s="26">
        <f t="shared" si="23"/>
        <v>0</v>
      </c>
      <c r="AT2162" s="74"/>
      <c r="AU2162">
        <f t="shared" si="121"/>
        <v>705999.98216499994</v>
      </c>
      <c r="AY2162">
        <v>28240</v>
      </c>
      <c r="AZ2162">
        <v>34250</v>
      </c>
      <c r="BA2162">
        <f t="shared" si="107"/>
        <v>342500</v>
      </c>
      <c r="BL2162" s="16">
        <v>137</v>
      </c>
      <c r="BM2162">
        <f t="shared" si="108"/>
        <v>1370</v>
      </c>
    </row>
    <row r="2163" spans="1:65" x14ac:dyDescent="0.2">
      <c r="A2163" s="40">
        <v>41205</v>
      </c>
      <c r="B2163" s="13">
        <v>19.2</v>
      </c>
      <c r="C2163" s="14">
        <v>19.399999999999999</v>
      </c>
      <c r="D2163" s="31">
        <f t="shared" si="14"/>
        <v>2084.0112296640045</v>
      </c>
      <c r="E2163" s="31">
        <f t="shared" si="15"/>
        <v>417.2423026974655</v>
      </c>
      <c r="F2163" s="16">
        <f t="shared" si="0"/>
        <v>2501.2535323614702</v>
      </c>
      <c r="G2163" s="16">
        <f t="shared" si="1"/>
        <v>19.233362655748337</v>
      </c>
      <c r="H2163" s="17">
        <f t="shared" si="2"/>
        <v>1.0309278350515427E-2</v>
      </c>
      <c r="I2163">
        <v>18.829999999999998</v>
      </c>
      <c r="J2163" s="32">
        <f t="shared" si="16"/>
        <v>1.1011402469901976</v>
      </c>
      <c r="K2163" s="72">
        <f t="shared" ca="1" si="83"/>
        <v>605.75397082487598</v>
      </c>
      <c r="L2163" s="16">
        <v>596.15997300000004</v>
      </c>
      <c r="M2163" s="21">
        <f t="shared" ca="1" si="84"/>
        <v>1.609299224937388E-2</v>
      </c>
      <c r="N2163" s="72"/>
      <c r="O2163" s="16"/>
      <c r="P2163" s="21"/>
      <c r="Q2163" s="33">
        <f t="shared" si="17"/>
        <v>0.89885975300980236</v>
      </c>
      <c r="R2163" s="5">
        <f t="shared" ca="1" si="109"/>
        <v>16.194987378056428</v>
      </c>
      <c r="S2163" s="16">
        <v>16.079999999999998</v>
      </c>
      <c r="T2163" s="75">
        <f t="shared" ca="1" si="110"/>
        <v>7.1509563467929043E-3</v>
      </c>
      <c r="U2163" s="5">
        <f t="shared" ca="1" si="122"/>
        <v>30.667838881082698</v>
      </c>
      <c r="V2163" s="85">
        <v>31.84</v>
      </c>
      <c r="W2163" s="36">
        <f t="shared" ca="1" si="123"/>
        <v>-3.6814105493633849E-2</v>
      </c>
      <c r="X2163" s="32">
        <f t="shared" si="18"/>
        <v>1.2022804939803953</v>
      </c>
      <c r="Y2163" s="72">
        <f t="shared" ca="1" si="124"/>
        <v>172179.49305698075</v>
      </c>
      <c r="Z2163" s="16">
        <v>163249.995876</v>
      </c>
      <c r="AA2163" s="36">
        <f t="shared" ca="1" si="125"/>
        <v>5.4698299580744465E-2</v>
      </c>
      <c r="AB2163" s="72"/>
      <c r="AC2163" s="16"/>
      <c r="AD2163" s="36"/>
      <c r="AE2163" s="34">
        <f t="shared" si="138"/>
        <v>19</v>
      </c>
      <c r="AH2163" s="25" t="str">
        <f t="shared" ca="1" si="7"/>
        <v>-</v>
      </c>
      <c r="AI2163" s="15">
        <f t="shared" ca="1" si="8"/>
        <v>17.255278325731037</v>
      </c>
      <c r="AJ2163" s="15">
        <f t="shared" ca="1" si="9"/>
        <v>17.479479033120679</v>
      </c>
      <c r="AK2163" s="17">
        <f t="shared" ca="1" si="10"/>
        <v>4.6820688633005168E-2</v>
      </c>
      <c r="AL2163" s="17">
        <f t="shared" ca="1" si="11"/>
        <v>6.734034429802882E-2</v>
      </c>
      <c r="AM2163" s="26">
        <f t="shared" ca="1" si="12"/>
        <v>0</v>
      </c>
      <c r="AN2163" s="26">
        <f t="shared" ca="1" si="13"/>
        <v>0</v>
      </c>
      <c r="AO2163" s="25">
        <f t="shared" si="20"/>
        <v>0</v>
      </c>
      <c r="AP2163" s="26">
        <f t="shared" si="21"/>
        <v>0</v>
      </c>
      <c r="AQ2163" s="25">
        <f t="shared" si="22"/>
        <v>1</v>
      </c>
      <c r="AR2163" s="26">
        <f t="shared" si="23"/>
        <v>0</v>
      </c>
      <c r="AT2163" s="74"/>
      <c r="AU2163">
        <f t="shared" si="121"/>
        <v>816249.97938000003</v>
      </c>
      <c r="AY2163">
        <v>32650</v>
      </c>
      <c r="AZ2163">
        <v>38750</v>
      </c>
      <c r="BA2163">
        <f t="shared" si="107"/>
        <v>387500</v>
      </c>
      <c r="BL2163" s="16">
        <v>155</v>
      </c>
      <c r="BM2163">
        <f t="shared" si="108"/>
        <v>1550</v>
      </c>
    </row>
    <row r="2164" spans="1:65" x14ac:dyDescent="0.2">
      <c r="A2164" s="44">
        <v>41206</v>
      </c>
      <c r="B2164" s="45">
        <v>18.75</v>
      </c>
      <c r="C2164" s="54">
        <v>19.100000000000001</v>
      </c>
      <c r="D2164" s="31">
        <f t="shared" si="14"/>
        <v>1974.3264281027411</v>
      </c>
      <c r="E2164" s="31">
        <f t="shared" si="15"/>
        <v>525.79633310861277</v>
      </c>
      <c r="F2164" s="31">
        <f t="shared" si="0"/>
        <v>2500.1227612113539</v>
      </c>
      <c r="G2164" s="31">
        <f t="shared" si="1"/>
        <v>18.823607872158586</v>
      </c>
      <c r="H2164" s="55">
        <f t="shared" si="2"/>
        <v>1.8324607329842979E-2</v>
      </c>
      <c r="I2164" s="1">
        <v>18.329999999999998</v>
      </c>
      <c r="J2164" s="32">
        <f t="shared" si="16"/>
        <v>0.97825317386063282</v>
      </c>
      <c r="K2164" s="72">
        <f t="shared" ca="1" si="83"/>
        <v>592.55658620855922</v>
      </c>
      <c r="L2164" s="31">
        <v>599.52002000000005</v>
      </c>
      <c r="M2164" s="21">
        <f t="shared" ca="1" si="84"/>
        <v>-1.161501461025575E-2</v>
      </c>
      <c r="N2164" s="72"/>
      <c r="O2164" s="16"/>
      <c r="P2164" s="21"/>
      <c r="Q2164" s="33">
        <f t="shared" si="17"/>
        <v>1.0217468261393672</v>
      </c>
      <c r="R2164" s="5">
        <f t="shared" ca="1" si="109"/>
        <v>16.546487619267438</v>
      </c>
      <c r="S2164" s="31">
        <v>15.93</v>
      </c>
      <c r="T2164" s="75">
        <f t="shared" ca="1" si="110"/>
        <v>3.8699787775733741E-2</v>
      </c>
      <c r="U2164" s="5">
        <f t="shared" ca="1" si="122"/>
        <v>31.333694281971841</v>
      </c>
      <c r="V2164" s="85">
        <v>31.57</v>
      </c>
      <c r="W2164" s="36">
        <f t="shared" ca="1" si="123"/>
        <v>-7.4851351925295968E-3</v>
      </c>
      <c r="X2164" s="32">
        <f t="shared" si="18"/>
        <v>0.95650634772126564</v>
      </c>
      <c r="Y2164" s="72">
        <f t="shared" ca="1" si="124"/>
        <v>164679.93924084873</v>
      </c>
      <c r="Z2164" s="16">
        <v>164749.995838</v>
      </c>
      <c r="AA2164" s="36">
        <f t="shared" ca="1" si="125"/>
        <v>-4.2522973548452702E-4</v>
      </c>
      <c r="AB2164" s="72"/>
      <c r="AC2164" s="16"/>
      <c r="AD2164" s="36"/>
      <c r="AE2164" s="1">
        <f t="shared" si="138"/>
        <v>18</v>
      </c>
      <c r="AH2164" s="25" t="str">
        <f t="shared" ca="1" si="7"/>
        <v>-</v>
      </c>
      <c r="AI2164" s="15">
        <f t="shared" ca="1" si="8"/>
        <v>17.324441632090263</v>
      </c>
      <c r="AJ2164" s="15">
        <f t="shared" ca="1" si="9"/>
        <v>17.471355320925902</v>
      </c>
      <c r="AK2164" s="17">
        <f t="shared" ca="1" si="10"/>
        <v>3.7436978909372032E-2</v>
      </c>
      <c r="AL2164" s="17">
        <f t="shared" ca="1" si="11"/>
        <v>6.3785075153079962E-2</v>
      </c>
      <c r="AM2164" s="26">
        <f t="shared" ca="1" si="12"/>
        <v>0</v>
      </c>
      <c r="AN2164" s="26">
        <f t="shared" ca="1" si="13"/>
        <v>0</v>
      </c>
      <c r="AO2164" s="25">
        <f t="shared" si="20"/>
        <v>0</v>
      </c>
      <c r="AP2164" s="26">
        <f t="shared" si="21"/>
        <v>0</v>
      </c>
      <c r="AQ2164" s="25">
        <f t="shared" si="22"/>
        <v>1</v>
      </c>
      <c r="AR2164" s="26">
        <f t="shared" si="23"/>
        <v>0</v>
      </c>
      <c r="AT2164" s="74"/>
      <c r="AU2164">
        <f t="shared" si="121"/>
        <v>823749.97918999998</v>
      </c>
      <c r="AY2164">
        <v>32950</v>
      </c>
      <c r="AZ2164">
        <v>39750</v>
      </c>
      <c r="BA2164">
        <f t="shared" si="107"/>
        <v>397500</v>
      </c>
      <c r="BL2164" s="16">
        <v>159</v>
      </c>
      <c r="BM2164">
        <f t="shared" si="108"/>
        <v>1590</v>
      </c>
    </row>
    <row r="2165" spans="1:65" x14ac:dyDescent="0.2">
      <c r="A2165" s="40">
        <v>41207</v>
      </c>
      <c r="B2165" s="13">
        <v>18.3</v>
      </c>
      <c r="C2165" s="14">
        <v>18.899999999999999</v>
      </c>
      <c r="D2165" s="31">
        <f t="shared" si="14"/>
        <v>1864.6416265414778</v>
      </c>
      <c r="E2165" s="31">
        <f t="shared" si="15"/>
        <v>633.47120375121426</v>
      </c>
      <c r="F2165" s="16">
        <f t="shared" si="0"/>
        <v>2498.1128302926918</v>
      </c>
      <c r="G2165" s="16">
        <f t="shared" si="1"/>
        <v>18.452147940494026</v>
      </c>
      <c r="H2165" s="17">
        <f t="shared" si="2"/>
        <v>3.1746031746031633E-2</v>
      </c>
      <c r="I2165">
        <v>18.12</v>
      </c>
      <c r="J2165" s="32">
        <f t="shared" si="16"/>
        <v>0.97947820508573435</v>
      </c>
      <c r="K2165" s="72">
        <f t="shared" ca="1" si="83"/>
        <v>580.37259987869265</v>
      </c>
      <c r="L2165" s="16">
        <v>583.67999299999997</v>
      </c>
      <c r="M2165" s="21">
        <f t="shared" ca="1" si="84"/>
        <v>-5.6664493574774865E-3</v>
      </c>
      <c r="N2165" s="72"/>
      <c r="O2165" s="16"/>
      <c r="P2165" s="21"/>
      <c r="Q2165" s="33">
        <f t="shared" si="17"/>
        <v>1.0205217949142655</v>
      </c>
      <c r="R2165" s="5">
        <f t="shared" ca="1" si="109"/>
        <v>16.885347794055338</v>
      </c>
      <c r="S2165" s="16">
        <v>16.370000999999998</v>
      </c>
      <c r="T2165" s="75">
        <f t="shared" ca="1" si="110"/>
        <v>3.1481170590969408E-2</v>
      </c>
      <c r="U2165" s="5">
        <f t="shared" ca="1" si="122"/>
        <v>31.975623193138027</v>
      </c>
      <c r="V2165" s="85">
        <v>32.380000000000003</v>
      </c>
      <c r="W2165" s="36">
        <f t="shared" ca="1" si="123"/>
        <v>-1.2488474578813327E-2</v>
      </c>
      <c r="X2165" s="32">
        <f t="shared" si="18"/>
        <v>0.95895641017146871</v>
      </c>
      <c r="Y2165" s="72">
        <f t="shared" ca="1" si="124"/>
        <v>157910.49009403645</v>
      </c>
      <c r="Z2165" s="16">
        <v>155499.99607200001</v>
      </c>
      <c r="AA2165" s="36">
        <f t="shared" ca="1" si="125"/>
        <v>1.5501569665122845E-2</v>
      </c>
      <c r="AB2165" s="72"/>
      <c r="AC2165" s="16"/>
      <c r="AD2165" s="36"/>
      <c r="AE2165" s="34">
        <f t="shared" si="138"/>
        <v>17</v>
      </c>
      <c r="AH2165" s="25" t="str">
        <f t="shared" ca="1" si="7"/>
        <v>-</v>
      </c>
      <c r="AI2165" s="15">
        <f t="shared" ca="1" si="8"/>
        <v>17.345132088026816</v>
      </c>
      <c r="AJ2165" s="15">
        <f t="shared" ca="1" si="9"/>
        <v>17.446569609019246</v>
      </c>
      <c r="AK2165" s="17">
        <f t="shared" ca="1" si="10"/>
        <v>3.2727984200377293E-2</v>
      </c>
      <c r="AL2165" s="17">
        <f t="shared" ca="1" si="11"/>
        <v>6.1531914001613709E-2</v>
      </c>
      <c r="AM2165" s="26">
        <f t="shared" ca="1" si="12"/>
        <v>0</v>
      </c>
      <c r="AN2165" s="26">
        <f t="shared" ca="1" si="13"/>
        <v>0</v>
      </c>
      <c r="AO2165" s="25">
        <f t="shared" si="20"/>
        <v>0</v>
      </c>
      <c r="AP2165" s="26">
        <f t="shared" si="21"/>
        <v>0</v>
      </c>
      <c r="AQ2165" s="25">
        <f t="shared" si="22"/>
        <v>1</v>
      </c>
      <c r="AR2165" s="26">
        <f t="shared" si="23"/>
        <v>0</v>
      </c>
      <c r="AT2165" s="74"/>
      <c r="AU2165">
        <f t="shared" si="121"/>
        <v>777499.98036000005</v>
      </c>
      <c r="AY2165">
        <v>31100</v>
      </c>
      <c r="AZ2165">
        <v>38000</v>
      </c>
      <c r="BA2165">
        <f t="shared" si="107"/>
        <v>380000</v>
      </c>
      <c r="BL2165" s="16">
        <v>152</v>
      </c>
      <c r="BM2165">
        <f t="shared" si="108"/>
        <v>1520</v>
      </c>
    </row>
    <row r="2166" spans="1:65" x14ac:dyDescent="0.2">
      <c r="A2166" s="40">
        <v>41208</v>
      </c>
      <c r="B2166" s="13">
        <v>18.25</v>
      </c>
      <c r="C2166" s="14">
        <v>18.899999999999999</v>
      </c>
      <c r="D2166" s="31">
        <f t="shared" si="14"/>
        <v>1754.9568249802144</v>
      </c>
      <c r="E2166" s="31">
        <f t="shared" si="15"/>
        <v>739.67394812005659</v>
      </c>
      <c r="F2166" s="16">
        <f t="shared" si="0"/>
        <v>2494.6307731002707</v>
      </c>
      <c r="G2166" s="16">
        <f t="shared" si="1"/>
        <v>18.442729149123952</v>
      </c>
      <c r="H2166" s="17">
        <f t="shared" si="2"/>
        <v>3.4391534391534306E-2</v>
      </c>
      <c r="I2166">
        <v>17.809999999999999</v>
      </c>
      <c r="J2166" s="32">
        <f t="shared" si="16"/>
        <v>0.99809639225529534</v>
      </c>
      <c r="K2166" s="72">
        <f t="shared" ca="1" si="83"/>
        <v>579.24418251534246</v>
      </c>
      <c r="L2166" s="16">
        <v>580.79998799999998</v>
      </c>
      <c r="M2166" s="21">
        <f t="shared" ca="1" si="84"/>
        <v>-2.6787285068909576E-3</v>
      </c>
      <c r="N2166" s="72"/>
      <c r="O2166" s="16"/>
      <c r="P2166" s="21"/>
      <c r="Q2166" s="33">
        <f t="shared" si="17"/>
        <v>1.0019036077447048</v>
      </c>
      <c r="R2166" s="5">
        <f t="shared" ca="1" si="109"/>
        <v>16.916786112468436</v>
      </c>
      <c r="S2166" s="16">
        <v>16.420000000000002</v>
      </c>
      <c r="T2166" s="75">
        <f t="shared" ca="1" si="110"/>
        <v>3.0254939858004547E-2</v>
      </c>
      <c r="U2166" s="5">
        <f t="shared" ca="1" si="122"/>
        <v>32.0353954538962</v>
      </c>
      <c r="V2166" s="85">
        <v>32.47</v>
      </c>
      <c r="W2166" s="36">
        <f t="shared" ca="1" si="123"/>
        <v>-1.3384802774986106E-2</v>
      </c>
      <c r="X2166" s="32">
        <f t="shared" si="18"/>
        <v>0.99619278451059057</v>
      </c>
      <c r="Y2166" s="72">
        <f t="shared" ca="1" si="124"/>
        <v>157298.93781340553</v>
      </c>
      <c r="Z2166" s="16">
        <v>154649.99609299999</v>
      </c>
      <c r="AA2166" s="36">
        <f t="shared" ca="1" si="125"/>
        <v>1.7128624554329591E-2</v>
      </c>
      <c r="AB2166" s="72"/>
      <c r="AC2166" s="16"/>
      <c r="AD2166" s="36"/>
      <c r="AE2166" s="34">
        <f t="shared" si="138"/>
        <v>16</v>
      </c>
      <c r="AH2166" s="25" t="str">
        <f t="shared" ca="1" si="7"/>
        <v>-</v>
      </c>
      <c r="AI2166" s="15">
        <f t="shared" ca="1" si="8"/>
        <v>17.434560757669136</v>
      </c>
      <c r="AJ2166" s="15">
        <f t="shared" ca="1" si="9"/>
        <v>17.412513988313165</v>
      </c>
      <c r="AK2166" s="17">
        <f t="shared" ca="1" si="10"/>
        <v>2.9937179326239054E-2</v>
      </c>
      <c r="AL2166" s="17">
        <f t="shared" ca="1" si="11"/>
        <v>5.7934258464303001E-2</v>
      </c>
      <c r="AM2166" s="26">
        <f t="shared" ca="1" si="12"/>
        <v>1</v>
      </c>
      <c r="AN2166" s="26">
        <f t="shared" ca="1" si="13"/>
        <v>0</v>
      </c>
      <c r="AO2166" s="25">
        <f t="shared" si="20"/>
        <v>0</v>
      </c>
      <c r="AP2166" s="26">
        <f t="shared" si="21"/>
        <v>0</v>
      </c>
      <c r="AQ2166" s="25">
        <f t="shared" si="22"/>
        <v>1</v>
      </c>
      <c r="AR2166" s="26">
        <f t="shared" si="23"/>
        <v>0</v>
      </c>
      <c r="AT2166" s="74"/>
      <c r="AU2166">
        <f t="shared" si="121"/>
        <v>773249.98046500003</v>
      </c>
      <c r="AY2166">
        <v>30930</v>
      </c>
      <c r="AZ2166">
        <v>37500</v>
      </c>
      <c r="BA2166">
        <f t="shared" si="107"/>
        <v>375000</v>
      </c>
      <c r="BL2166" s="16">
        <v>150</v>
      </c>
      <c r="BM2166">
        <f t="shared" si="108"/>
        <v>1500</v>
      </c>
    </row>
    <row r="2167" spans="1:65" x14ac:dyDescent="0.2">
      <c r="A2167" s="40">
        <v>41213</v>
      </c>
      <c r="B2167" s="13">
        <v>18.95</v>
      </c>
      <c r="C2167" s="14">
        <v>19.5</v>
      </c>
      <c r="D2167" s="31">
        <f t="shared" si="14"/>
        <v>1645.272023418951</v>
      </c>
      <c r="E2167" s="31">
        <f t="shared" si="15"/>
        <v>845.58652105619717</v>
      </c>
      <c r="F2167" s="16">
        <f t="shared" si="0"/>
        <v>2490.8585444751479</v>
      </c>
      <c r="G2167" s="16">
        <f t="shared" si="1"/>
        <v>19.136711761537988</v>
      </c>
      <c r="H2167" s="17">
        <f t="shared" si="2"/>
        <v>2.8205128205128216E-2</v>
      </c>
      <c r="I2167" s="16">
        <v>18.600000000000001</v>
      </c>
      <c r="J2167" s="32">
        <f t="shared" si="16"/>
        <v>1.0360600233163415</v>
      </c>
      <c r="K2167" s="72">
        <f t="shared" ca="1" si="83"/>
        <v>600.1072750741389</v>
      </c>
      <c r="L2167" s="16">
        <v>592.15997300000004</v>
      </c>
      <c r="M2167" s="21">
        <f t="shared" ca="1" si="84"/>
        <v>1.3420870096768362E-2</v>
      </c>
      <c r="N2167" s="72"/>
      <c r="O2167" s="16"/>
      <c r="P2167" s="21"/>
      <c r="Q2167" s="33">
        <f t="shared" si="17"/>
        <v>0.96393997668365838</v>
      </c>
      <c r="R2167" s="5">
        <f t="shared" ca="1" si="109"/>
        <v>16.306087092373424</v>
      </c>
      <c r="S2167" s="16">
        <v>16.079999999999998</v>
      </c>
      <c r="T2167" s="75">
        <f t="shared" ca="1" si="110"/>
        <v>1.4060142560536441E-2</v>
      </c>
      <c r="U2167" s="5">
        <f t="shared" ca="1" si="122"/>
        <v>30.879141149908826</v>
      </c>
      <c r="V2167" s="85">
        <v>31.77</v>
      </c>
      <c r="W2167" s="36">
        <f t="shared" ca="1" si="123"/>
        <v>-2.8040882911273973E-2</v>
      </c>
      <c r="X2167" s="32">
        <f t="shared" si="18"/>
        <v>1.0721200466326832</v>
      </c>
      <c r="Y2167" s="72">
        <f t="shared" ca="1" si="124"/>
        <v>168632.24559742495</v>
      </c>
      <c r="Z2167" s="16">
        <v>160349.995949</v>
      </c>
      <c r="AA2167" s="36">
        <f t="shared" ca="1" si="125"/>
        <v>5.16510748840876E-2</v>
      </c>
      <c r="AB2167" s="72"/>
      <c r="AC2167" s="16"/>
      <c r="AD2167" s="36"/>
      <c r="AE2167" s="34">
        <f t="shared" si="138"/>
        <v>15</v>
      </c>
      <c r="AH2167" s="25" t="str">
        <f t="shared" ca="1" si="7"/>
        <v>-</v>
      </c>
      <c r="AI2167" s="15">
        <f t="shared" ca="1" si="8"/>
        <v>17.538970142245113</v>
      </c>
      <c r="AJ2167" s="15">
        <f t="shared" ca="1" si="9"/>
        <v>17.382488946628115</v>
      </c>
      <c r="AK2167" s="17">
        <f t="shared" ca="1" si="10"/>
        <v>2.6959623909659263E-2</v>
      </c>
      <c r="AL2167" s="17">
        <f t="shared" ca="1" si="11"/>
        <v>5.4262296368427859E-2</v>
      </c>
      <c r="AM2167" s="26">
        <f t="shared" ca="1" si="12"/>
        <v>1</v>
      </c>
      <c r="AN2167" s="26">
        <f t="shared" ca="1" si="13"/>
        <v>0</v>
      </c>
      <c r="AO2167" s="25">
        <f t="shared" si="20"/>
        <v>0</v>
      </c>
      <c r="AP2167" s="26">
        <f t="shared" si="21"/>
        <v>0</v>
      </c>
      <c r="AQ2167" s="25">
        <f t="shared" si="22"/>
        <v>1</v>
      </c>
      <c r="AR2167" s="26">
        <f t="shared" si="23"/>
        <v>0</v>
      </c>
      <c r="AT2167" s="74"/>
      <c r="AU2167">
        <f t="shared" si="121"/>
        <v>801749.97974500002</v>
      </c>
      <c r="AY2167">
        <v>32070</v>
      </c>
      <c r="AZ2167">
        <v>38000</v>
      </c>
      <c r="BA2167">
        <f t="shared" si="107"/>
        <v>380000</v>
      </c>
      <c r="BL2167" s="16">
        <v>152</v>
      </c>
      <c r="BM2167">
        <f t="shared" si="108"/>
        <v>1520</v>
      </c>
    </row>
    <row r="2168" spans="1:65" x14ac:dyDescent="0.2">
      <c r="A2168" s="44">
        <v>41214</v>
      </c>
      <c r="B2168" s="45">
        <v>16.899999999999999</v>
      </c>
      <c r="C2168" s="54">
        <v>17.899999999999999</v>
      </c>
      <c r="D2168" s="31">
        <f t="shared" si="14"/>
        <v>1535.5872218576876</v>
      </c>
      <c r="E2168" s="31">
        <f t="shared" si="15"/>
        <v>952.17764872727105</v>
      </c>
      <c r="F2168" s="31">
        <f t="shared" si="0"/>
        <v>2487.7648705849588</v>
      </c>
      <c r="G2168" s="31">
        <f t="shared" si="1"/>
        <v>17.282744229563534</v>
      </c>
      <c r="H2168" s="55">
        <f t="shared" si="2"/>
        <v>5.5865921787709549E-2</v>
      </c>
      <c r="I2168" s="1">
        <v>16.690000000000001</v>
      </c>
      <c r="J2168" s="32">
        <f t="shared" si="16"/>
        <v>0.90199816378978581</v>
      </c>
      <c r="K2168" s="72">
        <f t="shared" ca="1" si="83"/>
        <v>541.27359265433347</v>
      </c>
      <c r="L2168" s="31">
        <v>544.79998799999998</v>
      </c>
      <c r="M2168" s="21">
        <f t="shared" ca="1" si="84"/>
        <v>-6.4728256669244182E-3</v>
      </c>
      <c r="N2168" s="72"/>
      <c r="O2168" s="16"/>
      <c r="P2168" s="21"/>
      <c r="Q2168" s="33">
        <f t="shared" si="17"/>
        <v>1.0980018362102142</v>
      </c>
      <c r="R2168" s="5">
        <f t="shared" ca="1" si="109"/>
        <v>17.903367707006101</v>
      </c>
      <c r="S2168" s="31">
        <v>17.329999999999998</v>
      </c>
      <c r="T2168" s="75">
        <f t="shared" ca="1" si="110"/>
        <v>3.3085268725106913E-2</v>
      </c>
      <c r="U2168" s="5">
        <f t="shared" ca="1" si="122"/>
        <v>33.904192918718799</v>
      </c>
      <c r="V2168" s="85">
        <v>34.340000000000003</v>
      </c>
      <c r="W2168" s="36">
        <f t="shared" ca="1" si="123"/>
        <v>-1.2690945873069437E-2</v>
      </c>
      <c r="X2168" s="32">
        <f t="shared" si="18"/>
        <v>0.80399632757957162</v>
      </c>
      <c r="Y2168" s="72">
        <f t="shared" ca="1" si="124"/>
        <v>135570.78324700095</v>
      </c>
      <c r="Z2168" s="16">
        <v>134499.996602</v>
      </c>
      <c r="AA2168" s="36">
        <f t="shared" ca="1" si="125"/>
        <v>7.9612391974218343E-3</v>
      </c>
      <c r="AB2168" s="72"/>
      <c r="AC2168" s="16"/>
      <c r="AD2168" s="36"/>
      <c r="AE2168" s="1">
        <f t="shared" si="138"/>
        <v>14</v>
      </c>
      <c r="AH2168" s="25" t="str">
        <f t="shared" ca="1" si="7"/>
        <v>-</v>
      </c>
      <c r="AI2168" s="15">
        <f t="shared" ca="1" si="8"/>
        <v>17.530489820571056</v>
      </c>
      <c r="AJ2168" s="15">
        <f t="shared" ca="1" si="9"/>
        <v>17.32310243892702</v>
      </c>
      <c r="AK2168" s="17">
        <f t="shared" ca="1" si="10"/>
        <v>2.9807083635127019E-2</v>
      </c>
      <c r="AL2168" s="17">
        <f t="shared" ca="1" si="11"/>
        <v>5.2365985445676951E-2</v>
      </c>
      <c r="AM2168" s="26">
        <f t="shared" ca="1" si="12"/>
        <v>1</v>
      </c>
      <c r="AN2168" s="26">
        <f t="shared" ca="1" si="13"/>
        <v>0</v>
      </c>
      <c r="AO2168" s="25">
        <f t="shared" si="20"/>
        <v>0</v>
      </c>
      <c r="AP2168" s="26">
        <f t="shared" si="21"/>
        <v>0</v>
      </c>
      <c r="AQ2168" s="25">
        <f t="shared" si="22"/>
        <v>1</v>
      </c>
      <c r="AR2168" s="26">
        <f t="shared" si="23"/>
        <v>0</v>
      </c>
      <c r="AT2168" s="74"/>
      <c r="AU2168">
        <f t="shared" si="121"/>
        <v>672499.98300999997</v>
      </c>
      <c r="AY2168">
        <v>26900</v>
      </c>
      <c r="AZ2168">
        <v>34250</v>
      </c>
      <c r="BA2168">
        <f t="shared" si="107"/>
        <v>342500</v>
      </c>
      <c r="BL2168" s="16">
        <v>137</v>
      </c>
      <c r="BM2168">
        <f t="shared" si="108"/>
        <v>1370</v>
      </c>
    </row>
    <row r="2169" spans="1:65" x14ac:dyDescent="0.2">
      <c r="A2169" s="40">
        <v>41215</v>
      </c>
      <c r="B2169" s="13">
        <v>17.8</v>
      </c>
      <c r="C2169" s="14">
        <v>18.600000000000001</v>
      </c>
      <c r="D2169" s="31">
        <f t="shared" si="14"/>
        <v>1425.9024202964242</v>
      </c>
      <c r="E2169" s="31">
        <f t="shared" si="15"/>
        <v>1055.7348077432125</v>
      </c>
      <c r="F2169" s="16">
        <f t="shared" si="0"/>
        <v>2481.6372280396367</v>
      </c>
      <c r="G2169" s="16">
        <f t="shared" si="1"/>
        <v>18.140334935602876</v>
      </c>
      <c r="H2169" s="17">
        <f t="shared" si="2"/>
        <v>4.3010752688172116E-2</v>
      </c>
      <c r="I2169">
        <v>17.59</v>
      </c>
      <c r="J2169" s="32">
        <f t="shared" si="16"/>
        <v>1.0470358772647559</v>
      </c>
      <c r="K2169" s="72">
        <f t="shared" ca="1" si="83"/>
        <v>566.7097663615333</v>
      </c>
      <c r="L2169" s="16">
        <v>558.88000499999998</v>
      </c>
      <c r="M2169" s="21">
        <f t="shared" ca="1" si="84"/>
        <v>1.4009736064064977E-2</v>
      </c>
      <c r="N2169" s="72"/>
      <c r="O2169" s="16"/>
      <c r="P2169" s="21"/>
      <c r="Q2169" s="33">
        <f t="shared" si="17"/>
        <v>0.952964122735244</v>
      </c>
      <c r="R2169" s="5">
        <f t="shared" ca="1" si="109"/>
        <v>17.060556350965303</v>
      </c>
      <c r="S2169" s="16">
        <v>16.889999</v>
      </c>
      <c r="T2169" s="75">
        <f t="shared" ca="1" si="110"/>
        <v>1.0098126765152772E-2</v>
      </c>
      <c r="U2169" s="5">
        <f t="shared" ca="1" si="122"/>
        <v>32.308373332803363</v>
      </c>
      <c r="V2169" s="85">
        <v>33.44</v>
      </c>
      <c r="W2169" s="36">
        <f t="shared" ca="1" si="123"/>
        <v>-3.384051038267448E-2</v>
      </c>
      <c r="X2169" s="32">
        <f t="shared" si="18"/>
        <v>1.094071754529512</v>
      </c>
      <c r="Y2169" s="72">
        <f t="shared" ca="1" si="124"/>
        <v>148314.40301245637</v>
      </c>
      <c r="Z2169" s="16">
        <v>140899.996441</v>
      </c>
      <c r="AA2169" s="36">
        <f t="shared" ca="1" si="125"/>
        <v>5.2621765498489993E-2</v>
      </c>
      <c r="AB2169" s="72"/>
      <c r="AC2169" s="16"/>
      <c r="AD2169" s="36"/>
      <c r="AE2169" s="34">
        <f t="shared" si="138"/>
        <v>13</v>
      </c>
      <c r="AH2169" s="25" t="str">
        <f t="shared" ca="1" si="7"/>
        <v>-</v>
      </c>
      <c r="AI2169" s="15">
        <f t="shared" ca="1" si="8"/>
        <v>17.57632429706003</v>
      </c>
      <c r="AJ2169" s="15">
        <f t="shared" ca="1" si="9"/>
        <v>17.290567118340611</v>
      </c>
      <c r="AK2169" s="17">
        <f t="shared" ca="1" si="10"/>
        <v>3.52573293580698E-2</v>
      </c>
      <c r="AL2169" s="17">
        <f t="shared" ca="1" si="11"/>
        <v>5.037964225323064E-2</v>
      </c>
      <c r="AM2169" s="26">
        <f t="shared" ca="1" si="12"/>
        <v>1</v>
      </c>
      <c r="AN2169" s="26">
        <f t="shared" ca="1" si="13"/>
        <v>0</v>
      </c>
      <c r="AO2169" s="25">
        <f t="shared" si="20"/>
        <v>0</v>
      </c>
      <c r="AP2169" s="26">
        <f t="shared" si="21"/>
        <v>0</v>
      </c>
      <c r="AQ2169" s="25">
        <f t="shared" si="22"/>
        <v>1</v>
      </c>
      <c r="AR2169" s="26">
        <f t="shared" si="23"/>
        <v>0</v>
      </c>
      <c r="AT2169" s="74"/>
      <c r="AU2169">
        <f t="shared" si="121"/>
        <v>704499.98220500001</v>
      </c>
      <c r="AY2169">
        <v>28180</v>
      </c>
      <c r="AZ2169">
        <v>34500</v>
      </c>
      <c r="BA2169">
        <f t="shared" si="107"/>
        <v>345000</v>
      </c>
      <c r="BL2169" s="16">
        <v>138</v>
      </c>
      <c r="BM2169">
        <f t="shared" si="108"/>
        <v>1380</v>
      </c>
    </row>
    <row r="2170" spans="1:65" x14ac:dyDescent="0.2">
      <c r="A2170" s="40">
        <v>41218</v>
      </c>
      <c r="B2170" s="13">
        <v>18.100000000000001</v>
      </c>
      <c r="C2170" s="14">
        <v>18.899999999999999</v>
      </c>
      <c r="D2170" s="31">
        <f t="shared" si="14"/>
        <v>1316.2176187351608</v>
      </c>
      <c r="E2170" s="31">
        <f t="shared" si="15"/>
        <v>1160.7019834308733</v>
      </c>
      <c r="F2170" s="16">
        <f t="shared" si="0"/>
        <v>2476.9196021660341</v>
      </c>
      <c r="G2170" s="16">
        <f t="shared" si="1"/>
        <v>18.474885638570054</v>
      </c>
      <c r="H2170" s="17">
        <f t="shared" si="2"/>
        <v>4.2328042328042215E-2</v>
      </c>
      <c r="I2170">
        <v>18.420000000000002</v>
      </c>
      <c r="J2170" s="32">
        <f t="shared" si="16"/>
        <v>1.0165062936827152</v>
      </c>
      <c r="K2170" s="72">
        <f t="shared" ca="1" si="83"/>
        <v>576.04055922118005</v>
      </c>
      <c r="L2170" s="16">
        <v>568.96002199999998</v>
      </c>
      <c r="M2170" s="21">
        <f t="shared" ca="1" si="84"/>
        <v>1.2444700765250016E-2</v>
      </c>
      <c r="N2170" s="72"/>
      <c r="O2170" s="16"/>
      <c r="P2170" s="21"/>
      <c r="Q2170" s="33">
        <f t="shared" si="17"/>
        <v>0.98349370631728472</v>
      </c>
      <c r="R2170" s="5">
        <f t="shared" ca="1" si="109"/>
        <v>16.778250808465053</v>
      </c>
      <c r="S2170" s="16">
        <v>16.57</v>
      </c>
      <c r="T2170" s="75">
        <f t="shared" ca="1" si="110"/>
        <v>1.256794257483722E-2</v>
      </c>
      <c r="U2170" s="5">
        <f t="shared" ca="1" si="122"/>
        <v>31.773994000465688</v>
      </c>
      <c r="V2170" s="85">
        <v>32.79</v>
      </c>
      <c r="W2170" s="36">
        <f t="shared" ca="1" si="123"/>
        <v>-3.0985239388054624E-2</v>
      </c>
      <c r="X2170" s="32">
        <f t="shared" si="18"/>
        <v>1.0330125873654306</v>
      </c>
      <c r="Y2170" s="72">
        <f t="shared" ca="1" si="124"/>
        <v>153200.56192734974</v>
      </c>
      <c r="Z2170" s="16">
        <v>145849.996316</v>
      </c>
      <c r="AA2170" s="36">
        <f t="shared" ca="1" si="125"/>
        <v>5.0398119965830733E-2</v>
      </c>
      <c r="AB2170" s="72"/>
      <c r="AC2170" s="16"/>
      <c r="AD2170" s="36"/>
      <c r="AE2170" s="34">
        <f t="shared" si="138"/>
        <v>12</v>
      </c>
      <c r="AH2170" s="25" t="str">
        <f t="shared" ca="1" si="7"/>
        <v>-</v>
      </c>
      <c r="AI2170" s="15">
        <f t="shared" ca="1" si="8"/>
        <v>17.643054139802331</v>
      </c>
      <c r="AJ2170" s="15">
        <f t="shared" ca="1" si="9"/>
        <v>17.274632555101505</v>
      </c>
      <c r="AK2170" s="17">
        <f t="shared" ca="1" si="10"/>
        <v>3.9257901857769673E-2</v>
      </c>
      <c r="AL2170" s="17">
        <f t="shared" ca="1" si="11"/>
        <v>4.8204208259614828E-2</v>
      </c>
      <c r="AM2170" s="26">
        <f t="shared" ca="1" si="12"/>
        <v>1</v>
      </c>
      <c r="AN2170" s="26">
        <f t="shared" ca="1" si="13"/>
        <v>0</v>
      </c>
      <c r="AO2170" s="25">
        <f t="shared" si="20"/>
        <v>0</v>
      </c>
      <c r="AP2170" s="26">
        <f t="shared" si="21"/>
        <v>0</v>
      </c>
      <c r="AQ2170" s="25">
        <f t="shared" si="22"/>
        <v>1</v>
      </c>
      <c r="AR2170" s="26">
        <f t="shared" si="23"/>
        <v>0</v>
      </c>
      <c r="AT2170" s="74"/>
      <c r="AU2170">
        <f t="shared" si="121"/>
        <v>729249.98158000002</v>
      </c>
      <c r="AY2170">
        <v>29170</v>
      </c>
      <c r="AZ2170">
        <v>35000</v>
      </c>
      <c r="BA2170">
        <f t="shared" si="107"/>
        <v>350000</v>
      </c>
      <c r="BL2170" s="16">
        <v>140</v>
      </c>
      <c r="BM2170">
        <f t="shared" si="108"/>
        <v>1400</v>
      </c>
    </row>
    <row r="2171" spans="1:65" x14ac:dyDescent="0.2">
      <c r="A2171" s="40">
        <v>41219</v>
      </c>
      <c r="B2171" s="13">
        <v>17.05</v>
      </c>
      <c r="C2171" s="14">
        <v>18.100000000000001</v>
      </c>
      <c r="D2171" s="31">
        <f t="shared" si="14"/>
        <v>1206.5328171738975</v>
      </c>
      <c r="E2171" s="31">
        <f t="shared" si="15"/>
        <v>1265.7440420689086</v>
      </c>
      <c r="F2171" s="16">
        <f t="shared" si="0"/>
        <v>2472.276859242806</v>
      </c>
      <c r="G2171" s="16">
        <f t="shared" si="1"/>
        <v>17.587573791221505</v>
      </c>
      <c r="H2171" s="17">
        <f t="shared" si="2"/>
        <v>5.8011049723756924E-2</v>
      </c>
      <c r="I2171">
        <v>17.579999999999998</v>
      </c>
      <c r="J2171" s="32">
        <f t="shared" si="16"/>
        <v>0.95018761967473564</v>
      </c>
      <c r="K2171" s="72">
        <f t="shared" ca="1" si="83"/>
        <v>547.32429357803562</v>
      </c>
      <c r="L2171" s="16">
        <v>549.28002900000001</v>
      </c>
      <c r="M2171" s="21">
        <f t="shared" ca="1" si="84"/>
        <v>-3.560543472743647E-3</v>
      </c>
      <c r="N2171" s="72"/>
      <c r="O2171" s="16"/>
      <c r="P2171" s="21"/>
      <c r="Q2171" s="33">
        <f t="shared" si="17"/>
        <v>1.0498123803252644</v>
      </c>
      <c r="R2171" s="5">
        <f t="shared" ca="1" si="109"/>
        <v>17.613281642212783</v>
      </c>
      <c r="S2171" s="16">
        <v>17.139999</v>
      </c>
      <c r="T2171" s="75">
        <f t="shared" ca="1" si="110"/>
        <v>2.7612757866134274E-2</v>
      </c>
      <c r="U2171" s="5">
        <f t="shared" ca="1" si="122"/>
        <v>33.355590291885747</v>
      </c>
      <c r="V2171" s="85">
        <v>33.93</v>
      </c>
      <c r="W2171" s="36">
        <f t="shared" ca="1" si="123"/>
        <v>-1.6929257533576561E-2</v>
      </c>
      <c r="X2171" s="32">
        <f t="shared" si="18"/>
        <v>0.90037523934947128</v>
      </c>
      <c r="Y2171" s="72">
        <f t="shared" ca="1" si="124"/>
        <v>137928.91448277375</v>
      </c>
      <c r="Z2171" s="16">
        <v>134999.99659</v>
      </c>
      <c r="AA2171" s="36">
        <f t="shared" ca="1" si="125"/>
        <v>2.169568864263741E-2</v>
      </c>
      <c r="AB2171" s="72"/>
      <c r="AC2171" s="16"/>
      <c r="AD2171" s="36"/>
      <c r="AE2171" s="34">
        <f t="shared" si="138"/>
        <v>11</v>
      </c>
      <c r="AH2171" s="25" t="str">
        <f t="shared" ca="1" si="7"/>
        <v>-</v>
      </c>
      <c r="AI2171" s="15">
        <f t="shared" ca="1" si="8"/>
        <v>17.68790999900277</v>
      </c>
      <c r="AJ2171" s="15">
        <f t="shared" ca="1" si="9"/>
        <v>17.281206811755265</v>
      </c>
      <c r="AK2171" s="17">
        <f t="shared" ca="1" si="10"/>
        <v>4.3635404854057223E-2</v>
      </c>
      <c r="AL2171" s="17">
        <f t="shared" ca="1" si="11"/>
        <v>4.7022206559657324E-2</v>
      </c>
      <c r="AM2171" s="26">
        <f t="shared" ca="1" si="12"/>
        <v>1</v>
      </c>
      <c r="AN2171" s="26">
        <f t="shared" ca="1" si="13"/>
        <v>0</v>
      </c>
      <c r="AO2171" s="25">
        <f t="shared" si="20"/>
        <v>0</v>
      </c>
      <c r="AP2171" s="26">
        <f t="shared" si="21"/>
        <v>0</v>
      </c>
      <c r="AQ2171" s="25">
        <f t="shared" si="22"/>
        <v>1</v>
      </c>
      <c r="AR2171" s="26">
        <f t="shared" si="23"/>
        <v>0</v>
      </c>
      <c r="AT2171" s="74"/>
      <c r="AU2171">
        <f t="shared" si="121"/>
        <v>674999.98294999998</v>
      </c>
      <c r="AY2171">
        <v>27000</v>
      </c>
      <c r="AZ2171">
        <v>32750</v>
      </c>
      <c r="BA2171">
        <f t="shared" si="107"/>
        <v>327500</v>
      </c>
      <c r="BL2171" s="16">
        <v>131</v>
      </c>
      <c r="BM2171">
        <f t="shared" si="108"/>
        <v>1310</v>
      </c>
    </row>
    <row r="2172" spans="1:65" x14ac:dyDescent="0.2">
      <c r="A2172" s="40">
        <v>41220</v>
      </c>
      <c r="B2172" s="13">
        <v>18.850000000000001</v>
      </c>
      <c r="C2172" s="14">
        <v>19.5</v>
      </c>
      <c r="D2172" s="31">
        <f t="shared" si="14"/>
        <v>1096.8480156126341</v>
      </c>
      <c r="E2172" s="31">
        <f t="shared" si="15"/>
        <v>1369.0659131528612</v>
      </c>
      <c r="F2172" s="16">
        <f t="shared" si="0"/>
        <v>2465.9139287654953</v>
      </c>
      <c r="G2172" s="16">
        <f t="shared" si="1"/>
        <v>19.210877495831685</v>
      </c>
      <c r="H2172" s="17">
        <f t="shared" si="2"/>
        <v>3.3333333333333215E-2</v>
      </c>
      <c r="I2172">
        <v>19.079999999999998</v>
      </c>
      <c r="J2172" s="32">
        <f t="shared" si="16"/>
        <v>1.089487068706519</v>
      </c>
      <c r="K2172" s="72">
        <f t="shared" ca="1" si="83"/>
        <v>596.27843017433668</v>
      </c>
      <c r="L2172" s="16">
        <v>591.20001200000002</v>
      </c>
      <c r="M2172" s="21">
        <f t="shared" ca="1" si="84"/>
        <v>8.5900170352781746E-3</v>
      </c>
      <c r="N2172" s="72"/>
      <c r="O2172" s="16"/>
      <c r="P2172" s="21"/>
      <c r="Q2172" s="33">
        <f t="shared" si="17"/>
        <v>0.91051293129348099</v>
      </c>
      <c r="R2172" s="5">
        <f t="shared" ca="1" si="109"/>
        <v>16.036452612392747</v>
      </c>
      <c r="S2172" s="16">
        <v>15.8</v>
      </c>
      <c r="T2172" s="75">
        <f t="shared" ca="1" si="110"/>
        <v>1.4965355214730769E-2</v>
      </c>
      <c r="U2172" s="5">
        <f t="shared" ca="1" si="122"/>
        <v>30.369656537741253</v>
      </c>
      <c r="V2172" s="85">
        <v>31.23</v>
      </c>
      <c r="W2172" s="36">
        <f t="shared" ca="1" si="123"/>
        <v>-2.7548621910302502E-2</v>
      </c>
      <c r="X2172" s="32">
        <f t="shared" si="18"/>
        <v>1.178974137413038</v>
      </c>
      <c r="Y2172" s="72">
        <f t="shared" ca="1" si="124"/>
        <v>162603.92079932604</v>
      </c>
      <c r="Z2172" s="16">
        <v>156699.99604100001</v>
      </c>
      <c r="AA2172" s="36">
        <f t="shared" ca="1" si="125"/>
        <v>3.7676610768907028E-2</v>
      </c>
      <c r="AB2172" s="72"/>
      <c r="AC2172" s="16"/>
      <c r="AD2172" s="36"/>
      <c r="AE2172" s="34">
        <f t="shared" si="138"/>
        <v>10</v>
      </c>
      <c r="AH2172" s="25" t="str">
        <f t="shared" ca="1" si="7"/>
        <v>-</v>
      </c>
      <c r="AI2172" s="15">
        <f t="shared" ca="1" si="8"/>
        <v>17.811366509126302</v>
      </c>
      <c r="AJ2172" s="15">
        <f t="shared" ca="1" si="9"/>
        <v>17.348623972840766</v>
      </c>
      <c r="AK2172" s="17">
        <f t="shared" ca="1" si="10"/>
        <v>4.3459038011023708E-2</v>
      </c>
      <c r="AL2172" s="17">
        <f t="shared" ca="1" si="11"/>
        <v>4.4418039892990646E-2</v>
      </c>
      <c r="AM2172" s="26">
        <f t="shared" ca="1" si="12"/>
        <v>1</v>
      </c>
      <c r="AN2172" s="26">
        <f t="shared" ca="1" si="13"/>
        <v>0</v>
      </c>
      <c r="AO2172" s="25">
        <f t="shared" si="20"/>
        <v>0</v>
      </c>
      <c r="AP2172" s="26">
        <f t="shared" si="21"/>
        <v>0</v>
      </c>
      <c r="AQ2172" s="25">
        <f t="shared" si="22"/>
        <v>1</v>
      </c>
      <c r="AR2172" s="26">
        <f t="shared" si="23"/>
        <v>0</v>
      </c>
      <c r="AT2172" s="74"/>
      <c r="AU2172">
        <f t="shared" si="121"/>
        <v>783499.98020500003</v>
      </c>
      <c r="AY2172">
        <v>31340</v>
      </c>
      <c r="AZ2172">
        <v>36500</v>
      </c>
      <c r="BA2172">
        <f t="shared" si="107"/>
        <v>365000</v>
      </c>
      <c r="BL2172" s="16">
        <v>146</v>
      </c>
      <c r="BM2172">
        <f t="shared" si="108"/>
        <v>1460</v>
      </c>
    </row>
    <row r="2173" spans="1:65" x14ac:dyDescent="0.2">
      <c r="A2173" s="40">
        <v>41221</v>
      </c>
      <c r="B2173" s="13">
        <v>18.5</v>
      </c>
      <c r="C2173" s="14">
        <v>19.3</v>
      </c>
      <c r="D2173" s="31">
        <f t="shared" si="14"/>
        <v>987.16321405137069</v>
      </c>
      <c r="E2173" s="31">
        <f t="shared" si="15"/>
        <v>1475.0945546620824</v>
      </c>
      <c r="F2173" s="16">
        <f t="shared" si="0"/>
        <v>2462.2577687134531</v>
      </c>
      <c r="G2173" s="16">
        <f t="shared" si="1"/>
        <v>18.979265679947986</v>
      </c>
      <c r="H2173" s="17">
        <f t="shared" si="2"/>
        <v>4.1450777202072575E-2</v>
      </c>
      <c r="I2173">
        <v>18.489999999999998</v>
      </c>
      <c r="J2173" s="32">
        <f t="shared" si="16"/>
        <v>0.98647891101012186</v>
      </c>
      <c r="K2173" s="72">
        <f t="shared" ca="1" si="83"/>
        <v>588.19211606560441</v>
      </c>
      <c r="L2173" s="16">
        <v>595.03997800000002</v>
      </c>
      <c r="M2173" s="21">
        <f t="shared" ca="1" si="84"/>
        <v>-1.1508238416874251E-2</v>
      </c>
      <c r="N2173" s="72"/>
      <c r="O2173" s="16"/>
      <c r="P2173" s="21"/>
      <c r="Q2173" s="33">
        <f t="shared" si="17"/>
        <v>1.0135210889898782</v>
      </c>
      <c r="R2173" s="5">
        <f t="shared" ca="1" si="109"/>
        <v>16.25260582485712</v>
      </c>
      <c r="S2173" s="16">
        <v>15.66</v>
      </c>
      <c r="T2173" s="75">
        <f t="shared" ca="1" si="110"/>
        <v>3.7842006695856974E-2</v>
      </c>
      <c r="U2173" s="5">
        <f t="shared" ca="1" si="122"/>
        <v>30.779233589904148</v>
      </c>
      <c r="V2173" s="85">
        <v>30.97</v>
      </c>
      <c r="W2173" s="36">
        <f t="shared" ca="1" si="123"/>
        <v>-6.159716180040381E-3</v>
      </c>
      <c r="X2173" s="32">
        <f t="shared" si="18"/>
        <v>0.97295782202024372</v>
      </c>
      <c r="Y2173" s="72">
        <f t="shared" ca="1" si="124"/>
        <v>158196.34455102627</v>
      </c>
      <c r="Z2173" s="16">
        <v>158599.99599299999</v>
      </c>
      <c r="AA2173" s="36">
        <f t="shared" ca="1" si="125"/>
        <v>-2.5450911234041712E-3</v>
      </c>
      <c r="AB2173" s="72"/>
      <c r="AC2173" s="16"/>
      <c r="AD2173" s="36"/>
      <c r="AE2173" s="34">
        <f t="shared" si="138"/>
        <v>9</v>
      </c>
      <c r="AH2173" s="25">
        <f t="shared" ca="1" si="7"/>
        <v>1</v>
      </c>
      <c r="AI2173" s="15">
        <f t="shared" ca="1" si="8"/>
        <v>17.913011896275066</v>
      </c>
      <c r="AJ2173" s="15">
        <f t="shared" ca="1" si="9"/>
        <v>17.3789503607786</v>
      </c>
      <c r="AK2173" s="17">
        <f t="shared" ca="1" si="10"/>
        <v>4.5666646177181101E-2</v>
      </c>
      <c r="AL2173" s="17">
        <f t="shared" ca="1" si="11"/>
        <v>4.172445690835342E-2</v>
      </c>
      <c r="AM2173" s="26">
        <f t="shared" ca="1" si="12"/>
        <v>1</v>
      </c>
      <c r="AN2173" s="26">
        <f t="shared" ca="1" si="13"/>
        <v>1</v>
      </c>
      <c r="AO2173" s="25">
        <f t="shared" si="20"/>
        <v>0</v>
      </c>
      <c r="AP2173" s="26">
        <f t="shared" si="21"/>
        <v>0</v>
      </c>
      <c r="AQ2173" s="25">
        <f t="shared" si="22"/>
        <v>1</v>
      </c>
      <c r="AR2173" s="26">
        <f t="shared" si="23"/>
        <v>0</v>
      </c>
      <c r="AT2173" s="74"/>
      <c r="AU2173">
        <f t="shared" si="121"/>
        <v>792999.97996499995</v>
      </c>
      <c r="AY2173">
        <v>31720</v>
      </c>
      <c r="AZ2173">
        <v>36750</v>
      </c>
      <c r="BA2173">
        <f t="shared" si="107"/>
        <v>367500</v>
      </c>
      <c r="BL2173" s="16">
        <v>147</v>
      </c>
      <c r="BM2173">
        <f t="shared" si="108"/>
        <v>1470</v>
      </c>
    </row>
    <row r="2174" spans="1:65" x14ac:dyDescent="0.2">
      <c r="A2174" s="40">
        <v>41222</v>
      </c>
      <c r="B2174" s="13">
        <v>18.600000000000001</v>
      </c>
      <c r="C2174" s="14">
        <v>19.600000000000001</v>
      </c>
      <c r="D2174" s="31">
        <f t="shared" si="14"/>
        <v>877.4784124901073</v>
      </c>
      <c r="E2174" s="31">
        <f t="shared" si="15"/>
        <v>1580.2328359513763</v>
      </c>
      <c r="F2174" s="16">
        <f t="shared" si="0"/>
        <v>2457.7112484414838</v>
      </c>
      <c r="G2174" s="16">
        <f t="shared" si="1"/>
        <v>19.242969281665392</v>
      </c>
      <c r="H2174" s="17">
        <f t="shared" si="2"/>
        <v>5.1020408163265252E-2</v>
      </c>
      <c r="I2174">
        <v>18.61</v>
      </c>
      <c r="J2174" s="32">
        <f t="shared" si="16"/>
        <v>1.0120221596144847</v>
      </c>
      <c r="K2174" s="72">
        <f t="shared" ca="1" si="83"/>
        <v>595.23918787061666</v>
      </c>
      <c r="L2174" s="16">
        <v>594.88000499999998</v>
      </c>
      <c r="M2174" s="21">
        <f t="shared" ca="1" si="84"/>
        <v>6.03790457903654E-4</v>
      </c>
      <c r="N2174" s="72"/>
      <c r="O2174" s="16"/>
      <c r="P2174" s="21"/>
      <c r="Q2174" s="33">
        <f t="shared" si="17"/>
        <v>0.98797784038551528</v>
      </c>
      <c r="R2174" s="5">
        <f t="shared" ca="1" si="109"/>
        <v>16.056545481045958</v>
      </c>
      <c r="S2174" s="16">
        <v>15.66</v>
      </c>
      <c r="T2174" s="75">
        <f t="shared" ca="1" si="110"/>
        <v>2.5322189083394529E-2</v>
      </c>
      <c r="U2174" s="5">
        <f t="shared" ca="1" si="122"/>
        <v>30.408159658710638</v>
      </c>
      <c r="V2174" s="85">
        <v>30.99</v>
      </c>
      <c r="W2174" s="36">
        <f t="shared" ca="1" si="123"/>
        <v>-1.8775099751189447E-2</v>
      </c>
      <c r="X2174" s="32">
        <f t="shared" si="18"/>
        <v>1.0240443192289694</v>
      </c>
      <c r="Y2174" s="72">
        <f t="shared" ca="1" si="124"/>
        <v>161989.40622873753</v>
      </c>
      <c r="Z2174" s="16">
        <v>158499.99599600001</v>
      </c>
      <c r="AA2174" s="36">
        <f t="shared" ca="1" si="125"/>
        <v>2.2015207071838509E-2</v>
      </c>
      <c r="AB2174" s="72"/>
      <c r="AC2174" s="16"/>
      <c r="AD2174" s="36"/>
      <c r="AE2174" s="34">
        <f t="shared" si="138"/>
        <v>8</v>
      </c>
      <c r="AH2174" s="25">
        <f t="shared" ca="1" si="7"/>
        <v>1</v>
      </c>
      <c r="AI2174" s="15">
        <f t="shared" ca="1" si="8"/>
        <v>17.990311693840194</v>
      </c>
      <c r="AJ2174" s="15">
        <f t="shared" ca="1" si="9"/>
        <v>17.415350908398548</v>
      </c>
      <c r="AK2174" s="17">
        <f t="shared" ca="1" si="10"/>
        <v>4.4859060573107047E-2</v>
      </c>
      <c r="AL2174" s="17">
        <f t="shared" ca="1" si="11"/>
        <v>4.0249053314079887E-2</v>
      </c>
      <c r="AM2174" s="26">
        <f t="shared" ca="1" si="12"/>
        <v>1</v>
      </c>
      <c r="AN2174" s="26">
        <f t="shared" ca="1" si="13"/>
        <v>1</v>
      </c>
      <c r="AO2174" s="25">
        <f t="shared" si="20"/>
        <v>0</v>
      </c>
      <c r="AP2174" s="26">
        <f t="shared" si="21"/>
        <v>0</v>
      </c>
      <c r="AQ2174" s="25">
        <f t="shared" si="22"/>
        <v>1</v>
      </c>
      <c r="AR2174" s="26">
        <f t="shared" si="23"/>
        <v>0</v>
      </c>
      <c r="AT2174" s="74"/>
      <c r="AU2174">
        <f t="shared" si="121"/>
        <v>792499.97998000006</v>
      </c>
      <c r="AY2174">
        <v>31700</v>
      </c>
      <c r="AZ2174">
        <v>36750</v>
      </c>
      <c r="BA2174">
        <f t="shared" si="107"/>
        <v>367500</v>
      </c>
      <c r="BL2174" s="16">
        <v>147</v>
      </c>
      <c r="BM2174">
        <f t="shared" si="108"/>
        <v>1470</v>
      </c>
    </row>
    <row r="2175" spans="1:65" x14ac:dyDescent="0.2">
      <c r="A2175" s="40">
        <v>41225</v>
      </c>
      <c r="B2175" s="13">
        <v>17.100000000000001</v>
      </c>
      <c r="C2175" s="14">
        <v>18.350000000000001</v>
      </c>
      <c r="D2175" s="31">
        <f t="shared" si="14"/>
        <v>767.79361092884392</v>
      </c>
      <c r="E2175" s="31">
        <f t="shared" si="15"/>
        <v>1684.3214741676773</v>
      </c>
      <c r="F2175" s="16">
        <f t="shared" si="0"/>
        <v>2452.1150850965214</v>
      </c>
      <c r="G2175" s="16">
        <f t="shared" si="1"/>
        <v>17.958606455914659</v>
      </c>
      <c r="H2175" s="17">
        <f t="shared" si="2"/>
        <v>6.8119891008174394E-2</v>
      </c>
      <c r="I2175">
        <v>16.68</v>
      </c>
      <c r="J2175" s="32">
        <f t="shared" si="16"/>
        <v>0.93113047039622665</v>
      </c>
      <c r="K2175" s="72">
        <f t="shared" ca="1" si="83"/>
        <v>554.2227495281021</v>
      </c>
      <c r="L2175" s="16">
        <v>556.64001499999995</v>
      </c>
      <c r="M2175" s="21">
        <f t="shared" ca="1" si="84"/>
        <v>-4.3426009750625804E-3</v>
      </c>
      <c r="N2175" s="72"/>
      <c r="O2175" s="16"/>
      <c r="P2175" s="21"/>
      <c r="Q2175" s="33">
        <f t="shared" si="17"/>
        <v>1.0688695296037733</v>
      </c>
      <c r="R2175" s="5">
        <f t="shared" ca="1" si="109"/>
        <v>17.161637254366006</v>
      </c>
      <c r="S2175" s="16">
        <v>16.649999999999999</v>
      </c>
      <c r="T2175" s="75">
        <f t="shared" ca="1" si="110"/>
        <v>3.072896422618665E-2</v>
      </c>
      <c r="U2175" s="5">
        <f t="shared" ca="1" si="122"/>
        <v>32.501242578304243</v>
      </c>
      <c r="V2175" s="85">
        <v>32.99</v>
      </c>
      <c r="W2175" s="36">
        <f t="shared" ca="1" si="123"/>
        <v>-1.4815320451523457E-2</v>
      </c>
      <c r="X2175" s="32">
        <f t="shared" si="18"/>
        <v>0.8622609407924533</v>
      </c>
      <c r="Y2175" s="72">
        <f t="shared" ca="1" si="124"/>
        <v>139667.94522357578</v>
      </c>
      <c r="Z2175" s="16">
        <v>137999.996514</v>
      </c>
      <c r="AA2175" s="36">
        <f t="shared" ca="1" si="125"/>
        <v>1.2086585157316053E-2</v>
      </c>
      <c r="AB2175" s="72"/>
      <c r="AC2175" s="16"/>
      <c r="AD2175" s="36"/>
      <c r="AE2175" s="34">
        <f t="shared" si="138"/>
        <v>7</v>
      </c>
      <c r="AH2175" s="25">
        <f t="shared" ca="1" si="7"/>
        <v>1</v>
      </c>
      <c r="AI2175" s="15">
        <f t="shared" ca="1" si="8"/>
        <v>17.998977270137708</v>
      </c>
      <c r="AJ2175" s="15">
        <f t="shared" ca="1" si="9"/>
        <v>17.436698135595318</v>
      </c>
      <c r="AK2175" s="17">
        <f t="shared" ca="1" si="10"/>
        <v>4.9043916959774093E-2</v>
      </c>
      <c r="AL2175" s="17">
        <f t="shared" ca="1" si="11"/>
        <v>4.0756546502090783E-2</v>
      </c>
      <c r="AM2175" s="26">
        <f t="shared" ca="1" si="12"/>
        <v>1</v>
      </c>
      <c r="AN2175" s="26">
        <f t="shared" ca="1" si="13"/>
        <v>1</v>
      </c>
      <c r="AO2175" s="25">
        <f t="shared" si="20"/>
        <v>0</v>
      </c>
      <c r="AP2175" s="26">
        <f t="shared" si="21"/>
        <v>0</v>
      </c>
      <c r="AQ2175" s="25">
        <f t="shared" si="22"/>
        <v>1</v>
      </c>
      <c r="AR2175" s="26">
        <f t="shared" si="23"/>
        <v>0</v>
      </c>
      <c r="AT2175" s="74"/>
      <c r="AU2175">
        <f t="shared" si="121"/>
        <v>689999.98256999999</v>
      </c>
      <c r="AY2175">
        <v>27600</v>
      </c>
      <c r="AZ2175">
        <v>33000</v>
      </c>
      <c r="BA2175">
        <f t="shared" si="107"/>
        <v>330000</v>
      </c>
      <c r="BL2175" s="16">
        <v>132</v>
      </c>
      <c r="BM2175">
        <f t="shared" si="108"/>
        <v>1320</v>
      </c>
    </row>
    <row r="2176" spans="1:65" x14ac:dyDescent="0.2">
      <c r="A2176" s="44">
        <v>41226</v>
      </c>
      <c r="B2176" s="45">
        <v>16.95</v>
      </c>
      <c r="C2176" s="54">
        <v>18.2</v>
      </c>
      <c r="D2176" s="31">
        <f t="shared" si="14"/>
        <v>658.10880936758053</v>
      </c>
      <c r="E2176" s="31">
        <f t="shared" si="15"/>
        <v>1786.5345590013342</v>
      </c>
      <c r="F2176" s="31">
        <f t="shared" si="0"/>
        <v>2444.6433683689147</v>
      </c>
      <c r="G2176" s="31">
        <f t="shared" si="1"/>
        <v>17.86349447025545</v>
      </c>
      <c r="H2176" s="55">
        <f t="shared" si="2"/>
        <v>6.8681318681318659E-2</v>
      </c>
      <c r="I2176" s="1">
        <v>16.649999999999999</v>
      </c>
      <c r="J2176" s="32">
        <f t="shared" si="16"/>
        <v>0.99167290942644759</v>
      </c>
      <c r="K2176" s="72">
        <f t="shared" ca="1" si="83"/>
        <v>549.58528009076974</v>
      </c>
      <c r="L2176" s="31">
        <v>557.59997599999997</v>
      </c>
      <c r="M2176" s="21">
        <f t="shared" ca="1" si="84"/>
        <v>-1.4373558562043818E-2</v>
      </c>
      <c r="N2176" s="72"/>
      <c r="O2176" s="16"/>
      <c r="P2176" s="21"/>
      <c r="Q2176" s="33">
        <f t="shared" si="17"/>
        <v>1.0083270905735524</v>
      </c>
      <c r="R2176" s="5">
        <f t="shared" ca="1" si="109"/>
        <v>17.303822877639554</v>
      </c>
      <c r="S2176" s="31">
        <v>16.649999999999999</v>
      </c>
      <c r="T2176" s="75">
        <f t="shared" ca="1" si="110"/>
        <v>3.9268641299673016E-2</v>
      </c>
      <c r="U2176" s="5">
        <f t="shared" ca="1" si="122"/>
        <v>32.770761409378672</v>
      </c>
      <c r="V2176" s="85">
        <v>32.92</v>
      </c>
      <c r="W2176" s="36">
        <f t="shared" ca="1" si="123"/>
        <v>-4.533371525556806E-3</v>
      </c>
      <c r="X2176" s="32">
        <f t="shared" si="18"/>
        <v>0.98334581885289529</v>
      </c>
      <c r="Y2176" s="72">
        <f t="shared" ca="1" si="124"/>
        <v>137332.85106372242</v>
      </c>
      <c r="Z2176" s="16">
        <v>138299.996506</v>
      </c>
      <c r="AA2176" s="36">
        <f t="shared" ca="1" si="125"/>
        <v>-6.993098096250587E-3</v>
      </c>
      <c r="AB2176" s="72"/>
      <c r="AC2176" s="16"/>
      <c r="AD2176" s="36"/>
      <c r="AE2176" s="1">
        <f t="shared" si="138"/>
        <v>6</v>
      </c>
      <c r="AH2176" s="25">
        <f t="shared" ca="1" si="7"/>
        <v>1</v>
      </c>
      <c r="AI2176" s="15">
        <f t="shared" ca="1" si="8"/>
        <v>18.027677897779824</v>
      </c>
      <c r="AJ2176" s="15">
        <f t="shared" ca="1" si="9"/>
        <v>17.479905374565032</v>
      </c>
      <c r="AK2176" s="17">
        <f t="shared" ca="1" si="10"/>
        <v>5.3436129685320168E-2</v>
      </c>
      <c r="AL2176" s="17">
        <f t="shared" ca="1" si="11"/>
        <v>4.1853106192400465E-2</v>
      </c>
      <c r="AM2176" s="26">
        <f t="shared" ca="1" si="12"/>
        <v>1</v>
      </c>
      <c r="AN2176" s="26">
        <f t="shared" ca="1" si="13"/>
        <v>1</v>
      </c>
      <c r="AO2176" s="25">
        <f t="shared" si="20"/>
        <v>0</v>
      </c>
      <c r="AP2176" s="26">
        <f t="shared" si="21"/>
        <v>0</v>
      </c>
      <c r="AQ2176" s="25">
        <f t="shared" si="22"/>
        <v>1</v>
      </c>
      <c r="AR2176" s="26">
        <f t="shared" si="23"/>
        <v>0</v>
      </c>
      <c r="AT2176" s="74"/>
      <c r="AU2176">
        <f t="shared" si="121"/>
        <v>691499.98252999992</v>
      </c>
      <c r="AY2176">
        <v>27660</v>
      </c>
      <c r="AZ2176">
        <v>33250</v>
      </c>
      <c r="BA2176">
        <f t="shared" si="107"/>
        <v>332500</v>
      </c>
      <c r="BL2176" s="16">
        <v>133</v>
      </c>
      <c r="BM2176">
        <f t="shared" si="108"/>
        <v>1330</v>
      </c>
    </row>
    <row r="2177" spans="1:65" x14ac:dyDescent="0.2">
      <c r="A2177" s="44">
        <v>41227</v>
      </c>
      <c r="B2177" s="45">
        <v>17.850000000000001</v>
      </c>
      <c r="C2177" s="54">
        <v>19</v>
      </c>
      <c r="D2177" s="31">
        <f t="shared" si="14"/>
        <v>548.42400780631715</v>
      </c>
      <c r="E2177" s="31">
        <f t="shared" si="15"/>
        <v>1888.6860637520713</v>
      </c>
      <c r="F2177" s="31">
        <f t="shared" si="0"/>
        <v>2437.1100715583884</v>
      </c>
      <c r="G2177" s="31">
        <f t="shared" si="1"/>
        <v>18.741214967539822</v>
      </c>
      <c r="H2177" s="55">
        <f t="shared" si="2"/>
        <v>6.052631578947365E-2</v>
      </c>
      <c r="I2177" s="1">
        <v>17.920000000000002</v>
      </c>
      <c r="J2177" s="32">
        <f t="shared" si="16"/>
        <v>1.0459019068957731</v>
      </c>
      <c r="K2177" s="72">
        <f t="shared" ca="1" si="83"/>
        <v>574.78885850341453</v>
      </c>
      <c r="L2177" s="31">
        <v>576</v>
      </c>
      <c r="M2177" s="21">
        <f t="shared" ca="1" si="84"/>
        <v>-2.1026762093497731E-3</v>
      </c>
      <c r="N2177" s="72"/>
      <c r="O2177" s="16"/>
      <c r="P2177" s="21"/>
      <c r="Q2177" s="33">
        <f t="shared" si="17"/>
        <v>0.95409809310422689</v>
      </c>
      <c r="R2177" s="5">
        <f t="shared" ca="1" si="109"/>
        <v>16.508856645062565</v>
      </c>
      <c r="S2177" s="31">
        <v>16.07</v>
      </c>
      <c r="T2177" s="75">
        <f t="shared" ca="1" si="110"/>
        <v>2.7309063165063135E-2</v>
      </c>
      <c r="U2177" s="5">
        <f t="shared" ca="1" si="122"/>
        <v>31.265450547367706</v>
      </c>
      <c r="V2177" s="85">
        <v>31.8</v>
      </c>
      <c r="W2177" s="36">
        <f t="shared" ca="1" si="123"/>
        <v>-1.6809731214852026E-2</v>
      </c>
      <c r="X2177" s="32">
        <f t="shared" si="18"/>
        <v>1.0918038137915462</v>
      </c>
      <c r="Y2177" s="72">
        <f t="shared" ca="1" si="124"/>
        <v>149930.66249461198</v>
      </c>
      <c r="Z2177" s="16">
        <v>147049.996285</v>
      </c>
      <c r="AA2177" s="36">
        <f t="shared" ca="1" si="125"/>
        <v>1.95897061026028E-2</v>
      </c>
      <c r="AB2177" s="72"/>
      <c r="AC2177" s="16"/>
      <c r="AD2177" s="36"/>
      <c r="AE2177" s="1">
        <f t="shared" si="138"/>
        <v>5</v>
      </c>
      <c r="AH2177" s="25">
        <f t="shared" ca="1" si="7"/>
        <v>1</v>
      </c>
      <c r="AI2177" s="15">
        <f t="shared" ca="1" si="8"/>
        <v>18.073345820006658</v>
      </c>
      <c r="AJ2177" s="15">
        <f t="shared" ca="1" si="9"/>
        <v>17.520634503551744</v>
      </c>
      <c r="AK2177" s="17">
        <f t="shared" ca="1" si="10"/>
        <v>5.3855340696272958E-2</v>
      </c>
      <c r="AL2177" s="17">
        <f t="shared" ca="1" si="11"/>
        <v>4.2756597135204633E-2</v>
      </c>
      <c r="AM2177" s="26">
        <f t="shared" ca="1" si="12"/>
        <v>1</v>
      </c>
      <c r="AN2177" s="26">
        <f t="shared" ca="1" si="13"/>
        <v>1</v>
      </c>
      <c r="AO2177" s="25">
        <f t="shared" si="20"/>
        <v>0</v>
      </c>
      <c r="AP2177" s="26">
        <f t="shared" si="21"/>
        <v>0</v>
      </c>
      <c r="AQ2177" s="25">
        <f t="shared" si="22"/>
        <v>1</v>
      </c>
      <c r="AR2177" s="26">
        <f t="shared" si="23"/>
        <v>0</v>
      </c>
      <c r="AT2177" s="74"/>
      <c r="AU2177">
        <f t="shared" si="121"/>
        <v>735249.98142500001</v>
      </c>
      <c r="AY2177">
        <v>29410</v>
      </c>
      <c r="AZ2177">
        <v>33500</v>
      </c>
      <c r="BA2177">
        <f t="shared" si="107"/>
        <v>335000</v>
      </c>
      <c r="BL2177" s="16">
        <v>134</v>
      </c>
      <c r="BM2177">
        <f t="shared" si="108"/>
        <v>1340</v>
      </c>
    </row>
    <row r="2178" spans="1:65" x14ac:dyDescent="0.2">
      <c r="A2178" s="44">
        <v>41228</v>
      </c>
      <c r="B2178" s="45">
        <v>18.05</v>
      </c>
      <c r="C2178" s="54">
        <v>19.149999999999999</v>
      </c>
      <c r="D2178" s="31">
        <f t="shared" si="14"/>
        <v>438.73920624505371</v>
      </c>
      <c r="E2178" s="31">
        <f t="shared" si="15"/>
        <v>1991.7320483767319</v>
      </c>
      <c r="F2178" s="31">
        <f t="shared" si="0"/>
        <v>2430.4712546217856</v>
      </c>
      <c r="G2178" s="31">
        <f t="shared" si="1"/>
        <v>18.951432283573887</v>
      </c>
      <c r="H2178" s="55">
        <f t="shared" si="2"/>
        <v>5.7441253263707415E-2</v>
      </c>
      <c r="I2178" s="1">
        <v>17.989999999999998</v>
      </c>
      <c r="J2178" s="32">
        <f t="shared" si="16"/>
        <v>1.0084622374189214</v>
      </c>
      <c r="K2178" s="72">
        <f t="shared" ca="1" si="83"/>
        <v>579.62922700428214</v>
      </c>
      <c r="L2178" s="31">
        <v>581.11999500000002</v>
      </c>
      <c r="M2178" s="21">
        <f t="shared" ca="1" si="84"/>
        <v>-2.5653359177872969E-3</v>
      </c>
      <c r="N2178" s="72"/>
      <c r="O2178" s="16"/>
      <c r="P2178" s="21"/>
      <c r="Q2178" s="33">
        <f t="shared" si="17"/>
        <v>0.99153776258107873</v>
      </c>
      <c r="R2178" s="5">
        <f t="shared" ca="1" si="109"/>
        <v>16.368472863157837</v>
      </c>
      <c r="S2178" s="31">
        <v>15.93</v>
      </c>
      <c r="T2178" s="75">
        <f t="shared" ca="1" si="110"/>
        <v>2.752497571612289E-2</v>
      </c>
      <c r="U2178" s="5">
        <f t="shared" ca="1" si="122"/>
        <v>30.999813553441218</v>
      </c>
      <c r="V2178" s="85">
        <v>31.45</v>
      </c>
      <c r="W2178" s="36">
        <f t="shared" ca="1" si="123"/>
        <v>-1.4314354421582878E-2</v>
      </c>
      <c r="X2178" s="32">
        <f t="shared" si="18"/>
        <v>1.0169244748378425</v>
      </c>
      <c r="Y2178" s="72">
        <f t="shared" ca="1" si="124"/>
        <v>152458.12581257656</v>
      </c>
      <c r="Z2178" s="16">
        <v>150249.996204</v>
      </c>
      <c r="AA2178" s="36">
        <f t="shared" ca="1" si="125"/>
        <v>1.4696370478296085E-2</v>
      </c>
      <c r="AB2178" s="72"/>
      <c r="AC2178" s="16"/>
      <c r="AD2178" s="36"/>
      <c r="AE2178" s="1">
        <f t="shared" si="138"/>
        <v>4</v>
      </c>
      <c r="AH2178" s="25">
        <f t="shared" ca="1" si="7"/>
        <v>1</v>
      </c>
      <c r="AI2178" s="15">
        <f t="shared" ca="1" si="8"/>
        <v>18.166585231237491</v>
      </c>
      <c r="AJ2178" s="15">
        <f t="shared" ca="1" si="9"/>
        <v>17.577156550396019</v>
      </c>
      <c r="AK2178" s="17">
        <f t="shared" ca="1" si="10"/>
        <v>5.7873327351335324E-2</v>
      </c>
      <c r="AL2178" s="17">
        <f t="shared" ca="1" si="11"/>
        <v>4.3922852749504908E-2</v>
      </c>
      <c r="AM2178" s="26">
        <f t="shared" ca="1" si="12"/>
        <v>1</v>
      </c>
      <c r="AN2178" s="26">
        <f t="shared" ca="1" si="13"/>
        <v>1</v>
      </c>
      <c r="AO2178" s="25">
        <f t="shared" si="20"/>
        <v>0</v>
      </c>
      <c r="AP2178" s="26">
        <f t="shared" si="21"/>
        <v>0</v>
      </c>
      <c r="AQ2178" s="25">
        <f t="shared" si="22"/>
        <v>1</v>
      </c>
      <c r="AR2178" s="26">
        <f t="shared" si="23"/>
        <v>0</v>
      </c>
      <c r="AT2178" s="74"/>
      <c r="AU2178">
        <f t="shared" si="121"/>
        <v>751249.98101999995</v>
      </c>
      <c r="AY2178">
        <v>30050</v>
      </c>
      <c r="AZ2178">
        <v>34750</v>
      </c>
      <c r="BA2178">
        <f t="shared" si="107"/>
        <v>347500</v>
      </c>
      <c r="BL2178" s="16">
        <v>139</v>
      </c>
      <c r="BM2178">
        <f t="shared" si="108"/>
        <v>1390</v>
      </c>
    </row>
    <row r="2179" spans="1:65" x14ac:dyDescent="0.2">
      <c r="A2179" s="44">
        <v>41229</v>
      </c>
      <c r="B2179" s="45">
        <v>16.75</v>
      </c>
      <c r="C2179" s="54">
        <v>18.2</v>
      </c>
      <c r="D2179" s="31">
        <f t="shared" si="14"/>
        <v>329.05440468379027</v>
      </c>
      <c r="E2179" s="31">
        <f t="shared" si="15"/>
        <v>2095.1164174723353</v>
      </c>
      <c r="F2179" s="31">
        <f t="shared" si="0"/>
        <v>2424.1708221561257</v>
      </c>
      <c r="G2179" s="31">
        <f t="shared" si="1"/>
        <v>18.00317852090674</v>
      </c>
      <c r="H2179" s="55">
        <f t="shared" si="2"/>
        <v>7.9670329670329609E-2</v>
      </c>
      <c r="I2179" s="1">
        <v>16.41</v>
      </c>
      <c r="J2179" s="32">
        <f t="shared" si="16"/>
        <v>0.94750144429984251</v>
      </c>
      <c r="K2179" s="72">
        <f t="shared" ca="1" si="83"/>
        <v>549.17713998060276</v>
      </c>
      <c r="L2179" s="31">
        <v>554.88000499999998</v>
      </c>
      <c r="M2179" s="21">
        <f t="shared" ca="1" si="84"/>
        <v>-1.0277654570373685E-2</v>
      </c>
      <c r="N2179" s="72"/>
      <c r="O2179" s="16"/>
      <c r="P2179" s="21"/>
      <c r="Q2179" s="33">
        <f t="shared" si="17"/>
        <v>1.0524985557001574</v>
      </c>
      <c r="R2179" s="5">
        <f t="shared" ca="1" si="109"/>
        <v>17.227076360249008</v>
      </c>
      <c r="S2179" s="16">
        <v>16.629999000000002</v>
      </c>
      <c r="T2179" s="75">
        <f t="shared" ca="1" si="110"/>
        <v>3.5903631759028137E-2</v>
      </c>
      <c r="U2179" s="5">
        <f t="shared" ca="1" si="122"/>
        <v>32.62614198362116</v>
      </c>
      <c r="V2179" s="85">
        <v>32.909999999999997</v>
      </c>
      <c r="W2179" s="36">
        <f t="shared" ca="1" si="123"/>
        <v>-8.6252815672694157E-3</v>
      </c>
      <c r="X2179" s="32">
        <f t="shared" si="18"/>
        <v>0.89500288859968513</v>
      </c>
      <c r="Y2179" s="72">
        <f t="shared" ca="1" si="124"/>
        <v>136441.48276069327</v>
      </c>
      <c r="Z2179" s="16">
        <v>136849.99654299999</v>
      </c>
      <c r="AA2179" s="36">
        <f t="shared" ca="1" si="125"/>
        <v>-2.9851208814489056E-3</v>
      </c>
      <c r="AB2179" s="72"/>
      <c r="AC2179" s="16"/>
      <c r="AD2179" s="36"/>
      <c r="AE2179" s="1">
        <f t="shared" si="138"/>
        <v>3</v>
      </c>
      <c r="AH2179" s="25">
        <f t="shared" ca="1" si="7"/>
        <v>1</v>
      </c>
      <c r="AI2179" s="15">
        <f t="shared" ca="1" si="8"/>
        <v>18.229489330783672</v>
      </c>
      <c r="AJ2179" s="15">
        <f t="shared" ca="1" si="9"/>
        <v>17.622711076424366</v>
      </c>
      <c r="AK2179" s="17">
        <f t="shared" ca="1" si="10"/>
        <v>6.4243252762711492E-2</v>
      </c>
      <c r="AL2179" s="17">
        <f t="shared" ca="1" si="11"/>
        <v>4.8257918456993294E-2</v>
      </c>
      <c r="AM2179" s="26">
        <f t="shared" ca="1" si="12"/>
        <v>1</v>
      </c>
      <c r="AN2179" s="26">
        <f t="shared" ca="1" si="13"/>
        <v>1</v>
      </c>
      <c r="AO2179" s="25">
        <f t="shared" si="20"/>
        <v>0</v>
      </c>
      <c r="AP2179" s="26">
        <f t="shared" si="21"/>
        <v>0</v>
      </c>
      <c r="AQ2179" s="25">
        <f t="shared" si="22"/>
        <v>1</v>
      </c>
      <c r="AR2179" s="26">
        <f t="shared" si="23"/>
        <v>0</v>
      </c>
      <c r="AT2179" s="74"/>
      <c r="AU2179">
        <f t="shared" si="121"/>
        <v>684249.98271499993</v>
      </c>
      <c r="AY2179">
        <v>27370</v>
      </c>
      <c r="AZ2179">
        <v>32000</v>
      </c>
      <c r="BA2179">
        <f t="shared" si="107"/>
        <v>320000</v>
      </c>
      <c r="BL2179" s="16">
        <v>128</v>
      </c>
      <c r="BM2179">
        <f t="shared" si="108"/>
        <v>1280</v>
      </c>
    </row>
    <row r="2180" spans="1:65" x14ac:dyDescent="0.2">
      <c r="A2180" s="40">
        <v>41232</v>
      </c>
      <c r="B2180" s="45">
        <v>15.25</v>
      </c>
      <c r="C2180" s="54">
        <v>16.600000000000001</v>
      </c>
      <c r="D2180" s="31">
        <f t="shared" si="14"/>
        <v>219.36960312252683</v>
      </c>
      <c r="E2180" s="31">
        <f t="shared" si="15"/>
        <v>2196.0625947333883</v>
      </c>
      <c r="F2180" s="16">
        <f t="shared" si="0"/>
        <v>2415.4321978559151</v>
      </c>
      <c r="G2180" s="16">
        <f t="shared" si="1"/>
        <v>16.477392971544269</v>
      </c>
      <c r="H2180" s="17">
        <f t="shared" si="2"/>
        <v>8.13253012048194E-2</v>
      </c>
      <c r="I2180">
        <v>15.24</v>
      </c>
      <c r="J2180" s="32">
        <f t="shared" si="16"/>
        <v>0.91194982195163143</v>
      </c>
      <c r="K2180" s="72">
        <f t="shared" ca="1" si="83"/>
        <v>500.80157751601388</v>
      </c>
      <c r="L2180" s="16">
        <v>507.20001200000002</v>
      </c>
      <c r="M2180" s="21">
        <f t="shared" ca="1" si="84"/>
        <v>-1.2615209646300514E-2</v>
      </c>
      <c r="N2180" s="72"/>
      <c r="O2180" s="16"/>
      <c r="P2180" s="21"/>
      <c r="Q2180" s="33">
        <f t="shared" si="17"/>
        <v>1.0880501780483685</v>
      </c>
      <c r="R2180" s="5">
        <f t="shared" ca="1" si="109"/>
        <v>18.743142653820932</v>
      </c>
      <c r="S2180" s="16">
        <v>18.079999999999998</v>
      </c>
      <c r="T2180" s="75">
        <f t="shared" ca="1" si="110"/>
        <v>3.6678244127264052E-2</v>
      </c>
      <c r="U2180" s="5">
        <f t="shared" ca="1" si="122"/>
        <v>35.497664274784789</v>
      </c>
      <c r="V2180" s="85">
        <v>35.729999999999997</v>
      </c>
      <c r="W2180" s="36">
        <f t="shared" ca="1" si="123"/>
        <v>-6.5025391887827558E-3</v>
      </c>
      <c r="X2180" s="32">
        <f t="shared" si="18"/>
        <v>0.82389964390326298</v>
      </c>
      <c r="Y2180" s="72">
        <f t="shared" ca="1" si="124"/>
        <v>112406.69073711333</v>
      </c>
      <c r="Z2180" s="16">
        <v>113199.99714000001</v>
      </c>
      <c r="AA2180" s="36">
        <f t="shared" ca="1" si="125"/>
        <v>-7.0080072696959367E-3</v>
      </c>
      <c r="AB2180" s="72"/>
      <c r="AC2180" s="16"/>
      <c r="AD2180" s="36"/>
      <c r="AE2180" s="34">
        <f t="shared" si="138"/>
        <v>2</v>
      </c>
      <c r="AH2180" s="25">
        <f t="shared" ca="1" si="7"/>
        <v>1</v>
      </c>
      <c r="AI2180" s="15">
        <f t="shared" ca="1" si="8"/>
        <v>18.230793758000065</v>
      </c>
      <c r="AJ2180" s="15">
        <f t="shared" ca="1" si="9"/>
        <v>17.633135295242521</v>
      </c>
      <c r="AK2180" s="17">
        <f t="shared" ca="1" si="10"/>
        <v>6.9294068269637188E-2</v>
      </c>
      <c r="AL2180" s="17">
        <f t="shared" ca="1" si="11"/>
        <v>5.2195461824179321E-2</v>
      </c>
      <c r="AM2180" s="26">
        <f t="shared" ca="1" si="12"/>
        <v>1</v>
      </c>
      <c r="AN2180" s="26">
        <f t="shared" ca="1" si="13"/>
        <v>1</v>
      </c>
      <c r="AO2180" s="25">
        <f t="shared" si="20"/>
        <v>0</v>
      </c>
      <c r="AP2180" s="26">
        <f t="shared" si="21"/>
        <v>0</v>
      </c>
      <c r="AQ2180" s="25">
        <f t="shared" si="22"/>
        <v>1</v>
      </c>
      <c r="AR2180" s="26">
        <f t="shared" si="23"/>
        <v>0</v>
      </c>
      <c r="AT2180" s="74"/>
      <c r="AU2180">
        <f t="shared" si="121"/>
        <v>565999.98570000008</v>
      </c>
      <c r="AY2180">
        <v>22640</v>
      </c>
      <c r="AZ2180">
        <v>27000</v>
      </c>
      <c r="BA2180">
        <f t="shared" si="107"/>
        <v>270000</v>
      </c>
      <c r="BL2180" s="16">
        <v>108</v>
      </c>
      <c r="BM2180">
        <f t="shared" si="108"/>
        <v>1080</v>
      </c>
    </row>
    <row r="2181" spans="1:65" x14ac:dyDescent="0.2">
      <c r="A2181" s="44">
        <v>41233</v>
      </c>
      <c r="B2181" s="45">
        <v>15.15</v>
      </c>
      <c r="C2181" s="54">
        <v>16.399999999999999</v>
      </c>
      <c r="D2181" s="31">
        <f t="shared" si="14"/>
        <v>109.68480156126341</v>
      </c>
      <c r="E2181" s="31">
        <f t="shared" si="15"/>
        <v>2296.8272467700913</v>
      </c>
      <c r="F2181" s="31">
        <f t="shared" si="0"/>
        <v>2406.5120483313549</v>
      </c>
      <c r="G2181" s="31">
        <f t="shared" si="1"/>
        <v>16.343027086838539</v>
      </c>
      <c r="H2181" s="55">
        <f t="shared" si="2"/>
        <v>7.6219512195121797E-2</v>
      </c>
      <c r="I2181" s="1">
        <v>15.08</v>
      </c>
      <c r="J2181" s="32">
        <f t="shared" si="16"/>
        <v>0.98818257216263539</v>
      </c>
      <c r="K2181" s="72">
        <f t="shared" ca="1" si="83"/>
        <v>494.86321560866298</v>
      </c>
      <c r="L2181" s="31">
        <v>498.55999800000001</v>
      </c>
      <c r="M2181" s="21">
        <f t="shared" ca="1" si="84"/>
        <v>-7.4149197813038817E-3</v>
      </c>
      <c r="N2181" s="72"/>
      <c r="O2181" s="16"/>
      <c r="P2181" s="21"/>
      <c r="Q2181" s="33">
        <f t="shared" si="17"/>
        <v>1.0118174278373646</v>
      </c>
      <c r="R2181" s="5">
        <f t="shared" ca="1" si="109"/>
        <v>18.963848347685083</v>
      </c>
      <c r="S2181" s="31">
        <v>18.370000999999998</v>
      </c>
      <c r="T2181" s="75">
        <f t="shared" ca="1" si="110"/>
        <v>3.2327017711380884E-2</v>
      </c>
      <c r="U2181" s="5">
        <f t="shared" ca="1" si="122"/>
        <v>35.915925721369376</v>
      </c>
      <c r="V2181" s="85">
        <v>36.31</v>
      </c>
      <c r="W2181" s="36">
        <f t="shared" ca="1" si="123"/>
        <v>-1.0853050912438059E-2</v>
      </c>
      <c r="X2181" s="32">
        <f t="shared" si="18"/>
        <v>0.97636514432527088</v>
      </c>
      <c r="Y2181" s="72">
        <f t="shared" ca="1" si="124"/>
        <v>109742.75183530916</v>
      </c>
      <c r="Z2181" s="16">
        <v>108749.99725299999</v>
      </c>
      <c r="AA2181" s="36">
        <f t="shared" ca="1" si="125"/>
        <v>9.1287779989509647E-3</v>
      </c>
      <c r="AB2181" s="72"/>
      <c r="AC2181" s="16"/>
      <c r="AD2181" s="36"/>
      <c r="AE2181" s="1">
        <f t="shared" si="138"/>
        <v>1</v>
      </c>
      <c r="AH2181" s="25">
        <f t="shared" ca="1" si="7"/>
        <v>1</v>
      </c>
      <c r="AI2181" s="15">
        <f t="shared" ca="1" si="8"/>
        <v>18.212038913835322</v>
      </c>
      <c r="AJ2181" s="15">
        <f t="shared" ca="1" si="9"/>
        <v>17.629912549984898</v>
      </c>
      <c r="AK2181" s="17">
        <f t="shared" ca="1" si="10"/>
        <v>7.0644005134128426E-2</v>
      </c>
      <c r="AL2181" s="17">
        <f t="shared" ca="1" si="11"/>
        <v>5.4975054352247456E-2</v>
      </c>
      <c r="AM2181" s="26">
        <f t="shared" ca="1" si="12"/>
        <v>1</v>
      </c>
      <c r="AN2181" s="26">
        <f t="shared" ca="1" si="13"/>
        <v>1</v>
      </c>
      <c r="AO2181" s="25">
        <f t="shared" si="20"/>
        <v>0</v>
      </c>
      <c r="AP2181" s="26">
        <f t="shared" si="21"/>
        <v>0</v>
      </c>
      <c r="AQ2181" s="25">
        <f t="shared" si="22"/>
        <v>1</v>
      </c>
      <c r="AR2181" s="26">
        <f t="shared" si="23"/>
        <v>0</v>
      </c>
      <c r="AT2181" s="74"/>
      <c r="AU2181">
        <f t="shared" si="121"/>
        <v>543749.98626499996</v>
      </c>
      <c r="AY2181">
        <v>21750</v>
      </c>
      <c r="AZ2181">
        <v>26250</v>
      </c>
      <c r="BA2181">
        <f t="shared" si="107"/>
        <v>262500</v>
      </c>
      <c r="BL2181" s="16">
        <v>105</v>
      </c>
      <c r="BM2181">
        <f t="shared" si="108"/>
        <v>1050</v>
      </c>
    </row>
    <row r="2182" spans="1:65" x14ac:dyDescent="0.2">
      <c r="A2182" s="41">
        <v>41234</v>
      </c>
      <c r="B2182" s="13">
        <v>16.45</v>
      </c>
      <c r="C2182" s="14">
        <v>18.350000000000001</v>
      </c>
      <c r="D2182" s="31">
        <f t="shared" si="14"/>
        <v>2398.1519262611364</v>
      </c>
      <c r="E2182" s="31">
        <f t="shared" si="15"/>
        <v>0</v>
      </c>
      <c r="F2182" s="16">
        <f t="shared" si="0"/>
        <v>2398.1519262611364</v>
      </c>
      <c r="G2182" s="16">
        <f t="shared" si="1"/>
        <v>16.45</v>
      </c>
      <c r="H2182" s="17">
        <f t="shared" si="2"/>
        <v>0.10354223433242515</v>
      </c>
      <c r="I2182">
        <v>15.31</v>
      </c>
      <c r="J2182" s="32">
        <f t="shared" si="16"/>
        <v>1.003048780487805</v>
      </c>
      <c r="K2182" s="72">
        <f t="shared" ca="1" si="83"/>
        <v>496.35170883496585</v>
      </c>
      <c r="L2182" s="16">
        <v>501.44000199999999</v>
      </c>
      <c r="M2182" s="21">
        <f t="shared" ca="1" si="84"/>
        <v>-1.0147361887243581E-2</v>
      </c>
      <c r="N2182" s="72"/>
      <c r="O2182" s="16"/>
      <c r="P2182" s="21"/>
      <c r="Q2182" s="33">
        <f t="shared" si="17"/>
        <v>0.99695121951219501</v>
      </c>
      <c r="R2182" s="5">
        <f t="shared" ca="1" si="109"/>
        <v>18.905244136452229</v>
      </c>
      <c r="S2182" s="16">
        <v>18.23</v>
      </c>
      <c r="T2182" s="75">
        <f t="shared" ca="1" si="110"/>
        <v>3.704027078728625E-2</v>
      </c>
      <c r="U2182" s="5">
        <f t="shared" ca="1" si="122"/>
        <v>35.805200099320373</v>
      </c>
      <c r="V2182" s="85">
        <v>36.07</v>
      </c>
      <c r="W2182" s="36">
        <f t="shared" ca="1" si="123"/>
        <v>-7.3412780892605179E-3</v>
      </c>
      <c r="X2182" s="32">
        <f t="shared" si="18"/>
        <v>1.00609756097561</v>
      </c>
      <c r="Y2182" s="72">
        <f t="shared" ca="1" si="124"/>
        <v>110404.64840254569</v>
      </c>
      <c r="Z2182" s="16">
        <v>110249.997215</v>
      </c>
      <c r="AA2182" s="36">
        <f t="shared" ca="1" si="125"/>
        <v>1.4027318952589661E-3</v>
      </c>
      <c r="AB2182" s="72"/>
      <c r="AC2182" s="16"/>
      <c r="AD2182" s="36"/>
      <c r="AE2182">
        <v>19</v>
      </c>
      <c r="AH2182" s="25">
        <f t="shared" ca="1" si="7"/>
        <v>1</v>
      </c>
      <c r="AI2182" s="15">
        <f t="shared" ca="1" si="8"/>
        <v>18.153936781898153</v>
      </c>
      <c r="AJ2182" s="15">
        <f t="shared" ca="1" si="9"/>
        <v>17.635534840794556</v>
      </c>
      <c r="AK2182" s="17">
        <f t="shared" ca="1" si="10"/>
        <v>7.6454157742646175E-2</v>
      </c>
      <c r="AL2182" s="17">
        <f t="shared" ca="1" si="11"/>
        <v>5.9296973098553134E-2</v>
      </c>
      <c r="AM2182" s="26">
        <f t="shared" ca="1" si="12"/>
        <v>1</v>
      </c>
      <c r="AN2182" s="26">
        <f t="shared" ca="1" si="13"/>
        <v>1</v>
      </c>
      <c r="AO2182" s="25">
        <f t="shared" si="20"/>
        <v>0</v>
      </c>
      <c r="AP2182" s="26">
        <f t="shared" si="21"/>
        <v>0</v>
      </c>
      <c r="AQ2182" s="25">
        <f t="shared" si="22"/>
        <v>1</v>
      </c>
      <c r="AR2182" s="26">
        <f t="shared" si="23"/>
        <v>0</v>
      </c>
      <c r="AT2182" s="74"/>
      <c r="AU2182">
        <f t="shared" si="121"/>
        <v>551249.98607500002</v>
      </c>
      <c r="AY2182">
        <v>22050</v>
      </c>
      <c r="AZ2182">
        <v>26000</v>
      </c>
      <c r="BA2182">
        <f t="shared" si="107"/>
        <v>260000</v>
      </c>
      <c r="BL2182" s="16">
        <v>104</v>
      </c>
      <c r="BM2182">
        <f t="shared" si="108"/>
        <v>1040</v>
      </c>
    </row>
    <row r="2183" spans="1:65" x14ac:dyDescent="0.2">
      <c r="A2183" s="40">
        <v>41236</v>
      </c>
      <c r="B2183" s="13">
        <v>16.100000000000001</v>
      </c>
      <c r="C2183" s="14">
        <v>17.899999999999999</v>
      </c>
      <c r="D2183" s="31">
        <f t="shared" si="14"/>
        <v>2271.9334038263396</v>
      </c>
      <c r="E2183" s="31">
        <f t="shared" si="15"/>
        <v>113.14957460776047</v>
      </c>
      <c r="F2183" s="16">
        <f t="shared" si="0"/>
        <v>2385.0829784340999</v>
      </c>
      <c r="G2183" s="16">
        <f t="shared" si="1"/>
        <v>16.185392934390773</v>
      </c>
      <c r="H2183" s="17">
        <f t="shared" si="2"/>
        <v>0.10055865921787699</v>
      </c>
      <c r="I2183">
        <v>15.14</v>
      </c>
      <c r="J2183" s="32">
        <f t="shared" si="16"/>
        <v>0.97855253241225282</v>
      </c>
      <c r="K2183" s="72">
        <f t="shared" ca="1" si="83"/>
        <v>485.68642037819404</v>
      </c>
      <c r="L2183" s="16">
        <v>480</v>
      </c>
      <c r="M2183" s="21">
        <f t="shared" ca="1" si="84"/>
        <v>1.184670912123759E-2</v>
      </c>
      <c r="N2183" s="72"/>
      <c r="O2183" s="16"/>
      <c r="P2183" s="21"/>
      <c r="Q2183" s="33">
        <f t="shared" si="17"/>
        <v>1.0214474675877472</v>
      </c>
      <c r="R2183" s="5">
        <f t="shared" ca="1" si="109"/>
        <v>19.309909288370186</v>
      </c>
      <c r="S2183" s="16">
        <v>19.059999000000001</v>
      </c>
      <c r="T2183" s="75">
        <f t="shared" ca="1" si="110"/>
        <v>1.3111768178486497E-2</v>
      </c>
      <c r="U2183" s="5">
        <f t="shared" ca="1" si="122"/>
        <v>36.571878870936509</v>
      </c>
      <c r="V2183" s="85">
        <v>37.65</v>
      </c>
      <c r="W2183" s="36">
        <f t="shared" ca="1" si="123"/>
        <v>-2.8635355353611953E-2</v>
      </c>
      <c r="X2183" s="32">
        <f t="shared" si="18"/>
        <v>0.95710506482450564</v>
      </c>
      <c r="Y2183" s="72">
        <f t="shared" ca="1" si="124"/>
        <v>105661.89376860589</v>
      </c>
      <c r="Z2183" s="16">
        <v>100999.997449</v>
      </c>
      <c r="AA2183" s="36">
        <f t="shared" ca="1" si="125"/>
        <v>4.6157390468845476E-2</v>
      </c>
      <c r="AB2183" s="72"/>
      <c r="AC2183" s="16"/>
      <c r="AD2183" s="36"/>
      <c r="AE2183" s="34">
        <f t="shared" ref="AE2183:AE2200" si="139">AE2182-1</f>
        <v>18</v>
      </c>
      <c r="AH2183" s="25">
        <f t="shared" ca="1" si="7"/>
        <v>1</v>
      </c>
      <c r="AI2183" s="15">
        <f t="shared" ca="1" si="8"/>
        <v>18.094330958210953</v>
      </c>
      <c r="AJ2183" s="15">
        <f t="shared" ca="1" si="9"/>
        <v>17.636791031878868</v>
      </c>
      <c r="AK2183" s="17">
        <f t="shared" ca="1" si="10"/>
        <v>8.3126214980713389E-2</v>
      </c>
      <c r="AL2183" s="17">
        <f t="shared" ca="1" si="11"/>
        <v>6.3819068786849925E-2</v>
      </c>
      <c r="AM2183" s="26">
        <f t="shared" ca="1" si="12"/>
        <v>1</v>
      </c>
      <c r="AN2183" s="26">
        <f t="shared" ca="1" si="13"/>
        <v>1</v>
      </c>
      <c r="AO2183" s="25">
        <f t="shared" si="20"/>
        <v>0</v>
      </c>
      <c r="AP2183" s="26">
        <f t="shared" si="21"/>
        <v>0</v>
      </c>
      <c r="AQ2183" s="25">
        <f t="shared" si="22"/>
        <v>1</v>
      </c>
      <c r="AR2183" s="26">
        <f t="shared" si="23"/>
        <v>0</v>
      </c>
      <c r="AT2183" s="74"/>
      <c r="AU2183">
        <f t="shared" si="121"/>
        <v>504999.98724500003</v>
      </c>
      <c r="AY2183">
        <v>20200</v>
      </c>
      <c r="AZ2183">
        <v>23750</v>
      </c>
      <c r="BA2183">
        <f t="shared" si="107"/>
        <v>237500</v>
      </c>
      <c r="BL2183" s="16">
        <v>95</v>
      </c>
      <c r="BM2183">
        <f t="shared" si="108"/>
        <v>950</v>
      </c>
    </row>
    <row r="2184" spans="1:65" x14ac:dyDescent="0.2">
      <c r="A2184" s="44">
        <v>41239</v>
      </c>
      <c r="B2184" s="45">
        <v>15.6</v>
      </c>
      <c r="C2184" s="54">
        <v>17.45</v>
      </c>
      <c r="D2184" s="31">
        <f t="shared" si="14"/>
        <v>2145.7148813915428</v>
      </c>
      <c r="E2184" s="31">
        <f t="shared" si="15"/>
        <v>226.67573165805243</v>
      </c>
      <c r="F2184" s="31">
        <f t="shared" si="0"/>
        <v>2372.3906130495952</v>
      </c>
      <c r="G2184" s="31">
        <f t="shared" si="1"/>
        <v>15.776762671906017</v>
      </c>
      <c r="H2184" s="55">
        <f t="shared" si="2"/>
        <v>0.10601719197707737</v>
      </c>
      <c r="I2184" s="1">
        <v>15.5</v>
      </c>
      <c r="J2184" s="32">
        <f t="shared" si="16"/>
        <v>0.96956593671356517</v>
      </c>
      <c r="K2184" s="72">
        <f t="shared" ca="1" si="83"/>
        <v>470.88581126940744</v>
      </c>
      <c r="L2184" s="31">
        <v>475.83999599999999</v>
      </c>
      <c r="M2184" s="21">
        <f t="shared" ca="1" si="84"/>
        <v>-1.0411450849525782E-2</v>
      </c>
      <c r="N2184" s="72"/>
      <c r="O2184" s="16"/>
      <c r="P2184" s="21"/>
      <c r="Q2184" s="33">
        <f t="shared" si="17"/>
        <v>1.0304340632864348</v>
      </c>
      <c r="R2184" s="5">
        <f t="shared" ca="1" si="109"/>
        <v>19.896759382349135</v>
      </c>
      <c r="S2184" s="31">
        <v>19.200001</v>
      </c>
      <c r="T2184" s="75">
        <f t="shared" ca="1" si="110"/>
        <v>3.6289497190606111E-2</v>
      </c>
      <c r="U2184" s="5">
        <f t="shared" ca="1" si="122"/>
        <v>37.683619587783312</v>
      </c>
      <c r="V2184" s="85">
        <v>37.96</v>
      </c>
      <c r="W2184" s="36">
        <f t="shared" ca="1" si="123"/>
        <v>-7.2808327770465973E-3</v>
      </c>
      <c r="X2184" s="32">
        <f t="shared" si="18"/>
        <v>0.93913187342713023</v>
      </c>
      <c r="Y2184" s="72">
        <f t="shared" ca="1" si="124"/>
        <v>99223.921578117588</v>
      </c>
      <c r="Z2184" s="16">
        <v>98899.997501999998</v>
      </c>
      <c r="AA2184" s="36">
        <f t="shared" ca="1" si="125"/>
        <v>3.2752687997897995E-3</v>
      </c>
      <c r="AB2184" s="72"/>
      <c r="AC2184" s="16"/>
      <c r="AD2184" s="36"/>
      <c r="AE2184" s="1">
        <f t="shared" si="139"/>
        <v>17</v>
      </c>
      <c r="AH2184" s="25">
        <f t="shared" ca="1" si="7"/>
        <v>1</v>
      </c>
      <c r="AI2184" s="15">
        <f t="shared" ca="1" si="8"/>
        <v>17.929730958980365</v>
      </c>
      <c r="AJ2184" s="15">
        <f t="shared" ca="1" si="9"/>
        <v>17.597902842446945</v>
      </c>
      <c r="AK2184" s="17">
        <f t="shared" ca="1" si="10"/>
        <v>9.1222204766275058E-2</v>
      </c>
      <c r="AL2184" s="17">
        <f t="shared" ca="1" si="11"/>
        <v>6.6953523173685414E-2</v>
      </c>
      <c r="AM2184" s="26">
        <f t="shared" ca="1" si="12"/>
        <v>1</v>
      </c>
      <c r="AN2184" s="26">
        <f t="shared" ca="1" si="13"/>
        <v>1</v>
      </c>
      <c r="AO2184" s="25">
        <f t="shared" si="20"/>
        <v>0</v>
      </c>
      <c r="AP2184" s="26">
        <f t="shared" si="21"/>
        <v>0</v>
      </c>
      <c r="AQ2184" s="25">
        <f t="shared" si="22"/>
        <v>1</v>
      </c>
      <c r="AR2184" s="26">
        <f t="shared" si="23"/>
        <v>0</v>
      </c>
      <c r="AT2184" s="74"/>
      <c r="AU2184">
        <f t="shared" si="121"/>
        <v>494499.98751000001</v>
      </c>
      <c r="AY2184">
        <v>19780</v>
      </c>
      <c r="AZ2184">
        <v>22500</v>
      </c>
      <c r="BA2184">
        <f t="shared" si="107"/>
        <v>225000</v>
      </c>
      <c r="BL2184" s="16">
        <v>90</v>
      </c>
      <c r="BM2184">
        <f t="shared" si="108"/>
        <v>900</v>
      </c>
    </row>
    <row r="2185" spans="1:65" x14ac:dyDescent="0.2">
      <c r="A2185" s="40">
        <v>41240</v>
      </c>
      <c r="B2185" s="13">
        <v>16.149999999999999</v>
      </c>
      <c r="C2185" s="14">
        <v>17.8</v>
      </c>
      <c r="D2185" s="31">
        <f t="shared" si="14"/>
        <v>2019.4963589567462</v>
      </c>
      <c r="E2185" s="31">
        <f t="shared" si="15"/>
        <v>339.51292076881617</v>
      </c>
      <c r="F2185" s="16">
        <f t="shared" si="0"/>
        <v>2359.0092797255625</v>
      </c>
      <c r="G2185" s="16">
        <f t="shared" si="1"/>
        <v>16.387471011277121</v>
      </c>
      <c r="H2185" s="17">
        <f t="shared" si="2"/>
        <v>9.2696629213483317E-2</v>
      </c>
      <c r="I2185">
        <v>15.92</v>
      </c>
      <c r="J2185" s="32">
        <f t="shared" si="16"/>
        <v>1.0328505764363225</v>
      </c>
      <c r="K2185" s="72">
        <f t="shared" ca="1" si="83"/>
        <v>486.33485389946878</v>
      </c>
      <c r="L2185" s="16">
        <v>485.76001000000002</v>
      </c>
      <c r="M2185" s="21">
        <f t="shared" ca="1" si="84"/>
        <v>1.1833907436488243E-3</v>
      </c>
      <c r="N2185" s="72"/>
      <c r="O2185" s="16"/>
      <c r="P2185" s="21"/>
      <c r="Q2185" s="33">
        <f t="shared" si="17"/>
        <v>0.9671494235636775</v>
      </c>
      <c r="R2185" s="5">
        <f t="shared" ca="1" si="109"/>
        <v>19.242337723546896</v>
      </c>
      <c r="S2185" s="31">
        <v>18.780000999999999</v>
      </c>
      <c r="T2185" s="75">
        <f t="shared" ca="1" si="110"/>
        <v>2.4618567568068694E-2</v>
      </c>
      <c r="U2185" s="5">
        <f t="shared" ca="1" si="122"/>
        <v>36.444443228094521</v>
      </c>
      <c r="V2185" s="85">
        <v>37.119999999999997</v>
      </c>
      <c r="W2185" s="36">
        <f t="shared" ca="1" si="123"/>
        <v>-1.8199266484522542E-2</v>
      </c>
      <c r="X2185" s="32">
        <f t="shared" si="18"/>
        <v>1.065701152872645</v>
      </c>
      <c r="Y2185" s="72">
        <f t="shared" ca="1" si="124"/>
        <v>105736.0883374073</v>
      </c>
      <c r="Z2185" s="16">
        <v>102799.997403</v>
      </c>
      <c r="AA2185" s="36">
        <f t="shared" ca="1" si="125"/>
        <v>2.8561196581524593E-2</v>
      </c>
      <c r="AB2185" s="72"/>
      <c r="AC2185" s="16"/>
      <c r="AD2185" s="36"/>
      <c r="AE2185" s="34">
        <f t="shared" si="139"/>
        <v>16</v>
      </c>
      <c r="AH2185" s="25">
        <f t="shared" ca="1" si="7"/>
        <v>1</v>
      </c>
      <c r="AI2185" s="15">
        <f t="shared" ca="1" si="8"/>
        <v>17.813724441795536</v>
      </c>
      <c r="AJ2185" s="15">
        <f t="shared" ca="1" si="9"/>
        <v>17.558142419165261</v>
      </c>
      <c r="AK2185" s="17">
        <f t="shared" ca="1" si="10"/>
        <v>9.3393254690134E-2</v>
      </c>
      <c r="AL2185" s="17">
        <f t="shared" ca="1" si="11"/>
        <v>7.0058890456517364E-2</v>
      </c>
      <c r="AM2185" s="26">
        <f t="shared" ca="1" si="12"/>
        <v>1</v>
      </c>
      <c r="AN2185" s="26">
        <f t="shared" ca="1" si="13"/>
        <v>1</v>
      </c>
      <c r="AO2185" s="25">
        <f t="shared" si="20"/>
        <v>0</v>
      </c>
      <c r="AP2185" s="26">
        <f t="shared" si="21"/>
        <v>0</v>
      </c>
      <c r="AQ2185" s="25">
        <f t="shared" si="22"/>
        <v>1</v>
      </c>
      <c r="AR2185" s="26">
        <f t="shared" si="23"/>
        <v>0</v>
      </c>
      <c r="AT2185" s="74"/>
      <c r="AU2185">
        <f t="shared" si="121"/>
        <v>513999.98701500002</v>
      </c>
      <c r="AY2185">
        <v>20560</v>
      </c>
      <c r="AZ2185">
        <v>23250</v>
      </c>
      <c r="BA2185">
        <f t="shared" si="107"/>
        <v>232500</v>
      </c>
      <c r="BL2185" s="16">
        <v>93</v>
      </c>
      <c r="BM2185">
        <f t="shared" si="108"/>
        <v>930</v>
      </c>
    </row>
    <row r="2186" spans="1:65" x14ac:dyDescent="0.2">
      <c r="A2186" s="40">
        <v>41241</v>
      </c>
      <c r="B2186" s="13">
        <v>15.5</v>
      </c>
      <c r="C2186" s="14">
        <v>17.3</v>
      </c>
      <c r="D2186" s="31">
        <f t="shared" si="14"/>
        <v>1893.2778365219497</v>
      </c>
      <c r="E2186" s="31">
        <f t="shared" si="15"/>
        <v>454.03141162960077</v>
      </c>
      <c r="F2186" s="16">
        <f t="shared" si="0"/>
        <v>2347.3092481515505</v>
      </c>
      <c r="G2186" s="16">
        <f t="shared" si="1"/>
        <v>15.848167392761244</v>
      </c>
      <c r="H2186" s="17">
        <f t="shared" si="2"/>
        <v>0.10404624277456653</v>
      </c>
      <c r="I2186">
        <v>15.51</v>
      </c>
      <c r="J2186" s="32">
        <f t="shared" si="16"/>
        <v>0.96229399083937572</v>
      </c>
      <c r="K2186" s="72">
        <f t="shared" ca="1" si="83"/>
        <v>467.97802813889462</v>
      </c>
      <c r="L2186" s="16">
        <v>471.040009</v>
      </c>
      <c r="M2186" s="21">
        <f t="shared" ca="1" si="84"/>
        <v>-6.5004687555221723E-3</v>
      </c>
      <c r="N2186" s="72"/>
      <c r="O2186" s="16"/>
      <c r="P2186" s="21"/>
      <c r="Q2186" s="33">
        <f t="shared" si="17"/>
        <v>1.0377060091606243</v>
      </c>
      <c r="R2186" s="5">
        <f t="shared" ca="1" si="109"/>
        <v>19.96705765000878</v>
      </c>
      <c r="S2186" s="31">
        <v>19.309999000000001</v>
      </c>
      <c r="T2186" s="75">
        <f t="shared" ca="1" si="110"/>
        <v>3.4026860902933165E-2</v>
      </c>
      <c r="U2186" s="5">
        <f t="shared" ca="1" si="122"/>
        <v>37.817323001540778</v>
      </c>
      <c r="V2186" s="85">
        <v>38.119999999999997</v>
      </c>
      <c r="W2186" s="36">
        <f t="shared" ca="1" si="123"/>
        <v>-7.940110137964829E-3</v>
      </c>
      <c r="X2186" s="32">
        <f t="shared" si="18"/>
        <v>0.92458798167875145</v>
      </c>
      <c r="Y2186" s="72">
        <f t="shared" ca="1" si="124"/>
        <v>97755.882462446069</v>
      </c>
      <c r="Z2186" s="16">
        <v>97349.997541000004</v>
      </c>
      <c r="AA2186" s="36">
        <f t="shared" ca="1" si="125"/>
        <v>4.1693367406108192E-3</v>
      </c>
      <c r="AB2186" s="72"/>
      <c r="AC2186" s="16"/>
      <c r="AD2186" s="36"/>
      <c r="AE2186" s="34">
        <f t="shared" si="139"/>
        <v>15</v>
      </c>
      <c r="AH2186" s="25">
        <f t="shared" ca="1" si="7"/>
        <v>1</v>
      </c>
      <c r="AI2186" s="15">
        <f t="shared" ca="1" si="8"/>
        <v>17.689725368093974</v>
      </c>
      <c r="AJ2186" s="15">
        <f t="shared" ca="1" si="9"/>
        <v>17.540665353461016</v>
      </c>
      <c r="AK2186" s="17">
        <f t="shared" ca="1" si="10"/>
        <v>9.7180078285091856E-2</v>
      </c>
      <c r="AL2186" s="17">
        <f t="shared" ca="1" si="11"/>
        <v>7.3916277984425141E-2</v>
      </c>
      <c r="AM2186" s="26">
        <f t="shared" ca="1" si="12"/>
        <v>1</v>
      </c>
      <c r="AN2186" s="26">
        <f t="shared" ca="1" si="13"/>
        <v>1</v>
      </c>
      <c r="AO2186" s="25">
        <f t="shared" si="20"/>
        <v>0</v>
      </c>
      <c r="AP2186" s="26">
        <f t="shared" si="21"/>
        <v>0</v>
      </c>
      <c r="AQ2186" s="25">
        <f t="shared" si="22"/>
        <v>1</v>
      </c>
      <c r="AR2186" s="26">
        <f t="shared" si="23"/>
        <v>0</v>
      </c>
      <c r="AT2186" s="74"/>
      <c r="AU2186">
        <f t="shared" si="121"/>
        <v>486749.98770500004</v>
      </c>
      <c r="AY2186">
        <v>19470</v>
      </c>
      <c r="AZ2186">
        <v>21750</v>
      </c>
      <c r="BA2186">
        <f t="shared" si="107"/>
        <v>217500</v>
      </c>
      <c r="BL2186" s="16">
        <v>87</v>
      </c>
      <c r="BM2186">
        <f t="shared" si="108"/>
        <v>870</v>
      </c>
    </row>
    <row r="2187" spans="1:65" x14ac:dyDescent="0.2">
      <c r="A2187" s="40">
        <v>41242</v>
      </c>
      <c r="B2187" s="13">
        <v>15.25</v>
      </c>
      <c r="C2187" s="14">
        <v>17</v>
      </c>
      <c r="D2187" s="31">
        <f t="shared" si="14"/>
        <v>1767.0593140871531</v>
      </c>
      <c r="E2187" s="31">
        <f t="shared" si="15"/>
        <v>567.11737103649943</v>
      </c>
      <c r="F2187" s="16">
        <f t="shared" si="0"/>
        <v>2334.1766851236525</v>
      </c>
      <c r="G2187" s="16">
        <f t="shared" si="1"/>
        <v>15.675184351141482</v>
      </c>
      <c r="H2187" s="17">
        <f t="shared" si="2"/>
        <v>0.1029411764705882</v>
      </c>
      <c r="I2187">
        <v>15.06</v>
      </c>
      <c r="J2187" s="32">
        <f t="shared" si="16"/>
        <v>0.98355131734109313</v>
      </c>
      <c r="K2187" s="72">
        <f t="shared" ca="1" si="83"/>
        <v>460.26164135283977</v>
      </c>
      <c r="L2187" s="16">
        <v>465.60000600000001</v>
      </c>
      <c r="M2187" s="21">
        <f t="shared" ca="1" si="84"/>
        <v>-1.1465559661440883E-2</v>
      </c>
      <c r="N2187" s="72"/>
      <c r="O2187" s="16"/>
      <c r="P2187" s="21"/>
      <c r="Q2187" s="33">
        <f t="shared" si="17"/>
        <v>1.016448682658907</v>
      </c>
      <c r="R2187" s="5">
        <f t="shared" ca="1" si="109"/>
        <v>20.294643961528447</v>
      </c>
      <c r="S2187" s="31">
        <v>19.579999999999998</v>
      </c>
      <c r="T2187" s="75">
        <f t="shared" ca="1" si="110"/>
        <v>3.6498670149563261E-2</v>
      </c>
      <c r="U2187" s="5">
        <f t="shared" ca="1" si="122"/>
        <v>38.438052158177157</v>
      </c>
      <c r="V2187" s="85">
        <v>38.64</v>
      </c>
      <c r="W2187" s="36">
        <f t="shared" ca="1" si="123"/>
        <v>-5.2263934219162287E-3</v>
      </c>
      <c r="X2187" s="32">
        <f t="shared" si="18"/>
        <v>0.96710263468218627</v>
      </c>
      <c r="Y2187" s="72">
        <f t="shared" ca="1" si="124"/>
        <v>94533.749513681949</v>
      </c>
      <c r="Z2187" s="16">
        <v>94549.997610999999</v>
      </c>
      <c r="AA2187" s="36">
        <f t="shared" ca="1" si="125"/>
        <v>-1.7184661796500853E-4</v>
      </c>
      <c r="AB2187" s="72"/>
      <c r="AC2187" s="16"/>
      <c r="AD2187" s="36"/>
      <c r="AE2187" s="34">
        <f t="shared" si="139"/>
        <v>14</v>
      </c>
      <c r="AH2187" s="25">
        <f t="shared" ca="1" si="7"/>
        <v>1</v>
      </c>
      <c r="AI2187" s="15">
        <f t="shared" ca="1" si="8"/>
        <v>17.557937520571002</v>
      </c>
      <c r="AJ2187" s="15">
        <f t="shared" ca="1" si="9"/>
        <v>17.509715833112214</v>
      </c>
      <c r="AK2187" s="17">
        <f t="shared" ca="1" si="10"/>
        <v>0.1016336889976696</v>
      </c>
      <c r="AL2187" s="17">
        <f t="shared" ca="1" si="11"/>
        <v>7.6724410906102103E-2</v>
      </c>
      <c r="AM2187" s="26">
        <f t="shared" ca="1" si="12"/>
        <v>1</v>
      </c>
      <c r="AN2187" s="26">
        <f t="shared" ca="1" si="13"/>
        <v>1</v>
      </c>
      <c r="AO2187" s="25">
        <f t="shared" si="20"/>
        <v>0</v>
      </c>
      <c r="AP2187" s="26">
        <f t="shared" si="21"/>
        <v>0</v>
      </c>
      <c r="AQ2187" s="25">
        <f t="shared" si="22"/>
        <v>1</v>
      </c>
      <c r="AR2187" s="26">
        <f t="shared" si="23"/>
        <v>0</v>
      </c>
      <c r="AT2187" s="74"/>
      <c r="AU2187">
        <f t="shared" si="121"/>
        <v>472749.98805499997</v>
      </c>
      <c r="AY2187">
        <v>18910</v>
      </c>
      <c r="AZ2187">
        <v>21500</v>
      </c>
      <c r="BA2187">
        <f t="shared" si="107"/>
        <v>215000</v>
      </c>
      <c r="BL2187" s="16">
        <v>86</v>
      </c>
      <c r="BM2187">
        <f t="shared" si="108"/>
        <v>860</v>
      </c>
    </row>
    <row r="2188" spans="1:65" x14ac:dyDescent="0.2">
      <c r="A2188" s="44">
        <v>41243</v>
      </c>
      <c r="B2188" s="45">
        <v>15.55</v>
      </c>
      <c r="C2188" s="54">
        <v>17.149999999999999</v>
      </c>
      <c r="D2188" s="31">
        <f t="shared" si="14"/>
        <v>1640.8407916523565</v>
      </c>
      <c r="E2188" s="31">
        <f t="shared" si="15"/>
        <v>680.34281027947873</v>
      </c>
      <c r="F2188" s="31">
        <f t="shared" si="0"/>
        <v>2321.1836019318353</v>
      </c>
      <c r="G2188" s="31">
        <f t="shared" si="1"/>
        <v>16.01896268590783</v>
      </c>
      <c r="H2188" s="55">
        <f t="shared" si="2"/>
        <v>9.3294460641399346E-2</v>
      </c>
      <c r="I2188" s="1">
        <v>15.87</v>
      </c>
      <c r="J2188" s="32">
        <f t="shared" si="16"/>
        <v>1.0162428420156382</v>
      </c>
      <c r="K2188" s="72">
        <f t="shared" ca="1" si="83"/>
        <v>467.71852975454283</v>
      </c>
      <c r="L2188" s="31">
        <v>473.92001299999998</v>
      </c>
      <c r="M2188" s="21">
        <f t="shared" ca="1" si="84"/>
        <v>-1.3085506151556328E-2</v>
      </c>
      <c r="N2188" s="72"/>
      <c r="O2188" s="16"/>
      <c r="P2188" s="21"/>
      <c r="Q2188" s="33">
        <f t="shared" si="17"/>
        <v>0.98375715798436181</v>
      </c>
      <c r="R2188" s="5">
        <f t="shared" ca="1" si="109"/>
        <v>19.964169550203167</v>
      </c>
      <c r="S2188" s="31">
        <v>19.219999000000001</v>
      </c>
      <c r="T2188" s="75">
        <f t="shared" ca="1" si="110"/>
        <v>3.8718553013616971E-2</v>
      </c>
      <c r="U2188" s="5">
        <f t="shared" ca="1" si="122"/>
        <v>37.812414380871402</v>
      </c>
      <c r="V2188" s="85">
        <v>37.880000000000003</v>
      </c>
      <c r="W2188" s="36">
        <f t="shared" ca="1" si="123"/>
        <v>-1.7842032504910288E-3</v>
      </c>
      <c r="X2188" s="32">
        <f t="shared" si="18"/>
        <v>1.0324856840312764</v>
      </c>
      <c r="Y2188" s="72">
        <f t="shared" ca="1" si="124"/>
        <v>97598.319357035376</v>
      </c>
      <c r="Z2188" s="16">
        <v>97849.997528000007</v>
      </c>
      <c r="AA2188" s="36">
        <f t="shared" ca="1" si="125"/>
        <v>-2.5720815260379831E-3</v>
      </c>
      <c r="AB2188" s="72"/>
      <c r="AC2188" s="16"/>
      <c r="AD2188" s="36"/>
      <c r="AE2188" s="1">
        <f t="shared" si="139"/>
        <v>13</v>
      </c>
      <c r="AH2188" s="25" t="str">
        <f t="shared" ca="1" si="7"/>
        <v>-</v>
      </c>
      <c r="AI2188" s="15">
        <f t="shared" ca="1" si="8"/>
        <v>17.409473278874326</v>
      </c>
      <c r="AJ2188" s="15">
        <f t="shared" ca="1" si="9"/>
        <v>17.474548313629022</v>
      </c>
      <c r="AK2188" s="17">
        <f t="shared" ca="1" si="10"/>
        <v>9.9925726715831956E-2</v>
      </c>
      <c r="AL2188" s="17">
        <f t="shared" ca="1" si="11"/>
        <v>8.0471981362856243E-2</v>
      </c>
      <c r="AM2188" s="26">
        <f t="shared" ca="1" si="12"/>
        <v>0</v>
      </c>
      <c r="AN2188" s="26">
        <f t="shared" ca="1" si="13"/>
        <v>1</v>
      </c>
      <c r="AO2188" s="25">
        <f t="shared" si="20"/>
        <v>0</v>
      </c>
      <c r="AP2188" s="26">
        <f t="shared" si="21"/>
        <v>0</v>
      </c>
      <c r="AQ2188" s="25">
        <f t="shared" si="22"/>
        <v>1</v>
      </c>
      <c r="AR2188" s="26">
        <f t="shared" si="23"/>
        <v>0</v>
      </c>
      <c r="AT2188" s="74"/>
      <c r="AU2188">
        <f t="shared" si="121"/>
        <v>489249.98764000006</v>
      </c>
      <c r="AY2188">
        <v>19570</v>
      </c>
      <c r="AZ2188">
        <v>21750</v>
      </c>
      <c r="BA2188">
        <f t="shared" si="107"/>
        <v>217500</v>
      </c>
      <c r="BL2188" s="16">
        <v>87</v>
      </c>
      <c r="BM2188">
        <f t="shared" si="108"/>
        <v>870</v>
      </c>
    </row>
    <row r="2189" spans="1:65" x14ac:dyDescent="0.2">
      <c r="A2189" s="40">
        <v>41246</v>
      </c>
      <c r="B2189" s="13">
        <v>16.399999999999999</v>
      </c>
      <c r="C2189" s="14">
        <v>17.7</v>
      </c>
      <c r="D2189" s="31">
        <f t="shared" si="14"/>
        <v>1514.62226921756</v>
      </c>
      <c r="E2189" s="31">
        <f t="shared" si="15"/>
        <v>794.78584374076672</v>
      </c>
      <c r="F2189" s="16">
        <f t="shared" si="0"/>
        <v>2309.4081129583265</v>
      </c>
      <c r="G2189" s="16">
        <f t="shared" si="1"/>
        <v>16.847396712198886</v>
      </c>
      <c r="H2189" s="17">
        <f t="shared" si="2"/>
        <v>7.3446327683615809E-2</v>
      </c>
      <c r="I2189">
        <v>16.64</v>
      </c>
      <c r="J2189" s="32">
        <f t="shared" si="16"/>
        <v>1.0463804238302765</v>
      </c>
      <c r="K2189" s="72">
        <f t="shared" ca="1" si="83"/>
        <v>489.39156107110125</v>
      </c>
      <c r="L2189" s="16">
        <v>483.83999599999999</v>
      </c>
      <c r="M2189" s="21">
        <f t="shared" ca="1" si="84"/>
        <v>1.147396890913761E-2</v>
      </c>
      <c r="N2189" s="72"/>
      <c r="O2189" s="16"/>
      <c r="P2189" s="21"/>
      <c r="Q2189" s="33">
        <f t="shared" si="17"/>
        <v>0.95361957616972348</v>
      </c>
      <c r="R2189" s="5">
        <f t="shared" ca="1" si="109"/>
        <v>19.037429797718296</v>
      </c>
      <c r="S2189" s="31">
        <v>18.809999000000001</v>
      </c>
      <c r="T2189" s="75">
        <f t="shared" ca="1" si="110"/>
        <v>1.2090952142969012E-2</v>
      </c>
      <c r="U2189" s="5">
        <f t="shared" ca="1" si="122"/>
        <v>36.057424092038985</v>
      </c>
      <c r="V2189" s="85">
        <v>37.18</v>
      </c>
      <c r="W2189" s="36">
        <f t="shared" ca="1" si="123"/>
        <v>-3.0193004517509798E-2</v>
      </c>
      <c r="X2189" s="32">
        <f t="shared" si="18"/>
        <v>1.092760847660553</v>
      </c>
      <c r="Y2189" s="72">
        <f t="shared" ca="1" si="124"/>
        <v>106644.60311376536</v>
      </c>
      <c r="Z2189" s="16">
        <v>101799.997428</v>
      </c>
      <c r="AA2189" s="36">
        <f t="shared" ca="1" si="125"/>
        <v>4.7589448017342051E-2</v>
      </c>
      <c r="AB2189" s="72"/>
      <c r="AC2189" s="16"/>
      <c r="AD2189" s="36"/>
      <c r="AE2189" s="34">
        <f t="shared" si="139"/>
        <v>12</v>
      </c>
      <c r="AH2189" s="25" t="str">
        <f t="shared" ca="1" si="7"/>
        <v>-</v>
      </c>
      <c r="AI2189" s="15">
        <f t="shared" ca="1" si="8"/>
        <v>17.388742444714104</v>
      </c>
      <c r="AJ2189" s="15">
        <f t="shared" ca="1" si="9"/>
        <v>17.466489430284252</v>
      </c>
      <c r="AK2189" s="17">
        <f t="shared" ca="1" si="10"/>
        <v>9.5407004793455097E-2</v>
      </c>
      <c r="AL2189" s="17">
        <f t="shared" ca="1" si="11"/>
        <v>8.2471703267952695E-2</v>
      </c>
      <c r="AM2189" s="26">
        <f t="shared" ca="1" si="12"/>
        <v>0</v>
      </c>
      <c r="AN2189" s="26">
        <f t="shared" ca="1" si="13"/>
        <v>1</v>
      </c>
      <c r="AO2189" s="25">
        <f t="shared" si="20"/>
        <v>0</v>
      </c>
      <c r="AP2189" s="26">
        <f t="shared" si="21"/>
        <v>0</v>
      </c>
      <c r="AQ2189" s="25">
        <f t="shared" si="22"/>
        <v>1</v>
      </c>
      <c r="AR2189" s="26">
        <f t="shared" si="23"/>
        <v>0</v>
      </c>
      <c r="AT2189" s="74"/>
      <c r="AU2189">
        <f t="shared" si="121"/>
        <v>508999.98713999998</v>
      </c>
      <c r="AY2189">
        <v>20360</v>
      </c>
      <c r="AZ2189">
        <v>22500</v>
      </c>
      <c r="BA2189">
        <f t="shared" si="107"/>
        <v>225000</v>
      </c>
      <c r="BL2189" s="16">
        <v>90</v>
      </c>
      <c r="BM2189">
        <f t="shared" si="108"/>
        <v>900</v>
      </c>
    </row>
    <row r="2190" spans="1:65" x14ac:dyDescent="0.2">
      <c r="A2190" s="40">
        <v>41247</v>
      </c>
      <c r="B2190" s="13">
        <v>16.5</v>
      </c>
      <c r="C2190" s="14">
        <v>17.899999999999999</v>
      </c>
      <c r="D2190" s="31">
        <f t="shared" si="14"/>
        <v>1388.4037467827634</v>
      </c>
      <c r="E2190" s="31">
        <f t="shared" si="15"/>
        <v>911.73407921707553</v>
      </c>
      <c r="F2190" s="16">
        <f t="shared" si="0"/>
        <v>2300.1378259998392</v>
      </c>
      <c r="G2190" s="16">
        <f t="shared" si="1"/>
        <v>17.054935315821371</v>
      </c>
      <c r="H2190" s="17">
        <f t="shared" si="2"/>
        <v>7.8212290502793214E-2</v>
      </c>
      <c r="I2190">
        <v>17.12</v>
      </c>
      <c r="J2190" s="32">
        <f t="shared" si="16"/>
        <v>1.0082551453984179</v>
      </c>
      <c r="K2190" s="72">
        <f t="shared" ca="1" si="83"/>
        <v>493.41144334854386</v>
      </c>
      <c r="L2190" s="16">
        <v>490.72000100000002</v>
      </c>
      <c r="M2190" s="21">
        <f t="shared" ca="1" si="84"/>
        <v>5.4846803534788682E-3</v>
      </c>
      <c r="N2190" s="72"/>
      <c r="O2190" s="16"/>
      <c r="P2190" s="21"/>
      <c r="Q2190" s="33">
        <f t="shared" si="17"/>
        <v>0.99174485460158224</v>
      </c>
      <c r="R2190" s="5">
        <f t="shared" ca="1" si="109"/>
        <v>18.879486519382375</v>
      </c>
      <c r="S2190" s="31">
        <v>18.48</v>
      </c>
      <c r="T2190" s="75">
        <f t="shared" ca="1" si="110"/>
        <v>2.1617235897314659E-2</v>
      </c>
      <c r="U2190" s="5">
        <f t="shared" ca="1" si="122"/>
        <v>35.758540562422702</v>
      </c>
      <c r="V2190" s="85">
        <v>36.479999999999997</v>
      </c>
      <c r="W2190" s="36">
        <f t="shared" ca="1" si="123"/>
        <v>-1.9776848617798649E-2</v>
      </c>
      <c r="X2190" s="32">
        <f t="shared" si="18"/>
        <v>1.0165102907968355</v>
      </c>
      <c r="Y2190" s="72">
        <f t="shared" ca="1" si="124"/>
        <v>108398.20202858347</v>
      </c>
      <c r="Z2190" s="16">
        <v>105349.99733899999</v>
      </c>
      <c r="AA2190" s="36">
        <f t="shared" ca="1" si="125"/>
        <v>2.893407467087852E-2</v>
      </c>
      <c r="AB2190" s="72"/>
      <c r="AC2190" s="16"/>
      <c r="AD2190" s="36"/>
      <c r="AE2190" s="34">
        <f t="shared" si="139"/>
        <v>11</v>
      </c>
      <c r="AH2190" s="25" t="str">
        <f t="shared" ca="1" si="7"/>
        <v>-</v>
      </c>
      <c r="AI2190" s="15">
        <f t="shared" ca="1" si="8"/>
        <v>17.337056748534032</v>
      </c>
      <c r="AJ2190" s="15">
        <f t="shared" ca="1" si="9"/>
        <v>17.466035195524238</v>
      </c>
      <c r="AK2190" s="17">
        <f t="shared" ca="1" si="10"/>
        <v>9.0772854547741075E-2</v>
      </c>
      <c r="AL2190" s="17">
        <f t="shared" ca="1" si="11"/>
        <v>8.4171195914173186E-2</v>
      </c>
      <c r="AM2190" s="26">
        <f t="shared" ca="1" si="12"/>
        <v>0</v>
      </c>
      <c r="AN2190" s="26">
        <f t="shared" ca="1" si="13"/>
        <v>1</v>
      </c>
      <c r="AO2190" s="25">
        <f t="shared" si="20"/>
        <v>0</v>
      </c>
      <c r="AP2190" s="26">
        <f t="shared" si="21"/>
        <v>0</v>
      </c>
      <c r="AQ2190" s="25">
        <f t="shared" si="22"/>
        <v>1</v>
      </c>
      <c r="AR2190" s="26">
        <f t="shared" si="23"/>
        <v>0</v>
      </c>
      <c r="AT2190" s="74"/>
      <c r="AU2190">
        <f t="shared" si="121"/>
        <v>526749.98669499997</v>
      </c>
      <c r="AY2190">
        <v>21070</v>
      </c>
      <c r="AZ2190">
        <v>23500</v>
      </c>
      <c r="BA2190">
        <f t="shared" si="107"/>
        <v>235000</v>
      </c>
      <c r="BL2190" s="16">
        <v>94</v>
      </c>
      <c r="BM2190">
        <f t="shared" si="108"/>
        <v>940</v>
      </c>
    </row>
    <row r="2191" spans="1:65" x14ac:dyDescent="0.2">
      <c r="A2191" s="44">
        <v>41248</v>
      </c>
      <c r="B2191" s="45">
        <v>16.100000000000001</v>
      </c>
      <c r="C2191" s="54">
        <v>17.350000000000001</v>
      </c>
      <c r="D2191" s="31">
        <f t="shared" si="14"/>
        <v>1262.1852243479668</v>
      </c>
      <c r="E2191" s="31">
        <f t="shared" si="15"/>
        <v>1028.0807619083685</v>
      </c>
      <c r="F2191" s="31">
        <f t="shared" si="0"/>
        <v>2290.2659862563351</v>
      </c>
      <c r="G2191" s="31">
        <f t="shared" si="1"/>
        <v>16.661114281091031</v>
      </c>
      <c r="H2191" s="55">
        <f t="shared" si="2"/>
        <v>7.2046109510086498E-2</v>
      </c>
      <c r="I2191" s="1">
        <v>16.46</v>
      </c>
      <c r="J2191" s="32">
        <f t="shared" si="16"/>
        <v>0.97271593352344599</v>
      </c>
      <c r="K2191" s="72">
        <f t="shared" ca="1" si="83"/>
        <v>479.92960616186735</v>
      </c>
      <c r="L2191" s="31">
        <v>482.55999800000001</v>
      </c>
      <c r="M2191" s="21">
        <f t="shared" ca="1" si="84"/>
        <v>-5.4509114908705145E-3</v>
      </c>
      <c r="N2191" s="72"/>
      <c r="O2191" s="16"/>
      <c r="P2191" s="21"/>
      <c r="Q2191" s="33">
        <f t="shared" si="17"/>
        <v>1.0272840664765541</v>
      </c>
      <c r="R2191" s="5">
        <f t="shared" ca="1" si="109"/>
        <v>19.393787731272173</v>
      </c>
      <c r="S2191" s="31">
        <v>18.799999</v>
      </c>
      <c r="T2191" s="75">
        <f t="shared" ca="1" si="110"/>
        <v>3.1584508662589474E-2</v>
      </c>
      <c r="U2191" s="5">
        <f t="shared" ca="1" si="122"/>
        <v>36.732921349697754</v>
      </c>
      <c r="V2191" s="85">
        <v>37.08</v>
      </c>
      <c r="W2191" s="36">
        <f t="shared" ca="1" si="123"/>
        <v>-9.3602656500065759E-3</v>
      </c>
      <c r="X2191" s="32">
        <f t="shared" si="18"/>
        <v>0.94543186704689197</v>
      </c>
      <c r="Y2191" s="72">
        <f t="shared" ca="1" si="124"/>
        <v>102476.36979387251</v>
      </c>
      <c r="Z2191" s="16">
        <v>102049.997422</v>
      </c>
      <c r="AA2191" s="36">
        <f t="shared" ca="1" si="125"/>
        <v>4.1780733233080028E-3</v>
      </c>
      <c r="AB2191" s="72"/>
      <c r="AC2191" s="16"/>
      <c r="AD2191" s="36"/>
      <c r="AE2191" s="1">
        <f t="shared" si="139"/>
        <v>10</v>
      </c>
      <c r="AH2191" s="25" t="str">
        <f t="shared" ca="1" si="7"/>
        <v>-</v>
      </c>
      <c r="AI2191" s="15">
        <f t="shared" ca="1" si="8"/>
        <v>17.250686683892173</v>
      </c>
      <c r="AJ2191" s="15">
        <f t="shared" ca="1" si="9"/>
        <v>17.466413574379818</v>
      </c>
      <c r="AK2191" s="17">
        <f t="shared" ca="1" si="10"/>
        <v>8.7331101263841596E-2</v>
      </c>
      <c r="AL2191" s="17">
        <f t="shared" ca="1" si="11"/>
        <v>8.4416584570542685E-2</v>
      </c>
      <c r="AM2191" s="26">
        <f t="shared" ca="1" si="12"/>
        <v>0</v>
      </c>
      <c r="AN2191" s="26">
        <f t="shared" ca="1" si="13"/>
        <v>1</v>
      </c>
      <c r="AO2191" s="25">
        <f t="shared" si="20"/>
        <v>0</v>
      </c>
      <c r="AP2191" s="26">
        <f t="shared" si="21"/>
        <v>0</v>
      </c>
      <c r="AQ2191" s="25">
        <f t="shared" si="22"/>
        <v>1</v>
      </c>
      <c r="AR2191" s="26">
        <f t="shared" si="23"/>
        <v>0</v>
      </c>
      <c r="AT2191" s="74"/>
      <c r="AU2191">
        <f t="shared" si="121"/>
        <v>510249.98710999999</v>
      </c>
      <c r="AY2191">
        <v>20410</v>
      </c>
      <c r="AZ2191">
        <v>22500</v>
      </c>
      <c r="BA2191">
        <f t="shared" si="107"/>
        <v>225000</v>
      </c>
      <c r="BL2191" s="16">
        <v>90</v>
      </c>
      <c r="BM2191">
        <f t="shared" si="108"/>
        <v>900</v>
      </c>
    </row>
    <row r="2192" spans="1:65" x14ac:dyDescent="0.2">
      <c r="A2192" s="44">
        <v>41249</v>
      </c>
      <c r="B2192" s="45">
        <v>16.399999999999999</v>
      </c>
      <c r="C2192" s="54">
        <v>17.649999999999999</v>
      </c>
      <c r="D2192" s="31">
        <f t="shared" si="14"/>
        <v>1135.9667019131703</v>
      </c>
      <c r="E2192" s="31">
        <f t="shared" si="15"/>
        <v>1145.2057308536264</v>
      </c>
      <c r="F2192" s="31">
        <f t="shared" si="0"/>
        <v>2281.1724327667966</v>
      </c>
      <c r="G2192" s="31">
        <f t="shared" si="1"/>
        <v>17.027531326875966</v>
      </c>
      <c r="H2192" s="55">
        <f t="shared" si="2"/>
        <v>7.0821529745042522E-2</v>
      </c>
      <c r="I2192" s="1">
        <v>16.579999999999998</v>
      </c>
      <c r="J2192" s="32">
        <f t="shared" si="16"/>
        <v>1.0179345053455668</v>
      </c>
      <c r="K2192" s="72">
        <f t="shared" ca="1" si="83"/>
        <v>488.51698957832303</v>
      </c>
      <c r="L2192" s="31">
        <v>488.64001500000001</v>
      </c>
      <c r="M2192" s="21">
        <f t="shared" ca="1" si="84"/>
        <v>-2.5177107461608694E-4</v>
      </c>
      <c r="N2192" s="72"/>
      <c r="O2192" s="16"/>
      <c r="P2192" s="21"/>
      <c r="Q2192" s="33">
        <f t="shared" si="17"/>
        <v>0.98206549465443305</v>
      </c>
      <c r="R2192" s="5">
        <f t="shared" ca="1" si="109"/>
        <v>19.045176311484916</v>
      </c>
      <c r="S2192" s="31">
        <v>18.559999000000001</v>
      </c>
      <c r="T2192" s="75">
        <f t="shared" ca="1" si="110"/>
        <v>2.6141020346224935E-2</v>
      </c>
      <c r="U2192" s="5">
        <f t="shared" ca="1" si="122"/>
        <v>36.072899561764196</v>
      </c>
      <c r="V2192" s="85">
        <v>36.65</v>
      </c>
      <c r="W2192" s="36">
        <f t="shared" ca="1" si="123"/>
        <v>-1.5746260252000082E-2</v>
      </c>
      <c r="X2192" s="32">
        <f t="shared" si="18"/>
        <v>1.0358690106911339</v>
      </c>
      <c r="Y2192" s="72">
        <f t="shared" ca="1" si="124"/>
        <v>106145.109595919</v>
      </c>
      <c r="Z2192" s="16">
        <v>103999.99737300001</v>
      </c>
      <c r="AA2192" s="36">
        <f t="shared" ca="1" si="125"/>
        <v>2.0626079587535616E-2</v>
      </c>
      <c r="AB2192" s="72"/>
      <c r="AC2192" s="16"/>
      <c r="AD2192" s="36"/>
      <c r="AE2192" s="1">
        <f t="shared" si="139"/>
        <v>9</v>
      </c>
      <c r="AH2192" s="25" t="str">
        <f t="shared" ca="1" si="7"/>
        <v>-</v>
      </c>
      <c r="AI2192" s="15">
        <f t="shared" ca="1" si="8"/>
        <v>17.224017995113815</v>
      </c>
      <c r="AJ2192" s="15">
        <f t="shared" ca="1" si="9"/>
        <v>17.476395051053924</v>
      </c>
      <c r="AK2192" s="17">
        <f t="shared" ca="1" si="10"/>
        <v>8.179364909225427E-2</v>
      </c>
      <c r="AL2192" s="17">
        <f t="shared" ca="1" si="11"/>
        <v>8.4550347762025441E-2</v>
      </c>
      <c r="AM2192" s="26">
        <f t="shared" ca="1" si="12"/>
        <v>0</v>
      </c>
      <c r="AN2192" s="26">
        <f t="shared" ca="1" si="13"/>
        <v>0</v>
      </c>
      <c r="AO2192" s="25">
        <f t="shared" si="20"/>
        <v>0</v>
      </c>
      <c r="AP2192" s="26">
        <f t="shared" si="21"/>
        <v>0</v>
      </c>
      <c r="AQ2192" s="25">
        <f t="shared" si="22"/>
        <v>1</v>
      </c>
      <c r="AR2192" s="26">
        <f t="shared" si="23"/>
        <v>0</v>
      </c>
      <c r="AT2192" s="74"/>
      <c r="AU2192">
        <f t="shared" si="121"/>
        <v>519999.98686500004</v>
      </c>
      <c r="AY2192">
        <v>20800</v>
      </c>
      <c r="AZ2192">
        <v>22750</v>
      </c>
      <c r="BA2192">
        <f t="shared" si="107"/>
        <v>227500</v>
      </c>
      <c r="BL2192" s="16">
        <v>91</v>
      </c>
      <c r="BM2192">
        <f t="shared" si="108"/>
        <v>910</v>
      </c>
    </row>
    <row r="2193" spans="1:65" x14ac:dyDescent="0.2">
      <c r="A2193" s="44">
        <v>41250</v>
      </c>
      <c r="B2193" s="45">
        <v>16</v>
      </c>
      <c r="C2193" s="54">
        <v>17.25</v>
      </c>
      <c r="D2193" s="31">
        <f t="shared" si="14"/>
        <v>1009.7481794783736</v>
      </c>
      <c r="E2193" s="31">
        <f t="shared" si="15"/>
        <v>1262.4852644474317</v>
      </c>
      <c r="F2193" s="31">
        <f t="shared" si="0"/>
        <v>2272.2334439258052</v>
      </c>
      <c r="G2193" s="31">
        <f t="shared" si="1"/>
        <v>16.69451780351967</v>
      </c>
      <c r="H2193" s="55">
        <f t="shared" si="2"/>
        <v>7.2463768115942018E-2</v>
      </c>
      <c r="I2193" s="31">
        <v>15.87</v>
      </c>
      <c r="J2193" s="32">
        <f t="shared" si="16"/>
        <v>0.97660068540116174</v>
      </c>
      <c r="K2193" s="72">
        <f t="shared" ca="1" si="83"/>
        <v>477.06657701096037</v>
      </c>
      <c r="L2193" s="31">
        <v>471.040009</v>
      </c>
      <c r="M2193" s="21">
        <f t="shared" ca="1" si="84"/>
        <v>1.2794174371205854E-2</v>
      </c>
      <c r="N2193" s="72"/>
      <c r="O2193" s="16"/>
      <c r="P2193" s="21"/>
      <c r="Q2193" s="33">
        <f t="shared" si="17"/>
        <v>1.0233993145988383</v>
      </c>
      <c r="R2193" s="5">
        <f t="shared" ca="1" si="109"/>
        <v>19.490008421645051</v>
      </c>
      <c r="S2193" s="31">
        <v>19.25</v>
      </c>
      <c r="T2193" s="75">
        <f t="shared" ca="1" si="110"/>
        <v>1.2467969955587058E-2</v>
      </c>
      <c r="U2193" s="5">
        <f t="shared" ca="1" si="122"/>
        <v>36.915716818271235</v>
      </c>
      <c r="V2193" s="85">
        <v>37.92</v>
      </c>
      <c r="W2193" s="36">
        <f t="shared" ca="1" si="123"/>
        <v>-2.6484261121539194E-2</v>
      </c>
      <c r="X2193" s="32">
        <f t="shared" si="18"/>
        <v>0.95320137080232348</v>
      </c>
      <c r="Y2193" s="72">
        <f t="shared" ca="1" si="124"/>
        <v>101171.00515204274</v>
      </c>
      <c r="Z2193" s="16">
        <v>96899.997552000001</v>
      </c>
      <c r="AA2193" s="36">
        <f t="shared" ca="1" si="125"/>
        <v>4.4076446934384707E-2</v>
      </c>
      <c r="AB2193" s="72"/>
      <c r="AC2193" s="16"/>
      <c r="AD2193" s="36"/>
      <c r="AE2193" s="1">
        <f t="shared" si="139"/>
        <v>8</v>
      </c>
      <c r="AH2193" s="25" t="str">
        <f t="shared" ca="1" si="7"/>
        <v>-</v>
      </c>
      <c r="AI2193" s="15">
        <f t="shared" ca="1" si="8"/>
        <v>17.104191343098957</v>
      </c>
      <c r="AJ2193" s="15">
        <f t="shared" ca="1" si="9"/>
        <v>17.472731764558699</v>
      </c>
      <c r="AK2193" s="17">
        <f t="shared" ca="1" si="10"/>
        <v>7.6714081033146572E-2</v>
      </c>
      <c r="AL2193" s="17">
        <f t="shared" ca="1" si="11"/>
        <v>8.5296438532429686E-2</v>
      </c>
      <c r="AM2193" s="26">
        <f t="shared" ca="1" si="12"/>
        <v>0</v>
      </c>
      <c r="AN2193" s="26">
        <f t="shared" ca="1" si="13"/>
        <v>0</v>
      </c>
      <c r="AO2193" s="25">
        <f t="shared" si="20"/>
        <v>0</v>
      </c>
      <c r="AP2193" s="26">
        <f t="shared" si="21"/>
        <v>0</v>
      </c>
      <c r="AQ2193" s="25">
        <f t="shared" si="22"/>
        <v>1</v>
      </c>
      <c r="AR2193" s="26">
        <f t="shared" si="23"/>
        <v>0</v>
      </c>
      <c r="AT2193" s="74"/>
      <c r="AU2193">
        <f t="shared" si="121"/>
        <v>484499.98775999999</v>
      </c>
      <c r="AY2193">
        <v>19380</v>
      </c>
      <c r="AZ2193">
        <v>21750</v>
      </c>
      <c r="BA2193">
        <f t="shared" si="107"/>
        <v>217500</v>
      </c>
      <c r="BL2193" s="16">
        <v>87</v>
      </c>
      <c r="BM2193">
        <f t="shared" si="108"/>
        <v>870</v>
      </c>
    </row>
    <row r="2194" spans="1:65" x14ac:dyDescent="0.2">
      <c r="A2194" s="40">
        <v>41253</v>
      </c>
      <c r="B2194" s="13">
        <v>16</v>
      </c>
      <c r="C2194" s="14">
        <v>17.05</v>
      </c>
      <c r="D2194" s="31">
        <f t="shared" si="14"/>
        <v>883.52965704357689</v>
      </c>
      <c r="E2194" s="31">
        <f t="shared" si="15"/>
        <v>1379.5575171405765</v>
      </c>
      <c r="F2194" s="16">
        <f t="shared" si="0"/>
        <v>2263.0871741841534</v>
      </c>
      <c r="G2194" s="16">
        <f t="shared" si="1"/>
        <v>16.64007052380552</v>
      </c>
      <c r="H2194" s="17">
        <f t="shared" si="2"/>
        <v>6.1583577712610027E-2</v>
      </c>
      <c r="I2194">
        <v>16.05</v>
      </c>
      <c r="J2194" s="32">
        <f t="shared" si="16"/>
        <v>0.99272650775180893</v>
      </c>
      <c r="K2194" s="72">
        <f t="shared" ca="1" si="83"/>
        <v>473.57732937529192</v>
      </c>
      <c r="L2194" s="16">
        <v>478.07998700000002</v>
      </c>
      <c r="M2194" s="21">
        <f t="shared" ca="1" si="84"/>
        <v>-9.4182098124682475E-3</v>
      </c>
      <c r="N2194" s="72"/>
      <c r="O2194" s="16"/>
      <c r="P2194" s="21"/>
      <c r="Q2194" s="33">
        <f t="shared" si="17"/>
        <v>1.007273492248191</v>
      </c>
      <c r="R2194" s="5">
        <f t="shared" ca="1" si="109"/>
        <v>19.63095101314682</v>
      </c>
      <c r="S2194" s="16">
        <v>18.98</v>
      </c>
      <c r="T2194" s="75">
        <f t="shared" ca="1" si="110"/>
        <v>3.429668140921073E-2</v>
      </c>
      <c r="U2194" s="5">
        <f t="shared" ca="1" si="122"/>
        <v>37.182949980398035</v>
      </c>
      <c r="V2194" s="85">
        <v>37.46</v>
      </c>
      <c r="W2194" s="36">
        <f t="shared" ca="1" si="123"/>
        <v>-7.3958894714886651E-3</v>
      </c>
      <c r="X2194" s="32">
        <f t="shared" si="18"/>
        <v>0.98545301550361797</v>
      </c>
      <c r="Y2194" s="72">
        <f t="shared" ca="1" si="124"/>
        <v>99692.710587458248</v>
      </c>
      <c r="Z2194" s="16">
        <v>99399.997489000001</v>
      </c>
      <c r="AA2194" s="36">
        <f t="shared" ca="1" si="125"/>
        <v>2.9447998576724315E-3</v>
      </c>
      <c r="AB2194" s="72"/>
      <c r="AC2194" s="16"/>
      <c r="AD2194" s="36"/>
      <c r="AE2194" s="34">
        <f t="shared" si="139"/>
        <v>7</v>
      </c>
      <c r="AH2194" s="25" t="str">
        <f t="shared" ca="1" si="7"/>
        <v>-</v>
      </c>
      <c r="AI2194" s="15">
        <f t="shared" ca="1" si="8"/>
        <v>16.992801097568364</v>
      </c>
      <c r="AJ2194" s="15">
        <f t="shared" ca="1" si="9"/>
        <v>17.448839008241819</v>
      </c>
      <c r="AK2194" s="17">
        <f t="shared" ca="1" si="10"/>
        <v>7.1428933878348352E-2</v>
      </c>
      <c r="AL2194" s="17">
        <f t="shared" ca="1" si="11"/>
        <v>8.5555333810486106E-2</v>
      </c>
      <c r="AM2194" s="26">
        <f t="shared" ca="1" si="12"/>
        <v>0</v>
      </c>
      <c r="AN2194" s="26">
        <f t="shared" ca="1" si="13"/>
        <v>0</v>
      </c>
      <c r="AO2194" s="25">
        <f t="shared" si="20"/>
        <v>0</v>
      </c>
      <c r="AP2194" s="26">
        <f t="shared" si="21"/>
        <v>0</v>
      </c>
      <c r="AQ2194" s="25">
        <f t="shared" si="22"/>
        <v>1</v>
      </c>
      <c r="AR2194" s="26">
        <f t="shared" si="23"/>
        <v>0</v>
      </c>
      <c r="AT2194" s="74"/>
      <c r="AU2194">
        <f t="shared" si="121"/>
        <v>496999.98744499998</v>
      </c>
      <c r="AY2194">
        <v>19880</v>
      </c>
      <c r="AZ2194">
        <v>22000</v>
      </c>
      <c r="BA2194">
        <f t="shared" si="107"/>
        <v>220000</v>
      </c>
      <c r="BL2194" s="16">
        <v>88</v>
      </c>
      <c r="BM2194">
        <f t="shared" si="108"/>
        <v>880</v>
      </c>
    </row>
    <row r="2195" spans="1:65" x14ac:dyDescent="0.2">
      <c r="A2195" s="40">
        <v>41254</v>
      </c>
      <c r="B2195" s="13">
        <v>15.55</v>
      </c>
      <c r="C2195" s="14">
        <v>16.5</v>
      </c>
      <c r="D2195" s="31">
        <f t="shared" si="14"/>
        <v>757.31113460878021</v>
      </c>
      <c r="E2195" s="31">
        <f t="shared" si="15"/>
        <v>1498.0030513902391</v>
      </c>
      <c r="F2195" s="16">
        <f t="shared" si="0"/>
        <v>2255.3141859990192</v>
      </c>
      <c r="G2195" s="16">
        <f t="shared" si="1"/>
        <v>16.180999843682688</v>
      </c>
      <c r="H2195" s="17">
        <f t="shared" si="2"/>
        <v>5.7575757575757502E-2</v>
      </c>
      <c r="I2195">
        <v>15.57</v>
      </c>
      <c r="J2195" s="32">
        <f t="shared" si="16"/>
        <v>0.96907180816170091</v>
      </c>
      <c r="K2195" s="72">
        <f t="shared" ca="1" si="83"/>
        <v>458.91172920770333</v>
      </c>
      <c r="L2195" s="16">
        <v>461.76001000000002</v>
      </c>
      <c r="M2195" s="21">
        <f t="shared" ca="1" si="84"/>
        <v>-6.1683141255490948E-3</v>
      </c>
      <c r="N2195" s="72"/>
      <c r="O2195" s="16"/>
      <c r="P2195" s="21"/>
      <c r="Q2195" s="33">
        <f t="shared" si="17"/>
        <v>1.0309281918382991</v>
      </c>
      <c r="R2195" s="5">
        <f t="shared" ca="1" si="109"/>
        <v>20.237257739386386</v>
      </c>
      <c r="S2195" s="16">
        <v>19.610001</v>
      </c>
      <c r="T2195" s="75">
        <f t="shared" ca="1" si="110"/>
        <v>3.1986573554299458E-2</v>
      </c>
      <c r="U2195" s="5">
        <f t="shared" ca="1" si="122"/>
        <v>38.331639045304073</v>
      </c>
      <c r="V2195" s="85">
        <v>38.69</v>
      </c>
      <c r="W2195" s="36">
        <f t="shared" ca="1" si="123"/>
        <v>-9.2623663658807243E-3</v>
      </c>
      <c r="X2195" s="32">
        <f t="shared" si="18"/>
        <v>0.93814361632340182</v>
      </c>
      <c r="Y2195" s="72">
        <f t="shared" ca="1" si="124"/>
        <v>93519.924787538606</v>
      </c>
      <c r="Z2195" s="16">
        <v>92699.997657999993</v>
      </c>
      <c r="AA2195" s="36">
        <f t="shared" ca="1" si="125"/>
        <v>8.8449530771682154E-3</v>
      </c>
      <c r="AB2195" s="72"/>
      <c r="AC2195" s="16"/>
      <c r="AD2195" s="36"/>
      <c r="AE2195" s="34">
        <f t="shared" si="139"/>
        <v>6</v>
      </c>
      <c r="AH2195" s="25" t="str">
        <f t="shared" ca="1" si="7"/>
        <v>-</v>
      </c>
      <c r="AI2195" s="15">
        <f t="shared" ca="1" si="8"/>
        <v>16.846993029092999</v>
      </c>
      <c r="AJ2195" s="15">
        <f t="shared" ca="1" si="9"/>
        <v>17.409921215315375</v>
      </c>
      <c r="AK2195" s="17">
        <f t="shared" ca="1" si="10"/>
        <v>6.8783838860371968E-2</v>
      </c>
      <c r="AL2195" s="17">
        <f t="shared" ca="1" si="11"/>
        <v>8.4174423054575342E-2</v>
      </c>
      <c r="AM2195" s="26">
        <f t="shared" ca="1" si="12"/>
        <v>0</v>
      </c>
      <c r="AN2195" s="26">
        <f t="shared" ca="1" si="13"/>
        <v>0</v>
      </c>
      <c r="AO2195" s="25">
        <f t="shared" si="20"/>
        <v>0</v>
      </c>
      <c r="AP2195" s="26">
        <f t="shared" si="21"/>
        <v>0</v>
      </c>
      <c r="AQ2195" s="25">
        <f t="shared" si="22"/>
        <v>1</v>
      </c>
      <c r="AR2195" s="26">
        <f t="shared" si="23"/>
        <v>0</v>
      </c>
      <c r="AT2195" s="74"/>
      <c r="AU2195">
        <f t="shared" si="121"/>
        <v>463499.98828999995</v>
      </c>
      <c r="AY2195">
        <v>18540</v>
      </c>
      <c r="AZ2195">
        <v>20750</v>
      </c>
      <c r="BA2195">
        <f t="shared" si="107"/>
        <v>207500</v>
      </c>
      <c r="BL2195" s="16">
        <v>83</v>
      </c>
      <c r="BM2195">
        <f t="shared" si="108"/>
        <v>830</v>
      </c>
    </row>
    <row r="2196" spans="1:65" x14ac:dyDescent="0.2">
      <c r="A2196" s="40">
        <v>41255</v>
      </c>
      <c r="B2196" s="13">
        <v>16.100000000000001</v>
      </c>
      <c r="C2196" s="14">
        <v>17.149999999999999</v>
      </c>
      <c r="D2196" s="31">
        <f t="shared" si="14"/>
        <v>631.09261217398353</v>
      </c>
      <c r="E2196" s="31">
        <f t="shared" si="15"/>
        <v>1616.9544467757596</v>
      </c>
      <c r="F2196" s="16">
        <f t="shared" si="0"/>
        <v>2248.0470589497431</v>
      </c>
      <c r="G2196" s="16">
        <f t="shared" si="1"/>
        <v>16.855234265383988</v>
      </c>
      <c r="H2196" s="17">
        <f t="shared" si="2"/>
        <v>6.1224489795918213E-2</v>
      </c>
      <c r="I2196">
        <v>15.95</v>
      </c>
      <c r="J2196" s="32">
        <f t="shared" si="16"/>
        <v>1.0383117910305686</v>
      </c>
      <c r="K2196" s="72">
        <f t="shared" ca="1" si="83"/>
        <v>476.47403379502811</v>
      </c>
      <c r="L2196" s="16">
        <v>473.11999500000002</v>
      </c>
      <c r="M2196" s="21">
        <f t="shared" ca="1" si="84"/>
        <v>7.089192658255943E-3</v>
      </c>
      <c r="N2196" s="72"/>
      <c r="O2196" s="16"/>
      <c r="P2196" s="21"/>
      <c r="Q2196" s="33">
        <f t="shared" si="17"/>
        <v>0.96168820896943141</v>
      </c>
      <c r="R2196" s="5">
        <f t="shared" ca="1" si="109"/>
        <v>19.461121391346438</v>
      </c>
      <c r="S2196" s="16">
        <v>19.129999000000002</v>
      </c>
      <c r="T2196" s="75">
        <f t="shared" ca="1" si="110"/>
        <v>1.7309064749372789E-2</v>
      </c>
      <c r="U2196" s="5">
        <f t="shared" ca="1" si="122"/>
        <v>36.861823276642141</v>
      </c>
      <c r="V2196" s="85">
        <v>37.72</v>
      </c>
      <c r="W2196" s="36">
        <f t="shared" ca="1" si="123"/>
        <v>-2.2751238689232702E-2</v>
      </c>
      <c r="X2196" s="32">
        <f t="shared" si="18"/>
        <v>1.0766235820611372</v>
      </c>
      <c r="Y2196" s="72">
        <f t="shared" ca="1" si="124"/>
        <v>100679.12997407348</v>
      </c>
      <c r="Z2196" s="16">
        <v>97299.997541999997</v>
      </c>
      <c r="AA2196" s="36">
        <f t="shared" ca="1" si="125"/>
        <v>3.4729008401206456E-2</v>
      </c>
      <c r="AB2196" s="72"/>
      <c r="AC2196" s="16"/>
      <c r="AD2196" s="36"/>
      <c r="AE2196" s="34">
        <f t="shared" si="139"/>
        <v>5</v>
      </c>
      <c r="AH2196" s="25" t="str">
        <f t="shared" ca="1" si="7"/>
        <v>-</v>
      </c>
      <c r="AI2196" s="15">
        <f t="shared" ca="1" si="8"/>
        <v>16.794451496210588</v>
      </c>
      <c r="AJ2196" s="15">
        <f t="shared" ca="1" si="9"/>
        <v>17.400029824476665</v>
      </c>
      <c r="AK2196" s="17">
        <f t="shared" ca="1" si="10"/>
        <v>6.5952538742559463E-2</v>
      </c>
      <c r="AL2196" s="17">
        <f t="shared" ca="1" si="11"/>
        <v>8.2918122341519018E-2</v>
      </c>
      <c r="AM2196" s="26">
        <f t="shared" ca="1" si="12"/>
        <v>0</v>
      </c>
      <c r="AN2196" s="26">
        <f t="shared" ca="1" si="13"/>
        <v>0</v>
      </c>
      <c r="AO2196" s="25">
        <f t="shared" si="20"/>
        <v>0</v>
      </c>
      <c r="AP2196" s="26">
        <f t="shared" si="21"/>
        <v>0</v>
      </c>
      <c r="AQ2196" s="25">
        <f t="shared" si="22"/>
        <v>1</v>
      </c>
      <c r="AR2196" s="26">
        <f t="shared" si="23"/>
        <v>0</v>
      </c>
      <c r="AT2196" s="74"/>
      <c r="AU2196">
        <f t="shared" si="121"/>
        <v>486499.98771000002</v>
      </c>
      <c r="AY2196">
        <v>19460</v>
      </c>
      <c r="AZ2196">
        <v>21250</v>
      </c>
      <c r="BA2196">
        <f t="shared" si="107"/>
        <v>212500</v>
      </c>
      <c r="BL2196" s="16">
        <v>85</v>
      </c>
      <c r="BM2196">
        <f t="shared" si="108"/>
        <v>850</v>
      </c>
    </row>
    <row r="2197" spans="1:65" x14ac:dyDescent="0.2">
      <c r="A2197" s="40">
        <v>41256</v>
      </c>
      <c r="B2197" s="13">
        <v>16.600000000000001</v>
      </c>
      <c r="C2197" s="14">
        <v>17.350000000000001</v>
      </c>
      <c r="D2197" s="31">
        <f t="shared" si="14"/>
        <v>504.87408973918684</v>
      </c>
      <c r="E2197" s="31">
        <f t="shared" si="15"/>
        <v>1735.4453045716912</v>
      </c>
      <c r="F2197" s="16">
        <f t="shared" si="0"/>
        <v>2240.3193943108781</v>
      </c>
      <c r="G2197" s="16">
        <f t="shared" si="1"/>
        <v>17.180981435831892</v>
      </c>
      <c r="H2197" s="17">
        <f t="shared" si="2"/>
        <v>4.3227665706051854E-2</v>
      </c>
      <c r="I2197">
        <v>16.559999999999999</v>
      </c>
      <c r="J2197" s="32">
        <f t="shared" si="16"/>
        <v>1.0158222378046164</v>
      </c>
      <c r="K2197" s="72">
        <f t="shared" ca="1" si="83"/>
        <v>483.99318702859205</v>
      </c>
      <c r="L2197" s="16">
        <v>482.07998700000002</v>
      </c>
      <c r="M2197" s="21">
        <f t="shared" ca="1" si="84"/>
        <v>3.9686360773819674E-3</v>
      </c>
      <c r="N2197" s="72"/>
      <c r="O2197" s="16"/>
      <c r="P2197" s="21"/>
      <c r="Q2197" s="33">
        <f t="shared" si="17"/>
        <v>0.98417776219538367</v>
      </c>
      <c r="R2197" s="5">
        <f t="shared" ca="1" si="109"/>
        <v>19.152405003505706</v>
      </c>
      <c r="S2197" s="16">
        <v>18.760000000000002</v>
      </c>
      <c r="T2197" s="75">
        <f t="shared" ca="1" si="110"/>
        <v>2.0917111061071657E-2</v>
      </c>
      <c r="U2197" s="5">
        <f t="shared" ca="1" si="122"/>
        <v>36.277344729709704</v>
      </c>
      <c r="V2197" s="85">
        <v>37.01</v>
      </c>
      <c r="W2197" s="36">
        <f t="shared" ca="1" si="123"/>
        <v>-1.9796143482580235E-2</v>
      </c>
      <c r="X2197" s="32">
        <f t="shared" si="18"/>
        <v>1.0316444756092327</v>
      </c>
      <c r="Y2197" s="72">
        <f t="shared" ca="1" si="124"/>
        <v>103858.23256165977</v>
      </c>
      <c r="Z2197" s="16">
        <v>100849.997452</v>
      </c>
      <c r="AA2197" s="36">
        <f t="shared" ca="1" si="125"/>
        <v>2.9828806997159847E-2</v>
      </c>
      <c r="AB2197" s="72"/>
      <c r="AC2197" s="16"/>
      <c r="AD2197" s="36"/>
      <c r="AE2197" s="34">
        <f t="shared" si="139"/>
        <v>4</v>
      </c>
      <c r="AH2197" s="25" t="str">
        <f t="shared" ca="1" si="7"/>
        <v>-</v>
      </c>
      <c r="AI2197" s="15">
        <f t="shared" ca="1" si="8"/>
        <v>16.761950875523752</v>
      </c>
      <c r="AJ2197" s="15">
        <f t="shared" ca="1" si="9"/>
        <v>17.385366235087776</v>
      </c>
      <c r="AK2197" s="17">
        <f t="shared" ca="1" si="10"/>
        <v>6.1149464775220354E-2</v>
      </c>
      <c r="AL2197" s="17">
        <f t="shared" ca="1" si="11"/>
        <v>8.0856131935952175E-2</v>
      </c>
      <c r="AM2197" s="26">
        <f t="shared" ca="1" si="12"/>
        <v>0</v>
      </c>
      <c r="AN2197" s="26">
        <f t="shared" ca="1" si="13"/>
        <v>0</v>
      </c>
      <c r="AO2197" s="25">
        <f t="shared" si="20"/>
        <v>0</v>
      </c>
      <c r="AP2197" s="26">
        <f t="shared" si="21"/>
        <v>0</v>
      </c>
      <c r="AQ2197" s="25">
        <f t="shared" si="22"/>
        <v>1</v>
      </c>
      <c r="AR2197" s="26">
        <f t="shared" si="23"/>
        <v>0</v>
      </c>
      <c r="AT2197" s="74"/>
      <c r="AU2197">
        <f t="shared" si="121"/>
        <v>504249.98725999997</v>
      </c>
      <c r="AY2197">
        <v>20170</v>
      </c>
      <c r="AZ2197">
        <v>22000</v>
      </c>
      <c r="BA2197">
        <f t="shared" si="107"/>
        <v>220000</v>
      </c>
      <c r="BL2197" s="16">
        <v>88</v>
      </c>
      <c r="BM2197">
        <f t="shared" si="108"/>
        <v>880</v>
      </c>
    </row>
    <row r="2198" spans="1:65" x14ac:dyDescent="0.2">
      <c r="A2198" s="44">
        <v>41257</v>
      </c>
      <c r="B2198" s="45">
        <v>16.850000000000001</v>
      </c>
      <c r="C2198" s="54">
        <v>17.2</v>
      </c>
      <c r="D2198" s="31">
        <f t="shared" si="14"/>
        <v>378.65556730439016</v>
      </c>
      <c r="E2198" s="31">
        <f t="shared" si="15"/>
        <v>1856.2076949127647</v>
      </c>
      <c r="F2198" s="31">
        <f t="shared" si="0"/>
        <v>2234.8632622171549</v>
      </c>
      <c r="G2198" s="31">
        <f t="shared" si="1"/>
        <v>17.140699079537843</v>
      </c>
      <c r="H2198" s="55">
        <f t="shared" si="2"/>
        <v>2.0348837209302251E-2</v>
      </c>
      <c r="I2198" s="1">
        <v>16.989999999999998</v>
      </c>
      <c r="J2198" s="32">
        <f t="shared" si="16"/>
        <v>0.99522569413513329</v>
      </c>
      <c r="K2198" s="72">
        <f t="shared" ca="1" si="83"/>
        <v>481.66281828867733</v>
      </c>
      <c r="L2198" s="31">
        <v>485.27999899999998</v>
      </c>
      <c r="M2198" s="21">
        <f t="shared" ca="1" si="84"/>
        <v>-7.4538013492755689E-3</v>
      </c>
      <c r="N2198" s="72"/>
      <c r="O2198" s="16"/>
      <c r="P2198" s="21"/>
      <c r="Q2198" s="33">
        <f t="shared" si="17"/>
        <v>1.0047743058648666</v>
      </c>
      <c r="R2198" s="5">
        <f t="shared" ca="1" si="109"/>
        <v>19.24304276979046</v>
      </c>
      <c r="S2198" s="31">
        <v>18.639999</v>
      </c>
      <c r="T2198" s="75">
        <f t="shared" ca="1" si="110"/>
        <v>3.2352135308079163E-2</v>
      </c>
      <c r="U2198" s="5">
        <f t="shared" ca="1" si="122"/>
        <v>36.449295969250144</v>
      </c>
      <c r="V2198" s="85">
        <v>36.76</v>
      </c>
      <c r="W2198" s="36">
        <f t="shared" ca="1" si="123"/>
        <v>-8.4522315220308397E-3</v>
      </c>
      <c r="X2198" s="32">
        <f t="shared" si="18"/>
        <v>0.99045138827026669</v>
      </c>
      <c r="Y2198" s="72">
        <f t="shared" ca="1" si="124"/>
        <v>102859.76065564145</v>
      </c>
      <c r="Z2198" s="16">
        <v>102299.997416</v>
      </c>
      <c r="AA2198" s="36">
        <f t="shared" ca="1" si="125"/>
        <v>5.4717815618821027E-3</v>
      </c>
      <c r="AB2198" s="72"/>
      <c r="AC2198" s="16"/>
      <c r="AD2198" s="36"/>
      <c r="AE2198" s="1">
        <f t="shared" si="139"/>
        <v>3</v>
      </c>
      <c r="AH2198" s="25" t="str">
        <f t="shared" ca="1" si="7"/>
        <v>-</v>
      </c>
      <c r="AI2198" s="15">
        <f t="shared" ca="1" si="8"/>
        <v>16.685735833237942</v>
      </c>
      <c r="AJ2198" s="15">
        <f t="shared" ca="1" si="9"/>
        <v>17.38895878220513</v>
      </c>
      <c r="AK2198" s="17">
        <f t="shared" ca="1" si="10"/>
        <v>5.2737349352596975E-2</v>
      </c>
      <c r="AL2198" s="17">
        <f t="shared" ca="1" si="11"/>
        <v>7.5656544615756993E-2</v>
      </c>
      <c r="AM2198" s="26">
        <f t="shared" ca="1" si="12"/>
        <v>0</v>
      </c>
      <c r="AN2198" s="26">
        <f t="shared" ca="1" si="13"/>
        <v>0</v>
      </c>
      <c r="AO2198" s="25">
        <f t="shared" si="20"/>
        <v>0</v>
      </c>
      <c r="AP2198" s="26">
        <f t="shared" si="21"/>
        <v>0</v>
      </c>
      <c r="AQ2198" s="25">
        <f t="shared" si="22"/>
        <v>1</v>
      </c>
      <c r="AR2198" s="26">
        <f t="shared" si="23"/>
        <v>0</v>
      </c>
      <c r="AT2198" s="74"/>
      <c r="AU2198">
        <f t="shared" si="121"/>
        <v>511499.98707999999</v>
      </c>
      <c r="AY2198">
        <v>20460</v>
      </c>
      <c r="AZ2198">
        <v>22500</v>
      </c>
      <c r="BA2198">
        <f t="shared" si="107"/>
        <v>225000</v>
      </c>
      <c r="BL2198" s="16">
        <v>90</v>
      </c>
      <c r="BM2198">
        <f t="shared" si="108"/>
        <v>900</v>
      </c>
    </row>
    <row r="2199" spans="1:65" x14ac:dyDescent="0.2">
      <c r="A2199" s="40">
        <v>41260</v>
      </c>
      <c r="B2199" s="13">
        <v>16.2</v>
      </c>
      <c r="C2199" s="14">
        <v>16.5</v>
      </c>
      <c r="D2199" s="31">
        <f t="shared" si="14"/>
        <v>252.43704486959342</v>
      </c>
      <c r="E2199" s="31">
        <f t="shared" si="15"/>
        <v>1979.8578171817371</v>
      </c>
      <c r="F2199" s="16">
        <f t="shared" si="0"/>
        <v>2232.2948620513307</v>
      </c>
      <c r="G2199" s="16">
        <f t="shared" si="1"/>
        <v>16.466074771416494</v>
      </c>
      <c r="H2199" s="17">
        <f t="shared" si="2"/>
        <v>1.8181818181818188E-2</v>
      </c>
      <c r="I2199">
        <v>16.34</v>
      </c>
      <c r="J2199" s="32">
        <f t="shared" si="16"/>
        <v>0.95953794998559727</v>
      </c>
      <c r="K2199" s="72">
        <f t="shared" ca="1" si="83"/>
        <v>462.15491134717473</v>
      </c>
      <c r="L2199" s="16">
        <v>468.64001500000001</v>
      </c>
      <c r="M2199" s="21">
        <f t="shared" ca="1" si="84"/>
        <v>-1.3838134698816262E-2</v>
      </c>
      <c r="N2199" s="72"/>
      <c r="O2199" s="16"/>
      <c r="P2199" s="21"/>
      <c r="Q2199" s="33">
        <f t="shared" si="17"/>
        <v>1.0404620500144026</v>
      </c>
      <c r="R2199" s="5">
        <f t="shared" ca="1" si="109"/>
        <v>20.020821652926049</v>
      </c>
      <c r="S2199" s="31">
        <v>19.290001</v>
      </c>
      <c r="T2199" s="75">
        <f t="shared" ca="1" si="110"/>
        <v>3.788598315396919E-2</v>
      </c>
      <c r="U2199" s="5">
        <f t="shared" ca="1" si="122"/>
        <v>37.922810857435472</v>
      </c>
      <c r="V2199" s="85">
        <v>38</v>
      </c>
      <c r="W2199" s="36">
        <f t="shared" ca="1" si="123"/>
        <v>-2.0312932253823135E-3</v>
      </c>
      <c r="X2199" s="32">
        <f t="shared" si="18"/>
        <v>0.91907589997119454</v>
      </c>
      <c r="Y2199" s="72">
        <f t="shared" ca="1" si="124"/>
        <v>94529.705390147501</v>
      </c>
      <c r="Z2199" s="16">
        <v>95249.997594</v>
      </c>
      <c r="AA2199" s="36">
        <f t="shared" ca="1" si="125"/>
        <v>-7.5621230661098949E-3</v>
      </c>
      <c r="AB2199" s="72"/>
      <c r="AC2199" s="16"/>
      <c r="AD2199" s="36"/>
      <c r="AE2199" s="34">
        <f t="shared" si="139"/>
        <v>2</v>
      </c>
      <c r="AH2199" s="25" t="str">
        <f t="shared" ca="1" si="7"/>
        <v>-</v>
      </c>
      <c r="AI2199" s="15">
        <f t="shared" ca="1" si="8"/>
        <v>16.567385475516161</v>
      </c>
      <c r="AJ2199" s="15">
        <f t="shared" ca="1" si="9"/>
        <v>17.383687619789995</v>
      </c>
      <c r="AK2199" s="17">
        <f t="shared" ca="1" si="10"/>
        <v>4.3690357696909675E-2</v>
      </c>
      <c r="AL2199" s="17">
        <f t="shared" ca="1" si="11"/>
        <v>7.0507992051003304E-2</v>
      </c>
      <c r="AM2199" s="26">
        <f t="shared" ca="1" si="12"/>
        <v>0</v>
      </c>
      <c r="AN2199" s="26">
        <f t="shared" ca="1" si="13"/>
        <v>0</v>
      </c>
      <c r="AO2199" s="25">
        <f t="shared" si="20"/>
        <v>0</v>
      </c>
      <c r="AP2199" s="26">
        <f t="shared" si="21"/>
        <v>0</v>
      </c>
      <c r="AQ2199" s="25">
        <f t="shared" si="22"/>
        <v>1</v>
      </c>
      <c r="AR2199" s="26">
        <f t="shared" si="23"/>
        <v>0</v>
      </c>
      <c r="AT2199" s="74"/>
      <c r="AU2199">
        <f t="shared" si="121"/>
        <v>476249.98797000002</v>
      </c>
      <c r="AY2199">
        <v>19050</v>
      </c>
      <c r="AZ2199">
        <v>21500</v>
      </c>
      <c r="BA2199">
        <f t="shared" si="107"/>
        <v>215000</v>
      </c>
      <c r="BL2199" s="16">
        <v>86</v>
      </c>
      <c r="BM2199">
        <f t="shared" si="108"/>
        <v>860</v>
      </c>
    </row>
    <row r="2200" spans="1:65" x14ac:dyDescent="0.2">
      <c r="A2200" s="44">
        <v>41261</v>
      </c>
      <c r="B2200" s="45">
        <v>15.55</v>
      </c>
      <c r="C2200" s="54">
        <v>16.149999999999999</v>
      </c>
      <c r="D2200" s="31">
        <f t="shared" si="14"/>
        <v>126.21852243479671</v>
      </c>
      <c r="E2200" s="31">
        <f t="shared" si="15"/>
        <v>2103.7814573904466</v>
      </c>
      <c r="F2200" s="31">
        <f t="shared" si="0"/>
        <v>2229.9999798252434</v>
      </c>
      <c r="G2200" s="31">
        <f t="shared" si="1"/>
        <v>16.116039859127348</v>
      </c>
      <c r="H2200" s="55">
        <f t="shared" si="2"/>
        <v>3.7151702786377583E-2</v>
      </c>
      <c r="I2200" s="1">
        <v>15.57</v>
      </c>
      <c r="J2200" s="32">
        <f t="shared" si="16"/>
        <v>0.97773587170284759</v>
      </c>
      <c r="K2200" s="72">
        <f t="shared" ca="1" si="83"/>
        <v>451.84701345942915</v>
      </c>
      <c r="L2200" s="31">
        <v>450.39999399999999</v>
      </c>
      <c r="M2200" s="21">
        <f t="shared" ca="1" si="84"/>
        <v>3.2127430699503009E-3</v>
      </c>
      <c r="N2200" s="72"/>
      <c r="O2200" s="16"/>
      <c r="P2200" s="21"/>
      <c r="Q2200" s="33">
        <f t="shared" si="17"/>
        <v>1.0222641282971525</v>
      </c>
      <c r="R2200" s="5">
        <f t="shared" ca="1" si="109"/>
        <v>20.465715184524722</v>
      </c>
      <c r="S2200" s="31">
        <v>20.010000000000002</v>
      </c>
      <c r="T2200" s="75">
        <f t="shared" ca="1" si="110"/>
        <v>2.2774372040215915E-2</v>
      </c>
      <c r="U2200" s="5">
        <f t="shared" ca="1" si="122"/>
        <v>38.765801974287584</v>
      </c>
      <c r="V2200" s="85">
        <v>39.42</v>
      </c>
      <c r="W2200" s="36">
        <f t="shared" ca="1" si="123"/>
        <v>-1.6595586649224201E-2</v>
      </c>
      <c r="X2200" s="32">
        <f t="shared" si="18"/>
        <v>0.95547174340569518</v>
      </c>
      <c r="Y2200" s="72">
        <f t="shared" ca="1" si="124"/>
        <v>90314.518140418237</v>
      </c>
      <c r="Z2200" s="16">
        <v>87999.997776999997</v>
      </c>
      <c r="AA2200" s="36">
        <f t="shared" ca="1" si="125"/>
        <v>2.6301368430524795E-2</v>
      </c>
      <c r="AB2200" s="72"/>
      <c r="AC2200" s="16"/>
      <c r="AD2200" s="36"/>
      <c r="AE2200" s="1">
        <f t="shared" si="139"/>
        <v>1</v>
      </c>
      <c r="AH2200" s="25" t="str">
        <f t="shared" ca="1" si="7"/>
        <v>-</v>
      </c>
      <c r="AI2200" s="15">
        <f t="shared" ca="1" si="8"/>
        <v>16.477521729717143</v>
      </c>
      <c r="AJ2200" s="15">
        <f t="shared" ca="1" si="9"/>
        <v>17.375542250500416</v>
      </c>
      <c r="AK2200" s="17">
        <f t="shared" ca="1" si="10"/>
        <v>3.9618378542537601E-2</v>
      </c>
      <c r="AL2200" s="17">
        <f t="shared" ca="1" si="11"/>
        <v>6.6203898976584574E-2</v>
      </c>
      <c r="AM2200" s="26">
        <f t="shared" ca="1" si="12"/>
        <v>0</v>
      </c>
      <c r="AN2200" s="26">
        <f t="shared" ca="1" si="13"/>
        <v>0</v>
      </c>
      <c r="AO2200" s="25">
        <f t="shared" si="20"/>
        <v>0</v>
      </c>
      <c r="AP2200" s="26">
        <f t="shared" si="21"/>
        <v>0</v>
      </c>
      <c r="AQ2200" s="25">
        <f t="shared" si="22"/>
        <v>1</v>
      </c>
      <c r="AR2200" s="26">
        <f t="shared" si="23"/>
        <v>0</v>
      </c>
      <c r="AT2200" s="74"/>
      <c r="AU2200">
        <f t="shared" si="121"/>
        <v>439999.988885</v>
      </c>
      <c r="AY2200">
        <v>17600</v>
      </c>
      <c r="AZ2200">
        <v>19750</v>
      </c>
      <c r="BA2200">
        <f t="shared" si="107"/>
        <v>197500</v>
      </c>
      <c r="BL2200" s="16">
        <v>79</v>
      </c>
      <c r="BM2200">
        <f t="shared" si="108"/>
        <v>790</v>
      </c>
    </row>
    <row r="2201" spans="1:65" x14ac:dyDescent="0.2">
      <c r="A2201" s="47">
        <v>41262</v>
      </c>
      <c r="B2201" s="45">
        <v>17.100000000000001</v>
      </c>
      <c r="C2201" s="54">
        <v>17.899999999999999</v>
      </c>
      <c r="D2201" s="31">
        <f t="shared" si="14"/>
        <v>2225.3107467936102</v>
      </c>
      <c r="E2201" s="31">
        <f t="shared" si="15"/>
        <v>0</v>
      </c>
      <c r="F2201" s="31">
        <f t="shared" si="0"/>
        <v>2225.3107467936102</v>
      </c>
      <c r="G2201" s="31">
        <f t="shared" si="1"/>
        <v>17.100000000000001</v>
      </c>
      <c r="H2201" s="55">
        <f t="shared" si="2"/>
        <v>4.469273743016744E-2</v>
      </c>
      <c r="I2201" s="1">
        <v>17.36</v>
      </c>
      <c r="J2201" s="32">
        <f t="shared" si="16"/>
        <v>1.0588235294117649</v>
      </c>
      <c r="K2201" s="72">
        <f t="shared" ca="1" si="83"/>
        <v>478.40674506574226</v>
      </c>
      <c r="L2201" s="31">
        <v>476.64001500000001</v>
      </c>
      <c r="M2201" s="21">
        <f t="shared" ca="1" si="84"/>
        <v>3.7066339588426112E-3</v>
      </c>
      <c r="N2201" s="72"/>
      <c r="O2201" s="16"/>
      <c r="P2201" s="21"/>
      <c r="Q2201" s="33">
        <f t="shared" si="17"/>
        <v>0.94117647058823506</v>
      </c>
      <c r="R2201" s="5">
        <f t="shared" ca="1" si="109"/>
        <v>19.261047162114693</v>
      </c>
      <c r="S2201" s="31">
        <v>18.870000999999998</v>
      </c>
      <c r="T2201" s="75">
        <f t="shared" ca="1" si="110"/>
        <v>2.0723165945497002E-2</v>
      </c>
      <c r="U2201" s="5">
        <f t="shared" ca="1" si="122"/>
        <v>36.484211586125824</v>
      </c>
      <c r="V2201" s="85">
        <v>37.08</v>
      </c>
      <c r="W2201" s="36">
        <f t="shared" ca="1" si="123"/>
        <v>-1.6067648702108271E-2</v>
      </c>
      <c r="X2201" s="32">
        <f t="shared" si="18"/>
        <v>1.1176470588235299</v>
      </c>
      <c r="Y2201" s="72">
        <f t="shared" ca="1" si="124"/>
        <v>100933.11240744925</v>
      </c>
      <c r="Z2201" s="16">
        <v>98149.997520999998</v>
      </c>
      <c r="AA2201" s="36">
        <f t="shared" ca="1" si="125"/>
        <v>2.8355730583220714E-2</v>
      </c>
      <c r="AB2201" s="72"/>
      <c r="AC2201" s="16"/>
      <c r="AD2201" s="36"/>
      <c r="AE2201" s="1">
        <v>18</v>
      </c>
      <c r="AH2201" s="25" t="str">
        <f t="shared" ca="1" si="7"/>
        <v>-</v>
      </c>
      <c r="AI2201" s="15">
        <f t="shared" ca="1" si="8"/>
        <v>16.507169683453132</v>
      </c>
      <c r="AJ2201" s="15">
        <f t="shared" ca="1" si="9"/>
        <v>17.384398864785826</v>
      </c>
      <c r="AK2201" s="17">
        <f t="shared" ca="1" si="10"/>
        <v>3.747120851827259E-2</v>
      </c>
      <c r="AL2201" s="17">
        <f t="shared" ca="1" si="11"/>
        <v>6.3203655740127318E-2</v>
      </c>
      <c r="AM2201" s="26">
        <f t="shared" ca="1" si="12"/>
        <v>0</v>
      </c>
      <c r="AN2201" s="26">
        <f t="shared" ca="1" si="13"/>
        <v>0</v>
      </c>
      <c r="AO2201" s="25">
        <f t="shared" si="20"/>
        <v>0</v>
      </c>
      <c r="AP2201" s="26">
        <f t="shared" si="21"/>
        <v>0</v>
      </c>
      <c r="AQ2201" s="25">
        <f t="shared" si="22"/>
        <v>1</v>
      </c>
      <c r="AR2201" s="26">
        <f t="shared" si="23"/>
        <v>0</v>
      </c>
      <c r="AT2201" s="74"/>
      <c r="AU2201">
        <f t="shared" si="121"/>
        <v>490749.98760499997</v>
      </c>
      <c r="AY2201">
        <v>19630</v>
      </c>
      <c r="AZ2201">
        <v>21500</v>
      </c>
      <c r="BA2201">
        <f t="shared" si="107"/>
        <v>215000</v>
      </c>
      <c r="BL2201" s="16">
        <v>86</v>
      </c>
      <c r="BM2201">
        <f t="shared" si="108"/>
        <v>860</v>
      </c>
    </row>
    <row r="2202" spans="1:65" x14ac:dyDescent="0.2">
      <c r="A2202" s="44">
        <v>41263</v>
      </c>
      <c r="B2202" s="13">
        <v>17.5</v>
      </c>
      <c r="C2202" s="14">
        <v>18.149999999999999</v>
      </c>
      <c r="D2202" s="31">
        <f t="shared" si="14"/>
        <v>2101.6823719717431</v>
      </c>
      <c r="E2202" s="31">
        <f t="shared" si="15"/>
        <v>118.10308432703518</v>
      </c>
      <c r="F2202" s="31">
        <f t="shared" si="0"/>
        <v>2219.7854562987782</v>
      </c>
      <c r="G2202" s="31">
        <f t="shared" si="1"/>
        <v>17.534583074051028</v>
      </c>
      <c r="H2202" s="55">
        <f t="shared" si="2"/>
        <v>3.5812672176308458E-2</v>
      </c>
      <c r="I2202" s="1">
        <v>17.670000000000002</v>
      </c>
      <c r="J2202" s="32">
        <f t="shared" si="16"/>
        <v>1.0228681832866875</v>
      </c>
      <c r="K2202" s="72">
        <f t="shared" ca="1" si="83"/>
        <v>489.3270884992869</v>
      </c>
      <c r="L2202" s="31">
        <v>487.35998499999999</v>
      </c>
      <c r="M2202" s="21">
        <f t="shared" ca="1" si="84"/>
        <v>4.0362433515892917E-3</v>
      </c>
      <c r="N2202" s="72"/>
      <c r="O2202" s="16"/>
      <c r="P2202" s="21"/>
      <c r="Q2202" s="33">
        <f t="shared" si="17"/>
        <v>0.97713181671331251</v>
      </c>
      <c r="R2202" s="5">
        <f t="shared" ca="1" si="109"/>
        <v>18.819797964624613</v>
      </c>
      <c r="S2202" s="31">
        <v>18.420000000000002</v>
      </c>
      <c r="T2202" s="75">
        <f t="shared" ca="1" si="110"/>
        <v>2.1704558340098306E-2</v>
      </c>
      <c r="U2202" s="5">
        <f t="shared" ca="1" si="122"/>
        <v>35.64866345927895</v>
      </c>
      <c r="V2202" s="85">
        <v>36.22</v>
      </c>
      <c r="W2202" s="36">
        <f t="shared" ca="1" si="123"/>
        <v>-1.5774062416373521E-2</v>
      </c>
      <c r="X2202" s="32">
        <f t="shared" si="18"/>
        <v>1.045736366573375</v>
      </c>
      <c r="Y2202" s="72">
        <f t="shared" ca="1" si="124"/>
        <v>105542.4796977997</v>
      </c>
      <c r="Z2202" s="16">
        <v>102849.99740199999</v>
      </c>
      <c r="AA2202" s="36">
        <f t="shared" ca="1" si="125"/>
        <v>2.6178729837744771E-2</v>
      </c>
      <c r="AB2202" s="72"/>
      <c r="AC2202" s="16"/>
      <c r="AD2202" s="36"/>
      <c r="AE2202" s="1">
        <f t="shared" ref="AE2202:AE2218" si="140">AE2201-1</f>
        <v>17</v>
      </c>
      <c r="AH2202" s="25" t="str">
        <f t="shared" ca="1" si="7"/>
        <v>-</v>
      </c>
      <c r="AI2202" s="15">
        <f t="shared" ca="1" si="8"/>
        <v>16.563910444748963</v>
      </c>
      <c r="AJ2202" s="15">
        <f t="shared" ca="1" si="9"/>
        <v>17.381092481941206</v>
      </c>
      <c r="AK2202" s="17">
        <f t="shared" ca="1" si="10"/>
        <v>3.3235905581670964E-2</v>
      </c>
      <c r="AL2202" s="17">
        <f t="shared" ca="1" si="11"/>
        <v>5.8939057577736195E-2</v>
      </c>
      <c r="AM2202" s="26">
        <f t="shared" ca="1" si="12"/>
        <v>0</v>
      </c>
      <c r="AN2202" s="26">
        <f t="shared" ca="1" si="13"/>
        <v>0</v>
      </c>
      <c r="AO2202" s="25">
        <f t="shared" si="20"/>
        <v>0</v>
      </c>
      <c r="AP2202" s="26">
        <f t="shared" si="21"/>
        <v>0</v>
      </c>
      <c r="AQ2202" s="25">
        <f t="shared" si="22"/>
        <v>1</v>
      </c>
      <c r="AR2202" s="26">
        <f t="shared" si="23"/>
        <v>0</v>
      </c>
      <c r="AT2202" s="74"/>
      <c r="AU2202">
        <f t="shared" si="121"/>
        <v>514249.98700999998</v>
      </c>
      <c r="AY2202">
        <v>20570</v>
      </c>
      <c r="AZ2202">
        <v>22500</v>
      </c>
      <c r="BA2202">
        <f t="shared" si="107"/>
        <v>225000</v>
      </c>
      <c r="BL2202" s="16">
        <v>90</v>
      </c>
      <c r="BM2202">
        <f t="shared" si="108"/>
        <v>900</v>
      </c>
    </row>
    <row r="2203" spans="1:65" x14ac:dyDescent="0.2">
      <c r="A2203" s="40">
        <v>41264</v>
      </c>
      <c r="B2203" s="13">
        <v>18.25</v>
      </c>
      <c r="C2203" s="14">
        <v>18.55</v>
      </c>
      <c r="D2203" s="31">
        <f t="shared" si="14"/>
        <v>1978.0539971498758</v>
      </c>
      <c r="E2203" s="31">
        <f t="shared" si="15"/>
        <v>237.30399668971711</v>
      </c>
      <c r="F2203" s="16">
        <f t="shared" si="0"/>
        <v>2215.3579938395928</v>
      </c>
      <c r="G2203" s="16">
        <f t="shared" si="1"/>
        <v>18.282135302377714</v>
      </c>
      <c r="H2203" s="17">
        <f t="shared" si="2"/>
        <v>1.6172506738544534E-2</v>
      </c>
      <c r="I2203">
        <v>17.84</v>
      </c>
      <c r="J2203" s="32">
        <f t="shared" si="16"/>
        <v>1.0405534411536661</v>
      </c>
      <c r="K2203" s="72">
        <f t="shared" ca="1" si="83"/>
        <v>509.15022790681064</v>
      </c>
      <c r="L2203" s="16">
        <v>520.64001499999995</v>
      </c>
      <c r="M2203" s="21">
        <f t="shared" ca="1" si="84"/>
        <v>-2.2068582441150453E-2</v>
      </c>
      <c r="N2203" s="72"/>
      <c r="O2203" s="16"/>
      <c r="P2203" s="21"/>
      <c r="Q2203" s="33">
        <f t="shared" si="17"/>
        <v>0.95944655884633379</v>
      </c>
      <c r="R2203" s="5">
        <f t="shared" ca="1" si="109"/>
        <v>18.055838181534675</v>
      </c>
      <c r="S2203" s="31">
        <v>17.209999</v>
      </c>
      <c r="T2203" s="75">
        <f t="shared" ca="1" si="110"/>
        <v>4.914812496704242E-2</v>
      </c>
      <c r="U2203" s="5">
        <f t="shared" ca="1" si="122"/>
        <v>34.201816529378625</v>
      </c>
      <c r="V2203" s="85">
        <v>33.85</v>
      </c>
      <c r="W2203" s="36">
        <f t="shared" ca="1" si="123"/>
        <v>1.0393398209117399E-2</v>
      </c>
      <c r="X2203" s="32">
        <f t="shared" si="18"/>
        <v>1.0811068823073324</v>
      </c>
      <c r="Y2203" s="72">
        <f t="shared" ca="1" si="124"/>
        <v>114095.19172116938</v>
      </c>
      <c r="Z2203" s="16">
        <v>116399.997059</v>
      </c>
      <c r="AA2203" s="36">
        <f t="shared" ca="1" si="125"/>
        <v>-1.9800733643166486E-2</v>
      </c>
      <c r="AB2203" s="72"/>
      <c r="AC2203" s="16"/>
      <c r="AD2203" s="36"/>
      <c r="AE2203" s="34">
        <f t="shared" si="140"/>
        <v>16</v>
      </c>
      <c r="AH2203" s="25" t="str">
        <f t="shared" ca="1" si="7"/>
        <v>-</v>
      </c>
      <c r="AI2203" s="15">
        <f t="shared" ca="1" si="8"/>
        <v>16.651154982957422</v>
      </c>
      <c r="AJ2203" s="15">
        <f t="shared" ca="1" si="9"/>
        <v>17.401702727564516</v>
      </c>
      <c r="AK2203" s="17">
        <f t="shared" ca="1" si="10"/>
        <v>2.8726712420419742E-2</v>
      </c>
      <c r="AL2203" s="17">
        <f t="shared" ca="1" si="11"/>
        <v>5.3516015719483466E-2</v>
      </c>
      <c r="AM2203" s="26">
        <f t="shared" ca="1" si="12"/>
        <v>0</v>
      </c>
      <c r="AN2203" s="26">
        <f t="shared" ca="1" si="13"/>
        <v>0</v>
      </c>
      <c r="AO2203" s="25">
        <f t="shared" si="20"/>
        <v>0</v>
      </c>
      <c r="AP2203" s="26">
        <f t="shared" si="21"/>
        <v>0</v>
      </c>
      <c r="AQ2203" s="25">
        <f t="shared" si="22"/>
        <v>1</v>
      </c>
      <c r="AR2203" s="26">
        <f t="shared" si="23"/>
        <v>0</v>
      </c>
      <c r="AT2203" s="74"/>
      <c r="AU2203">
        <f t="shared" si="121"/>
        <v>581999.98529500002</v>
      </c>
      <c r="AY2203">
        <v>23280</v>
      </c>
      <c r="AZ2203">
        <v>25400</v>
      </c>
      <c r="BA2203">
        <f t="shared" si="107"/>
        <v>254000</v>
      </c>
      <c r="BL2203" s="16">
        <v>101.6</v>
      </c>
      <c r="BM2203">
        <f t="shared" si="108"/>
        <v>1016</v>
      </c>
    </row>
    <row r="2204" spans="1:65" x14ac:dyDescent="0.2">
      <c r="A2204" s="44">
        <v>41267</v>
      </c>
      <c r="B2204" s="45">
        <v>18.649999999999999</v>
      </c>
      <c r="C2204" s="54">
        <v>18.95</v>
      </c>
      <c r="D2204" s="31">
        <f t="shared" si="14"/>
        <v>1854.4256223280086</v>
      </c>
      <c r="E2204" s="31">
        <f t="shared" si="15"/>
        <v>358.93299078670242</v>
      </c>
      <c r="F2204" s="31">
        <f t="shared" si="0"/>
        <v>2213.3586131147108</v>
      </c>
      <c r="G2204" s="31">
        <f t="shared" si="1"/>
        <v>18.698650000319869</v>
      </c>
      <c r="H2204" s="55">
        <f t="shared" si="2"/>
        <v>1.5831134564643801E-2</v>
      </c>
      <c r="I2204" s="1">
        <v>17.84</v>
      </c>
      <c r="J2204" s="32">
        <f t="shared" si="16"/>
        <v>1.0218595360856133</v>
      </c>
      <c r="K2204" s="72">
        <f t="shared" ca="1" si="83"/>
        <v>520.25880491302189</v>
      </c>
      <c r="L2204" s="31">
        <v>511.35998499999999</v>
      </c>
      <c r="M2204" s="21">
        <f t="shared" ca="1" si="84"/>
        <v>1.7402260978676101E-2</v>
      </c>
      <c r="N2204" s="72"/>
      <c r="O2204" s="16"/>
      <c r="P2204" s="21"/>
      <c r="Q2204" s="33">
        <f t="shared" si="17"/>
        <v>0.9781404639143868</v>
      </c>
      <c r="R2204" s="5">
        <f t="shared" ca="1" si="109"/>
        <v>17.660410195137896</v>
      </c>
      <c r="S2204" s="31">
        <v>17.510000000000002</v>
      </c>
      <c r="T2204" s="75">
        <f t="shared" ca="1" si="110"/>
        <v>8.5899597451681436E-3</v>
      </c>
      <c r="U2204" s="5">
        <f t="shared" ca="1" si="122"/>
        <v>33.453035368388711</v>
      </c>
      <c r="V2204" s="85">
        <v>34.47</v>
      </c>
      <c r="W2204" s="36">
        <f t="shared" ca="1" si="123"/>
        <v>-2.9502890386170221E-2</v>
      </c>
      <c r="X2204" s="32">
        <f t="shared" si="18"/>
        <v>1.0437190721712264</v>
      </c>
      <c r="Y2204" s="72">
        <f t="shared" ca="1" si="124"/>
        <v>119075.49039589636</v>
      </c>
      <c r="Z2204" s="16">
        <v>112749.997152</v>
      </c>
      <c r="AA2204" s="36">
        <f t="shared" ca="1" si="125"/>
        <v>5.6101937061416196E-2</v>
      </c>
      <c r="AB2204" s="72"/>
      <c r="AC2204" s="16"/>
      <c r="AD2204" s="36"/>
      <c r="AE2204" s="1">
        <f t="shared" si="140"/>
        <v>15</v>
      </c>
      <c r="AH2204" s="25" t="str">
        <f t="shared" ca="1" si="7"/>
        <v>-</v>
      </c>
      <c r="AI2204" s="15">
        <f t="shared" ca="1" si="8"/>
        <v>16.770833890858803</v>
      </c>
      <c r="AJ2204" s="15">
        <f t="shared" ca="1" si="9"/>
        <v>17.388660955480894</v>
      </c>
      <c r="AK2204" s="17">
        <f t="shared" ca="1" si="10"/>
        <v>2.7973761979643335E-2</v>
      </c>
      <c r="AL2204" s="17">
        <f t="shared" ca="1" si="11"/>
        <v>4.8674557839686244E-2</v>
      </c>
      <c r="AM2204" s="26">
        <f t="shared" ca="1" si="12"/>
        <v>0</v>
      </c>
      <c r="AN2204" s="26">
        <f t="shared" ca="1" si="13"/>
        <v>0</v>
      </c>
      <c r="AO2204" s="25">
        <f t="shared" si="20"/>
        <v>0</v>
      </c>
      <c r="AP2204" s="26">
        <f t="shared" si="21"/>
        <v>0</v>
      </c>
      <c r="AQ2204" s="25">
        <f t="shared" si="22"/>
        <v>1</v>
      </c>
      <c r="AR2204" s="26">
        <f t="shared" si="23"/>
        <v>0</v>
      </c>
      <c r="AT2204" s="74"/>
      <c r="AU2204">
        <f t="shared" si="121"/>
        <v>563749.98575999995</v>
      </c>
      <c r="AY2204">
        <v>22550</v>
      </c>
      <c r="AZ2204">
        <v>24575</v>
      </c>
      <c r="BA2204">
        <f t="shared" si="107"/>
        <v>245750</v>
      </c>
      <c r="BL2204" s="16">
        <v>98.3</v>
      </c>
      <c r="BM2204">
        <f t="shared" si="108"/>
        <v>983</v>
      </c>
    </row>
    <row r="2205" spans="1:65" x14ac:dyDescent="0.2">
      <c r="A2205" s="40">
        <v>41269</v>
      </c>
      <c r="B2205" s="13">
        <v>19.5</v>
      </c>
      <c r="C2205" s="14">
        <v>19.55</v>
      </c>
      <c r="D2205" s="31">
        <f t="shared" si="14"/>
        <v>1730.7972475061413</v>
      </c>
      <c r="E2205" s="31">
        <f t="shared" si="15"/>
        <v>480.60418817075646</v>
      </c>
      <c r="F2205" s="16">
        <f t="shared" si="0"/>
        <v>2211.4014356768976</v>
      </c>
      <c r="G2205" s="16">
        <f t="shared" si="1"/>
        <v>19.510866507103078</v>
      </c>
      <c r="H2205" s="17">
        <f t="shared" si="2"/>
        <v>2.5575447570332921E-3</v>
      </c>
      <c r="I2205">
        <v>19.48</v>
      </c>
      <c r="J2205" s="32">
        <f t="shared" si="16"/>
        <v>1.0425145072020185</v>
      </c>
      <c r="K2205" s="72">
        <f t="shared" ca="1" si="83"/>
        <v>542.35523998358622</v>
      </c>
      <c r="L2205" s="16">
        <v>539.84002699999996</v>
      </c>
      <c r="M2205" s="21">
        <f t="shared" ca="1" si="84"/>
        <v>4.6591820868930357E-3</v>
      </c>
      <c r="N2205" s="72"/>
      <c r="O2205" s="16"/>
      <c r="P2205" s="21"/>
      <c r="Q2205" s="33">
        <f t="shared" si="17"/>
        <v>0.95748549279798145</v>
      </c>
      <c r="R2205" s="5">
        <f t="shared" ca="1" si="109"/>
        <v>16.90888212756974</v>
      </c>
      <c r="S2205" s="31">
        <v>16.579999999999998</v>
      </c>
      <c r="T2205" s="75">
        <f t="shared" ca="1" si="110"/>
        <v>1.9836075245460893E-2</v>
      </c>
      <c r="U2205" s="5">
        <f t="shared" ca="1" si="122"/>
        <v>32.029699467107179</v>
      </c>
      <c r="V2205" s="85">
        <v>32.619999999999997</v>
      </c>
      <c r="W2205" s="36">
        <f t="shared" ca="1" si="123"/>
        <v>-1.8096276299595919E-2</v>
      </c>
      <c r="X2205" s="32">
        <f t="shared" si="18"/>
        <v>1.0850290144040371</v>
      </c>
      <c r="Y2205" s="72">
        <f t="shared" ca="1" si="124"/>
        <v>129191.85890371993</v>
      </c>
      <c r="Z2205" s="16">
        <v>125349.996833</v>
      </c>
      <c r="AA2205" s="36">
        <f t="shared" ca="1" si="125"/>
        <v>3.0649079918512692E-2</v>
      </c>
      <c r="AB2205" s="72"/>
      <c r="AC2205" s="16"/>
      <c r="AD2205" s="36"/>
      <c r="AE2205" s="34">
        <f t="shared" si="140"/>
        <v>14</v>
      </c>
      <c r="AH2205" s="25" t="str">
        <f t="shared" ca="1" si="7"/>
        <v>-</v>
      </c>
      <c r="AI2205" s="15">
        <f t="shared" ca="1" si="8"/>
        <v>16.94864835920152</v>
      </c>
      <c r="AJ2205" s="15">
        <f t="shared" ca="1" si="9"/>
        <v>17.405423361211248</v>
      </c>
      <c r="AK2205" s="17">
        <f t="shared" ca="1" si="10"/>
        <v>2.536971640884585E-2</v>
      </c>
      <c r="AL2205" s="17">
        <f t="shared" ca="1" si="11"/>
        <v>4.4244008906774837E-2</v>
      </c>
      <c r="AM2205" s="26">
        <f t="shared" ca="1" si="12"/>
        <v>0</v>
      </c>
      <c r="AN2205" s="26">
        <f t="shared" ca="1" si="13"/>
        <v>0</v>
      </c>
      <c r="AO2205" s="25">
        <f t="shared" si="20"/>
        <v>0</v>
      </c>
      <c r="AP2205" s="26">
        <f t="shared" si="21"/>
        <v>0</v>
      </c>
      <c r="AQ2205" s="25">
        <f t="shared" si="22"/>
        <v>1</v>
      </c>
      <c r="AR2205" s="26">
        <f t="shared" si="23"/>
        <v>0</v>
      </c>
      <c r="AT2205" s="74"/>
      <c r="AU2205">
        <f t="shared" si="121"/>
        <v>626749.98416500003</v>
      </c>
      <c r="AY2205">
        <v>25070</v>
      </c>
      <c r="AZ2205">
        <v>27450</v>
      </c>
      <c r="BA2205">
        <f t="shared" si="107"/>
        <v>274500</v>
      </c>
      <c r="BL2205" s="16">
        <v>109.8</v>
      </c>
      <c r="BM2205">
        <f t="shared" si="108"/>
        <v>1098</v>
      </c>
    </row>
    <row r="2206" spans="1:65" x14ac:dyDescent="0.2">
      <c r="A2206" s="44">
        <v>41270</v>
      </c>
      <c r="B2206" s="45">
        <v>19.100000000000001</v>
      </c>
      <c r="C2206" s="54">
        <v>19.399999999999999</v>
      </c>
      <c r="D2206" s="31">
        <f t="shared" si="14"/>
        <v>1607.168872684274</v>
      </c>
      <c r="E2206" s="31">
        <f t="shared" si="15"/>
        <v>603.91637789077754</v>
      </c>
      <c r="F2206" s="31">
        <f t="shared" si="0"/>
        <v>2211.0852505750518</v>
      </c>
      <c r="G2206" s="31">
        <f t="shared" si="1"/>
        <v>19.181939361370222</v>
      </c>
      <c r="H2206" s="55">
        <f t="shared" si="2"/>
        <v>1.546391752577303E-2</v>
      </c>
      <c r="I2206" s="1">
        <v>19.47</v>
      </c>
      <c r="J2206" s="32">
        <f t="shared" si="16"/>
        <v>0.98300076677918813</v>
      </c>
      <c r="K2206" s="72">
        <f t="shared" ca="1" si="83"/>
        <v>533.11388189976356</v>
      </c>
      <c r="L2206" s="31">
        <v>539.35998500000005</v>
      </c>
      <c r="M2206" s="21">
        <f t="shared" ca="1" si="84"/>
        <v>-1.1580583050180291E-2</v>
      </c>
      <c r="N2206" s="72"/>
      <c r="O2206" s="16"/>
      <c r="P2206" s="21"/>
      <c r="Q2206" s="33">
        <f t="shared" si="17"/>
        <v>1.0169992332208118</v>
      </c>
      <c r="R2206" s="5">
        <f t="shared" ca="1" si="109"/>
        <v>17.195603782278504</v>
      </c>
      <c r="S2206" s="31">
        <v>16.579999999999998</v>
      </c>
      <c r="T2206" s="75">
        <f t="shared" ca="1" si="110"/>
        <v>3.7129299293034095E-2</v>
      </c>
      <c r="U2206" s="5">
        <f t="shared" ca="1" si="122"/>
        <v>32.573064607180349</v>
      </c>
      <c r="V2206" s="85">
        <v>32.6</v>
      </c>
      <c r="W2206" s="36">
        <f t="shared" ca="1" si="123"/>
        <v>-8.2623904354761635E-4</v>
      </c>
      <c r="X2206" s="32">
        <f t="shared" si="18"/>
        <v>0.96600153355837626</v>
      </c>
      <c r="Y2206" s="72">
        <f t="shared" ca="1" si="124"/>
        <v>124791.32037630962</v>
      </c>
      <c r="Z2206" s="16">
        <v>125149.99683800001</v>
      </c>
      <c r="AA2206" s="36">
        <f t="shared" ca="1" si="125"/>
        <v>-2.8659725989020161E-3</v>
      </c>
      <c r="AB2206" s="72"/>
      <c r="AC2206" s="16"/>
      <c r="AD2206" s="36"/>
      <c r="AE2206" s="1">
        <f t="shared" si="140"/>
        <v>13</v>
      </c>
      <c r="AH2206" s="25" t="str">
        <f t="shared" ca="1" si="7"/>
        <v>-</v>
      </c>
      <c r="AI2206" s="15">
        <f t="shared" ca="1" si="8"/>
        <v>17.081718280634529</v>
      </c>
      <c r="AJ2206" s="15">
        <f t="shared" ca="1" si="9"/>
        <v>17.423223151964326</v>
      </c>
      <c r="AK2206" s="17">
        <f t="shared" ca="1" si="10"/>
        <v>2.1755085532078427E-2</v>
      </c>
      <c r="AL2206" s="17">
        <f t="shared" ca="1" si="11"/>
        <v>4.0322235595711076E-2</v>
      </c>
      <c r="AM2206" s="26">
        <f t="shared" ca="1" si="12"/>
        <v>0</v>
      </c>
      <c r="AN2206" s="26">
        <f t="shared" ca="1" si="13"/>
        <v>0</v>
      </c>
      <c r="AO2206" s="25">
        <f t="shared" si="20"/>
        <v>0</v>
      </c>
      <c r="AP2206" s="26">
        <f t="shared" si="21"/>
        <v>0</v>
      </c>
      <c r="AQ2206" s="25">
        <f t="shared" si="22"/>
        <v>1</v>
      </c>
      <c r="AR2206" s="26">
        <f t="shared" si="23"/>
        <v>0</v>
      </c>
      <c r="AT2206" s="74"/>
      <c r="AU2206">
        <f t="shared" si="121"/>
        <v>625749.98418999999</v>
      </c>
      <c r="AY2206">
        <v>25030</v>
      </c>
      <c r="AZ2206">
        <v>27825</v>
      </c>
      <c r="BA2206">
        <f t="shared" si="107"/>
        <v>278250</v>
      </c>
      <c r="BL2206" s="16">
        <v>111.3</v>
      </c>
      <c r="BM2206">
        <f t="shared" si="108"/>
        <v>1113</v>
      </c>
    </row>
    <row r="2207" spans="1:65" x14ac:dyDescent="0.2">
      <c r="A2207" s="40">
        <v>41271</v>
      </c>
      <c r="B2207" s="13">
        <v>22.35</v>
      </c>
      <c r="C2207" s="14">
        <v>21.95</v>
      </c>
      <c r="D2207" s="31">
        <f t="shared" si="14"/>
        <v>1483.5404978624067</v>
      </c>
      <c r="E2207" s="31">
        <f t="shared" si="15"/>
        <v>725.63297372055399</v>
      </c>
      <c r="F2207" s="16">
        <f t="shared" si="0"/>
        <v>2209.1734715829607</v>
      </c>
      <c r="G2207" s="16">
        <f t="shared" si="1"/>
        <v>22.218614577704376</v>
      </c>
      <c r="H2207" s="17">
        <f t="shared" si="2"/>
        <v>-1.822323462414599E-2</v>
      </c>
      <c r="I2207">
        <v>21.79</v>
      </c>
      <c r="J2207" s="32">
        <f t="shared" si="16"/>
        <v>1.1573075691065253</v>
      </c>
      <c r="K2207" s="72">
        <f t="shared" ca="1" si="83"/>
        <v>616.95157781332921</v>
      </c>
      <c r="L2207" s="16">
        <v>566.88000499999998</v>
      </c>
      <c r="M2207" s="21">
        <f t="shared" ca="1" si="84"/>
        <v>8.8328345278872955E-2</v>
      </c>
      <c r="N2207" s="72"/>
      <c r="O2207" s="16"/>
      <c r="P2207" s="21"/>
      <c r="Q2207" s="33">
        <f t="shared" si="17"/>
        <v>0.84269243089347479</v>
      </c>
      <c r="R2207" s="5">
        <f t="shared" ca="1" si="109"/>
        <v>14.490001492416873</v>
      </c>
      <c r="S2207" s="16">
        <v>15.7</v>
      </c>
      <c r="T2207" s="75">
        <f t="shared" ca="1" si="110"/>
        <v>-7.7069968635867916E-2</v>
      </c>
      <c r="U2207" s="5">
        <f t="shared" ca="1" si="122"/>
        <v>27.448135264498099</v>
      </c>
      <c r="V2207" s="85">
        <v>30.92</v>
      </c>
      <c r="W2207" s="36">
        <f t="shared" ca="1" si="123"/>
        <v>-0.11228540541726723</v>
      </c>
      <c r="X2207" s="32">
        <f t="shared" si="18"/>
        <v>1.3146151382130504</v>
      </c>
      <c r="Y2207" s="72">
        <f t="shared" ca="1" si="124"/>
        <v>164041.7620719097</v>
      </c>
      <c r="Z2207" s="16">
        <v>137699.99652099999</v>
      </c>
      <c r="AA2207" s="36">
        <f t="shared" ca="1" si="125"/>
        <v>0.19129822960374909</v>
      </c>
      <c r="AB2207" s="72"/>
      <c r="AC2207" s="16"/>
      <c r="AD2207" s="36"/>
      <c r="AE2207" s="34">
        <f t="shared" si="140"/>
        <v>12</v>
      </c>
      <c r="AH2207" s="25" t="str">
        <f t="shared" ca="1" si="7"/>
        <v>-</v>
      </c>
      <c r="AI2207" s="15">
        <f t="shared" ca="1" si="8"/>
        <v>17.385072908488961</v>
      </c>
      <c r="AJ2207" s="15">
        <f t="shared" ca="1" si="9"/>
        <v>17.51531791851507</v>
      </c>
      <c r="AK2207" s="17">
        <f t="shared" ca="1" si="10"/>
        <v>1.1269090189692854E-2</v>
      </c>
      <c r="AL2207" s="17">
        <f t="shared" ca="1" si="11"/>
        <v>3.4680401587321545E-2</v>
      </c>
      <c r="AM2207" s="26">
        <f t="shared" ca="1" si="12"/>
        <v>0</v>
      </c>
      <c r="AN2207" s="26">
        <f t="shared" ca="1" si="13"/>
        <v>0</v>
      </c>
      <c r="AO2207" s="25">
        <f t="shared" si="20"/>
        <v>0</v>
      </c>
      <c r="AP2207" s="26">
        <f t="shared" si="21"/>
        <v>0</v>
      </c>
      <c r="AQ2207" s="25">
        <f t="shared" si="22"/>
        <v>1</v>
      </c>
      <c r="AR2207" s="26">
        <f t="shared" si="23"/>
        <v>0</v>
      </c>
      <c r="AT2207" s="74"/>
      <c r="AU2207">
        <f t="shared" si="121"/>
        <v>688499.98260500003</v>
      </c>
      <c r="AY2207">
        <v>27540</v>
      </c>
      <c r="AZ2207">
        <v>30225</v>
      </c>
      <c r="BA2207">
        <f t="shared" si="107"/>
        <v>302250</v>
      </c>
      <c r="BL2207" s="16">
        <v>120.9</v>
      </c>
      <c r="BM2207">
        <f t="shared" si="108"/>
        <v>1209</v>
      </c>
    </row>
    <row r="2208" spans="1:65" x14ac:dyDescent="0.2">
      <c r="A2208" s="44">
        <v>41274</v>
      </c>
      <c r="B2208" s="45">
        <v>17.7</v>
      </c>
      <c r="C2208" s="54">
        <v>18.5</v>
      </c>
      <c r="D2208" s="31">
        <f t="shared" si="14"/>
        <v>1359.9121230405394</v>
      </c>
      <c r="E2208" s="31">
        <f t="shared" si="15"/>
        <v>851.51425742300194</v>
      </c>
      <c r="F2208" s="31">
        <f t="shared" si="0"/>
        <v>2211.4263804635411</v>
      </c>
      <c r="G2208" s="31">
        <f t="shared" si="1"/>
        <v>18.008041638625844</v>
      </c>
      <c r="H2208" s="55">
        <f t="shared" si="2"/>
        <v>4.3243243243243246E-2</v>
      </c>
      <c r="I2208" s="1">
        <v>18.02</v>
      </c>
      <c r="J2208" s="32">
        <f t="shared" si="16"/>
        <v>0.81131999142866373</v>
      </c>
      <c r="K2208" s="72">
        <f t="shared" ca="1" si="83"/>
        <v>500.52474260067277</v>
      </c>
      <c r="L2208" s="31">
        <v>508.959991</v>
      </c>
      <c r="M2208" s="21">
        <f t="shared" ca="1" si="84"/>
        <v>-1.657349997738277E-2</v>
      </c>
      <c r="N2208" s="72"/>
      <c r="O2208" s="16"/>
      <c r="P2208" s="21"/>
      <c r="Q2208" s="33">
        <f t="shared" si="17"/>
        <v>1.1886800085713363</v>
      </c>
      <c r="R2208" s="5">
        <f t="shared" ca="1" si="109"/>
        <v>17.223257570055331</v>
      </c>
      <c r="S2208" s="31">
        <v>16.59</v>
      </c>
      <c r="T2208" s="75">
        <f t="shared" ca="1" si="110"/>
        <v>3.8171040991882538E-2</v>
      </c>
      <c r="U2208" s="5">
        <f t="shared" ca="1" si="122"/>
        <v>32.625932660287432</v>
      </c>
      <c r="V2208" s="85">
        <v>32.72</v>
      </c>
      <c r="W2208" s="36">
        <f t="shared" ca="1" si="123"/>
        <v>-2.8749186953718345E-3</v>
      </c>
      <c r="X2208" s="32">
        <f t="shared" si="18"/>
        <v>0.62263998285732747</v>
      </c>
      <c r="Y2208" s="72">
        <f t="shared" ca="1" si="124"/>
        <v>102132.23783969399</v>
      </c>
      <c r="Z2208" s="16">
        <v>104499.99735999999</v>
      </c>
      <c r="AA2208" s="36">
        <f t="shared" ca="1" si="125"/>
        <v>-2.2657986412661136E-2</v>
      </c>
      <c r="AB2208" s="72"/>
      <c r="AC2208" s="16"/>
      <c r="AD2208" s="36"/>
      <c r="AE2208" s="1">
        <f t="shared" si="140"/>
        <v>11</v>
      </c>
      <c r="AH2208" s="25" t="str">
        <f t="shared" ca="1" si="7"/>
        <v>-</v>
      </c>
      <c r="AI2208" s="15">
        <f t="shared" ca="1" si="8"/>
        <v>17.496161350750125</v>
      </c>
      <c r="AJ2208" s="15">
        <f t="shared" ca="1" si="9"/>
        <v>17.487789378931851</v>
      </c>
      <c r="AK2208" s="17">
        <f t="shared" ca="1" si="10"/>
        <v>1.2507518700848652E-2</v>
      </c>
      <c r="AL2208" s="17">
        <f t="shared" ca="1" si="11"/>
        <v>3.295675868095909E-2</v>
      </c>
      <c r="AM2208" s="26">
        <f t="shared" ca="1" si="12"/>
        <v>1</v>
      </c>
      <c r="AN2208" s="26">
        <f t="shared" ca="1" si="13"/>
        <v>0</v>
      </c>
      <c r="AO2208" s="25">
        <f t="shared" si="20"/>
        <v>0</v>
      </c>
      <c r="AP2208" s="26">
        <f t="shared" si="21"/>
        <v>0</v>
      </c>
      <c r="AQ2208" s="25">
        <f t="shared" si="22"/>
        <v>1</v>
      </c>
      <c r="AR2208" s="26">
        <f t="shared" si="23"/>
        <v>0</v>
      </c>
      <c r="AT2208" s="74"/>
      <c r="AU2208">
        <f t="shared" si="121"/>
        <v>522499.98679999996</v>
      </c>
      <c r="AY2208">
        <v>20900</v>
      </c>
      <c r="AZ2208">
        <v>23350</v>
      </c>
      <c r="BA2208">
        <f t="shared" si="107"/>
        <v>233500</v>
      </c>
      <c r="BL2208" s="16">
        <v>93.4</v>
      </c>
      <c r="BM2208">
        <f t="shared" si="108"/>
        <v>934</v>
      </c>
    </row>
    <row r="2209" spans="1:65" x14ac:dyDescent="0.2">
      <c r="A2209" s="40">
        <v>41276</v>
      </c>
      <c r="B2209" s="13">
        <v>15.6</v>
      </c>
      <c r="C2209" s="14">
        <v>16.75</v>
      </c>
      <c r="D2209" s="31">
        <f t="shared" si="14"/>
        <v>1236.2837482186721</v>
      </c>
      <c r="E2209" s="31">
        <f t="shared" si="15"/>
        <v>969.7965403606803</v>
      </c>
      <c r="F2209" s="16">
        <f t="shared" si="0"/>
        <v>2206.0802885793523</v>
      </c>
      <c r="G2209" s="16">
        <f t="shared" si="1"/>
        <v>16.105541900350769</v>
      </c>
      <c r="H2209" s="17">
        <f t="shared" si="2"/>
        <v>6.8656716417910491E-2</v>
      </c>
      <c r="I2209">
        <v>14.68</v>
      </c>
      <c r="J2209" s="32">
        <f t="shared" si="16"/>
        <v>0.89219068368648913</v>
      </c>
      <c r="K2209" s="72">
        <f t="shared" ca="1" si="83"/>
        <v>446.54530680331408</v>
      </c>
      <c r="L2209" s="16">
        <v>448.79998799999998</v>
      </c>
      <c r="M2209" s="21">
        <f t="shared" ca="1" si="84"/>
        <v>-5.0237995921824938E-3</v>
      </c>
      <c r="N2209" s="72"/>
      <c r="O2209" s="16"/>
      <c r="P2209" s="21"/>
      <c r="Q2209" s="33">
        <f t="shared" si="17"/>
        <v>1.107809316313511</v>
      </c>
      <c r="R2209" s="5">
        <f t="shared" ca="1" si="109"/>
        <v>19.079290342119677</v>
      </c>
      <c r="S2209" s="16">
        <v>18.600000000000001</v>
      </c>
      <c r="T2209" s="75">
        <f t="shared" ca="1" si="110"/>
        <v>2.576829796342341E-2</v>
      </c>
      <c r="U2209" s="5">
        <f t="shared" ca="1" si="122"/>
        <v>36.142074772530158</v>
      </c>
      <c r="V2209" s="85">
        <v>36.729999999999997</v>
      </c>
      <c r="W2209" s="36">
        <f t="shared" ca="1" si="123"/>
        <v>-1.6006676489785973E-2</v>
      </c>
      <c r="X2209" s="32">
        <f t="shared" si="18"/>
        <v>0.78438136737297826</v>
      </c>
      <c r="Y2209" s="72">
        <f t="shared" ca="1" si="124"/>
        <v>80105.352038626879</v>
      </c>
      <c r="Z2209" s="16">
        <v>80349.997969999997</v>
      </c>
      <c r="AA2209" s="36">
        <f t="shared" ca="1" si="125"/>
        <v>-3.0447534231980954E-3</v>
      </c>
      <c r="AB2209" s="72"/>
      <c r="AC2209" s="16"/>
      <c r="AD2209" s="36"/>
      <c r="AE2209" s="34">
        <f t="shared" si="140"/>
        <v>10</v>
      </c>
      <c r="AH2209" s="25" t="str">
        <f t="shared" ca="1" si="7"/>
        <v>-</v>
      </c>
      <c r="AI2209" s="15">
        <f t="shared" ca="1" si="8"/>
        <v>17.500284170485504</v>
      </c>
      <c r="AJ2209" s="15">
        <f t="shared" ca="1" si="9"/>
        <v>17.459077126999826</v>
      </c>
      <c r="AK2209" s="17">
        <f t="shared" ca="1" si="10"/>
        <v>2.1254886980742977E-2</v>
      </c>
      <c r="AL2209" s="17">
        <f t="shared" ca="1" si="11"/>
        <v>3.271881794983212E-2</v>
      </c>
      <c r="AM2209" s="26">
        <f t="shared" ca="1" si="12"/>
        <v>1</v>
      </c>
      <c r="AN2209" s="26">
        <f t="shared" ca="1" si="13"/>
        <v>0</v>
      </c>
      <c r="AO2209" s="25">
        <f t="shared" si="20"/>
        <v>0</v>
      </c>
      <c r="AP2209" s="26">
        <f t="shared" si="21"/>
        <v>0</v>
      </c>
      <c r="AQ2209" s="25">
        <f t="shared" si="22"/>
        <v>1</v>
      </c>
      <c r="AR2209" s="26">
        <f t="shared" si="23"/>
        <v>0</v>
      </c>
      <c r="AT2209" s="74"/>
      <c r="AU2209">
        <f t="shared" si="121"/>
        <v>401749.98985000001</v>
      </c>
      <c r="AY2209">
        <v>16070</v>
      </c>
      <c r="AZ2209">
        <v>18475</v>
      </c>
      <c r="BA2209">
        <f t="shared" si="107"/>
        <v>184750</v>
      </c>
      <c r="BL2209" s="16">
        <v>73.900000000000006</v>
      </c>
      <c r="BM2209">
        <f t="shared" si="108"/>
        <v>739</v>
      </c>
    </row>
    <row r="2210" spans="1:65" x14ac:dyDescent="0.2">
      <c r="A2210" s="44">
        <v>41277</v>
      </c>
      <c r="B2210" s="45">
        <v>15.9</v>
      </c>
      <c r="C2210" s="54">
        <v>16.95</v>
      </c>
      <c r="D2210" s="31">
        <f t="shared" si="14"/>
        <v>1112.6553733968049</v>
      </c>
      <c r="E2210" s="31">
        <f t="shared" si="15"/>
        <v>1084.9369969111954</v>
      </c>
      <c r="F2210" s="31">
        <f t="shared" si="0"/>
        <v>2197.5923703080002</v>
      </c>
      <c r="G2210" s="31">
        <f t="shared" si="1"/>
        <v>16.418378140618085</v>
      </c>
      <c r="H2210" s="55">
        <f t="shared" si="2"/>
        <v>6.1946902654867242E-2</v>
      </c>
      <c r="I2210" s="1">
        <v>14.56</v>
      </c>
      <c r="J2210" s="32">
        <f t="shared" si="16"/>
        <v>1.0155018906295181</v>
      </c>
      <c r="K2210" s="72">
        <f t="shared" ca="1" si="83"/>
        <v>453.44911634496339</v>
      </c>
      <c r="L2210" s="31">
        <v>450.07998700000002</v>
      </c>
      <c r="M2210" s="21">
        <f t="shared" ca="1" si="84"/>
        <v>7.4856235386519619E-3</v>
      </c>
      <c r="N2210" s="72"/>
      <c r="O2210" s="16"/>
      <c r="P2210" s="21"/>
      <c r="Q2210" s="33">
        <f t="shared" si="17"/>
        <v>0.98449810937048188</v>
      </c>
      <c r="R2210" s="5">
        <f t="shared" ca="1" si="109"/>
        <v>18.782742772988865</v>
      </c>
      <c r="S2210" s="31">
        <v>18.48</v>
      </c>
      <c r="T2210" s="75">
        <f t="shared" ca="1" si="110"/>
        <v>1.6382184685544605E-2</v>
      </c>
      <c r="U2210" s="5">
        <f t="shared" ca="1" si="122"/>
        <v>35.58058612379434</v>
      </c>
      <c r="V2210" s="85">
        <v>36.42</v>
      </c>
      <c r="W2210" s="36">
        <f t="shared" ca="1" si="123"/>
        <v>-2.3048156952379498E-2</v>
      </c>
      <c r="X2210" s="32">
        <f t="shared" si="18"/>
        <v>1.0310037812590362</v>
      </c>
      <c r="Y2210" s="72">
        <f t="shared" ca="1" si="124"/>
        <v>82583.485415527583</v>
      </c>
      <c r="Z2210" s="16">
        <v>79649.997988000003</v>
      </c>
      <c r="AA2210" s="36">
        <f t="shared" ca="1" si="125"/>
        <v>3.6829723812039972E-2</v>
      </c>
      <c r="AB2210" s="72"/>
      <c r="AC2210" s="16"/>
      <c r="AD2210" s="36"/>
      <c r="AE2210" s="1">
        <f t="shared" si="140"/>
        <v>9</v>
      </c>
      <c r="AH2210" s="25" t="str">
        <f t="shared" ca="1" si="7"/>
        <v>-</v>
      </c>
      <c r="AI2210" s="15">
        <f t="shared" ca="1" si="8"/>
        <v>17.479854714695943</v>
      </c>
      <c r="AJ2210" s="15">
        <f t="shared" ca="1" si="9"/>
        <v>17.417078180780685</v>
      </c>
      <c r="AK2210" s="17">
        <f t="shared" ca="1" si="10"/>
        <v>2.8940848329113551E-2</v>
      </c>
      <c r="AL2210" s="17">
        <f t="shared" ca="1" si="11"/>
        <v>3.2741525758723196E-2</v>
      </c>
      <c r="AM2210" s="26">
        <f t="shared" ca="1" si="12"/>
        <v>1</v>
      </c>
      <c r="AN2210" s="26">
        <f t="shared" ca="1" si="13"/>
        <v>0</v>
      </c>
      <c r="AO2210" s="25">
        <f t="shared" si="20"/>
        <v>0</v>
      </c>
      <c r="AP2210" s="26">
        <f t="shared" si="21"/>
        <v>0</v>
      </c>
      <c r="AQ2210" s="25">
        <f t="shared" si="22"/>
        <v>1</v>
      </c>
      <c r="AR2210" s="26">
        <f t="shared" si="23"/>
        <v>0</v>
      </c>
      <c r="AT2210" s="74"/>
      <c r="AU2210">
        <f t="shared" si="121"/>
        <v>398249.98994</v>
      </c>
      <c r="AY2210">
        <v>15930</v>
      </c>
      <c r="AZ2210">
        <v>18375</v>
      </c>
      <c r="BA2210">
        <f t="shared" si="107"/>
        <v>183750</v>
      </c>
      <c r="BL2210" s="16">
        <v>73.5</v>
      </c>
      <c r="BM2210">
        <f t="shared" si="108"/>
        <v>735</v>
      </c>
    </row>
    <row r="2211" spans="1:65" x14ac:dyDescent="0.2">
      <c r="A2211" s="44">
        <v>41278</v>
      </c>
      <c r="B2211" s="45">
        <v>15.3</v>
      </c>
      <c r="C2211" s="54">
        <v>16.7</v>
      </c>
      <c r="D2211" s="31">
        <f t="shared" si="14"/>
        <v>989.02699857493769</v>
      </c>
      <c r="E2211" s="31">
        <f t="shared" si="15"/>
        <v>1200.906976832593</v>
      </c>
      <c r="F2211" s="31">
        <f t="shared" si="0"/>
        <v>2189.9339754075309</v>
      </c>
      <c r="G2211" s="31">
        <f t="shared" si="1"/>
        <v>16.067726235788804</v>
      </c>
      <c r="H2211" s="55">
        <f t="shared" si="2"/>
        <v>8.3832335329341201E-2</v>
      </c>
      <c r="I2211" s="1">
        <v>13.83</v>
      </c>
      <c r="J2211" s="32">
        <f t="shared" si="16"/>
        <v>0.97523224529944064</v>
      </c>
      <c r="K2211" s="72">
        <f t="shared" ca="1" si="83"/>
        <v>442.200171512243</v>
      </c>
      <c r="L2211" s="31">
        <v>440.79998799999998</v>
      </c>
      <c r="M2211" s="21">
        <f t="shared" ca="1" si="84"/>
        <v>3.1764599599830704E-3</v>
      </c>
      <c r="N2211" s="72"/>
      <c r="O2211" s="16"/>
      <c r="P2211" s="21"/>
      <c r="Q2211" s="33">
        <f t="shared" si="17"/>
        <v>1.0247677547005594</v>
      </c>
      <c r="R2211" s="5">
        <f t="shared" ca="1" si="109"/>
        <v>19.247147294347954</v>
      </c>
      <c r="S2211" s="31">
        <v>18.84</v>
      </c>
      <c r="T2211" s="75">
        <f t="shared" ca="1" si="110"/>
        <v>2.1610790570485889E-2</v>
      </c>
      <c r="U2211" s="5">
        <f t="shared" ca="1" si="122"/>
        <v>36.460589066208897</v>
      </c>
      <c r="V2211" s="85">
        <v>37.17</v>
      </c>
      <c r="W2211" s="36">
        <f t="shared" ca="1" si="123"/>
        <v>-1.9085577987385121E-2</v>
      </c>
      <c r="X2211" s="32">
        <f t="shared" si="18"/>
        <v>0.95046449059888116</v>
      </c>
      <c r="Y2211" s="72">
        <f t="shared" ca="1" si="124"/>
        <v>78487.504549030113</v>
      </c>
      <c r="Z2211" s="16">
        <v>76499.998066999993</v>
      </c>
      <c r="AA2211" s="36">
        <f t="shared" ca="1" si="125"/>
        <v>2.5980477545756636E-2</v>
      </c>
      <c r="AB2211" s="72"/>
      <c r="AC2211" s="16"/>
      <c r="AD2211" s="36"/>
      <c r="AE2211" s="1">
        <f t="shared" si="140"/>
        <v>8</v>
      </c>
      <c r="AH2211" s="25">
        <f t="shared" ca="1" si="7"/>
        <v>1</v>
      </c>
      <c r="AI2211" s="15">
        <f t="shared" ca="1" si="8"/>
        <v>17.432844758503915</v>
      </c>
      <c r="AJ2211" s="15">
        <f t="shared" ca="1" si="9"/>
        <v>17.358366975834802</v>
      </c>
      <c r="AK2211" s="17">
        <f t="shared" ca="1" si="10"/>
        <v>4.2486646757831537E-2</v>
      </c>
      <c r="AL2211" s="17">
        <f t="shared" ca="1" si="11"/>
        <v>3.4382561868322177E-2</v>
      </c>
      <c r="AM2211" s="26">
        <f t="shared" ca="1" si="12"/>
        <v>1</v>
      </c>
      <c r="AN2211" s="26">
        <f t="shared" ca="1" si="13"/>
        <v>1</v>
      </c>
      <c r="AO2211" s="25">
        <f t="shared" si="20"/>
        <v>0</v>
      </c>
      <c r="AP2211" s="26">
        <f t="shared" si="21"/>
        <v>0</v>
      </c>
      <c r="AQ2211" s="25">
        <f t="shared" si="22"/>
        <v>1</v>
      </c>
      <c r="AR2211" s="26">
        <f t="shared" si="23"/>
        <v>0</v>
      </c>
      <c r="AT2211" s="74"/>
      <c r="AU2211">
        <f t="shared" si="121"/>
        <v>382499.99033499998</v>
      </c>
      <c r="AY2211">
        <v>15300</v>
      </c>
      <c r="AZ2211">
        <v>17575</v>
      </c>
      <c r="BA2211">
        <f t="shared" si="107"/>
        <v>175750</v>
      </c>
      <c r="BL2211" s="16">
        <v>70.3</v>
      </c>
      <c r="BM2211">
        <f t="shared" si="108"/>
        <v>703</v>
      </c>
    </row>
    <row r="2212" spans="1:65" x14ac:dyDescent="0.2">
      <c r="A2212" s="44">
        <v>41281</v>
      </c>
      <c r="B2212" s="45">
        <v>14.75</v>
      </c>
      <c r="C2212" s="54">
        <v>16.45</v>
      </c>
      <c r="D2212" s="31">
        <f t="shared" si="14"/>
        <v>865.39862375307052</v>
      </c>
      <c r="E2212" s="31">
        <f t="shared" si="15"/>
        <v>1314.1712962801721</v>
      </c>
      <c r="F2212" s="31">
        <f t="shared" si="0"/>
        <v>2179.5699200332429</v>
      </c>
      <c r="G2212" s="31">
        <f t="shared" si="1"/>
        <v>15.775014698148436</v>
      </c>
      <c r="H2212" s="55">
        <f t="shared" si="2"/>
        <v>0.10334346504559266</v>
      </c>
      <c r="I2212" s="1">
        <v>13.79</v>
      </c>
      <c r="J2212" s="32">
        <f t="shared" si="16"/>
        <v>0.97713626816982557</v>
      </c>
      <c r="K2212" s="72">
        <f t="shared" ca="1" si="83"/>
        <v>432.07220993915985</v>
      </c>
      <c r="L2212" s="31">
        <v>440.32000699999998</v>
      </c>
      <c r="M2212" s="21">
        <f t="shared" ca="1" si="84"/>
        <v>-1.8731370207395841E-2</v>
      </c>
      <c r="N2212" s="72"/>
      <c r="O2212" s="16"/>
      <c r="P2212" s="21"/>
      <c r="Q2212" s="33">
        <f t="shared" si="17"/>
        <v>1.0228637318301745</v>
      </c>
      <c r="R2212" s="5">
        <f t="shared" ca="1" si="109"/>
        <v>19.686388765351495</v>
      </c>
      <c r="S2212" s="31">
        <v>18.879999000000002</v>
      </c>
      <c r="T2212" s="75">
        <f t="shared" ca="1" si="110"/>
        <v>4.2711324579598413E-2</v>
      </c>
      <c r="U2212" s="5">
        <f t="shared" ca="1" si="122"/>
        <v>37.292937413405234</v>
      </c>
      <c r="V2212" s="85">
        <v>37.15</v>
      </c>
      <c r="W2212" s="36">
        <f t="shared" ca="1" si="123"/>
        <v>3.8475750580144077E-3</v>
      </c>
      <c r="X2212" s="32">
        <f t="shared" si="18"/>
        <v>0.95427253633965103</v>
      </c>
      <c r="Y2212" s="72">
        <f t="shared" ca="1" si="124"/>
        <v>74893.540734228925</v>
      </c>
      <c r="Z2212" s="16">
        <v>76349.998070999995</v>
      </c>
      <c r="AA2212" s="36">
        <f t="shared" ca="1" si="125"/>
        <v>-1.9076062522184595E-2</v>
      </c>
      <c r="AB2212" s="72"/>
      <c r="AC2212" s="16"/>
      <c r="AD2212" s="36"/>
      <c r="AE2212" s="1">
        <f t="shared" si="140"/>
        <v>7</v>
      </c>
      <c r="AH2212" s="25">
        <f t="shared" ca="1" si="7"/>
        <v>1</v>
      </c>
      <c r="AI2212" s="15">
        <f t="shared" ca="1" si="8"/>
        <v>17.390649540268555</v>
      </c>
      <c r="AJ2212" s="15">
        <f t="shared" ca="1" si="9"/>
        <v>17.314158217467163</v>
      </c>
      <c r="AK2212" s="17">
        <f t="shared" ca="1" si="10"/>
        <v>5.7133238011134811E-2</v>
      </c>
      <c r="AL2212" s="17">
        <f t="shared" ca="1" si="11"/>
        <v>3.701499782142683E-2</v>
      </c>
      <c r="AM2212" s="26">
        <f t="shared" ca="1" si="12"/>
        <v>1</v>
      </c>
      <c r="AN2212" s="26">
        <f t="shared" ca="1" si="13"/>
        <v>1</v>
      </c>
      <c r="AO2212" s="25">
        <f t="shared" si="20"/>
        <v>0</v>
      </c>
      <c r="AP2212" s="26">
        <f t="shared" si="21"/>
        <v>0</v>
      </c>
      <c r="AQ2212" s="25">
        <f t="shared" si="22"/>
        <v>1</v>
      </c>
      <c r="AR2212" s="26">
        <f t="shared" si="23"/>
        <v>0</v>
      </c>
      <c r="AT2212" s="74"/>
      <c r="AU2212">
        <f t="shared" si="121"/>
        <v>381749.99035499996</v>
      </c>
      <c r="AY2212">
        <v>15270</v>
      </c>
      <c r="AZ2212">
        <v>17700</v>
      </c>
      <c r="BA2212">
        <f t="shared" si="107"/>
        <v>177000</v>
      </c>
      <c r="BL2212" s="16">
        <v>70.8</v>
      </c>
      <c r="BM2212">
        <f t="shared" si="108"/>
        <v>708</v>
      </c>
    </row>
    <row r="2213" spans="1:65" x14ac:dyDescent="0.2">
      <c r="A2213" s="40">
        <v>41282</v>
      </c>
      <c r="B2213" s="13">
        <v>14.65</v>
      </c>
      <c r="C2213" s="14">
        <v>16.45</v>
      </c>
      <c r="D2213" s="31">
        <f t="shared" si="14"/>
        <v>741.77024893120335</v>
      </c>
      <c r="E2213" s="31">
        <f t="shared" si="15"/>
        <v>1425.0234864699923</v>
      </c>
      <c r="F2213" s="16">
        <f t="shared" si="0"/>
        <v>2166.7937354011956</v>
      </c>
      <c r="G2213" s="16">
        <f t="shared" si="1"/>
        <v>15.83379623945657</v>
      </c>
      <c r="H2213" s="17">
        <f t="shared" si="2"/>
        <v>0.10942249240121571</v>
      </c>
      <c r="I2213">
        <v>13.62</v>
      </c>
      <c r="J2213" s="32">
        <f t="shared" si="16"/>
        <v>0.99784260915038925</v>
      </c>
      <c r="K2213" s="72">
        <f t="shared" ca="1" si="83"/>
        <v>431.12248459067382</v>
      </c>
      <c r="L2213" s="16">
        <v>434.88000499999998</v>
      </c>
      <c r="M2213" s="21">
        <f t="shared" ca="1" si="84"/>
        <v>-8.6403614011321631E-3</v>
      </c>
      <c r="N2213" s="72"/>
      <c r="O2213" s="16"/>
      <c r="P2213" s="21"/>
      <c r="Q2213" s="33">
        <f t="shared" si="17"/>
        <v>1.0021573908496106</v>
      </c>
      <c r="R2213" s="5">
        <f t="shared" ca="1" si="109"/>
        <v>19.728038121975739</v>
      </c>
      <c r="S2213" s="16">
        <v>19.079999999999998</v>
      </c>
      <c r="T2213" s="75">
        <f t="shared" ca="1" si="110"/>
        <v>3.3964262158057715E-2</v>
      </c>
      <c r="U2213" s="5">
        <f t="shared" ca="1" si="122"/>
        <v>37.372113361036682</v>
      </c>
      <c r="V2213" s="85">
        <v>37.58</v>
      </c>
      <c r="W2213" s="36">
        <f t="shared" ca="1" si="123"/>
        <v>-5.5318424418125678E-3</v>
      </c>
      <c r="X2213" s="32">
        <f t="shared" si="18"/>
        <v>0.9956852183007785</v>
      </c>
      <c r="Y2213" s="72">
        <f t="shared" ca="1" si="124"/>
        <v>74565.483744413374</v>
      </c>
      <c r="Z2213" s="16">
        <v>74799.99811</v>
      </c>
      <c r="AA2213" s="36">
        <f t="shared" ca="1" si="125"/>
        <v>-3.1352188704838299E-3</v>
      </c>
      <c r="AB2213" s="72"/>
      <c r="AC2213" s="16"/>
      <c r="AD2213" s="36"/>
      <c r="AE2213" s="34">
        <f t="shared" si="140"/>
        <v>6</v>
      </c>
      <c r="AH2213" s="25">
        <f t="shared" ca="1" si="7"/>
        <v>1</v>
      </c>
      <c r="AI2213" s="15">
        <f t="shared" ca="1" si="8"/>
        <v>17.3338050122962</v>
      </c>
      <c r="AJ2213" s="15">
        <f t="shared" ca="1" si="9"/>
        <v>17.231790381945817</v>
      </c>
      <c r="AK2213" s="17">
        <f t="shared" ca="1" si="10"/>
        <v>7.8407525848695092E-2</v>
      </c>
      <c r="AL2213" s="17">
        <f t="shared" ca="1" si="11"/>
        <v>4.1152174489874571E-2</v>
      </c>
      <c r="AM2213" s="26">
        <f t="shared" ca="1" si="12"/>
        <v>1</v>
      </c>
      <c r="AN2213" s="26">
        <f t="shared" ca="1" si="13"/>
        <v>1</v>
      </c>
      <c r="AO2213" s="25">
        <f t="shared" si="20"/>
        <v>0</v>
      </c>
      <c r="AP2213" s="26">
        <f t="shared" si="21"/>
        <v>0</v>
      </c>
      <c r="AQ2213" s="25">
        <f t="shared" si="22"/>
        <v>1</v>
      </c>
      <c r="AR2213" s="26">
        <f t="shared" si="23"/>
        <v>0</v>
      </c>
      <c r="AT2213" s="74"/>
      <c r="AU2213">
        <f t="shared" si="121"/>
        <v>373999.99054999999</v>
      </c>
      <c r="AY2213">
        <v>14960</v>
      </c>
      <c r="AZ2213">
        <v>17250</v>
      </c>
      <c r="BA2213">
        <f t="shared" si="107"/>
        <v>172500</v>
      </c>
      <c r="BL2213" s="16">
        <v>69</v>
      </c>
      <c r="BM2213">
        <f t="shared" si="108"/>
        <v>690</v>
      </c>
    </row>
    <row r="2214" spans="1:65" x14ac:dyDescent="0.2">
      <c r="A2214" s="44">
        <v>41283</v>
      </c>
      <c r="B2214" s="45">
        <v>14.7</v>
      </c>
      <c r="C2214" s="54">
        <v>16.399999999999999</v>
      </c>
      <c r="D2214" s="31">
        <f t="shared" si="14"/>
        <v>618.14187410933619</v>
      </c>
      <c r="E2214" s="31">
        <f t="shared" si="15"/>
        <v>1535.1241363873391</v>
      </c>
      <c r="F2214" s="31">
        <f t="shared" si="0"/>
        <v>2153.2660104966753</v>
      </c>
      <c r="G2214" s="31">
        <f t="shared" si="1"/>
        <v>15.911977999530354</v>
      </c>
      <c r="H2214" s="55">
        <f t="shared" si="2"/>
        <v>0.10365853658536583</v>
      </c>
      <c r="I2214" s="1">
        <v>13.81</v>
      </c>
      <c r="J2214" s="32">
        <f t="shared" si="16"/>
        <v>0.99866362508123507</v>
      </c>
      <c r="K2214" s="72">
        <f t="shared" ca="1" si="83"/>
        <v>430.52879080365193</v>
      </c>
      <c r="L2214" s="31">
        <v>435.83999599999999</v>
      </c>
      <c r="M2214" s="21">
        <f t="shared" ca="1" si="84"/>
        <v>-1.2186135382462824E-2</v>
      </c>
      <c r="N2214" s="72"/>
      <c r="O2214" s="16"/>
      <c r="P2214" s="21"/>
      <c r="Q2214" s="33">
        <f t="shared" si="17"/>
        <v>1.0013363749187649</v>
      </c>
      <c r="R2214" s="5">
        <f t="shared" ca="1" si="109"/>
        <v>19.753579234904883</v>
      </c>
      <c r="S2214" s="31">
        <v>19.040001</v>
      </c>
      <c r="T2214" s="75">
        <f t="shared" ca="1" si="110"/>
        <v>3.7477846503520831E-2</v>
      </c>
      <c r="U2214" s="5">
        <f t="shared" ca="1" si="122"/>
        <v>37.420775355672767</v>
      </c>
      <c r="V2214" s="85">
        <v>37.520000000000003</v>
      </c>
      <c r="W2214" s="36">
        <f t="shared" ca="1" si="123"/>
        <v>-2.644580072687538E-3</v>
      </c>
      <c r="X2214" s="32">
        <f t="shared" si="18"/>
        <v>0.99732725016247004</v>
      </c>
      <c r="Y2214" s="72">
        <f t="shared" ca="1" si="124"/>
        <v>74361.294588196499</v>
      </c>
      <c r="Z2214" s="16">
        <v>74899.998108</v>
      </c>
      <c r="AA2214" s="36">
        <f t="shared" ca="1" si="125"/>
        <v>-7.1923035168403099E-3</v>
      </c>
      <c r="AB2214" s="72"/>
      <c r="AC2214" s="16"/>
      <c r="AD2214" s="36"/>
      <c r="AE2214" s="1">
        <f t="shared" si="140"/>
        <v>5</v>
      </c>
      <c r="AH2214" s="25">
        <f t="shared" ca="1" si="7"/>
        <v>1</v>
      </c>
      <c r="AI2214" s="15">
        <f t="shared" ca="1" si="8"/>
        <v>17.296541212106234</v>
      </c>
      <c r="AJ2214" s="15">
        <f t="shared" ca="1" si="9"/>
        <v>17.156978487301487</v>
      </c>
      <c r="AK2214" s="17">
        <f t="shared" ca="1" si="10"/>
        <v>8.8476741405715528E-2</v>
      </c>
      <c r="AL2214" s="17">
        <f t="shared" ca="1" si="11"/>
        <v>4.6359030700878545E-2</v>
      </c>
      <c r="AM2214" s="26">
        <f t="shared" ca="1" si="12"/>
        <v>1</v>
      </c>
      <c r="AN2214" s="26">
        <f t="shared" ca="1" si="13"/>
        <v>1</v>
      </c>
      <c r="AO2214" s="25">
        <f t="shared" si="20"/>
        <v>0</v>
      </c>
      <c r="AP2214" s="26">
        <f t="shared" si="21"/>
        <v>0</v>
      </c>
      <c r="AQ2214" s="25">
        <f t="shared" si="22"/>
        <v>1</v>
      </c>
      <c r="AR2214" s="26">
        <f t="shared" si="23"/>
        <v>0</v>
      </c>
      <c r="AT2214" s="74"/>
      <c r="AU2214">
        <f t="shared" si="121"/>
        <v>374499.99054000003</v>
      </c>
      <c r="AY2214">
        <v>14980</v>
      </c>
      <c r="AZ2214">
        <v>17125</v>
      </c>
      <c r="BA2214">
        <f t="shared" si="107"/>
        <v>171250</v>
      </c>
      <c r="BL2214" s="16">
        <v>68.5</v>
      </c>
      <c r="BM2214">
        <f t="shared" si="108"/>
        <v>685</v>
      </c>
    </row>
    <row r="2215" spans="1:65" x14ac:dyDescent="0.2">
      <c r="A2215" s="44">
        <v>41284</v>
      </c>
      <c r="B2215" s="45">
        <v>14.2</v>
      </c>
      <c r="C2215" s="54">
        <v>16.100000000000001</v>
      </c>
      <c r="D2215" s="31">
        <f t="shared" si="14"/>
        <v>494.51349928746896</v>
      </c>
      <c r="E2215" s="31">
        <f t="shared" si="15"/>
        <v>1645.9373747947445</v>
      </c>
      <c r="F2215" s="31">
        <f t="shared" si="0"/>
        <v>2140.4508740822134</v>
      </c>
      <c r="G2215" s="31">
        <f t="shared" si="1"/>
        <v>15.661038442870565</v>
      </c>
      <c r="H2215" s="55">
        <f t="shared" si="2"/>
        <v>0.11801242236024856</v>
      </c>
      <c r="I2215" s="1">
        <v>13.49</v>
      </c>
      <c r="J2215" s="32">
        <f t="shared" si="16"/>
        <v>0.97837188839350364</v>
      </c>
      <c r="K2215" s="72">
        <f t="shared" ca="1" si="83"/>
        <v>421.20009388242744</v>
      </c>
      <c r="L2215" s="31">
        <v>425.11999500000002</v>
      </c>
      <c r="M2215" s="21">
        <f t="shared" ca="1" si="84"/>
        <v>-9.2206933658168164E-3</v>
      </c>
      <c r="N2215" s="72"/>
      <c r="O2215" s="16"/>
      <c r="P2215" s="21"/>
      <c r="Q2215" s="33">
        <f t="shared" si="17"/>
        <v>1.0216281116064962</v>
      </c>
      <c r="R2215" s="5">
        <f t="shared" ca="1" si="109"/>
        <v>20.179971145145473</v>
      </c>
      <c r="S2215" s="31">
        <v>19.530000999999999</v>
      </c>
      <c r="T2215" s="75">
        <f t="shared" ca="1" si="110"/>
        <v>3.3280599685861466E-2</v>
      </c>
      <c r="U2215" s="5">
        <f t="shared" ca="1" si="122"/>
        <v>38.228807236877344</v>
      </c>
      <c r="V2215" s="85">
        <v>38.46</v>
      </c>
      <c r="W2215" s="36">
        <f t="shared" ca="1" si="123"/>
        <v>-6.0112522912807251E-3</v>
      </c>
      <c r="X2215" s="32">
        <f t="shared" si="18"/>
        <v>0.95674377678700739</v>
      </c>
      <c r="Y2215" s="72">
        <f t="shared" ca="1" si="124"/>
        <v>71140.023575310028</v>
      </c>
      <c r="Z2215" s="16">
        <v>71349.998198000001</v>
      </c>
      <c r="AA2215" s="36">
        <f t="shared" ca="1" si="125"/>
        <v>-2.9428819620609197E-3</v>
      </c>
      <c r="AB2215" s="72"/>
      <c r="AC2215" s="16"/>
      <c r="AD2215" s="36"/>
      <c r="AE2215" s="1">
        <f t="shared" si="140"/>
        <v>4</v>
      </c>
      <c r="AH2215" s="25" t="str">
        <f t="shared" ca="1" si="7"/>
        <v>-</v>
      </c>
      <c r="AI2215" s="15">
        <f t="shared" ca="1" si="8"/>
        <v>17.249920636823614</v>
      </c>
      <c r="AJ2215" s="15">
        <f t="shared" ca="1" si="9"/>
        <v>17.069614320501614</v>
      </c>
      <c r="AK2215" s="17">
        <f t="shared" ca="1" si="10"/>
        <v>9.6702692396105197E-2</v>
      </c>
      <c r="AL2215" s="17">
        <f t="shared" ca="1" si="11"/>
        <v>5.2598443462030443E-2</v>
      </c>
      <c r="AM2215" s="26">
        <f t="shared" ca="1" si="12"/>
        <v>1</v>
      </c>
      <c r="AN2215" s="26">
        <f t="shared" ca="1" si="13"/>
        <v>1</v>
      </c>
      <c r="AO2215" s="25">
        <f t="shared" si="20"/>
        <v>0</v>
      </c>
      <c r="AP2215" s="26">
        <f t="shared" si="21"/>
        <v>0</v>
      </c>
      <c r="AQ2215" s="25">
        <f t="shared" si="22"/>
        <v>0</v>
      </c>
      <c r="AR2215" s="26">
        <f t="shared" si="23"/>
        <v>0</v>
      </c>
      <c r="AT2215" s="74"/>
      <c r="AU2215">
        <f t="shared" si="121"/>
        <v>356749.99099000002</v>
      </c>
      <c r="AY2215">
        <v>14270</v>
      </c>
      <c r="AZ2215">
        <v>16600</v>
      </c>
      <c r="BA2215">
        <f t="shared" si="107"/>
        <v>166000</v>
      </c>
      <c r="BL2215" s="16">
        <v>66.400000000000006</v>
      </c>
      <c r="BM2215">
        <f t="shared" si="108"/>
        <v>664</v>
      </c>
    </row>
    <row r="2216" spans="1:65" x14ac:dyDescent="0.2">
      <c r="A2216" s="44">
        <v>41285</v>
      </c>
      <c r="B2216" s="45">
        <v>14.15</v>
      </c>
      <c r="C2216" s="54">
        <v>16</v>
      </c>
      <c r="D2216" s="31">
        <f t="shared" si="14"/>
        <v>370.88512446560173</v>
      </c>
      <c r="E2216" s="31">
        <f t="shared" si="15"/>
        <v>1754.9760656314224</v>
      </c>
      <c r="F2216" s="31">
        <f t="shared" si="0"/>
        <v>2125.8611900970241</v>
      </c>
      <c r="G2216" s="31">
        <f t="shared" si="1"/>
        <v>15.677242576581376</v>
      </c>
      <c r="H2216" s="55">
        <f t="shared" si="2"/>
        <v>0.11562499999999998</v>
      </c>
      <c r="I2216" s="31">
        <v>13.36</v>
      </c>
      <c r="J2216" s="32">
        <f t="shared" si="16"/>
        <v>0.99421145232082664</v>
      </c>
      <c r="K2216" s="72">
        <f t="shared" ca="1" si="83"/>
        <v>418.74488497063197</v>
      </c>
      <c r="L2216" s="31">
        <v>423.35998499999999</v>
      </c>
      <c r="M2216" s="21">
        <f t="shared" ca="1" si="84"/>
        <v>-1.0901124794229248E-2</v>
      </c>
      <c r="N2216" s="72"/>
      <c r="O2216" s="16"/>
      <c r="P2216" s="21"/>
      <c r="Q2216" s="33">
        <f t="shared" si="17"/>
        <v>1.0057885476791733</v>
      </c>
      <c r="R2216" s="5">
        <f t="shared" ca="1" si="109"/>
        <v>20.295938332962002</v>
      </c>
      <c r="S2216" s="31">
        <v>19.579999999999998</v>
      </c>
      <c r="T2216" s="75">
        <f t="shared" ca="1" si="110"/>
        <v>3.6564776964351592E-2</v>
      </c>
      <c r="U2216" s="5">
        <f t="shared" ca="1" si="122"/>
        <v>38.448780154570407</v>
      </c>
      <c r="V2216" s="85">
        <v>38.57</v>
      </c>
      <c r="W2216" s="36">
        <f t="shared" ca="1" si="123"/>
        <v>-3.1428531353277925E-3</v>
      </c>
      <c r="X2216" s="32">
        <f t="shared" si="18"/>
        <v>0.98842290464165328</v>
      </c>
      <c r="Y2216" s="72">
        <f t="shared" ca="1" si="124"/>
        <v>70311.800994319245</v>
      </c>
      <c r="Z2216" s="16">
        <v>70799.998210999998</v>
      </c>
      <c r="AA2216" s="36">
        <f t="shared" ca="1" si="125"/>
        <v>-6.8954410878064656E-3</v>
      </c>
      <c r="AB2216" s="72"/>
      <c r="AC2216" s="16"/>
      <c r="AD2216" s="36"/>
      <c r="AE2216" s="1">
        <f t="shared" si="140"/>
        <v>3</v>
      </c>
      <c r="AG2216" s="1"/>
      <c r="AH2216" s="25" t="str">
        <f t="shared" ca="1" si="7"/>
        <v>-</v>
      </c>
      <c r="AI2216" s="15">
        <f t="shared" ca="1" si="8"/>
        <v>17.22593219553308</v>
      </c>
      <c r="AJ2216" s="15">
        <f t="shared" ca="1" si="9"/>
        <v>17.013971299054461</v>
      </c>
      <c r="AK2216" s="17">
        <f t="shared" ca="1" si="10"/>
        <v>0.10564904195362733</v>
      </c>
      <c r="AL2216" s="17">
        <f t="shared" ca="1" si="11"/>
        <v>5.7503024537881843E-2</v>
      </c>
      <c r="AM2216" s="26">
        <f t="shared" ca="1" si="12"/>
        <v>1</v>
      </c>
      <c r="AN2216" s="26">
        <f t="shared" ca="1" si="13"/>
        <v>1</v>
      </c>
      <c r="AO2216" s="25">
        <f t="shared" si="20"/>
        <v>0</v>
      </c>
      <c r="AP2216" s="26">
        <f t="shared" si="21"/>
        <v>0</v>
      </c>
      <c r="AQ2216" s="25">
        <f t="shared" si="22"/>
        <v>0</v>
      </c>
      <c r="AR2216" s="26">
        <f t="shared" si="23"/>
        <v>0</v>
      </c>
      <c r="AT2216" s="74"/>
      <c r="AU2216">
        <f t="shared" si="121"/>
        <v>353999.99105499999</v>
      </c>
      <c r="AY2216">
        <v>14160</v>
      </c>
      <c r="AZ2216">
        <v>16400</v>
      </c>
      <c r="BA2216">
        <f t="shared" si="107"/>
        <v>164000</v>
      </c>
      <c r="BL2216" s="16">
        <v>65.599999999999994</v>
      </c>
      <c r="BM2216">
        <f t="shared" si="108"/>
        <v>656</v>
      </c>
    </row>
    <row r="2217" spans="1:65" x14ac:dyDescent="0.2">
      <c r="A2217" s="40">
        <v>41288</v>
      </c>
      <c r="B2217" s="13">
        <v>14.1</v>
      </c>
      <c r="C2217" s="14">
        <v>15.95</v>
      </c>
      <c r="D2217" s="31">
        <f t="shared" si="14"/>
        <v>247.25674964373451</v>
      </c>
      <c r="E2217" s="31">
        <f t="shared" si="15"/>
        <v>1864.3099096145113</v>
      </c>
      <c r="F2217" s="16">
        <f t="shared" si="0"/>
        <v>2111.5666592582456</v>
      </c>
      <c r="G2217" s="16">
        <f t="shared" si="1"/>
        <v>15.733371751568765</v>
      </c>
      <c r="H2217" s="17">
        <f t="shared" si="2"/>
        <v>0.11598746081504696</v>
      </c>
      <c r="I2217">
        <v>13.52</v>
      </c>
      <c r="J2217" s="32">
        <f t="shared" si="16"/>
        <v>0.9968321090837241</v>
      </c>
      <c r="K2217" s="72">
        <f t="shared" ca="1" si="83"/>
        <v>417.40132954370739</v>
      </c>
      <c r="L2217" s="16">
        <v>416.48001099999999</v>
      </c>
      <c r="M2217" s="21">
        <f t="shared" ca="1" si="84"/>
        <v>2.2121554921573422E-3</v>
      </c>
      <c r="N2217" s="72"/>
      <c r="O2217" s="16"/>
      <c r="P2217" s="21"/>
      <c r="Q2217" s="33">
        <f t="shared" si="17"/>
        <v>1.0031678909162758</v>
      </c>
      <c r="R2217" s="5">
        <f t="shared" ca="1" si="109"/>
        <v>20.359385471088359</v>
      </c>
      <c r="S2217" s="16">
        <v>19.91</v>
      </c>
      <c r="T2217" s="75">
        <f t="shared" ca="1" si="110"/>
        <v>2.2570842344970313E-2</v>
      </c>
      <c r="U2217" s="5">
        <f t="shared" ca="1" si="122"/>
        <v>38.569261215385886</v>
      </c>
      <c r="V2217" s="85">
        <v>39.24</v>
      </c>
      <c r="W2217" s="36">
        <f t="shared" ca="1" si="123"/>
        <v>-1.7093241198117122E-2</v>
      </c>
      <c r="X2217" s="32">
        <f t="shared" si="18"/>
        <v>0.99366421816744821</v>
      </c>
      <c r="Y2217" s="72">
        <f t="shared" ca="1" si="124"/>
        <v>69861.722641715751</v>
      </c>
      <c r="Z2217" s="16">
        <v>68649.998265999995</v>
      </c>
      <c r="AA2217" s="36">
        <f t="shared" ca="1" si="125"/>
        <v>1.7650756100832731E-2</v>
      </c>
      <c r="AB2217" s="72"/>
      <c r="AC2217" s="16"/>
      <c r="AD2217" s="36"/>
      <c r="AE2217" s="34">
        <f t="shared" si="140"/>
        <v>2</v>
      </c>
      <c r="AG2217" s="1"/>
      <c r="AH2217" s="25" t="str">
        <f t="shared" ca="1" si="7"/>
        <v>-</v>
      </c>
      <c r="AI2217" s="15">
        <f t="shared" ca="1" si="8"/>
        <v>17.172510171065685</v>
      </c>
      <c r="AJ2217" s="15">
        <f t="shared" ca="1" si="9"/>
        <v>16.962017086403566</v>
      </c>
      <c r="AK2217" s="17">
        <f t="shared" ca="1" si="10"/>
        <v>0.11100822953457828</v>
      </c>
      <c r="AL2217" s="17">
        <f t="shared" ca="1" si="11"/>
        <v>6.1958944749436813E-2</v>
      </c>
      <c r="AM2217" s="26">
        <f t="shared" ca="1" si="12"/>
        <v>1</v>
      </c>
      <c r="AN2217" s="26">
        <f t="shared" ca="1" si="13"/>
        <v>1</v>
      </c>
      <c r="AO2217" s="25">
        <f t="shared" si="20"/>
        <v>0</v>
      </c>
      <c r="AP2217" s="26">
        <f t="shared" si="21"/>
        <v>0</v>
      </c>
      <c r="AQ2217" s="25">
        <f t="shared" si="22"/>
        <v>0</v>
      </c>
      <c r="AR2217" s="26">
        <f t="shared" si="23"/>
        <v>0</v>
      </c>
      <c r="AT2217" s="74"/>
      <c r="AU2217">
        <f t="shared" si="121"/>
        <v>343249.99132999999</v>
      </c>
      <c r="AY2217">
        <v>13730</v>
      </c>
      <c r="AZ2217">
        <v>15775</v>
      </c>
      <c r="BA2217">
        <f t="shared" si="107"/>
        <v>157750</v>
      </c>
      <c r="BL2217" s="16">
        <v>63.1</v>
      </c>
      <c r="BM2217">
        <f t="shared" si="108"/>
        <v>631</v>
      </c>
    </row>
    <row r="2218" spans="1:65" x14ac:dyDescent="0.2">
      <c r="A2218" s="44">
        <v>41289</v>
      </c>
      <c r="B2218" s="45">
        <v>14.2</v>
      </c>
      <c r="C2218" s="54">
        <v>15.8</v>
      </c>
      <c r="D2218" s="31">
        <f t="shared" si="14"/>
        <v>123.62837482186725</v>
      </c>
      <c r="E2218" s="31">
        <f t="shared" si="15"/>
        <v>1973.5989431560993</v>
      </c>
      <c r="F2218" s="31">
        <f t="shared" si="0"/>
        <v>2097.2273179779663</v>
      </c>
      <c r="G2218" s="31">
        <f t="shared" si="1"/>
        <v>15.705682422682871</v>
      </c>
      <c r="H2218" s="55">
        <f t="shared" si="2"/>
        <v>0.10126582278481022</v>
      </c>
      <c r="I2218" s="1">
        <v>13.55</v>
      </c>
      <c r="J2218" s="32">
        <f t="shared" si="16"/>
        <v>0.99146118643981951</v>
      </c>
      <c r="K2218" s="72">
        <f t="shared" ca="1" si="83"/>
        <v>413.82034609684473</v>
      </c>
      <c r="L2218" s="31">
        <v>416.64001500000001</v>
      </c>
      <c r="M2218" s="21">
        <f t="shared" ca="1" si="84"/>
        <v>-6.7676382527858611E-3</v>
      </c>
      <c r="N2218" s="72"/>
      <c r="O2218" s="16"/>
      <c r="P2218" s="21"/>
      <c r="Q2218" s="33">
        <f t="shared" si="17"/>
        <v>1.0085388135601805</v>
      </c>
      <c r="R2218" s="5">
        <f t="shared" ca="1" si="109"/>
        <v>20.53237508045007</v>
      </c>
      <c r="S2218" s="31">
        <v>19.899999999999999</v>
      </c>
      <c r="T2218" s="75">
        <f t="shared" ca="1" si="110"/>
        <v>3.1777642233671924E-2</v>
      </c>
      <c r="U2218" s="5">
        <f t="shared" ca="1" si="122"/>
        <v>38.897265235735674</v>
      </c>
      <c r="V2218" s="85">
        <v>39.22</v>
      </c>
      <c r="W2218" s="36">
        <f t="shared" ca="1" si="123"/>
        <v>-8.228831317295392E-3</v>
      </c>
      <c r="X2218" s="32">
        <f t="shared" si="18"/>
        <v>0.98292237287963902</v>
      </c>
      <c r="Y2218" s="72">
        <f t="shared" ca="1" si="124"/>
        <v>68664.130893653681</v>
      </c>
      <c r="Z2218" s="16">
        <v>68349.998273000005</v>
      </c>
      <c r="AA2218" s="36">
        <f t="shared" ca="1" si="125"/>
        <v>4.5959418959892846E-3</v>
      </c>
      <c r="AB2218" s="72"/>
      <c r="AC2218" s="16"/>
      <c r="AD2218" s="36"/>
      <c r="AE2218" s="1">
        <f t="shared" si="140"/>
        <v>1</v>
      </c>
      <c r="AG2218" s="1"/>
      <c r="AH2218" s="25" t="str">
        <f t="shared" ca="1" si="7"/>
        <v>-</v>
      </c>
      <c r="AI2218" s="15">
        <f t="shared" ca="1" si="8"/>
        <v>17.102257837106208</v>
      </c>
      <c r="AJ2218" s="15">
        <f t="shared" ca="1" si="9"/>
        <v>16.887979707260715</v>
      </c>
      <c r="AK2218" s="17">
        <f t="shared" ca="1" si="10"/>
        <v>0.11066195582444788</v>
      </c>
      <c r="AL2218" s="17">
        <f t="shared" ca="1" si="11"/>
        <v>6.6049766662468173E-2</v>
      </c>
      <c r="AM2218" s="26">
        <f t="shared" ca="1" si="12"/>
        <v>1</v>
      </c>
      <c r="AN2218" s="26">
        <f t="shared" ca="1" si="13"/>
        <v>1</v>
      </c>
      <c r="AO2218" s="25">
        <f t="shared" si="20"/>
        <v>0</v>
      </c>
      <c r="AP2218" s="26">
        <f t="shared" si="21"/>
        <v>0</v>
      </c>
      <c r="AQ2218" s="25">
        <f t="shared" si="22"/>
        <v>0</v>
      </c>
      <c r="AR2218" s="26">
        <f t="shared" si="23"/>
        <v>0</v>
      </c>
      <c r="AT2218" s="74"/>
      <c r="AU2218">
        <f t="shared" si="121"/>
        <v>341749.99136500002</v>
      </c>
      <c r="AY2218">
        <v>13670</v>
      </c>
      <c r="AZ2218">
        <v>15675</v>
      </c>
      <c r="BA2218">
        <f t="shared" si="107"/>
        <v>156750</v>
      </c>
      <c r="BL2218" s="16">
        <v>62.7</v>
      </c>
      <c r="BM2218">
        <f t="shared" si="108"/>
        <v>627</v>
      </c>
    </row>
    <row r="2219" spans="1:65" x14ac:dyDescent="0.2">
      <c r="A2219" s="41">
        <v>41290</v>
      </c>
      <c r="B2219" s="13">
        <v>15.5</v>
      </c>
      <c r="C2219" s="14">
        <v>17.100000000000001</v>
      </c>
      <c r="D2219" s="31">
        <f t="shared" si="14"/>
        <v>2084.7079888820813</v>
      </c>
      <c r="E2219" s="31">
        <f t="shared" si="15"/>
        <v>0</v>
      </c>
      <c r="F2219" s="16">
        <f t="shared" si="0"/>
        <v>2084.7079888820813</v>
      </c>
      <c r="G2219" s="16">
        <f t="shared" si="1"/>
        <v>15.5</v>
      </c>
      <c r="H2219" s="17">
        <f t="shared" si="2"/>
        <v>9.356725146198841E-2</v>
      </c>
      <c r="I2219">
        <v>13.42</v>
      </c>
      <c r="J2219" s="32">
        <f t="shared" si="16"/>
        <v>0.98101265822784811</v>
      </c>
      <c r="K2219" s="72">
        <f t="shared" ca="1" si="83"/>
        <v>405.94644745527359</v>
      </c>
      <c r="L2219" s="16">
        <v>407.83999599999999</v>
      </c>
      <c r="M2219" s="21">
        <f t="shared" ca="1" si="84"/>
        <v>-4.6428711340179597E-3</v>
      </c>
      <c r="N2219" s="72"/>
      <c r="O2219" s="16"/>
      <c r="P2219" s="21"/>
      <c r="Q2219" s="33">
        <f t="shared" si="17"/>
        <v>1.018987341772152</v>
      </c>
      <c r="R2219" s="5">
        <f t="shared" ca="1" si="109"/>
        <v>20.921358710899291</v>
      </c>
      <c r="S2219" s="16">
        <v>20.309999000000001</v>
      </c>
      <c r="T2219" s="75">
        <f t="shared" ca="1" si="110"/>
        <v>3.0101415115741256E-2</v>
      </c>
      <c r="U2219" s="5">
        <f t="shared" ca="1" si="122"/>
        <v>39.634463955264657</v>
      </c>
      <c r="V2219" s="85">
        <v>40.1</v>
      </c>
      <c r="W2219" s="36">
        <f t="shared" ca="1" si="123"/>
        <v>-1.1609377674198116E-2</v>
      </c>
      <c r="X2219" s="32">
        <f t="shared" si="18"/>
        <v>0.96202531645569611</v>
      </c>
      <c r="Y2219" s="72">
        <f t="shared" ca="1" si="124"/>
        <v>66052.284858397979</v>
      </c>
      <c r="Z2219" s="16">
        <v>65599.998342999999</v>
      </c>
      <c r="AA2219" s="36">
        <f t="shared" ca="1" si="125"/>
        <v>6.8946116893651172E-3</v>
      </c>
      <c r="AB2219" s="72"/>
      <c r="AC2219" s="16"/>
      <c r="AD2219" s="36"/>
      <c r="AE2219">
        <v>19</v>
      </c>
      <c r="AH2219" s="25" t="str">
        <f t="shared" ca="1" si="7"/>
        <v>-</v>
      </c>
      <c r="AI2219" s="15">
        <f t="shared" ca="1" si="8"/>
        <v>17.024129309509167</v>
      </c>
      <c r="AJ2219" s="15">
        <f t="shared" ca="1" si="9"/>
        <v>16.803798432051593</v>
      </c>
      <c r="AK2219" s="17">
        <f t="shared" ca="1" si="10"/>
        <v>0.10801941566791</v>
      </c>
      <c r="AL2219" s="17">
        <f t="shared" ca="1" si="11"/>
        <v>7.0886938207683409E-2</v>
      </c>
      <c r="AM2219" s="26">
        <f t="shared" ca="1" si="12"/>
        <v>1</v>
      </c>
      <c r="AN2219" s="26">
        <f t="shared" ca="1" si="13"/>
        <v>1</v>
      </c>
      <c r="AO2219" s="25">
        <f t="shared" si="20"/>
        <v>0</v>
      </c>
      <c r="AP2219" s="26">
        <f t="shared" si="21"/>
        <v>0</v>
      </c>
      <c r="AQ2219" s="25">
        <f t="shared" si="22"/>
        <v>0</v>
      </c>
      <c r="AR2219" s="26">
        <f t="shared" si="23"/>
        <v>0</v>
      </c>
      <c r="AT2219" s="74"/>
      <c r="AU2219">
        <f t="shared" si="121"/>
        <v>327999.99171500001</v>
      </c>
      <c r="AY2219">
        <v>13120</v>
      </c>
      <c r="AZ2219">
        <v>14875</v>
      </c>
      <c r="BA2219">
        <f t="shared" si="107"/>
        <v>148750</v>
      </c>
      <c r="BL2219" s="16">
        <v>59.5</v>
      </c>
      <c r="BM2219">
        <f t="shared" si="108"/>
        <v>595</v>
      </c>
    </row>
    <row r="2220" spans="1:65" x14ac:dyDescent="0.2">
      <c r="A2220" s="40">
        <v>41291</v>
      </c>
      <c r="B2220" s="13">
        <v>15.7</v>
      </c>
      <c r="C2220" s="14">
        <v>17</v>
      </c>
      <c r="D2220" s="31">
        <f t="shared" si="14"/>
        <v>1974.9865157830243</v>
      </c>
      <c r="E2220" s="31">
        <f t="shared" si="15"/>
        <v>99.455136434817661</v>
      </c>
      <c r="F2220" s="16">
        <f t="shared" si="0"/>
        <v>2074.4416522178421</v>
      </c>
      <c r="G2220" s="16">
        <f t="shared" si="1"/>
        <v>15.762326012991029</v>
      </c>
      <c r="H2220" s="17">
        <f t="shared" si="2"/>
        <v>7.6470588235294179E-2</v>
      </c>
      <c r="I2220">
        <v>13.57</v>
      </c>
      <c r="J2220" s="32">
        <f t="shared" si="16"/>
        <v>1.0119163216473555</v>
      </c>
      <c r="K2220" s="72">
        <f t="shared" ca="1" si="83"/>
        <v>410.76708906088055</v>
      </c>
      <c r="L2220" s="16">
        <v>410.07998700000002</v>
      </c>
      <c r="M2220" s="21">
        <f t="shared" ca="1" si="84"/>
        <v>1.6755318051659366E-3</v>
      </c>
      <c r="N2220" s="72"/>
      <c r="O2220" s="16"/>
      <c r="P2220" s="21"/>
      <c r="Q2220" s="33">
        <f t="shared" si="17"/>
        <v>0.98808367835264455</v>
      </c>
      <c r="R2220" s="5">
        <f t="shared" ca="1" si="109"/>
        <v>20.671191900657675</v>
      </c>
      <c r="S2220" s="16">
        <v>20.209999</v>
      </c>
      <c r="T2220" s="75">
        <f t="shared" ca="1" si="110"/>
        <v>2.2820035798006479E-2</v>
      </c>
      <c r="U2220" s="5">
        <f t="shared" ca="1" si="122"/>
        <v>39.160826200698146</v>
      </c>
      <c r="V2220" s="85">
        <v>39.82</v>
      </c>
      <c r="W2220" s="36">
        <f t="shared" ca="1" si="123"/>
        <v>-1.6553837250172124E-2</v>
      </c>
      <c r="X2220" s="32">
        <f t="shared" si="18"/>
        <v>1.0238326432947109</v>
      </c>
      <c r="Y2220" s="72">
        <f t="shared" ca="1" si="124"/>
        <v>67622.034691554858</v>
      </c>
      <c r="Z2220" s="16">
        <v>66249.998326000001</v>
      </c>
      <c r="AA2220" s="36">
        <f t="shared" ca="1" si="125"/>
        <v>2.070998339959803E-2</v>
      </c>
      <c r="AB2220" s="72"/>
      <c r="AC2220" s="16"/>
      <c r="AD2220" s="36"/>
      <c r="AE2220" s="34">
        <f t="shared" ref="AE2220:AE2237" si="141">AE2219-1</f>
        <v>18</v>
      </c>
      <c r="AH2220" s="25" t="str">
        <f t="shared" ca="1" si="7"/>
        <v>-</v>
      </c>
      <c r="AI2220" s="15">
        <f t="shared" ca="1" si="8"/>
        <v>16.99061746386986</v>
      </c>
      <c r="AJ2220" s="15">
        <f t="shared" ca="1" si="9"/>
        <v>16.74914349283414</v>
      </c>
      <c r="AK2220" s="17">
        <f t="shared" ca="1" si="10"/>
        <v>0.10348809094289806</v>
      </c>
      <c r="AL2220" s="17">
        <f t="shared" ca="1" si="11"/>
        <v>7.4676904062099064E-2</v>
      </c>
      <c r="AM2220" s="26">
        <f t="shared" ca="1" si="12"/>
        <v>1</v>
      </c>
      <c r="AN2220" s="26">
        <f t="shared" ca="1" si="13"/>
        <v>1</v>
      </c>
      <c r="AO2220" s="25">
        <f t="shared" si="20"/>
        <v>0</v>
      </c>
      <c r="AP2220" s="26">
        <f t="shared" si="21"/>
        <v>0</v>
      </c>
      <c r="AQ2220" s="25">
        <f t="shared" si="22"/>
        <v>0</v>
      </c>
      <c r="AR2220" s="26">
        <f t="shared" si="23"/>
        <v>0</v>
      </c>
      <c r="AT2220" s="74"/>
      <c r="AU2220">
        <f t="shared" si="121"/>
        <v>331249.99163</v>
      </c>
      <c r="AY2220">
        <v>13250</v>
      </c>
      <c r="AZ2220">
        <v>14875</v>
      </c>
      <c r="BA2220">
        <f t="shared" si="107"/>
        <v>148750</v>
      </c>
      <c r="BL2220" s="16">
        <v>59.5</v>
      </c>
      <c r="BM2220">
        <f t="shared" si="108"/>
        <v>595</v>
      </c>
    </row>
    <row r="2221" spans="1:65" x14ac:dyDescent="0.2">
      <c r="A2221" s="44">
        <v>41292</v>
      </c>
      <c r="B2221" s="45">
        <v>14.65</v>
      </c>
      <c r="C2221" s="54">
        <v>16.3</v>
      </c>
      <c r="D2221" s="31">
        <f t="shared" si="14"/>
        <v>1865.2650426839673</v>
      </c>
      <c r="E2221" s="31">
        <f t="shared" si="15"/>
        <v>200.78614394394668</v>
      </c>
      <c r="F2221" s="31">
        <f t="shared" si="0"/>
        <v>2066.0511866279139</v>
      </c>
      <c r="G2221" s="31">
        <f t="shared" si="1"/>
        <v>14.810352821678267</v>
      </c>
      <c r="H2221" s="55">
        <f t="shared" si="2"/>
        <v>0.10122699386503065</v>
      </c>
      <c r="I2221" s="1">
        <v>12.46</v>
      </c>
      <c r="J2221" s="32">
        <f t="shared" si="16"/>
        <v>0.93580411795641583</v>
      </c>
      <c r="K2221" s="72">
        <f t="shared" ca="1" si="83"/>
        <v>384.38186234694837</v>
      </c>
      <c r="L2221" s="31">
        <v>383.67999300000002</v>
      </c>
      <c r="M2221" s="21">
        <f t="shared" ca="1" si="84"/>
        <v>1.8293092153708998E-3</v>
      </c>
      <c r="N2221" s="72"/>
      <c r="O2221" s="16"/>
      <c r="P2221" s="21"/>
      <c r="Q2221" s="33">
        <f t="shared" si="17"/>
        <v>1.0641958820435842</v>
      </c>
      <c r="R2221" s="5">
        <f t="shared" ca="1" si="109"/>
        <v>21.997280881645437</v>
      </c>
      <c r="S2221" s="31">
        <v>21.49</v>
      </c>
      <c r="T2221" s="75">
        <f t="shared" ca="1" si="110"/>
        <v>2.3605438885315917E-2</v>
      </c>
      <c r="U2221" s="5">
        <f t="shared" ca="1" si="122"/>
        <v>41.673363225713643</v>
      </c>
      <c r="V2221" s="85">
        <v>42.32</v>
      </c>
      <c r="W2221" s="36">
        <f t="shared" ca="1" si="123"/>
        <v>-1.5279696934932816E-2</v>
      </c>
      <c r="X2221" s="32">
        <f t="shared" si="18"/>
        <v>0.87160823591283165</v>
      </c>
      <c r="Y2221" s="72">
        <f t="shared" ca="1" si="124"/>
        <v>58936.043345570652</v>
      </c>
      <c r="Z2221" s="16">
        <v>57799.998540000001</v>
      </c>
      <c r="AA2221" s="36">
        <f t="shared" ca="1" si="125"/>
        <v>1.9654754918107149E-2</v>
      </c>
      <c r="AB2221" s="72"/>
      <c r="AC2221" s="16"/>
      <c r="AD2221" s="36"/>
      <c r="AE2221" s="1">
        <f t="shared" si="141"/>
        <v>17</v>
      </c>
      <c r="AH2221" s="25" t="str">
        <f t="shared" ca="1" si="7"/>
        <v>-</v>
      </c>
      <c r="AI2221" s="15">
        <f t="shared" ca="1" si="8"/>
        <v>16.928441890658</v>
      </c>
      <c r="AJ2221" s="15">
        <f t="shared" ca="1" si="9"/>
        <v>16.70848397698375</v>
      </c>
      <c r="AK2221" s="17">
        <f t="shared" ca="1" si="10"/>
        <v>0.1006905195270284</v>
      </c>
      <c r="AL2221" s="17">
        <f t="shared" ca="1" si="11"/>
        <v>8.0843744631348913E-2</v>
      </c>
      <c r="AM2221" s="26">
        <f t="shared" ca="1" si="12"/>
        <v>1</v>
      </c>
      <c r="AN2221" s="26">
        <f t="shared" ca="1" si="13"/>
        <v>1</v>
      </c>
      <c r="AO2221" s="25">
        <f t="shared" si="20"/>
        <v>0</v>
      </c>
      <c r="AP2221" s="26">
        <f t="shared" si="21"/>
        <v>0</v>
      </c>
      <c r="AQ2221" s="25">
        <f t="shared" si="22"/>
        <v>0</v>
      </c>
      <c r="AR2221" s="26">
        <f t="shared" si="23"/>
        <v>0</v>
      </c>
      <c r="AT2221" s="74"/>
      <c r="AU2221">
        <f t="shared" si="121"/>
        <v>288999.9927</v>
      </c>
      <c r="AY2221">
        <v>11560</v>
      </c>
      <c r="AZ2221">
        <v>13200</v>
      </c>
      <c r="BA2221">
        <f t="shared" si="107"/>
        <v>132000</v>
      </c>
      <c r="BL2221" s="16">
        <v>52.8</v>
      </c>
      <c r="BM2221">
        <f t="shared" si="108"/>
        <v>528</v>
      </c>
    </row>
    <row r="2222" spans="1:65" x14ac:dyDescent="0.2">
      <c r="A2222" s="40">
        <v>41296</v>
      </c>
      <c r="B2222" s="13">
        <v>14.05</v>
      </c>
      <c r="C2222" s="14">
        <v>15.4</v>
      </c>
      <c r="D2222" s="31">
        <f t="shared" si="14"/>
        <v>1755.5435695849103</v>
      </c>
      <c r="E2222" s="31">
        <f t="shared" si="15"/>
        <v>299.40084215874322</v>
      </c>
      <c r="F2222" s="16">
        <f t="shared" si="0"/>
        <v>2054.9444117436533</v>
      </c>
      <c r="G2222" s="16">
        <f t="shared" si="1"/>
        <v>14.246692005197037</v>
      </c>
      <c r="H2222" s="17">
        <f t="shared" si="2"/>
        <v>8.7662337662337664E-2</v>
      </c>
      <c r="I2222">
        <v>12.43</v>
      </c>
      <c r="J2222" s="32">
        <f t="shared" si="16"/>
        <v>0.95677018236085787</v>
      </c>
      <c r="K2222" s="72">
        <f t="shared" ca="1" si="83"/>
        <v>367.75011148750235</v>
      </c>
      <c r="L2222" s="16">
        <v>372.79998799999998</v>
      </c>
      <c r="M2222" s="21">
        <f t="shared" ca="1" si="84"/>
        <v>-1.3545806531779269E-2</v>
      </c>
      <c r="N2222" s="72"/>
      <c r="O2222" s="16"/>
      <c r="P2222" s="21"/>
      <c r="Q2222" s="33">
        <f t="shared" si="17"/>
        <v>1.0432298176391421</v>
      </c>
      <c r="R2222" s="5">
        <f t="shared" ca="1" si="109"/>
        <v>22.94726333008072</v>
      </c>
      <c r="S2222" s="31">
        <v>22.110001</v>
      </c>
      <c r="T2222" s="75">
        <f t="shared" ca="1" si="110"/>
        <v>3.7868036735082877E-2</v>
      </c>
      <c r="U2222" s="5">
        <f t="shared" ca="1" si="122"/>
        <v>43.473406736497715</v>
      </c>
      <c r="V2222" s="85">
        <v>43.61</v>
      </c>
      <c r="W2222" s="36">
        <f t="shared" ca="1" si="123"/>
        <v>-3.132154632017528E-3</v>
      </c>
      <c r="X2222" s="32">
        <f t="shared" si="18"/>
        <v>0.91354036472171563</v>
      </c>
      <c r="Y2222" s="72">
        <f t="shared" ca="1" si="124"/>
        <v>53836.911124335005</v>
      </c>
      <c r="Z2222" s="16">
        <v>54349.998627000001</v>
      </c>
      <c r="AA2222" s="36">
        <f t="shared" ca="1" si="125"/>
        <v>-9.440432670224647E-3</v>
      </c>
      <c r="AB2222" s="72"/>
      <c r="AC2222" s="16"/>
      <c r="AD2222" s="36"/>
      <c r="AE2222" s="34">
        <f t="shared" si="141"/>
        <v>16</v>
      </c>
      <c r="AH2222" s="25" t="str">
        <f t="shared" ca="1" si="7"/>
        <v>-</v>
      </c>
      <c r="AI2222" s="15">
        <f t="shared" ca="1" si="8"/>
        <v>16.792570081381669</v>
      </c>
      <c r="AJ2222" s="15">
        <f t="shared" ca="1" si="9"/>
        <v>16.657353853041272</v>
      </c>
      <c r="AK2222" s="17">
        <f t="shared" ca="1" si="10"/>
        <v>9.603007580408468E-2</v>
      </c>
      <c r="AL2222" s="17">
        <f t="shared" ca="1" si="11"/>
        <v>8.5356145889884188E-2</v>
      </c>
      <c r="AM2222" s="26">
        <f t="shared" ca="1" si="12"/>
        <v>1</v>
      </c>
      <c r="AN2222" s="26">
        <f t="shared" ca="1" si="13"/>
        <v>1</v>
      </c>
      <c r="AO2222" s="25">
        <f t="shared" si="20"/>
        <v>0</v>
      </c>
      <c r="AP2222" s="26">
        <f t="shared" si="21"/>
        <v>0</v>
      </c>
      <c r="AQ2222" s="25">
        <f t="shared" si="22"/>
        <v>0</v>
      </c>
      <c r="AR2222" s="26">
        <f t="shared" si="23"/>
        <v>0</v>
      </c>
      <c r="AT2222" s="74"/>
      <c r="AU2222">
        <f t="shared" si="121"/>
        <v>271749.993135</v>
      </c>
      <c r="AY2222">
        <v>10870</v>
      </c>
      <c r="AZ2222">
        <v>12550</v>
      </c>
      <c r="BA2222">
        <f t="shared" si="107"/>
        <v>125500</v>
      </c>
      <c r="BL2222" s="16">
        <v>50.2</v>
      </c>
      <c r="BM2222">
        <f t="shared" si="108"/>
        <v>502</v>
      </c>
    </row>
    <row r="2223" spans="1:65" x14ac:dyDescent="0.2">
      <c r="A2223" s="44">
        <v>41297</v>
      </c>
      <c r="B2223" s="45">
        <v>13.7</v>
      </c>
      <c r="C2223" s="54">
        <v>15.05</v>
      </c>
      <c r="D2223" s="31">
        <f t="shared" si="14"/>
        <v>1645.8220964858533</v>
      </c>
      <c r="E2223" s="31">
        <f t="shared" si="15"/>
        <v>399.50387443418151</v>
      </c>
      <c r="F2223" s="31">
        <f t="shared" si="0"/>
        <v>2045.3259709200347</v>
      </c>
      <c r="G2223" s="31">
        <f t="shared" si="1"/>
        <v>13.963689132272417</v>
      </c>
      <c r="H2223" s="55">
        <f t="shared" si="2"/>
        <v>8.9700996677741007E-2</v>
      </c>
      <c r="I2223" s="31">
        <v>12.46</v>
      </c>
      <c r="J2223" s="32">
        <f t="shared" si="16"/>
        <v>0.97554788309529006</v>
      </c>
      <c r="K2223" s="72">
        <f t="shared" ca="1" si="83"/>
        <v>358.74321693130986</v>
      </c>
      <c r="L2223" s="31">
        <v>362.72000100000002</v>
      </c>
      <c r="M2223" s="21">
        <f t="shared" ca="1" si="84"/>
        <v>-1.0963784896687196E-2</v>
      </c>
      <c r="N2223" s="72"/>
      <c r="O2223" s="16"/>
      <c r="P2223" s="21"/>
      <c r="Q2223" s="33">
        <f t="shared" si="17"/>
        <v>1.0244521169047098</v>
      </c>
      <c r="R2223" s="5">
        <f t="shared" ca="1" si="109"/>
        <v>23.507393167791314</v>
      </c>
      <c r="S2223" s="31">
        <v>22.700001</v>
      </c>
      <c r="T2223" s="75">
        <f t="shared" ca="1" si="110"/>
        <v>3.5567935340236917E-2</v>
      </c>
      <c r="U2223" s="5">
        <f t="shared" ca="1" si="122"/>
        <v>44.5348988365051</v>
      </c>
      <c r="V2223" s="85">
        <v>44.74</v>
      </c>
      <c r="W2223" s="36">
        <f t="shared" ca="1" si="123"/>
        <v>-4.584290645840457E-3</v>
      </c>
      <c r="X2223" s="32">
        <f t="shared" si="18"/>
        <v>0.95109576619058012</v>
      </c>
      <c r="Y2223" s="72">
        <f t="shared" ca="1" si="124"/>
        <v>51200.688335793369</v>
      </c>
      <c r="Z2223" s="16">
        <v>51449.998699999996</v>
      </c>
      <c r="AA2223" s="36">
        <f t="shared" ca="1" si="125"/>
        <v>-4.8456826143054334E-3</v>
      </c>
      <c r="AB2223" s="72"/>
      <c r="AC2223" s="16"/>
      <c r="AD2223" s="36"/>
      <c r="AE2223" s="1">
        <f t="shared" si="141"/>
        <v>15</v>
      </c>
      <c r="AH2223" s="25" t="str">
        <f t="shared" ca="1" si="7"/>
        <v>-</v>
      </c>
      <c r="AI2223" s="15">
        <f t="shared" ca="1" si="8"/>
        <v>16.622527512725544</v>
      </c>
      <c r="AJ2223" s="15">
        <f t="shared" ca="1" si="9"/>
        <v>16.596712124560113</v>
      </c>
      <c r="AK2223" s="17">
        <f t="shared" ca="1" si="10"/>
        <v>9.1648998447867017E-2</v>
      </c>
      <c r="AL2223" s="17">
        <f t="shared" ca="1" si="11"/>
        <v>9.2101410346252133E-2</v>
      </c>
      <c r="AM2223" s="26">
        <f t="shared" ca="1" si="12"/>
        <v>1</v>
      </c>
      <c r="AN2223" s="26">
        <f t="shared" ca="1" si="13"/>
        <v>0</v>
      </c>
      <c r="AO2223" s="25">
        <f t="shared" si="20"/>
        <v>0</v>
      </c>
      <c r="AP2223" s="26">
        <f t="shared" si="21"/>
        <v>0</v>
      </c>
      <c r="AQ2223" s="25">
        <f t="shared" si="22"/>
        <v>0</v>
      </c>
      <c r="AR2223" s="26">
        <f t="shared" si="23"/>
        <v>0</v>
      </c>
      <c r="AT2223" s="74"/>
      <c r="AU2223">
        <f t="shared" si="121"/>
        <v>257249.99349999998</v>
      </c>
      <c r="AY2223">
        <v>10290</v>
      </c>
      <c r="AZ2223">
        <v>11725</v>
      </c>
      <c r="BA2223">
        <f t="shared" si="107"/>
        <v>117250</v>
      </c>
      <c r="BL2223" s="16">
        <v>46.9</v>
      </c>
      <c r="BM2223">
        <f t="shared" si="108"/>
        <v>469</v>
      </c>
    </row>
    <row r="2224" spans="1:65" x14ac:dyDescent="0.2">
      <c r="A2224" s="40">
        <v>41298</v>
      </c>
      <c r="B2224" s="13">
        <v>13.95</v>
      </c>
      <c r="C2224" s="14">
        <v>15.1</v>
      </c>
      <c r="D2224" s="31">
        <f t="shared" si="14"/>
        <v>1536.1006233867963</v>
      </c>
      <c r="E2224" s="31">
        <f t="shared" si="15"/>
        <v>499.38322203930306</v>
      </c>
      <c r="F2224" s="16">
        <f t="shared" si="0"/>
        <v>2035.4838454260994</v>
      </c>
      <c r="G2224" s="16">
        <f t="shared" si="1"/>
        <v>14.232139652759061</v>
      </c>
      <c r="H2224" s="17">
        <f t="shared" si="2"/>
        <v>7.6158940397351049E-2</v>
      </c>
      <c r="I2224">
        <v>12.69</v>
      </c>
      <c r="J2224" s="32">
        <f t="shared" si="16"/>
        <v>1.0143203808703214</v>
      </c>
      <c r="K2224" s="72">
        <f t="shared" ca="1" si="83"/>
        <v>363.86572175125929</v>
      </c>
      <c r="L2224" s="16">
        <v>364.79998799999998</v>
      </c>
      <c r="M2224" s="21">
        <f t="shared" ca="1" si="84"/>
        <v>-2.5610369503101475E-3</v>
      </c>
      <c r="N2224" s="72"/>
      <c r="O2224" s="16"/>
      <c r="P2224" s="21"/>
      <c r="Q2224" s="33">
        <f t="shared" si="17"/>
        <v>0.98567961912967861</v>
      </c>
      <c r="R2224" s="5">
        <f t="shared" ca="1" si="109"/>
        <v>23.169793081041959</v>
      </c>
      <c r="S2224" s="16">
        <v>22.57</v>
      </c>
      <c r="T2224" s="75">
        <f t="shared" ca="1" si="110"/>
        <v>2.6574793134335795E-2</v>
      </c>
      <c r="U2224" s="5">
        <f t="shared" ca="1" si="122"/>
        <v>43.895639285462678</v>
      </c>
      <c r="V2224" s="85">
        <v>44.48</v>
      </c>
      <c r="W2224" s="36">
        <f t="shared" ca="1" si="123"/>
        <v>-1.3137605992295829E-2</v>
      </c>
      <c r="X2224" s="32">
        <f t="shared" si="18"/>
        <v>1.0286407617406428</v>
      </c>
      <c r="Y2224" s="72">
        <f t="shared" ca="1" si="124"/>
        <v>52663.648863687122</v>
      </c>
      <c r="Z2224" s="16">
        <v>51899.998689</v>
      </c>
      <c r="AA2224" s="36">
        <f t="shared" ca="1" si="125"/>
        <v>1.4713876569884661E-2</v>
      </c>
      <c r="AB2224" s="72"/>
      <c r="AC2224" s="16"/>
      <c r="AD2224" s="36"/>
      <c r="AE2224" s="34">
        <f t="shared" si="141"/>
        <v>14</v>
      </c>
      <c r="AH2224" s="25" t="str">
        <f t="shared" ca="1" si="7"/>
        <v>-</v>
      </c>
      <c r="AI2224" s="15">
        <f t="shared" ca="1" si="8"/>
        <v>16.42967057702942</v>
      </c>
      <c r="AJ2224" s="15">
        <f t="shared" ca="1" si="9"/>
        <v>16.549071800617874</v>
      </c>
      <c r="AK2224" s="17">
        <f t="shared" ca="1" si="10"/>
        <v>8.7464518049957155E-2</v>
      </c>
      <c r="AL2224" s="17">
        <f t="shared" ca="1" si="11"/>
        <v>9.415864141838387E-2</v>
      </c>
      <c r="AM2224" s="26">
        <f t="shared" ca="1" si="12"/>
        <v>0</v>
      </c>
      <c r="AN2224" s="26">
        <f t="shared" ca="1" si="13"/>
        <v>0</v>
      </c>
      <c r="AO2224" s="25">
        <f t="shared" si="20"/>
        <v>0</v>
      </c>
      <c r="AP2224" s="26">
        <f t="shared" si="21"/>
        <v>0</v>
      </c>
      <c r="AQ2224" s="25">
        <f t="shared" si="22"/>
        <v>0</v>
      </c>
      <c r="AR2224" s="26">
        <f t="shared" si="23"/>
        <v>1</v>
      </c>
      <c r="AT2224" s="74"/>
      <c r="AU2224">
        <f t="shared" si="121"/>
        <v>259499.993445</v>
      </c>
      <c r="AY2224">
        <v>10380</v>
      </c>
      <c r="AZ2224">
        <v>11950</v>
      </c>
      <c r="BA2224">
        <f t="shared" si="107"/>
        <v>119500</v>
      </c>
      <c r="BL2224" s="16">
        <v>47.8</v>
      </c>
      <c r="BM2224">
        <f t="shared" si="108"/>
        <v>478</v>
      </c>
    </row>
    <row r="2225" spans="1:65" x14ac:dyDescent="0.2">
      <c r="A2225" s="44">
        <v>41299</v>
      </c>
      <c r="B2225" s="45">
        <v>14.1</v>
      </c>
      <c r="C2225" s="54">
        <v>15.15</v>
      </c>
      <c r="D2225" s="31">
        <f t="shared" si="14"/>
        <v>1426.3791502877393</v>
      </c>
      <c r="E2225" s="31">
        <f t="shared" si="15"/>
        <v>600.74842400829937</v>
      </c>
      <c r="F2225" s="31">
        <f t="shared" si="0"/>
        <v>2027.1275742960388</v>
      </c>
      <c r="G2225" s="31">
        <f t="shared" si="1"/>
        <v>14.411172248459875</v>
      </c>
      <c r="H2225" s="55">
        <f t="shared" si="2"/>
        <v>6.9306930693069368E-2</v>
      </c>
      <c r="I2225" s="1">
        <v>12.89</v>
      </c>
      <c r="J2225" s="32">
        <f t="shared" si="16"/>
        <v>1.0084225153879776</v>
      </c>
      <c r="K2225" s="72">
        <f t="shared" ca="1" si="83"/>
        <v>366.9154273752593</v>
      </c>
      <c r="L2225" s="31">
        <v>367.20001200000002</v>
      </c>
      <c r="M2225" s="21">
        <f t="shared" ca="1" si="84"/>
        <v>-7.7501256928258662E-4</v>
      </c>
      <c r="N2225" s="72"/>
      <c r="O2225" s="16"/>
      <c r="P2225" s="21"/>
      <c r="Q2225" s="33">
        <f t="shared" si="17"/>
        <v>0.99157748461202244</v>
      </c>
      <c r="R2225" s="5">
        <f t="shared" ca="1" si="109"/>
        <v>22.973688048780506</v>
      </c>
      <c r="S2225" s="31">
        <v>22.389999</v>
      </c>
      <c r="T2225" s="75">
        <f t="shared" ca="1" si="110"/>
        <v>2.6069186013831732E-2</v>
      </c>
      <c r="U2225" s="5">
        <f t="shared" ca="1" si="122"/>
        <v>43.524437459123781</v>
      </c>
      <c r="V2225" s="85">
        <v>44.14</v>
      </c>
      <c r="W2225" s="36">
        <f t="shared" ca="1" si="123"/>
        <v>-1.3945685112737178E-2</v>
      </c>
      <c r="X2225" s="32">
        <f t="shared" si="18"/>
        <v>1.0168450307759551</v>
      </c>
      <c r="Y2225" s="72">
        <f t="shared" ca="1" si="124"/>
        <v>53547.245305806471</v>
      </c>
      <c r="Z2225" s="16">
        <v>52799.998666</v>
      </c>
      <c r="AA2225" s="36">
        <f t="shared" ca="1" si="125"/>
        <v>1.4152398838745675E-2</v>
      </c>
      <c r="AB2225" s="72"/>
      <c r="AC2225" s="16"/>
      <c r="AD2225" s="36"/>
      <c r="AE2225" s="1">
        <f t="shared" si="141"/>
        <v>13</v>
      </c>
      <c r="AH2225" s="25" t="str">
        <f t="shared" ca="1" si="7"/>
        <v>-</v>
      </c>
      <c r="AI2225" s="15">
        <f t="shared" ca="1" si="8"/>
        <v>16.225504969797992</v>
      </c>
      <c r="AJ2225" s="15">
        <f t="shared" ca="1" si="9"/>
        <v>16.515764717119186</v>
      </c>
      <c r="AK2225" s="17">
        <f t="shared" ca="1" si="10"/>
        <v>8.3421131255137324E-2</v>
      </c>
      <c r="AL2225" s="17">
        <f t="shared" ca="1" si="11"/>
        <v>9.4199279810581293E-2</v>
      </c>
      <c r="AM2225" s="26">
        <f t="shared" ca="1" si="12"/>
        <v>0</v>
      </c>
      <c r="AN2225" s="26">
        <f t="shared" ca="1" si="13"/>
        <v>0</v>
      </c>
      <c r="AO2225" s="25">
        <f t="shared" si="20"/>
        <v>0</v>
      </c>
      <c r="AP2225" s="26">
        <f t="shared" si="21"/>
        <v>0</v>
      </c>
      <c r="AQ2225" s="25">
        <f t="shared" si="22"/>
        <v>0</v>
      </c>
      <c r="AR2225" s="26">
        <f t="shared" si="23"/>
        <v>1</v>
      </c>
      <c r="AT2225" s="74"/>
      <c r="AU2225">
        <f t="shared" si="121"/>
        <v>263999.99332999997</v>
      </c>
      <c r="AY2225">
        <v>10560</v>
      </c>
      <c r="AZ2225">
        <v>12000</v>
      </c>
      <c r="BA2225">
        <f t="shared" si="107"/>
        <v>120000</v>
      </c>
      <c r="BL2225" s="16">
        <v>48</v>
      </c>
      <c r="BM2225">
        <f t="shared" si="108"/>
        <v>480</v>
      </c>
    </row>
    <row r="2226" spans="1:65" x14ac:dyDescent="0.2">
      <c r="A2226" s="44">
        <v>41302</v>
      </c>
      <c r="B2226" s="45">
        <v>14.6</v>
      </c>
      <c r="C2226" s="54">
        <v>15.35</v>
      </c>
      <c r="D2226" s="31">
        <f t="shared" si="14"/>
        <v>1316.6576771886826</v>
      </c>
      <c r="E2226" s="31">
        <f t="shared" si="15"/>
        <v>702.86543857573838</v>
      </c>
      <c r="F2226" s="31">
        <f t="shared" si="0"/>
        <v>2019.5231157644209</v>
      </c>
      <c r="G2226" s="31">
        <f t="shared" si="1"/>
        <v>14.861026514040304</v>
      </c>
      <c r="H2226" s="55">
        <f t="shared" si="2"/>
        <v>4.8859934853420217E-2</v>
      </c>
      <c r="I2226" s="1">
        <v>13.57</v>
      </c>
      <c r="J2226" s="32">
        <f t="shared" si="16"/>
        <v>1.0273472132996471</v>
      </c>
      <c r="K2226" s="72">
        <f t="shared" ca="1" si="83"/>
        <v>376.93417435312301</v>
      </c>
      <c r="L2226" s="31">
        <v>377.11999500000002</v>
      </c>
      <c r="M2226" s="21">
        <f t="shared" ca="1" si="84"/>
        <v>-4.9273612998696858E-4</v>
      </c>
      <c r="N2226" s="72"/>
      <c r="O2226" s="16"/>
      <c r="P2226" s="21"/>
      <c r="Q2226" s="33">
        <f t="shared" si="17"/>
        <v>0.97265278670035282</v>
      </c>
      <c r="R2226" s="5">
        <f t="shared" ca="1" si="109"/>
        <v>22.344490820551812</v>
      </c>
      <c r="S2226" s="16">
        <v>21.83</v>
      </c>
      <c r="T2226" s="75">
        <f t="shared" ca="1" si="110"/>
        <v>2.3568063241035893E-2</v>
      </c>
      <c r="U2226" s="5">
        <f t="shared" ca="1" si="122"/>
        <v>42.332716055685474</v>
      </c>
      <c r="V2226" s="85">
        <v>42.9</v>
      </c>
      <c r="W2226" s="36">
        <f t="shared" ca="1" si="123"/>
        <v>-1.3223401965373544E-2</v>
      </c>
      <c r="X2226" s="32">
        <f t="shared" si="18"/>
        <v>1.0546944265992944</v>
      </c>
      <c r="Y2226" s="72">
        <f t="shared" ca="1" si="124"/>
        <v>56472.264322688839</v>
      </c>
      <c r="Z2226" s="16">
        <v>55749.998592000004</v>
      </c>
      <c r="AA2226" s="36">
        <f t="shared" ca="1" si="125"/>
        <v>1.295543944269228E-2</v>
      </c>
      <c r="AB2226" s="72"/>
      <c r="AC2226" s="16"/>
      <c r="AD2226" s="36"/>
      <c r="AE2226" s="1">
        <f t="shared" si="141"/>
        <v>12</v>
      </c>
      <c r="AH2226" s="25" t="str">
        <f t="shared" ca="1" si="7"/>
        <v>-</v>
      </c>
      <c r="AI2226" s="15">
        <f t="shared" ca="1" si="8"/>
        <v>16.004084017747385</v>
      </c>
      <c r="AJ2226" s="15">
        <f t="shared" ca="1" si="9"/>
        <v>16.478534363528045</v>
      </c>
      <c r="AK2226" s="17">
        <f t="shared" ca="1" si="10"/>
        <v>7.8819355691491663E-2</v>
      </c>
      <c r="AL2226" s="17">
        <f t="shared" ca="1" si="11"/>
        <v>9.3381344322990834E-2</v>
      </c>
      <c r="AM2226" s="26">
        <f t="shared" ca="1" si="12"/>
        <v>0</v>
      </c>
      <c r="AN2226" s="26">
        <f t="shared" ca="1" si="13"/>
        <v>0</v>
      </c>
      <c r="AO2226" s="25">
        <f t="shared" si="20"/>
        <v>0</v>
      </c>
      <c r="AP2226" s="26">
        <f t="shared" si="21"/>
        <v>0</v>
      </c>
      <c r="AQ2226" s="25">
        <f t="shared" si="22"/>
        <v>0</v>
      </c>
      <c r="AR2226" s="26">
        <f t="shared" si="23"/>
        <v>1</v>
      </c>
      <c r="AT2226" s="74"/>
      <c r="AU2226">
        <f t="shared" si="121"/>
        <v>278749.99296</v>
      </c>
      <c r="AY2226">
        <v>11150</v>
      </c>
      <c r="AZ2226">
        <v>12650</v>
      </c>
      <c r="BA2226">
        <f t="shared" si="107"/>
        <v>126500</v>
      </c>
      <c r="BL2226" s="16">
        <v>50.6</v>
      </c>
      <c r="BM2226">
        <f t="shared" si="108"/>
        <v>506</v>
      </c>
    </row>
    <row r="2227" spans="1:65" x14ac:dyDescent="0.2">
      <c r="A2227" s="40">
        <v>41303</v>
      </c>
      <c r="B2227" s="13">
        <v>14.05</v>
      </c>
      <c r="C2227" s="14">
        <v>14.95</v>
      </c>
      <c r="D2227" s="31">
        <f t="shared" si="14"/>
        <v>1206.9362040896258</v>
      </c>
      <c r="E2227" s="31">
        <f t="shared" si="15"/>
        <v>807.22592764715409</v>
      </c>
      <c r="F2227" s="16">
        <f t="shared" si="0"/>
        <v>2014.1621317367799</v>
      </c>
      <c r="G2227" s="16">
        <f t="shared" si="1"/>
        <v>14.410697544370963</v>
      </c>
      <c r="H2227" s="17">
        <f t="shared" si="2"/>
        <v>6.020066889632103E-2</v>
      </c>
      <c r="I2227">
        <v>13.31</v>
      </c>
      <c r="J2227" s="32">
        <f t="shared" si="16"/>
        <v>0.96712317907805168</v>
      </c>
      <c r="K2227" s="72">
        <f t="shared" ca="1" si="83"/>
        <v>364.52691536576395</v>
      </c>
      <c r="L2227" s="16">
        <v>365.76001000000002</v>
      </c>
      <c r="M2227" s="21">
        <f t="shared" ca="1" si="84"/>
        <v>-3.3713216331005334E-3</v>
      </c>
      <c r="N2227" s="72"/>
      <c r="O2227" s="16"/>
      <c r="P2227" s="21"/>
      <c r="Q2227" s="33">
        <f t="shared" si="17"/>
        <v>1.0328768209219483</v>
      </c>
      <c r="R2227" s="5">
        <f t="shared" ca="1" si="109"/>
        <v>23.07814519862232</v>
      </c>
      <c r="S2227" s="16">
        <v>22.459999</v>
      </c>
      <c r="T2227" s="75">
        <f t="shared" ca="1" si="110"/>
        <v>2.7522093773126161E-2</v>
      </c>
      <c r="U2227" s="5">
        <f t="shared" ca="1" si="122"/>
        <v>43.722984254027679</v>
      </c>
      <c r="V2227" s="85">
        <v>44.26</v>
      </c>
      <c r="W2227" s="36">
        <f t="shared" ca="1" si="123"/>
        <v>-1.2133207093816512E-2</v>
      </c>
      <c r="X2227" s="32">
        <f t="shared" si="18"/>
        <v>0.93424635815610346</v>
      </c>
      <c r="Y2227" s="72">
        <f t="shared" ca="1" si="124"/>
        <v>52755.535044897078</v>
      </c>
      <c r="Z2227" s="16">
        <v>52249.998679999997</v>
      </c>
      <c r="AA2227" s="36">
        <f t="shared" ca="1" si="125"/>
        <v>9.6753373716464471E-3</v>
      </c>
      <c r="AB2227" s="72"/>
      <c r="AC2227" s="16"/>
      <c r="AD2227" s="36"/>
      <c r="AE2227" s="34">
        <f t="shared" si="141"/>
        <v>11</v>
      </c>
      <c r="AH2227" s="25" t="str">
        <f t="shared" ca="1" si="7"/>
        <v>-</v>
      </c>
      <c r="AI2227" s="15">
        <f t="shared" ca="1" si="8"/>
        <v>15.776882026461706</v>
      </c>
      <c r="AJ2227" s="15">
        <f t="shared" ca="1" si="9"/>
        <v>16.443474123323401</v>
      </c>
      <c r="AK2227" s="17">
        <f t="shared" ca="1" si="10"/>
        <v>7.1981634863373389E-2</v>
      </c>
      <c r="AL2227" s="17">
        <f t="shared" ca="1" si="11"/>
        <v>9.1904365170927094E-2</v>
      </c>
      <c r="AM2227" s="26">
        <f t="shared" ca="1" si="12"/>
        <v>0</v>
      </c>
      <c r="AN2227" s="26">
        <f t="shared" ca="1" si="13"/>
        <v>0</v>
      </c>
      <c r="AO2227" s="25">
        <f t="shared" si="20"/>
        <v>0</v>
      </c>
      <c r="AP2227" s="26">
        <f t="shared" si="21"/>
        <v>0</v>
      </c>
      <c r="AQ2227" s="25">
        <f t="shared" si="22"/>
        <v>0</v>
      </c>
      <c r="AR2227" s="26">
        <f t="shared" si="23"/>
        <v>1</v>
      </c>
      <c r="AT2227" s="74"/>
      <c r="AU2227">
        <f t="shared" si="121"/>
        <v>261249.99339999998</v>
      </c>
      <c r="AY2227">
        <v>10450</v>
      </c>
      <c r="AZ2227">
        <v>11900</v>
      </c>
      <c r="BA2227">
        <f t="shared" si="107"/>
        <v>119000</v>
      </c>
      <c r="BL2227" s="16">
        <v>47.6</v>
      </c>
      <c r="BM2227">
        <f t="shared" si="108"/>
        <v>476</v>
      </c>
    </row>
    <row r="2228" spans="1:65" x14ac:dyDescent="0.2">
      <c r="A2228" s="40">
        <v>41304</v>
      </c>
      <c r="B2228" s="13">
        <v>15.15</v>
      </c>
      <c r="C2228" s="14">
        <v>15.8</v>
      </c>
      <c r="D2228" s="31">
        <f t="shared" si="14"/>
        <v>1097.2147309905688</v>
      </c>
      <c r="E2228" s="31">
        <f t="shared" si="15"/>
        <v>910.34209467335813</v>
      </c>
      <c r="F2228" s="16">
        <f t="shared" si="0"/>
        <v>2007.5568256639269</v>
      </c>
      <c r="G2228" s="16">
        <f t="shared" si="1"/>
        <v>15.444747503021238</v>
      </c>
      <c r="H2228" s="17">
        <f t="shared" si="2"/>
        <v>4.1139240506329111E-2</v>
      </c>
      <c r="I2228">
        <v>14.32</v>
      </c>
      <c r="J2228" s="32">
        <f t="shared" si="16"/>
        <v>1.0682409695487833</v>
      </c>
      <c r="K2228" s="72">
        <f t="shared" ca="1" si="83"/>
        <v>389.38671033381513</v>
      </c>
      <c r="L2228" s="16">
        <v>388.32000699999998</v>
      </c>
      <c r="M2228" s="21">
        <f t="shared" ca="1" si="84"/>
        <v>2.7469698047650568E-3</v>
      </c>
      <c r="N2228" s="72"/>
      <c r="O2228" s="16"/>
      <c r="P2228" s="21"/>
      <c r="Q2228" s="33">
        <f t="shared" si="17"/>
        <v>0.93175903045121666</v>
      </c>
      <c r="R2228" s="5">
        <f t="shared" ca="1" si="109"/>
        <v>21.502374396925752</v>
      </c>
      <c r="S2228" s="16">
        <v>21.07</v>
      </c>
      <c r="T2228" s="75">
        <f t="shared" ca="1" si="110"/>
        <v>2.052085414930005E-2</v>
      </c>
      <c r="U2228" s="5">
        <f t="shared" ca="1" si="122"/>
        <v>40.737890689876927</v>
      </c>
      <c r="V2228" s="85">
        <v>41.47</v>
      </c>
      <c r="W2228" s="36">
        <f t="shared" ca="1" si="123"/>
        <v>-1.7653950087366085E-2</v>
      </c>
      <c r="X2228" s="32">
        <f t="shared" si="18"/>
        <v>1.1364819390975667</v>
      </c>
      <c r="Y2228" s="72">
        <f t="shared" ca="1" si="124"/>
        <v>59951.76689283688</v>
      </c>
      <c r="Z2228" s="16">
        <v>58949.998510999998</v>
      </c>
      <c r="AA2228" s="36">
        <f t="shared" ca="1" si="125"/>
        <v>1.6993526838680981E-2</v>
      </c>
      <c r="AB2228" s="72"/>
      <c r="AC2228" s="16"/>
      <c r="AD2228" s="36"/>
      <c r="AE2228" s="34">
        <f t="shared" si="141"/>
        <v>10</v>
      </c>
      <c r="AH2228" s="25" t="str">
        <f t="shared" ca="1" si="7"/>
        <v>-</v>
      </c>
      <c r="AI2228" s="15">
        <f t="shared" ca="1" si="8"/>
        <v>15.45431692766727</v>
      </c>
      <c r="AJ2228" s="15">
        <f t="shared" ca="1" si="9"/>
        <v>16.437853712393643</v>
      </c>
      <c r="AK2228" s="17">
        <f t="shared" ca="1" si="10"/>
        <v>6.4227785337371959E-2</v>
      </c>
      <c r="AL2228" s="17">
        <f t="shared" ca="1" si="11"/>
        <v>8.8016601137223108E-2</v>
      </c>
      <c r="AM2228" s="26">
        <f t="shared" ca="1" si="12"/>
        <v>0</v>
      </c>
      <c r="AN2228" s="26">
        <f t="shared" ca="1" si="13"/>
        <v>0</v>
      </c>
      <c r="AO2228" s="25">
        <f t="shared" si="20"/>
        <v>0</v>
      </c>
      <c r="AP2228" s="26">
        <f t="shared" si="21"/>
        <v>0</v>
      </c>
      <c r="AQ2228" s="25">
        <f t="shared" si="22"/>
        <v>0</v>
      </c>
      <c r="AR2228" s="26">
        <f t="shared" si="23"/>
        <v>1</v>
      </c>
      <c r="AT2228" s="74"/>
      <c r="AU2228">
        <f t="shared" si="121"/>
        <v>294749.992555</v>
      </c>
      <c r="AY2228">
        <v>11790</v>
      </c>
      <c r="AZ2228">
        <v>13350</v>
      </c>
      <c r="BA2228">
        <f t="shared" si="107"/>
        <v>133500</v>
      </c>
      <c r="BL2228" s="16">
        <v>53.4</v>
      </c>
      <c r="BM2228">
        <f t="shared" si="108"/>
        <v>534</v>
      </c>
    </row>
    <row r="2229" spans="1:65" x14ac:dyDescent="0.2">
      <c r="A2229" s="40">
        <v>41305</v>
      </c>
      <c r="B2229" s="13">
        <v>14.9</v>
      </c>
      <c r="C2229" s="14">
        <v>15.75</v>
      </c>
      <c r="D2229" s="31">
        <f t="shared" si="14"/>
        <v>987.49325789151192</v>
      </c>
      <c r="E2229" s="31">
        <f t="shared" si="15"/>
        <v>1015.5497097018842</v>
      </c>
      <c r="F2229" s="16">
        <f t="shared" si="0"/>
        <v>2003.042967593396</v>
      </c>
      <c r="G2229" s="16">
        <f t="shared" si="1"/>
        <v>15.330952938709915</v>
      </c>
      <c r="H2229" s="17">
        <f t="shared" si="2"/>
        <v>5.3968253968253999E-2</v>
      </c>
      <c r="I2229">
        <v>14.38</v>
      </c>
      <c r="J2229" s="32">
        <f t="shared" si="16"/>
        <v>0.99040028379598277</v>
      </c>
      <c r="K2229" s="72">
        <f t="shared" ca="1" si="83"/>
        <v>385.63298629590525</v>
      </c>
      <c r="L2229" s="16">
        <v>389.44000199999999</v>
      </c>
      <c r="M2229" s="21">
        <f t="shared" ca="1" si="84"/>
        <v>-9.7756154594892848E-3</v>
      </c>
      <c r="N2229" s="72"/>
      <c r="O2229" s="16"/>
      <c r="P2229" s="21"/>
      <c r="Q2229" s="33">
        <f t="shared" si="17"/>
        <v>1.0095997162040171</v>
      </c>
      <c r="R2229" s="5">
        <f t="shared" ca="1" si="109"/>
        <v>21.70788672916364</v>
      </c>
      <c r="S2229" s="16">
        <v>20.940000999999999</v>
      </c>
      <c r="T2229" s="75">
        <f t="shared" ca="1" si="110"/>
        <v>3.6670758953814817E-2</v>
      </c>
      <c r="U2229" s="5">
        <f t="shared" ca="1" si="122"/>
        <v>41.127554811383526</v>
      </c>
      <c r="V2229" s="85">
        <v>41.28</v>
      </c>
      <c r="W2229" s="36">
        <f t="shared" ca="1" si="123"/>
        <v>-3.6929551505929139E-3</v>
      </c>
      <c r="X2229" s="32">
        <f t="shared" si="18"/>
        <v>0.98080056759196566</v>
      </c>
      <c r="Y2229" s="72">
        <f t="shared" ca="1" si="124"/>
        <v>58796.857136746796</v>
      </c>
      <c r="Z2229" s="16">
        <v>59249.998503000003</v>
      </c>
      <c r="AA2229" s="36">
        <f t="shared" ca="1" si="125"/>
        <v>-7.647955741809224E-3</v>
      </c>
      <c r="AB2229" s="72"/>
      <c r="AC2229" s="16"/>
      <c r="AD2229" s="36"/>
      <c r="AE2229" s="34">
        <f t="shared" si="141"/>
        <v>9</v>
      </c>
      <c r="AH2229" s="25" t="str">
        <f t="shared" ca="1" si="7"/>
        <v>-</v>
      </c>
      <c r="AI2229" s="15">
        <f t="shared" ca="1" si="8"/>
        <v>15.326836513385558</v>
      </c>
      <c r="AJ2229" s="15">
        <f t="shared" ca="1" si="9"/>
        <v>16.421072986852231</v>
      </c>
      <c r="AK2229" s="17">
        <f t="shared" ca="1" si="10"/>
        <v>5.8272328219124127E-2</v>
      </c>
      <c r="AL2229" s="17">
        <f t="shared" ca="1" si="11"/>
        <v>8.4550711235163015E-2</v>
      </c>
      <c r="AM2229" s="26">
        <f t="shared" ca="1" si="12"/>
        <v>0</v>
      </c>
      <c r="AN2229" s="26">
        <f t="shared" ca="1" si="13"/>
        <v>0</v>
      </c>
      <c r="AO2229" s="25">
        <f t="shared" si="20"/>
        <v>0</v>
      </c>
      <c r="AP2229" s="26">
        <f t="shared" si="21"/>
        <v>0</v>
      </c>
      <c r="AQ2229" s="25">
        <f t="shared" si="22"/>
        <v>0</v>
      </c>
      <c r="AR2229" s="26">
        <f t="shared" si="23"/>
        <v>1</v>
      </c>
      <c r="AT2229" s="74"/>
      <c r="AU2229">
        <f t="shared" si="121"/>
        <v>296249.99251499999</v>
      </c>
      <c r="AY2229">
        <v>11850</v>
      </c>
      <c r="AZ2229">
        <v>13350</v>
      </c>
      <c r="BA2229">
        <f t="shared" si="107"/>
        <v>133500</v>
      </c>
      <c r="BL2229" s="16">
        <v>53.4</v>
      </c>
      <c r="BM2229">
        <f t="shared" si="108"/>
        <v>534</v>
      </c>
    </row>
    <row r="2230" spans="1:65" x14ac:dyDescent="0.2">
      <c r="A2230" s="40">
        <v>41306</v>
      </c>
      <c r="B2230" s="13">
        <v>14.3</v>
      </c>
      <c r="C2230" s="14">
        <v>15.4</v>
      </c>
      <c r="D2230" s="31">
        <f t="shared" si="14"/>
        <v>877.77178479245504</v>
      </c>
      <c r="E2230" s="31">
        <f t="shared" si="15"/>
        <v>1119.3497064749604</v>
      </c>
      <c r="F2230" s="16">
        <f t="shared" si="0"/>
        <v>1997.1214912674154</v>
      </c>
      <c r="G2230" s="16">
        <f t="shared" si="1"/>
        <v>14.916529681597417</v>
      </c>
      <c r="H2230" s="17">
        <f t="shared" si="2"/>
        <v>7.1428571428571397E-2</v>
      </c>
      <c r="I2230" s="16">
        <v>12.9</v>
      </c>
      <c r="J2230" s="32">
        <f t="shared" si="16"/>
        <v>0.97009187197974578</v>
      </c>
      <c r="K2230" s="72">
        <f t="shared" ca="1" si="83"/>
        <v>374.08417428896456</v>
      </c>
      <c r="L2230" s="16">
        <v>369.44000199999999</v>
      </c>
      <c r="M2230" s="21">
        <f t="shared" ca="1" si="84"/>
        <v>1.2570843070113909E-2</v>
      </c>
      <c r="N2230" s="72"/>
      <c r="O2230" s="16"/>
      <c r="P2230" s="21"/>
      <c r="Q2230" s="33">
        <f t="shared" si="17"/>
        <v>1.0299081280202542</v>
      </c>
      <c r="R2230" s="5">
        <f t="shared" ca="1" si="109"/>
        <v>22.356197615919488</v>
      </c>
      <c r="S2230" s="16">
        <v>22.040001</v>
      </c>
      <c r="T2230" s="75">
        <f t="shared" ca="1" si="110"/>
        <v>1.4346488274636991E-2</v>
      </c>
      <c r="U2230" s="5">
        <f t="shared" ca="1" si="122"/>
        <v>42.356152854949457</v>
      </c>
      <c r="V2230" s="85">
        <v>43.37</v>
      </c>
      <c r="W2230" s="36">
        <f t="shared" ca="1" si="123"/>
        <v>-2.3376692299989409E-2</v>
      </c>
      <c r="X2230" s="32">
        <f t="shared" si="18"/>
        <v>0.94018374395949145</v>
      </c>
      <c r="Y2230" s="72">
        <f t="shared" ca="1" si="124"/>
        <v>55276.211135972204</v>
      </c>
      <c r="Z2230" s="16">
        <v>53199.998656000003</v>
      </c>
      <c r="AA2230" s="36">
        <f t="shared" ca="1" si="125"/>
        <v>3.9026551361351226E-2</v>
      </c>
      <c r="AB2230" s="72"/>
      <c r="AC2230" s="16"/>
      <c r="AD2230" s="36"/>
      <c r="AE2230" s="34">
        <f t="shared" si="141"/>
        <v>8</v>
      </c>
      <c r="AH2230" s="25" t="str">
        <f t="shared" ca="1" si="7"/>
        <v>-</v>
      </c>
      <c r="AI2230" s="15">
        <f t="shared" ca="1" si="8"/>
        <v>15.270216883921112</v>
      </c>
      <c r="AJ2230" s="15">
        <f t="shared" ca="1" si="9"/>
        <v>16.373978669032688</v>
      </c>
      <c r="AK2230" s="17">
        <f t="shared" ca="1" si="10"/>
        <v>5.7483933390994189E-2</v>
      </c>
      <c r="AL2230" s="17">
        <f t="shared" ca="1" si="11"/>
        <v>8.2536338412863355E-2</v>
      </c>
      <c r="AM2230" s="26">
        <f t="shared" ca="1" si="12"/>
        <v>0</v>
      </c>
      <c r="AN2230" s="26">
        <f t="shared" ca="1" si="13"/>
        <v>0</v>
      </c>
      <c r="AO2230" s="25">
        <f t="shared" si="20"/>
        <v>0</v>
      </c>
      <c r="AP2230" s="26">
        <f t="shared" si="21"/>
        <v>0</v>
      </c>
      <c r="AQ2230" s="25">
        <f t="shared" si="22"/>
        <v>0</v>
      </c>
      <c r="AR2230" s="26">
        <f t="shared" si="23"/>
        <v>1</v>
      </c>
      <c r="AT2230" s="74"/>
      <c r="AU2230">
        <f t="shared" si="121"/>
        <v>265999.99328</v>
      </c>
      <c r="AY2230">
        <v>10640</v>
      </c>
      <c r="AZ2230">
        <v>12250</v>
      </c>
      <c r="BA2230">
        <f t="shared" si="107"/>
        <v>122500</v>
      </c>
      <c r="BL2230" s="16">
        <v>49</v>
      </c>
      <c r="BM2230">
        <f t="shared" si="108"/>
        <v>490</v>
      </c>
    </row>
    <row r="2231" spans="1:65" x14ac:dyDescent="0.2">
      <c r="A2231" s="44">
        <v>41309</v>
      </c>
      <c r="B2231" s="45">
        <v>15.3</v>
      </c>
      <c r="C2231" s="54">
        <v>15.9</v>
      </c>
      <c r="D2231" s="31">
        <f t="shared" si="14"/>
        <v>768.05031169339816</v>
      </c>
      <c r="E2231" s="31">
        <f t="shared" si="15"/>
        <v>1221.2339314955132</v>
      </c>
      <c r="F2231" s="31">
        <f t="shared" si="0"/>
        <v>1989.2842431889112</v>
      </c>
      <c r="G2231" s="31">
        <f t="shared" si="1"/>
        <v>15.668343720313541</v>
      </c>
      <c r="H2231" s="55">
        <f t="shared" si="2"/>
        <v>3.7735849056603765E-2</v>
      </c>
      <c r="I2231" s="31">
        <v>14.67</v>
      </c>
      <c r="J2231" s="32">
        <f t="shared" si="16"/>
        <v>1.0462793431103501</v>
      </c>
      <c r="K2231" s="72">
        <f t="shared" ca="1" si="83"/>
        <v>391.38058769020114</v>
      </c>
      <c r="L2231" s="31">
        <v>394.88000499999998</v>
      </c>
      <c r="M2231" s="21">
        <f t="shared" ca="1" si="84"/>
        <v>-8.8619764624416567E-3</v>
      </c>
      <c r="N2231" s="72"/>
      <c r="O2231" s="16"/>
      <c r="P2231" s="21"/>
      <c r="Q2231" s="33">
        <f t="shared" si="17"/>
        <v>0.95372065688965002</v>
      </c>
      <c r="R2231" s="5">
        <f t="shared" ca="1" si="109"/>
        <v>21.320679247350878</v>
      </c>
      <c r="S2231" s="16">
        <v>20.610001</v>
      </c>
      <c r="T2231" s="75">
        <f t="shared" ca="1" si="110"/>
        <v>3.4482203438557679E-2</v>
      </c>
      <c r="U2231" s="5">
        <f t="shared" ca="1" si="122"/>
        <v>40.394554951701309</v>
      </c>
      <c r="V2231" s="85">
        <v>40.54</v>
      </c>
      <c r="W2231" s="36">
        <f t="shared" ca="1" si="123"/>
        <v>-3.5876923605991612E-3</v>
      </c>
      <c r="X2231" s="32">
        <f t="shared" si="18"/>
        <v>1.0925586862207</v>
      </c>
      <c r="Y2231" s="72">
        <f t="shared" ca="1" si="124"/>
        <v>60388.529998219492</v>
      </c>
      <c r="Z2231" s="16">
        <v>60499.998471999999</v>
      </c>
      <c r="AA2231" s="36">
        <f t="shared" ca="1" si="125"/>
        <v>-1.8424541586078891E-3</v>
      </c>
      <c r="AB2231" s="72"/>
      <c r="AC2231" s="16"/>
      <c r="AD2231" s="36"/>
      <c r="AE2231" s="1">
        <f t="shared" si="141"/>
        <v>7</v>
      </c>
      <c r="AH2231" s="25" t="str">
        <f t="shared" ca="1" si="7"/>
        <v>-</v>
      </c>
      <c r="AI2231" s="15">
        <f t="shared" ca="1" si="8"/>
        <v>15.234500959144704</v>
      </c>
      <c r="AJ2231" s="15">
        <f t="shared" ca="1" si="9"/>
        <v>16.340159361825176</v>
      </c>
      <c r="AK2231" s="17">
        <f t="shared" ca="1" si="10"/>
        <v>5.2222086451583251E-2</v>
      </c>
      <c r="AL2231" s="17">
        <f t="shared" ca="1" si="11"/>
        <v>7.751905258138557E-2</v>
      </c>
      <c r="AM2231" s="26">
        <f t="shared" ca="1" si="12"/>
        <v>0</v>
      </c>
      <c r="AN2231" s="26">
        <f t="shared" ca="1" si="13"/>
        <v>0</v>
      </c>
      <c r="AO2231" s="25">
        <f t="shared" si="20"/>
        <v>0</v>
      </c>
      <c r="AP2231" s="26">
        <f t="shared" si="21"/>
        <v>0</v>
      </c>
      <c r="AQ2231" s="25">
        <f t="shared" si="22"/>
        <v>0</v>
      </c>
      <c r="AR2231" s="26">
        <f t="shared" si="23"/>
        <v>0</v>
      </c>
      <c r="AT2231" s="74"/>
      <c r="AU2231">
        <f t="shared" si="121"/>
        <v>302499.99235999997</v>
      </c>
      <c r="AY2231">
        <v>12100</v>
      </c>
      <c r="AZ2231">
        <v>13625</v>
      </c>
      <c r="BA2231">
        <f t="shared" si="107"/>
        <v>136250</v>
      </c>
      <c r="BL2231" s="16">
        <v>54.5</v>
      </c>
      <c r="BM2231">
        <f t="shared" si="108"/>
        <v>545</v>
      </c>
    </row>
    <row r="2232" spans="1:65" x14ac:dyDescent="0.2">
      <c r="A2232" s="44">
        <v>41310</v>
      </c>
      <c r="B2232" s="45">
        <v>14.4</v>
      </c>
      <c r="C2232" s="54">
        <v>15.6</v>
      </c>
      <c r="D2232" s="31">
        <f t="shared" si="14"/>
        <v>658.32883859434128</v>
      </c>
      <c r="E2232" s="31">
        <f t="shared" si="15"/>
        <v>1326.8149716474359</v>
      </c>
      <c r="F2232" s="31">
        <f t="shared" si="0"/>
        <v>1985.1438102417771</v>
      </c>
      <c r="G2232" s="31">
        <f t="shared" si="1"/>
        <v>15.202046661688962</v>
      </c>
      <c r="H2232" s="55">
        <f t="shared" si="2"/>
        <v>7.6923076923076872E-2</v>
      </c>
      <c r="I2232" s="31">
        <v>13.72</v>
      </c>
      <c r="J2232" s="32">
        <f t="shared" si="16"/>
        <v>0.96822011797312058</v>
      </c>
      <c r="K2232" s="72">
        <f t="shared" ca="1" si="83"/>
        <v>378.92711005698948</v>
      </c>
      <c r="L2232" s="31">
        <v>378.72000100000002</v>
      </c>
      <c r="M2232" s="21">
        <f t="shared" ca="1" si="84"/>
        <v>5.4686590737903021E-4</v>
      </c>
      <c r="N2232" s="72"/>
      <c r="O2232" s="16"/>
      <c r="P2232" s="21"/>
      <c r="Q2232" s="33">
        <f t="shared" si="17"/>
        <v>1.0317798820268793</v>
      </c>
      <c r="R2232" s="5">
        <f t="shared" ca="1" si="109"/>
        <v>21.99733150048867</v>
      </c>
      <c r="S2232" s="16">
        <v>21.49</v>
      </c>
      <c r="T2232" s="75">
        <f t="shared" ca="1" si="110"/>
        <v>2.3607794345680392E-2</v>
      </c>
      <c r="U2232" s="5">
        <f t="shared" ca="1" si="122"/>
        <v>41.676862268305513</v>
      </c>
      <c r="V2232" s="85">
        <v>42.3</v>
      </c>
      <c r="W2232" s="36">
        <f t="shared" ca="1" si="123"/>
        <v>-1.4731388456134384E-2</v>
      </c>
      <c r="X2232" s="32">
        <f t="shared" si="18"/>
        <v>0.93644023594624115</v>
      </c>
      <c r="Y2232" s="72">
        <f t="shared" ca="1" si="124"/>
        <v>56546.527531072985</v>
      </c>
      <c r="Z2232" s="16">
        <v>55699.998592999997</v>
      </c>
      <c r="AA2232" s="36">
        <f t="shared" ca="1" si="125"/>
        <v>1.5198006453439558E-2</v>
      </c>
      <c r="AB2232" s="72"/>
      <c r="AC2232" s="16"/>
      <c r="AD2232" s="36"/>
      <c r="AE2232" s="1">
        <f t="shared" si="141"/>
        <v>6</v>
      </c>
      <c r="AH2232" s="25" t="str">
        <f t="shared" ca="1" si="7"/>
        <v>-</v>
      </c>
      <c r="AI2232" s="15">
        <f t="shared" ca="1" si="8"/>
        <v>15.193278122282807</v>
      </c>
      <c r="AJ2232" s="15">
        <f t="shared" ca="1" si="9"/>
        <v>16.304572346717812</v>
      </c>
      <c r="AK2232" s="17">
        <f t="shared" ca="1" si="10"/>
        <v>5.6899276796526031E-2</v>
      </c>
      <c r="AL2232" s="17">
        <f t="shared" ca="1" si="11"/>
        <v>7.5100182389077869E-2</v>
      </c>
      <c r="AM2232" s="26">
        <f t="shared" ca="1" si="12"/>
        <v>0</v>
      </c>
      <c r="AN2232" s="26">
        <f t="shared" ca="1" si="13"/>
        <v>0</v>
      </c>
      <c r="AO2232" s="25">
        <f t="shared" si="20"/>
        <v>0</v>
      </c>
      <c r="AP2232" s="26">
        <f t="shared" si="21"/>
        <v>0</v>
      </c>
      <c r="AQ2232" s="25">
        <f t="shared" si="22"/>
        <v>0</v>
      </c>
      <c r="AR2232" s="26">
        <f t="shared" si="23"/>
        <v>0</v>
      </c>
      <c r="AT2232" s="74"/>
      <c r="AU2232">
        <f t="shared" si="121"/>
        <v>278499.99296499998</v>
      </c>
      <c r="AY2232">
        <v>11140</v>
      </c>
      <c r="AZ2232">
        <v>12675</v>
      </c>
      <c r="BA2232">
        <f t="shared" si="107"/>
        <v>126750</v>
      </c>
      <c r="BL2232" s="16">
        <v>50.7</v>
      </c>
      <c r="BM2232">
        <f t="shared" si="108"/>
        <v>507</v>
      </c>
    </row>
    <row r="2233" spans="1:65" x14ac:dyDescent="0.2">
      <c r="A2233" s="40">
        <v>41311</v>
      </c>
      <c r="B2233" s="13">
        <v>14.15</v>
      </c>
      <c r="C2233" s="14">
        <v>15.35</v>
      </c>
      <c r="D2233" s="31">
        <f t="shared" si="14"/>
        <v>548.6073654952844</v>
      </c>
      <c r="E2233" s="31">
        <f t="shared" si="15"/>
        <v>1428.0963314311807</v>
      </c>
      <c r="F2233" s="16">
        <f t="shared" si="0"/>
        <v>1976.703696926465</v>
      </c>
      <c r="G2233" s="16">
        <f t="shared" si="1"/>
        <v>15.016956236476938</v>
      </c>
      <c r="H2233" s="17">
        <f t="shared" si="2"/>
        <v>7.8175895765472236E-2</v>
      </c>
      <c r="I2233" s="16">
        <v>13.41</v>
      </c>
      <c r="J2233" s="32">
        <f t="shared" si="16"/>
        <v>0.9836247647450066</v>
      </c>
      <c r="K2233" s="72">
        <f t="shared" ca="1" si="83"/>
        <v>372.70689435257407</v>
      </c>
      <c r="L2233" s="16">
        <v>376.79998799999998</v>
      </c>
      <c r="M2233" s="21">
        <f t="shared" ca="1" si="84"/>
        <v>-1.0862775418734667E-2</v>
      </c>
      <c r="N2233" s="72"/>
      <c r="O2233" s="16"/>
      <c r="P2233" s="21"/>
      <c r="Q2233" s="33">
        <f t="shared" si="17"/>
        <v>1.0163752352549935</v>
      </c>
      <c r="R2233" s="5">
        <f t="shared" ca="1" si="109"/>
        <v>22.356611592955637</v>
      </c>
      <c r="S2233" s="16">
        <v>21.58</v>
      </c>
      <c r="T2233" s="75">
        <f t="shared" ca="1" si="110"/>
        <v>3.5987562231493943E-2</v>
      </c>
      <c r="U2233" s="5">
        <f t="shared" ca="1" si="122"/>
        <v>42.35788050259724</v>
      </c>
      <c r="V2233" s="85">
        <v>42.49</v>
      </c>
      <c r="W2233" s="36">
        <f t="shared" ca="1" si="123"/>
        <v>-3.1094256861087777E-3</v>
      </c>
      <c r="X2233" s="32">
        <f t="shared" si="18"/>
        <v>0.96724952949001308</v>
      </c>
      <c r="Y2233" s="72">
        <f t="shared" ca="1" si="124"/>
        <v>54691.002525763921</v>
      </c>
      <c r="Z2233" s="16">
        <v>55099.998608000002</v>
      </c>
      <c r="AA2233" s="36">
        <f t="shared" ca="1" si="125"/>
        <v>-7.4227965983414464E-3</v>
      </c>
      <c r="AB2233" s="72"/>
      <c r="AC2233" s="16"/>
      <c r="AD2233" s="36"/>
      <c r="AE2233" s="34">
        <f t="shared" si="141"/>
        <v>5</v>
      </c>
      <c r="AH2233" s="25" t="str">
        <f t="shared" ca="1" si="7"/>
        <v>-</v>
      </c>
      <c r="AI2233" s="15">
        <f t="shared" ca="1" si="8"/>
        <v>15.157180100298449</v>
      </c>
      <c r="AJ2233" s="15">
        <f t="shared" ca="1" si="9"/>
        <v>16.255533929878808</v>
      </c>
      <c r="AK2233" s="17">
        <f t="shared" ca="1" si="10"/>
        <v>5.9895147941384563E-2</v>
      </c>
      <c r="AL2233" s="17">
        <f t="shared" ca="1" si="11"/>
        <v>7.2736959573479448E-2</v>
      </c>
      <c r="AM2233" s="26">
        <f t="shared" ca="1" si="12"/>
        <v>0</v>
      </c>
      <c r="AN2233" s="26">
        <f t="shared" ca="1" si="13"/>
        <v>0</v>
      </c>
      <c r="AO2233" s="25">
        <f t="shared" si="20"/>
        <v>0</v>
      </c>
      <c r="AP2233" s="26">
        <f t="shared" si="21"/>
        <v>0</v>
      </c>
      <c r="AQ2233" s="25">
        <f t="shared" si="22"/>
        <v>0</v>
      </c>
      <c r="AR2233" s="26">
        <f t="shared" si="23"/>
        <v>0</v>
      </c>
      <c r="AT2233" s="74"/>
      <c r="AU2233">
        <f t="shared" si="121"/>
        <v>275499.99304000003</v>
      </c>
      <c r="AY2233">
        <v>11020</v>
      </c>
      <c r="AZ2233">
        <v>12600</v>
      </c>
      <c r="BA2233">
        <f t="shared" si="107"/>
        <v>126000</v>
      </c>
      <c r="BL2233" s="16">
        <v>50.4</v>
      </c>
      <c r="BM2233">
        <f t="shared" si="108"/>
        <v>504</v>
      </c>
    </row>
    <row r="2234" spans="1:65" x14ac:dyDescent="0.2">
      <c r="A2234" s="40">
        <v>41312</v>
      </c>
      <c r="B2234" s="13">
        <v>14.1</v>
      </c>
      <c r="C2234" s="14">
        <v>15.35</v>
      </c>
      <c r="D2234" s="31">
        <f t="shared" si="14"/>
        <v>438.88589239622752</v>
      </c>
      <c r="E2234" s="31">
        <f t="shared" si="15"/>
        <v>1529.2402300860117</v>
      </c>
      <c r="F2234" s="16">
        <f t="shared" si="0"/>
        <v>1968.1261224822392</v>
      </c>
      <c r="G2234" s="16">
        <f t="shared" si="1"/>
        <v>15.071253958662277</v>
      </c>
      <c r="H2234" s="17">
        <f t="shared" si="2"/>
        <v>8.1433224755700362E-2</v>
      </c>
      <c r="I2234" s="16">
        <v>13.5</v>
      </c>
      <c r="J2234" s="32">
        <f t="shared" si="16"/>
        <v>0.99926073842067031</v>
      </c>
      <c r="K2234" s="72">
        <f t="shared" ca="1" si="83"/>
        <v>372.41618318468551</v>
      </c>
      <c r="L2234" s="16">
        <v>375.35998499999999</v>
      </c>
      <c r="M2234" s="21">
        <f t="shared" ca="1" si="84"/>
        <v>-7.8426095826769782E-3</v>
      </c>
      <c r="N2234" s="72"/>
      <c r="O2234" s="16"/>
      <c r="P2234" s="21"/>
      <c r="Q2234" s="33">
        <f t="shared" si="17"/>
        <v>1.0007392615793298</v>
      </c>
      <c r="R2234" s="5">
        <f t="shared" ca="1" si="109"/>
        <v>22.372206941405924</v>
      </c>
      <c r="S2234" s="16">
        <v>21.65</v>
      </c>
      <c r="T2234" s="75">
        <f t="shared" ca="1" si="110"/>
        <v>3.3358288286647837E-2</v>
      </c>
      <c r="U2234" s="5">
        <f t="shared" ca="1" si="122"/>
        <v>42.387742843807722</v>
      </c>
      <c r="V2234" s="85">
        <v>42.65</v>
      </c>
      <c r="W2234" s="36">
        <f t="shared" ca="1" si="123"/>
        <v>-6.1490540725035606E-3</v>
      </c>
      <c r="X2234" s="32">
        <f t="shared" si="18"/>
        <v>0.99852147684134052</v>
      </c>
      <c r="Y2234" s="72">
        <f t="shared" ca="1" si="124"/>
        <v>54606.54654767688</v>
      </c>
      <c r="Z2234" s="16">
        <v>54599.998620999999</v>
      </c>
      <c r="AA2234" s="36">
        <f t="shared" ca="1" si="125"/>
        <v>1.1992540004136892E-4</v>
      </c>
      <c r="AB2234" s="72"/>
      <c r="AC2234" s="16"/>
      <c r="AD2234" s="36"/>
      <c r="AE2234" s="34">
        <f t="shared" si="141"/>
        <v>4</v>
      </c>
      <c r="AH2234" s="25" t="str">
        <f t="shared" ca="1" si="7"/>
        <v>-</v>
      </c>
      <c r="AI2234" s="15">
        <f t="shared" ca="1" si="8"/>
        <v>15.120868563117767</v>
      </c>
      <c r="AJ2234" s="15">
        <f t="shared" ca="1" si="9"/>
        <v>16.215942128784725</v>
      </c>
      <c r="AK2234" s="17">
        <f t="shared" ca="1" si="10"/>
        <v>6.6610811982946438E-2</v>
      </c>
      <c r="AL2234" s="17">
        <f t="shared" ca="1" si="11"/>
        <v>7.1497422196660082E-2</v>
      </c>
      <c r="AM2234" s="26">
        <f t="shared" ca="1" si="12"/>
        <v>0</v>
      </c>
      <c r="AN2234" s="26">
        <f t="shared" ca="1" si="13"/>
        <v>0</v>
      </c>
      <c r="AO2234" s="25">
        <f t="shared" si="20"/>
        <v>0</v>
      </c>
      <c r="AP2234" s="26">
        <f t="shared" si="21"/>
        <v>0</v>
      </c>
      <c r="AQ2234" s="25">
        <f t="shared" si="22"/>
        <v>0</v>
      </c>
      <c r="AR2234" s="26">
        <f t="shared" si="23"/>
        <v>0</v>
      </c>
      <c r="AT2234" s="74"/>
      <c r="AU2234">
        <f t="shared" si="121"/>
        <v>272999.993105</v>
      </c>
      <c r="AY2234">
        <v>10920</v>
      </c>
      <c r="AZ2234">
        <v>12500</v>
      </c>
      <c r="BA2234">
        <f t="shared" si="107"/>
        <v>125000</v>
      </c>
      <c r="BL2234" s="16">
        <v>50</v>
      </c>
      <c r="BM2234">
        <f t="shared" si="108"/>
        <v>500</v>
      </c>
    </row>
    <row r="2235" spans="1:65" x14ac:dyDescent="0.2">
      <c r="A2235" s="44">
        <v>41313</v>
      </c>
      <c r="B2235" s="45">
        <v>13.8</v>
      </c>
      <c r="C2235" s="54">
        <v>15.05</v>
      </c>
      <c r="D2235" s="31">
        <f t="shared" si="14"/>
        <v>329.16441929717064</v>
      </c>
      <c r="E2235" s="31">
        <f t="shared" si="15"/>
        <v>1630.0267298056665</v>
      </c>
      <c r="F2235" s="31">
        <f t="shared" si="0"/>
        <v>1959.1911491028372</v>
      </c>
      <c r="G2235" s="31">
        <f t="shared" si="1"/>
        <v>14.839987044240232</v>
      </c>
      <c r="H2235" s="55">
        <f t="shared" si="2"/>
        <v>8.3056478405315604E-2</v>
      </c>
      <c r="I2235" s="1">
        <v>13.02</v>
      </c>
      <c r="J2235" s="32">
        <f t="shared" si="16"/>
        <v>0.98018492359845644</v>
      </c>
      <c r="K2235" s="72">
        <f t="shared" ca="1" si="83"/>
        <v>365.02184624575784</v>
      </c>
      <c r="L2235" s="31">
        <v>367.83999599999999</v>
      </c>
      <c r="M2235" s="21">
        <f t="shared" ca="1" si="84"/>
        <v>-7.6613467401248627E-3</v>
      </c>
      <c r="N2235" s="72"/>
      <c r="O2235" s="16"/>
      <c r="P2235" s="21"/>
      <c r="Q2235" s="33">
        <f t="shared" si="17"/>
        <v>1.0198150764015435</v>
      </c>
      <c r="R2235" s="5">
        <f t="shared" ca="1" si="109"/>
        <v>22.814563466917861</v>
      </c>
      <c r="S2235" s="31">
        <v>22.110001</v>
      </c>
      <c r="T2235" s="75">
        <f t="shared" ca="1" si="110"/>
        <v>3.1866234059322748E-2</v>
      </c>
      <c r="U2235" s="5">
        <f t="shared" ca="1" si="122"/>
        <v>43.226179289102063</v>
      </c>
      <c r="V2235" s="85">
        <v>43.47</v>
      </c>
      <c r="W2235" s="36">
        <f t="shared" ca="1" si="123"/>
        <v>-5.6089420496419498E-3</v>
      </c>
      <c r="X2235" s="32">
        <f t="shared" si="18"/>
        <v>0.96036984719691298</v>
      </c>
      <c r="Y2235" s="72">
        <f t="shared" ca="1" si="124"/>
        <v>52439.029360140499</v>
      </c>
      <c r="Z2235" s="16">
        <v>52649.998670000001</v>
      </c>
      <c r="AA2235" s="36">
        <f t="shared" ca="1" si="125"/>
        <v>-4.0070145335010634E-3</v>
      </c>
      <c r="AB2235" s="72"/>
      <c r="AC2235" s="16"/>
      <c r="AD2235" s="36"/>
      <c r="AE2235" s="1">
        <f t="shared" si="141"/>
        <v>3</v>
      </c>
      <c r="AH2235" s="25" t="str">
        <f t="shared" ca="1" si="7"/>
        <v>-</v>
      </c>
      <c r="AI2235" s="15">
        <f t="shared" ca="1" si="8"/>
        <v>15.069821374770619</v>
      </c>
      <c r="AJ2235" s="15">
        <f t="shared" ca="1" si="9"/>
        <v>16.172037653673378</v>
      </c>
      <c r="AK2235" s="17">
        <f t="shared" ca="1" si="10"/>
        <v>7.1458849389123377E-2</v>
      </c>
      <c r="AL2235" s="17">
        <f t="shared" ca="1" si="11"/>
        <v>7.0840498880618039E-2</v>
      </c>
      <c r="AM2235" s="26">
        <f t="shared" ca="1" si="12"/>
        <v>0</v>
      </c>
      <c r="AN2235" s="26">
        <f t="shared" ca="1" si="13"/>
        <v>1</v>
      </c>
      <c r="AO2235" s="25">
        <f t="shared" si="20"/>
        <v>0</v>
      </c>
      <c r="AP2235" s="26">
        <f t="shared" si="21"/>
        <v>0</v>
      </c>
      <c r="AQ2235" s="25">
        <f t="shared" si="22"/>
        <v>0</v>
      </c>
      <c r="AR2235" s="26">
        <f t="shared" si="23"/>
        <v>0</v>
      </c>
      <c r="AT2235" s="74"/>
      <c r="AU2235">
        <f t="shared" si="121"/>
        <v>263249.99335</v>
      </c>
      <c r="AY2235">
        <v>10530</v>
      </c>
      <c r="AZ2235">
        <v>12025</v>
      </c>
      <c r="BA2235">
        <f t="shared" si="107"/>
        <v>120250</v>
      </c>
      <c r="BL2235" s="16">
        <v>48.1</v>
      </c>
      <c r="BM2235">
        <f t="shared" si="108"/>
        <v>481</v>
      </c>
    </row>
    <row r="2236" spans="1:65" x14ac:dyDescent="0.2">
      <c r="A2236" s="40">
        <v>41316</v>
      </c>
      <c r="B2236" s="13">
        <v>13.5</v>
      </c>
      <c r="C2236" s="14">
        <v>14.95</v>
      </c>
      <c r="D2236" s="31">
        <f t="shared" si="14"/>
        <v>219.44294619811376</v>
      </c>
      <c r="E2236" s="31">
        <f t="shared" si="15"/>
        <v>1730.6351237436722</v>
      </c>
      <c r="F2236" s="16">
        <f t="shared" si="0"/>
        <v>1950.078069941786</v>
      </c>
      <c r="G2236" s="16">
        <f t="shared" si="1"/>
        <v>14.786831008516103</v>
      </c>
      <c r="H2236" s="17">
        <f t="shared" si="2"/>
        <v>9.6989966555183882E-2</v>
      </c>
      <c r="I2236">
        <v>12.94</v>
      </c>
      <c r="J2236" s="32">
        <f t="shared" si="16"/>
        <v>0.99178326526767169</v>
      </c>
      <c r="K2236" s="72">
        <f t="shared" ca="1" si="83"/>
        <v>362.00779962935059</v>
      </c>
      <c r="L2236" s="16">
        <v>361.60000600000001</v>
      </c>
      <c r="M2236" s="21">
        <f t="shared" ca="1" si="84"/>
        <v>1.1277478500666246E-3</v>
      </c>
      <c r="N2236" s="72"/>
      <c r="O2236" s="16"/>
      <c r="P2236" s="21"/>
      <c r="Q2236" s="33">
        <f t="shared" si="17"/>
        <v>1.0082167347323283</v>
      </c>
      <c r="R2236" s="5">
        <f t="shared" ca="1" si="109"/>
        <v>23.001066448863615</v>
      </c>
      <c r="S2236" s="31">
        <v>22.48</v>
      </c>
      <c r="T2236" s="75">
        <f t="shared" ca="1" si="110"/>
        <v>2.3179112493933011E-2</v>
      </c>
      <c r="U2236" s="5">
        <f t="shared" ca="1" si="122"/>
        <v>43.579865311159203</v>
      </c>
      <c r="V2236" s="85">
        <v>44.08</v>
      </c>
      <c r="W2236" s="36">
        <f t="shared" ca="1" si="123"/>
        <v>-1.1346068258638729E-2</v>
      </c>
      <c r="X2236" s="32">
        <f t="shared" si="18"/>
        <v>0.98356653053534326</v>
      </c>
      <c r="Y2236" s="72">
        <f t="shared" ca="1" si="124"/>
        <v>51573.879710545203</v>
      </c>
      <c r="Z2236" s="16">
        <v>50599.998721999997</v>
      </c>
      <c r="AA2236" s="36">
        <f t="shared" ca="1" si="125"/>
        <v>1.9246660338783368E-2</v>
      </c>
      <c r="AB2236" s="72"/>
      <c r="AC2236" s="16"/>
      <c r="AD2236" s="36"/>
      <c r="AE2236" s="34">
        <f t="shared" si="141"/>
        <v>2</v>
      </c>
      <c r="AH2236" s="25" t="str">
        <f t="shared" ca="1" si="7"/>
        <v>-</v>
      </c>
      <c r="AI2236" s="15">
        <f t="shared" ca="1" si="8"/>
        <v>15.028192449325172</v>
      </c>
      <c r="AJ2236" s="15">
        <f t="shared" ca="1" si="9"/>
        <v>16.138033535742487</v>
      </c>
      <c r="AK2236" s="17">
        <f t="shared" ca="1" si="10"/>
        <v>7.5719081910225458E-2</v>
      </c>
      <c r="AL2236" s="17">
        <f t="shared" ca="1" si="11"/>
        <v>7.2122960025611138E-2</v>
      </c>
      <c r="AM2236" s="26">
        <f t="shared" ca="1" si="12"/>
        <v>0</v>
      </c>
      <c r="AN2236" s="26">
        <f t="shared" ca="1" si="13"/>
        <v>1</v>
      </c>
      <c r="AO2236" s="25">
        <f t="shared" si="20"/>
        <v>0</v>
      </c>
      <c r="AP2236" s="26">
        <f t="shared" si="21"/>
        <v>0</v>
      </c>
      <c r="AQ2236" s="25">
        <f t="shared" si="22"/>
        <v>0</v>
      </c>
      <c r="AR2236" s="26">
        <f t="shared" si="23"/>
        <v>0</v>
      </c>
      <c r="AT2236" s="74"/>
      <c r="AU2236">
        <f t="shared" si="121"/>
        <v>252999.99360999998</v>
      </c>
      <c r="AY2236">
        <v>10120</v>
      </c>
      <c r="AZ2236">
        <v>11675</v>
      </c>
      <c r="BA2236">
        <f t="shared" si="107"/>
        <v>116750</v>
      </c>
      <c r="BL2236" s="16">
        <v>46.7</v>
      </c>
      <c r="BM2236">
        <f t="shared" si="108"/>
        <v>467</v>
      </c>
    </row>
    <row r="2237" spans="1:65" x14ac:dyDescent="0.2">
      <c r="A2237" s="44">
        <v>41317</v>
      </c>
      <c r="B2237" s="45">
        <v>13</v>
      </c>
      <c r="C2237" s="54">
        <v>14.8</v>
      </c>
      <c r="D2237" s="31">
        <f t="shared" si="14"/>
        <v>109.72147309905688</v>
      </c>
      <c r="E2237" s="31">
        <f t="shared" si="15"/>
        <v>1829.7147148364661</v>
      </c>
      <c r="F2237" s="31">
        <f t="shared" si="0"/>
        <v>1939.4361879355229</v>
      </c>
      <c r="G2237" s="31">
        <f t="shared" si="1"/>
        <v>14.698166976151699</v>
      </c>
      <c r="H2237" s="55">
        <f t="shared" si="2"/>
        <v>0.12162162162162171</v>
      </c>
      <c r="I2237" s="1">
        <v>12.64</v>
      </c>
      <c r="J2237" s="32">
        <f t="shared" si="16"/>
        <v>0.98857941666582327</v>
      </c>
      <c r="K2237" s="72">
        <f t="shared" ca="1" si="83"/>
        <v>357.85886960222012</v>
      </c>
      <c r="L2237" s="31">
        <v>357.92001299999998</v>
      </c>
      <c r="M2237" s="21">
        <f t="shared" ca="1" si="84"/>
        <v>-1.7082978195985464E-4</v>
      </c>
      <c r="N2237" s="72"/>
      <c r="O2237" s="16"/>
      <c r="P2237" s="21"/>
      <c r="Q2237" s="33">
        <f t="shared" si="17"/>
        <v>1.0114205833341767</v>
      </c>
      <c r="R2237" s="5">
        <f t="shared" ca="1" si="109"/>
        <v>23.262782907704345</v>
      </c>
      <c r="S2237" s="31">
        <v>22.719999000000001</v>
      </c>
      <c r="T2237" s="75">
        <f t="shared" ca="1" si="110"/>
        <v>2.389013783426415E-2</v>
      </c>
      <c r="U2237" s="5">
        <f t="shared" ca="1" si="122"/>
        <v>44.076063779832836</v>
      </c>
      <c r="V2237" s="85">
        <v>44.65</v>
      </c>
      <c r="W2237" s="36">
        <f t="shared" ca="1" si="123"/>
        <v>-1.2854114673396698E-2</v>
      </c>
      <c r="X2237" s="32">
        <f t="shared" si="18"/>
        <v>0.97715883333164655</v>
      </c>
      <c r="Y2237" s="72">
        <f t="shared" ca="1" si="124"/>
        <v>50392.555418260119</v>
      </c>
      <c r="Z2237" s="16">
        <v>49599.998746999998</v>
      </c>
      <c r="AA2237" s="36">
        <f t="shared" ca="1" si="125"/>
        <v>1.5978965550035588E-2</v>
      </c>
      <c r="AB2237" s="72"/>
      <c r="AC2237" s="16"/>
      <c r="AD2237" s="36"/>
      <c r="AE2237" s="1">
        <f t="shared" si="141"/>
        <v>1</v>
      </c>
      <c r="AH2237" s="25" t="str">
        <f t="shared" ca="1" si="7"/>
        <v>-</v>
      </c>
      <c r="AI2237" s="15">
        <f t="shared" ca="1" si="8"/>
        <v>14.98156980168566</v>
      </c>
      <c r="AJ2237" s="15">
        <f t="shared" ca="1" si="9"/>
        <v>16.085422138444141</v>
      </c>
      <c r="AK2237" s="17">
        <f t="shared" ca="1" si="10"/>
        <v>8.9700044004395116E-2</v>
      </c>
      <c r="AL2237" s="17">
        <f t="shared" ca="1" si="11"/>
        <v>7.3397624260398073E-2</v>
      </c>
      <c r="AM2237" s="26">
        <f t="shared" ca="1" si="12"/>
        <v>0</v>
      </c>
      <c r="AN2237" s="26">
        <f t="shared" ca="1" si="13"/>
        <v>1</v>
      </c>
      <c r="AO2237" s="25">
        <f t="shared" si="20"/>
        <v>0</v>
      </c>
      <c r="AP2237" s="26">
        <f t="shared" si="21"/>
        <v>0</v>
      </c>
      <c r="AQ2237" s="25">
        <f t="shared" si="22"/>
        <v>0</v>
      </c>
      <c r="AR2237" s="26">
        <f t="shared" si="23"/>
        <v>0</v>
      </c>
      <c r="AT2237" s="74"/>
      <c r="AU2237">
        <f t="shared" si="121"/>
        <v>247999.993735</v>
      </c>
      <c r="AY2237">
        <v>9920</v>
      </c>
      <c r="AZ2237">
        <v>11400</v>
      </c>
      <c r="BA2237">
        <f t="shared" si="107"/>
        <v>114000</v>
      </c>
      <c r="BL2237" s="16">
        <v>45.6</v>
      </c>
      <c r="BM2237">
        <f t="shared" si="108"/>
        <v>456</v>
      </c>
    </row>
    <row r="2238" spans="1:65" x14ac:dyDescent="0.2">
      <c r="A2238" s="41">
        <v>41318</v>
      </c>
      <c r="B2238" s="13">
        <v>14.75</v>
      </c>
      <c r="C2238" s="14">
        <v>15.85</v>
      </c>
      <c r="D2238" s="31">
        <f t="shared" si="14"/>
        <v>1926.0916844505025</v>
      </c>
      <c r="E2238" s="31">
        <f t="shared" si="15"/>
        <v>0</v>
      </c>
      <c r="F2238" s="16">
        <f t="shared" si="0"/>
        <v>1926.0916844505025</v>
      </c>
      <c r="G2238" s="16">
        <f t="shared" si="1"/>
        <v>14.75</v>
      </c>
      <c r="H2238" s="17">
        <f t="shared" si="2"/>
        <v>6.9400630914826511E-2</v>
      </c>
      <c r="I2238">
        <v>12.98</v>
      </c>
      <c r="J2238" s="32">
        <f t="shared" si="16"/>
        <v>0.99662162162162149</v>
      </c>
      <c r="K2238" s="72">
        <f t="shared" ca="1" si="83"/>
        <v>356.63534703340054</v>
      </c>
      <c r="L2238" s="16">
        <v>359.83999599999999</v>
      </c>
      <c r="M2238" s="21">
        <f t="shared" ca="1" si="84"/>
        <v>-8.9057608999068855E-3</v>
      </c>
      <c r="N2238" s="72"/>
      <c r="O2238" s="16"/>
      <c r="P2238" s="21"/>
      <c r="Q2238" s="33">
        <f t="shared" si="17"/>
        <v>1.0033783783783785</v>
      </c>
      <c r="R2238" s="5">
        <f t="shared" ca="1" si="109"/>
        <v>23.340401019584025</v>
      </c>
      <c r="S2238" s="31">
        <v>22.559999000000001</v>
      </c>
      <c r="T2238" s="75">
        <f t="shared" ca="1" si="110"/>
        <v>3.4592289635474886E-2</v>
      </c>
      <c r="U2238" s="5">
        <f t="shared" ca="1" si="122"/>
        <v>44.223455339719315</v>
      </c>
      <c r="V2238" s="85">
        <v>44.49</v>
      </c>
      <c r="W2238" s="36">
        <f t="shared" ca="1" si="123"/>
        <v>-5.9911139645018353E-3</v>
      </c>
      <c r="X2238" s="32">
        <f t="shared" si="18"/>
        <v>0.99324324324324298</v>
      </c>
      <c r="Y2238" s="72">
        <f t="shared" ca="1" si="124"/>
        <v>50048.77109587608</v>
      </c>
      <c r="Z2238" s="16">
        <v>50349.998727999999</v>
      </c>
      <c r="AA2238" s="36">
        <f t="shared" ca="1" si="125"/>
        <v>-5.982674076144591E-3</v>
      </c>
      <c r="AB2238" s="72"/>
      <c r="AC2238" s="16"/>
      <c r="AD2238" s="36"/>
      <c r="AE2238">
        <v>24</v>
      </c>
      <c r="AH2238" s="25" t="str">
        <f t="shared" ca="1" si="7"/>
        <v>-</v>
      </c>
      <c r="AI2238" s="15">
        <f t="shared" ca="1" si="8"/>
        <v>14.934742575420485</v>
      </c>
      <c r="AJ2238" s="15">
        <f t="shared" ca="1" si="9"/>
        <v>16.026129908301897</v>
      </c>
      <c r="AK2238" s="17">
        <f t="shared" ca="1" si="10"/>
        <v>8.8446303003020046E-2</v>
      </c>
      <c r="AL2238" s="17">
        <f t="shared" ca="1" si="11"/>
        <v>7.2256267588678633E-2</v>
      </c>
      <c r="AM2238" s="26">
        <f t="shared" ca="1" si="12"/>
        <v>0</v>
      </c>
      <c r="AN2238" s="26">
        <f t="shared" ca="1" si="13"/>
        <v>1</v>
      </c>
      <c r="AO2238" s="25">
        <f t="shared" si="20"/>
        <v>0</v>
      </c>
      <c r="AP2238" s="26">
        <f t="shared" si="21"/>
        <v>0</v>
      </c>
      <c r="AQ2238" s="25">
        <f t="shared" si="22"/>
        <v>0</v>
      </c>
      <c r="AR2238" s="26">
        <f t="shared" si="23"/>
        <v>1</v>
      </c>
      <c r="AT2238" s="74"/>
      <c r="AU2238">
        <f t="shared" si="121"/>
        <v>251749.99364</v>
      </c>
      <c r="AY2238">
        <v>10070</v>
      </c>
      <c r="AZ2238">
        <v>11400</v>
      </c>
      <c r="BA2238">
        <f t="shared" si="107"/>
        <v>114000</v>
      </c>
      <c r="BL2238" s="16">
        <v>45.6</v>
      </c>
      <c r="BM2238">
        <f t="shared" si="108"/>
        <v>456</v>
      </c>
    </row>
    <row r="2239" spans="1:65" x14ac:dyDescent="0.2">
      <c r="A2239" s="40">
        <v>41319</v>
      </c>
      <c r="B2239" s="13">
        <v>14.55</v>
      </c>
      <c r="C2239" s="14">
        <v>15.75</v>
      </c>
      <c r="D2239" s="31">
        <f t="shared" si="14"/>
        <v>1845.8378642650648</v>
      </c>
      <c r="E2239" s="31">
        <f t="shared" si="15"/>
        <v>74.684154431243186</v>
      </c>
      <c r="F2239" s="16">
        <f t="shared" si="0"/>
        <v>1920.5220186963079</v>
      </c>
      <c r="G2239" s="16">
        <f t="shared" si="1"/>
        <v>14.596664909042975</v>
      </c>
      <c r="H2239" s="17">
        <f t="shared" si="2"/>
        <v>7.6190476190476142E-2</v>
      </c>
      <c r="I2239">
        <v>12.66</v>
      </c>
      <c r="J2239" s="32">
        <f t="shared" si="16"/>
        <v>0.98674276853980647</v>
      </c>
      <c r="K2239" s="72">
        <f t="shared" ca="1" si="83"/>
        <v>351.89300313338828</v>
      </c>
      <c r="L2239" s="16">
        <v>354.55999800000001</v>
      </c>
      <c r="M2239" s="21">
        <f t="shared" ca="1" si="84"/>
        <v>-7.5219846617094422E-3</v>
      </c>
      <c r="N2239" s="72"/>
      <c r="O2239" s="16"/>
      <c r="P2239" s="21"/>
      <c r="Q2239" s="33">
        <f t="shared" si="17"/>
        <v>1.0132572314601935</v>
      </c>
      <c r="R2239" s="5">
        <f t="shared" ca="1" si="109"/>
        <v>23.648844897456176</v>
      </c>
      <c r="S2239" s="31">
        <v>22.940000999999999</v>
      </c>
      <c r="T2239" s="75">
        <f t="shared" ca="1" si="110"/>
        <v>3.0899906998965557E-2</v>
      </c>
      <c r="U2239" s="5">
        <f t="shared" ca="1" si="122"/>
        <v>44.808201842400869</v>
      </c>
      <c r="V2239" s="85">
        <v>45.12</v>
      </c>
      <c r="W2239" s="36">
        <f t="shared" ca="1" si="123"/>
        <v>-6.9104201595551421E-3</v>
      </c>
      <c r="X2239" s="32">
        <f t="shared" si="18"/>
        <v>0.97348553707961294</v>
      </c>
      <c r="Y2239" s="72">
        <f t="shared" ca="1" si="124"/>
        <v>48718.548279261275</v>
      </c>
      <c r="Z2239" s="16">
        <v>48699.998769999998</v>
      </c>
      <c r="AA2239" s="36">
        <f t="shared" ca="1" si="125"/>
        <v>3.808934236093493E-4</v>
      </c>
      <c r="AB2239" s="72"/>
      <c r="AC2239" s="16"/>
      <c r="AD2239" s="36"/>
      <c r="AE2239" s="34">
        <f t="shared" ref="AE2239:AE2261" si="142">AE2238-1</f>
        <v>23</v>
      </c>
      <c r="AH2239" s="25" t="str">
        <f t="shared" ca="1" si="7"/>
        <v>-</v>
      </c>
      <c r="AI2239" s="15">
        <f t="shared" ca="1" si="8"/>
        <v>14.88193221762811</v>
      </c>
      <c r="AJ2239" s="15">
        <f t="shared" ca="1" si="9"/>
        <v>15.964080294387387</v>
      </c>
      <c r="AK2239" s="17">
        <f t="shared" ca="1" si="10"/>
        <v>8.8115399740520697E-2</v>
      </c>
      <c r="AL2239" s="17">
        <f t="shared" ca="1" si="11"/>
        <v>7.1411860058224572E-2</v>
      </c>
      <c r="AM2239" s="26">
        <f t="shared" ca="1" si="12"/>
        <v>0</v>
      </c>
      <c r="AN2239" s="26">
        <f t="shared" ca="1" si="13"/>
        <v>1</v>
      </c>
      <c r="AO2239" s="25">
        <f t="shared" si="20"/>
        <v>0</v>
      </c>
      <c r="AP2239" s="26">
        <f t="shared" si="21"/>
        <v>0</v>
      </c>
      <c r="AQ2239" s="25">
        <f t="shared" si="22"/>
        <v>0</v>
      </c>
      <c r="AR2239" s="26">
        <f t="shared" si="23"/>
        <v>1</v>
      </c>
      <c r="AT2239" s="74"/>
      <c r="AU2239">
        <f t="shared" si="121"/>
        <v>243499.99385</v>
      </c>
      <c r="AY2239">
        <v>9740</v>
      </c>
      <c r="AZ2239">
        <v>11125</v>
      </c>
      <c r="BA2239">
        <f t="shared" si="107"/>
        <v>111250</v>
      </c>
      <c r="BL2239" s="16">
        <v>44.5</v>
      </c>
      <c r="BM2239">
        <f t="shared" si="108"/>
        <v>445</v>
      </c>
    </row>
    <row r="2240" spans="1:65" x14ac:dyDescent="0.2">
      <c r="A2240" s="44">
        <v>41320</v>
      </c>
      <c r="B2240" s="45">
        <v>14.5</v>
      </c>
      <c r="C2240" s="54">
        <v>15.65</v>
      </c>
      <c r="D2240" s="31">
        <f t="shared" si="14"/>
        <v>1765.5840440796271</v>
      </c>
      <c r="E2240" s="31">
        <f t="shared" si="15"/>
        <v>148.82339784064743</v>
      </c>
      <c r="F2240" s="31">
        <f t="shared" si="0"/>
        <v>1914.4074419202746</v>
      </c>
      <c r="G2240" s="31">
        <f t="shared" si="1"/>
        <v>14.589399416116496</v>
      </c>
      <c r="H2240" s="55">
        <f t="shared" si="2"/>
        <v>7.3482428115016041E-2</v>
      </c>
      <c r="I2240" s="1">
        <v>12.46</v>
      </c>
      <c r="J2240" s="32">
        <f t="shared" si="16"/>
        <v>0.99632002476372983</v>
      </c>
      <c r="K2240" s="72">
        <f t="shared" ca="1" si="83"/>
        <v>350.58375241624105</v>
      </c>
      <c r="L2240" s="31">
        <v>351.51998900000001</v>
      </c>
      <c r="M2240" s="21">
        <f t="shared" ca="1" si="84"/>
        <v>-2.6633950075566114E-3</v>
      </c>
      <c r="N2240" s="72"/>
      <c r="O2240" s="16"/>
      <c r="P2240" s="21"/>
      <c r="Q2240" s="33">
        <f t="shared" si="17"/>
        <v>1.0036799752362702</v>
      </c>
      <c r="R2240" s="5">
        <f t="shared" ca="1" si="109"/>
        <v>23.73488325583282</v>
      </c>
      <c r="S2240" s="31">
        <v>23.120000999999998</v>
      </c>
      <c r="T2240" s="75">
        <f t="shared" ca="1" si="110"/>
        <v>2.6595252129652646E-2</v>
      </c>
      <c r="U2240" s="5">
        <f t="shared" ca="1" si="122"/>
        <v>44.971555242170169</v>
      </c>
      <c r="V2240" s="85">
        <v>45.47</v>
      </c>
      <c r="W2240" s="36">
        <f t="shared" ca="1" si="123"/>
        <v>-1.096205757268155E-2</v>
      </c>
      <c r="X2240" s="32">
        <f t="shared" si="18"/>
        <v>0.99264004952745966</v>
      </c>
      <c r="Y2240" s="72">
        <f t="shared" ca="1" si="124"/>
        <v>48356.799455038941</v>
      </c>
      <c r="Z2240" s="16">
        <v>47999.998786999997</v>
      </c>
      <c r="AA2240" s="36">
        <f t="shared" ca="1" si="125"/>
        <v>7.4333474386582268E-3</v>
      </c>
      <c r="AB2240" s="72"/>
      <c r="AC2240" s="16"/>
      <c r="AD2240" s="36"/>
      <c r="AE2240" s="1">
        <f t="shared" si="142"/>
        <v>22</v>
      </c>
      <c r="AH2240" s="25" t="str">
        <f t="shared" ca="1" si="7"/>
        <v>-</v>
      </c>
      <c r="AI2240" s="15">
        <f t="shared" ca="1" si="8"/>
        <v>14.838570285062231</v>
      </c>
      <c r="AJ2240" s="15">
        <f t="shared" ca="1" si="9"/>
        <v>15.918307724745922</v>
      </c>
      <c r="AK2240" s="17">
        <f t="shared" ca="1" si="10"/>
        <v>8.6790266967073315E-2</v>
      </c>
      <c r="AL2240" s="17">
        <f t="shared" ca="1" si="11"/>
        <v>7.1244578040578654E-2</v>
      </c>
      <c r="AM2240" s="26">
        <f t="shared" ca="1" si="12"/>
        <v>0</v>
      </c>
      <c r="AN2240" s="26">
        <f t="shared" ca="1" si="13"/>
        <v>1</v>
      </c>
      <c r="AO2240" s="25">
        <f t="shared" si="20"/>
        <v>0</v>
      </c>
      <c r="AP2240" s="26">
        <f t="shared" si="21"/>
        <v>0</v>
      </c>
      <c r="AQ2240" s="25">
        <f t="shared" si="22"/>
        <v>0</v>
      </c>
      <c r="AR2240" s="26">
        <f t="shared" si="23"/>
        <v>1</v>
      </c>
      <c r="AT2240" s="74"/>
      <c r="AU2240">
        <f t="shared" si="121"/>
        <v>239999.99393499998</v>
      </c>
      <c r="AY2240">
        <v>9600</v>
      </c>
      <c r="AZ2240">
        <v>10975</v>
      </c>
      <c r="BA2240">
        <f t="shared" si="107"/>
        <v>109750</v>
      </c>
      <c r="BL2240" s="16">
        <v>43.9</v>
      </c>
      <c r="BM2240">
        <f t="shared" si="108"/>
        <v>439</v>
      </c>
    </row>
    <row r="2241" spans="1:65" x14ac:dyDescent="0.2">
      <c r="A2241" s="44">
        <v>41324</v>
      </c>
      <c r="B2241" s="45">
        <v>13.9</v>
      </c>
      <c r="C2241" s="54">
        <v>14.95</v>
      </c>
      <c r="D2241" s="31">
        <f t="shared" si="14"/>
        <v>1685.3302238941894</v>
      </c>
      <c r="E2241" s="31">
        <f t="shared" si="15"/>
        <v>223.17997245335317</v>
      </c>
      <c r="F2241" s="31">
        <f t="shared" si="0"/>
        <v>1908.5101963475427</v>
      </c>
      <c r="G2241" s="31">
        <f t="shared" si="1"/>
        <v>14.02278633434838</v>
      </c>
      <c r="H2241" s="55">
        <f t="shared" si="2"/>
        <v>7.0234113712374535E-2</v>
      </c>
      <c r="I2241" s="1">
        <v>12.31</v>
      </c>
      <c r="J2241" s="32">
        <f t="shared" si="16"/>
        <v>0.9582018681033232</v>
      </c>
      <c r="K2241" s="72">
        <f t="shared" ca="1" si="83"/>
        <v>335.91631129867835</v>
      </c>
      <c r="L2241" s="31">
        <v>336.32000699999998</v>
      </c>
      <c r="M2241" s="21">
        <f t="shared" ca="1" si="84"/>
        <v>-1.200332103113996E-3</v>
      </c>
      <c r="N2241" s="72"/>
      <c r="O2241" s="16"/>
      <c r="P2241" s="21"/>
      <c r="Q2241" s="33">
        <f t="shared" si="17"/>
        <v>1.0417981318966769</v>
      </c>
      <c r="R2241" s="5">
        <f t="shared" ca="1" si="109"/>
        <v>24.725926944203362</v>
      </c>
      <c r="S2241" s="31">
        <v>24.120000999999998</v>
      </c>
      <c r="T2241" s="75">
        <f t="shared" ca="1" si="110"/>
        <v>2.5121306761279303E-2</v>
      </c>
      <c r="U2241" s="5">
        <f t="shared" ca="1" si="122"/>
        <v>46.849678265831649</v>
      </c>
      <c r="V2241" s="85">
        <v>47.37</v>
      </c>
      <c r="W2241" s="36">
        <f t="shared" ca="1" si="123"/>
        <v>-1.0984203803427241E-2</v>
      </c>
      <c r="X2241" s="32">
        <f t="shared" si="18"/>
        <v>0.91640373620664628</v>
      </c>
      <c r="Y2241" s="72">
        <f t="shared" ca="1" si="124"/>
        <v>44311.435225405286</v>
      </c>
      <c r="Z2241" s="16">
        <v>43799.998893999997</v>
      </c>
      <c r="AA2241" s="36">
        <f t="shared" ca="1" si="125"/>
        <v>1.1676628865745237E-2</v>
      </c>
      <c r="AB2241" s="72"/>
      <c r="AC2241" s="16"/>
      <c r="AD2241" s="36"/>
      <c r="AE2241" s="1">
        <f t="shared" si="142"/>
        <v>21</v>
      </c>
      <c r="AH2241" s="25" t="str">
        <f t="shared" ca="1" si="7"/>
        <v>-</v>
      </c>
      <c r="AI2241" s="15">
        <f t="shared" ca="1" si="8"/>
        <v>14.755735062269723</v>
      </c>
      <c r="AJ2241" s="15">
        <f t="shared" ca="1" si="9"/>
        <v>15.867252760726922</v>
      </c>
      <c r="AK2241" s="17">
        <f t="shared" ca="1" si="10"/>
        <v>8.4653206184916466E-2</v>
      </c>
      <c r="AL2241" s="17">
        <f t="shared" ca="1" si="11"/>
        <v>7.1302526979285213E-2</v>
      </c>
      <c r="AM2241" s="26">
        <f t="shared" ca="1" si="12"/>
        <v>0</v>
      </c>
      <c r="AN2241" s="26">
        <f t="shared" ca="1" si="13"/>
        <v>1</v>
      </c>
      <c r="AO2241" s="25">
        <f t="shared" si="20"/>
        <v>0</v>
      </c>
      <c r="AP2241" s="26">
        <f t="shared" si="21"/>
        <v>0</v>
      </c>
      <c r="AQ2241" s="25">
        <f t="shared" si="22"/>
        <v>0</v>
      </c>
      <c r="AR2241" s="26">
        <f t="shared" si="23"/>
        <v>1</v>
      </c>
      <c r="AT2241" s="74"/>
      <c r="AU2241">
        <f t="shared" si="121"/>
        <v>218999.99446999998</v>
      </c>
      <c r="AY2241">
        <v>8760</v>
      </c>
      <c r="AZ2241">
        <v>10075</v>
      </c>
      <c r="BA2241">
        <f t="shared" si="107"/>
        <v>100750</v>
      </c>
      <c r="BL2241" s="16">
        <v>40.299999999999997</v>
      </c>
      <c r="BM2241">
        <f t="shared" si="108"/>
        <v>403</v>
      </c>
    </row>
    <row r="2242" spans="1:65" x14ac:dyDescent="0.2">
      <c r="A2242" s="40">
        <v>41325</v>
      </c>
      <c r="B2242" s="13">
        <v>15.4</v>
      </c>
      <c r="C2242" s="14">
        <v>16</v>
      </c>
      <c r="D2242" s="31">
        <f t="shared" si="14"/>
        <v>1605.0764037087517</v>
      </c>
      <c r="E2242" s="31">
        <f t="shared" si="15"/>
        <v>297.79723670603425</v>
      </c>
      <c r="F2242" s="16">
        <f t="shared" si="0"/>
        <v>1902.873640414786</v>
      </c>
      <c r="G2242" s="16">
        <f t="shared" si="1"/>
        <v>15.493899215496343</v>
      </c>
      <c r="H2242" s="17">
        <f t="shared" si="2"/>
        <v>3.7499999999999978E-2</v>
      </c>
      <c r="I2242">
        <v>14.68</v>
      </c>
      <c r="J2242" s="32">
        <f t="shared" si="16"/>
        <v>1.1016455270995937</v>
      </c>
      <c r="K2242" s="72">
        <f t="shared" ca="1" si="83"/>
        <v>370.04561518868854</v>
      </c>
      <c r="L2242" s="16">
        <v>365.27999899999998</v>
      </c>
      <c r="M2242" s="21">
        <f t="shared" ca="1" si="84"/>
        <v>1.3046474490076225E-2</v>
      </c>
      <c r="N2242" s="72"/>
      <c r="O2242" s="16"/>
      <c r="P2242" s="21"/>
      <c r="Q2242" s="33">
        <f t="shared" si="17"/>
        <v>0.89835447290040638</v>
      </c>
      <c r="R2242" s="5">
        <f t="shared" ca="1" si="109"/>
        <v>22.211721717271274</v>
      </c>
      <c r="S2242" s="31">
        <v>21.98</v>
      </c>
      <c r="T2242" s="75">
        <f t="shared" ca="1" si="110"/>
        <v>1.0542389320804084E-2</v>
      </c>
      <c r="U2242" s="5">
        <f t="shared" ca="1" si="122"/>
        <v>42.086177136214026</v>
      </c>
      <c r="V2242" s="85">
        <v>42.76</v>
      </c>
      <c r="W2242" s="36">
        <f t="shared" ca="1" si="123"/>
        <v>-1.5758252193310854E-2</v>
      </c>
      <c r="X2242" s="32">
        <f t="shared" si="18"/>
        <v>1.2032910541991872</v>
      </c>
      <c r="Y2242" s="72">
        <f t="shared" ca="1" si="124"/>
        <v>53316.044478744952</v>
      </c>
      <c r="Z2242" s="16">
        <v>51549.998698000003</v>
      </c>
      <c r="AA2242" s="36">
        <f t="shared" ca="1" si="125"/>
        <v>3.4258890889428226E-2</v>
      </c>
      <c r="AB2242" s="72"/>
      <c r="AC2242" s="16"/>
      <c r="AD2242" s="36"/>
      <c r="AE2242" s="34">
        <f t="shared" si="142"/>
        <v>20</v>
      </c>
      <c r="AH2242" s="25" t="str">
        <f t="shared" ca="1" si="7"/>
        <v>-</v>
      </c>
      <c r="AI2242" s="15">
        <f t="shared" ca="1" si="8"/>
        <v>14.788284890546773</v>
      </c>
      <c r="AJ2242" s="15">
        <f t="shared" ca="1" si="9"/>
        <v>15.828079570860979</v>
      </c>
      <c r="AK2242" s="17">
        <f t="shared" ca="1" si="10"/>
        <v>7.4738211759052486E-2</v>
      </c>
      <c r="AL2242" s="17">
        <f t="shared" ca="1" si="11"/>
        <v>7.0592531050946455E-2</v>
      </c>
      <c r="AM2242" s="26">
        <f t="shared" ca="1" si="12"/>
        <v>0</v>
      </c>
      <c r="AN2242" s="26">
        <f t="shared" ca="1" si="13"/>
        <v>1</v>
      </c>
      <c r="AO2242" s="25">
        <f t="shared" si="20"/>
        <v>0</v>
      </c>
      <c r="AP2242" s="26">
        <f t="shared" si="21"/>
        <v>0</v>
      </c>
      <c r="AQ2242" s="25">
        <f t="shared" si="22"/>
        <v>0</v>
      </c>
      <c r="AR2242" s="26">
        <f t="shared" si="23"/>
        <v>1</v>
      </c>
      <c r="AT2242" s="74"/>
      <c r="AU2242">
        <f t="shared" si="121"/>
        <v>257749.99349000002</v>
      </c>
      <c r="AY2242">
        <v>10310</v>
      </c>
      <c r="AZ2242">
        <v>11625</v>
      </c>
      <c r="BA2242">
        <f t="shared" si="107"/>
        <v>116250</v>
      </c>
      <c r="BL2242" s="16">
        <v>46.5</v>
      </c>
      <c r="BM2242">
        <f t="shared" si="108"/>
        <v>465</v>
      </c>
    </row>
    <row r="2243" spans="1:65" x14ac:dyDescent="0.2">
      <c r="A2243" s="44">
        <v>41326</v>
      </c>
      <c r="B2243" s="45">
        <v>15.5</v>
      </c>
      <c r="C2243" s="54">
        <v>16.149999999999999</v>
      </c>
      <c r="D2243" s="31">
        <f t="shared" si="14"/>
        <v>1524.8225835233141</v>
      </c>
      <c r="E2243" s="31">
        <f t="shared" si="15"/>
        <v>375.04153863451791</v>
      </c>
      <c r="F2243" s="31">
        <f t="shared" si="0"/>
        <v>1899.8641221578318</v>
      </c>
      <c r="G2243" s="31">
        <f t="shared" si="1"/>
        <v>15.628312860519499</v>
      </c>
      <c r="H2243" s="55">
        <f t="shared" si="2"/>
        <v>4.0247678018575761E-2</v>
      </c>
      <c r="I2243" s="1">
        <v>15.22</v>
      </c>
      <c r="J2243" s="32">
        <f t="shared" si="16"/>
        <v>1.0070799771977998</v>
      </c>
      <c r="K2243" s="72">
        <f t="shared" ca="1" si="83"/>
        <v>372.65033687946169</v>
      </c>
      <c r="L2243" s="31">
        <v>372.32000699999998</v>
      </c>
      <c r="M2243" s="21">
        <f t="shared" ca="1" si="84"/>
        <v>8.8722032996125003E-4</v>
      </c>
      <c r="N2243" s="72"/>
      <c r="O2243" s="16"/>
      <c r="P2243" s="21"/>
      <c r="Q2243" s="33">
        <f t="shared" si="17"/>
        <v>0.99292002280220004</v>
      </c>
      <c r="R2243" s="5">
        <f t="shared" ca="1" si="109"/>
        <v>22.053544474057055</v>
      </c>
      <c r="S2243" s="31">
        <v>21.57</v>
      </c>
      <c r="T2243" s="75">
        <f t="shared" ca="1" si="110"/>
        <v>2.241745359559829E-2</v>
      </c>
      <c r="U2243" s="5">
        <f t="shared" ca="1" si="122"/>
        <v>41.786777324339496</v>
      </c>
      <c r="V2243" s="85">
        <v>42.36</v>
      </c>
      <c r="W2243" s="36">
        <f t="shared" ca="1" si="123"/>
        <v>-1.3532168924941053E-2</v>
      </c>
      <c r="X2243" s="32">
        <f t="shared" si="18"/>
        <v>1.0141599543955999</v>
      </c>
      <c r="Y2243" s="72">
        <f t="shared" ca="1" si="124"/>
        <v>54067.438655548372</v>
      </c>
      <c r="Z2243" s="16">
        <v>53149.998656999996</v>
      </c>
      <c r="AA2243" s="36">
        <f t="shared" ca="1" si="125"/>
        <v>1.7261336250806222E-2</v>
      </c>
      <c r="AB2243" s="72"/>
      <c r="AC2243" s="16"/>
      <c r="AD2243" s="36"/>
      <c r="AE2243" s="1">
        <f t="shared" si="142"/>
        <v>19</v>
      </c>
      <c r="AH2243" s="25" t="str">
        <f t="shared" ca="1" si="7"/>
        <v>-</v>
      </c>
      <c r="AI2243" s="15">
        <f t="shared" ca="1" si="8"/>
        <v>14.854076359847841</v>
      </c>
      <c r="AJ2243" s="15">
        <f t="shared" ca="1" si="9"/>
        <v>15.781585175408985</v>
      </c>
      <c r="AK2243" s="17">
        <f t="shared" ca="1" si="10"/>
        <v>6.1175887825211495E-2</v>
      </c>
      <c r="AL2243" s="17">
        <f t="shared" ca="1" si="11"/>
        <v>6.9345469121087383E-2</v>
      </c>
      <c r="AM2243" s="26">
        <f t="shared" ca="1" si="12"/>
        <v>0</v>
      </c>
      <c r="AN2243" s="26">
        <f t="shared" ca="1" si="13"/>
        <v>0</v>
      </c>
      <c r="AO2243" s="25">
        <f t="shared" si="20"/>
        <v>0</v>
      </c>
      <c r="AP2243" s="26">
        <f t="shared" si="21"/>
        <v>0</v>
      </c>
      <c r="AQ2243" s="25">
        <f t="shared" si="22"/>
        <v>0</v>
      </c>
      <c r="AR2243" s="26">
        <f t="shared" si="23"/>
        <v>1</v>
      </c>
      <c r="AT2243" s="74"/>
      <c r="AU2243">
        <f t="shared" si="121"/>
        <v>265749.99328499998</v>
      </c>
      <c r="AY2243">
        <v>10630</v>
      </c>
      <c r="AZ2243">
        <v>11950</v>
      </c>
      <c r="BA2243">
        <f t="shared" si="107"/>
        <v>119500</v>
      </c>
      <c r="BL2243" s="16">
        <v>47.8</v>
      </c>
      <c r="BM2243">
        <f t="shared" si="108"/>
        <v>478</v>
      </c>
    </row>
    <row r="2244" spans="1:65" x14ac:dyDescent="0.2">
      <c r="A2244" s="44">
        <v>41327</v>
      </c>
      <c r="B2244" s="45">
        <v>14.85</v>
      </c>
      <c r="C2244" s="54">
        <v>15.7</v>
      </c>
      <c r="D2244" s="31">
        <f t="shared" si="14"/>
        <v>1444.5687633378766</v>
      </c>
      <c r="E2244" s="31">
        <f t="shared" si="15"/>
        <v>452.0653289053713</v>
      </c>
      <c r="F2244" s="31">
        <f t="shared" si="0"/>
        <v>1896.6340922432478</v>
      </c>
      <c r="G2244" s="31">
        <f t="shared" si="1"/>
        <v>15.052598662093585</v>
      </c>
      <c r="H2244" s="55">
        <f t="shared" si="2"/>
        <v>5.414012738853502E-2</v>
      </c>
      <c r="I2244" s="1">
        <v>14.17</v>
      </c>
      <c r="J2244" s="32">
        <f t="shared" si="16"/>
        <v>0.96152459394176881</v>
      </c>
      <c r="K2244" s="72">
        <f t="shared" ca="1" si="83"/>
        <v>358.29785616911386</v>
      </c>
      <c r="L2244" s="31">
        <v>359.67999300000002</v>
      </c>
      <c r="M2244" s="21">
        <f t="shared" ca="1" si="84"/>
        <v>-3.8426847691975124E-3</v>
      </c>
      <c r="N2244" s="72"/>
      <c r="O2244" s="16"/>
      <c r="P2244" s="21"/>
      <c r="Q2244" s="33">
        <f t="shared" si="17"/>
        <v>1.0384754060582311</v>
      </c>
      <c r="R2244" s="5">
        <f t="shared" ca="1" si="109"/>
        <v>22.901109482873096</v>
      </c>
      <c r="S2244" s="31">
        <v>22.299999</v>
      </c>
      <c r="T2244" s="75">
        <f t="shared" ca="1" si="110"/>
        <v>2.6955628243440569E-2</v>
      </c>
      <c r="U2244" s="5">
        <f t="shared" ca="1" si="122"/>
        <v>43.39305491885856</v>
      </c>
      <c r="V2244" s="85">
        <v>43.79</v>
      </c>
      <c r="W2244" s="36">
        <f t="shared" ca="1" si="123"/>
        <v>-9.0647426613710662E-3</v>
      </c>
      <c r="X2244" s="32">
        <f t="shared" si="18"/>
        <v>0.92304918788353774</v>
      </c>
      <c r="Y2244" s="72">
        <f t="shared" ca="1" si="124"/>
        <v>49903.620812298686</v>
      </c>
      <c r="Z2244" s="16">
        <v>49549.998747999998</v>
      </c>
      <c r="AA2244" s="36">
        <f t="shared" ca="1" si="125"/>
        <v>7.1366715082502715E-3</v>
      </c>
      <c r="AB2244" s="72"/>
      <c r="AC2244" s="16"/>
      <c r="AD2244" s="36"/>
      <c r="AE2244" s="1">
        <f t="shared" si="142"/>
        <v>18</v>
      </c>
      <c r="AH2244" s="25" t="str">
        <f t="shared" ca="1" si="7"/>
        <v>-</v>
      </c>
      <c r="AI2244" s="15">
        <f t="shared" ca="1" si="8"/>
        <v>14.905929194601232</v>
      </c>
      <c r="AJ2244" s="15">
        <f t="shared" ca="1" si="9"/>
        <v>15.702815989060593</v>
      </c>
      <c r="AK2244" s="17">
        <f t="shared" ca="1" si="10"/>
        <v>5.8632470570829577E-2</v>
      </c>
      <c r="AL2244" s="17">
        <f t="shared" ca="1" si="11"/>
        <v>7.0158024551225245E-2</v>
      </c>
      <c r="AM2244" s="26">
        <f t="shared" ca="1" si="12"/>
        <v>0</v>
      </c>
      <c r="AN2244" s="26">
        <f t="shared" ca="1" si="13"/>
        <v>0</v>
      </c>
      <c r="AO2244" s="25">
        <f t="shared" si="20"/>
        <v>0</v>
      </c>
      <c r="AP2244" s="26">
        <f t="shared" si="21"/>
        <v>0</v>
      </c>
      <c r="AQ2244" s="25">
        <f t="shared" si="22"/>
        <v>0</v>
      </c>
      <c r="AR2244" s="26">
        <f t="shared" si="23"/>
        <v>1</v>
      </c>
      <c r="AT2244" s="74"/>
      <c r="AU2244">
        <f t="shared" si="121"/>
        <v>247749.99374000001</v>
      </c>
      <c r="AY2244">
        <v>9910</v>
      </c>
      <c r="AZ2244">
        <v>11300</v>
      </c>
      <c r="BA2244">
        <f t="shared" si="107"/>
        <v>113000</v>
      </c>
      <c r="BL2244" s="16">
        <v>45.2</v>
      </c>
      <c r="BM2244">
        <f t="shared" si="108"/>
        <v>452</v>
      </c>
    </row>
    <row r="2245" spans="1:65" x14ac:dyDescent="0.2">
      <c r="A2245" s="44">
        <v>41330</v>
      </c>
      <c r="B2245" s="45">
        <v>17.649999999999999</v>
      </c>
      <c r="C2245" s="54">
        <v>17.5</v>
      </c>
      <c r="D2245" s="31">
        <f t="shared" si="14"/>
        <v>1364.3149431524389</v>
      </c>
      <c r="E2245" s="31">
        <f t="shared" si="15"/>
        <v>527.97419704255276</v>
      </c>
      <c r="F2245" s="31">
        <f t="shared" si="0"/>
        <v>1892.2891401949917</v>
      </c>
      <c r="G2245" s="31">
        <f t="shared" si="1"/>
        <v>17.608147976504149</v>
      </c>
      <c r="H2245" s="55">
        <f t="shared" si="2"/>
        <v>-8.5714285714284522E-3</v>
      </c>
      <c r="I2245" s="1">
        <v>18.989999999999998</v>
      </c>
      <c r="J2245" s="32">
        <f t="shared" si="16"/>
        <v>1.1670948187059091</v>
      </c>
      <c r="K2245" s="72">
        <f t="shared" ca="1" si="83"/>
        <v>418.15052363443169</v>
      </c>
      <c r="L2245" s="31">
        <v>408.959991</v>
      </c>
      <c r="M2245" s="21">
        <f t="shared" ca="1" si="84"/>
        <v>2.2472938274374351E-2</v>
      </c>
      <c r="N2245" s="72"/>
      <c r="O2245" s="16"/>
      <c r="P2245" s="21"/>
      <c r="Q2245" s="33">
        <f t="shared" si="17"/>
        <v>0.83290518129409086</v>
      </c>
      <c r="R2245" s="5">
        <f t="shared" ca="1" si="109"/>
        <v>19.073658129053783</v>
      </c>
      <c r="S2245" s="31">
        <v>19.18</v>
      </c>
      <c r="T2245" s="75">
        <f t="shared" ca="1" si="110"/>
        <v>-5.5444145435983808E-3</v>
      </c>
      <c r="U2245" s="5">
        <f t="shared" ca="1" si="122"/>
        <v>36.141062926784983</v>
      </c>
      <c r="V2245" s="85">
        <v>37.67</v>
      </c>
      <c r="W2245" s="36">
        <f t="shared" ca="1" si="123"/>
        <v>-4.0587657903239149E-2</v>
      </c>
      <c r="X2245" s="32">
        <f t="shared" si="18"/>
        <v>1.3341896374118183</v>
      </c>
      <c r="Y2245" s="72">
        <f t="shared" ca="1" si="124"/>
        <v>66576.511860082552</v>
      </c>
      <c r="Z2245" s="16">
        <v>63249.998401999997</v>
      </c>
      <c r="AA2245" s="36">
        <f t="shared" ca="1" si="125"/>
        <v>5.2593099480258143E-2</v>
      </c>
      <c r="AB2245" s="72"/>
      <c r="AC2245" s="16"/>
      <c r="AD2245" s="36"/>
      <c r="AE2245" s="1">
        <f t="shared" si="142"/>
        <v>17</v>
      </c>
      <c r="AH2245" s="25" t="str">
        <f t="shared" ca="1" si="7"/>
        <v>-</v>
      </c>
      <c r="AI2245" s="15">
        <f t="shared" ca="1" si="8"/>
        <v>15.066691495731948</v>
      </c>
      <c r="AJ2245" s="15">
        <f t="shared" ca="1" si="9"/>
        <v>15.676218378723627</v>
      </c>
      <c r="AK2245" s="17">
        <f t="shared" ca="1" si="10"/>
        <v>4.4505486443845478E-2</v>
      </c>
      <c r="AL2245" s="17">
        <f t="shared" ca="1" si="11"/>
        <v>6.6249294392495078E-2</v>
      </c>
      <c r="AM2245" s="26">
        <f t="shared" ca="1" si="12"/>
        <v>0</v>
      </c>
      <c r="AN2245" s="26">
        <f t="shared" ca="1" si="13"/>
        <v>0</v>
      </c>
      <c r="AO2245" s="25">
        <f t="shared" si="20"/>
        <v>0</v>
      </c>
      <c r="AP2245" s="26">
        <f t="shared" si="21"/>
        <v>0</v>
      </c>
      <c r="AQ2245" s="25">
        <f t="shared" si="22"/>
        <v>0</v>
      </c>
      <c r="AR2245" s="26">
        <f t="shared" si="23"/>
        <v>0</v>
      </c>
      <c r="AT2245" s="74"/>
      <c r="AU2245">
        <f t="shared" si="121"/>
        <v>316249.99200999999</v>
      </c>
      <c r="AY2245">
        <v>12650</v>
      </c>
      <c r="AZ2245">
        <v>14125</v>
      </c>
      <c r="BA2245">
        <f t="shared" si="107"/>
        <v>141250</v>
      </c>
      <c r="BL2245" s="16">
        <v>56.5</v>
      </c>
      <c r="BM2245">
        <f t="shared" si="108"/>
        <v>565</v>
      </c>
    </row>
    <row r="2246" spans="1:65" x14ac:dyDescent="0.2">
      <c r="A2246" s="44">
        <v>41331</v>
      </c>
      <c r="B2246" s="45">
        <v>17.05</v>
      </c>
      <c r="C2246" s="54">
        <v>17.350000000000001</v>
      </c>
      <c r="D2246" s="31">
        <f t="shared" si="14"/>
        <v>1284.0611229670012</v>
      </c>
      <c r="E2246" s="31">
        <f t="shared" si="15"/>
        <v>608.91590711529409</v>
      </c>
      <c r="F2246" s="31">
        <f t="shared" si="0"/>
        <v>1892.9770300822952</v>
      </c>
      <c r="G2246" s="31">
        <f t="shared" si="1"/>
        <v>17.146501314718357</v>
      </c>
      <c r="H2246" s="55">
        <f t="shared" si="2"/>
        <v>1.7291066282420831E-2</v>
      </c>
      <c r="I2246" s="1">
        <v>16.87</v>
      </c>
      <c r="J2246" s="32">
        <f t="shared" si="16"/>
        <v>0.97413620549523372</v>
      </c>
      <c r="K2246" s="72">
        <f t="shared" ca="1" si="83"/>
        <v>407.31895816433752</v>
      </c>
      <c r="L2246" s="31">
        <v>398.88000499999998</v>
      </c>
      <c r="M2246" s="21">
        <f t="shared" ca="1" si="84"/>
        <v>2.1156621185706048E-2</v>
      </c>
      <c r="N2246" s="72"/>
      <c r="O2246" s="16"/>
      <c r="P2246" s="21"/>
      <c r="Q2246" s="33">
        <f t="shared" si="17"/>
        <v>1.0258637945047662</v>
      </c>
      <c r="R2246" s="5">
        <f t="shared" ca="1" si="109"/>
        <v>19.566160168901355</v>
      </c>
      <c r="S2246" s="31">
        <v>19.440000999999999</v>
      </c>
      <c r="T2246" s="75">
        <f t="shared" ca="1" si="110"/>
        <v>6.4896688483378354E-3</v>
      </c>
      <c r="U2246" s="5">
        <f t="shared" ca="1" si="122"/>
        <v>37.074538645155975</v>
      </c>
      <c r="V2246" s="85">
        <v>38.31</v>
      </c>
      <c r="W2246" s="36">
        <f t="shared" ca="1" si="123"/>
        <v>-3.2249056508588538E-2</v>
      </c>
      <c r="X2246" s="32">
        <f t="shared" si="18"/>
        <v>0.94827241099046755</v>
      </c>
      <c r="Y2246" s="72">
        <f t="shared" ca="1" si="124"/>
        <v>63128.514458317535</v>
      </c>
      <c r="Z2246" s="16">
        <v>59949.998485999997</v>
      </c>
      <c r="AA2246" s="36">
        <f t="shared" ca="1" si="125"/>
        <v>5.3019450418498523E-2</v>
      </c>
      <c r="AB2246" s="72"/>
      <c r="AC2246" s="16"/>
      <c r="AD2246" s="36"/>
      <c r="AE2246" s="1">
        <f t="shared" si="142"/>
        <v>16</v>
      </c>
      <c r="AH2246" s="25" t="str">
        <f t="shared" ca="1" si="7"/>
        <v>-</v>
      </c>
      <c r="AI2246" s="15">
        <f t="shared" ca="1" si="8"/>
        <v>15.196945260791876</v>
      </c>
      <c r="AJ2246" s="15">
        <f t="shared" ca="1" si="9"/>
        <v>15.618550935006926</v>
      </c>
      <c r="AK2246" s="17">
        <f t="shared" ca="1" si="10"/>
        <v>3.5140259471746281E-2</v>
      </c>
      <c r="AL2246" s="17">
        <f t="shared" ca="1" si="11"/>
        <v>6.2865700320860668E-2</v>
      </c>
      <c r="AM2246" s="26">
        <f t="shared" ca="1" si="12"/>
        <v>0</v>
      </c>
      <c r="AN2246" s="26">
        <f t="shared" ca="1" si="13"/>
        <v>0</v>
      </c>
      <c r="AO2246" s="25">
        <f t="shared" si="20"/>
        <v>0</v>
      </c>
      <c r="AP2246" s="26">
        <f t="shared" si="21"/>
        <v>0</v>
      </c>
      <c r="AQ2246" s="25">
        <f t="shared" si="22"/>
        <v>0</v>
      </c>
      <c r="AR2246" s="26">
        <f t="shared" si="23"/>
        <v>0</v>
      </c>
      <c r="AT2246" s="74"/>
      <c r="AU2246">
        <f t="shared" si="121"/>
        <v>299749.99242999998</v>
      </c>
      <c r="AY2246">
        <v>11990</v>
      </c>
      <c r="AZ2246">
        <v>13475</v>
      </c>
      <c r="BA2246">
        <f t="shared" si="107"/>
        <v>134750</v>
      </c>
      <c r="BL2246" s="16">
        <v>53.9</v>
      </c>
      <c r="BM2246">
        <f t="shared" si="108"/>
        <v>539</v>
      </c>
    </row>
    <row r="2247" spans="1:65" x14ac:dyDescent="0.2">
      <c r="A2247" s="40">
        <v>41332</v>
      </c>
      <c r="B2247" s="13">
        <v>15.4</v>
      </c>
      <c r="C2247" s="14">
        <v>16.100000000000001</v>
      </c>
      <c r="D2247" s="31">
        <f t="shared" si="14"/>
        <v>1203.8073027815635</v>
      </c>
      <c r="E2247" s="31">
        <f t="shared" si="15"/>
        <v>687.78205317648781</v>
      </c>
      <c r="F2247" s="16">
        <f t="shared" si="0"/>
        <v>1891.5893559580513</v>
      </c>
      <c r="G2247" s="16">
        <f t="shared" si="1"/>
        <v>15.654520060449221</v>
      </c>
      <c r="H2247" s="17">
        <f t="shared" si="2"/>
        <v>4.3478260869565299E-2</v>
      </c>
      <c r="I2247">
        <v>14.73</v>
      </c>
      <c r="J2247" s="32">
        <f t="shared" si="16"/>
        <v>0.91231697951253787</v>
      </c>
      <c r="K2247" s="72">
        <f t="shared" ca="1" si="83"/>
        <v>371.58885206014702</v>
      </c>
      <c r="L2247" s="16">
        <v>372.32000699999998</v>
      </c>
      <c r="M2247" s="21">
        <f t="shared" ca="1" si="84"/>
        <v>-1.9637809575270997E-3</v>
      </c>
      <c r="N2247" s="72"/>
      <c r="O2247" s="16"/>
      <c r="P2247" s="21"/>
      <c r="Q2247" s="33">
        <f t="shared" si="17"/>
        <v>1.0876830204874621</v>
      </c>
      <c r="R2247" s="5">
        <f t="shared" ca="1" si="109"/>
        <v>21.280893620879333</v>
      </c>
      <c r="S2247" s="16">
        <v>20.73</v>
      </c>
      <c r="T2247" s="75">
        <f t="shared" ca="1" si="110"/>
        <v>2.6574704335713083E-2</v>
      </c>
      <c r="U2247" s="5">
        <f t="shared" ca="1" si="122"/>
        <v>40.323965621041935</v>
      </c>
      <c r="V2247" s="85">
        <v>40.76</v>
      </c>
      <c r="W2247" s="36">
        <f t="shared" ca="1" si="123"/>
        <v>-1.0697604979344027E-2</v>
      </c>
      <c r="X2247" s="32">
        <f t="shared" si="18"/>
        <v>0.82463395902507575</v>
      </c>
      <c r="Y2247" s="72">
        <f t="shared" ca="1" si="124"/>
        <v>52054.490710688871</v>
      </c>
      <c r="Z2247" s="16">
        <v>51549.998698000003</v>
      </c>
      <c r="AA2247" s="36">
        <f t="shared" ca="1" si="125"/>
        <v>9.7864602411414058E-3</v>
      </c>
      <c r="AB2247" s="72"/>
      <c r="AC2247" s="16"/>
      <c r="AD2247" s="36"/>
      <c r="AE2247" s="34">
        <f t="shared" si="142"/>
        <v>15</v>
      </c>
      <c r="AH2247" s="25" t="str">
        <f t="shared" ca="1" si="7"/>
        <v>-</v>
      </c>
      <c r="AI2247" s="15">
        <f t="shared" ca="1" si="8"/>
        <v>15.23473066776373</v>
      </c>
      <c r="AJ2247" s="15">
        <f t="shared" ca="1" si="9"/>
        <v>15.532516317911293</v>
      </c>
      <c r="AK2247" s="17">
        <f t="shared" ca="1" si="10"/>
        <v>3.0680950664611406E-2</v>
      </c>
      <c r="AL2247" s="17">
        <f t="shared" ca="1" si="11"/>
        <v>6.3224601059170771E-2</v>
      </c>
      <c r="AM2247" s="26">
        <f t="shared" ca="1" si="12"/>
        <v>0</v>
      </c>
      <c r="AN2247" s="26">
        <f t="shared" ca="1" si="13"/>
        <v>0</v>
      </c>
      <c r="AO2247" s="25">
        <f t="shared" si="20"/>
        <v>0</v>
      </c>
      <c r="AP2247" s="26">
        <f t="shared" si="21"/>
        <v>0</v>
      </c>
      <c r="AQ2247" s="25">
        <f t="shared" si="22"/>
        <v>0</v>
      </c>
      <c r="AR2247" s="26">
        <f t="shared" si="23"/>
        <v>0</v>
      </c>
      <c r="AT2247" s="74"/>
      <c r="AU2247">
        <f t="shared" si="121"/>
        <v>257749.99349000002</v>
      </c>
      <c r="AY2247">
        <v>10310</v>
      </c>
      <c r="AZ2247">
        <v>11725</v>
      </c>
      <c r="BA2247">
        <f t="shared" si="107"/>
        <v>117250</v>
      </c>
      <c r="BL2247" s="16">
        <v>46.9</v>
      </c>
      <c r="BM2247">
        <f t="shared" si="108"/>
        <v>469</v>
      </c>
    </row>
    <row r="2248" spans="1:65" x14ac:dyDescent="0.2">
      <c r="A2248" s="44">
        <v>41333</v>
      </c>
      <c r="B2248" s="45">
        <v>16.149999999999999</v>
      </c>
      <c r="C2248" s="54">
        <v>16.7</v>
      </c>
      <c r="D2248" s="31">
        <f t="shared" si="14"/>
        <v>1123.5534825961261</v>
      </c>
      <c r="E2248" s="31">
        <f t="shared" si="15"/>
        <v>764.54657683212372</v>
      </c>
      <c r="F2248" s="31">
        <f t="shared" si="0"/>
        <v>1888.1000594282498</v>
      </c>
      <c r="G2248" s="31">
        <f t="shared" si="1"/>
        <v>16.372710981421715</v>
      </c>
      <c r="H2248" s="55">
        <f t="shared" si="2"/>
        <v>3.2934131736527039E-2</v>
      </c>
      <c r="I2248" s="1">
        <v>15.51</v>
      </c>
      <c r="J2248" s="32">
        <f t="shared" si="16"/>
        <v>1.043948278375511</v>
      </c>
      <c r="K2248" s="72">
        <f t="shared" ca="1" si="83"/>
        <v>387.90372766928363</v>
      </c>
      <c r="L2248" s="31">
        <v>383.51998900000001</v>
      </c>
      <c r="M2248" s="21">
        <f t="shared" ca="1" si="84"/>
        <v>1.1430274288216085E-2</v>
      </c>
      <c r="N2248" s="72"/>
      <c r="O2248" s="16"/>
      <c r="P2248" s="21"/>
      <c r="Q2248" s="33">
        <f t="shared" si="17"/>
        <v>0.95605172162448904</v>
      </c>
      <c r="R2248" s="5">
        <f t="shared" ca="1" si="109"/>
        <v>20.344787411554663</v>
      </c>
      <c r="S2248" s="31">
        <v>20.129999000000002</v>
      </c>
      <c r="T2248" s="75">
        <f t="shared" ca="1" si="110"/>
        <v>1.0670065684288459E-2</v>
      </c>
      <c r="U2248" s="5">
        <f t="shared" ca="1" si="122"/>
        <v>38.55047691725639</v>
      </c>
      <c r="V2248" s="85">
        <v>39.56</v>
      </c>
      <c r="W2248" s="36">
        <f t="shared" ca="1" si="123"/>
        <v>-2.5518783689171196E-2</v>
      </c>
      <c r="X2248" s="32">
        <f t="shared" si="18"/>
        <v>1.0878965567510219</v>
      </c>
      <c r="Y2248" s="72">
        <f t="shared" ca="1" si="124"/>
        <v>56626.174216537474</v>
      </c>
      <c r="Z2248" s="16">
        <v>54649.998618999998</v>
      </c>
      <c r="AA2248" s="36">
        <f t="shared" ca="1" si="125"/>
        <v>3.616057909378291E-2</v>
      </c>
      <c r="AB2248" s="72"/>
      <c r="AC2248" s="16"/>
      <c r="AD2248" s="36"/>
      <c r="AE2248" s="1">
        <f t="shared" si="142"/>
        <v>14</v>
      </c>
      <c r="AH2248" s="25" t="str">
        <f t="shared" ca="1" si="7"/>
        <v>-</v>
      </c>
      <c r="AI2248" s="15">
        <f t="shared" ca="1" si="8"/>
        <v>15.32815987905186</v>
      </c>
      <c r="AJ2248" s="15">
        <f t="shared" ca="1" si="9"/>
        <v>15.389933303367814</v>
      </c>
      <c r="AK2248" s="17">
        <f t="shared" ca="1" si="10"/>
        <v>2.9919972620699248E-2</v>
      </c>
      <c r="AL2248" s="17">
        <f t="shared" ca="1" si="11"/>
        <v>6.0475291985011406E-2</v>
      </c>
      <c r="AM2248" s="26">
        <f t="shared" ca="1" si="12"/>
        <v>0</v>
      </c>
      <c r="AN2248" s="26">
        <f t="shared" ca="1" si="13"/>
        <v>0</v>
      </c>
      <c r="AO2248" s="25">
        <f t="shared" si="20"/>
        <v>0</v>
      </c>
      <c r="AP2248" s="26">
        <f t="shared" si="21"/>
        <v>0</v>
      </c>
      <c r="AQ2248" s="25">
        <f t="shared" si="22"/>
        <v>1</v>
      </c>
      <c r="AR2248" s="26">
        <f t="shared" si="23"/>
        <v>0</v>
      </c>
      <c r="AT2248" s="74"/>
      <c r="AU2248">
        <f t="shared" si="121"/>
        <v>273249.99309499998</v>
      </c>
      <c r="AY2248">
        <v>10930</v>
      </c>
      <c r="AZ2248">
        <v>12250</v>
      </c>
      <c r="BA2248">
        <f t="shared" si="107"/>
        <v>122500</v>
      </c>
      <c r="BL2248" s="16">
        <v>49</v>
      </c>
      <c r="BM2248">
        <f t="shared" si="108"/>
        <v>490</v>
      </c>
    </row>
    <row r="2249" spans="1:65" x14ac:dyDescent="0.2">
      <c r="A2249" s="40">
        <v>41334</v>
      </c>
      <c r="B2249" s="13">
        <v>16.399999999999999</v>
      </c>
      <c r="C2249" s="14">
        <v>16.95</v>
      </c>
      <c r="D2249" s="31">
        <f t="shared" si="14"/>
        <v>1043.2996624106886</v>
      </c>
      <c r="E2249" s="31">
        <f t="shared" si="15"/>
        <v>842.15730713121457</v>
      </c>
      <c r="F2249" s="16">
        <f t="shared" si="0"/>
        <v>1885.4569695419032</v>
      </c>
      <c r="G2249" s="16">
        <f t="shared" si="1"/>
        <v>16.645662736622782</v>
      </c>
      <c r="H2249" s="17">
        <f t="shared" si="2"/>
        <v>3.2448377581120957E-2</v>
      </c>
      <c r="I2249">
        <v>15.36</v>
      </c>
      <c r="J2249" s="32">
        <f t="shared" si="16"/>
        <v>1.0152479350189108</v>
      </c>
      <c r="K2249" s="72">
        <f t="shared" ca="1" si="83"/>
        <v>393.80240331294829</v>
      </c>
      <c r="L2249" s="16">
        <v>389.27999899999998</v>
      </c>
      <c r="M2249" s="21">
        <f t="shared" ca="1" si="84"/>
        <v>1.161735595089824E-2</v>
      </c>
      <c r="N2249" s="72"/>
      <c r="O2249" s="16"/>
      <c r="P2249" s="21"/>
      <c r="Q2249" s="33">
        <f t="shared" si="17"/>
        <v>0.98475206498108925</v>
      </c>
      <c r="R2249" s="5">
        <f t="shared" ca="1" si="109"/>
        <v>20.033736801234255</v>
      </c>
      <c r="S2249" s="31">
        <v>19.809999000000001</v>
      </c>
      <c r="T2249" s="75">
        <f t="shared" ca="1" si="110"/>
        <v>1.1294185387604204E-2</v>
      </c>
      <c r="U2249" s="5">
        <f t="shared" ca="1" si="122"/>
        <v>37.961362082098745</v>
      </c>
      <c r="V2249" s="85">
        <v>38.950000000000003</v>
      </c>
      <c r="W2249" s="36">
        <f t="shared" ca="1" si="123"/>
        <v>-2.5382231525064386E-2</v>
      </c>
      <c r="X2249" s="32">
        <f t="shared" si="18"/>
        <v>1.0304958700378215</v>
      </c>
      <c r="Y2249" s="72">
        <f t="shared" ca="1" si="124"/>
        <v>58349.198270065499</v>
      </c>
      <c r="Z2249" s="16">
        <v>56299.998577999999</v>
      </c>
      <c r="AA2249" s="36">
        <f t="shared" ca="1" si="125"/>
        <v>3.639786401107039E-2</v>
      </c>
      <c r="AB2249" s="72"/>
      <c r="AC2249" s="16"/>
      <c r="AD2249" s="36"/>
      <c r="AE2249" s="34">
        <f t="shared" si="142"/>
        <v>13</v>
      </c>
      <c r="AH2249" s="25" t="str">
        <f t="shared" ca="1" si="7"/>
        <v>-</v>
      </c>
      <c r="AI2249" s="15">
        <f t="shared" ca="1" si="8"/>
        <v>15.385346318747173</v>
      </c>
      <c r="AJ2249" s="15">
        <f t="shared" ca="1" si="9"/>
        <v>15.356704549660424</v>
      </c>
      <c r="AK2249" s="17">
        <f t="shared" ca="1" si="10"/>
        <v>2.8620089214456784E-2</v>
      </c>
      <c r="AL2249" s="17">
        <f t="shared" ca="1" si="11"/>
        <v>5.7617322098489451E-2</v>
      </c>
      <c r="AM2249" s="26">
        <f t="shared" ca="1" si="12"/>
        <v>1</v>
      </c>
      <c r="AN2249" s="26">
        <f t="shared" ca="1" si="13"/>
        <v>0</v>
      </c>
      <c r="AO2249" s="25">
        <f t="shared" si="20"/>
        <v>0</v>
      </c>
      <c r="AP2249" s="26">
        <f t="shared" si="21"/>
        <v>0</v>
      </c>
      <c r="AQ2249" s="25">
        <f t="shared" si="22"/>
        <v>1</v>
      </c>
      <c r="AR2249" s="26">
        <f t="shared" si="23"/>
        <v>0</v>
      </c>
      <c r="AT2249" s="74"/>
      <c r="AU2249">
        <f t="shared" si="121"/>
        <v>281499.99288999999</v>
      </c>
      <c r="AY2249">
        <v>11260</v>
      </c>
      <c r="AZ2249">
        <v>12700</v>
      </c>
      <c r="BA2249">
        <f t="shared" si="107"/>
        <v>127000</v>
      </c>
      <c r="BL2249" s="16">
        <v>50.8</v>
      </c>
      <c r="BM2249">
        <f t="shared" si="108"/>
        <v>508</v>
      </c>
    </row>
    <row r="2250" spans="1:65" x14ac:dyDescent="0.2">
      <c r="A2250" s="40">
        <v>41337</v>
      </c>
      <c r="B2250" s="13">
        <v>15</v>
      </c>
      <c r="C2250" s="14">
        <v>15.85</v>
      </c>
      <c r="D2250" s="31">
        <f t="shared" si="14"/>
        <v>963.04584222525102</v>
      </c>
      <c r="E2250" s="31">
        <f t="shared" si="15"/>
        <v>919.80702105694763</v>
      </c>
      <c r="F2250" s="16">
        <f t="shared" si="0"/>
        <v>1882.8528632821985</v>
      </c>
      <c r="G2250" s="16">
        <f t="shared" si="1"/>
        <v>15.415240076983766</v>
      </c>
      <c r="H2250" s="17">
        <f t="shared" si="2"/>
        <v>5.362776025236593E-2</v>
      </c>
      <c r="I2250">
        <v>14.01</v>
      </c>
      <c r="J2250" s="32">
        <f t="shared" si="16"/>
        <v>0.92480242460141726</v>
      </c>
      <c r="K2250" s="72">
        <f t="shared" ca="1" si="83"/>
        <v>364.17457012488586</v>
      </c>
      <c r="L2250" s="16">
        <v>368.959991</v>
      </c>
      <c r="M2250" s="21">
        <f t="shared" ca="1" si="84"/>
        <v>-1.2970026539040492E-2</v>
      </c>
      <c r="N2250" s="72"/>
      <c r="O2250" s="16"/>
      <c r="P2250" s="21"/>
      <c r="Q2250" s="33">
        <f t="shared" si="17"/>
        <v>1.0751975753985827</v>
      </c>
      <c r="R2250" s="5">
        <f t="shared" ca="1" si="109"/>
        <v>21.539327897407084</v>
      </c>
      <c r="S2250" s="31">
        <v>20.790001</v>
      </c>
      <c r="T2250" s="75">
        <f t="shared" ca="1" si="110"/>
        <v>3.6042658074286943E-2</v>
      </c>
      <c r="U2250" s="5">
        <f t="shared" ca="1" si="122"/>
        <v>40.814567117269959</v>
      </c>
      <c r="V2250" s="85">
        <v>40.97</v>
      </c>
      <c r="W2250" s="36">
        <f t="shared" ca="1" si="123"/>
        <v>-3.7938218874796078E-3</v>
      </c>
      <c r="X2250" s="32">
        <f t="shared" si="18"/>
        <v>0.84960484920283441</v>
      </c>
      <c r="Y2250" s="72">
        <f t="shared" ca="1" si="124"/>
        <v>49570.499192916453</v>
      </c>
      <c r="Z2250" s="16">
        <v>50299.998728999999</v>
      </c>
      <c r="AA2250" s="36">
        <f t="shared" ca="1" si="125"/>
        <v>-1.4502973250831502E-2</v>
      </c>
      <c r="AB2250" s="72"/>
      <c r="AC2250" s="16"/>
      <c r="AD2250" s="36"/>
      <c r="AE2250" s="34">
        <f t="shared" si="142"/>
        <v>12</v>
      </c>
      <c r="AH2250" s="25" t="str">
        <f t="shared" ca="1" si="7"/>
        <v>-</v>
      </c>
      <c r="AI2250" s="15">
        <f t="shared" ca="1" si="8"/>
        <v>15.389359991998306</v>
      </c>
      <c r="AJ2250" s="15">
        <f t="shared" ca="1" si="9"/>
        <v>15.339867919822204</v>
      </c>
      <c r="AK2250" s="17">
        <f t="shared" ca="1" si="10"/>
        <v>2.8534694691761935E-2</v>
      </c>
      <c r="AL2250" s="17">
        <f t="shared" ca="1" si="11"/>
        <v>5.5879480567031049E-2</v>
      </c>
      <c r="AM2250" s="26">
        <f t="shared" ca="1" si="12"/>
        <v>1</v>
      </c>
      <c r="AN2250" s="26">
        <f t="shared" ca="1" si="13"/>
        <v>0</v>
      </c>
      <c r="AO2250" s="25">
        <f t="shared" si="20"/>
        <v>0</v>
      </c>
      <c r="AP2250" s="26">
        <f t="shared" si="21"/>
        <v>0</v>
      </c>
      <c r="AQ2250" s="25">
        <f t="shared" si="22"/>
        <v>1</v>
      </c>
      <c r="AR2250" s="26">
        <f t="shared" si="23"/>
        <v>0</v>
      </c>
      <c r="AT2250" s="74"/>
      <c r="AU2250">
        <f t="shared" si="121"/>
        <v>251499.99364499998</v>
      </c>
      <c r="AY2250">
        <v>10060</v>
      </c>
      <c r="AZ2250">
        <v>11550</v>
      </c>
      <c r="BA2250">
        <f t="shared" si="107"/>
        <v>115500</v>
      </c>
      <c r="BL2250" s="16">
        <v>46.2</v>
      </c>
      <c r="BM2250">
        <f t="shared" si="108"/>
        <v>462</v>
      </c>
    </row>
    <row r="2251" spans="1:65" x14ac:dyDescent="0.2">
      <c r="A2251" s="40">
        <v>41338</v>
      </c>
      <c r="B2251" s="13">
        <v>14.55</v>
      </c>
      <c r="C2251" s="14">
        <v>15.55</v>
      </c>
      <c r="D2251" s="31">
        <f t="shared" si="14"/>
        <v>882.79202203981345</v>
      </c>
      <c r="E2251" s="31">
        <f t="shared" si="15"/>
        <v>995.75700861414407</v>
      </c>
      <c r="F2251" s="16">
        <f t="shared" si="0"/>
        <v>1878.5490306539575</v>
      </c>
      <c r="G2251" s="16">
        <f t="shared" si="1"/>
        <v>15.080067084949869</v>
      </c>
      <c r="H2251" s="17">
        <f t="shared" si="2"/>
        <v>6.4308681672025747E-2</v>
      </c>
      <c r="I2251">
        <v>13.48</v>
      </c>
      <c r="J2251" s="32">
        <f t="shared" si="16"/>
        <v>0.97602093330842343</v>
      </c>
      <c r="K2251" s="72">
        <f t="shared" ca="1" si="83"/>
        <v>355.42751316221478</v>
      </c>
      <c r="L2251" s="16">
        <v>356.48001099999999</v>
      </c>
      <c r="M2251" s="21">
        <f t="shared" ca="1" si="84"/>
        <v>-2.9524736459492838E-3</v>
      </c>
      <c r="N2251" s="72"/>
      <c r="O2251" s="16"/>
      <c r="P2251" s="21"/>
      <c r="Q2251" s="33">
        <f t="shared" si="17"/>
        <v>1.0239790666915767</v>
      </c>
      <c r="R2251" s="5">
        <f t="shared" ca="1" si="109"/>
        <v>22.054902061061043</v>
      </c>
      <c r="S2251" s="31">
        <v>21.49</v>
      </c>
      <c r="T2251" s="75">
        <f t="shared" ca="1" si="110"/>
        <v>2.6286740859052783E-2</v>
      </c>
      <c r="U2251" s="5">
        <f t="shared" ca="1" si="122"/>
        <v>41.79183153371627</v>
      </c>
      <c r="V2251" s="85">
        <v>42.28</v>
      </c>
      <c r="W2251" s="36">
        <f t="shared" ca="1" si="123"/>
        <v>-1.1546084822226384E-2</v>
      </c>
      <c r="X2251" s="32">
        <f t="shared" si="18"/>
        <v>0.95204186661684675</v>
      </c>
      <c r="Y2251" s="72">
        <f t="shared" ca="1" si="124"/>
        <v>47190.084649167155</v>
      </c>
      <c r="Z2251" s="16">
        <v>46999.998812999998</v>
      </c>
      <c r="AA2251" s="36">
        <f t="shared" ca="1" si="125"/>
        <v>4.0443795950603151E-3</v>
      </c>
      <c r="AB2251" s="72"/>
      <c r="AC2251" s="16"/>
      <c r="AD2251" s="36"/>
      <c r="AE2251" s="34">
        <f t="shared" si="142"/>
        <v>11</v>
      </c>
      <c r="AH2251" s="25" t="str">
        <f t="shared" ca="1" si="7"/>
        <v>-</v>
      </c>
      <c r="AI2251" s="15">
        <f t="shared" ca="1" si="8"/>
        <v>15.397147487396044</v>
      </c>
      <c r="AJ2251" s="15">
        <f t="shared" ca="1" si="9"/>
        <v>15.307226186757124</v>
      </c>
      <c r="AK2251" s="17">
        <f t="shared" ca="1" si="10"/>
        <v>4.0681379732337632E-2</v>
      </c>
      <c r="AL2251" s="17">
        <f t="shared" ca="1" si="11"/>
        <v>5.4707743271200433E-2</v>
      </c>
      <c r="AM2251" s="26">
        <f t="shared" ca="1" si="12"/>
        <v>1</v>
      </c>
      <c r="AN2251" s="26">
        <f t="shared" ca="1" si="13"/>
        <v>0</v>
      </c>
      <c r="AO2251" s="25">
        <f t="shared" si="20"/>
        <v>0</v>
      </c>
      <c r="AP2251" s="26">
        <f t="shared" si="21"/>
        <v>0</v>
      </c>
      <c r="AQ2251" s="25">
        <f t="shared" si="22"/>
        <v>1</v>
      </c>
      <c r="AR2251" s="26">
        <f t="shared" si="23"/>
        <v>0</v>
      </c>
      <c r="AT2251" s="74"/>
      <c r="AU2251">
        <f t="shared" si="121"/>
        <v>234999.99406499998</v>
      </c>
      <c r="AY2251">
        <v>9400</v>
      </c>
      <c r="AZ2251">
        <v>10750</v>
      </c>
      <c r="BA2251">
        <f t="shared" si="107"/>
        <v>107500</v>
      </c>
      <c r="BL2251" s="16">
        <v>43</v>
      </c>
      <c r="BM2251">
        <f t="shared" si="108"/>
        <v>430</v>
      </c>
    </row>
    <row r="2252" spans="1:65" x14ac:dyDescent="0.2">
      <c r="A2252" s="44">
        <v>41339</v>
      </c>
      <c r="B2252" s="45">
        <v>14.7</v>
      </c>
      <c r="C2252" s="54">
        <v>15.55</v>
      </c>
      <c r="D2252" s="31">
        <f t="shared" si="14"/>
        <v>802.53820185437587</v>
      </c>
      <c r="E2252" s="31">
        <f t="shared" si="15"/>
        <v>1070.8498114243123</v>
      </c>
      <c r="F2252" s="31">
        <f t="shared" si="0"/>
        <v>1873.388013278688</v>
      </c>
      <c r="G2252" s="31">
        <f t="shared" si="1"/>
        <v>15.185869629387483</v>
      </c>
      <c r="H2252" s="55">
        <f t="shared" si="2"/>
        <v>5.4662379421221985E-2</v>
      </c>
      <c r="I2252" s="1">
        <v>13.53</v>
      </c>
      <c r="J2252" s="32">
        <f t="shared" si="16"/>
        <v>1.004249434752658</v>
      </c>
      <c r="K2252" s="72">
        <f t="shared" ca="1" si="83"/>
        <v>356.92332754658554</v>
      </c>
      <c r="L2252" s="31">
        <v>358.23998999999998</v>
      </c>
      <c r="M2252" s="21">
        <f t="shared" ca="1" si="84"/>
        <v>-3.6753642534839218E-3</v>
      </c>
      <c r="N2252" s="72"/>
      <c r="O2252" s="16"/>
      <c r="P2252" s="21"/>
      <c r="Q2252" s="33">
        <f t="shared" si="17"/>
        <v>0.99575056524734196</v>
      </c>
      <c r="R2252" s="5">
        <f t="shared" ca="1" si="109"/>
        <v>21.960266319851353</v>
      </c>
      <c r="S2252" s="31">
        <v>21.389999</v>
      </c>
      <c r="T2252" s="75">
        <f t="shared" ca="1" si="110"/>
        <v>2.6660465007565158E-2</v>
      </c>
      <c r="U2252" s="5">
        <f t="shared" ca="1" si="122"/>
        <v>41.61281519088503</v>
      </c>
      <c r="V2252" s="85">
        <v>42.02</v>
      </c>
      <c r="W2252" s="36">
        <f t="shared" ca="1" si="123"/>
        <v>-9.6902619970245883E-3</v>
      </c>
      <c r="X2252" s="32">
        <f t="shared" si="18"/>
        <v>1.0084988695053161</v>
      </c>
      <c r="Y2252" s="72">
        <f t="shared" ca="1" si="124"/>
        <v>47588.014898200425</v>
      </c>
      <c r="Z2252" s="16">
        <v>47349.998804000003</v>
      </c>
      <c r="AA2252" s="36">
        <f t="shared" ca="1" si="125"/>
        <v>5.0267391808321493E-3</v>
      </c>
      <c r="AB2252" s="72"/>
      <c r="AC2252" s="16"/>
      <c r="AD2252" s="36"/>
      <c r="AE2252" s="1">
        <f t="shared" si="142"/>
        <v>10</v>
      </c>
      <c r="AH2252" s="25" t="str">
        <f t="shared" ca="1" si="7"/>
        <v>-</v>
      </c>
      <c r="AI2252" s="15">
        <f t="shared" ca="1" si="8"/>
        <v>15.374172530685277</v>
      </c>
      <c r="AJ2252" s="15">
        <f t="shared" ca="1" si="9"/>
        <v>15.285717489040023</v>
      </c>
      <c r="AK2252" s="17">
        <f t="shared" ca="1" si="10"/>
        <v>4.6909931922137826E-2</v>
      </c>
      <c r="AL2252" s="17">
        <f t="shared" ca="1" si="11"/>
        <v>5.2062269075327815E-2</v>
      </c>
      <c r="AM2252" s="26">
        <f t="shared" ca="1" si="12"/>
        <v>1</v>
      </c>
      <c r="AN2252" s="26">
        <f t="shared" ca="1" si="13"/>
        <v>0</v>
      </c>
      <c r="AO2252" s="25">
        <f t="shared" si="20"/>
        <v>0</v>
      </c>
      <c r="AP2252" s="26">
        <f t="shared" si="21"/>
        <v>0</v>
      </c>
      <c r="AQ2252" s="25">
        <f t="shared" si="22"/>
        <v>0</v>
      </c>
      <c r="AR2252" s="26">
        <f t="shared" si="23"/>
        <v>0</v>
      </c>
      <c r="AT2252" s="74"/>
      <c r="AU2252">
        <f t="shared" si="121"/>
        <v>236749.99402000001</v>
      </c>
      <c r="AY2252">
        <v>9470</v>
      </c>
      <c r="AZ2252">
        <v>10950</v>
      </c>
      <c r="BA2252">
        <f t="shared" si="107"/>
        <v>109500</v>
      </c>
      <c r="BL2252" s="16">
        <v>43.8</v>
      </c>
      <c r="BM2252">
        <f t="shared" si="108"/>
        <v>438</v>
      </c>
    </row>
    <row r="2253" spans="1:65" x14ac:dyDescent="0.2">
      <c r="A2253" s="40">
        <v>41340</v>
      </c>
      <c r="B2253" s="13">
        <v>14.2</v>
      </c>
      <c r="C2253" s="14">
        <v>15.25</v>
      </c>
      <c r="D2253" s="31">
        <f t="shared" si="14"/>
        <v>722.28438166893829</v>
      </c>
      <c r="E2253" s="31">
        <f t="shared" si="15"/>
        <v>1146.716766840771</v>
      </c>
      <c r="F2253" s="16">
        <f t="shared" si="0"/>
        <v>1869.0011485097093</v>
      </c>
      <c r="G2253" s="16">
        <f t="shared" si="1"/>
        <v>14.84422250684163</v>
      </c>
      <c r="H2253" s="17">
        <f t="shared" si="2"/>
        <v>6.8852459016393475E-2</v>
      </c>
      <c r="I2253">
        <v>13.06</v>
      </c>
      <c r="J2253" s="32">
        <f t="shared" si="16"/>
        <v>0.97521330897083114</v>
      </c>
      <c r="K2253" s="72">
        <f t="shared" ca="1" si="83"/>
        <v>348.06218892906764</v>
      </c>
      <c r="L2253" s="16">
        <v>350.88000499999998</v>
      </c>
      <c r="M2253" s="21">
        <f t="shared" ca="1" si="84"/>
        <v>-8.0307114420279883E-3</v>
      </c>
      <c r="N2253" s="72"/>
      <c r="O2253" s="16"/>
      <c r="P2253" s="21"/>
      <c r="Q2253" s="33">
        <f t="shared" si="17"/>
        <v>1.024786691029169</v>
      </c>
      <c r="R2253" s="5">
        <f t="shared" ca="1" si="109"/>
        <v>22.503651144474645</v>
      </c>
      <c r="S2253" s="16">
        <v>21.84</v>
      </c>
      <c r="T2253" s="75">
        <f t="shared" ca="1" si="110"/>
        <v>3.038695716458999E-2</v>
      </c>
      <c r="U2253" s="5">
        <f t="shared" ca="1" si="122"/>
        <v>42.642799239183304</v>
      </c>
      <c r="V2253" s="85">
        <v>42.91</v>
      </c>
      <c r="W2253" s="36">
        <f t="shared" ca="1" si="123"/>
        <v>-6.2270044469049692E-3</v>
      </c>
      <c r="X2253" s="32">
        <f t="shared" si="18"/>
        <v>0.95042661794166228</v>
      </c>
      <c r="Y2253" s="72">
        <f t="shared" ca="1" si="124"/>
        <v>45225.939397722876</v>
      </c>
      <c r="Z2253" s="16">
        <v>45499.998850999997</v>
      </c>
      <c r="AA2253" s="36">
        <f t="shared" ca="1" si="125"/>
        <v>-6.0232848395137444E-3</v>
      </c>
      <c r="AB2253" s="72"/>
      <c r="AC2253" s="16"/>
      <c r="AD2253" s="36"/>
      <c r="AE2253" s="34">
        <f t="shared" si="142"/>
        <v>9</v>
      </c>
      <c r="AH2253" s="25" t="str">
        <f t="shared" ca="1" si="7"/>
        <v>-</v>
      </c>
      <c r="AI2253" s="15">
        <f t="shared" ca="1" si="8"/>
        <v>15.357133285216353</v>
      </c>
      <c r="AJ2253" s="15">
        <f t="shared" ca="1" si="9"/>
        <v>15.263015240471566</v>
      </c>
      <c r="AK2253" s="17">
        <f t="shared" ca="1" si="10"/>
        <v>5.1138964946609189E-2</v>
      </c>
      <c r="AL2253" s="17">
        <f t="shared" ca="1" si="11"/>
        <v>4.876419641250105E-2</v>
      </c>
      <c r="AM2253" s="26">
        <f t="shared" ca="1" si="12"/>
        <v>1</v>
      </c>
      <c r="AN2253" s="26">
        <f t="shared" ca="1" si="13"/>
        <v>1</v>
      </c>
      <c r="AO2253" s="25">
        <f t="shared" si="20"/>
        <v>0</v>
      </c>
      <c r="AP2253" s="26">
        <f t="shared" si="21"/>
        <v>0</v>
      </c>
      <c r="AQ2253" s="25">
        <f t="shared" si="22"/>
        <v>0</v>
      </c>
      <c r="AR2253" s="26">
        <f t="shared" si="23"/>
        <v>0</v>
      </c>
      <c r="AT2253" s="74"/>
      <c r="AU2253">
        <f t="shared" si="121"/>
        <v>227499.99425499997</v>
      </c>
      <c r="AY2253">
        <v>9100</v>
      </c>
      <c r="AZ2253">
        <v>10575</v>
      </c>
      <c r="BA2253">
        <f t="shared" si="107"/>
        <v>105750</v>
      </c>
      <c r="BL2253" s="16">
        <v>42.3</v>
      </c>
      <c r="BM2253">
        <f t="shared" si="108"/>
        <v>423</v>
      </c>
    </row>
    <row r="2254" spans="1:65" x14ac:dyDescent="0.2">
      <c r="A2254" s="44">
        <v>41341</v>
      </c>
      <c r="B2254" s="45">
        <v>13.8</v>
      </c>
      <c r="C2254" s="54">
        <v>15.1</v>
      </c>
      <c r="D2254" s="31">
        <f t="shared" si="14"/>
        <v>642.03056148350072</v>
      </c>
      <c r="E2254" s="31">
        <f t="shared" si="15"/>
        <v>1221.4449141609819</v>
      </c>
      <c r="F2254" s="31">
        <f t="shared" si="0"/>
        <v>1863.4754756444827</v>
      </c>
      <c r="G2254" s="31">
        <f t="shared" si="1"/>
        <v>14.652105868396314</v>
      </c>
      <c r="H2254" s="55">
        <f t="shared" si="2"/>
        <v>8.6092715231787964E-2</v>
      </c>
      <c r="I2254" s="1">
        <v>12.59</v>
      </c>
      <c r="J2254" s="32">
        <f t="shared" si="16"/>
        <v>0.98413959628048941</v>
      </c>
      <c r="K2254" s="72">
        <f t="shared" ca="1" si="83"/>
        <v>342.52781735107652</v>
      </c>
      <c r="L2254" s="31">
        <v>346.07998700000002</v>
      </c>
      <c r="M2254" s="21">
        <f t="shared" ca="1" si="84"/>
        <v>-1.0264013471901498E-2</v>
      </c>
      <c r="N2254" s="72"/>
      <c r="O2254" s="16"/>
      <c r="P2254" s="21"/>
      <c r="Q2254" s="33">
        <f t="shared" si="17"/>
        <v>1.0158604037195105</v>
      </c>
      <c r="R2254" s="5">
        <f t="shared" ca="1" si="109"/>
        <v>22.859615795586926</v>
      </c>
      <c r="S2254" s="31">
        <v>22.120000999999998</v>
      </c>
      <c r="T2254" s="75">
        <f t="shared" ca="1" si="110"/>
        <v>3.3436472068284602E-2</v>
      </c>
      <c r="U2254" s="5">
        <f t="shared" ca="1" si="122"/>
        <v>43.317648201617033</v>
      </c>
      <c r="V2254" s="85">
        <v>43.47</v>
      </c>
      <c r="W2254" s="36">
        <f t="shared" ca="1" si="123"/>
        <v>-3.5047572666888961E-3</v>
      </c>
      <c r="X2254" s="32">
        <f t="shared" si="18"/>
        <v>0.96827919256097883</v>
      </c>
      <c r="Y2254" s="72">
        <f t="shared" ca="1" si="124"/>
        <v>43788.454037945194</v>
      </c>
      <c r="Z2254" s="16">
        <v>44299.998881</v>
      </c>
      <c r="AA2254" s="36">
        <f t="shared" ca="1" si="125"/>
        <v>-1.1547287945287157E-2</v>
      </c>
      <c r="AB2254" s="72"/>
      <c r="AC2254" s="16"/>
      <c r="AD2254" s="36"/>
      <c r="AE2254" s="1">
        <f t="shared" si="142"/>
        <v>8</v>
      </c>
      <c r="AH2254" s="25" t="str">
        <f t="shared" ca="1" si="7"/>
        <v>-</v>
      </c>
      <c r="AI2254" s="15">
        <f t="shared" ca="1" si="8"/>
        <v>15.339759458164895</v>
      </c>
      <c r="AJ2254" s="15">
        <f t="shared" ca="1" si="9"/>
        <v>15.23419352410424</v>
      </c>
      <c r="AK2254" s="17">
        <f t="shared" ca="1" si="10"/>
        <v>5.9998728862486007E-2</v>
      </c>
      <c r="AL2254" s="17">
        <f t="shared" ca="1" si="11"/>
        <v>4.9807451682311141E-2</v>
      </c>
      <c r="AM2254" s="26">
        <f t="shared" ca="1" si="12"/>
        <v>1</v>
      </c>
      <c r="AN2254" s="26">
        <f t="shared" ca="1" si="13"/>
        <v>1</v>
      </c>
      <c r="AO2254" s="25">
        <f t="shared" si="20"/>
        <v>0</v>
      </c>
      <c r="AP2254" s="26">
        <f t="shared" si="21"/>
        <v>0</v>
      </c>
      <c r="AQ2254" s="25">
        <f t="shared" si="22"/>
        <v>0</v>
      </c>
      <c r="AR2254" s="26">
        <f t="shared" si="23"/>
        <v>0</v>
      </c>
      <c r="AT2254" s="74"/>
      <c r="AU2254">
        <f t="shared" si="121"/>
        <v>221499.994405</v>
      </c>
      <c r="AY2254">
        <v>8860</v>
      </c>
      <c r="AZ2254">
        <v>10375</v>
      </c>
      <c r="BA2254">
        <f t="shared" si="107"/>
        <v>103750</v>
      </c>
      <c r="BL2254" s="16">
        <v>41.5</v>
      </c>
      <c r="BM2254">
        <f t="shared" si="108"/>
        <v>415</v>
      </c>
    </row>
    <row r="2255" spans="1:65" x14ac:dyDescent="0.2">
      <c r="A2255" s="40">
        <v>41344</v>
      </c>
      <c r="B2255" s="13">
        <v>13</v>
      </c>
      <c r="C2255" s="14">
        <v>14.45</v>
      </c>
      <c r="D2255" s="31">
        <f t="shared" si="14"/>
        <v>561.77674129806314</v>
      </c>
      <c r="E2255" s="31">
        <f t="shared" si="15"/>
        <v>1294.7894650589315</v>
      </c>
      <c r="F2255" s="16">
        <f t="shared" si="0"/>
        <v>1856.5662063569946</v>
      </c>
      <c r="G2255" s="16">
        <f t="shared" si="1"/>
        <v>14.011245770771312</v>
      </c>
      <c r="H2255" s="17">
        <f t="shared" si="2"/>
        <v>0.10034602076124566</v>
      </c>
      <c r="I2255">
        <v>11.56</v>
      </c>
      <c r="J2255" s="32">
        <f t="shared" si="16"/>
        <v>0.95271600816654156</v>
      </c>
      <c r="K2255" s="72">
        <f t="shared" ca="1" si="83"/>
        <v>326.31843094178186</v>
      </c>
      <c r="L2255" s="16">
        <v>331.67999300000002</v>
      </c>
      <c r="M2255" s="21">
        <f t="shared" ca="1" si="84"/>
        <v>-1.6164864240750778E-2</v>
      </c>
      <c r="N2255" s="72"/>
      <c r="O2255" s="16"/>
      <c r="P2255" s="21"/>
      <c r="Q2255" s="33">
        <f t="shared" si="17"/>
        <v>1.0472839918334584</v>
      </c>
      <c r="R2255" s="5">
        <f t="shared" ca="1" si="109"/>
        <v>23.939512352034917</v>
      </c>
      <c r="S2255" s="16">
        <v>23.01</v>
      </c>
      <c r="T2255" s="75">
        <f t="shared" ca="1" si="110"/>
        <v>4.0396017037588688E-2</v>
      </c>
      <c r="U2255" s="5">
        <f t="shared" ca="1" si="122"/>
        <v>45.364326404883066</v>
      </c>
      <c r="V2255" s="85">
        <v>45.29</v>
      </c>
      <c r="W2255" s="36">
        <f t="shared" ca="1" si="123"/>
        <v>1.6411217682284554E-3</v>
      </c>
      <c r="X2255" s="32">
        <f t="shared" si="18"/>
        <v>0.90543201633308312</v>
      </c>
      <c r="Y2255" s="72">
        <f t="shared" ca="1" si="124"/>
        <v>39644.858907705093</v>
      </c>
      <c r="Z2255" s="16">
        <v>40649.998973000002</v>
      </c>
      <c r="AA2255" s="36">
        <f t="shared" ca="1" si="125"/>
        <v>-2.4726693497889862E-2</v>
      </c>
      <c r="AB2255" s="72"/>
      <c r="AC2255" s="16"/>
      <c r="AD2255" s="36"/>
      <c r="AE2255" s="34">
        <f t="shared" si="142"/>
        <v>7</v>
      </c>
      <c r="AH2255" s="25" t="str">
        <f t="shared" ca="1" si="7"/>
        <v>-</v>
      </c>
      <c r="AI2255" s="15">
        <f t="shared" ca="1" si="8"/>
        <v>15.289282877789136</v>
      </c>
      <c r="AJ2255" s="15">
        <f t="shared" ca="1" si="9"/>
        <v>15.187834201451581</v>
      </c>
      <c r="AK2255" s="17">
        <f t="shared" ca="1" si="10"/>
        <v>7.1315002725840126E-2</v>
      </c>
      <c r="AL2255" s="17">
        <f t="shared" ca="1" si="11"/>
        <v>5.1317173217984235E-2</v>
      </c>
      <c r="AM2255" s="26">
        <f t="shared" ca="1" si="12"/>
        <v>1</v>
      </c>
      <c r="AN2255" s="26">
        <f t="shared" ca="1" si="13"/>
        <v>1</v>
      </c>
      <c r="AO2255" s="25">
        <f t="shared" si="20"/>
        <v>0</v>
      </c>
      <c r="AP2255" s="26">
        <f t="shared" si="21"/>
        <v>0</v>
      </c>
      <c r="AQ2255" s="25">
        <f t="shared" si="22"/>
        <v>0</v>
      </c>
      <c r="AR2255" s="26">
        <f t="shared" si="23"/>
        <v>0</v>
      </c>
      <c r="AT2255" s="74"/>
      <c r="AU2255">
        <f t="shared" si="121"/>
        <v>203249.99486500002</v>
      </c>
      <c r="AY2255">
        <v>8130</v>
      </c>
      <c r="AZ2255">
        <v>9750</v>
      </c>
      <c r="BA2255">
        <f t="shared" si="107"/>
        <v>97500</v>
      </c>
      <c r="BL2255" s="16">
        <v>39</v>
      </c>
      <c r="BM2255">
        <f t="shared" si="108"/>
        <v>390</v>
      </c>
    </row>
    <row r="2256" spans="1:65" x14ac:dyDescent="0.2">
      <c r="A2256" s="44">
        <v>41345</v>
      </c>
      <c r="B2256" s="45">
        <v>13.25</v>
      </c>
      <c r="C2256" s="54">
        <v>14.8</v>
      </c>
      <c r="D2256" s="31">
        <f t="shared" si="14"/>
        <v>481.52292111262557</v>
      </c>
      <c r="E2256" s="31">
        <f t="shared" si="15"/>
        <v>1366.9901337378719</v>
      </c>
      <c r="F2256" s="31">
        <f t="shared" si="0"/>
        <v>1848.5130548504976</v>
      </c>
      <c r="G2256" s="31">
        <f t="shared" si="1"/>
        <v>14.396237351007004</v>
      </c>
      <c r="H2256" s="55">
        <f t="shared" si="2"/>
        <v>0.10472972972972983</v>
      </c>
      <c r="I2256" s="1">
        <v>12.27</v>
      </c>
      <c r="J2256" s="32">
        <f t="shared" si="16"/>
        <v>1.0230204804025411</v>
      </c>
      <c r="K2256" s="72">
        <f t="shared" ca="1" si="83"/>
        <v>333.81682838822923</v>
      </c>
      <c r="L2256" s="31">
        <v>336.79998799999998</v>
      </c>
      <c r="M2256" s="21">
        <f t="shared" ca="1" si="84"/>
        <v>-8.8573625833108967E-3</v>
      </c>
      <c r="N2256" s="72"/>
      <c r="O2256" s="16"/>
      <c r="P2256" s="21"/>
      <c r="Q2256" s="33">
        <f t="shared" si="17"/>
        <v>0.97697951959745899</v>
      </c>
      <c r="R2256" s="5">
        <f t="shared" ca="1" si="109"/>
        <v>23.387438946552084</v>
      </c>
      <c r="S2256" s="31">
        <v>22.65</v>
      </c>
      <c r="T2256" s="75">
        <f t="shared" ca="1" si="110"/>
        <v>3.2558010885301795E-2</v>
      </c>
      <c r="U2256" s="5">
        <f t="shared" ca="1" si="122"/>
        <v>44.31850050288989</v>
      </c>
      <c r="V2256" s="85">
        <v>44.49</v>
      </c>
      <c r="W2256" s="36">
        <f t="shared" ca="1" si="123"/>
        <v>-3.8547875277615651E-3</v>
      </c>
      <c r="X2256" s="32">
        <f t="shared" si="18"/>
        <v>1.046040960805082</v>
      </c>
      <c r="Y2256" s="72">
        <f t="shared" ca="1" si="124"/>
        <v>41467.417022668778</v>
      </c>
      <c r="Z2256" s="16">
        <v>41799.998943999999</v>
      </c>
      <c r="AA2256" s="36">
        <f t="shared" ca="1" si="125"/>
        <v>-7.9565054960117343E-3</v>
      </c>
      <c r="AB2256" s="72"/>
      <c r="AC2256" s="16"/>
      <c r="AD2256" s="36"/>
      <c r="AE2256" s="1">
        <f t="shared" si="142"/>
        <v>6</v>
      </c>
      <c r="AH2256" s="25" t="str">
        <f t="shared" ca="1" si="7"/>
        <v>-</v>
      </c>
      <c r="AI2256" s="15">
        <f t="shared" ca="1" si="8"/>
        <v>15.268151940016125</v>
      </c>
      <c r="AJ2256" s="15">
        <f t="shared" ca="1" si="9"/>
        <v>15.156985394332962</v>
      </c>
      <c r="AK2256" s="17">
        <f t="shared" ca="1" si="10"/>
        <v>7.9831997638734109E-2</v>
      </c>
      <c r="AL2256" s="17">
        <f t="shared" ca="1" si="11"/>
        <v>5.3270129568903847E-2</v>
      </c>
      <c r="AM2256" s="26">
        <f t="shared" ca="1" si="12"/>
        <v>1</v>
      </c>
      <c r="AN2256" s="26">
        <f t="shared" ca="1" si="13"/>
        <v>1</v>
      </c>
      <c r="AO2256" s="25">
        <f t="shared" si="20"/>
        <v>0</v>
      </c>
      <c r="AP2256" s="26">
        <f t="shared" si="21"/>
        <v>0</v>
      </c>
      <c r="AQ2256" s="25">
        <f t="shared" si="22"/>
        <v>0</v>
      </c>
      <c r="AR2256" s="26">
        <f t="shared" si="23"/>
        <v>1</v>
      </c>
      <c r="AT2256" s="74"/>
      <c r="AU2256">
        <f t="shared" si="121"/>
        <v>208999.99471999999</v>
      </c>
      <c r="AY2256">
        <v>8360</v>
      </c>
      <c r="AZ2256">
        <v>10025</v>
      </c>
      <c r="BA2256">
        <f t="shared" si="107"/>
        <v>100250</v>
      </c>
      <c r="BL2256" s="16">
        <v>40.1</v>
      </c>
      <c r="BM2256">
        <f t="shared" si="108"/>
        <v>401</v>
      </c>
    </row>
    <row r="2257" spans="1:65" x14ac:dyDescent="0.2">
      <c r="A2257" s="40">
        <v>41346</v>
      </c>
      <c r="B2257" s="13">
        <v>12.95</v>
      </c>
      <c r="C2257" s="14">
        <v>14.7</v>
      </c>
      <c r="D2257" s="31">
        <f t="shared" si="14"/>
        <v>401.26910092718799</v>
      </c>
      <c r="E2257" s="31">
        <f t="shared" si="15"/>
        <v>1438.8389930255103</v>
      </c>
      <c r="F2257" s="16">
        <f t="shared" si="0"/>
        <v>1840.1080939526983</v>
      </c>
      <c r="G2257" s="16">
        <f t="shared" si="1"/>
        <v>14.31838061093783</v>
      </c>
      <c r="H2257" s="17">
        <f t="shared" si="2"/>
        <v>0.11904761904761907</v>
      </c>
      <c r="I2257">
        <v>11.83</v>
      </c>
      <c r="J2257" s="32">
        <f t="shared" si="16"/>
        <v>0.99006958224930808</v>
      </c>
      <c r="K2257" s="72">
        <f t="shared" ca="1" si="83"/>
        <v>330.48841393040738</v>
      </c>
      <c r="L2257" s="16">
        <v>334.88000499999998</v>
      </c>
      <c r="M2257" s="21">
        <f t="shared" ca="1" si="84"/>
        <v>-1.311392440283978E-2</v>
      </c>
      <c r="N2257" s="72"/>
      <c r="O2257" s="16"/>
      <c r="P2257" s="21"/>
      <c r="Q2257" s="33">
        <f t="shared" si="17"/>
        <v>1.0099304177506918</v>
      </c>
      <c r="R2257" s="5">
        <f t="shared" ca="1" si="109"/>
        <v>23.618702020356864</v>
      </c>
      <c r="S2257" s="31">
        <v>22.799999</v>
      </c>
      <c r="T2257" s="75">
        <f t="shared" ca="1" si="110"/>
        <v>3.5908028783547929E-2</v>
      </c>
      <c r="U2257" s="5">
        <f t="shared" ca="1" si="122"/>
        <v>44.75706939684256</v>
      </c>
      <c r="V2257" s="85">
        <v>44.74</v>
      </c>
      <c r="W2257" s="36">
        <f t="shared" ca="1" si="123"/>
        <v>3.8152429241301183E-4</v>
      </c>
      <c r="X2257" s="32">
        <f t="shared" si="18"/>
        <v>0.98013916449861616</v>
      </c>
      <c r="Y2257" s="72">
        <f t="shared" ca="1" si="124"/>
        <v>40641.164576223993</v>
      </c>
      <c r="Z2257" s="16">
        <v>41299.998957000003</v>
      </c>
      <c r="AA2257" s="36">
        <f t="shared" ca="1" si="125"/>
        <v>-1.5952406717054973E-2</v>
      </c>
      <c r="AB2257" s="72"/>
      <c r="AC2257" s="16"/>
      <c r="AD2257" s="36"/>
      <c r="AE2257" s="34">
        <f t="shared" si="142"/>
        <v>5</v>
      </c>
      <c r="AH2257" s="25" t="str">
        <f t="shared" ca="1" si="7"/>
        <v>-</v>
      </c>
      <c r="AI2257" s="15">
        <f t="shared" ca="1" si="8"/>
        <v>15.245844778226683</v>
      </c>
      <c r="AJ2257" s="15">
        <f t="shared" ca="1" si="9"/>
        <v>15.123842419561168</v>
      </c>
      <c r="AK2257" s="17">
        <f t="shared" ca="1" si="10"/>
        <v>8.8955153867999667E-2</v>
      </c>
      <c r="AL2257" s="17">
        <f t="shared" ca="1" si="11"/>
        <v>5.632097365235663E-2</v>
      </c>
      <c r="AM2257" s="26">
        <f t="shared" ca="1" si="12"/>
        <v>1</v>
      </c>
      <c r="AN2257" s="26">
        <f t="shared" ca="1" si="13"/>
        <v>1</v>
      </c>
      <c r="AO2257" s="25">
        <f t="shared" si="20"/>
        <v>0</v>
      </c>
      <c r="AP2257" s="26">
        <f t="shared" si="21"/>
        <v>0</v>
      </c>
      <c r="AQ2257" s="25">
        <f t="shared" si="22"/>
        <v>0</v>
      </c>
      <c r="AR2257" s="26">
        <f t="shared" si="23"/>
        <v>1</v>
      </c>
      <c r="AT2257" s="74"/>
      <c r="AU2257">
        <f t="shared" si="121"/>
        <v>206499.99478500002</v>
      </c>
      <c r="AY2257">
        <v>8260</v>
      </c>
      <c r="AZ2257">
        <v>10000</v>
      </c>
      <c r="BA2257">
        <f t="shared" si="107"/>
        <v>100000</v>
      </c>
      <c r="BL2257" s="16">
        <v>40</v>
      </c>
      <c r="BM2257">
        <f t="shared" si="108"/>
        <v>400</v>
      </c>
    </row>
    <row r="2258" spans="1:65" x14ac:dyDescent="0.2">
      <c r="A2258" s="40">
        <v>41347</v>
      </c>
      <c r="B2258" s="13">
        <v>12.55</v>
      </c>
      <c r="C2258" s="14">
        <v>14.6</v>
      </c>
      <c r="D2258" s="31">
        <f t="shared" si="14"/>
        <v>321.01528074175042</v>
      </c>
      <c r="E2258" s="31">
        <f t="shared" si="15"/>
        <v>1509.5387869983958</v>
      </c>
      <c r="F2258" s="16">
        <f t="shared" si="0"/>
        <v>1830.5540677401464</v>
      </c>
      <c r="G2258" s="16">
        <f t="shared" si="1"/>
        <v>14.240501563369278</v>
      </c>
      <c r="H2258" s="17">
        <f t="shared" si="2"/>
        <v>0.14041095890410948</v>
      </c>
      <c r="I2258" s="16">
        <v>11.3</v>
      </c>
      <c r="J2258" s="32">
        <f t="shared" si="16"/>
        <v>0.98939704374194559</v>
      </c>
      <c r="K2258" s="72">
        <f t="shared" ca="1" si="83"/>
        <v>326.97092924064282</v>
      </c>
      <c r="L2258" s="16">
        <v>328.48001099999999</v>
      </c>
      <c r="M2258" s="21">
        <f t="shared" ca="1" si="84"/>
        <v>-4.5941357428813919E-3</v>
      </c>
      <c r="N2258" s="72"/>
      <c r="O2258" s="16"/>
      <c r="P2258" s="21"/>
      <c r="Q2258" s="33">
        <f t="shared" si="17"/>
        <v>1.0106029562580545</v>
      </c>
      <c r="R2258" s="5">
        <f t="shared" ca="1" si="109"/>
        <v>23.868135728184342</v>
      </c>
      <c r="S2258" s="31">
        <v>23.219999000000001</v>
      </c>
      <c r="T2258" s="75">
        <f t="shared" ca="1" si="110"/>
        <v>2.7912866326322425E-2</v>
      </c>
      <c r="U2258" s="5">
        <f t="shared" ca="1" si="122"/>
        <v>45.230078121557646</v>
      </c>
      <c r="V2258" s="85">
        <v>45.58</v>
      </c>
      <c r="W2258" s="36">
        <f t="shared" ca="1" si="123"/>
        <v>-7.6770925502929336E-3</v>
      </c>
      <c r="X2258" s="32">
        <f t="shared" si="18"/>
        <v>0.97879408748389118</v>
      </c>
      <c r="Y2258" s="72">
        <f t="shared" ca="1" si="124"/>
        <v>39776.713593346933</v>
      </c>
      <c r="Z2258" s="16">
        <v>39849.998993000001</v>
      </c>
      <c r="AA2258" s="36">
        <f t="shared" ca="1" si="125"/>
        <v>-1.8390314053945566E-3</v>
      </c>
      <c r="AB2258" s="72"/>
      <c r="AC2258" s="16"/>
      <c r="AD2258" s="36"/>
      <c r="AE2258" s="34">
        <f t="shared" si="142"/>
        <v>4</v>
      </c>
      <c r="AH2258" s="25" t="str">
        <f t="shared" ca="1" si="7"/>
        <v>-</v>
      </c>
      <c r="AI2258" s="15">
        <f t="shared" ca="1" si="8"/>
        <v>15.224051187141805</v>
      </c>
      <c r="AJ2258" s="15">
        <f t="shared" ca="1" si="9"/>
        <v>15.087430951556305</v>
      </c>
      <c r="AK2258" s="17">
        <f t="shared" ca="1" si="10"/>
        <v>0.10324658378181424</v>
      </c>
      <c r="AL2258" s="17">
        <f t="shared" ca="1" si="11"/>
        <v>6.2752908583863481E-2</v>
      </c>
      <c r="AM2258" s="26">
        <f t="shared" ca="1" si="12"/>
        <v>1</v>
      </c>
      <c r="AN2258" s="26">
        <f t="shared" ca="1" si="13"/>
        <v>1</v>
      </c>
      <c r="AO2258" s="25">
        <f t="shared" si="20"/>
        <v>0</v>
      </c>
      <c r="AP2258" s="26">
        <f t="shared" si="21"/>
        <v>0</v>
      </c>
      <c r="AQ2258" s="25">
        <f t="shared" si="22"/>
        <v>0</v>
      </c>
      <c r="AR2258" s="26">
        <f t="shared" si="23"/>
        <v>1</v>
      </c>
      <c r="AT2258" s="74"/>
      <c r="AU2258">
        <f t="shared" si="121"/>
        <v>199249.99496500002</v>
      </c>
      <c r="AY2258">
        <v>7970</v>
      </c>
      <c r="AZ2258">
        <v>9775</v>
      </c>
      <c r="BA2258">
        <f t="shared" si="107"/>
        <v>97750</v>
      </c>
      <c r="BL2258" s="16">
        <v>39.1</v>
      </c>
      <c r="BM2258">
        <f t="shared" si="108"/>
        <v>391</v>
      </c>
    </row>
    <row r="2259" spans="1:65" x14ac:dyDescent="0.2">
      <c r="A2259" s="44">
        <v>41348</v>
      </c>
      <c r="B2259" s="45">
        <v>12.55</v>
      </c>
      <c r="C2259" s="54">
        <v>14.7</v>
      </c>
      <c r="D2259" s="31">
        <f t="shared" si="14"/>
        <v>240.76146055631281</v>
      </c>
      <c r="E2259" s="31">
        <f t="shared" si="15"/>
        <v>1578.5240913358782</v>
      </c>
      <c r="F2259" s="31">
        <f t="shared" si="0"/>
        <v>1819.2855518921911</v>
      </c>
      <c r="G2259" s="31">
        <f t="shared" si="1"/>
        <v>14.415472296442033</v>
      </c>
      <c r="H2259" s="55">
        <f t="shared" si="2"/>
        <v>0.14625850340136048</v>
      </c>
      <c r="I2259" s="31">
        <v>11.3</v>
      </c>
      <c r="J2259" s="32">
        <f t="shared" si="16"/>
        <v>1.0060554074077757</v>
      </c>
      <c r="K2259" s="72">
        <f t="shared" ca="1" si="83"/>
        <v>328.93746075980903</v>
      </c>
      <c r="L2259" s="31">
        <v>328.16000400000001</v>
      </c>
      <c r="M2259" s="21">
        <f t="shared" ca="1" si="84"/>
        <v>2.3691392928219643E-3</v>
      </c>
      <c r="N2259" s="72"/>
      <c r="O2259" s="16"/>
      <c r="P2259" s="21"/>
      <c r="Q2259" s="33">
        <f t="shared" si="17"/>
        <v>0.99394459259222434</v>
      </c>
      <c r="R2259" s="5">
        <f t="shared" ca="1" si="109"/>
        <v>23.722616148126576</v>
      </c>
      <c r="S2259" s="31">
        <v>23.219999000000001</v>
      </c>
      <c r="T2259" s="75">
        <f t="shared" ca="1" si="110"/>
        <v>2.1645872944549862E-2</v>
      </c>
      <c r="U2259" s="5">
        <f t="shared" ca="1" si="122"/>
        <v>44.954652476746872</v>
      </c>
      <c r="V2259" s="85">
        <v>45.62</v>
      </c>
      <c r="W2259" s="36">
        <f t="shared" ca="1" si="123"/>
        <v>-1.4584557721462625E-2</v>
      </c>
      <c r="X2259" s="32">
        <f t="shared" si="18"/>
        <v>1.0121108148155513</v>
      </c>
      <c r="Y2259" s="72">
        <f t="shared" ca="1" si="124"/>
        <v>40255.792471570618</v>
      </c>
      <c r="Z2259" s="16">
        <v>39649.998998000003</v>
      </c>
      <c r="AA2259" s="36">
        <f t="shared" ca="1" si="125"/>
        <v>1.52785243097023E-2</v>
      </c>
      <c r="AB2259" s="72"/>
      <c r="AC2259" s="16"/>
      <c r="AD2259" s="36"/>
      <c r="AE2259" s="1">
        <f t="shared" si="142"/>
        <v>3</v>
      </c>
      <c r="AH2259" s="25" t="str">
        <f t="shared" ca="1" si="7"/>
        <v>-</v>
      </c>
      <c r="AI2259" s="15">
        <f t="shared" ca="1" si="8"/>
        <v>15.208121296496188</v>
      </c>
      <c r="AJ2259" s="15">
        <f t="shared" ca="1" si="9"/>
        <v>15.05596241189189</v>
      </c>
      <c r="AK2259" s="17">
        <f t="shared" ca="1" si="10"/>
        <v>0.11614759117930874</v>
      </c>
      <c r="AL2259" s="17">
        <f t="shared" ca="1" si="11"/>
        <v>6.9378585170287527E-2</v>
      </c>
      <c r="AM2259" s="26">
        <f t="shared" ca="1" si="12"/>
        <v>1</v>
      </c>
      <c r="AN2259" s="26">
        <f t="shared" ca="1" si="13"/>
        <v>1</v>
      </c>
      <c r="AO2259" s="25">
        <f t="shared" si="20"/>
        <v>0</v>
      </c>
      <c r="AP2259" s="26">
        <f t="shared" si="21"/>
        <v>0</v>
      </c>
      <c r="AQ2259" s="25">
        <f t="shared" si="22"/>
        <v>0</v>
      </c>
      <c r="AR2259" s="26">
        <f t="shared" si="23"/>
        <v>1</v>
      </c>
      <c r="AT2259" s="74"/>
      <c r="AU2259">
        <f t="shared" si="121"/>
        <v>198249.99499000001</v>
      </c>
      <c r="AY2259">
        <v>7930</v>
      </c>
      <c r="AZ2259">
        <v>9800</v>
      </c>
      <c r="BA2259">
        <f t="shared" si="107"/>
        <v>98000</v>
      </c>
      <c r="BL2259" s="16">
        <v>39.200000000000003</v>
      </c>
      <c r="BM2259">
        <f t="shared" si="108"/>
        <v>392</v>
      </c>
    </row>
    <row r="2260" spans="1:65" x14ac:dyDescent="0.2">
      <c r="A2260" s="40">
        <v>41351</v>
      </c>
      <c r="B2260" s="13">
        <v>13.7</v>
      </c>
      <c r="C2260" s="14">
        <v>15.4</v>
      </c>
      <c r="D2260" s="31">
        <f t="shared" si="14"/>
        <v>160.50764037087521</v>
      </c>
      <c r="E2260" s="31">
        <f t="shared" si="15"/>
        <v>1647.0401078887519</v>
      </c>
      <c r="F2260" s="16">
        <f t="shared" si="0"/>
        <v>1807.547748259627</v>
      </c>
      <c r="G2260" s="16">
        <f t="shared" si="1"/>
        <v>15.249042444995872</v>
      </c>
      <c r="H2260" s="17">
        <f t="shared" si="2"/>
        <v>0.11038961038961048</v>
      </c>
      <c r="I2260" s="16">
        <v>13.36</v>
      </c>
      <c r="J2260" s="32">
        <f t="shared" si="16"/>
        <v>1.0509997322431062</v>
      </c>
      <c r="K2260" s="72">
        <f t="shared" ca="1" si="83"/>
        <v>345.6990891495393</v>
      </c>
      <c r="L2260" s="16">
        <v>345.27999899999998</v>
      </c>
      <c r="M2260" s="21">
        <f t="shared" ca="1" si="84"/>
        <v>1.213768972292337E-3</v>
      </c>
      <c r="N2260" s="72"/>
      <c r="O2260" s="16"/>
      <c r="P2260" s="21"/>
      <c r="Q2260" s="33">
        <f t="shared" si="17"/>
        <v>0.94900026775689394</v>
      </c>
      <c r="R2260" s="5">
        <f t="shared" ca="1" si="109"/>
        <v>22.511831224115447</v>
      </c>
      <c r="S2260" s="16">
        <v>22.02</v>
      </c>
      <c r="T2260" s="75">
        <f t="shared" ca="1" si="110"/>
        <v>2.2335659587440847E-2</v>
      </c>
      <c r="U2260" s="5">
        <f t="shared" ca="1" si="122"/>
        <v>42.660516686073557</v>
      </c>
      <c r="V2260" s="85">
        <v>43.26</v>
      </c>
      <c r="W2260" s="36">
        <f t="shared" ca="1" si="123"/>
        <v>-1.3857681782858103E-2</v>
      </c>
      <c r="X2260" s="32">
        <f t="shared" si="18"/>
        <v>1.1019994644862121</v>
      </c>
      <c r="Y2260" s="72">
        <f t="shared" ca="1" si="124"/>
        <v>44358.942153165597</v>
      </c>
      <c r="Z2260" s="16">
        <v>43899.998891000003</v>
      </c>
      <c r="AA2260" s="36">
        <f t="shared" ca="1" si="125"/>
        <v>1.0454288696113903E-2</v>
      </c>
      <c r="AB2260" s="72"/>
      <c r="AC2260" s="16"/>
      <c r="AD2260" s="36"/>
      <c r="AE2260" s="34">
        <f t="shared" si="142"/>
        <v>2</v>
      </c>
      <c r="AH2260" s="25" t="str">
        <f t="shared" ca="1" si="7"/>
        <v>-</v>
      </c>
      <c r="AI2260" s="15">
        <f t="shared" ca="1" si="8"/>
        <v>15.239186893446329</v>
      </c>
      <c r="AJ2260" s="15">
        <f t="shared" ca="1" si="9"/>
        <v>15.049841495916182</v>
      </c>
      <c r="AK2260" s="17">
        <f t="shared" ca="1" si="10"/>
        <v>0.1201970737056125</v>
      </c>
      <c r="AL2260" s="17">
        <f t="shared" ca="1" si="11"/>
        <v>7.2894177857854736E-2</v>
      </c>
      <c r="AM2260" s="26">
        <f t="shared" ca="1" si="12"/>
        <v>1</v>
      </c>
      <c r="AN2260" s="26">
        <f t="shared" ca="1" si="13"/>
        <v>1</v>
      </c>
      <c r="AO2260" s="25">
        <f t="shared" si="20"/>
        <v>0</v>
      </c>
      <c r="AP2260" s="26">
        <f t="shared" si="21"/>
        <v>0</v>
      </c>
      <c r="AQ2260" s="25">
        <f t="shared" si="22"/>
        <v>0</v>
      </c>
      <c r="AR2260" s="26">
        <f t="shared" si="23"/>
        <v>1</v>
      </c>
      <c r="AT2260" s="74"/>
      <c r="AU2260">
        <f t="shared" si="121"/>
        <v>219499.99445500001</v>
      </c>
      <c r="AY2260">
        <v>8780</v>
      </c>
      <c r="AZ2260">
        <v>10550</v>
      </c>
      <c r="BA2260">
        <f t="shared" si="107"/>
        <v>105500</v>
      </c>
      <c r="BL2260" s="16">
        <v>42.2</v>
      </c>
      <c r="BM2260">
        <f t="shared" si="108"/>
        <v>422</v>
      </c>
    </row>
    <row r="2261" spans="1:65" x14ac:dyDescent="0.2">
      <c r="A2261" s="40">
        <v>41352</v>
      </c>
      <c r="B2261" s="13">
        <v>14.8</v>
      </c>
      <c r="C2261" s="14">
        <v>15.4</v>
      </c>
      <c r="D2261" s="31">
        <f t="shared" si="14"/>
        <v>80.253820185437604</v>
      </c>
      <c r="E2261" s="31">
        <f t="shared" si="15"/>
        <v>1718.4347401316411</v>
      </c>
      <c r="F2261" s="16">
        <f t="shared" si="0"/>
        <v>1798.6885603170788</v>
      </c>
      <c r="G2261" s="16">
        <f t="shared" si="1"/>
        <v>15.373229222015636</v>
      </c>
      <c r="H2261" s="17">
        <f t="shared" si="2"/>
        <v>3.8961038961038974E-2</v>
      </c>
      <c r="I2261" s="16">
        <v>14.39</v>
      </c>
      <c r="J2261" s="32">
        <f t="shared" si="16"/>
        <v>1.0032027721837675</v>
      </c>
      <c r="K2261" s="72">
        <f t="shared" ca="1" si="83"/>
        <v>346.79214597892053</v>
      </c>
      <c r="L2261" s="16">
        <v>345.27999899999998</v>
      </c>
      <c r="M2261" s="21">
        <f t="shared" ca="1" si="84"/>
        <v>4.3794803733203059E-3</v>
      </c>
      <c r="N2261" s="72"/>
      <c r="O2261" s="16"/>
      <c r="P2261" s="21"/>
      <c r="Q2261" s="33">
        <f t="shared" si="17"/>
        <v>0.99679722781623237</v>
      </c>
      <c r="R2261" s="5">
        <f t="shared" ca="1" si="109"/>
        <v>22.43879614758648</v>
      </c>
      <c r="S2261" s="16">
        <v>21.969999000000001</v>
      </c>
      <c r="T2261" s="75">
        <f t="shared" ca="1" si="110"/>
        <v>2.1338059577812384E-2</v>
      </c>
      <c r="U2261" s="5">
        <f t="shared" ca="1" si="122"/>
        <v>42.522428946264363</v>
      </c>
      <c r="V2261" s="85">
        <v>43.08</v>
      </c>
      <c r="W2261" s="36">
        <f t="shared" ca="1" si="123"/>
        <v>-1.2942689269629428E-2</v>
      </c>
      <c r="X2261" s="32">
        <f t="shared" si="18"/>
        <v>1.0064055443675353</v>
      </c>
      <c r="Y2261" s="72">
        <f t="shared" ca="1" si="124"/>
        <v>44640.147224047352</v>
      </c>
      <c r="Z2261" s="16">
        <v>43899.998891000003</v>
      </c>
      <c r="AA2261" s="36">
        <f t="shared" ca="1" si="125"/>
        <v>1.6859871338153681E-2</v>
      </c>
      <c r="AB2261" s="72"/>
      <c r="AC2261" s="16"/>
      <c r="AD2261" s="36"/>
      <c r="AE2261" s="34">
        <f t="shared" si="142"/>
        <v>1</v>
      </c>
      <c r="AH2261" s="25" t="str">
        <f t="shared" ca="1" si="7"/>
        <v>-</v>
      </c>
      <c r="AI2261" s="15">
        <f t="shared" ca="1" si="8"/>
        <v>15.276512122298673</v>
      </c>
      <c r="AJ2261" s="15">
        <f t="shared" ca="1" si="9"/>
        <v>15.040351330282636</v>
      </c>
      <c r="AK2261" s="17">
        <f t="shared" ca="1" si="10"/>
        <v>0.10996624340557805</v>
      </c>
      <c r="AL2261" s="17">
        <f t="shared" ca="1" si="11"/>
        <v>7.5864957078633943E-2</v>
      </c>
      <c r="AM2261" s="26">
        <f t="shared" ca="1" si="12"/>
        <v>1</v>
      </c>
      <c r="AN2261" s="26">
        <f t="shared" ca="1" si="13"/>
        <v>1</v>
      </c>
      <c r="AO2261" s="25">
        <f t="shared" si="20"/>
        <v>0</v>
      </c>
      <c r="AP2261" s="26">
        <f t="shared" si="21"/>
        <v>0</v>
      </c>
      <c r="AQ2261" s="25">
        <f t="shared" si="22"/>
        <v>0</v>
      </c>
      <c r="AR2261" s="26">
        <f t="shared" si="23"/>
        <v>1</v>
      </c>
      <c r="AT2261" s="74"/>
      <c r="AU2261">
        <f t="shared" si="121"/>
        <v>219499.99445500001</v>
      </c>
      <c r="AY2261">
        <v>8780</v>
      </c>
      <c r="AZ2261">
        <v>10075</v>
      </c>
      <c r="BA2261">
        <f t="shared" si="107"/>
        <v>100750</v>
      </c>
      <c r="BL2261" s="16">
        <v>40.299999999999997</v>
      </c>
      <c r="BM2261">
        <f t="shared" si="108"/>
        <v>403</v>
      </c>
    </row>
    <row r="2262" spans="1:65" x14ac:dyDescent="0.2">
      <c r="A2262" s="47">
        <v>41353</v>
      </c>
      <c r="B2262" s="45">
        <v>14.5</v>
      </c>
      <c r="C2262" s="54">
        <v>15.95</v>
      </c>
      <c r="D2262" s="31">
        <f t="shared" si="14"/>
        <v>1795.5617881020617</v>
      </c>
      <c r="E2262" s="31">
        <f t="shared" si="15"/>
        <v>0</v>
      </c>
      <c r="F2262" s="31">
        <f t="shared" si="0"/>
        <v>1795.5617881020617</v>
      </c>
      <c r="G2262" s="31">
        <f t="shared" si="1"/>
        <v>14.5</v>
      </c>
      <c r="H2262" s="55">
        <f t="shared" si="2"/>
        <v>9.0909090909090828E-2</v>
      </c>
      <c r="I2262" s="31">
        <v>12.67</v>
      </c>
      <c r="J2262" s="32">
        <f t="shared" si="16"/>
        <v>0.94155844155844148</v>
      </c>
      <c r="K2262" s="72">
        <f t="shared" ca="1" si="83"/>
        <v>326.51176073969611</v>
      </c>
      <c r="L2262" s="31">
        <v>327.040009</v>
      </c>
      <c r="M2262" s="21">
        <f t="shared" ca="1" si="84"/>
        <v>-1.6152404775156514E-3</v>
      </c>
      <c r="N2262" s="72"/>
      <c r="O2262" s="16"/>
      <c r="P2262" s="21"/>
      <c r="Q2262" s="33">
        <f t="shared" si="17"/>
        <v>1.0584415584415585</v>
      </c>
      <c r="R2262" s="5">
        <f t="shared" ca="1" si="109"/>
        <v>23.74916496380953</v>
      </c>
      <c r="S2262" s="31">
        <v>23.16</v>
      </c>
      <c r="T2262" s="75">
        <f t="shared" ca="1" si="110"/>
        <v>2.5438901718891634E-2</v>
      </c>
      <c r="U2262" s="5">
        <f t="shared" ca="1" si="122"/>
        <v>45.005965111134856</v>
      </c>
      <c r="V2262" s="85">
        <v>45.51</v>
      </c>
      <c r="W2262" s="36">
        <f t="shared" ca="1" si="123"/>
        <v>-1.1075255743026638E-2</v>
      </c>
      <c r="X2262" s="32">
        <f t="shared" si="18"/>
        <v>0.88311688311688308</v>
      </c>
      <c r="Y2262" s="72">
        <f t="shared" ca="1" si="124"/>
        <v>39419.873162389973</v>
      </c>
      <c r="Z2262" s="16">
        <v>39299.999006999999</v>
      </c>
      <c r="AA2262" s="36">
        <f t="shared" ca="1" si="125"/>
        <v>3.0502330386477324E-3</v>
      </c>
      <c r="AB2262" s="72"/>
      <c r="AC2262" s="16"/>
      <c r="AD2262" s="36"/>
      <c r="AE2262" s="1">
        <v>19</v>
      </c>
      <c r="AH2262" s="25" t="str">
        <f t="shared" ca="1" si="7"/>
        <v>-</v>
      </c>
      <c r="AI2262" s="15">
        <f t="shared" ca="1" si="8"/>
        <v>15.299236582567795</v>
      </c>
      <c r="AJ2262" s="15">
        <f t="shared" ca="1" si="9"/>
        <v>15.032781749266089</v>
      </c>
      <c r="AK2262" s="17">
        <f t="shared" ca="1" si="10"/>
        <v>0.10766280360213822</v>
      </c>
      <c r="AL2262" s="17">
        <f t="shared" ca="1" si="11"/>
        <v>8.0466083617800832E-2</v>
      </c>
      <c r="AM2262" s="26">
        <f t="shared" ca="1" si="12"/>
        <v>1</v>
      </c>
      <c r="AN2262" s="26">
        <f t="shared" ca="1" si="13"/>
        <v>1</v>
      </c>
      <c r="AO2262" s="25">
        <f t="shared" si="20"/>
        <v>0</v>
      </c>
      <c r="AP2262" s="26">
        <f t="shared" si="21"/>
        <v>0</v>
      </c>
      <c r="AQ2262" s="25">
        <f t="shared" si="22"/>
        <v>0</v>
      </c>
      <c r="AR2262" s="26">
        <f t="shared" si="23"/>
        <v>1</v>
      </c>
      <c r="AT2262" s="74"/>
      <c r="AU2262">
        <f t="shared" si="121"/>
        <v>196499.995035</v>
      </c>
      <c r="AY2262">
        <v>7860</v>
      </c>
      <c r="AZ2262">
        <v>9225</v>
      </c>
      <c r="BA2262">
        <f t="shared" si="107"/>
        <v>92250</v>
      </c>
      <c r="BL2262" s="16">
        <v>36.9</v>
      </c>
      <c r="BM2262">
        <f t="shared" si="108"/>
        <v>369</v>
      </c>
    </row>
    <row r="2263" spans="1:65" x14ac:dyDescent="0.2">
      <c r="A2263" s="40">
        <v>41354</v>
      </c>
      <c r="B2263" s="13">
        <v>14.95</v>
      </c>
      <c r="C2263" s="14">
        <v>16.149999999999999</v>
      </c>
      <c r="D2263" s="31">
        <f t="shared" si="14"/>
        <v>1701.05853609669</v>
      </c>
      <c r="E2263" s="31">
        <f t="shared" si="15"/>
        <v>85.912047277610611</v>
      </c>
      <c r="F2263" s="16">
        <f t="shared" si="0"/>
        <v>1786.9705833743005</v>
      </c>
      <c r="G2263" s="16">
        <f t="shared" si="1"/>
        <v>15.007692307692308</v>
      </c>
      <c r="H2263" s="17">
        <f t="shared" si="2"/>
        <v>7.4303405572755388E-2</v>
      </c>
      <c r="I2263">
        <v>13.99</v>
      </c>
      <c r="J2263" s="32">
        <f t="shared" si="16"/>
        <v>1.0300610460320079</v>
      </c>
      <c r="K2263" s="72">
        <f t="shared" ca="1" si="83"/>
        <v>336.31333442954991</v>
      </c>
      <c r="L2263" s="16">
        <v>336.32000699999998</v>
      </c>
      <c r="M2263" s="21">
        <f t="shared" ca="1" si="84"/>
        <v>-1.9839945026119385E-5</v>
      </c>
      <c r="N2263" s="72"/>
      <c r="O2263" s="16"/>
      <c r="P2263" s="21"/>
      <c r="Q2263" s="33">
        <f t="shared" si="17"/>
        <v>0.96993895396799212</v>
      </c>
      <c r="R2263" s="5">
        <f t="shared" ca="1" si="109"/>
        <v>23.034280604799228</v>
      </c>
      <c r="S2263" s="16">
        <v>22.5</v>
      </c>
      <c r="T2263" s="75">
        <f t="shared" ca="1" si="110"/>
        <v>2.3745804657743484E-2</v>
      </c>
      <c r="U2263" s="5">
        <f t="shared" ca="1" si="122"/>
        <v>43.651544241517364</v>
      </c>
      <c r="V2263" s="85">
        <v>44.14</v>
      </c>
      <c r="W2263" s="36">
        <f t="shared" ca="1" si="123"/>
        <v>-1.1066057056697706E-2</v>
      </c>
      <c r="X2263" s="32">
        <f t="shared" si="18"/>
        <v>1.0601220920640158</v>
      </c>
      <c r="Y2263" s="72">
        <f t="shared" ca="1" si="124"/>
        <v>41787.12808311158</v>
      </c>
      <c r="Z2263" s="16">
        <v>41449.998953000002</v>
      </c>
      <c r="AA2263" s="36">
        <f t="shared" ca="1" si="125"/>
        <v>8.1333929705003707E-3</v>
      </c>
      <c r="AB2263" s="72"/>
      <c r="AC2263" s="16"/>
      <c r="AD2263" s="36"/>
      <c r="AE2263" s="34">
        <f t="shared" ref="AE2263:AE2280" si="143">AE2262-1</f>
        <v>18</v>
      </c>
      <c r="AH2263" s="25" t="str">
        <f t="shared" ca="1" si="7"/>
        <v>-</v>
      </c>
      <c r="AI2263" s="15">
        <f t="shared" ca="1" si="8"/>
        <v>15.276083872672368</v>
      </c>
      <c r="AJ2263" s="15">
        <f t="shared" ca="1" si="9"/>
        <v>15.051342732253779</v>
      </c>
      <c r="AK2263" s="17">
        <f t="shared" ca="1" si="10"/>
        <v>0.10020543468966094</v>
      </c>
      <c r="AL2263" s="17">
        <f t="shared" ca="1" si="11"/>
        <v>8.2392655161750206E-2</v>
      </c>
      <c r="AM2263" s="26">
        <f t="shared" ca="1" si="12"/>
        <v>1</v>
      </c>
      <c r="AN2263" s="26">
        <f t="shared" ca="1" si="13"/>
        <v>1</v>
      </c>
      <c r="AO2263" s="25">
        <f t="shared" si="20"/>
        <v>0</v>
      </c>
      <c r="AP2263" s="26">
        <f t="shared" si="21"/>
        <v>0</v>
      </c>
      <c r="AQ2263" s="25">
        <f t="shared" si="22"/>
        <v>0</v>
      </c>
      <c r="AR2263" s="26">
        <f t="shared" si="23"/>
        <v>1</v>
      </c>
      <c r="AT2263" s="74"/>
      <c r="AU2263">
        <f t="shared" si="121"/>
        <v>207249.99476500001</v>
      </c>
      <c r="AY2263">
        <v>8290</v>
      </c>
      <c r="AZ2263">
        <v>9525</v>
      </c>
      <c r="BA2263">
        <f t="shared" si="107"/>
        <v>95250</v>
      </c>
      <c r="BL2263" s="16">
        <v>38.1</v>
      </c>
      <c r="BM2263">
        <f t="shared" si="108"/>
        <v>381</v>
      </c>
    </row>
    <row r="2264" spans="1:65" x14ac:dyDescent="0.2">
      <c r="A2264" s="40">
        <v>41355</v>
      </c>
      <c r="B2264" s="13">
        <v>14.8</v>
      </c>
      <c r="C2264" s="14">
        <v>16</v>
      </c>
      <c r="D2264" s="31">
        <f t="shared" si="14"/>
        <v>1606.5552840913183</v>
      </c>
      <c r="E2264" s="31">
        <f t="shared" si="15"/>
        <v>173.39338582128283</v>
      </c>
      <c r="F2264" s="16">
        <f t="shared" si="0"/>
        <v>1779.9486699126012</v>
      </c>
      <c r="G2264" s="16">
        <f t="shared" si="1"/>
        <v>14.916897788404064</v>
      </c>
      <c r="H2264" s="17">
        <f t="shared" si="2"/>
        <v>7.4999999999999956E-2</v>
      </c>
      <c r="I2264">
        <v>13.57</v>
      </c>
      <c r="J2264" s="32">
        <f t="shared" si="16"/>
        <v>0.99004440050589282</v>
      </c>
      <c r="K2264" s="72">
        <f t="shared" ca="1" si="83"/>
        <v>332.951559246133</v>
      </c>
      <c r="L2264" s="16">
        <v>335.20001200000002</v>
      </c>
      <c r="M2264" s="21">
        <f t="shared" ca="1" si="84"/>
        <v>-6.7077943716392632E-3</v>
      </c>
      <c r="N2264" s="72"/>
      <c r="O2264" s="16"/>
      <c r="P2264" s="21"/>
      <c r="Q2264" s="33">
        <f t="shared" si="17"/>
        <v>1.0099555994941072</v>
      </c>
      <c r="R2264" s="5">
        <f t="shared" ca="1" si="109"/>
        <v>23.262631546127821</v>
      </c>
      <c r="S2264" s="16">
        <v>22.549999</v>
      </c>
      <c r="T2264" s="75">
        <f t="shared" ca="1" si="110"/>
        <v>3.1602331606658665E-2</v>
      </c>
      <c r="U2264" s="5">
        <f t="shared" ca="1" si="122"/>
        <v>44.084612225810773</v>
      </c>
      <c r="V2264" s="85">
        <v>44.28</v>
      </c>
      <c r="W2264" s="36">
        <f t="shared" ca="1" si="123"/>
        <v>-4.4125513592870027E-3</v>
      </c>
      <c r="X2264" s="32">
        <f t="shared" si="18"/>
        <v>0.98008880101178564</v>
      </c>
      <c r="Y2264" s="72">
        <f t="shared" ca="1" si="124"/>
        <v>40952.400877629145</v>
      </c>
      <c r="Z2264" s="16">
        <v>41199.998958999997</v>
      </c>
      <c r="AA2264" s="36">
        <f t="shared" ca="1" si="125"/>
        <v>-6.009662321041517E-3</v>
      </c>
      <c r="AB2264" s="72"/>
      <c r="AC2264" s="16"/>
      <c r="AD2264" s="36"/>
      <c r="AE2264" s="34">
        <f t="shared" si="143"/>
        <v>17</v>
      </c>
      <c r="AH2264" s="25" t="str">
        <f t="shared" ca="1" si="7"/>
        <v>-</v>
      </c>
      <c r="AI2264" s="15">
        <f t="shared" ca="1" si="8"/>
        <v>15.242206964476395</v>
      </c>
      <c r="AJ2264" s="15">
        <f t="shared" ca="1" si="9"/>
        <v>15.074591723866744</v>
      </c>
      <c r="AK2264" s="17">
        <f t="shared" ca="1" si="10"/>
        <v>8.930360820564269E-2</v>
      </c>
      <c r="AL2264" s="17">
        <f t="shared" ca="1" si="11"/>
        <v>8.5021771928217263E-2</v>
      </c>
      <c r="AM2264" s="26">
        <f t="shared" ca="1" si="12"/>
        <v>1</v>
      </c>
      <c r="AN2264" s="26">
        <f t="shared" ca="1" si="13"/>
        <v>1</v>
      </c>
      <c r="AO2264" s="25">
        <f t="shared" si="20"/>
        <v>0</v>
      </c>
      <c r="AP2264" s="26">
        <f t="shared" si="21"/>
        <v>0</v>
      </c>
      <c r="AQ2264" s="25">
        <f t="shared" si="22"/>
        <v>0</v>
      </c>
      <c r="AR2264" s="26">
        <f t="shared" si="23"/>
        <v>1</v>
      </c>
      <c r="AT2264" s="74"/>
      <c r="AU2264">
        <f t="shared" si="121"/>
        <v>205999.99479499998</v>
      </c>
      <c r="AY2264">
        <v>8240</v>
      </c>
      <c r="AZ2264">
        <v>9425</v>
      </c>
      <c r="BA2264">
        <f t="shared" si="107"/>
        <v>94250</v>
      </c>
      <c r="BL2264" s="16">
        <v>37.700000000000003</v>
      </c>
      <c r="BM2264">
        <f t="shared" si="108"/>
        <v>377</v>
      </c>
    </row>
    <row r="2265" spans="1:65" x14ac:dyDescent="0.2">
      <c r="A2265" s="40">
        <v>41358</v>
      </c>
      <c r="B2265" s="13">
        <v>14.55</v>
      </c>
      <c r="C2265" s="14">
        <v>15.8</v>
      </c>
      <c r="D2265" s="31">
        <f t="shared" si="14"/>
        <v>1512.0520320859466</v>
      </c>
      <c r="E2265" s="31">
        <f t="shared" si="15"/>
        <v>260.80889392625164</v>
      </c>
      <c r="F2265" s="16">
        <f t="shared" si="0"/>
        <v>1772.8609260121982</v>
      </c>
      <c r="G2265" s="16">
        <f t="shared" si="1"/>
        <v>14.733889843035309</v>
      </c>
      <c r="H2265" s="17">
        <f t="shared" si="2"/>
        <v>7.9113924050632889E-2</v>
      </c>
      <c r="I2265">
        <v>13.74</v>
      </c>
      <c r="J2265" s="32">
        <f t="shared" si="16"/>
        <v>0.98379836067281701</v>
      </c>
      <c r="K2265" s="72">
        <f t="shared" ca="1" si="83"/>
        <v>327.54384431918521</v>
      </c>
      <c r="L2265" s="16">
        <v>330.88000499999998</v>
      </c>
      <c r="M2265" s="21">
        <f t="shared" ca="1" si="84"/>
        <v>-1.008269049323416E-2</v>
      </c>
      <c r="N2265" s="72"/>
      <c r="O2265" s="16"/>
      <c r="P2265" s="21"/>
      <c r="Q2265" s="33">
        <f t="shared" si="17"/>
        <v>1.0162016393271831</v>
      </c>
      <c r="R2265" s="5">
        <f t="shared" ca="1" si="109"/>
        <v>23.638539520747447</v>
      </c>
      <c r="S2265" s="16">
        <v>22.83</v>
      </c>
      <c r="T2265" s="75">
        <f t="shared" ca="1" si="110"/>
        <v>3.541566012910418E-2</v>
      </c>
      <c r="U2265" s="5">
        <f t="shared" ca="1" si="122"/>
        <v>44.797321504751281</v>
      </c>
      <c r="V2265" s="85">
        <v>44.69</v>
      </c>
      <c r="W2265" s="36">
        <f t="shared" ca="1" si="123"/>
        <v>2.4014657585876755E-3</v>
      </c>
      <c r="X2265" s="32">
        <f t="shared" si="18"/>
        <v>0.96759672134563401</v>
      </c>
      <c r="Y2265" s="72">
        <f t="shared" ca="1" si="124"/>
        <v>39622.800948244767</v>
      </c>
      <c r="Z2265" s="16">
        <v>40099.998986999999</v>
      </c>
      <c r="AA2265" s="36">
        <f t="shared" ca="1" si="125"/>
        <v>-1.1900200768332557E-2</v>
      </c>
      <c r="AB2265" s="72"/>
      <c r="AC2265" s="16"/>
      <c r="AD2265" s="36"/>
      <c r="AE2265" s="34">
        <f t="shared" si="143"/>
        <v>16</v>
      </c>
      <c r="AH2265" s="25" t="str">
        <f t="shared" ca="1" si="7"/>
        <v>-</v>
      </c>
      <c r="AI2265" s="15">
        <f t="shared" ca="1" si="8"/>
        <v>15.227030354045045</v>
      </c>
      <c r="AJ2265" s="15">
        <f t="shared" ca="1" si="9"/>
        <v>15.086829533385675</v>
      </c>
      <c r="AK2265" s="17">
        <f t="shared" ca="1" si="10"/>
        <v>7.8112844980521415E-2</v>
      </c>
      <c r="AL2265" s="17">
        <f t="shared" ca="1" si="11"/>
        <v>8.7938368582561752E-2</v>
      </c>
      <c r="AM2265" s="26">
        <f t="shared" ca="1" si="12"/>
        <v>1</v>
      </c>
      <c r="AN2265" s="26">
        <f t="shared" ca="1" si="13"/>
        <v>0</v>
      </c>
      <c r="AO2265" s="25">
        <f t="shared" si="20"/>
        <v>0</v>
      </c>
      <c r="AP2265" s="26">
        <f t="shared" si="21"/>
        <v>0</v>
      </c>
      <c r="AQ2265" s="25">
        <f t="shared" si="22"/>
        <v>0</v>
      </c>
      <c r="AR2265" s="26">
        <f t="shared" si="23"/>
        <v>1</v>
      </c>
      <c r="AT2265" s="74"/>
      <c r="AU2265">
        <f t="shared" si="121"/>
        <v>200499.994935</v>
      </c>
      <c r="AY2265">
        <v>8020</v>
      </c>
      <c r="AZ2265">
        <v>9250</v>
      </c>
      <c r="BA2265">
        <f t="shared" si="107"/>
        <v>92500</v>
      </c>
      <c r="BL2265" s="16">
        <v>37</v>
      </c>
      <c r="BM2265">
        <f t="shared" si="108"/>
        <v>370</v>
      </c>
    </row>
    <row r="2266" spans="1:65" x14ac:dyDescent="0.2">
      <c r="A2266" s="40">
        <v>41359</v>
      </c>
      <c r="B2266" s="13">
        <v>14.2</v>
      </c>
      <c r="C2266" s="14">
        <v>15.6</v>
      </c>
      <c r="D2266" s="31">
        <f t="shared" si="14"/>
        <v>1417.5487800805749</v>
      </c>
      <c r="E2266" s="31">
        <f t="shared" si="15"/>
        <v>347.8356228299325</v>
      </c>
      <c r="F2266" s="16">
        <f t="shared" si="0"/>
        <v>1765.3844029105076</v>
      </c>
      <c r="G2266" s="16">
        <f t="shared" si="1"/>
        <v>14.475843533657066</v>
      </c>
      <c r="H2266" s="17">
        <f t="shared" si="2"/>
        <v>8.9743589743589758E-2</v>
      </c>
      <c r="I2266">
        <v>12.77</v>
      </c>
      <c r="J2266" s="32">
        <f t="shared" si="16"/>
        <v>0.97834285755641881</v>
      </c>
      <c r="K2266" s="72">
        <f t="shared" ca="1" si="83"/>
        <v>320.43711651449212</v>
      </c>
      <c r="L2266" s="16">
        <v>322.23998999999998</v>
      </c>
      <c r="M2266" s="21">
        <f t="shared" ca="1" si="84"/>
        <v>-5.5948161043198261E-3</v>
      </c>
      <c r="N2266" s="72"/>
      <c r="O2266" s="16"/>
      <c r="P2266" s="21"/>
      <c r="Q2266" s="33">
        <f t="shared" si="17"/>
        <v>1.0216571424435812</v>
      </c>
      <c r="R2266" s="5">
        <f t="shared" ca="1" si="109"/>
        <v>24.149476660958598</v>
      </c>
      <c r="S2266" s="16">
        <v>23.48</v>
      </c>
      <c r="T2266" s="75">
        <f t="shared" ca="1" si="110"/>
        <v>2.8512634623449641E-2</v>
      </c>
      <c r="U2266" s="5">
        <f t="shared" ca="1" si="122"/>
        <v>45.765936607356693</v>
      </c>
      <c r="V2266" s="85">
        <v>45.99</v>
      </c>
      <c r="W2266" s="36">
        <f t="shared" ca="1" si="123"/>
        <v>-4.8720024493000454E-3</v>
      </c>
      <c r="X2266" s="32">
        <f t="shared" si="18"/>
        <v>0.95668571511283751</v>
      </c>
      <c r="Y2266" s="72">
        <f t="shared" ca="1" si="124"/>
        <v>37904.072910080613</v>
      </c>
      <c r="Z2266" s="16">
        <v>37899.999043000003</v>
      </c>
      <c r="AA2266" s="36">
        <f t="shared" ca="1" si="125"/>
        <v>1.0748989930019319E-4</v>
      </c>
      <c r="AB2266" s="72"/>
      <c r="AC2266" s="16"/>
      <c r="AD2266" s="36"/>
      <c r="AE2266" s="34">
        <f t="shared" si="143"/>
        <v>15</v>
      </c>
      <c r="AH2266" s="25" t="str">
        <f t="shared" ca="1" si="7"/>
        <v>-</v>
      </c>
      <c r="AI2266" s="15">
        <f t="shared" ca="1" si="8"/>
        <v>15.077872999623754</v>
      </c>
      <c r="AJ2266" s="15">
        <f t="shared" ca="1" si="9"/>
        <v>15.088406881805119</v>
      </c>
      <c r="AK2266" s="17">
        <f t="shared" ca="1" si="10"/>
        <v>7.4671841539517961E-2</v>
      </c>
      <c r="AL2266" s="17">
        <f t="shared" ca="1" si="11"/>
        <v>9.0195607925763255E-2</v>
      </c>
      <c r="AM2266" s="26">
        <f t="shared" ca="1" si="12"/>
        <v>0</v>
      </c>
      <c r="AN2266" s="26">
        <f t="shared" ca="1" si="13"/>
        <v>0</v>
      </c>
      <c r="AO2266" s="25">
        <f t="shared" si="20"/>
        <v>0</v>
      </c>
      <c r="AP2266" s="26">
        <f t="shared" si="21"/>
        <v>0</v>
      </c>
      <c r="AQ2266" s="25">
        <f t="shared" si="22"/>
        <v>0</v>
      </c>
      <c r="AR2266" s="26">
        <f t="shared" si="23"/>
        <v>1</v>
      </c>
      <c r="AT2266" s="74"/>
      <c r="AU2266">
        <f t="shared" si="121"/>
        <v>189499.995215</v>
      </c>
      <c r="AY2266">
        <v>7580</v>
      </c>
      <c r="AZ2266">
        <v>8775</v>
      </c>
      <c r="BA2266">
        <f t="shared" si="107"/>
        <v>87750</v>
      </c>
      <c r="BL2266" s="16">
        <v>35.1</v>
      </c>
      <c r="BM2266">
        <f t="shared" si="108"/>
        <v>351</v>
      </c>
    </row>
    <row r="2267" spans="1:65" x14ac:dyDescent="0.2">
      <c r="A2267" s="40">
        <v>41360</v>
      </c>
      <c r="B2267" s="13">
        <v>14.4</v>
      </c>
      <c r="C2267" s="14">
        <v>15.7</v>
      </c>
      <c r="D2267" s="31">
        <f t="shared" si="14"/>
        <v>1323.0455280752033</v>
      </c>
      <c r="E2267" s="31">
        <f t="shared" si="15"/>
        <v>433.85781375789901</v>
      </c>
      <c r="F2267" s="16">
        <f t="shared" si="0"/>
        <v>1756.9033418331023</v>
      </c>
      <c r="G2267" s="16">
        <f t="shared" si="1"/>
        <v>14.721027995368708</v>
      </c>
      <c r="H2267" s="17">
        <f t="shared" si="2"/>
        <v>8.2802547770700619E-2</v>
      </c>
      <c r="I2267">
        <v>13.15</v>
      </c>
      <c r="J2267" s="32">
        <f t="shared" si="16"/>
        <v>1.0120520338086636</v>
      </c>
      <c r="K2267" s="72">
        <f t="shared" ca="1" si="83"/>
        <v>324.28581445442114</v>
      </c>
      <c r="L2267" s="16">
        <v>325.44000199999999</v>
      </c>
      <c r="M2267" s="21">
        <f t="shared" ca="1" si="84"/>
        <v>-3.5465447962320564E-3</v>
      </c>
      <c r="N2267" s="72"/>
      <c r="O2267" s="16"/>
      <c r="P2267" s="21"/>
      <c r="Q2267" s="33">
        <f t="shared" si="17"/>
        <v>0.9879479661913364</v>
      </c>
      <c r="R2267" s="5">
        <f t="shared" ca="1" si="109"/>
        <v>23.857432441116242</v>
      </c>
      <c r="S2267" s="16">
        <v>23.23</v>
      </c>
      <c r="T2267" s="75">
        <f t="shared" ca="1" si="110"/>
        <v>2.7009575596910938E-2</v>
      </c>
      <c r="U2267" s="5">
        <f t="shared" ca="1" si="122"/>
        <v>45.212816058735768</v>
      </c>
      <c r="V2267" s="85">
        <v>45.63</v>
      </c>
      <c r="W2267" s="36">
        <f t="shared" ca="1" si="123"/>
        <v>-9.142755670923387E-3</v>
      </c>
      <c r="X2267" s="32">
        <f t="shared" si="18"/>
        <v>1.0241040676173272</v>
      </c>
      <c r="Y2267" s="72">
        <f t="shared" ca="1" si="124"/>
        <v>38815.160531138201</v>
      </c>
      <c r="Z2267" s="16">
        <v>38699.999022000004</v>
      </c>
      <c r="AA2267" s="36">
        <f t="shared" ca="1" si="125"/>
        <v>2.975749665335412E-3</v>
      </c>
      <c r="AB2267" s="72"/>
      <c r="AC2267" s="16"/>
      <c r="AD2267" s="36"/>
      <c r="AE2267" s="34">
        <f t="shared" si="143"/>
        <v>14</v>
      </c>
      <c r="AH2267" s="25" t="str">
        <f t="shared" ca="1" si="7"/>
        <v>-</v>
      </c>
      <c r="AI2267" s="15">
        <f t="shared" ca="1" si="8"/>
        <v>14.962374270130914</v>
      </c>
      <c r="AJ2267" s="15">
        <f t="shared" ca="1" si="9"/>
        <v>15.084992283788738</v>
      </c>
      <c r="AK2267" s="17">
        <f t="shared" ca="1" si="10"/>
        <v>8.1978759674461568E-2</v>
      </c>
      <c r="AL2267" s="17">
        <f t="shared" ca="1" si="11"/>
        <v>9.135147455693042E-2</v>
      </c>
      <c r="AM2267" s="26">
        <f t="shared" ca="1" si="12"/>
        <v>0</v>
      </c>
      <c r="AN2267" s="26">
        <f t="shared" ca="1" si="13"/>
        <v>0</v>
      </c>
      <c r="AO2267" s="25">
        <f t="shared" si="20"/>
        <v>0</v>
      </c>
      <c r="AP2267" s="26">
        <f t="shared" si="21"/>
        <v>0</v>
      </c>
      <c r="AQ2267" s="25">
        <f t="shared" si="22"/>
        <v>0</v>
      </c>
      <c r="AR2267" s="26">
        <f t="shared" si="23"/>
        <v>1</v>
      </c>
      <c r="AT2267" s="74"/>
      <c r="AU2267">
        <f t="shared" si="121"/>
        <v>193499.99511000002</v>
      </c>
      <c r="AY2267">
        <v>7740</v>
      </c>
      <c r="AZ2267">
        <v>8775</v>
      </c>
      <c r="BA2267">
        <f t="shared" si="107"/>
        <v>87750</v>
      </c>
      <c r="BL2267" s="16">
        <v>35.1</v>
      </c>
      <c r="BM2267">
        <f t="shared" si="108"/>
        <v>351</v>
      </c>
    </row>
    <row r="2268" spans="1:65" x14ac:dyDescent="0.2">
      <c r="A2268" s="40">
        <v>41361</v>
      </c>
      <c r="B2268" s="13">
        <v>14.2</v>
      </c>
      <c r="C2268" s="14">
        <v>15.6</v>
      </c>
      <c r="D2268" s="31">
        <f t="shared" si="14"/>
        <v>1228.5422760698316</v>
      </c>
      <c r="E2268" s="31">
        <f t="shared" si="15"/>
        <v>520.53595572460938</v>
      </c>
      <c r="F2268" s="16">
        <f t="shared" si="0"/>
        <v>1749.0782317944409</v>
      </c>
      <c r="G2268" s="16">
        <f t="shared" si="1"/>
        <v>14.61664822348558</v>
      </c>
      <c r="H2268" s="17">
        <f t="shared" si="2"/>
        <v>8.9743589743589758E-2</v>
      </c>
      <c r="I2268">
        <v>12.7</v>
      </c>
      <c r="J2268" s="32">
        <f t="shared" si="16"/>
        <v>0.98848713692848855</v>
      </c>
      <c r="K2268" s="72">
        <f t="shared" ca="1" si="83"/>
        <v>320.53928799932299</v>
      </c>
      <c r="L2268" s="16">
        <v>324</v>
      </c>
      <c r="M2268" s="21">
        <f t="shared" ca="1" si="84"/>
        <v>-1.0681209878632735E-2</v>
      </c>
      <c r="N2268" s="72"/>
      <c r="O2268" s="16"/>
      <c r="P2268" s="21"/>
      <c r="Q2268" s="33">
        <f t="shared" si="17"/>
        <v>1.0115128630715113</v>
      </c>
      <c r="R2268" s="5">
        <f t="shared" ca="1" si="109"/>
        <v>24.131094482510026</v>
      </c>
      <c r="S2268" s="16">
        <v>23.309999000000001</v>
      </c>
      <c r="T2268" s="75">
        <f t="shared" ca="1" si="110"/>
        <v>3.5225032935866901E-2</v>
      </c>
      <c r="U2268" s="5">
        <f t="shared" ca="1" si="122"/>
        <v>45.731779318213164</v>
      </c>
      <c r="V2268" s="85">
        <v>45.54</v>
      </c>
      <c r="W2268" s="36">
        <f t="shared" ca="1" si="123"/>
        <v>4.2112278922521876E-3</v>
      </c>
      <c r="X2268" s="32">
        <f t="shared" si="18"/>
        <v>0.9769742738569771</v>
      </c>
      <c r="Y2268" s="72">
        <f t="shared" ca="1" si="124"/>
        <v>37918.917547649835</v>
      </c>
      <c r="Z2268" s="16">
        <v>38449.999028999999</v>
      </c>
      <c r="AA2268" s="36">
        <f t="shared" ca="1" si="125"/>
        <v>-1.3812262542571412E-2</v>
      </c>
      <c r="AB2268" s="72"/>
      <c r="AC2268" s="16"/>
      <c r="AD2268" s="36"/>
      <c r="AE2268" s="34">
        <f t="shared" si="143"/>
        <v>13</v>
      </c>
      <c r="AH2268" s="25" t="str">
        <f t="shared" ca="1" si="7"/>
        <v>-</v>
      </c>
      <c r="AI2268" s="15">
        <f t="shared" ca="1" si="8"/>
        <v>14.912951801704073</v>
      </c>
      <c r="AJ2268" s="15">
        <f t="shared" ca="1" si="9"/>
        <v>15.090015471084216</v>
      </c>
      <c r="AK2268" s="17">
        <f t="shared" ca="1" si="10"/>
        <v>8.178450948021139E-2</v>
      </c>
      <c r="AL2268" s="17">
        <f t="shared" ca="1" si="11"/>
        <v>9.3544050202078399E-2</v>
      </c>
      <c r="AM2268" s="26">
        <f t="shared" ca="1" si="12"/>
        <v>0</v>
      </c>
      <c r="AN2268" s="26">
        <f t="shared" ca="1" si="13"/>
        <v>0</v>
      </c>
      <c r="AO2268" s="25">
        <f t="shared" si="20"/>
        <v>0</v>
      </c>
      <c r="AP2268" s="26">
        <f t="shared" si="21"/>
        <v>0</v>
      </c>
      <c r="AQ2268" s="25">
        <f t="shared" si="22"/>
        <v>0</v>
      </c>
      <c r="AR2268" s="26">
        <f t="shared" si="23"/>
        <v>1</v>
      </c>
      <c r="AT2268" s="74"/>
      <c r="AU2268">
        <f t="shared" si="121"/>
        <v>192249.99514499999</v>
      </c>
      <c r="AY2268">
        <v>7690</v>
      </c>
      <c r="AZ2268">
        <v>8775</v>
      </c>
      <c r="BA2268">
        <f t="shared" si="107"/>
        <v>87750</v>
      </c>
      <c r="BL2268" s="16">
        <v>35.1</v>
      </c>
      <c r="BM2268">
        <f t="shared" si="108"/>
        <v>351</v>
      </c>
    </row>
    <row r="2269" spans="1:65" x14ac:dyDescent="0.2">
      <c r="A2269" s="40">
        <v>41365</v>
      </c>
      <c r="B2269" s="13">
        <v>14.4</v>
      </c>
      <c r="C2269" s="14">
        <v>15.75</v>
      </c>
      <c r="D2269" s="31">
        <f t="shared" si="14"/>
        <v>1134.0390240644599</v>
      </c>
      <c r="E2269" s="31">
        <f t="shared" si="15"/>
        <v>606.55814665257594</v>
      </c>
      <c r="F2269" s="16">
        <f t="shared" si="0"/>
        <v>1740.5971707170359</v>
      </c>
      <c r="G2269" s="16">
        <f t="shared" si="1"/>
        <v>14.870444001493841</v>
      </c>
      <c r="H2269" s="17">
        <f t="shared" si="2"/>
        <v>8.5714285714285743E-2</v>
      </c>
      <c r="I2269">
        <v>13.58</v>
      </c>
      <c r="J2269" s="32">
        <f t="shared" si="16"/>
        <v>1.0124304051421968</v>
      </c>
      <c r="K2269" s="72">
        <f t="shared" ca="1" si="83"/>
        <v>324.5104910313043</v>
      </c>
      <c r="L2269" s="16">
        <v>325.11999500000002</v>
      </c>
      <c r="M2269" s="21">
        <f t="shared" ca="1" si="84"/>
        <v>-1.8747046569551015E-3</v>
      </c>
      <c r="N2269" s="72"/>
      <c r="O2269" s="16"/>
      <c r="P2269" s="21"/>
      <c r="Q2269" s="33">
        <f t="shared" si="17"/>
        <v>0.98756959485780316</v>
      </c>
      <c r="R2269" s="5">
        <f t="shared" ca="1" si="109"/>
        <v>23.830142427818267</v>
      </c>
      <c r="S2269" s="16">
        <v>23.219999000000001</v>
      </c>
      <c r="T2269" s="75">
        <f t="shared" ca="1" si="110"/>
        <v>2.6276634543277333E-2</v>
      </c>
      <c r="U2269" s="5">
        <f t="shared" ca="1" si="122"/>
        <v>45.161768587762445</v>
      </c>
      <c r="V2269" s="85">
        <v>45.59</v>
      </c>
      <c r="W2269" s="36">
        <f t="shared" ca="1" si="123"/>
        <v>-9.3930996323219589E-3</v>
      </c>
      <c r="X2269" s="32">
        <f t="shared" si="18"/>
        <v>1.0248608102843937</v>
      </c>
      <c r="Y2269" s="72">
        <f t="shared" ca="1" si="124"/>
        <v>38859.054958632631</v>
      </c>
      <c r="Z2269" s="16">
        <v>38649.999023999997</v>
      </c>
      <c r="AA2269" s="36">
        <f t="shared" ca="1" si="125"/>
        <v>5.4089505798646667E-3</v>
      </c>
      <c r="AB2269" s="72"/>
      <c r="AC2269" s="16"/>
      <c r="AD2269" s="36"/>
      <c r="AE2269" s="34">
        <f t="shared" si="143"/>
        <v>12</v>
      </c>
      <c r="AH2269" s="25" t="str">
        <f t="shared" ca="1" si="7"/>
        <v>-</v>
      </c>
      <c r="AI2269" s="15">
        <f t="shared" ca="1" si="8"/>
        <v>14.841415278850368</v>
      </c>
      <c r="AJ2269" s="15">
        <f t="shared" ca="1" si="9"/>
        <v>15.076008068607941</v>
      </c>
      <c r="AK2269" s="17">
        <f t="shared" ca="1" si="10"/>
        <v>8.368632283713312E-2</v>
      </c>
      <c r="AL2269" s="17">
        <f t="shared" ca="1" si="11"/>
        <v>9.4597914370696673E-2</v>
      </c>
      <c r="AM2269" s="26">
        <f t="shared" ca="1" si="12"/>
        <v>0</v>
      </c>
      <c r="AN2269" s="26">
        <f t="shared" ca="1" si="13"/>
        <v>0</v>
      </c>
      <c r="AO2269" s="25">
        <f t="shared" si="20"/>
        <v>0</v>
      </c>
      <c r="AP2269" s="26">
        <f t="shared" si="21"/>
        <v>0</v>
      </c>
      <c r="AQ2269" s="25">
        <f t="shared" si="22"/>
        <v>0</v>
      </c>
      <c r="AR2269" s="26">
        <f t="shared" si="23"/>
        <v>1</v>
      </c>
      <c r="AT2269" s="74"/>
      <c r="AU2269">
        <f t="shared" si="121"/>
        <v>193249.99511999998</v>
      </c>
      <c r="AY2269">
        <v>7730</v>
      </c>
      <c r="AZ2269">
        <v>8800</v>
      </c>
      <c r="BA2269">
        <f t="shared" si="107"/>
        <v>88000</v>
      </c>
      <c r="BL2269" s="16">
        <v>35.200000000000003</v>
      </c>
      <c r="BM2269">
        <f t="shared" si="108"/>
        <v>352</v>
      </c>
    </row>
    <row r="2270" spans="1:65" x14ac:dyDescent="0.2">
      <c r="A2270" s="40">
        <v>41366</v>
      </c>
      <c r="B2270" s="13">
        <v>13.8</v>
      </c>
      <c r="C2270" s="14">
        <v>15.25</v>
      </c>
      <c r="D2270" s="31">
        <f t="shared" si="14"/>
        <v>1039.5357720590882</v>
      </c>
      <c r="E2270" s="31">
        <f t="shared" si="15"/>
        <v>692.96111991462999</v>
      </c>
      <c r="F2270" s="16">
        <f t="shared" si="0"/>
        <v>1732.4968919737182</v>
      </c>
      <c r="G2270" s="16">
        <f t="shared" si="1"/>
        <v>14.379968500105949</v>
      </c>
      <c r="H2270" s="17">
        <f t="shared" si="2"/>
        <v>9.5081967213114682E-2</v>
      </c>
      <c r="I2270">
        <v>12.76</v>
      </c>
      <c r="J2270" s="32">
        <f t="shared" si="16"/>
        <v>0.96251651461158383</v>
      </c>
      <c r="K2270" s="72">
        <f t="shared" ca="1" si="83"/>
        <v>312.33397303298142</v>
      </c>
      <c r="L2270" s="16">
        <v>315.040009</v>
      </c>
      <c r="M2270" s="21">
        <f t="shared" ca="1" si="84"/>
        <v>-8.5894993959912524E-3</v>
      </c>
      <c r="N2270" s="72"/>
      <c r="O2270" s="16"/>
      <c r="P2270" s="21"/>
      <c r="Q2270" s="33">
        <f t="shared" si="17"/>
        <v>1.0374834853884161</v>
      </c>
      <c r="R2270" s="5">
        <f t="shared" ca="1" si="109"/>
        <v>24.72234927985328</v>
      </c>
      <c r="S2270" s="16">
        <v>23.98</v>
      </c>
      <c r="T2270" s="75">
        <f t="shared" ca="1" si="110"/>
        <v>3.0957017508477028E-2</v>
      </c>
      <c r="U2270" s="5">
        <f t="shared" ca="1" si="122"/>
        <v>46.852984993576293</v>
      </c>
      <c r="V2270" s="85">
        <v>47.03</v>
      </c>
      <c r="W2270" s="36">
        <f t="shared" ca="1" si="123"/>
        <v>-3.7638742594877437E-3</v>
      </c>
      <c r="X2270" s="32">
        <f t="shared" si="18"/>
        <v>0.92503302922316766</v>
      </c>
      <c r="Y2270" s="72">
        <f t="shared" ca="1" si="124"/>
        <v>35943.543608331049</v>
      </c>
      <c r="Z2270" s="16">
        <v>36249.999084000003</v>
      </c>
      <c r="AA2270" s="36">
        <f t="shared" ca="1" si="125"/>
        <v>-8.4539443700073665E-3</v>
      </c>
      <c r="AB2270" s="72"/>
      <c r="AC2270" s="16"/>
      <c r="AD2270" s="36"/>
      <c r="AE2270" s="34">
        <f t="shared" si="143"/>
        <v>11</v>
      </c>
      <c r="AH2270" s="25" t="str">
        <f t="shared" ca="1" si="7"/>
        <v>-</v>
      </c>
      <c r="AI2270" s="15">
        <f t="shared" ca="1" si="8"/>
        <v>14.733525077111473</v>
      </c>
      <c r="AJ2270" s="15">
        <f t="shared" ca="1" si="9"/>
        <v>15.052813326202962</v>
      </c>
      <c r="AK2270" s="17">
        <f t="shared" ca="1" si="10"/>
        <v>8.7033317372652241E-2</v>
      </c>
      <c r="AL2270" s="17">
        <f t="shared" ca="1" si="11"/>
        <v>9.51597426195296E-2</v>
      </c>
      <c r="AM2270" s="26">
        <f t="shared" ca="1" si="12"/>
        <v>0</v>
      </c>
      <c r="AN2270" s="26">
        <f t="shared" ca="1" si="13"/>
        <v>0</v>
      </c>
      <c r="AO2270" s="25">
        <f t="shared" si="20"/>
        <v>0</v>
      </c>
      <c r="AP2270" s="26">
        <f t="shared" si="21"/>
        <v>0</v>
      </c>
      <c r="AQ2270" s="25">
        <f t="shared" si="22"/>
        <v>0</v>
      </c>
      <c r="AR2270" s="26">
        <f t="shared" si="23"/>
        <v>1</v>
      </c>
      <c r="AT2270" s="74"/>
      <c r="AU2270">
        <f t="shared" si="121"/>
        <v>181249.99542000002</v>
      </c>
      <c r="AY2270">
        <v>7250</v>
      </c>
      <c r="AZ2270">
        <v>8275</v>
      </c>
      <c r="BA2270">
        <f t="shared" si="107"/>
        <v>82750</v>
      </c>
      <c r="BL2270" s="16">
        <v>33.1</v>
      </c>
      <c r="BM2270">
        <f t="shared" si="108"/>
        <v>331</v>
      </c>
    </row>
    <row r="2271" spans="1:65" x14ac:dyDescent="0.2">
      <c r="A2271" s="40">
        <v>41367</v>
      </c>
      <c r="B2271" s="13">
        <v>14.65</v>
      </c>
      <c r="C2271" s="14">
        <v>15.75</v>
      </c>
      <c r="D2271" s="31">
        <f t="shared" si="14"/>
        <v>945.03252005371655</v>
      </c>
      <c r="E2271" s="31">
        <f t="shared" si="15"/>
        <v>778.47881681129422</v>
      </c>
      <c r="F2271" s="16">
        <f t="shared" si="0"/>
        <v>1723.5113368650109</v>
      </c>
      <c r="G2271" s="16">
        <f t="shared" si="1"/>
        <v>15.146850052666345</v>
      </c>
      <c r="H2271" s="17">
        <f t="shared" si="2"/>
        <v>6.9841269841269815E-2</v>
      </c>
      <c r="I2271">
        <v>14.21</v>
      </c>
      <c r="J2271" s="32">
        <f t="shared" si="16"/>
        <v>1.047866778335204</v>
      </c>
      <c r="K2271" s="72">
        <f t="shared" ca="1" si="83"/>
        <v>327.27105135776185</v>
      </c>
      <c r="L2271" s="16">
        <v>326.23998999999998</v>
      </c>
      <c r="M2271" s="21">
        <f t="shared" ca="1" si="84"/>
        <v>3.1604382950167179E-3</v>
      </c>
      <c r="N2271" s="72"/>
      <c r="O2271" s="16"/>
      <c r="P2271" s="21"/>
      <c r="Q2271" s="33">
        <f t="shared" si="17"/>
        <v>0.95213322166479597</v>
      </c>
      <c r="R2271" s="5">
        <f t="shared" ca="1" si="109"/>
        <v>23.537989464414771</v>
      </c>
      <c r="S2271" s="16">
        <v>23.07</v>
      </c>
      <c r="T2271" s="75">
        <f t="shared" ca="1" si="110"/>
        <v>2.0285629146717419E-2</v>
      </c>
      <c r="U2271" s="5">
        <f t="shared" ca="1" si="122"/>
        <v>44.608756294158042</v>
      </c>
      <c r="V2271" s="85">
        <v>45.31</v>
      </c>
      <c r="W2271" s="36">
        <f t="shared" ca="1" si="123"/>
        <v>-1.5476577043521534E-2</v>
      </c>
      <c r="X2271" s="32">
        <f t="shared" si="18"/>
        <v>1.0957335566704081</v>
      </c>
      <c r="Y2271" s="72">
        <f t="shared" ca="1" si="124"/>
        <v>39381.954856991601</v>
      </c>
      <c r="Z2271" s="16">
        <v>38749.999021000003</v>
      </c>
      <c r="AA2271" s="36">
        <f t="shared" ca="1" si="125"/>
        <v>1.6308538115036283E-2</v>
      </c>
      <c r="AB2271" s="72"/>
      <c r="AC2271" s="16"/>
      <c r="AD2271" s="36"/>
      <c r="AE2271" s="34">
        <f t="shared" si="143"/>
        <v>10</v>
      </c>
      <c r="AH2271" s="25" t="str">
        <f t="shared" ca="1" si="7"/>
        <v>-</v>
      </c>
      <c r="AI2271" s="15">
        <f t="shared" ca="1" si="8"/>
        <v>14.720744599763023</v>
      </c>
      <c r="AJ2271" s="15">
        <f t="shared" ca="1" si="9"/>
        <v>15.058430896229034</v>
      </c>
      <c r="AK2271" s="17">
        <f t="shared" ca="1" si="10"/>
        <v>8.5487875004425062E-2</v>
      </c>
      <c r="AL2271" s="17">
        <f t="shared" ca="1" si="11"/>
        <v>9.325319568703111E-2</v>
      </c>
      <c r="AM2271" s="26">
        <f t="shared" ca="1" si="12"/>
        <v>0</v>
      </c>
      <c r="AN2271" s="26">
        <f t="shared" ca="1" si="13"/>
        <v>0</v>
      </c>
      <c r="AO2271" s="25">
        <f t="shared" si="20"/>
        <v>0</v>
      </c>
      <c r="AP2271" s="26">
        <f t="shared" si="21"/>
        <v>0</v>
      </c>
      <c r="AQ2271" s="25">
        <f t="shared" si="22"/>
        <v>0</v>
      </c>
      <c r="AR2271" s="26">
        <f t="shared" si="23"/>
        <v>1</v>
      </c>
      <c r="AT2271" s="74"/>
      <c r="AU2271">
        <f t="shared" si="121"/>
        <v>193749.99510500001</v>
      </c>
      <c r="AY2271">
        <v>7750</v>
      </c>
      <c r="AZ2271">
        <v>8750</v>
      </c>
      <c r="BA2271">
        <f t="shared" si="107"/>
        <v>87500</v>
      </c>
      <c r="BL2271" s="16">
        <v>35</v>
      </c>
      <c r="BM2271">
        <f t="shared" si="108"/>
        <v>350</v>
      </c>
    </row>
    <row r="2272" spans="1:65" x14ac:dyDescent="0.2">
      <c r="A2272" s="40">
        <v>41368</v>
      </c>
      <c r="B2272" s="13">
        <v>14.25</v>
      </c>
      <c r="C2272" s="14">
        <v>15.55</v>
      </c>
      <c r="D2272" s="31">
        <f t="shared" si="14"/>
        <v>850.52926804834487</v>
      </c>
      <c r="E2272" s="31">
        <f t="shared" si="15"/>
        <v>866.3818416924812</v>
      </c>
      <c r="F2272" s="16">
        <f t="shared" si="0"/>
        <v>1716.9111097408261</v>
      </c>
      <c r="G2272" s="16">
        <f t="shared" si="1"/>
        <v>14.906001576208709</v>
      </c>
      <c r="H2272" s="17">
        <f t="shared" si="2"/>
        <v>8.3601286173633493E-2</v>
      </c>
      <c r="I2272">
        <v>13.89</v>
      </c>
      <c r="J2272" s="32">
        <f t="shared" si="16"/>
        <v>0.9803304741000145</v>
      </c>
      <c r="K2272" s="72">
        <f t="shared" ca="1" si="83"/>
        <v>320.82070518623146</v>
      </c>
      <c r="L2272" s="16">
        <v>320.48001099999999</v>
      </c>
      <c r="M2272" s="21">
        <f t="shared" ca="1" si="84"/>
        <v>1.0630746834050561E-3</v>
      </c>
      <c r="N2272" s="72"/>
      <c r="O2272" s="16"/>
      <c r="P2272" s="21"/>
      <c r="Q2272" s="33">
        <f t="shared" si="17"/>
        <v>1.0196695258999855</v>
      </c>
      <c r="R2272" s="5">
        <f t="shared" ca="1" si="109"/>
        <v>23.999970708951565</v>
      </c>
      <c r="S2272" s="16">
        <v>23.43</v>
      </c>
      <c r="T2272" s="75">
        <f t="shared" ca="1" si="110"/>
        <v>2.432653473971684E-2</v>
      </c>
      <c r="U2272" s="5">
        <f t="shared" ca="1" si="122"/>
        <v>45.484632142048213</v>
      </c>
      <c r="V2272" s="85">
        <v>46.08</v>
      </c>
      <c r="W2272" s="36">
        <f t="shared" ca="1" si="123"/>
        <v>-1.2920309417356458E-2</v>
      </c>
      <c r="X2272" s="32">
        <f t="shared" si="18"/>
        <v>0.96066094820002912</v>
      </c>
      <c r="Y2272" s="72">
        <f t="shared" ca="1" si="124"/>
        <v>37830.216206084522</v>
      </c>
      <c r="Z2272" s="16">
        <v>37599.999049999999</v>
      </c>
      <c r="AA2272" s="36">
        <f t="shared" ca="1" si="125"/>
        <v>6.1227968590739524E-3</v>
      </c>
      <c r="AB2272" s="72"/>
      <c r="AC2272" s="16"/>
      <c r="AD2272" s="36"/>
      <c r="AE2272" s="34">
        <f t="shared" si="143"/>
        <v>9</v>
      </c>
      <c r="AH2272" s="25" t="str">
        <f t="shared" ca="1" si="7"/>
        <v>-</v>
      </c>
      <c r="AI2272" s="15">
        <f t="shared" ca="1" si="8"/>
        <v>14.712455766013445</v>
      </c>
      <c r="AJ2272" s="15">
        <f t="shared" ca="1" si="9"/>
        <v>15.039837185397211</v>
      </c>
      <c r="AK2272" s="17">
        <f t="shared" ca="1" si="10"/>
        <v>8.446415774276568E-2</v>
      </c>
      <c r="AL2272" s="17">
        <f t="shared" ca="1" si="11"/>
        <v>9.1932667964775089E-2</v>
      </c>
      <c r="AM2272" s="26">
        <f t="shared" ca="1" si="12"/>
        <v>0</v>
      </c>
      <c r="AN2272" s="26">
        <f t="shared" ca="1" si="13"/>
        <v>0</v>
      </c>
      <c r="AO2272" s="25">
        <f t="shared" si="20"/>
        <v>0</v>
      </c>
      <c r="AP2272" s="26">
        <f t="shared" si="21"/>
        <v>0</v>
      </c>
      <c r="AQ2272" s="25">
        <f t="shared" si="22"/>
        <v>0</v>
      </c>
      <c r="AR2272" s="26">
        <f t="shared" si="23"/>
        <v>1</v>
      </c>
      <c r="AT2272" s="74"/>
      <c r="AU2272">
        <f t="shared" si="121"/>
        <v>187999.99524999998</v>
      </c>
      <c r="AY2272">
        <v>7520</v>
      </c>
      <c r="AZ2272">
        <v>8625</v>
      </c>
      <c r="BA2272">
        <f t="shared" si="107"/>
        <v>86250</v>
      </c>
      <c r="BL2272" s="16">
        <v>34.5</v>
      </c>
      <c r="BM2272">
        <f t="shared" si="108"/>
        <v>345</v>
      </c>
    </row>
    <row r="2273" spans="1:65" x14ac:dyDescent="0.2">
      <c r="A2273" s="44">
        <v>41369</v>
      </c>
      <c r="B2273" s="45">
        <v>14.35</v>
      </c>
      <c r="C2273" s="54">
        <v>15.5</v>
      </c>
      <c r="D2273" s="31">
        <f t="shared" si="14"/>
        <v>756.0260160429732</v>
      </c>
      <c r="E2273" s="31">
        <f t="shared" si="15"/>
        <v>952.98450028261277</v>
      </c>
      <c r="F2273" s="31">
        <f t="shared" si="0"/>
        <v>1709.010516325586</v>
      </c>
      <c r="G2273" s="31">
        <f t="shared" si="1"/>
        <v>14.991267075220396</v>
      </c>
      <c r="H2273" s="55">
        <f t="shared" si="2"/>
        <v>7.4193548387096797E-2</v>
      </c>
      <c r="I2273" s="1">
        <v>13.92</v>
      </c>
      <c r="J2273" s="32">
        <f t="shared" si="16"/>
        <v>1.001092258169616</v>
      </c>
      <c r="K2273" s="72">
        <f t="shared" ca="1" si="83"/>
        <v>321.15803071927297</v>
      </c>
      <c r="L2273" s="31">
        <v>321.76001000000002</v>
      </c>
      <c r="M2273" s="21">
        <f t="shared" ca="1" si="84"/>
        <v>-1.8708952698225317E-3</v>
      </c>
      <c r="N2273" s="72"/>
      <c r="O2273" s="16"/>
      <c r="P2273" s="21"/>
      <c r="Q2273" s="33">
        <f t="shared" si="17"/>
        <v>0.998907741830384</v>
      </c>
      <c r="R2273" s="5">
        <f t="shared" ca="1" si="109"/>
        <v>23.972757829707053</v>
      </c>
      <c r="S2273" s="31">
        <v>23.370000999999998</v>
      </c>
      <c r="T2273" s="75">
        <f t="shared" ca="1" si="110"/>
        <v>2.5791904318149345E-2</v>
      </c>
      <c r="U2273" s="5">
        <f t="shared" ca="1" si="122"/>
        <v>45.43339569575717</v>
      </c>
      <c r="V2273" s="85">
        <v>45.9</v>
      </c>
      <c r="W2273" s="36">
        <f t="shared" ca="1" si="123"/>
        <v>-1.0165671116401492E-2</v>
      </c>
      <c r="X2273" s="32">
        <f t="shared" si="18"/>
        <v>1.002184516339232</v>
      </c>
      <c r="Y2273" s="72">
        <f t="shared" ca="1" si="124"/>
        <v>37910.361767722199</v>
      </c>
      <c r="Z2273" s="16">
        <v>37849.999043999997</v>
      </c>
      <c r="AA2273" s="36">
        <f t="shared" ca="1" si="125"/>
        <v>1.5947879853849397E-3</v>
      </c>
      <c r="AB2273" s="72"/>
      <c r="AC2273" s="16"/>
      <c r="AD2273" s="36"/>
      <c r="AE2273" s="81">
        <f t="shared" si="143"/>
        <v>8</v>
      </c>
      <c r="AH2273" s="25" t="str">
        <f t="shared" ca="1" si="7"/>
        <v>-</v>
      </c>
      <c r="AI2273" s="15">
        <f t="shared" ca="1" si="8"/>
        <v>14.703188977719771</v>
      </c>
      <c r="AJ2273" s="15">
        <f t="shared" ca="1" si="9"/>
        <v>15.034696219873585</v>
      </c>
      <c r="AK2273" s="17">
        <f t="shared" ca="1" si="10"/>
        <v>8.3029324512165048E-2</v>
      </c>
      <c r="AL2273" s="17">
        <f t="shared" ca="1" si="11"/>
        <v>8.9129288548492447E-2</v>
      </c>
      <c r="AM2273" s="26">
        <f t="shared" ca="1" si="12"/>
        <v>0</v>
      </c>
      <c r="AN2273" s="26">
        <f t="shared" ca="1" si="13"/>
        <v>0</v>
      </c>
      <c r="AO2273" s="25">
        <f t="shared" si="20"/>
        <v>0</v>
      </c>
      <c r="AP2273" s="26">
        <f t="shared" si="21"/>
        <v>0</v>
      </c>
      <c r="AQ2273" s="25">
        <f t="shared" si="22"/>
        <v>0</v>
      </c>
      <c r="AR2273" s="26">
        <f t="shared" si="23"/>
        <v>1</v>
      </c>
      <c r="AT2273" s="74"/>
      <c r="AU2273">
        <f t="shared" si="121"/>
        <v>189249.99521999998</v>
      </c>
      <c r="AY2273">
        <v>7570</v>
      </c>
      <c r="AZ2273">
        <v>8650</v>
      </c>
      <c r="BA2273">
        <f t="shared" si="107"/>
        <v>86500</v>
      </c>
      <c r="BL2273" s="16">
        <v>34.6</v>
      </c>
      <c r="BM2273">
        <f t="shared" si="108"/>
        <v>346</v>
      </c>
    </row>
    <row r="2274" spans="1:65" x14ac:dyDescent="0.2">
      <c r="A2274" s="44">
        <v>41372</v>
      </c>
      <c r="B2274" s="45">
        <v>13.65</v>
      </c>
      <c r="C2274" s="54">
        <v>15.1</v>
      </c>
      <c r="D2274" s="31">
        <f t="shared" si="14"/>
        <v>661.52276403760152</v>
      </c>
      <c r="E2274" s="31">
        <f t="shared" si="15"/>
        <v>1040.476220687586</v>
      </c>
      <c r="F2274" s="31">
        <f t="shared" si="0"/>
        <v>1701.9989847251875</v>
      </c>
      <c r="G2274" s="31">
        <f t="shared" si="1"/>
        <v>14.5364226909281</v>
      </c>
      <c r="H2274" s="55">
        <f t="shared" si="2"/>
        <v>9.6026490066225101E-2</v>
      </c>
      <c r="I2274" s="1">
        <v>13.19</v>
      </c>
      <c r="J2274" s="32">
        <f t="shared" si="16"/>
        <v>0.96568117002690479</v>
      </c>
      <c r="K2274" s="72">
        <f t="shared" ca="1" si="83"/>
        <v>310.12361923453005</v>
      </c>
      <c r="L2274" s="31">
        <v>312.79998799999998</v>
      </c>
      <c r="M2274" s="21">
        <f t="shared" ca="1" si="84"/>
        <v>-8.5561664582606417E-3</v>
      </c>
      <c r="N2274" s="72"/>
      <c r="O2274" s="16"/>
      <c r="P2274" s="21"/>
      <c r="Q2274" s="33">
        <f t="shared" si="17"/>
        <v>1.0343188299730952</v>
      </c>
      <c r="R2274" s="5">
        <f t="shared" ca="1" si="109"/>
        <v>24.794441882780831</v>
      </c>
      <c r="S2274" s="31">
        <v>24</v>
      </c>
      <c r="T2274" s="75">
        <f t="shared" ca="1" si="110"/>
        <v>3.3101745115867942E-2</v>
      </c>
      <c r="U2274" s="5">
        <f t="shared" ca="1" si="122"/>
        <v>46.991007865145043</v>
      </c>
      <c r="V2274" s="85">
        <v>47.06</v>
      </c>
      <c r="W2274" s="36">
        <f t="shared" ca="1" si="123"/>
        <v>-1.4660462145125142E-3</v>
      </c>
      <c r="X2274" s="32">
        <f t="shared" si="18"/>
        <v>0.93136234005380947</v>
      </c>
      <c r="Y2274" s="72">
        <f t="shared" ca="1" si="124"/>
        <v>35305.959499637385</v>
      </c>
      <c r="Z2274" s="16">
        <v>35799.999096</v>
      </c>
      <c r="AA2274" s="36">
        <f t="shared" ca="1" si="125"/>
        <v>-1.3799989073681686E-2</v>
      </c>
      <c r="AB2274" s="72"/>
      <c r="AC2274" s="16"/>
      <c r="AD2274" s="36"/>
      <c r="AE2274" s="81">
        <f t="shared" si="143"/>
        <v>7</v>
      </c>
      <c r="AH2274" s="25" t="str">
        <f t="shared" ca="1" si="7"/>
        <v>-</v>
      </c>
      <c r="AI2274" s="15">
        <f t="shared" ca="1" si="8"/>
        <v>14.688531843628649</v>
      </c>
      <c r="AJ2274" s="15">
        <f t="shared" ca="1" si="9"/>
        <v>15.022975889494347</v>
      </c>
      <c r="AK2274" s="17">
        <f t="shared" ca="1" si="10"/>
        <v>8.4076474565937601E-2</v>
      </c>
      <c r="AL2274" s="17">
        <f t="shared" ca="1" si="11"/>
        <v>8.635525924612468E-2</v>
      </c>
      <c r="AM2274" s="26">
        <f t="shared" ca="1" si="12"/>
        <v>0</v>
      </c>
      <c r="AN2274" s="26">
        <f t="shared" ca="1" si="13"/>
        <v>0</v>
      </c>
      <c r="AO2274" s="25">
        <f t="shared" si="20"/>
        <v>0</v>
      </c>
      <c r="AP2274" s="26">
        <f t="shared" si="21"/>
        <v>0</v>
      </c>
      <c r="AQ2274" s="25">
        <f t="shared" si="22"/>
        <v>0</v>
      </c>
      <c r="AR2274" s="26">
        <f t="shared" si="23"/>
        <v>1</v>
      </c>
      <c r="AT2274" s="74"/>
      <c r="AU2274">
        <f t="shared" si="121"/>
        <v>178999.99547999998</v>
      </c>
      <c r="AY2274">
        <v>7160</v>
      </c>
      <c r="AZ2274">
        <v>8225</v>
      </c>
      <c r="BA2274">
        <f t="shared" si="107"/>
        <v>82250</v>
      </c>
      <c r="BL2274" s="16">
        <v>32.9</v>
      </c>
      <c r="BM2274">
        <f t="shared" si="108"/>
        <v>329</v>
      </c>
    </row>
    <row r="2275" spans="1:65" x14ac:dyDescent="0.2">
      <c r="A2275" s="44">
        <v>41373</v>
      </c>
      <c r="B2275" s="45">
        <v>13.6</v>
      </c>
      <c r="C2275" s="54">
        <v>15.05</v>
      </c>
      <c r="D2275" s="31">
        <f t="shared" si="14"/>
        <v>567.01951203222984</v>
      </c>
      <c r="E2275" s="31">
        <f t="shared" si="15"/>
        <v>1125.9046571030378</v>
      </c>
      <c r="F2275" s="31">
        <f t="shared" si="0"/>
        <v>1692.9241691352677</v>
      </c>
      <c r="G2275" s="31">
        <f t="shared" si="1"/>
        <v>14.564344288163424</v>
      </c>
      <c r="H2275" s="55">
        <f t="shared" si="2"/>
        <v>9.6345514950166189E-2</v>
      </c>
      <c r="I2275" s="1">
        <v>12.84</v>
      </c>
      <c r="J2275" s="32">
        <f t="shared" si="16"/>
        <v>0.99657870383959035</v>
      </c>
      <c r="K2275" s="72">
        <f t="shared" ca="1" si="83"/>
        <v>309.04999462410501</v>
      </c>
      <c r="L2275" s="31">
        <v>308.64001500000001</v>
      </c>
      <c r="M2275" s="21">
        <f t="shared" ca="1" si="84"/>
        <v>1.3283424189342583E-3</v>
      </c>
      <c r="N2275" s="72"/>
      <c r="O2275" s="16"/>
      <c r="P2275" s="21"/>
      <c r="Q2275" s="33">
        <f t="shared" si="17"/>
        <v>1.0034212961604096</v>
      </c>
      <c r="R2275" s="5">
        <f t="shared" ca="1" si="109"/>
        <v>24.878234573885035</v>
      </c>
      <c r="S2275" s="31">
        <v>24.35</v>
      </c>
      <c r="T2275" s="75">
        <f t="shared" ca="1" si="110"/>
        <v>2.1693411658522919E-2</v>
      </c>
      <c r="U2275" s="5">
        <f t="shared" ca="1" si="122"/>
        <v>47.150163758375157</v>
      </c>
      <c r="V2275" s="85">
        <v>47.71</v>
      </c>
      <c r="W2275" s="36">
        <f t="shared" ca="1" si="123"/>
        <v>-1.1734148849818559E-2</v>
      </c>
      <c r="X2275" s="32">
        <f t="shared" si="18"/>
        <v>0.99315740767918059</v>
      </c>
      <c r="Y2275" s="72">
        <f t="shared" ca="1" si="124"/>
        <v>35062.06751600244</v>
      </c>
      <c r="Z2275" s="16">
        <v>34749.999122000001</v>
      </c>
      <c r="AA2275" s="36">
        <f t="shared" ca="1" si="125"/>
        <v>8.9803856658192162E-3</v>
      </c>
      <c r="AB2275" s="72"/>
      <c r="AC2275" s="16"/>
      <c r="AD2275" s="36"/>
      <c r="AE2275" s="81">
        <f t="shared" si="143"/>
        <v>6</v>
      </c>
      <c r="AH2275" s="25" t="str">
        <f t="shared" ca="1" si="7"/>
        <v>-</v>
      </c>
      <c r="AI2275" s="15">
        <f t="shared" ca="1" si="8"/>
        <v>14.684352720760414</v>
      </c>
      <c r="AJ2275" s="15">
        <f t="shared" ca="1" si="9"/>
        <v>15.010612238994375</v>
      </c>
      <c r="AK2275" s="17">
        <f t="shared" ca="1" si="10"/>
        <v>8.5848346105251008E-2</v>
      </c>
      <c r="AL2275" s="17">
        <f t="shared" ca="1" si="11"/>
        <v>8.3235697467925029E-2</v>
      </c>
      <c r="AM2275" s="26">
        <f t="shared" ca="1" si="12"/>
        <v>0</v>
      </c>
      <c r="AN2275" s="26">
        <f t="shared" ca="1" si="13"/>
        <v>1</v>
      </c>
      <c r="AO2275" s="25">
        <f t="shared" si="20"/>
        <v>0</v>
      </c>
      <c r="AP2275" s="26">
        <f t="shared" si="21"/>
        <v>0</v>
      </c>
      <c r="AQ2275" s="25">
        <f t="shared" si="22"/>
        <v>0</v>
      </c>
      <c r="AR2275" s="26">
        <f t="shared" si="23"/>
        <v>1</v>
      </c>
      <c r="AT2275" s="74"/>
      <c r="AU2275">
        <f t="shared" si="121"/>
        <v>173749.99561000001</v>
      </c>
      <c r="AY2275">
        <v>6950</v>
      </c>
      <c r="AZ2275">
        <v>7975</v>
      </c>
      <c r="BA2275">
        <f t="shared" si="107"/>
        <v>79750</v>
      </c>
      <c r="BL2275" s="16">
        <v>31.9</v>
      </c>
      <c r="BM2275">
        <f t="shared" si="108"/>
        <v>319</v>
      </c>
    </row>
    <row r="2276" spans="1:65" x14ac:dyDescent="0.2">
      <c r="A2276" s="40">
        <v>41374</v>
      </c>
      <c r="B2276" s="13">
        <v>13.1</v>
      </c>
      <c r="C2276" s="14">
        <v>14.5</v>
      </c>
      <c r="D2276" s="31">
        <f t="shared" si="14"/>
        <v>472.51626002685822</v>
      </c>
      <c r="E2276" s="31">
        <f t="shared" si="15"/>
        <v>1211.3029446294865</v>
      </c>
      <c r="F2276" s="31">
        <f t="shared" si="0"/>
        <v>1683.8192046563447</v>
      </c>
      <c r="G2276" s="31">
        <f t="shared" si="1"/>
        <v>14.107129576495943</v>
      </c>
      <c r="H2276" s="55">
        <f t="shared" si="2"/>
        <v>9.6551724137931005E-2</v>
      </c>
      <c r="I2276" s="1">
        <v>12.36</v>
      </c>
      <c r="J2276" s="32">
        <f t="shared" si="16"/>
        <v>0.96339784822082419</v>
      </c>
      <c r="K2276" s="72">
        <f t="shared" ca="1" si="83"/>
        <v>297.72596162779064</v>
      </c>
      <c r="L2276" s="31">
        <v>300.64001500000001</v>
      </c>
      <c r="M2276" s="21">
        <f t="shared" ca="1" si="84"/>
        <v>-9.6928327129353238E-3</v>
      </c>
      <c r="N2276" s="72"/>
      <c r="O2276" s="16"/>
      <c r="P2276" s="21"/>
      <c r="Q2276" s="33">
        <f t="shared" si="17"/>
        <v>1.0366021517791757</v>
      </c>
      <c r="R2276" s="5">
        <f t="shared" ca="1" si="109"/>
        <v>25.787757162954119</v>
      </c>
      <c r="S2276" s="31">
        <v>24.969999000000001</v>
      </c>
      <c r="T2276" s="75">
        <f t="shared" ca="1" si="110"/>
        <v>3.2749627381006993E-2</v>
      </c>
      <c r="U2276" s="5">
        <f t="shared" ca="1" si="122"/>
        <v>48.874287918960903</v>
      </c>
      <c r="V2276" s="85">
        <v>48.9</v>
      </c>
      <c r="W2276" s="36">
        <f t="shared" ca="1" si="123"/>
        <v>-5.2580942820236887E-4</v>
      </c>
      <c r="X2276" s="32">
        <f t="shared" si="18"/>
        <v>0.92679569644164839</v>
      </c>
      <c r="Y2276" s="72">
        <f t="shared" ca="1" si="124"/>
        <v>32493.234659951966</v>
      </c>
      <c r="Z2276" s="16">
        <v>32849.999170000003</v>
      </c>
      <c r="AA2276" s="36">
        <f t="shared" ca="1" si="125"/>
        <v>-1.0860411539183511E-2</v>
      </c>
      <c r="AB2276" s="72"/>
      <c r="AC2276" s="16"/>
      <c r="AD2276" s="36"/>
      <c r="AE2276" s="34">
        <f t="shared" si="143"/>
        <v>5</v>
      </c>
      <c r="AH2276" s="25" t="str">
        <f t="shared" ca="1" si="7"/>
        <v>-</v>
      </c>
      <c r="AI2276" s="15">
        <f t="shared" ca="1" si="8"/>
        <v>14.68891861627111</v>
      </c>
      <c r="AJ2276" s="15">
        <f t="shared" ca="1" si="9"/>
        <v>14.992737666610369</v>
      </c>
      <c r="AK2276" s="17">
        <f t="shared" ca="1" si="10"/>
        <v>8.6093305592720396E-2</v>
      </c>
      <c r="AL2276" s="17">
        <f t="shared" ca="1" si="11"/>
        <v>8.2370829577195062E-2</v>
      </c>
      <c r="AM2276" s="26">
        <f t="shared" ca="1" si="12"/>
        <v>0</v>
      </c>
      <c r="AN2276" s="26">
        <f t="shared" ca="1" si="13"/>
        <v>1</v>
      </c>
      <c r="AO2276" s="25">
        <f t="shared" si="20"/>
        <v>0</v>
      </c>
      <c r="AP2276" s="26">
        <f t="shared" si="21"/>
        <v>0</v>
      </c>
      <c r="AQ2276" s="25">
        <f t="shared" si="22"/>
        <v>0</v>
      </c>
      <c r="AR2276" s="26">
        <f t="shared" si="23"/>
        <v>1</v>
      </c>
      <c r="AT2276" s="74"/>
      <c r="AU2276">
        <f t="shared" si="121"/>
        <v>164249.99585000001</v>
      </c>
      <c r="AY2276">
        <v>6570</v>
      </c>
      <c r="AZ2276">
        <v>7600</v>
      </c>
      <c r="BA2276">
        <f t="shared" si="107"/>
        <v>76000</v>
      </c>
      <c r="BL2276" s="16">
        <v>30.4</v>
      </c>
      <c r="BM2276">
        <f t="shared" si="108"/>
        <v>304</v>
      </c>
    </row>
    <row r="2277" spans="1:65" x14ac:dyDescent="0.2">
      <c r="A2277" s="44">
        <v>41375</v>
      </c>
      <c r="B2277" s="45">
        <v>13.15</v>
      </c>
      <c r="C2277" s="54">
        <v>14.5</v>
      </c>
      <c r="D2277" s="31">
        <f t="shared" si="14"/>
        <v>378.0130080214866</v>
      </c>
      <c r="E2277" s="31">
        <f t="shared" si="15"/>
        <v>1296.6817447170981</v>
      </c>
      <c r="F2277" s="31">
        <f t="shared" si="0"/>
        <v>1674.6947527385846</v>
      </c>
      <c r="G2277" s="31">
        <f t="shared" si="1"/>
        <v>14.195277267696399</v>
      </c>
      <c r="H2277" s="55">
        <f t="shared" si="2"/>
        <v>9.3103448275862033E-2</v>
      </c>
      <c r="I2277" s="1">
        <v>12.24</v>
      </c>
      <c r="J2277" s="32">
        <f t="shared" si="16"/>
        <v>1.00079568768275</v>
      </c>
      <c r="K2277" s="72">
        <f t="shared" ca="1" si="83"/>
        <v>297.95071115960167</v>
      </c>
      <c r="L2277" s="31">
        <v>299.20001200000002</v>
      </c>
      <c r="M2277" s="21">
        <f t="shared" ca="1" si="84"/>
        <v>-4.1754705557911142E-3</v>
      </c>
      <c r="N2277" s="72"/>
      <c r="O2277" s="16"/>
      <c r="P2277" s="21"/>
      <c r="Q2277" s="33">
        <f t="shared" si="17"/>
        <v>0.99920431231725015</v>
      </c>
      <c r="R2277" s="5">
        <f t="shared" ca="1" si="109"/>
        <v>25.766164732961325</v>
      </c>
      <c r="S2277" s="31">
        <v>25.040001</v>
      </c>
      <c r="T2277" s="75">
        <f t="shared" ca="1" si="110"/>
        <v>2.9000147921772249E-2</v>
      </c>
      <c r="U2277" s="5">
        <f t="shared" ca="1" si="122"/>
        <v>48.833727349005557</v>
      </c>
      <c r="V2277" s="85">
        <v>49.17</v>
      </c>
      <c r="W2277" s="36">
        <f t="shared" ca="1" si="123"/>
        <v>-6.8389800893724857E-3</v>
      </c>
      <c r="X2277" s="32">
        <f t="shared" si="18"/>
        <v>1.0015913753654997</v>
      </c>
      <c r="Y2277" s="72">
        <f t="shared" ca="1" si="124"/>
        <v>32542.801708532283</v>
      </c>
      <c r="Z2277" s="16">
        <v>32599.999176000001</v>
      </c>
      <c r="AA2277" s="36">
        <f t="shared" ca="1" si="125"/>
        <v>-1.7545235863020232E-3</v>
      </c>
      <c r="AB2277" s="72"/>
      <c r="AC2277" s="16"/>
      <c r="AD2277" s="36"/>
      <c r="AE2277" s="81">
        <f t="shared" si="143"/>
        <v>4</v>
      </c>
      <c r="AH2277" s="25" t="str">
        <f t="shared" ca="1" si="7"/>
        <v>-</v>
      </c>
      <c r="AI2277" s="15">
        <f t="shared" ca="1" si="8"/>
        <v>14.679349088494416</v>
      </c>
      <c r="AJ2277" s="15">
        <f t="shared" ca="1" si="9"/>
        <v>14.978309526590376</v>
      </c>
      <c r="AK2277" s="17">
        <f t="shared" ca="1" si="10"/>
        <v>8.9970335331819098E-2</v>
      </c>
      <c r="AL2277" s="17">
        <f t="shared" ca="1" si="11"/>
        <v>8.5754730159371489E-2</v>
      </c>
      <c r="AM2277" s="26">
        <f t="shared" ca="1" si="12"/>
        <v>0</v>
      </c>
      <c r="AN2277" s="26">
        <f t="shared" ca="1" si="13"/>
        <v>1</v>
      </c>
      <c r="AO2277" s="25">
        <f t="shared" si="20"/>
        <v>0</v>
      </c>
      <c r="AP2277" s="26">
        <f t="shared" si="21"/>
        <v>0</v>
      </c>
      <c r="AQ2277" s="25">
        <f t="shared" si="22"/>
        <v>0</v>
      </c>
      <c r="AR2277" s="26">
        <f t="shared" si="23"/>
        <v>1</v>
      </c>
      <c r="AT2277" s="74"/>
      <c r="AU2277">
        <f t="shared" si="121"/>
        <v>162999.99588</v>
      </c>
      <c r="AY2277">
        <v>6520</v>
      </c>
      <c r="AZ2277">
        <v>7450</v>
      </c>
      <c r="BA2277">
        <f t="shared" si="107"/>
        <v>74500</v>
      </c>
      <c r="BL2277" s="16">
        <v>29.8</v>
      </c>
      <c r="BM2277">
        <f t="shared" si="108"/>
        <v>298</v>
      </c>
    </row>
    <row r="2278" spans="1:65" x14ac:dyDescent="0.2">
      <c r="A2278" s="44">
        <v>41376</v>
      </c>
      <c r="B2278" s="45">
        <v>12.75</v>
      </c>
      <c r="C2278" s="54">
        <v>14.15</v>
      </c>
      <c r="D2278" s="31">
        <f t="shared" si="14"/>
        <v>283.50975601611492</v>
      </c>
      <c r="E2278" s="31">
        <f t="shared" si="15"/>
        <v>1382.3864180874868</v>
      </c>
      <c r="F2278" s="31">
        <f t="shared" si="0"/>
        <v>1665.8961741036019</v>
      </c>
      <c r="G2278" s="31">
        <f t="shared" si="1"/>
        <v>13.911741659178649</v>
      </c>
      <c r="H2278" s="55">
        <f t="shared" si="2"/>
        <v>9.8939929328621945E-2</v>
      </c>
      <c r="I2278" s="1">
        <v>12.06</v>
      </c>
      <c r="J2278" s="32">
        <f t="shared" si="16"/>
        <v>0.97487716023137649</v>
      </c>
      <c r="K2278" s="72">
        <f t="shared" ca="1" si="83"/>
        <v>290.45350149417692</v>
      </c>
      <c r="L2278" s="31">
        <v>293.60000600000001</v>
      </c>
      <c r="M2278" s="21">
        <f t="shared" ca="1" si="84"/>
        <v>-1.0716976980658129E-2</v>
      </c>
      <c r="N2278" s="72"/>
      <c r="O2278" s="16"/>
      <c r="P2278" s="21"/>
      <c r="Q2278" s="33">
        <f t="shared" si="17"/>
        <v>1.0251228397686236</v>
      </c>
      <c r="R2278" s="5">
        <f t="shared" ca="1" si="109"/>
        <v>26.412383609996962</v>
      </c>
      <c r="S2278" s="31">
        <v>25.51</v>
      </c>
      <c r="T2278" s="75">
        <f t="shared" ca="1" si="110"/>
        <v>3.5373720501644841E-2</v>
      </c>
      <c r="U2278" s="5">
        <f t="shared" ca="1" si="122"/>
        <v>50.058855411218147</v>
      </c>
      <c r="V2278" s="85">
        <v>50.05</v>
      </c>
      <c r="W2278" s="36">
        <f t="shared" ca="1" si="123"/>
        <v>1.7693129306992631E-4</v>
      </c>
      <c r="X2278" s="32">
        <f t="shared" si="18"/>
        <v>0.94975432046275299</v>
      </c>
      <c r="Y2278" s="72">
        <f t="shared" ca="1" si="124"/>
        <v>30905.632392366919</v>
      </c>
      <c r="Z2278" s="16">
        <v>31399.999207000001</v>
      </c>
      <c r="AA2278" s="36">
        <f t="shared" ca="1" si="125"/>
        <v>-1.5744166468732675E-2</v>
      </c>
      <c r="AB2278" s="72"/>
      <c r="AC2278" s="16"/>
      <c r="AD2278" s="36"/>
      <c r="AE2278" s="81">
        <f t="shared" si="143"/>
        <v>3</v>
      </c>
      <c r="AH2278" s="25" t="str">
        <f t="shared" ca="1" si="7"/>
        <v>-</v>
      </c>
      <c r="AI2278" s="15">
        <f t="shared" ca="1" si="8"/>
        <v>14.659985328886835</v>
      </c>
      <c r="AJ2278" s="15">
        <f t="shared" ca="1" si="9"/>
        <v>14.959128421298352</v>
      </c>
      <c r="AK2278" s="17">
        <f t="shared" ca="1" si="10"/>
        <v>9.2526775857650512E-2</v>
      </c>
      <c r="AL2278" s="17">
        <f t="shared" ca="1" si="11"/>
        <v>8.6256657560592212E-2</v>
      </c>
      <c r="AM2278" s="26">
        <f t="shared" ca="1" si="12"/>
        <v>0</v>
      </c>
      <c r="AN2278" s="26">
        <f t="shared" ca="1" si="13"/>
        <v>1</v>
      </c>
      <c r="AO2278" s="25">
        <f t="shared" si="20"/>
        <v>0</v>
      </c>
      <c r="AP2278" s="26">
        <f t="shared" si="21"/>
        <v>0</v>
      </c>
      <c r="AQ2278" s="25">
        <f t="shared" si="22"/>
        <v>0</v>
      </c>
      <c r="AR2278" s="26">
        <f t="shared" si="23"/>
        <v>1</v>
      </c>
      <c r="AT2278" s="74"/>
      <c r="AU2278">
        <f t="shared" si="121"/>
        <v>156999.99603500002</v>
      </c>
      <c r="AY2278">
        <v>6280</v>
      </c>
      <c r="AZ2278">
        <v>7200</v>
      </c>
      <c r="BA2278">
        <f t="shared" si="107"/>
        <v>72000</v>
      </c>
      <c r="BL2278" s="16">
        <v>28.8</v>
      </c>
      <c r="BM2278">
        <f t="shared" si="108"/>
        <v>288</v>
      </c>
    </row>
    <row r="2279" spans="1:65" x14ac:dyDescent="0.2">
      <c r="A2279" s="44">
        <v>41379</v>
      </c>
      <c r="B2279" s="45">
        <v>16.7</v>
      </c>
      <c r="C2279" s="54">
        <v>16.649999999999999</v>
      </c>
      <c r="D2279" s="31">
        <f t="shared" si="14"/>
        <v>189.0065040107433</v>
      </c>
      <c r="E2279" s="31">
        <f t="shared" si="15"/>
        <v>1467.539525018122</v>
      </c>
      <c r="F2279" s="31">
        <f t="shared" si="0"/>
        <v>1656.5460290288654</v>
      </c>
      <c r="G2279" s="31">
        <f t="shared" si="1"/>
        <v>16.655704837073603</v>
      </c>
      <c r="H2279" s="55">
        <f t="shared" si="2"/>
        <v>-3.0030030030030463E-3</v>
      </c>
      <c r="I2279" s="1">
        <v>17.27</v>
      </c>
      <c r="J2279" s="32">
        <f t="shared" si="16"/>
        <v>1.1905210772343762</v>
      </c>
      <c r="K2279" s="72">
        <f t="shared" ca="1" si="83"/>
        <v>345.77691827852982</v>
      </c>
      <c r="L2279" s="31">
        <v>328.32000699999998</v>
      </c>
      <c r="M2279" s="21">
        <f t="shared" ca="1" si="84"/>
        <v>5.3170415772225074E-2</v>
      </c>
      <c r="N2279" s="72"/>
      <c r="O2279" s="16"/>
      <c r="P2279" s="21"/>
      <c r="Q2279" s="33">
        <f t="shared" si="17"/>
        <v>0.80947892276562394</v>
      </c>
      <c r="R2279" s="5">
        <f t="shared" ca="1" si="109"/>
        <v>21.379377158454432</v>
      </c>
      <c r="S2279" s="31">
        <v>22.450001</v>
      </c>
      <c r="T2279" s="75">
        <f t="shared" ca="1" si="110"/>
        <v>-4.7689255851060701E-2</v>
      </c>
      <c r="U2279" s="5">
        <f t="shared" ca="1" si="122"/>
        <v>40.520201079016594</v>
      </c>
      <c r="V2279" s="85">
        <v>44.25</v>
      </c>
      <c r="W2279" s="36">
        <f t="shared" ca="1" si="123"/>
        <v>-8.4289241152167363E-2</v>
      </c>
      <c r="X2279" s="32">
        <f t="shared" si="18"/>
        <v>1.3810421544687521</v>
      </c>
      <c r="Y2279" s="72">
        <f t="shared" ca="1" si="124"/>
        <v>42679.172109600746</v>
      </c>
      <c r="Z2279" s="16">
        <v>38749.999021000003</v>
      </c>
      <c r="AA2279" s="36">
        <f t="shared" ca="1" si="125"/>
        <v>0.10139801775146844</v>
      </c>
      <c r="AB2279" s="72"/>
      <c r="AC2279" s="16"/>
      <c r="AD2279" s="36"/>
      <c r="AE2279" s="81">
        <f t="shared" si="143"/>
        <v>2</v>
      </c>
      <c r="AH2279" s="25" t="str">
        <f t="shared" ca="1" si="7"/>
        <v>-</v>
      </c>
      <c r="AI2279" s="15">
        <f t="shared" ca="1" si="8"/>
        <v>14.774995008587045</v>
      </c>
      <c r="AJ2279" s="15">
        <f t="shared" ca="1" si="9"/>
        <v>15.005609027080634</v>
      </c>
      <c r="AK2279" s="17">
        <f t="shared" ca="1" si="10"/>
        <v>7.9660683959300538E-2</v>
      </c>
      <c r="AL2279" s="17">
        <f t="shared" ca="1" si="11"/>
        <v>8.142500702460731E-2</v>
      </c>
      <c r="AM2279" s="26">
        <f t="shared" ca="1" si="12"/>
        <v>0</v>
      </c>
      <c r="AN2279" s="26">
        <f t="shared" ca="1" si="13"/>
        <v>0</v>
      </c>
      <c r="AO2279" s="25">
        <f t="shared" si="20"/>
        <v>0</v>
      </c>
      <c r="AP2279" s="26">
        <f t="shared" si="21"/>
        <v>0</v>
      </c>
      <c r="AQ2279" s="25">
        <f t="shared" si="22"/>
        <v>0</v>
      </c>
      <c r="AR2279" s="26">
        <f t="shared" si="23"/>
        <v>1</v>
      </c>
      <c r="AT2279" s="74"/>
      <c r="AU2279">
        <f t="shared" si="121"/>
        <v>193749.99510500001</v>
      </c>
      <c r="AY2279">
        <v>7750</v>
      </c>
      <c r="AZ2279">
        <v>8425</v>
      </c>
      <c r="BA2279">
        <f t="shared" si="107"/>
        <v>84250</v>
      </c>
      <c r="BL2279" s="16">
        <v>33.700000000000003</v>
      </c>
      <c r="BM2279">
        <f t="shared" si="108"/>
        <v>337</v>
      </c>
    </row>
    <row r="2280" spans="1:65" x14ac:dyDescent="0.2">
      <c r="A2280" s="44">
        <v>41380</v>
      </c>
      <c r="B2280" s="45">
        <v>13.95</v>
      </c>
      <c r="C2280" s="54">
        <v>14.75</v>
      </c>
      <c r="D2280" s="31">
        <f t="shared" si="14"/>
        <v>94.50325200537165</v>
      </c>
      <c r="E2280" s="31">
        <f t="shared" si="15"/>
        <v>1562.3265705730594</v>
      </c>
      <c r="F2280" s="31">
        <f t="shared" si="0"/>
        <v>1656.829822578431</v>
      </c>
      <c r="G2280" s="31">
        <f t="shared" si="1"/>
        <v>14.704369120730432</v>
      </c>
      <c r="H2280" s="55">
        <f t="shared" si="2"/>
        <v>5.4237288135593253E-2</v>
      </c>
      <c r="I2280" s="1">
        <v>13.96</v>
      </c>
      <c r="J2280" s="32">
        <f t="shared" si="16"/>
        <v>0.88299404706054707</v>
      </c>
      <c r="K2280" s="72">
        <f t="shared" ca="1" si="83"/>
        <v>305.30651320865576</v>
      </c>
      <c r="L2280" s="31">
        <v>302.39999399999999</v>
      </c>
      <c r="M2280" s="21">
        <f t="shared" ca="1" si="84"/>
        <v>9.6115055103333305E-3</v>
      </c>
      <c r="N2280" s="72"/>
      <c r="O2280" s="16"/>
      <c r="P2280" s="21"/>
      <c r="Q2280" s="33">
        <f t="shared" si="17"/>
        <v>1.1170059529394529</v>
      </c>
      <c r="R2280" s="5">
        <f t="shared" ca="1" si="109"/>
        <v>23.879896709597546</v>
      </c>
      <c r="S2280" s="31">
        <v>23.459999</v>
      </c>
      <c r="T2280" s="75">
        <f t="shared" ca="1" si="110"/>
        <v>1.789845385745949E-2</v>
      </c>
      <c r="U2280" s="5">
        <f t="shared" ca="1" si="122"/>
        <v>45.259756279147467</v>
      </c>
      <c r="V2280" s="85">
        <v>46.22</v>
      </c>
      <c r="W2280" s="36">
        <f t="shared" ca="1" si="123"/>
        <v>-2.0775502398367191E-2</v>
      </c>
      <c r="X2280" s="32">
        <f t="shared" si="18"/>
        <v>0.76598809412109414</v>
      </c>
      <c r="Y2280" s="72">
        <f t="shared" ca="1" si="124"/>
        <v>32689.586157316473</v>
      </c>
      <c r="Z2280" s="16">
        <v>31949.999193</v>
      </c>
      <c r="AA2280" s="36">
        <f t="shared" ca="1" si="125"/>
        <v>2.3148262378626636E-2</v>
      </c>
      <c r="AB2280" s="72"/>
      <c r="AC2280" s="16"/>
      <c r="AD2280" s="36"/>
      <c r="AE2280" s="81">
        <f t="shared" si="143"/>
        <v>1</v>
      </c>
      <c r="AH2280" s="25" t="str">
        <f t="shared" ca="1" si="7"/>
        <v>-</v>
      </c>
      <c r="AI2280" s="15">
        <f t="shared" ca="1" si="8"/>
        <v>14.788752000219823</v>
      </c>
      <c r="AJ2280" s="15">
        <f t="shared" ca="1" si="9"/>
        <v>15.008235959073012</v>
      </c>
      <c r="AK2280" s="17">
        <f t="shared" ca="1" si="10"/>
        <v>7.2695816970861901E-2</v>
      </c>
      <c r="AL2280" s="17">
        <f t="shared" ca="1" si="11"/>
        <v>8.0127337533081877E-2</v>
      </c>
      <c r="AM2280" s="26">
        <f t="shared" ca="1" si="12"/>
        <v>0</v>
      </c>
      <c r="AN2280" s="26">
        <f t="shared" ca="1" si="13"/>
        <v>0</v>
      </c>
      <c r="AO2280" s="25">
        <f t="shared" si="20"/>
        <v>0</v>
      </c>
      <c r="AP2280" s="26">
        <f t="shared" si="21"/>
        <v>0</v>
      </c>
      <c r="AQ2280" s="25">
        <f t="shared" si="22"/>
        <v>0</v>
      </c>
      <c r="AR2280" s="26">
        <f t="shared" si="23"/>
        <v>1</v>
      </c>
      <c r="AT2280" s="74"/>
      <c r="AU2280">
        <f t="shared" si="121"/>
        <v>159749.99596500001</v>
      </c>
      <c r="AY2280">
        <v>6390</v>
      </c>
      <c r="AZ2280">
        <v>7200</v>
      </c>
      <c r="BA2280">
        <f t="shared" si="107"/>
        <v>72000</v>
      </c>
      <c r="BL2280" s="16">
        <v>28.8</v>
      </c>
      <c r="BM2280">
        <f t="shared" si="108"/>
        <v>288</v>
      </c>
    </row>
    <row r="2281" spans="1:65" x14ac:dyDescent="0.2">
      <c r="A2281" s="47">
        <v>41381</v>
      </c>
      <c r="B2281" s="45">
        <v>16.45</v>
      </c>
      <c r="C2281" s="54">
        <v>16.75</v>
      </c>
      <c r="D2281" s="31">
        <f t="shared" si="14"/>
        <v>1651.7042224696652</v>
      </c>
      <c r="E2281" s="31">
        <f t="shared" si="15"/>
        <v>0</v>
      </c>
      <c r="F2281" s="31">
        <f t="shared" si="0"/>
        <v>1651.7042224696652</v>
      </c>
      <c r="G2281" s="31">
        <f t="shared" si="1"/>
        <v>16.45</v>
      </c>
      <c r="H2281" s="55">
        <f t="shared" si="2"/>
        <v>1.7910447761194104E-2</v>
      </c>
      <c r="I2281" s="1">
        <v>16.510000000000002</v>
      </c>
      <c r="J2281" s="32">
        <f t="shared" si="16"/>
        <v>1.1152542372881358</v>
      </c>
      <c r="K2281" s="72">
        <f t="shared" ca="1" si="83"/>
        <v>340.48050125391774</v>
      </c>
      <c r="L2281" s="31">
        <v>337.11999500000002</v>
      </c>
      <c r="M2281" s="21">
        <f t="shared" ca="1" si="84"/>
        <v>9.9682792588962864E-3</v>
      </c>
      <c r="N2281" s="72"/>
      <c r="O2281" s="16"/>
      <c r="P2281" s="21"/>
      <c r="Q2281" s="33">
        <f t="shared" si="17"/>
        <v>0.88474576271186434</v>
      </c>
      <c r="R2281" s="5">
        <f t="shared" ca="1" si="109"/>
        <v>21.126757278225476</v>
      </c>
      <c r="S2281" s="31">
        <v>20.860001</v>
      </c>
      <c r="T2281" s="75">
        <f t="shared" ca="1" si="110"/>
        <v>1.2787932187801694E-2</v>
      </c>
      <c r="U2281" s="5">
        <f t="shared" ca="1" si="122"/>
        <v>40.042006686963731</v>
      </c>
      <c r="V2281" s="85">
        <v>41.22</v>
      </c>
      <c r="W2281" s="36">
        <f t="shared" ca="1" si="123"/>
        <v>-2.8578197793213682E-2</v>
      </c>
      <c r="X2281" s="32">
        <f t="shared" si="18"/>
        <v>1.2305084745762713</v>
      </c>
      <c r="Y2281" s="72">
        <f t="shared" ca="1" si="124"/>
        <v>40222.165476136011</v>
      </c>
      <c r="Z2281" s="16">
        <v>39399.999004999998</v>
      </c>
      <c r="AA2281" s="36">
        <f t="shared" ca="1" si="125"/>
        <v>2.0867169845148418E-2</v>
      </c>
      <c r="AB2281" s="72"/>
      <c r="AC2281" s="16"/>
      <c r="AD2281" s="36"/>
      <c r="AE2281" s="1">
        <v>25</v>
      </c>
      <c r="AH2281" s="25" t="str">
        <f t="shared" ca="1" si="7"/>
        <v>-</v>
      </c>
      <c r="AI2281" s="15">
        <f t="shared" ca="1" si="8"/>
        <v>14.845940455220019</v>
      </c>
      <c r="AJ2281" s="15">
        <f t="shared" ca="1" si="9"/>
        <v>15.053616461118953</v>
      </c>
      <c r="AK2281" s="17">
        <f t="shared" ca="1" si="10"/>
        <v>5.9623305772699885E-2</v>
      </c>
      <c r="AL2281" s="17">
        <f t="shared" ca="1" si="11"/>
        <v>7.6302120264991946E-2</v>
      </c>
      <c r="AM2281" s="26">
        <f t="shared" ca="1" si="12"/>
        <v>0</v>
      </c>
      <c r="AN2281" s="26">
        <f t="shared" ca="1" si="13"/>
        <v>0</v>
      </c>
      <c r="AO2281" s="25">
        <f t="shared" si="20"/>
        <v>0</v>
      </c>
      <c r="AP2281" s="26">
        <f t="shared" si="21"/>
        <v>0</v>
      </c>
      <c r="AQ2281" s="25">
        <f t="shared" si="22"/>
        <v>0</v>
      </c>
      <c r="AR2281" s="26">
        <f t="shared" si="23"/>
        <v>1</v>
      </c>
      <c r="AT2281" s="74"/>
      <c r="AU2281">
        <f t="shared" si="121"/>
        <v>196999.99502499998</v>
      </c>
      <c r="AY2281">
        <v>7880</v>
      </c>
      <c r="AZ2281">
        <v>8550</v>
      </c>
      <c r="BA2281">
        <f t="shared" si="107"/>
        <v>85500</v>
      </c>
      <c r="BL2281" s="16">
        <v>34.200000000000003</v>
      </c>
      <c r="BM2281">
        <f t="shared" si="108"/>
        <v>342</v>
      </c>
    </row>
    <row r="2282" spans="1:65" x14ac:dyDescent="0.2">
      <c r="A2282" s="44">
        <v>41382</v>
      </c>
      <c r="B2282" s="45">
        <v>17.2</v>
      </c>
      <c r="C2282" s="54">
        <v>17.5</v>
      </c>
      <c r="D2282" s="31">
        <f t="shared" si="14"/>
        <v>1585.6360535708786</v>
      </c>
      <c r="E2282" s="31">
        <f t="shared" si="15"/>
        <v>64.884858411047148</v>
      </c>
      <c r="F2282" s="31">
        <f t="shared" si="0"/>
        <v>1650.5209119819258</v>
      </c>
      <c r="G2282" s="31">
        <f t="shared" si="1"/>
        <v>17.211793523718487</v>
      </c>
      <c r="H2282" s="55">
        <f t="shared" si="2"/>
        <v>1.7142857142857237E-2</v>
      </c>
      <c r="I2282" s="1">
        <v>17.559999999999999</v>
      </c>
      <c r="J2282" s="32">
        <f t="shared" si="16"/>
        <v>1.0455600417366058</v>
      </c>
      <c r="K2282" s="72">
        <f t="shared" ca="1" si="83"/>
        <v>355.97829398813036</v>
      </c>
      <c r="L2282" s="31">
        <v>352.64001500000001</v>
      </c>
      <c r="M2282" s="21">
        <f t="shared" ca="1" si="84"/>
        <v>9.4665348404387832E-3</v>
      </c>
      <c r="N2282" s="72"/>
      <c r="O2282" s="16"/>
      <c r="P2282" s="21"/>
      <c r="Q2282" s="33">
        <f t="shared" si="17"/>
        <v>0.95443995826339423</v>
      </c>
      <c r="R2282" s="5">
        <f t="shared" ca="1" si="109"/>
        <v>20.163381319929776</v>
      </c>
      <c r="S2282" s="31">
        <v>19.93</v>
      </c>
      <c r="T2282" s="75">
        <f t="shared" ca="1" si="110"/>
        <v>1.1710051175603437E-2</v>
      </c>
      <c r="U2282" s="5">
        <f t="shared" ca="1" si="122"/>
        <v>38.216382791869499</v>
      </c>
      <c r="V2282" s="85">
        <v>39.1</v>
      </c>
      <c r="W2282" s="36">
        <f t="shared" ca="1" si="123"/>
        <v>-2.2598905578785224E-2</v>
      </c>
      <c r="X2282" s="32">
        <f t="shared" si="18"/>
        <v>1.0911200834732115</v>
      </c>
      <c r="Y2282" s="72">
        <f t="shared" ca="1" si="124"/>
        <v>43884.324196970665</v>
      </c>
      <c r="Z2282" s="16">
        <v>42799.998918999998</v>
      </c>
      <c r="AA2282" s="36">
        <f t="shared" ca="1" si="125"/>
        <v>2.5334703396202841E-2</v>
      </c>
      <c r="AB2282" s="72"/>
      <c r="AC2282" s="16"/>
      <c r="AD2282" s="36"/>
      <c r="AE2282" s="81">
        <f t="shared" ref="AE2282:AE2305" si="144">AE2281-1</f>
        <v>24</v>
      </c>
      <c r="AH2282" s="25" t="str">
        <f t="shared" ca="1" si="7"/>
        <v>-</v>
      </c>
      <c r="AI2282" s="15">
        <f t="shared" ca="1" si="8"/>
        <v>14.933491136253492</v>
      </c>
      <c r="AJ2282" s="15">
        <f t="shared" ca="1" si="9"/>
        <v>15.131397124274319</v>
      </c>
      <c r="AK2282" s="17">
        <f t="shared" ca="1" si="10"/>
        <v>4.6388494606854257E-2</v>
      </c>
      <c r="AL2282" s="17">
        <f t="shared" ca="1" si="11"/>
        <v>7.1764574477446191E-2</v>
      </c>
      <c r="AM2282" s="26">
        <f t="shared" ca="1" si="12"/>
        <v>0</v>
      </c>
      <c r="AN2282" s="26">
        <f t="shared" ca="1" si="13"/>
        <v>0</v>
      </c>
      <c r="AO2282" s="25">
        <f t="shared" si="20"/>
        <v>0</v>
      </c>
      <c r="AP2282" s="26">
        <f t="shared" si="21"/>
        <v>0</v>
      </c>
      <c r="AQ2282" s="25">
        <f t="shared" si="22"/>
        <v>0</v>
      </c>
      <c r="AR2282" s="26">
        <f t="shared" si="23"/>
        <v>0</v>
      </c>
      <c r="AT2282" s="74"/>
      <c r="AU2282">
        <f t="shared" si="121"/>
        <v>213999.994595</v>
      </c>
      <c r="AY2282">
        <v>8560</v>
      </c>
      <c r="AZ2282">
        <v>9275</v>
      </c>
      <c r="BA2282">
        <f t="shared" si="107"/>
        <v>92750</v>
      </c>
      <c r="BL2282" s="16">
        <v>37.1</v>
      </c>
      <c r="BM2282">
        <f t="shared" si="108"/>
        <v>371</v>
      </c>
    </row>
    <row r="2283" spans="1:65" x14ac:dyDescent="0.2">
      <c r="A2283" s="44">
        <v>41383</v>
      </c>
      <c r="B2283" s="45">
        <v>15.95</v>
      </c>
      <c r="C2283" s="54">
        <v>16.8</v>
      </c>
      <c r="D2283" s="31">
        <f t="shared" si="14"/>
        <v>1519.5678846720921</v>
      </c>
      <c r="E2283" s="31">
        <f t="shared" si="15"/>
        <v>129.82043012871171</v>
      </c>
      <c r="F2283" s="31">
        <f t="shared" si="0"/>
        <v>1649.3883148008038</v>
      </c>
      <c r="G2283" s="31">
        <f t="shared" si="1"/>
        <v>16.016901993071734</v>
      </c>
      <c r="H2283" s="55">
        <f t="shared" si="2"/>
        <v>5.0595238095238138E-2</v>
      </c>
      <c r="I2283" s="1">
        <v>14.97</v>
      </c>
      <c r="J2283" s="32">
        <f t="shared" si="16"/>
        <v>0.9299385957909132</v>
      </c>
      <c r="K2283" s="72">
        <f t="shared" ca="1" si="83"/>
        <v>331.02445908927319</v>
      </c>
      <c r="L2283" s="31">
        <v>327.040009</v>
      </c>
      <c r="M2283" s="21">
        <f t="shared" ca="1" si="84"/>
        <v>1.2183372002271427E-2</v>
      </c>
      <c r="N2283" s="72"/>
      <c r="O2283" s="16"/>
      <c r="P2283" s="21"/>
      <c r="Q2283" s="33">
        <f t="shared" si="17"/>
        <v>1.0700614042090868</v>
      </c>
      <c r="R2283" s="5">
        <f t="shared" ca="1" si="109"/>
        <v>21.575157298686065</v>
      </c>
      <c r="S2283" s="31">
        <v>21.27</v>
      </c>
      <c r="T2283" s="75">
        <f t="shared" ca="1" si="110"/>
        <v>1.4346840558818316E-2</v>
      </c>
      <c r="U2283" s="5">
        <f t="shared" ca="1" si="122"/>
        <v>40.892476214486535</v>
      </c>
      <c r="V2283" s="85">
        <v>41.69</v>
      </c>
      <c r="W2283" s="36">
        <f t="shared" ca="1" si="123"/>
        <v>-1.9129858131769303E-2</v>
      </c>
      <c r="X2283" s="32">
        <f t="shared" si="18"/>
        <v>0.85987719158182629</v>
      </c>
      <c r="Y2283" s="72">
        <f t="shared" ca="1" si="124"/>
        <v>37732.6459779785</v>
      </c>
      <c r="Z2283" s="16">
        <v>36649.999073999999</v>
      </c>
      <c r="AA2283" s="36">
        <f t="shared" ca="1" si="125"/>
        <v>2.9540161837181188E-2</v>
      </c>
      <c r="AB2283" s="72"/>
      <c r="AC2283" s="16"/>
      <c r="AD2283" s="36"/>
      <c r="AE2283" s="81">
        <f t="shared" si="144"/>
        <v>23</v>
      </c>
      <c r="AH2283" s="25" t="str">
        <f t="shared" ca="1" si="7"/>
        <v>-</v>
      </c>
      <c r="AI2283" s="15">
        <f t="shared" ca="1" si="8"/>
        <v>15.005724564495003</v>
      </c>
      <c r="AJ2283" s="15">
        <f t="shared" ca="1" si="9"/>
        <v>15.144153289581038</v>
      </c>
      <c r="AK2283" s="17">
        <f t="shared" ca="1" si="10"/>
        <v>3.9303792910083603E-2</v>
      </c>
      <c r="AL2283" s="17">
        <f t="shared" ca="1" si="11"/>
        <v>6.9751617622729772E-2</v>
      </c>
      <c r="AM2283" s="26">
        <f t="shared" ca="1" si="12"/>
        <v>0</v>
      </c>
      <c r="AN2283" s="26">
        <f t="shared" ca="1" si="13"/>
        <v>0</v>
      </c>
      <c r="AO2283" s="25">
        <f t="shared" si="20"/>
        <v>0</v>
      </c>
      <c r="AP2283" s="26">
        <f t="shared" si="21"/>
        <v>0</v>
      </c>
      <c r="AQ2283" s="25">
        <f t="shared" si="22"/>
        <v>0</v>
      </c>
      <c r="AR2283" s="26">
        <f t="shared" si="23"/>
        <v>0</v>
      </c>
      <c r="AT2283" s="74"/>
      <c r="AU2283">
        <f t="shared" si="121"/>
        <v>183249.99536999999</v>
      </c>
      <c r="AY2283">
        <v>7330</v>
      </c>
      <c r="AZ2283">
        <v>8150</v>
      </c>
      <c r="BA2283">
        <f t="shared" si="107"/>
        <v>81500</v>
      </c>
      <c r="BL2283" s="16">
        <v>32.6</v>
      </c>
      <c r="BM2283">
        <f t="shared" si="108"/>
        <v>326</v>
      </c>
    </row>
    <row r="2284" spans="1:65" x14ac:dyDescent="0.2">
      <c r="A2284" s="40">
        <v>41386</v>
      </c>
      <c r="B2284" s="13">
        <v>15.3</v>
      </c>
      <c r="C2284" s="14">
        <v>16.100000000000001</v>
      </c>
      <c r="D2284" s="31">
        <f t="shared" si="14"/>
        <v>1453.4997157733055</v>
      </c>
      <c r="E2284" s="31">
        <f t="shared" si="15"/>
        <v>192.54586429154779</v>
      </c>
      <c r="F2284" s="16">
        <f t="shared" si="0"/>
        <v>1646.0455800648533</v>
      </c>
      <c r="G2284" s="16">
        <f t="shared" si="1"/>
        <v>15.393579845721632</v>
      </c>
      <c r="H2284" s="17">
        <f t="shared" si="2"/>
        <v>4.9689440993788914E-2</v>
      </c>
      <c r="I2284">
        <v>14.39</v>
      </c>
      <c r="J2284" s="32">
        <f t="shared" si="16"/>
        <v>0.95913569527787057</v>
      </c>
      <c r="K2284" s="72">
        <f t="shared" ca="1" si="83"/>
        <v>317.48443099079668</v>
      </c>
      <c r="L2284" s="16">
        <v>319.83999599999999</v>
      </c>
      <c r="M2284" s="21">
        <f t="shared" ca="1" si="84"/>
        <v>-7.3648231573993127E-3</v>
      </c>
      <c r="N2284" s="72"/>
      <c r="O2284" s="16"/>
      <c r="P2284" s="21"/>
      <c r="Q2284" s="33">
        <f t="shared" si="17"/>
        <v>1.0408643047221295</v>
      </c>
      <c r="R2284" s="5">
        <f t="shared" ca="1" si="109"/>
        <v>22.455875579752426</v>
      </c>
      <c r="S2284" s="31">
        <v>21.780000999999999</v>
      </c>
      <c r="T2284" s="75">
        <f t="shared" ca="1" si="110"/>
        <v>3.1031889289280922E-2</v>
      </c>
      <c r="U2284" s="5">
        <f t="shared" ca="1" si="122"/>
        <v>42.562061642846871</v>
      </c>
      <c r="V2284" s="85">
        <v>42.82</v>
      </c>
      <c r="W2284" s="36">
        <f t="shared" ca="1" si="123"/>
        <v>-6.0237822782141411E-3</v>
      </c>
      <c r="X2284" s="32">
        <f t="shared" si="18"/>
        <v>0.91827139055574114</v>
      </c>
      <c r="Y2284" s="72">
        <f t="shared" ca="1" si="124"/>
        <v>34646.528944956211</v>
      </c>
      <c r="Z2284" s="16">
        <v>35149.999111999998</v>
      </c>
      <c r="AA2284" s="36">
        <f t="shared" ca="1" si="125"/>
        <v>-1.43234759534291E-2</v>
      </c>
      <c r="AB2284" s="72"/>
      <c r="AC2284" s="16"/>
      <c r="AD2284" s="36"/>
      <c r="AE2284" s="34">
        <f t="shared" si="144"/>
        <v>22</v>
      </c>
      <c r="AH2284" s="25" t="str">
        <f t="shared" ca="1" si="7"/>
        <v>-</v>
      </c>
      <c r="AI2284" s="15">
        <f t="shared" ca="1" si="8"/>
        <v>15.024100161544018</v>
      </c>
      <c r="AJ2284" s="15">
        <f t="shared" ca="1" si="9"/>
        <v>15.138428094098165</v>
      </c>
      <c r="AK2284" s="17">
        <f t="shared" ca="1" si="10"/>
        <v>3.1095378187611433E-2</v>
      </c>
      <c r="AL2284" s="17">
        <f t="shared" ca="1" si="11"/>
        <v>6.7248233325867213E-2</v>
      </c>
      <c r="AM2284" s="26">
        <f t="shared" ca="1" si="12"/>
        <v>0</v>
      </c>
      <c r="AN2284" s="26">
        <f t="shared" ca="1" si="13"/>
        <v>0</v>
      </c>
      <c r="AO2284" s="25">
        <f t="shared" si="20"/>
        <v>0</v>
      </c>
      <c r="AP2284" s="26">
        <f t="shared" si="21"/>
        <v>0</v>
      </c>
      <c r="AQ2284" s="25">
        <f t="shared" si="22"/>
        <v>0</v>
      </c>
      <c r="AR2284" s="26">
        <f t="shared" si="23"/>
        <v>0</v>
      </c>
      <c r="AT2284" s="74"/>
      <c r="AU2284">
        <f t="shared" si="121"/>
        <v>175749.99555999998</v>
      </c>
      <c r="AY2284">
        <v>7030</v>
      </c>
      <c r="AZ2284">
        <v>7875</v>
      </c>
      <c r="BA2284">
        <f t="shared" si="107"/>
        <v>78750</v>
      </c>
      <c r="BL2284" s="16">
        <v>31.5</v>
      </c>
      <c r="BM2284">
        <f t="shared" si="108"/>
        <v>315</v>
      </c>
    </row>
    <row r="2285" spans="1:65" x14ac:dyDescent="0.2">
      <c r="A2285" s="40">
        <v>41387</v>
      </c>
      <c r="B2285" s="13">
        <v>14.55</v>
      </c>
      <c r="C2285" s="14">
        <v>15.4</v>
      </c>
      <c r="D2285" s="31">
        <f t="shared" si="14"/>
        <v>1387.431546874519</v>
      </c>
      <c r="E2285" s="31">
        <f t="shared" si="15"/>
        <v>255.33114281027048</v>
      </c>
      <c r="F2285" s="16">
        <f t="shared" si="0"/>
        <v>1642.7626896847894</v>
      </c>
      <c r="G2285" s="16">
        <f t="shared" si="1"/>
        <v>14.682113708663771</v>
      </c>
      <c r="H2285" s="17">
        <f t="shared" si="2"/>
        <v>5.519480519480513E-2</v>
      </c>
      <c r="I2285">
        <v>13.48</v>
      </c>
      <c r="J2285" s="32">
        <f t="shared" si="16"/>
        <v>0.95187940008973493</v>
      </c>
      <c r="K2285" s="72">
        <f t="shared" ca="1" si="83"/>
        <v>302.1945693400113</v>
      </c>
      <c r="L2285" s="16">
        <v>303.67999300000002</v>
      </c>
      <c r="M2285" s="21">
        <f t="shared" ca="1" si="84"/>
        <v>-4.8914110057580442E-3</v>
      </c>
      <c r="N2285" s="72"/>
      <c r="O2285" s="16"/>
      <c r="P2285" s="21"/>
      <c r="Q2285" s="33">
        <f t="shared" si="17"/>
        <v>1.048120599910265</v>
      </c>
      <c r="R2285" s="5">
        <f t="shared" ca="1" si="109"/>
        <v>23.535485285951228</v>
      </c>
      <c r="S2285" s="31">
        <v>22.879999000000002</v>
      </c>
      <c r="T2285" s="75">
        <f t="shared" ca="1" si="110"/>
        <v>2.8648877386368194E-2</v>
      </c>
      <c r="U2285" s="5">
        <f t="shared" ca="1" si="122"/>
        <v>44.608646333894917</v>
      </c>
      <c r="V2285" s="85">
        <v>44.9</v>
      </c>
      <c r="W2285" s="36">
        <f t="shared" ca="1" si="123"/>
        <v>-6.4889457929862204E-3</v>
      </c>
      <c r="X2285" s="32">
        <f t="shared" si="18"/>
        <v>0.90375880017946986</v>
      </c>
      <c r="Y2285" s="72">
        <f t="shared" ca="1" si="124"/>
        <v>31310.044682012267</v>
      </c>
      <c r="Z2285" s="16">
        <v>31449.999206</v>
      </c>
      <c r="AA2285" s="36">
        <f t="shared" ca="1" si="125"/>
        <v>-4.4500644680790019E-3</v>
      </c>
      <c r="AB2285" s="72"/>
      <c r="AC2285" s="16"/>
      <c r="AD2285" s="36"/>
      <c r="AE2285" s="34">
        <f t="shared" si="144"/>
        <v>21</v>
      </c>
      <c r="AH2285" s="25" t="str">
        <f t="shared" ca="1" si="7"/>
        <v>-</v>
      </c>
      <c r="AI2285" s="15">
        <f t="shared" ca="1" si="8"/>
        <v>15.012919967270673</v>
      </c>
      <c r="AJ2285" s="15">
        <f t="shared" ca="1" si="9"/>
        <v>15.129391875721824</v>
      </c>
      <c r="AK2285" s="17">
        <f t="shared" ca="1" si="10"/>
        <v>4.0795012887246129E-2</v>
      </c>
      <c r="AL2285" s="17">
        <f t="shared" ca="1" si="11"/>
        <v>6.5340765793399674E-2</v>
      </c>
      <c r="AM2285" s="26">
        <f t="shared" ca="1" si="12"/>
        <v>0</v>
      </c>
      <c r="AN2285" s="26">
        <f t="shared" ca="1" si="13"/>
        <v>0</v>
      </c>
      <c r="AO2285" s="25">
        <f t="shared" si="20"/>
        <v>0</v>
      </c>
      <c r="AP2285" s="26">
        <f t="shared" si="21"/>
        <v>0</v>
      </c>
      <c r="AQ2285" s="25">
        <f t="shared" si="22"/>
        <v>0</v>
      </c>
      <c r="AR2285" s="26">
        <f t="shared" si="23"/>
        <v>0</v>
      </c>
      <c r="AT2285" s="74"/>
      <c r="AU2285">
        <f t="shared" si="121"/>
        <v>157249.99603000001</v>
      </c>
      <c r="AY2285">
        <v>6290</v>
      </c>
      <c r="AZ2285">
        <v>7125</v>
      </c>
      <c r="BA2285">
        <f t="shared" si="107"/>
        <v>71250</v>
      </c>
      <c r="BL2285" s="16">
        <v>28.5</v>
      </c>
      <c r="BM2285">
        <f t="shared" si="108"/>
        <v>285</v>
      </c>
    </row>
    <row r="2286" spans="1:65" x14ac:dyDescent="0.2">
      <c r="A2286" s="44">
        <v>41388</v>
      </c>
      <c r="B2286" s="45">
        <v>14.65</v>
      </c>
      <c r="C2286" s="54">
        <v>15.4</v>
      </c>
      <c r="D2286" s="31">
        <f t="shared" si="14"/>
        <v>1321.3633779757324</v>
      </c>
      <c r="E2286" s="31">
        <f t="shared" si="15"/>
        <v>317.75269199711107</v>
      </c>
      <c r="F2286" s="31">
        <f t="shared" si="0"/>
        <v>1639.1160699728434</v>
      </c>
      <c r="G2286" s="31">
        <f t="shared" si="1"/>
        <v>14.795392094778123</v>
      </c>
      <c r="H2286" s="55">
        <f t="shared" si="2"/>
        <v>4.870129870129869E-2</v>
      </c>
      <c r="I2286" s="1">
        <v>13.61</v>
      </c>
      <c r="J2286" s="32">
        <f t="shared" si="16"/>
        <v>1.005478464504584</v>
      </c>
      <c r="K2286" s="72">
        <f t="shared" ca="1" si="83"/>
        <v>303.83774420060189</v>
      </c>
      <c r="L2286" s="31">
        <v>304.64001500000001</v>
      </c>
      <c r="M2286" s="21">
        <f t="shared" ca="1" si="84"/>
        <v>-2.633504332640332E-3</v>
      </c>
      <c r="N2286" s="72"/>
      <c r="O2286" s="16"/>
      <c r="P2286" s="21"/>
      <c r="Q2286" s="33">
        <f t="shared" si="17"/>
        <v>0.994521535495416</v>
      </c>
      <c r="R2286" s="5">
        <f t="shared" ca="1" si="109"/>
        <v>23.405571879251958</v>
      </c>
      <c r="S2286" s="31">
        <v>22.74</v>
      </c>
      <c r="T2286" s="75">
        <f t="shared" ca="1" si="110"/>
        <v>2.9268772174668431E-2</v>
      </c>
      <c r="U2286" s="5">
        <f t="shared" ca="1" si="122"/>
        <v>44.362740618710653</v>
      </c>
      <c r="V2286" s="85">
        <v>44.87</v>
      </c>
      <c r="W2286" s="36">
        <f t="shared" ca="1" si="123"/>
        <v>-1.1305089843756284E-2</v>
      </c>
      <c r="X2286" s="32">
        <f t="shared" si="18"/>
        <v>1.010956929009168</v>
      </c>
      <c r="Y2286" s="72">
        <f t="shared" ca="1" si="124"/>
        <v>31651.023428846733</v>
      </c>
      <c r="Z2286" s="16">
        <v>31899.999194</v>
      </c>
      <c r="AA2286" s="36">
        <f t="shared" ca="1" si="125"/>
        <v>-7.8048831173668674E-3</v>
      </c>
      <c r="AB2286" s="72"/>
      <c r="AC2286" s="16"/>
      <c r="AD2286" s="36"/>
      <c r="AE2286" s="81">
        <f t="shared" si="144"/>
        <v>20</v>
      </c>
      <c r="AH2286" s="25" t="str">
        <f t="shared" ca="1" si="7"/>
        <v>-</v>
      </c>
      <c r="AI2286" s="15">
        <f t="shared" ca="1" si="8"/>
        <v>15.015848645925091</v>
      </c>
      <c r="AJ2286" s="15">
        <f t="shared" ca="1" si="9"/>
        <v>15.060788073728506</v>
      </c>
      <c r="AK2286" s="17">
        <f t="shared" ca="1" si="10"/>
        <v>3.9872347981530366E-2</v>
      </c>
      <c r="AL2286" s="17">
        <f t="shared" ca="1" si="11"/>
        <v>6.2441974011411175E-2</v>
      </c>
      <c r="AM2286" s="26">
        <f t="shared" ca="1" si="12"/>
        <v>0</v>
      </c>
      <c r="AN2286" s="26">
        <f t="shared" ca="1" si="13"/>
        <v>0</v>
      </c>
      <c r="AO2286" s="25">
        <f t="shared" si="20"/>
        <v>0</v>
      </c>
      <c r="AP2286" s="26">
        <f t="shared" si="21"/>
        <v>0</v>
      </c>
      <c r="AQ2286" s="25">
        <f t="shared" si="22"/>
        <v>0</v>
      </c>
      <c r="AR2286" s="26">
        <f t="shared" si="23"/>
        <v>0</v>
      </c>
      <c r="AT2286" s="74"/>
      <c r="AU2286">
        <f t="shared" si="121"/>
        <v>159499.99596999999</v>
      </c>
      <c r="AY2286">
        <v>6380</v>
      </c>
      <c r="AZ2286">
        <v>7150</v>
      </c>
      <c r="BA2286">
        <f t="shared" si="107"/>
        <v>71500</v>
      </c>
      <c r="BL2286" s="16">
        <v>28.6</v>
      </c>
      <c r="BM2286">
        <f t="shared" si="108"/>
        <v>286</v>
      </c>
    </row>
    <row r="2287" spans="1:65" x14ac:dyDescent="0.2">
      <c r="A2287" s="40">
        <v>41389</v>
      </c>
      <c r="B2287" s="13">
        <v>14.8</v>
      </c>
      <c r="C2287" s="14">
        <v>15.5</v>
      </c>
      <c r="D2287" s="31">
        <f t="shared" si="14"/>
        <v>1255.2952090769459</v>
      </c>
      <c r="E2287" s="31">
        <f t="shared" si="15"/>
        <v>380.60325526771004</v>
      </c>
      <c r="F2287" s="16">
        <f t="shared" si="0"/>
        <v>1635.8984643446558</v>
      </c>
      <c r="G2287" s="16">
        <f t="shared" si="1"/>
        <v>14.962859911231794</v>
      </c>
      <c r="H2287" s="17">
        <f t="shared" si="2"/>
        <v>4.5161290322580649E-2</v>
      </c>
      <c r="I2287">
        <v>13.62</v>
      </c>
      <c r="J2287" s="32">
        <f t="shared" si="16"/>
        <v>1.0093336852342154</v>
      </c>
      <c r="K2287" s="72">
        <f t="shared" ca="1" si="83"/>
        <v>306.66116759622054</v>
      </c>
      <c r="L2287" s="16">
        <v>308</v>
      </c>
      <c r="M2287" s="21">
        <f t="shared" ca="1" si="84"/>
        <v>-4.3468584538294257E-3</v>
      </c>
      <c r="N2287" s="72"/>
      <c r="O2287" s="16"/>
      <c r="P2287" s="21"/>
      <c r="Q2287" s="33">
        <f t="shared" si="17"/>
        <v>0.99066631476578459</v>
      </c>
      <c r="R2287" s="5">
        <f t="shared" ca="1" si="109"/>
        <v>23.186145694029296</v>
      </c>
      <c r="S2287" s="31">
        <v>22.540001</v>
      </c>
      <c r="T2287" s="75">
        <f t="shared" ca="1" si="110"/>
        <v>2.8666577877671604E-2</v>
      </c>
      <c r="U2287" s="5">
        <f t="shared" ca="1" si="122"/>
        <v>43.947168159792291</v>
      </c>
      <c r="V2287" s="85">
        <v>44.33</v>
      </c>
      <c r="W2287" s="36">
        <f t="shared" ca="1" si="123"/>
        <v>-8.6359539861878484E-3</v>
      </c>
      <c r="X2287" s="32">
        <f t="shared" si="18"/>
        <v>1.0186673704684308</v>
      </c>
      <c r="Y2287" s="72">
        <f t="shared" ca="1" si="124"/>
        <v>32239.742870858488</v>
      </c>
      <c r="Z2287" s="16">
        <v>32299.999184</v>
      </c>
      <c r="AA2287" s="36">
        <f t="shared" ca="1" si="125"/>
        <v>-1.8655205778259E-3</v>
      </c>
      <c r="AB2287" s="72"/>
      <c r="AC2287" s="16"/>
      <c r="AD2287" s="36"/>
      <c r="AE2287" s="34">
        <f t="shared" si="144"/>
        <v>19</v>
      </c>
      <c r="AH2287" s="25" t="str">
        <f t="shared" ca="1" si="7"/>
        <v>-</v>
      </c>
      <c r="AI2287" s="15">
        <f t="shared" ca="1" si="8"/>
        <v>15.039039902000079</v>
      </c>
      <c r="AJ2287" s="15">
        <f t="shared" ca="1" si="9"/>
        <v>15.007528527302004</v>
      </c>
      <c r="AK2287" s="17">
        <f t="shared" ca="1" si="10"/>
        <v>4.4414155075094795E-2</v>
      </c>
      <c r="AL2287" s="17">
        <f t="shared" ca="1" si="11"/>
        <v>6.0899475291493102E-2</v>
      </c>
      <c r="AM2287" s="26">
        <f t="shared" ca="1" si="12"/>
        <v>1</v>
      </c>
      <c r="AN2287" s="26">
        <f t="shared" ca="1" si="13"/>
        <v>0</v>
      </c>
      <c r="AO2287" s="25">
        <f t="shared" si="20"/>
        <v>0</v>
      </c>
      <c r="AP2287" s="26">
        <f t="shared" si="21"/>
        <v>0</v>
      </c>
      <c r="AQ2287" s="25">
        <f t="shared" si="22"/>
        <v>0</v>
      </c>
      <c r="AR2287" s="26">
        <f t="shared" si="23"/>
        <v>0</v>
      </c>
      <c r="AT2287" s="74"/>
      <c r="AU2287">
        <f t="shared" si="121"/>
        <v>161499.99592000002</v>
      </c>
      <c r="AY2287">
        <v>6460</v>
      </c>
      <c r="AZ2287">
        <v>7175</v>
      </c>
      <c r="BA2287">
        <f t="shared" si="107"/>
        <v>71750</v>
      </c>
      <c r="BL2287" s="16">
        <v>28.7</v>
      </c>
      <c r="BM2287">
        <f t="shared" si="108"/>
        <v>287</v>
      </c>
    </row>
    <row r="2288" spans="1:65" x14ac:dyDescent="0.2">
      <c r="A2288" s="40">
        <v>41390</v>
      </c>
      <c r="B2288" s="13">
        <v>14.8</v>
      </c>
      <c r="C2288" s="14">
        <v>15.6</v>
      </c>
      <c r="D2288" s="31">
        <f t="shared" si="14"/>
        <v>1189.2270401781593</v>
      </c>
      <c r="E2288" s="31">
        <f t="shared" si="15"/>
        <v>443.68770040977728</v>
      </c>
      <c r="F2288" s="16">
        <f t="shared" si="0"/>
        <v>1632.9147405879366</v>
      </c>
      <c r="G2288" s="16">
        <f t="shared" si="1"/>
        <v>15.017372133097419</v>
      </c>
      <c r="H2288" s="17">
        <f t="shared" si="2"/>
        <v>5.1282051282051211E-2</v>
      </c>
      <c r="I2288">
        <v>13.61</v>
      </c>
      <c r="J2288" s="32">
        <f t="shared" si="16"/>
        <v>1.0018126186121445</v>
      </c>
      <c r="K2288" s="72">
        <f t="shared" ca="1" si="83"/>
        <v>307.20450271361648</v>
      </c>
      <c r="L2288" s="16">
        <v>307.83999599999999</v>
      </c>
      <c r="M2288" s="21">
        <f t="shared" ca="1" si="84"/>
        <v>-2.0643623136725464E-3</v>
      </c>
      <c r="N2288" s="72"/>
      <c r="O2288" s="16"/>
      <c r="P2288" s="21"/>
      <c r="Q2288" s="33">
        <f t="shared" si="17"/>
        <v>0.99818738138785545</v>
      </c>
      <c r="R2288" s="5">
        <f t="shared" ca="1" si="109"/>
        <v>23.143153901281639</v>
      </c>
      <c r="S2288" s="31">
        <v>22.530000999999999</v>
      </c>
      <c r="T2288" s="75">
        <f t="shared" ca="1" si="110"/>
        <v>2.7214952244415828E-2</v>
      </c>
      <c r="U2288" s="5">
        <f t="shared" ca="1" si="122"/>
        <v>43.866006881665285</v>
      </c>
      <c r="V2288" s="85">
        <v>44.29</v>
      </c>
      <c r="W2288" s="36">
        <f t="shared" ca="1" si="123"/>
        <v>-9.5731117257781412E-3</v>
      </c>
      <c r="X2288" s="32">
        <f t="shared" si="18"/>
        <v>1.0036252372242891</v>
      </c>
      <c r="Y2288" s="72">
        <f t="shared" ca="1" si="124"/>
        <v>32354.490096404807</v>
      </c>
      <c r="Z2288" s="16">
        <v>32399.999182</v>
      </c>
      <c r="AA2288" s="36">
        <f t="shared" ca="1" si="125"/>
        <v>-1.4046014427208954E-3</v>
      </c>
      <c r="AB2288" s="72"/>
      <c r="AC2288" s="16"/>
      <c r="AD2288" s="36"/>
      <c r="AE2288" s="34">
        <f t="shared" si="144"/>
        <v>18</v>
      </c>
      <c r="AH2288" s="25" t="str">
        <f t="shared" ca="1" si="7"/>
        <v>-</v>
      </c>
      <c r="AI2288" s="15">
        <f t="shared" ca="1" si="8"/>
        <v>15.053151527606209</v>
      </c>
      <c r="AJ2288" s="15">
        <f t="shared" ca="1" si="9"/>
        <v>14.991988333951959</v>
      </c>
      <c r="AK2288" s="17">
        <f t="shared" ca="1" si="10"/>
        <v>5.0104020764960455E-2</v>
      </c>
      <c r="AL2288" s="17">
        <f t="shared" ca="1" si="11"/>
        <v>5.8879523110769209E-2</v>
      </c>
      <c r="AM2288" s="26">
        <f t="shared" ca="1" si="12"/>
        <v>1</v>
      </c>
      <c r="AN2288" s="26">
        <f t="shared" ca="1" si="13"/>
        <v>0</v>
      </c>
      <c r="AO2288" s="25">
        <f t="shared" si="20"/>
        <v>0</v>
      </c>
      <c r="AP2288" s="26">
        <f t="shared" si="21"/>
        <v>0</v>
      </c>
      <c r="AQ2288" s="25">
        <f t="shared" si="22"/>
        <v>0</v>
      </c>
      <c r="AR2288" s="26">
        <f t="shared" si="23"/>
        <v>0</v>
      </c>
      <c r="AT2288" s="74"/>
      <c r="AU2288">
        <f t="shared" si="121"/>
        <v>161999.99591</v>
      </c>
      <c r="AY2288">
        <v>6480</v>
      </c>
      <c r="AZ2288">
        <v>7175</v>
      </c>
      <c r="BA2288">
        <f t="shared" si="107"/>
        <v>71750</v>
      </c>
      <c r="BL2288" s="16">
        <v>28.7</v>
      </c>
      <c r="BM2288">
        <f t="shared" si="108"/>
        <v>287</v>
      </c>
    </row>
    <row r="2289" spans="1:65" x14ac:dyDescent="0.2">
      <c r="A2289" s="40">
        <v>41393</v>
      </c>
      <c r="B2289" s="13">
        <v>14.75</v>
      </c>
      <c r="C2289" s="14">
        <v>15.55</v>
      </c>
      <c r="D2289" s="31">
        <f t="shared" si="14"/>
        <v>1123.1588712793728</v>
      </c>
      <c r="E2289" s="31">
        <f t="shared" si="15"/>
        <v>506.36775808298512</v>
      </c>
      <c r="F2289" s="16">
        <f t="shared" si="0"/>
        <v>1629.5266293623579</v>
      </c>
      <c r="G2289" s="16">
        <f t="shared" si="1"/>
        <v>14.998596248239839</v>
      </c>
      <c r="H2289" s="17">
        <f t="shared" si="2"/>
        <v>5.144694533762062E-2</v>
      </c>
      <c r="I2289">
        <v>13.71</v>
      </c>
      <c r="J2289" s="32">
        <f t="shared" si="16"/>
        <v>0.99667743095932659</v>
      </c>
      <c r="K2289" s="72">
        <f t="shared" ca="1" si="83"/>
        <v>306.17131204396441</v>
      </c>
      <c r="L2289" s="16">
        <v>306.39999399999999</v>
      </c>
      <c r="M2289" s="21">
        <f t="shared" ca="1" si="84"/>
        <v>-7.463510460629664E-4</v>
      </c>
      <c r="N2289" s="72"/>
      <c r="O2289" s="16"/>
      <c r="P2289" s="21"/>
      <c r="Q2289" s="33">
        <f t="shared" si="17"/>
        <v>1.0033225690406735</v>
      </c>
      <c r="R2289" s="5">
        <f t="shared" ca="1" si="109"/>
        <v>23.219081311250999</v>
      </c>
      <c r="S2289" s="31">
        <v>22.639999</v>
      </c>
      <c r="T2289" s="75">
        <f t="shared" ca="1" si="110"/>
        <v>2.5577841732722682E-2</v>
      </c>
      <c r="U2289" s="5">
        <f t="shared" ca="1" si="122"/>
        <v>44.010247956573984</v>
      </c>
      <c r="V2289" s="85">
        <v>44.53</v>
      </c>
      <c r="W2289" s="36">
        <f t="shared" ca="1" si="123"/>
        <v>-1.1671952468583359E-2</v>
      </c>
      <c r="X2289" s="32">
        <f t="shared" si="18"/>
        <v>0.99335486191865319</v>
      </c>
      <c r="Y2289" s="72">
        <f t="shared" ca="1" si="124"/>
        <v>32137.374841726953</v>
      </c>
      <c r="Z2289" s="16">
        <v>32049.999189999999</v>
      </c>
      <c r="AA2289" s="36">
        <f t="shared" ca="1" si="125"/>
        <v>2.7262294519563124E-3</v>
      </c>
      <c r="AB2289" s="72"/>
      <c r="AC2289" s="16"/>
      <c r="AD2289" s="36"/>
      <c r="AE2289" s="34">
        <f t="shared" si="144"/>
        <v>17</v>
      </c>
      <c r="AH2289" s="25" t="str">
        <f t="shared" ca="1" si="7"/>
        <v>-</v>
      </c>
      <c r="AI2289" s="15">
        <f t="shared" ca="1" si="8"/>
        <v>15.071339528784986</v>
      </c>
      <c r="AJ2289" s="15">
        <f t="shared" ca="1" si="9"/>
        <v>14.958473340459719</v>
      </c>
      <c r="AK2289" s="17">
        <f t="shared" ca="1" si="10"/>
        <v>5.0245971972024205E-2</v>
      </c>
      <c r="AL2289" s="17">
        <f t="shared" ca="1" si="11"/>
        <v>5.7457860420176948E-2</v>
      </c>
      <c r="AM2289" s="26">
        <f t="shared" ca="1" si="12"/>
        <v>1</v>
      </c>
      <c r="AN2289" s="26">
        <f t="shared" ca="1" si="13"/>
        <v>0</v>
      </c>
      <c r="AO2289" s="25">
        <f t="shared" si="20"/>
        <v>0</v>
      </c>
      <c r="AP2289" s="26">
        <f t="shared" si="21"/>
        <v>0</v>
      </c>
      <c r="AQ2289" s="25">
        <f t="shared" si="22"/>
        <v>0</v>
      </c>
      <c r="AR2289" s="26">
        <f t="shared" si="23"/>
        <v>0</v>
      </c>
      <c r="AT2289" s="74"/>
      <c r="AU2289">
        <f t="shared" si="121"/>
        <v>160249.99594999998</v>
      </c>
      <c r="AY2289">
        <v>6410</v>
      </c>
      <c r="AZ2289">
        <v>7125</v>
      </c>
      <c r="BA2289">
        <f t="shared" si="107"/>
        <v>71250</v>
      </c>
      <c r="BL2289" s="16">
        <v>28.5</v>
      </c>
      <c r="BM2289">
        <f t="shared" si="108"/>
        <v>285</v>
      </c>
    </row>
    <row r="2290" spans="1:65" x14ac:dyDescent="0.2">
      <c r="A2290" s="40">
        <v>41394</v>
      </c>
      <c r="B2290" s="13">
        <v>14.45</v>
      </c>
      <c r="C2290" s="14">
        <v>15.4</v>
      </c>
      <c r="D2290" s="31">
        <f t="shared" si="14"/>
        <v>1057.0907023805862</v>
      </c>
      <c r="E2290" s="31">
        <f t="shared" si="15"/>
        <v>569.03692150787924</v>
      </c>
      <c r="F2290" s="16">
        <f t="shared" si="0"/>
        <v>1626.1276238884655</v>
      </c>
      <c r="G2290" s="16">
        <f t="shared" si="1"/>
        <v>14.782437053212227</v>
      </c>
      <c r="H2290" s="17">
        <f t="shared" si="2"/>
        <v>6.1688311688311792E-2</v>
      </c>
      <c r="I2290">
        <v>13.52</v>
      </c>
      <c r="J2290" s="32">
        <f t="shared" si="16"/>
        <v>0.98353221477791697</v>
      </c>
      <c r="K2290" s="72">
        <f t="shared" ca="1" si="83"/>
        <v>301.11707219591239</v>
      </c>
      <c r="L2290" s="16">
        <v>303.51998900000001</v>
      </c>
      <c r="M2290" s="21">
        <f t="shared" ca="1" si="84"/>
        <v>-7.9168321401317139E-3</v>
      </c>
      <c r="N2290" s="72"/>
      <c r="O2290" s="16"/>
      <c r="P2290" s="21"/>
      <c r="Q2290" s="33">
        <f t="shared" si="17"/>
        <v>1.0164677852220831</v>
      </c>
      <c r="R2290" s="5">
        <f t="shared" ca="1" si="109"/>
        <v>23.600464950049496</v>
      </c>
      <c r="S2290" s="31">
        <v>22.9</v>
      </c>
      <c r="T2290" s="75">
        <f t="shared" ca="1" si="110"/>
        <v>3.0587989085130877E-2</v>
      </c>
      <c r="U2290" s="5">
        <f t="shared" ca="1" si="122"/>
        <v>44.733467745408632</v>
      </c>
      <c r="V2290" s="85">
        <v>44.99</v>
      </c>
      <c r="W2290" s="36">
        <f t="shared" ca="1" si="123"/>
        <v>-5.7019838762251652E-3</v>
      </c>
      <c r="X2290" s="32">
        <f t="shared" si="18"/>
        <v>0.96706442955583394</v>
      </c>
      <c r="Y2290" s="72">
        <f t="shared" ca="1" si="124"/>
        <v>31076.866668257026</v>
      </c>
      <c r="Z2290" s="16">
        <v>31499.999204</v>
      </c>
      <c r="AA2290" s="36">
        <f t="shared" ca="1" si="125"/>
        <v>-1.3432779251919569E-2</v>
      </c>
      <c r="AB2290" s="72"/>
      <c r="AC2290" s="16"/>
      <c r="AD2290" s="36"/>
      <c r="AE2290" s="34">
        <f t="shared" si="144"/>
        <v>16</v>
      </c>
      <c r="AH2290" s="25" t="str">
        <f t="shared" ca="1" si="7"/>
        <v>-</v>
      </c>
      <c r="AI2290" s="15">
        <f t="shared" ca="1" si="8"/>
        <v>15.067148721723951</v>
      </c>
      <c r="AJ2290" s="15">
        <f t="shared" ca="1" si="9"/>
        <v>14.913028811596044</v>
      </c>
      <c r="AK2290" s="17">
        <f t="shared" ca="1" si="10"/>
        <v>5.2245783754444684E-2</v>
      </c>
      <c r="AL2290" s="17">
        <f t="shared" ca="1" si="11"/>
        <v>5.5311724271557366E-2</v>
      </c>
      <c r="AM2290" s="26">
        <f t="shared" ca="1" si="12"/>
        <v>1</v>
      </c>
      <c r="AN2290" s="26">
        <f t="shared" ca="1" si="13"/>
        <v>0</v>
      </c>
      <c r="AO2290" s="25">
        <f t="shared" si="20"/>
        <v>0</v>
      </c>
      <c r="AP2290" s="26">
        <f t="shared" si="21"/>
        <v>0</v>
      </c>
      <c r="AQ2290" s="25">
        <f t="shared" si="22"/>
        <v>0</v>
      </c>
      <c r="AR2290" s="26">
        <f t="shared" si="23"/>
        <v>1</v>
      </c>
      <c r="AT2290" s="74"/>
      <c r="AU2290">
        <f t="shared" si="121"/>
        <v>157499.99601999999</v>
      </c>
      <c r="AY2290">
        <v>6300</v>
      </c>
      <c r="AZ2290">
        <v>7000</v>
      </c>
      <c r="BA2290">
        <f t="shared" si="107"/>
        <v>70000</v>
      </c>
      <c r="BL2290" s="16">
        <v>28</v>
      </c>
      <c r="BM2290">
        <f t="shared" si="108"/>
        <v>280</v>
      </c>
    </row>
    <row r="2291" spans="1:65" x14ac:dyDescent="0.2">
      <c r="A2291" s="40">
        <v>41395</v>
      </c>
      <c r="B2291" s="13">
        <v>15.15</v>
      </c>
      <c r="C2291" s="14">
        <v>15.95</v>
      </c>
      <c r="D2291" s="31">
        <f t="shared" si="14"/>
        <v>991.02253348179954</v>
      </c>
      <c r="E2291" s="31">
        <f t="shared" si="15"/>
        <v>631.02945661096146</v>
      </c>
      <c r="F2291" s="16">
        <f t="shared" si="0"/>
        <v>1622.0519900927611</v>
      </c>
      <c r="G2291" s="16">
        <f t="shared" si="1"/>
        <v>15.461225267976706</v>
      </c>
      <c r="H2291" s="17">
        <f t="shared" si="2"/>
        <v>5.0156739811912154E-2</v>
      </c>
      <c r="I2291">
        <v>14.49</v>
      </c>
      <c r="J2291" s="32">
        <f t="shared" si="16"/>
        <v>1.0432971286640114</v>
      </c>
      <c r="K2291" s="72">
        <f t="shared" ca="1" si="83"/>
        <v>314.14176936110732</v>
      </c>
      <c r="L2291" s="16">
        <v>316.32000699999998</v>
      </c>
      <c r="M2291" s="21">
        <f t="shared" ca="1" si="84"/>
        <v>-6.8861835820984091E-3</v>
      </c>
      <c r="N2291" s="72"/>
      <c r="O2291" s="16"/>
      <c r="P2291" s="21"/>
      <c r="Q2291" s="33">
        <f t="shared" si="17"/>
        <v>0.95670287133598864</v>
      </c>
      <c r="R2291" s="5">
        <f t="shared" ca="1" si="109"/>
        <v>22.577691986438985</v>
      </c>
      <c r="S2291" s="31">
        <v>21.860001</v>
      </c>
      <c r="T2291" s="75">
        <f t="shared" ca="1" si="110"/>
        <v>3.2831242159549072E-2</v>
      </c>
      <c r="U2291" s="5">
        <f t="shared" ca="1" si="122"/>
        <v>42.795171875434342</v>
      </c>
      <c r="V2291" s="85">
        <v>43.02</v>
      </c>
      <c r="W2291" s="36">
        <f t="shared" ca="1" si="123"/>
        <v>-5.2261302781418262E-3</v>
      </c>
      <c r="X2291" s="32">
        <f t="shared" si="18"/>
        <v>1.0865942573280227</v>
      </c>
      <c r="Y2291" s="72">
        <f t="shared" ca="1" si="124"/>
        <v>33765.722483332625</v>
      </c>
      <c r="Z2291" s="16">
        <v>34099.999139</v>
      </c>
      <c r="AA2291" s="36">
        <f t="shared" ca="1" si="125"/>
        <v>-9.8028347245634855E-3</v>
      </c>
      <c r="AB2291" s="72"/>
      <c r="AC2291" s="16"/>
      <c r="AD2291" s="36"/>
      <c r="AE2291" s="34">
        <f t="shared" si="144"/>
        <v>15</v>
      </c>
      <c r="AH2291" s="25" t="str">
        <f t="shared" ca="1" si="7"/>
        <v>-</v>
      </c>
      <c r="AI2291" s="15">
        <f t="shared" ca="1" si="8"/>
        <v>15.118637139241606</v>
      </c>
      <c r="AJ2291" s="15">
        <f t="shared" ca="1" si="9"/>
        <v>14.914150401620264</v>
      </c>
      <c r="AK2291" s="17">
        <f t="shared" ca="1" si="10"/>
        <v>5.1406106190629186E-2</v>
      </c>
      <c r="AL2291" s="17">
        <f t="shared" ca="1" si="11"/>
        <v>5.2424925825416489E-2</v>
      </c>
      <c r="AM2291" s="26">
        <f t="shared" ca="1" si="12"/>
        <v>1</v>
      </c>
      <c r="AN2291" s="26">
        <f t="shared" ca="1" si="13"/>
        <v>0</v>
      </c>
      <c r="AO2291" s="25">
        <f t="shared" si="20"/>
        <v>0</v>
      </c>
      <c r="AP2291" s="26">
        <f t="shared" si="21"/>
        <v>0</v>
      </c>
      <c r="AQ2291" s="25">
        <f t="shared" si="22"/>
        <v>0</v>
      </c>
      <c r="AR2291" s="26">
        <f t="shared" si="23"/>
        <v>1</v>
      </c>
      <c r="AT2291" s="74"/>
      <c r="AU2291">
        <f t="shared" si="121"/>
        <v>170499.99569499999</v>
      </c>
      <c r="AY2291">
        <v>6820</v>
      </c>
      <c r="AZ2291">
        <v>7475</v>
      </c>
      <c r="BA2291">
        <f t="shared" si="107"/>
        <v>74750</v>
      </c>
      <c r="BL2291" s="16">
        <v>29.9</v>
      </c>
      <c r="BM2291">
        <f t="shared" si="108"/>
        <v>299</v>
      </c>
    </row>
    <row r="2292" spans="1:65" x14ac:dyDescent="0.2">
      <c r="A2292" s="40">
        <v>41396</v>
      </c>
      <c r="B2292" s="13">
        <v>14.55</v>
      </c>
      <c r="C2292" s="14">
        <v>15.5</v>
      </c>
      <c r="D2292" s="31">
        <f t="shared" si="14"/>
        <v>924.95436458301288</v>
      </c>
      <c r="E2292" s="31">
        <f t="shared" si="15"/>
        <v>693.7838615524422</v>
      </c>
      <c r="F2292" s="16">
        <f t="shared" si="0"/>
        <v>1618.7382261354551</v>
      </c>
      <c r="G2292" s="16">
        <f t="shared" si="1"/>
        <v>14.95716569105082</v>
      </c>
      <c r="H2292" s="17">
        <f t="shared" si="2"/>
        <v>6.1290322580645151E-2</v>
      </c>
      <c r="I2292">
        <v>13.59</v>
      </c>
      <c r="J2292" s="32">
        <f t="shared" si="16"/>
        <v>0.96542212901479429</v>
      </c>
      <c r="K2292" s="72">
        <f t="shared" ca="1" si="83"/>
        <v>303.2670516949965</v>
      </c>
      <c r="L2292" s="16">
        <v>305.76001000000002</v>
      </c>
      <c r="M2292" s="21">
        <f t="shared" ca="1" si="84"/>
        <v>-8.1533170573991221E-3</v>
      </c>
      <c r="N2292" s="72"/>
      <c r="O2292" s="16"/>
      <c r="P2292" s="21"/>
      <c r="Q2292" s="33">
        <f t="shared" si="17"/>
        <v>1.0345778709852056</v>
      </c>
      <c r="R2292" s="5">
        <f t="shared" ca="1" si="109"/>
        <v>23.357407427679053</v>
      </c>
      <c r="S2292" s="31">
        <v>22.66</v>
      </c>
      <c r="T2292" s="75">
        <f t="shared" ca="1" si="110"/>
        <v>3.077702681725742E-2</v>
      </c>
      <c r="U2292" s="5">
        <f t="shared" ca="1" si="122"/>
        <v>44.273422035651414</v>
      </c>
      <c r="V2292" s="85">
        <v>44.57</v>
      </c>
      <c r="W2292" s="36">
        <f t="shared" ca="1" si="123"/>
        <v>-6.6542060657075602E-3</v>
      </c>
      <c r="X2292" s="32">
        <f t="shared" si="18"/>
        <v>0.93084425802958859</v>
      </c>
      <c r="Y2292" s="72">
        <f t="shared" ca="1" si="124"/>
        <v>31428.560343766101</v>
      </c>
      <c r="Z2292" s="16">
        <v>31799.999197000001</v>
      </c>
      <c r="AA2292" s="36">
        <f t="shared" ca="1" si="125"/>
        <v>-1.1680467377777205E-2</v>
      </c>
      <c r="AB2292" s="72"/>
      <c r="AC2292" s="16"/>
      <c r="AD2292" s="36"/>
      <c r="AE2292" s="34">
        <f t="shared" si="144"/>
        <v>14</v>
      </c>
      <c r="AH2292" s="25" t="str">
        <f t="shared" ca="1" si="7"/>
        <v>-</v>
      </c>
      <c r="AI2292" s="15">
        <f t="shared" ca="1" si="8"/>
        <v>15.109604550593247</v>
      </c>
      <c r="AJ2292" s="15">
        <f t="shared" ca="1" si="9"/>
        <v>14.911152806647115</v>
      </c>
      <c r="AK2292" s="17">
        <f t="shared" ca="1" si="10"/>
        <v>5.3504276837186927E-2</v>
      </c>
      <c r="AL2292" s="17">
        <f t="shared" ca="1" si="11"/>
        <v>5.0221088228086123E-2</v>
      </c>
      <c r="AM2292" s="26">
        <f t="shared" ca="1" si="12"/>
        <v>1</v>
      </c>
      <c r="AN2292" s="26">
        <f t="shared" ca="1" si="13"/>
        <v>1</v>
      </c>
      <c r="AO2292" s="25">
        <f t="shared" si="20"/>
        <v>0</v>
      </c>
      <c r="AP2292" s="26">
        <f t="shared" si="21"/>
        <v>0</v>
      </c>
      <c r="AQ2292" s="25">
        <f t="shared" si="22"/>
        <v>0</v>
      </c>
      <c r="AR2292" s="26">
        <f t="shared" si="23"/>
        <v>1</v>
      </c>
      <c r="AT2292" s="74"/>
      <c r="AU2292">
        <f t="shared" si="121"/>
        <v>158999.99598500002</v>
      </c>
      <c r="AY2292">
        <v>6360</v>
      </c>
      <c r="AZ2292">
        <v>7100</v>
      </c>
      <c r="BA2292">
        <f t="shared" si="107"/>
        <v>71000</v>
      </c>
      <c r="BL2292" s="16">
        <v>28.4</v>
      </c>
      <c r="BM2292">
        <f t="shared" si="108"/>
        <v>284</v>
      </c>
    </row>
    <row r="2293" spans="1:65" x14ac:dyDescent="0.2">
      <c r="A2293" s="44">
        <v>41397</v>
      </c>
      <c r="B2293" s="45">
        <v>14.25</v>
      </c>
      <c r="C2293" s="54">
        <v>15.25</v>
      </c>
      <c r="D2293" s="31">
        <f t="shared" si="14"/>
        <v>858.88619568422621</v>
      </c>
      <c r="E2293" s="31">
        <f t="shared" si="15"/>
        <v>755.80269106710966</v>
      </c>
      <c r="F2293" s="31">
        <f t="shared" si="0"/>
        <v>1614.6888867513358</v>
      </c>
      <c r="G2293" s="31">
        <f t="shared" si="1"/>
        <v>14.718079453118516</v>
      </c>
      <c r="H2293" s="55">
        <f t="shared" si="2"/>
        <v>6.557377049180324E-2</v>
      </c>
      <c r="I2293" s="1">
        <v>12.85</v>
      </c>
      <c r="J2293" s="32">
        <f t="shared" si="16"/>
        <v>0.98155371700411476</v>
      </c>
      <c r="K2293" s="72">
        <f t="shared" ca="1" si="83"/>
        <v>297.66076630836426</v>
      </c>
      <c r="L2293" s="31">
        <v>299.040009</v>
      </c>
      <c r="M2293" s="21">
        <f t="shared" ca="1" si="84"/>
        <v>-4.6122346513029246E-3</v>
      </c>
      <c r="N2293" s="72"/>
      <c r="O2293" s="16"/>
      <c r="P2293" s="21"/>
      <c r="Q2293" s="33">
        <f t="shared" si="17"/>
        <v>1.0184462829958854</v>
      </c>
      <c r="R2293" s="5">
        <f t="shared" ca="1" si="109"/>
        <v>23.78727378731627</v>
      </c>
      <c r="S2293" s="31">
        <v>23.16</v>
      </c>
      <c r="T2293" s="75">
        <f t="shared" ca="1" si="110"/>
        <v>2.7084360419528053E-2</v>
      </c>
      <c r="U2293" s="5">
        <f t="shared" ca="1" si="122"/>
        <v>45.088558428532856</v>
      </c>
      <c r="V2293" s="85">
        <v>45.53</v>
      </c>
      <c r="W2293" s="36">
        <f t="shared" ca="1" si="123"/>
        <v>-9.6956198433372481E-3</v>
      </c>
      <c r="X2293" s="32">
        <f t="shared" si="18"/>
        <v>0.96310743400822951</v>
      </c>
      <c r="Y2293" s="72">
        <f t="shared" ca="1" si="124"/>
        <v>30267.088004353856</v>
      </c>
      <c r="Z2293" s="16">
        <v>30399.999231999998</v>
      </c>
      <c r="AA2293" s="36">
        <f t="shared" ca="1" si="125"/>
        <v>-4.3720799672335312E-3</v>
      </c>
      <c r="AB2293" s="72"/>
      <c r="AC2293" s="16"/>
      <c r="AD2293" s="36"/>
      <c r="AE2293" s="81">
        <f t="shared" si="144"/>
        <v>13</v>
      </c>
      <c r="AH2293" s="25" t="str">
        <f t="shared" ca="1" si="7"/>
        <v>-</v>
      </c>
      <c r="AI2293" s="15">
        <f t="shared" ca="1" si="8"/>
        <v>15.100655878065144</v>
      </c>
      <c r="AJ2293" s="15">
        <f t="shared" ca="1" si="9"/>
        <v>14.899743290152751</v>
      </c>
      <c r="AK2293" s="17">
        <f t="shared" ca="1" si="10"/>
        <v>5.6906356865390695E-2</v>
      </c>
      <c r="AL2293" s="17">
        <f t="shared" ca="1" si="11"/>
        <v>4.8500483366582449E-2</v>
      </c>
      <c r="AM2293" s="26">
        <f t="shared" ca="1" si="12"/>
        <v>1</v>
      </c>
      <c r="AN2293" s="26">
        <f t="shared" ca="1" si="13"/>
        <v>1</v>
      </c>
      <c r="AO2293" s="25">
        <f t="shared" si="20"/>
        <v>0</v>
      </c>
      <c r="AP2293" s="26">
        <f t="shared" si="21"/>
        <v>0</v>
      </c>
      <c r="AQ2293" s="25">
        <f t="shared" si="22"/>
        <v>0</v>
      </c>
      <c r="AR2293" s="26">
        <f t="shared" si="23"/>
        <v>1</v>
      </c>
      <c r="AT2293" s="74"/>
      <c r="AU2293">
        <f t="shared" si="121"/>
        <v>151999.99615999998</v>
      </c>
      <c r="AY2293">
        <v>6080</v>
      </c>
      <c r="AZ2293">
        <v>6850</v>
      </c>
      <c r="BA2293">
        <f t="shared" si="107"/>
        <v>68500</v>
      </c>
      <c r="BL2293" s="16">
        <v>27.4</v>
      </c>
      <c r="BM2293">
        <f t="shared" si="108"/>
        <v>274</v>
      </c>
    </row>
    <row r="2294" spans="1:65" x14ac:dyDescent="0.2">
      <c r="A2294" s="40">
        <v>41400</v>
      </c>
      <c r="B2294" s="13">
        <v>13.9</v>
      </c>
      <c r="C2294" s="14">
        <v>14.95</v>
      </c>
      <c r="D2294" s="31">
        <f t="shared" si="14"/>
        <v>792.81802678543954</v>
      </c>
      <c r="E2294" s="31">
        <f t="shared" si="15"/>
        <v>817.53852102171356</v>
      </c>
      <c r="F2294" s="16">
        <f t="shared" si="0"/>
        <v>1610.3565478071532</v>
      </c>
      <c r="G2294" s="16">
        <f t="shared" si="1"/>
        <v>14.433059245942594</v>
      </c>
      <c r="H2294" s="17">
        <f t="shared" si="2"/>
        <v>7.0234113712374535E-2</v>
      </c>
      <c r="I2294">
        <v>12.66</v>
      </c>
      <c r="J2294" s="32">
        <f t="shared" si="16"/>
        <v>0.97800356655135778</v>
      </c>
      <c r="K2294" s="72">
        <f t="shared" ca="1" si="83"/>
        <v>291.1014229664388</v>
      </c>
      <c r="L2294" s="16">
        <v>294.07998700000002</v>
      </c>
      <c r="M2294" s="21">
        <f t="shared" ca="1" si="84"/>
        <v>-1.0128414598852702E-2</v>
      </c>
      <c r="N2294" s="72"/>
      <c r="O2294" s="16"/>
      <c r="P2294" s="21"/>
      <c r="Q2294" s="33">
        <f t="shared" si="17"/>
        <v>1.0219964334486422</v>
      </c>
      <c r="R2294" s="5">
        <f t="shared" ca="1" si="109"/>
        <v>24.309496228273272</v>
      </c>
      <c r="S2294" s="31">
        <v>23.530000999999999</v>
      </c>
      <c r="T2294" s="75">
        <f t="shared" ca="1" si="110"/>
        <v>3.3127717600746086E-2</v>
      </c>
      <c r="U2294" s="5">
        <f t="shared" ca="1" si="122"/>
        <v>46.078768322691396</v>
      </c>
      <c r="V2294" s="85">
        <v>46.28</v>
      </c>
      <c r="W2294" s="36">
        <f t="shared" ca="1" si="123"/>
        <v>-4.3481347733060841E-3</v>
      </c>
      <c r="X2294" s="32">
        <f t="shared" si="18"/>
        <v>0.95600713310271546</v>
      </c>
      <c r="Y2294" s="72">
        <f t="shared" ca="1" si="124"/>
        <v>28933.64769116306</v>
      </c>
      <c r="Z2294" s="16">
        <v>29349.999259</v>
      </c>
      <c r="AA2294" s="36">
        <f t="shared" ca="1" si="125"/>
        <v>-1.4185743725675519E-2</v>
      </c>
      <c r="AB2294" s="72"/>
      <c r="AC2294" s="16"/>
      <c r="AD2294" s="36"/>
      <c r="AE2294" s="34">
        <f t="shared" si="144"/>
        <v>12</v>
      </c>
      <c r="AH2294" s="25" t="str">
        <f t="shared" ca="1" si="7"/>
        <v>-</v>
      </c>
      <c r="AI2294" s="15">
        <f t="shared" ca="1" si="8"/>
        <v>15.074074552861438</v>
      </c>
      <c r="AJ2294" s="15">
        <f t="shared" ca="1" si="9"/>
        <v>14.889714917935699</v>
      </c>
      <c r="AK2294" s="17">
        <f t="shared" ca="1" si="10"/>
        <v>6.0065033937111247E-2</v>
      </c>
      <c r="AL2294" s="17">
        <f t="shared" ca="1" si="11"/>
        <v>4.6706369890566986E-2</v>
      </c>
      <c r="AM2294" s="26">
        <f t="shared" ca="1" si="12"/>
        <v>1</v>
      </c>
      <c r="AN2294" s="26">
        <f t="shared" ca="1" si="13"/>
        <v>1</v>
      </c>
      <c r="AO2294" s="25">
        <f t="shared" si="20"/>
        <v>0</v>
      </c>
      <c r="AP2294" s="26">
        <f t="shared" si="21"/>
        <v>0</v>
      </c>
      <c r="AQ2294" s="25">
        <f t="shared" si="22"/>
        <v>0</v>
      </c>
      <c r="AR2294" s="26">
        <f t="shared" si="23"/>
        <v>1</v>
      </c>
      <c r="AT2294" s="74"/>
      <c r="AU2294">
        <f t="shared" si="121"/>
        <v>146749.99629499999</v>
      </c>
      <c r="AY2294">
        <v>5870</v>
      </c>
      <c r="AZ2294">
        <v>6625</v>
      </c>
      <c r="BA2294">
        <f t="shared" si="107"/>
        <v>66250</v>
      </c>
      <c r="BL2294" s="16">
        <v>26.5</v>
      </c>
      <c r="BM2294">
        <f t="shared" si="108"/>
        <v>265</v>
      </c>
    </row>
    <row r="2295" spans="1:65" x14ac:dyDescent="0.2">
      <c r="A2295" s="40">
        <v>41401</v>
      </c>
      <c r="B2295" s="13">
        <v>13.85</v>
      </c>
      <c r="C2295" s="14">
        <v>14.9</v>
      </c>
      <c r="D2295" s="31">
        <f t="shared" si="14"/>
        <v>726.74985788665288</v>
      </c>
      <c r="E2295" s="31">
        <f t="shared" si="15"/>
        <v>878.96645063329447</v>
      </c>
      <c r="F2295" s="16">
        <f t="shared" si="0"/>
        <v>1605.7163085199472</v>
      </c>
      <c r="G2295" s="16">
        <f t="shared" si="1"/>
        <v>14.424768262779649</v>
      </c>
      <c r="H2295" s="17">
        <f t="shared" si="2"/>
        <v>7.0469798657718186E-2</v>
      </c>
      <c r="I2295">
        <v>12.83</v>
      </c>
      <c r="J2295" s="32">
        <f t="shared" si="16"/>
        <v>0.99654571326516006</v>
      </c>
      <c r="K2295" s="72">
        <f t="shared" ca="1" si="83"/>
        <v>290.08404855504824</v>
      </c>
      <c r="L2295" s="16">
        <v>291.040009</v>
      </c>
      <c r="M2295" s="21">
        <f t="shared" ca="1" si="84"/>
        <v>-3.2846358417744428E-3</v>
      </c>
      <c r="N2295" s="72"/>
      <c r="O2295" s="16"/>
      <c r="P2295" s="21"/>
      <c r="Q2295" s="33">
        <f t="shared" si="17"/>
        <v>1.0034542867348399</v>
      </c>
      <c r="R2295" s="5">
        <f t="shared" ca="1" si="109"/>
        <v>24.39245199882264</v>
      </c>
      <c r="S2295" s="31">
        <v>23.76</v>
      </c>
      <c r="T2295" s="75">
        <f t="shared" ca="1" si="110"/>
        <v>2.6618350118797915E-2</v>
      </c>
      <c r="U2295" s="5">
        <f t="shared" ca="1" si="122"/>
        <v>46.236354625036284</v>
      </c>
      <c r="V2295" s="85">
        <v>46.65</v>
      </c>
      <c r="W2295" s="36">
        <f t="shared" ca="1" si="123"/>
        <v>-8.8669962478824041E-3</v>
      </c>
      <c r="X2295" s="32">
        <f t="shared" si="18"/>
        <v>0.99309142653032023</v>
      </c>
      <c r="Y2295" s="72">
        <f t="shared" ca="1" si="124"/>
        <v>28731.86640182824</v>
      </c>
      <c r="Z2295" s="16">
        <v>28799.999272000001</v>
      </c>
      <c r="AA2295" s="36">
        <f t="shared" ca="1" si="125"/>
        <v>-2.3657247185419708E-3</v>
      </c>
      <c r="AB2295" s="72"/>
      <c r="AC2295" s="16"/>
      <c r="AD2295" s="36"/>
      <c r="AE2295" s="34">
        <f t="shared" si="144"/>
        <v>11</v>
      </c>
      <c r="AH2295" s="25" t="str">
        <f t="shared" ca="1" si="7"/>
        <v>-</v>
      </c>
      <c r="AI2295" s="15">
        <f t="shared" ca="1" si="8"/>
        <v>15.068757675330557</v>
      </c>
      <c r="AJ2295" s="15">
        <f t="shared" ca="1" si="9"/>
        <v>14.884170098286509</v>
      </c>
      <c r="AK2295" s="17">
        <f t="shared" ca="1" si="10"/>
        <v>6.3235509490460848E-2</v>
      </c>
      <c r="AL2295" s="17">
        <f t="shared" ca="1" si="11"/>
        <v>5.1298419994362063E-2</v>
      </c>
      <c r="AM2295" s="26">
        <f t="shared" ca="1" si="12"/>
        <v>1</v>
      </c>
      <c r="AN2295" s="26">
        <f t="shared" ca="1" si="13"/>
        <v>1</v>
      </c>
      <c r="AO2295" s="25">
        <f t="shared" si="20"/>
        <v>0</v>
      </c>
      <c r="AP2295" s="26">
        <f t="shared" si="21"/>
        <v>0</v>
      </c>
      <c r="AQ2295" s="25">
        <f t="shared" si="22"/>
        <v>0</v>
      </c>
      <c r="AR2295" s="26">
        <f t="shared" si="23"/>
        <v>1</v>
      </c>
      <c r="AT2295" s="74"/>
      <c r="AU2295">
        <f t="shared" si="121"/>
        <v>143999.99635999999</v>
      </c>
      <c r="AY2295">
        <v>5760</v>
      </c>
      <c r="AZ2295">
        <v>6450</v>
      </c>
      <c r="BA2295">
        <f t="shared" si="107"/>
        <v>64500</v>
      </c>
      <c r="BL2295" s="16">
        <v>25.8</v>
      </c>
      <c r="BM2295">
        <f t="shared" si="108"/>
        <v>258</v>
      </c>
    </row>
    <row r="2296" spans="1:65" x14ac:dyDescent="0.2">
      <c r="A2296" s="40">
        <v>41402</v>
      </c>
      <c r="B2296" s="13">
        <v>14</v>
      </c>
      <c r="C2296" s="14">
        <v>15.1</v>
      </c>
      <c r="D2296" s="31">
        <f t="shared" si="14"/>
        <v>660.68168898786621</v>
      </c>
      <c r="E2296" s="31">
        <f t="shared" si="15"/>
        <v>940.37880897209948</v>
      </c>
      <c r="F2296" s="16">
        <f t="shared" si="0"/>
        <v>1601.0604979599657</v>
      </c>
      <c r="G2296" s="16">
        <f t="shared" si="1"/>
        <v>14.646082200633479</v>
      </c>
      <c r="H2296" s="17">
        <f t="shared" si="2"/>
        <v>7.2847682119205226E-2</v>
      </c>
      <c r="I2296">
        <v>12.66</v>
      </c>
      <c r="J2296" s="32">
        <f t="shared" si="16"/>
        <v>1.0123986250430834</v>
      </c>
      <c r="K2296" s="72">
        <f t="shared" ca="1" si="83"/>
        <v>293.66871913072276</v>
      </c>
      <c r="L2296" s="16">
        <v>292.959991</v>
      </c>
      <c r="M2296" s="21">
        <f t="shared" ca="1" si="84"/>
        <v>2.419197680555504E-3</v>
      </c>
      <c r="N2296" s="72"/>
      <c r="O2296" s="16"/>
      <c r="P2296" s="21"/>
      <c r="Q2296" s="33">
        <f t="shared" si="17"/>
        <v>0.98760137495691658</v>
      </c>
      <c r="R2296" s="5">
        <f t="shared" ca="1" si="109"/>
        <v>24.089015574094219</v>
      </c>
      <c r="S2296" s="31">
        <v>23.620000999999998</v>
      </c>
      <c r="T2296" s="75">
        <f t="shared" ca="1" si="110"/>
        <v>1.9856670374155391E-2</v>
      </c>
      <c r="U2296" s="5">
        <f t="shared" ca="1" si="122"/>
        <v>45.661524105097179</v>
      </c>
      <c r="V2296" s="85">
        <v>46.4</v>
      </c>
      <c r="W2296" s="36">
        <f t="shared" ca="1" si="123"/>
        <v>-1.591542876945732E-2</v>
      </c>
      <c r="X2296" s="32">
        <f t="shared" si="18"/>
        <v>1.0247972500861668</v>
      </c>
      <c r="Y2296" s="72">
        <f t="shared" ca="1" si="124"/>
        <v>29442.399854413867</v>
      </c>
      <c r="Z2296" s="16">
        <v>29149.999263999998</v>
      </c>
      <c r="AA2296" s="36">
        <f t="shared" ca="1" si="125"/>
        <v>1.003089529319408E-2</v>
      </c>
      <c r="AB2296" s="72"/>
      <c r="AC2296" s="16"/>
      <c r="AD2296" s="36"/>
      <c r="AE2296" s="34">
        <f t="shared" si="144"/>
        <v>10</v>
      </c>
      <c r="AH2296" s="25" t="str">
        <f t="shared" ca="1" si="7"/>
        <v>-</v>
      </c>
      <c r="AI2296" s="15">
        <f t="shared" ca="1" si="8"/>
        <v>15.072649956876752</v>
      </c>
      <c r="AJ2296" s="15">
        <f t="shared" ca="1" si="9"/>
        <v>14.899653913649001</v>
      </c>
      <c r="AK2296" s="17">
        <f t="shared" ca="1" si="10"/>
        <v>6.5095404562276415E-2</v>
      </c>
      <c r="AL2296" s="17">
        <f t="shared" ca="1" si="11"/>
        <v>5.2461569618337811E-2</v>
      </c>
      <c r="AM2296" s="26">
        <f t="shared" ca="1" si="12"/>
        <v>1</v>
      </c>
      <c r="AN2296" s="26">
        <f t="shared" ca="1" si="13"/>
        <v>1</v>
      </c>
      <c r="AO2296" s="25">
        <f t="shared" si="20"/>
        <v>0</v>
      </c>
      <c r="AP2296" s="26">
        <f t="shared" si="21"/>
        <v>0</v>
      </c>
      <c r="AQ2296" s="25">
        <f t="shared" si="22"/>
        <v>0</v>
      </c>
      <c r="AR2296" s="26">
        <f t="shared" si="23"/>
        <v>1</v>
      </c>
      <c r="AT2296" s="74"/>
      <c r="AU2296">
        <f t="shared" si="121"/>
        <v>145749.99631999998</v>
      </c>
      <c r="AY2296">
        <v>5830</v>
      </c>
      <c r="AZ2296">
        <v>6500</v>
      </c>
      <c r="BA2296">
        <f t="shared" si="107"/>
        <v>65000</v>
      </c>
      <c r="BL2296" s="16">
        <v>26</v>
      </c>
      <c r="BM2296">
        <f t="shared" si="108"/>
        <v>260</v>
      </c>
    </row>
    <row r="2297" spans="1:65" x14ac:dyDescent="0.2">
      <c r="A2297" s="44">
        <v>41403</v>
      </c>
      <c r="B2297" s="45">
        <v>14.2</v>
      </c>
      <c r="C2297" s="54">
        <v>15.35</v>
      </c>
      <c r="D2297" s="31">
        <f t="shared" si="14"/>
        <v>594.61352008907954</v>
      </c>
      <c r="E2297" s="31">
        <f t="shared" si="15"/>
        <v>1001.6340649047494</v>
      </c>
      <c r="F2297" s="31">
        <f t="shared" si="0"/>
        <v>1596.2475849938289</v>
      </c>
      <c r="G2297" s="31">
        <f t="shared" si="1"/>
        <v>14.921616862865866</v>
      </c>
      <c r="H2297" s="55">
        <f t="shared" si="2"/>
        <v>7.4918566775244333E-2</v>
      </c>
      <c r="I2297" s="1">
        <v>13.13</v>
      </c>
      <c r="J2297" s="32">
        <f t="shared" si="16"/>
        <v>1.0157502267695253</v>
      </c>
      <c r="K2297" s="72">
        <f t="shared" ca="1" si="83"/>
        <v>298.28190720070717</v>
      </c>
      <c r="L2297" s="31">
        <v>298.23998999999998</v>
      </c>
      <c r="M2297" s="21">
        <f t="shared" ca="1" si="84"/>
        <v>1.4054855858595388E-4</v>
      </c>
      <c r="N2297" s="72"/>
      <c r="O2297" s="16"/>
      <c r="P2297" s="21"/>
      <c r="Q2297" s="33">
        <f t="shared" si="17"/>
        <v>0.98424977323047469</v>
      </c>
      <c r="R2297" s="5">
        <f t="shared" ca="1" si="109"/>
        <v>23.708620405056624</v>
      </c>
      <c r="S2297" s="31">
        <v>23.139999</v>
      </c>
      <c r="T2297" s="75">
        <f t="shared" ca="1" si="110"/>
        <v>2.4573095489616267E-2</v>
      </c>
      <c r="U2297" s="5">
        <f t="shared" ca="1" si="122"/>
        <v>44.940806125152612</v>
      </c>
      <c r="V2297" s="85">
        <v>45.51</v>
      </c>
      <c r="W2297" s="36">
        <f t="shared" ca="1" si="123"/>
        <v>-1.2507006698470357E-2</v>
      </c>
      <c r="X2297" s="32">
        <f t="shared" si="18"/>
        <v>1.0315004535390506</v>
      </c>
      <c r="Y2297" s="72">
        <f t="shared" ca="1" si="124"/>
        <v>30367.850068299191</v>
      </c>
      <c r="Z2297" s="16">
        <v>30249.999236</v>
      </c>
      <c r="AA2297" s="36">
        <f t="shared" ca="1" si="125"/>
        <v>3.8958953810133939E-3</v>
      </c>
      <c r="AB2297" s="72"/>
      <c r="AC2297" s="16"/>
      <c r="AD2297" s="36"/>
      <c r="AE2297" s="81">
        <f t="shared" si="144"/>
        <v>9</v>
      </c>
      <c r="AH2297" s="25" t="str">
        <f t="shared" ca="1" si="7"/>
        <v>-</v>
      </c>
      <c r="AI2297" s="15">
        <f t="shared" ca="1" si="8"/>
        <v>15.111435065751509</v>
      </c>
      <c r="AJ2297" s="15">
        <f t="shared" ca="1" si="9"/>
        <v>14.912468048084584</v>
      </c>
      <c r="AK2297" s="17">
        <f t="shared" ca="1" si="10"/>
        <v>6.9222375722831783E-2</v>
      </c>
      <c r="AL2297" s="17">
        <f t="shared" ca="1" si="11"/>
        <v>5.602457705671595E-2</v>
      </c>
      <c r="AM2297" s="26">
        <f t="shared" ca="1" si="12"/>
        <v>1</v>
      </c>
      <c r="AN2297" s="26">
        <f t="shared" ca="1" si="13"/>
        <v>1</v>
      </c>
      <c r="AO2297" s="25">
        <f t="shared" si="20"/>
        <v>0</v>
      </c>
      <c r="AP2297" s="26">
        <f t="shared" si="21"/>
        <v>0</v>
      </c>
      <c r="AQ2297" s="25">
        <f t="shared" si="22"/>
        <v>0</v>
      </c>
      <c r="AR2297" s="26">
        <f t="shared" si="23"/>
        <v>1</v>
      </c>
      <c r="AT2297" s="74"/>
      <c r="AU2297">
        <f t="shared" si="121"/>
        <v>151249.99617999999</v>
      </c>
      <c r="AY2297">
        <v>6050</v>
      </c>
      <c r="AZ2297">
        <v>6700</v>
      </c>
      <c r="BA2297">
        <f t="shared" si="107"/>
        <v>67000</v>
      </c>
      <c r="BL2297" s="16">
        <v>26.8</v>
      </c>
      <c r="BM2297">
        <f t="shared" si="108"/>
        <v>268</v>
      </c>
    </row>
    <row r="2298" spans="1:65" x14ac:dyDescent="0.2">
      <c r="A2298" s="44">
        <v>41404</v>
      </c>
      <c r="B2298" s="45">
        <v>13.85</v>
      </c>
      <c r="C2298" s="54">
        <v>15.1</v>
      </c>
      <c r="D2298" s="31">
        <f t="shared" si="14"/>
        <v>528.54535119029288</v>
      </c>
      <c r="E2298" s="31">
        <f t="shared" si="15"/>
        <v>1062.7525012801741</v>
      </c>
      <c r="F2298" s="31">
        <f t="shared" si="0"/>
        <v>1591.297852470467</v>
      </c>
      <c r="G2298" s="31">
        <f t="shared" si="1"/>
        <v>14.684815823158331</v>
      </c>
      <c r="H2298" s="55">
        <f t="shared" si="2"/>
        <v>8.2781456953642363E-2</v>
      </c>
      <c r="I2298" s="1">
        <v>12.59</v>
      </c>
      <c r="J2298" s="32">
        <f t="shared" si="16"/>
        <v>0.98107869080951993</v>
      </c>
      <c r="K2298" s="72">
        <f t="shared" ca="1" si="83"/>
        <v>292.62609274281897</v>
      </c>
      <c r="L2298" s="31">
        <v>295.35998499999999</v>
      </c>
      <c r="M2298" s="21">
        <f t="shared" ca="1" si="84"/>
        <v>-9.2561362270553536E-3</v>
      </c>
      <c r="N2298" s="72"/>
      <c r="O2298" s="16"/>
      <c r="P2298" s="21"/>
      <c r="Q2298" s="33">
        <f t="shared" si="17"/>
        <v>1.0189213091904801</v>
      </c>
      <c r="R2298" s="5">
        <f t="shared" ca="1" si="109"/>
        <v>24.156212184267794</v>
      </c>
      <c r="S2298" s="31">
        <v>23.379999000000002</v>
      </c>
      <c r="T2298" s="75">
        <f t="shared" ca="1" si="110"/>
        <v>3.3199880986641291E-2</v>
      </c>
      <c r="U2298" s="5">
        <f t="shared" ca="1" si="122"/>
        <v>45.789577333423942</v>
      </c>
      <c r="V2298" s="85">
        <v>45.94</v>
      </c>
      <c r="W2298" s="36">
        <f t="shared" ca="1" si="123"/>
        <v>-3.274328832739563E-3</v>
      </c>
      <c r="X2298" s="32">
        <f t="shared" si="18"/>
        <v>0.96215738161903996</v>
      </c>
      <c r="Y2298" s="72">
        <f t="shared" ca="1" si="124"/>
        <v>29216.728136231141</v>
      </c>
      <c r="Z2298" s="16">
        <v>29699.999250000001</v>
      </c>
      <c r="AA2298" s="36">
        <f t="shared" ca="1" si="125"/>
        <v>-1.6271755083255103E-2</v>
      </c>
      <c r="AB2298" s="72"/>
      <c r="AC2298" s="16"/>
      <c r="AD2298" s="36"/>
      <c r="AE2298" s="81">
        <f t="shared" si="144"/>
        <v>8</v>
      </c>
      <c r="AH2298" s="25" t="str">
        <f t="shared" ca="1" si="7"/>
        <v>-</v>
      </c>
      <c r="AI2298" s="15">
        <f t="shared" ca="1" si="8"/>
        <v>15.134746425535411</v>
      </c>
      <c r="AJ2298" s="15">
        <f t="shared" ca="1" si="9"/>
        <v>14.921405492285086</v>
      </c>
      <c r="AK2298" s="17">
        <f t="shared" ca="1" si="10"/>
        <v>7.2804231451664647E-2</v>
      </c>
      <c r="AL2298" s="17">
        <f t="shared" ca="1" si="11"/>
        <v>6.0126989544890021E-2</v>
      </c>
      <c r="AM2298" s="26">
        <f t="shared" ca="1" si="12"/>
        <v>1</v>
      </c>
      <c r="AN2298" s="26">
        <f t="shared" ca="1" si="13"/>
        <v>1</v>
      </c>
      <c r="AO2298" s="25">
        <f t="shared" si="20"/>
        <v>0</v>
      </c>
      <c r="AP2298" s="26">
        <f t="shared" si="21"/>
        <v>0</v>
      </c>
      <c r="AQ2298" s="25">
        <f t="shared" si="22"/>
        <v>0</v>
      </c>
      <c r="AR2298" s="26">
        <f t="shared" si="23"/>
        <v>1</v>
      </c>
      <c r="AT2298" s="74"/>
      <c r="AU2298">
        <f t="shared" si="121"/>
        <v>148499.99625</v>
      </c>
      <c r="AY2298">
        <v>5940</v>
      </c>
      <c r="AZ2298">
        <v>6625</v>
      </c>
      <c r="BA2298">
        <f t="shared" si="107"/>
        <v>66250</v>
      </c>
      <c r="BL2298" s="16">
        <v>26.5</v>
      </c>
      <c r="BM2298">
        <f t="shared" si="108"/>
        <v>265</v>
      </c>
    </row>
    <row r="2299" spans="1:65" x14ac:dyDescent="0.2">
      <c r="A2299" s="44">
        <v>41407</v>
      </c>
      <c r="B2299" s="45">
        <v>13.65</v>
      </c>
      <c r="C2299" s="54">
        <v>15.1</v>
      </c>
      <c r="D2299" s="31">
        <f t="shared" si="14"/>
        <v>462.47718229150627</v>
      </c>
      <c r="E2299" s="31">
        <f t="shared" si="15"/>
        <v>1123.3514508992598</v>
      </c>
      <c r="F2299" s="31">
        <f t="shared" si="0"/>
        <v>1585.8286331907661</v>
      </c>
      <c r="G2299" s="31">
        <f t="shared" si="1"/>
        <v>14.677134691424115</v>
      </c>
      <c r="H2299" s="55">
        <f t="shared" si="2"/>
        <v>9.6026490066225101E-2</v>
      </c>
      <c r="I2299" s="1">
        <v>12.55</v>
      </c>
      <c r="J2299" s="32">
        <f t="shared" si="16"/>
        <v>0.99604177638604297</v>
      </c>
      <c r="K2299" s="72">
        <f t="shared" ca="1" si="83"/>
        <v>291.45593067375461</v>
      </c>
      <c r="L2299" s="31">
        <v>294.07998700000002</v>
      </c>
      <c r="M2299" s="21">
        <f t="shared" ca="1" si="84"/>
        <v>-8.9229340391850896E-3</v>
      </c>
      <c r="N2299" s="72"/>
      <c r="O2299" s="16"/>
      <c r="P2299" s="21"/>
      <c r="Q2299" s="33">
        <f t="shared" si="17"/>
        <v>1.003958223613957</v>
      </c>
      <c r="R2299" s="5">
        <f t="shared" ca="1" si="109"/>
        <v>24.250817574506364</v>
      </c>
      <c r="S2299" s="31">
        <v>23.52</v>
      </c>
      <c r="T2299" s="75">
        <f t="shared" ca="1" si="110"/>
        <v>3.1072175786835219E-2</v>
      </c>
      <c r="U2299" s="5">
        <f t="shared" ca="1" si="122"/>
        <v>45.969248888661966</v>
      </c>
      <c r="V2299" s="85">
        <v>46.28</v>
      </c>
      <c r="W2299" s="36">
        <f t="shared" ca="1" si="123"/>
        <v>-6.7145875397155459E-3</v>
      </c>
      <c r="X2299" s="32">
        <f t="shared" si="18"/>
        <v>0.99208355277208604</v>
      </c>
      <c r="Y2299" s="72">
        <f t="shared" ca="1" si="124"/>
        <v>28983.527827537535</v>
      </c>
      <c r="Z2299" s="16">
        <v>29299.999260000001</v>
      </c>
      <c r="AA2299" s="36">
        <f t="shared" ca="1" si="125"/>
        <v>-1.0801073053080534E-2</v>
      </c>
      <c r="AB2299" s="72"/>
      <c r="AC2299" s="16"/>
      <c r="AD2299" s="36"/>
      <c r="AE2299" s="81">
        <f t="shared" si="144"/>
        <v>7</v>
      </c>
      <c r="AH2299" s="25" t="str">
        <f t="shared" ca="1" si="7"/>
        <v>-</v>
      </c>
      <c r="AI2299" s="15">
        <f t="shared" ca="1" si="8"/>
        <v>15.171193712785193</v>
      </c>
      <c r="AJ2299" s="15">
        <f t="shared" ca="1" si="9"/>
        <v>14.932055080774228</v>
      </c>
      <c r="AK2299" s="17">
        <f t="shared" ca="1" si="10"/>
        <v>7.7879684714068295E-2</v>
      </c>
      <c r="AL2299" s="17">
        <f t="shared" ca="1" si="11"/>
        <v>6.2966442793076699E-2</v>
      </c>
      <c r="AM2299" s="26">
        <f t="shared" ca="1" si="12"/>
        <v>1</v>
      </c>
      <c r="AN2299" s="26">
        <f t="shared" ca="1" si="13"/>
        <v>1</v>
      </c>
      <c r="AO2299" s="25">
        <f t="shared" si="20"/>
        <v>0</v>
      </c>
      <c r="AP2299" s="26">
        <f t="shared" si="21"/>
        <v>0</v>
      </c>
      <c r="AQ2299" s="25">
        <f t="shared" si="22"/>
        <v>0</v>
      </c>
      <c r="AR2299" s="26">
        <f t="shared" si="23"/>
        <v>1</v>
      </c>
      <c r="AT2299" s="74"/>
      <c r="AU2299">
        <f t="shared" si="121"/>
        <v>146499.9963</v>
      </c>
      <c r="AY2299">
        <v>5860</v>
      </c>
      <c r="AZ2299">
        <v>6525</v>
      </c>
      <c r="BA2299">
        <f t="shared" si="107"/>
        <v>65250</v>
      </c>
      <c r="BL2299" s="16">
        <v>26.1</v>
      </c>
      <c r="BM2299">
        <f t="shared" si="108"/>
        <v>261</v>
      </c>
    </row>
    <row r="2300" spans="1:65" x14ac:dyDescent="0.2">
      <c r="A2300" s="40">
        <v>41408</v>
      </c>
      <c r="B2300" s="13">
        <v>13.55</v>
      </c>
      <c r="C2300" s="14">
        <v>15.05</v>
      </c>
      <c r="D2300" s="31">
        <f t="shared" si="14"/>
        <v>396.40901339271966</v>
      </c>
      <c r="E2300" s="31">
        <f t="shared" si="15"/>
        <v>1183.0753254335934</v>
      </c>
      <c r="F2300" s="16">
        <f t="shared" si="0"/>
        <v>1579.484338826313</v>
      </c>
      <c r="G2300" s="16">
        <f t="shared" si="1"/>
        <v>14.673539464448933</v>
      </c>
      <c r="H2300" s="17">
        <f t="shared" si="2"/>
        <v>9.9667774086378724E-2</v>
      </c>
      <c r="I2300">
        <v>12.77</v>
      </c>
      <c r="J2300" s="32">
        <f t="shared" si="16"/>
        <v>0.99575540782017169</v>
      </c>
      <c r="K2300" s="72">
        <f t="shared" ca="1" si="83"/>
        <v>290.20698746993008</v>
      </c>
      <c r="L2300" s="16">
        <v>291.20001200000002</v>
      </c>
      <c r="M2300" s="21">
        <f t="shared" ca="1" si="84"/>
        <v>-3.4101115698784074E-3</v>
      </c>
      <c r="N2300" s="72"/>
      <c r="O2300" s="16"/>
      <c r="P2300" s="21"/>
      <c r="Q2300" s="33">
        <f t="shared" si="17"/>
        <v>1.0042445921798284</v>
      </c>
      <c r="R2300" s="5">
        <f t="shared" ca="1" si="109"/>
        <v>24.35273785984268</v>
      </c>
      <c r="S2300" s="31">
        <v>23.74</v>
      </c>
      <c r="T2300" s="75">
        <f t="shared" ca="1" si="110"/>
        <v>2.581035635394615E-2</v>
      </c>
      <c r="U2300" s="5">
        <f t="shared" ca="1" si="122"/>
        <v>46.162789145809704</v>
      </c>
      <c r="V2300" s="85">
        <v>46.63</v>
      </c>
      <c r="W2300" s="36">
        <f t="shared" ca="1" si="123"/>
        <v>-1.0019533651947214E-2</v>
      </c>
      <c r="X2300" s="32">
        <f t="shared" si="18"/>
        <v>0.99151081564034338</v>
      </c>
      <c r="Y2300" s="72">
        <f t="shared" ca="1" si="124"/>
        <v>28735.590012823119</v>
      </c>
      <c r="Z2300" s="16">
        <v>28899.99927</v>
      </c>
      <c r="AA2300" s="36">
        <f t="shared" ca="1" si="125"/>
        <v>-5.6889017761169482E-3</v>
      </c>
      <c r="AB2300" s="72"/>
      <c r="AC2300" s="16"/>
      <c r="AD2300" s="36"/>
      <c r="AE2300" s="34">
        <f t="shared" si="144"/>
        <v>6</v>
      </c>
      <c r="AH2300" s="25" t="str">
        <f t="shared" ca="1" si="7"/>
        <v>-</v>
      </c>
      <c r="AI2300" s="15">
        <f t="shared" ca="1" si="8"/>
        <v>15.076804885517353</v>
      </c>
      <c r="AJ2300" s="15">
        <f t="shared" ca="1" si="9"/>
        <v>14.93834940194513</v>
      </c>
      <c r="AK2300" s="17">
        <f t="shared" ca="1" si="10"/>
        <v>8.2785294776402327E-2</v>
      </c>
      <c r="AL2300" s="17">
        <f t="shared" ca="1" si="11"/>
        <v>6.6090088611363562E-2</v>
      </c>
      <c r="AM2300" s="26">
        <f t="shared" ca="1" si="12"/>
        <v>1</v>
      </c>
      <c r="AN2300" s="26">
        <f t="shared" ca="1" si="13"/>
        <v>1</v>
      </c>
      <c r="AO2300" s="25">
        <f t="shared" si="20"/>
        <v>0</v>
      </c>
      <c r="AP2300" s="26">
        <f t="shared" si="21"/>
        <v>0</v>
      </c>
      <c r="AQ2300" s="25">
        <f t="shared" si="22"/>
        <v>0</v>
      </c>
      <c r="AR2300" s="26">
        <f t="shared" si="23"/>
        <v>1</v>
      </c>
      <c r="AT2300" s="74"/>
      <c r="AU2300">
        <f t="shared" si="121"/>
        <v>144499.99635</v>
      </c>
      <c r="AY2300">
        <v>5780</v>
      </c>
      <c r="AZ2300">
        <v>6450</v>
      </c>
      <c r="BA2300">
        <f t="shared" si="107"/>
        <v>64500</v>
      </c>
      <c r="BL2300" s="16">
        <v>25.8</v>
      </c>
      <c r="BM2300">
        <f t="shared" si="108"/>
        <v>258</v>
      </c>
    </row>
    <row r="2301" spans="1:65" x14ac:dyDescent="0.2">
      <c r="A2301" s="44">
        <v>41409</v>
      </c>
      <c r="B2301" s="45">
        <v>13.7</v>
      </c>
      <c r="C2301" s="54">
        <v>15.15</v>
      </c>
      <c r="D2301" s="31">
        <f t="shared" si="14"/>
        <v>330.34084449393305</v>
      </c>
      <c r="E2301" s="31">
        <f t="shared" si="15"/>
        <v>1242.558627000275</v>
      </c>
      <c r="F2301" s="31">
        <f t="shared" si="0"/>
        <v>1572.899471494208</v>
      </c>
      <c r="G2301" s="31">
        <f t="shared" si="1"/>
        <v>14.845470541381026</v>
      </c>
      <c r="H2301" s="55">
        <f t="shared" si="2"/>
        <v>9.5709570957095758E-2</v>
      </c>
      <c r="I2301" s="31">
        <v>12.81</v>
      </c>
      <c r="J2301" s="32">
        <f t="shared" si="16"/>
        <v>1.0074992361282267</v>
      </c>
      <c r="K2301" s="72">
        <f t="shared" ca="1" si="83"/>
        <v>292.37139831301579</v>
      </c>
      <c r="L2301" s="31">
        <v>293.60000600000001</v>
      </c>
      <c r="M2301" s="21">
        <f t="shared" ca="1" si="84"/>
        <v>-4.1846310009415293E-3</v>
      </c>
      <c r="N2301" s="72"/>
      <c r="O2301" s="16"/>
      <c r="P2301" s="21"/>
      <c r="Q2301" s="33">
        <f t="shared" si="17"/>
        <v>0.99250076387177344</v>
      </c>
      <c r="R2301" s="5">
        <f t="shared" ca="1" si="109"/>
        <v>24.16910403323044</v>
      </c>
      <c r="S2301" s="31">
        <v>23.559999000000001</v>
      </c>
      <c r="T2301" s="75">
        <f t="shared" ca="1" si="110"/>
        <v>2.5853355648717914E-2</v>
      </c>
      <c r="U2301" s="5">
        <f t="shared" ca="1" si="122"/>
        <v>45.815034938393666</v>
      </c>
      <c r="V2301" s="85">
        <v>46.31</v>
      </c>
      <c r="W2301" s="36">
        <f t="shared" ca="1" si="123"/>
        <v>-1.0688081658525946E-2</v>
      </c>
      <c r="X2301" s="32">
        <f t="shared" si="18"/>
        <v>1.0149984722564531</v>
      </c>
      <c r="Y2301" s="72">
        <f t="shared" ca="1" si="124"/>
        <v>29164.660418485084</v>
      </c>
      <c r="Z2301" s="16">
        <v>29299.999260000001</v>
      </c>
      <c r="AA2301" s="36">
        <f t="shared" ca="1" si="125"/>
        <v>-4.6190732059054858E-3</v>
      </c>
      <c r="AB2301" s="72"/>
      <c r="AC2301" s="16"/>
      <c r="AD2301" s="36"/>
      <c r="AE2301" s="81">
        <f t="shared" si="144"/>
        <v>5</v>
      </c>
      <c r="AH2301" s="25" t="str">
        <f t="shared" ca="1" si="7"/>
        <v>-</v>
      </c>
      <c r="AI2301" s="15">
        <f t="shared" ca="1" si="8"/>
        <v>15.083524000786429</v>
      </c>
      <c r="AJ2301" s="15">
        <f t="shared" ca="1" si="9"/>
        <v>14.928506184783794</v>
      </c>
      <c r="AK2301" s="17">
        <f t="shared" ca="1" si="10"/>
        <v>8.6991923492965251E-2</v>
      </c>
      <c r="AL2301" s="17">
        <f t="shared" ca="1" si="11"/>
        <v>6.862226147150674E-2</v>
      </c>
      <c r="AM2301" s="26">
        <f t="shared" ca="1" si="12"/>
        <v>1</v>
      </c>
      <c r="AN2301" s="26">
        <f t="shared" ca="1" si="13"/>
        <v>1</v>
      </c>
      <c r="AO2301" s="25">
        <f t="shared" si="20"/>
        <v>0</v>
      </c>
      <c r="AP2301" s="26">
        <f t="shared" si="21"/>
        <v>0</v>
      </c>
      <c r="AQ2301" s="25">
        <f t="shared" si="22"/>
        <v>0</v>
      </c>
      <c r="AR2301" s="26">
        <f t="shared" si="23"/>
        <v>1</v>
      </c>
      <c r="AT2301" s="74"/>
      <c r="AU2301">
        <f t="shared" si="121"/>
        <v>146499.9963</v>
      </c>
      <c r="AY2301">
        <v>5860</v>
      </c>
      <c r="AZ2301">
        <v>6550</v>
      </c>
      <c r="BA2301">
        <f t="shared" si="107"/>
        <v>65500</v>
      </c>
      <c r="BL2301" s="16">
        <v>26.2</v>
      </c>
      <c r="BM2301">
        <f t="shared" si="108"/>
        <v>262</v>
      </c>
    </row>
    <row r="2302" spans="1:65" x14ac:dyDescent="0.2">
      <c r="A2302" s="40">
        <v>41410</v>
      </c>
      <c r="B2302" s="13">
        <v>13.95</v>
      </c>
      <c r="C2302" s="14">
        <v>15.35</v>
      </c>
      <c r="D2302" s="31">
        <f t="shared" si="14"/>
        <v>264.27267559514644</v>
      </c>
      <c r="E2302" s="31">
        <f t="shared" si="15"/>
        <v>1302.3034397998379</v>
      </c>
      <c r="F2302" s="16">
        <f t="shared" si="0"/>
        <v>1566.5761153949843</v>
      </c>
      <c r="G2302" s="16">
        <f t="shared" si="1"/>
        <v>15.113827788386828</v>
      </c>
      <c r="H2302" s="17">
        <f t="shared" si="2"/>
        <v>9.1205211726384405E-2</v>
      </c>
      <c r="I2302">
        <v>13.07</v>
      </c>
      <c r="J2302" s="32">
        <f t="shared" si="16"/>
        <v>1.0139838460423549</v>
      </c>
      <c r="K2302" s="72">
        <f t="shared" ca="1" si="83"/>
        <v>296.44778885915059</v>
      </c>
      <c r="L2302" s="16">
        <v>296.16000400000001</v>
      </c>
      <c r="M2302" s="21">
        <f t="shared" ca="1" si="84"/>
        <v>9.7172087811889924E-4</v>
      </c>
      <c r="N2302" s="72"/>
      <c r="O2302" s="16"/>
      <c r="P2302" s="21"/>
      <c r="Q2302" s="33">
        <f t="shared" si="17"/>
        <v>0.98601615395764508</v>
      </c>
      <c r="R2302" s="5">
        <f t="shared" ca="1" si="109"/>
        <v>23.83013423004008</v>
      </c>
      <c r="S2302" s="31">
        <v>23.32</v>
      </c>
      <c r="T2302" s="75">
        <f t="shared" ca="1" si="110"/>
        <v>2.1875395799317333E-2</v>
      </c>
      <c r="U2302" s="5">
        <f t="shared" ca="1" si="122"/>
        <v>45.172817979444602</v>
      </c>
      <c r="V2302" s="85">
        <v>45.81</v>
      </c>
      <c r="W2302" s="36">
        <f t="shared" ca="1" si="123"/>
        <v>-1.3909234240458418E-2</v>
      </c>
      <c r="X2302" s="32">
        <f t="shared" si="18"/>
        <v>1.0279676920847098</v>
      </c>
      <c r="Y2302" s="72">
        <f t="shared" ca="1" si="124"/>
        <v>29978.35556155736</v>
      </c>
      <c r="Z2302" s="16">
        <v>29849.999245999999</v>
      </c>
      <c r="AA2302" s="36">
        <f t="shared" ca="1" si="125"/>
        <v>4.3000441808909344E-3</v>
      </c>
      <c r="AB2302" s="72"/>
      <c r="AC2302" s="16"/>
      <c r="AD2302" s="36"/>
      <c r="AE2302" s="34">
        <f t="shared" si="144"/>
        <v>4</v>
      </c>
      <c r="AH2302" s="25" t="str">
        <f t="shared" ca="1" si="7"/>
        <v>-</v>
      </c>
      <c r="AI2302" s="15">
        <f t="shared" ca="1" si="8"/>
        <v>15.019896752614375</v>
      </c>
      <c r="AJ2302" s="15">
        <f t="shared" ca="1" si="9"/>
        <v>14.922179320548949</v>
      </c>
      <c r="AK2302" s="17">
        <f t="shared" ca="1" si="10"/>
        <v>9.0051511760828443E-2</v>
      </c>
      <c r="AL2302" s="17">
        <f t="shared" ca="1" si="11"/>
        <v>7.1278756035574597E-2</v>
      </c>
      <c r="AM2302" s="26">
        <f t="shared" ca="1" si="12"/>
        <v>1</v>
      </c>
      <c r="AN2302" s="26">
        <f t="shared" ca="1" si="13"/>
        <v>1</v>
      </c>
      <c r="AO2302" s="25">
        <f t="shared" si="20"/>
        <v>0</v>
      </c>
      <c r="AP2302" s="26">
        <f t="shared" si="21"/>
        <v>0</v>
      </c>
      <c r="AQ2302" s="25">
        <f t="shared" si="22"/>
        <v>0</v>
      </c>
      <c r="AR2302" s="26">
        <f t="shared" si="23"/>
        <v>1</v>
      </c>
      <c r="AT2302" s="74"/>
      <c r="AU2302">
        <f t="shared" si="121"/>
        <v>149249.99622999999</v>
      </c>
      <c r="AY2302">
        <v>5970</v>
      </c>
      <c r="AZ2302">
        <v>6650</v>
      </c>
      <c r="BA2302">
        <f t="shared" si="107"/>
        <v>66500</v>
      </c>
      <c r="BL2302" s="16">
        <v>26.6</v>
      </c>
      <c r="BM2302">
        <f t="shared" si="108"/>
        <v>266</v>
      </c>
    </row>
    <row r="2303" spans="1:65" x14ac:dyDescent="0.2">
      <c r="A2303" s="40">
        <v>41411</v>
      </c>
      <c r="B2303" s="13">
        <v>13.2</v>
      </c>
      <c r="C2303" s="14">
        <v>15.1</v>
      </c>
      <c r="D2303" s="31">
        <f t="shared" si="14"/>
        <v>198.20450669635983</v>
      </c>
      <c r="E2303" s="31">
        <f t="shared" si="15"/>
        <v>1362.3458473658361</v>
      </c>
      <c r="F2303" s="16">
        <f t="shared" si="0"/>
        <v>1560.550354062196</v>
      </c>
      <c r="G2303" s="16">
        <f t="shared" si="1"/>
        <v>14.858682209937792</v>
      </c>
      <c r="H2303" s="17">
        <f t="shared" si="2"/>
        <v>0.1258278145695364</v>
      </c>
      <c r="I2303">
        <v>12.45</v>
      </c>
      <c r="J2303" s="32">
        <f t="shared" si="16"/>
        <v>0.97933688242594275</v>
      </c>
      <c r="K2303" s="72">
        <f t="shared" ca="1" si="83"/>
        <v>290.31041748685612</v>
      </c>
      <c r="L2303" s="16">
        <v>288.48001099999999</v>
      </c>
      <c r="M2303" s="21">
        <f t="shared" ca="1" si="84"/>
        <v>6.3450028322972231E-3</v>
      </c>
      <c r="N2303" s="72"/>
      <c r="O2303" s="16"/>
      <c r="P2303" s="21"/>
      <c r="Q2303" s="33">
        <f t="shared" si="17"/>
        <v>1.0206631175740573</v>
      </c>
      <c r="R2303" s="5">
        <f t="shared" ca="1" si="109"/>
        <v>24.321525850451518</v>
      </c>
      <c r="S2303" s="31">
        <v>23.879999000000002</v>
      </c>
      <c r="T2303" s="75">
        <f t="shared" ca="1" si="110"/>
        <v>1.8489399871897683E-2</v>
      </c>
      <c r="U2303" s="5">
        <f t="shared" ca="1" si="122"/>
        <v>46.104650761768603</v>
      </c>
      <c r="V2303" s="85">
        <v>47.03</v>
      </c>
      <c r="W2303" s="36">
        <f t="shared" ca="1" si="123"/>
        <v>-1.9675722692566403E-2</v>
      </c>
      <c r="X2303" s="32">
        <f t="shared" si="18"/>
        <v>0.95867376485188549</v>
      </c>
      <c r="Y2303" s="72">
        <f t="shared" ca="1" si="124"/>
        <v>28737.571556253282</v>
      </c>
      <c r="Z2303" s="16">
        <v>28249.999285999998</v>
      </c>
      <c r="AA2303" s="36">
        <f t="shared" ca="1" si="125"/>
        <v>1.7259195843410614E-2</v>
      </c>
      <c r="AB2303" s="72"/>
      <c r="AC2303" s="16"/>
      <c r="AD2303" s="36"/>
      <c r="AE2303" s="34">
        <f t="shared" si="144"/>
        <v>3</v>
      </c>
      <c r="AH2303" s="25" t="str">
        <f t="shared" ca="1" si="7"/>
        <v>-</v>
      </c>
      <c r="AI2303" s="15">
        <f t="shared" ca="1" si="8"/>
        <v>14.907843832910533</v>
      </c>
      <c r="AJ2303" s="15">
        <f t="shared" ca="1" si="9"/>
        <v>14.930927667132798</v>
      </c>
      <c r="AK2303" s="17">
        <f t="shared" ca="1" si="10"/>
        <v>9.8536386393210454E-2</v>
      </c>
      <c r="AL2303" s="17">
        <f t="shared" ca="1" si="11"/>
        <v>7.6320413801009318E-2</v>
      </c>
      <c r="AM2303" s="26">
        <f t="shared" ca="1" si="12"/>
        <v>0</v>
      </c>
      <c r="AN2303" s="26">
        <f t="shared" ca="1" si="13"/>
        <v>1</v>
      </c>
      <c r="AO2303" s="25">
        <f t="shared" si="20"/>
        <v>0</v>
      </c>
      <c r="AP2303" s="26">
        <f t="shared" si="21"/>
        <v>0</v>
      </c>
      <c r="AQ2303" s="25">
        <f t="shared" si="22"/>
        <v>0</v>
      </c>
      <c r="AR2303" s="26">
        <f t="shared" si="23"/>
        <v>1</v>
      </c>
      <c r="AT2303" s="74"/>
      <c r="AU2303">
        <f t="shared" si="121"/>
        <v>141249.99643</v>
      </c>
      <c r="AY2303">
        <v>5650</v>
      </c>
      <c r="AZ2303">
        <v>6300</v>
      </c>
      <c r="BA2303">
        <f t="shared" si="107"/>
        <v>63000</v>
      </c>
      <c r="BL2303" s="16">
        <v>25.2</v>
      </c>
      <c r="BM2303">
        <f t="shared" si="108"/>
        <v>252</v>
      </c>
    </row>
    <row r="2304" spans="1:65" x14ac:dyDescent="0.2">
      <c r="A2304" s="44">
        <v>41414</v>
      </c>
      <c r="B2304" s="45">
        <v>13.3</v>
      </c>
      <c r="C2304" s="54">
        <v>15.1</v>
      </c>
      <c r="D2304" s="31">
        <f t="shared" si="14"/>
        <v>132.13633779757322</v>
      </c>
      <c r="E2304" s="31">
        <f t="shared" si="15"/>
        <v>1420.1008029594773</v>
      </c>
      <c r="F2304" s="31">
        <f t="shared" si="0"/>
        <v>1552.2371407570504</v>
      </c>
      <c r="G2304" s="31">
        <f t="shared" si="1"/>
        <v>14.946772505443574</v>
      </c>
      <c r="H2304" s="55">
        <f t="shared" si="2"/>
        <v>0.11920529801324498</v>
      </c>
      <c r="I2304" s="1">
        <v>13.02</v>
      </c>
      <c r="J2304" s="32">
        <f t="shared" si="16"/>
        <v>1.0005698547663742</v>
      </c>
      <c r="K2304" s="72">
        <f t="shared" ca="1" si="83"/>
        <v>290.46401014354041</v>
      </c>
      <c r="L2304" s="31">
        <v>292.32000699999998</v>
      </c>
      <c r="M2304" s="21">
        <f t="shared" ca="1" si="84"/>
        <v>-6.3491954434017556E-3</v>
      </c>
      <c r="N2304" s="72"/>
      <c r="O2304" s="16"/>
      <c r="P2304" s="21"/>
      <c r="Q2304" s="33">
        <f t="shared" si="17"/>
        <v>0.99943014523362583</v>
      </c>
      <c r="R2304" s="5">
        <f t="shared" ca="1" si="109"/>
        <v>24.306653487619585</v>
      </c>
      <c r="S2304" s="31">
        <v>23.58</v>
      </c>
      <c r="T2304" s="75">
        <f t="shared" ca="1" si="110"/>
        <v>3.0816517710754297E-2</v>
      </c>
      <c r="U2304" s="5">
        <f t="shared" ca="1" si="122"/>
        <v>46.076800293548729</v>
      </c>
      <c r="V2304" s="85">
        <v>46.39</v>
      </c>
      <c r="W2304" s="36">
        <f t="shared" ca="1" si="123"/>
        <v>-6.7514487271237702E-3</v>
      </c>
      <c r="X2304" s="32">
        <f t="shared" si="18"/>
        <v>1.0011397095327483</v>
      </c>
      <c r="Y2304" s="72">
        <f t="shared" ca="1" si="124"/>
        <v>28768.430575428301</v>
      </c>
      <c r="Z2304" s="16">
        <v>29049.999265999999</v>
      </c>
      <c r="AA2304" s="36">
        <f t="shared" ca="1" si="125"/>
        <v>-9.6925541372128148E-3</v>
      </c>
      <c r="AB2304" s="72"/>
      <c r="AC2304" s="16"/>
      <c r="AD2304" s="36"/>
      <c r="AE2304" s="81">
        <f t="shared" si="144"/>
        <v>2</v>
      </c>
      <c r="AH2304" s="25" t="str">
        <f t="shared" ca="1" si="7"/>
        <v>-</v>
      </c>
      <c r="AI2304" s="15">
        <f t="shared" ca="1" si="8"/>
        <v>14.856885285880619</v>
      </c>
      <c r="AJ2304" s="15">
        <f t="shared" ca="1" si="9"/>
        <v>14.929441818297461</v>
      </c>
      <c r="AK2304" s="17">
        <f t="shared" ca="1" si="10"/>
        <v>0.1046070265698109</v>
      </c>
      <c r="AL2304" s="17">
        <f t="shared" ca="1" si="11"/>
        <v>8.0565616721708935E-2</v>
      </c>
      <c r="AM2304" s="26">
        <f t="shared" ca="1" si="12"/>
        <v>0</v>
      </c>
      <c r="AN2304" s="26">
        <f t="shared" ca="1" si="13"/>
        <v>1</v>
      </c>
      <c r="AO2304" s="25">
        <f t="shared" si="20"/>
        <v>0</v>
      </c>
      <c r="AP2304" s="26">
        <f t="shared" si="21"/>
        <v>0</v>
      </c>
      <c r="AQ2304" s="25">
        <f t="shared" si="22"/>
        <v>0</v>
      </c>
      <c r="AR2304" s="26">
        <f t="shared" si="23"/>
        <v>1</v>
      </c>
      <c r="AT2304" s="74"/>
      <c r="AU2304">
        <f t="shared" si="121"/>
        <v>145249.99632999999</v>
      </c>
      <c r="AY2304">
        <v>5810</v>
      </c>
      <c r="AZ2304">
        <v>6450</v>
      </c>
      <c r="BA2304">
        <f t="shared" si="107"/>
        <v>64500</v>
      </c>
      <c r="BL2304" s="16">
        <v>25.8</v>
      </c>
      <c r="BM2304">
        <f t="shared" si="108"/>
        <v>258</v>
      </c>
    </row>
    <row r="2305" spans="1:65" x14ac:dyDescent="0.2">
      <c r="A2305" s="44">
        <v>41415</v>
      </c>
      <c r="B2305" s="45">
        <v>13.55</v>
      </c>
      <c r="C2305" s="54">
        <v>15.4</v>
      </c>
      <c r="D2305" s="31">
        <f t="shared" si="14"/>
        <v>66.06816889878661</v>
      </c>
      <c r="E2305" s="31">
        <f t="shared" si="15"/>
        <v>1478.2932960954947</v>
      </c>
      <c r="F2305" s="31">
        <f t="shared" si="0"/>
        <v>1544.3614649942813</v>
      </c>
      <c r="G2305" s="31">
        <f t="shared" si="1"/>
        <v>15.32085653829545</v>
      </c>
      <c r="H2305" s="55">
        <f t="shared" si="2"/>
        <v>0.12012987012987009</v>
      </c>
      <c r="I2305" s="1">
        <v>13.37</v>
      </c>
      <c r="J2305" s="32">
        <f t="shared" si="16"/>
        <v>1.0198270036435013</v>
      </c>
      <c r="K2305" s="72">
        <f t="shared" ca="1" si="83"/>
        <v>296.21096471113958</v>
      </c>
      <c r="L2305" s="31">
        <v>294.88000499999998</v>
      </c>
      <c r="M2305" s="21">
        <f t="shared" ca="1" si="84"/>
        <v>4.5135637838163998E-3</v>
      </c>
      <c r="N2305" s="72"/>
      <c r="O2305" s="16"/>
      <c r="P2305" s="21"/>
      <c r="Q2305" s="33">
        <f t="shared" si="17"/>
        <v>0.98017299635649857</v>
      </c>
      <c r="R2305" s="5">
        <f t="shared" ca="1" si="109"/>
        <v>23.82373287363442</v>
      </c>
      <c r="S2305" s="31">
        <v>23.370000999999998</v>
      </c>
      <c r="T2305" s="75">
        <f t="shared" ca="1" si="110"/>
        <v>1.9415141387217789E-2</v>
      </c>
      <c r="U2305" s="5">
        <f t="shared" ca="1" si="122"/>
        <v>45.161689223313033</v>
      </c>
      <c r="V2305" s="85">
        <v>46.06</v>
      </c>
      <c r="W2305" s="36">
        <f t="shared" ca="1" si="123"/>
        <v>-1.9503056376182572E-2</v>
      </c>
      <c r="X2305" s="32">
        <f t="shared" si="18"/>
        <v>1.0396540072870029</v>
      </c>
      <c r="Y2305" s="72">
        <f t="shared" ca="1" si="124"/>
        <v>29907.245712104719</v>
      </c>
      <c r="Z2305" s="16">
        <v>29499.999254999999</v>
      </c>
      <c r="AA2305" s="36">
        <f t="shared" ca="1" si="125"/>
        <v>1.3804964996251501E-2</v>
      </c>
      <c r="AB2305" s="72"/>
      <c r="AC2305" s="16"/>
      <c r="AD2305" s="36"/>
      <c r="AE2305" s="81">
        <f t="shared" si="144"/>
        <v>1</v>
      </c>
      <c r="AH2305" s="25" t="str">
        <f t="shared" ca="1" si="7"/>
        <v>-</v>
      </c>
      <c r="AI2305" s="15">
        <f t="shared" ca="1" si="8"/>
        <v>14.853422271241275</v>
      </c>
      <c r="AJ2305" s="15">
        <f t="shared" ca="1" si="9"/>
        <v>14.939294470733834</v>
      </c>
      <c r="AK2305" s="17">
        <f t="shared" ca="1" si="10"/>
        <v>0.1086242565804184</v>
      </c>
      <c r="AL2305" s="17">
        <f t="shared" ca="1" si="11"/>
        <v>8.4858299521224534E-2</v>
      </c>
      <c r="AM2305" s="26">
        <f t="shared" ca="1" si="12"/>
        <v>0</v>
      </c>
      <c r="AN2305" s="26">
        <f t="shared" ca="1" si="13"/>
        <v>1</v>
      </c>
      <c r="AO2305" s="25">
        <f t="shared" si="20"/>
        <v>0</v>
      </c>
      <c r="AP2305" s="26">
        <f t="shared" si="21"/>
        <v>0</v>
      </c>
      <c r="AQ2305" s="25">
        <f t="shared" si="22"/>
        <v>0</v>
      </c>
      <c r="AR2305" s="26">
        <f t="shared" si="23"/>
        <v>1</v>
      </c>
      <c r="AT2305" s="74"/>
      <c r="AU2305">
        <f t="shared" si="121"/>
        <v>147499.99627499998</v>
      </c>
      <c r="AY2305">
        <v>5900</v>
      </c>
      <c r="AZ2305">
        <v>6525</v>
      </c>
      <c r="BA2305">
        <f t="shared" si="107"/>
        <v>65250</v>
      </c>
      <c r="BL2305" s="16">
        <v>26.1</v>
      </c>
      <c r="BM2305">
        <f t="shared" si="108"/>
        <v>261</v>
      </c>
    </row>
    <row r="2306" spans="1:65" x14ac:dyDescent="0.2">
      <c r="A2306" s="41">
        <v>41416</v>
      </c>
      <c r="B2306" s="13">
        <v>15.3</v>
      </c>
      <c r="C2306" s="14">
        <v>16.399999999999999</v>
      </c>
      <c r="D2306" s="31">
        <f t="shared" si="14"/>
        <v>1536.4247044447518</v>
      </c>
      <c r="E2306" s="31">
        <f t="shared" si="15"/>
        <v>0</v>
      </c>
      <c r="F2306" s="16">
        <f t="shared" si="0"/>
        <v>1536.4247044447518</v>
      </c>
      <c r="G2306" s="16">
        <f t="shared" si="1"/>
        <v>15.3</v>
      </c>
      <c r="H2306" s="17">
        <f t="shared" si="2"/>
        <v>6.7073170731707155E-2</v>
      </c>
      <c r="I2306">
        <v>13.82</v>
      </c>
      <c r="J2306" s="32">
        <f t="shared" si="16"/>
        <v>0.99350649350649367</v>
      </c>
      <c r="K2306" s="72">
        <f t="shared" ca="1" si="83"/>
        <v>294.27551937596223</v>
      </c>
      <c r="L2306" s="16">
        <v>298.07998700000002</v>
      </c>
      <c r="M2306" s="21">
        <f t="shared" ca="1" si="84"/>
        <v>-1.2763244061862442E-2</v>
      </c>
      <c r="N2306" s="72"/>
      <c r="O2306" s="16"/>
      <c r="P2306" s="21"/>
      <c r="Q2306" s="33">
        <f t="shared" si="17"/>
        <v>1.0064935064935063</v>
      </c>
      <c r="R2306" s="5">
        <f t="shared" ca="1" si="109"/>
        <v>23.977433527790264</v>
      </c>
      <c r="S2306" s="16">
        <v>23.120000999999998</v>
      </c>
      <c r="T2306" s="75">
        <f t="shared" ca="1" si="110"/>
        <v>3.7086180393775328E-2</v>
      </c>
      <c r="U2306" s="5">
        <f t="shared" ca="1" si="122"/>
        <v>45.453390775736757</v>
      </c>
      <c r="V2306" s="85">
        <v>45.53</v>
      </c>
      <c r="W2306" s="36">
        <f t="shared" ca="1" si="123"/>
        <v>-1.6826098015208413E-3</v>
      </c>
      <c r="X2306" s="32">
        <f t="shared" si="18"/>
        <v>0.98701298701298723</v>
      </c>
      <c r="Y2306" s="72">
        <f t="shared" ca="1" si="124"/>
        <v>29516.897196387043</v>
      </c>
      <c r="Z2306" s="16">
        <v>30199.999237</v>
      </c>
      <c r="AA2306" s="36">
        <f t="shared" ca="1" si="125"/>
        <v>-2.2619273439452418E-2</v>
      </c>
      <c r="AB2306" s="72"/>
      <c r="AC2306" s="16"/>
      <c r="AD2306" s="36"/>
      <c r="AE2306">
        <v>19</v>
      </c>
      <c r="AH2306" s="25" t="str">
        <f t="shared" ca="1" si="7"/>
        <v>-</v>
      </c>
      <c r="AI2306" s="15">
        <f t="shared" ca="1" si="8"/>
        <v>14.882845427971574</v>
      </c>
      <c r="AJ2306" s="15">
        <f t="shared" ca="1" si="9"/>
        <v>14.953102035537848</v>
      </c>
      <c r="AK2306" s="17">
        <f t="shared" ca="1" si="10"/>
        <v>0.10319182268797313</v>
      </c>
      <c r="AL2306" s="17">
        <f t="shared" ca="1" si="11"/>
        <v>8.5194853211436744E-2</v>
      </c>
      <c r="AM2306" s="26">
        <f t="shared" ca="1" si="12"/>
        <v>0</v>
      </c>
      <c r="AN2306" s="26">
        <f t="shared" ca="1" si="13"/>
        <v>1</v>
      </c>
      <c r="AO2306" s="25">
        <f t="shared" si="20"/>
        <v>0</v>
      </c>
      <c r="AP2306" s="26">
        <f t="shared" si="21"/>
        <v>0</v>
      </c>
      <c r="AQ2306" s="25">
        <f t="shared" si="22"/>
        <v>0</v>
      </c>
      <c r="AR2306" s="26">
        <f t="shared" si="23"/>
        <v>0</v>
      </c>
      <c r="AT2306" s="74"/>
      <c r="AU2306">
        <f t="shared" si="121"/>
        <v>150999.996185</v>
      </c>
      <c r="AY2306">
        <v>6040</v>
      </c>
      <c r="AZ2306">
        <v>6675</v>
      </c>
      <c r="BA2306">
        <f t="shared" si="107"/>
        <v>66750</v>
      </c>
      <c r="BL2306" s="16">
        <v>26.7</v>
      </c>
      <c r="BM2306">
        <f t="shared" si="108"/>
        <v>267</v>
      </c>
    </row>
    <row r="2307" spans="1:65" x14ac:dyDescent="0.2">
      <c r="A2307" s="40">
        <v>41417</v>
      </c>
      <c r="B2307" s="13">
        <v>15.5</v>
      </c>
      <c r="C2307" s="14">
        <v>16.55</v>
      </c>
      <c r="D2307" s="31">
        <f t="shared" si="14"/>
        <v>1455.5602463160806</v>
      </c>
      <c r="E2307" s="31">
        <f t="shared" si="15"/>
        <v>75.440622522479799</v>
      </c>
      <c r="F2307" s="16">
        <f t="shared" si="0"/>
        <v>1531.0008688385603</v>
      </c>
      <c r="G2307" s="16">
        <f t="shared" si="1"/>
        <v>15.551739130434783</v>
      </c>
      <c r="H2307" s="17">
        <f t="shared" si="2"/>
        <v>6.3444108761329332E-2</v>
      </c>
      <c r="I2307">
        <v>14.07</v>
      </c>
      <c r="J2307" s="32">
        <f t="shared" si="16"/>
        <v>1.0128652873216037</v>
      </c>
      <c r="K2307" s="72">
        <f t="shared" ca="1" si="83"/>
        <v>298.04930711603362</v>
      </c>
      <c r="L2307" s="16">
        <v>300.48001099999999</v>
      </c>
      <c r="M2307" s="21">
        <f t="shared" ca="1" si="84"/>
        <v>-8.0894029385747499E-3</v>
      </c>
      <c r="N2307" s="72"/>
      <c r="O2307" s="16"/>
      <c r="P2307" s="21"/>
      <c r="Q2307" s="33">
        <f t="shared" si="17"/>
        <v>0.98713471267839614</v>
      </c>
      <c r="R2307" s="5">
        <f t="shared" ca="1" si="109"/>
        <v>23.667970938603457</v>
      </c>
      <c r="S2307" s="16">
        <v>22.950001</v>
      </c>
      <c r="T2307" s="75">
        <f t="shared" ca="1" si="110"/>
        <v>3.1284091822194535E-2</v>
      </c>
      <c r="U2307" s="5">
        <f t="shared" ca="1" si="122"/>
        <v>44.867083747022591</v>
      </c>
      <c r="V2307" s="85">
        <v>45.1</v>
      </c>
      <c r="W2307" s="36">
        <f t="shared" ca="1" si="123"/>
        <v>-5.164440199055674E-3</v>
      </c>
      <c r="X2307" s="32">
        <f t="shared" si="18"/>
        <v>1.0257305746432077</v>
      </c>
      <c r="Y2307" s="72">
        <f t="shared" ca="1" si="124"/>
        <v>30274.391339344085</v>
      </c>
      <c r="Z2307" s="16">
        <v>30549.999228000001</v>
      </c>
      <c r="AA2307" s="36">
        <f t="shared" ca="1" si="125"/>
        <v>-9.0215350448622049E-3</v>
      </c>
      <c r="AB2307" s="72"/>
      <c r="AC2307" s="16"/>
      <c r="AD2307" s="36"/>
      <c r="AE2307" s="34">
        <f t="shared" ref="AE2307:AE2324" si="145">AE2306-1</f>
        <v>18</v>
      </c>
      <c r="AH2307" s="25" t="str">
        <f t="shared" ca="1" si="7"/>
        <v>-</v>
      </c>
      <c r="AI2307" s="15">
        <f t="shared" ca="1" si="8"/>
        <v>14.918861953479038</v>
      </c>
      <c r="AJ2307" s="15">
        <f t="shared" ca="1" si="9"/>
        <v>14.979343391556817</v>
      </c>
      <c r="AK2307" s="17">
        <f t="shared" ca="1" si="10"/>
        <v>9.7814245655345397E-2</v>
      </c>
      <c r="AL2307" s="17">
        <f t="shared" ca="1" si="11"/>
        <v>8.6025313770775311E-2</v>
      </c>
      <c r="AM2307" s="26">
        <f t="shared" ca="1" si="12"/>
        <v>0</v>
      </c>
      <c r="AN2307" s="26">
        <f t="shared" ca="1" si="13"/>
        <v>1</v>
      </c>
      <c r="AO2307" s="25">
        <f t="shared" si="20"/>
        <v>0</v>
      </c>
      <c r="AP2307" s="26">
        <f t="shared" si="21"/>
        <v>0</v>
      </c>
      <c r="AQ2307" s="25">
        <f t="shared" si="22"/>
        <v>0</v>
      </c>
      <c r="AR2307" s="26">
        <f t="shared" si="23"/>
        <v>0</v>
      </c>
      <c r="AT2307" s="74"/>
      <c r="AU2307">
        <f t="shared" si="121"/>
        <v>152749.99614</v>
      </c>
      <c r="AY2307">
        <v>6110</v>
      </c>
      <c r="AZ2307">
        <v>6775</v>
      </c>
      <c r="BA2307">
        <f t="shared" si="107"/>
        <v>67750</v>
      </c>
      <c r="BL2307" s="16">
        <v>27.1</v>
      </c>
      <c r="BM2307">
        <f t="shared" si="108"/>
        <v>271</v>
      </c>
    </row>
    <row r="2308" spans="1:65" x14ac:dyDescent="0.2">
      <c r="A2308" s="40">
        <v>41418</v>
      </c>
      <c r="B2308" s="13">
        <v>15.5</v>
      </c>
      <c r="C2308" s="14">
        <v>16.5</v>
      </c>
      <c r="D2308" s="31">
        <f t="shared" si="14"/>
        <v>1374.6957881874093</v>
      </c>
      <c r="E2308" s="31">
        <f t="shared" si="15"/>
        <v>151.17470717470957</v>
      </c>
      <c r="F2308" s="16">
        <f t="shared" si="0"/>
        <v>1525.8704953621188</v>
      </c>
      <c r="G2308" s="16">
        <f t="shared" si="1"/>
        <v>15.599074402207922</v>
      </c>
      <c r="H2308" s="17">
        <f t="shared" si="2"/>
        <v>6.0606060606060552E-2</v>
      </c>
      <c r="I2308">
        <v>13.99</v>
      </c>
      <c r="J2308" s="32">
        <f t="shared" si="16"/>
        <v>0.99968253581244748</v>
      </c>
      <c r="K2308" s="72">
        <f t="shared" ca="1" si="83"/>
        <v>297.94254011933884</v>
      </c>
      <c r="L2308" s="16">
        <v>299.67999300000002</v>
      </c>
      <c r="M2308" s="21">
        <f t="shared" ca="1" si="84"/>
        <v>-5.7976939443574417E-3</v>
      </c>
      <c r="N2308" s="72"/>
      <c r="O2308" s="16"/>
      <c r="P2308" s="21"/>
      <c r="Q2308" s="33">
        <f t="shared" si="17"/>
        <v>1.0003174641875525</v>
      </c>
      <c r="R2308" s="5">
        <f t="shared" ca="1" si="109"/>
        <v>23.674498382215326</v>
      </c>
      <c r="S2308" s="16">
        <v>22.969999000000001</v>
      </c>
      <c r="T2308" s="75">
        <f t="shared" ca="1" si="110"/>
        <v>3.067041414391548E-2</v>
      </c>
      <c r="U2308" s="5">
        <f t="shared" ca="1" si="122"/>
        <v>44.879790907618975</v>
      </c>
      <c r="V2308" s="85">
        <v>45.14</v>
      </c>
      <c r="W2308" s="36">
        <f t="shared" ca="1" si="123"/>
        <v>-5.7644903052951968E-3</v>
      </c>
      <c r="X2308" s="32">
        <f t="shared" si="18"/>
        <v>0.99936507162489485</v>
      </c>
      <c r="Y2308" s="72">
        <f t="shared" ca="1" si="124"/>
        <v>30253.178081855975</v>
      </c>
      <c r="Z2308" s="16">
        <v>30549.999228000001</v>
      </c>
      <c r="AA2308" s="36">
        <f t="shared" ca="1" si="125"/>
        <v>-9.7159133762589559E-3</v>
      </c>
      <c r="AB2308" s="72"/>
      <c r="AC2308" s="16"/>
      <c r="AD2308" s="36"/>
      <c r="AE2308" s="34">
        <f t="shared" si="145"/>
        <v>17</v>
      </c>
      <c r="AH2308" s="25" t="str">
        <f t="shared" ca="1" si="7"/>
        <v>-</v>
      </c>
      <c r="AI2308" s="15">
        <f t="shared" ca="1" si="8"/>
        <v>14.949157881620755</v>
      </c>
      <c r="AJ2308" s="15">
        <f t="shared" ca="1" si="9"/>
        <v>15.000759157577285</v>
      </c>
      <c r="AK2308" s="17">
        <f t="shared" ca="1" si="10"/>
        <v>9.2714387135291412E-2</v>
      </c>
      <c r="AL2308" s="17">
        <f t="shared" ca="1" si="11"/>
        <v>8.5982547397363773E-2</v>
      </c>
      <c r="AM2308" s="26">
        <f t="shared" ca="1" si="12"/>
        <v>0</v>
      </c>
      <c r="AN2308" s="26">
        <f t="shared" ca="1" si="13"/>
        <v>1</v>
      </c>
      <c r="AO2308" s="25">
        <f t="shared" si="20"/>
        <v>0</v>
      </c>
      <c r="AP2308" s="26">
        <f t="shared" si="21"/>
        <v>0</v>
      </c>
      <c r="AQ2308" s="25">
        <f t="shared" si="22"/>
        <v>0</v>
      </c>
      <c r="AR2308" s="26">
        <f t="shared" si="23"/>
        <v>0</v>
      </c>
      <c r="AT2308" s="74"/>
      <c r="AU2308">
        <f t="shared" si="121"/>
        <v>152749.99614</v>
      </c>
      <c r="AY2308">
        <v>6110</v>
      </c>
      <c r="AZ2308">
        <v>6700</v>
      </c>
      <c r="BA2308">
        <f t="shared" si="107"/>
        <v>67000</v>
      </c>
      <c r="BL2308" s="16">
        <v>26.8</v>
      </c>
      <c r="BM2308">
        <f t="shared" si="108"/>
        <v>268</v>
      </c>
    </row>
    <row r="2309" spans="1:65" x14ac:dyDescent="0.2">
      <c r="A2309" s="40">
        <v>41422</v>
      </c>
      <c r="B2309" s="13">
        <v>15.2</v>
      </c>
      <c r="C2309" s="14">
        <v>16.350000000000001</v>
      </c>
      <c r="D2309" s="31">
        <f t="shared" si="14"/>
        <v>1293.8313300587381</v>
      </c>
      <c r="E2309" s="31">
        <f t="shared" si="15"/>
        <v>227.13828905315819</v>
      </c>
      <c r="F2309" s="16">
        <f t="shared" si="0"/>
        <v>1520.9696191118962</v>
      </c>
      <c r="G2309" s="16">
        <f t="shared" si="1"/>
        <v>15.371738494397841</v>
      </c>
      <c r="H2309" s="17">
        <f t="shared" si="2"/>
        <v>7.0336391437308965E-2</v>
      </c>
      <c r="I2309">
        <v>14.48</v>
      </c>
      <c r="J2309" s="32">
        <f t="shared" si="16"/>
        <v>0.98226127328906299</v>
      </c>
      <c r="K2309" s="72">
        <f t="shared" ca="1" si="83"/>
        <v>292.64548776805344</v>
      </c>
      <c r="L2309" s="16">
        <v>292.32000699999998</v>
      </c>
      <c r="M2309" s="21">
        <f t="shared" ca="1" si="84"/>
        <v>1.1134399297324416E-3</v>
      </c>
      <c r="N2309" s="72"/>
      <c r="O2309" s="16"/>
      <c r="P2309" s="21"/>
      <c r="Q2309" s="33">
        <f t="shared" si="17"/>
        <v>1.017738726710937</v>
      </c>
      <c r="R2309" s="5">
        <f t="shared" ca="1" si="109"/>
        <v>24.093450095778319</v>
      </c>
      <c r="S2309" s="16">
        <v>23.58</v>
      </c>
      <c r="T2309" s="75">
        <f t="shared" ca="1" si="110"/>
        <v>2.177481322215102E-2</v>
      </c>
      <c r="U2309" s="5">
        <f t="shared" ca="1" si="122"/>
        <v>45.674337519101179</v>
      </c>
      <c r="V2309" s="85">
        <v>46.4</v>
      </c>
      <c r="W2309" s="36">
        <f t="shared" ca="1" si="123"/>
        <v>-1.5639277605578001E-2</v>
      </c>
      <c r="X2309" s="32">
        <f t="shared" si="18"/>
        <v>0.96452254657812597</v>
      </c>
      <c r="Y2309" s="72">
        <f t="shared" ca="1" si="124"/>
        <v>29177.951946860434</v>
      </c>
      <c r="Z2309" s="16">
        <v>28899.99927</v>
      </c>
      <c r="AA2309" s="36">
        <f t="shared" ca="1" si="125"/>
        <v>9.6177399266914824E-3</v>
      </c>
      <c r="AB2309" s="72"/>
      <c r="AC2309" s="16"/>
      <c r="AD2309" s="36"/>
      <c r="AE2309" s="34">
        <f t="shared" si="145"/>
        <v>16</v>
      </c>
      <c r="AH2309" s="25" t="str">
        <f t="shared" ca="1" si="7"/>
        <v>-</v>
      </c>
      <c r="AI2309" s="15">
        <f t="shared" ca="1" si="8"/>
        <v>14.96603247025411</v>
      </c>
      <c r="AJ2309" s="15">
        <f t="shared" ca="1" si="9"/>
        <v>15.019175993453196</v>
      </c>
      <c r="AK2309" s="17">
        <f t="shared" ca="1" si="10"/>
        <v>8.3465816613253516E-2</v>
      </c>
      <c r="AL2309" s="17">
        <f t="shared" ca="1" si="11"/>
        <v>8.6280211206457874E-2</v>
      </c>
      <c r="AM2309" s="26">
        <f t="shared" ca="1" si="12"/>
        <v>0</v>
      </c>
      <c r="AN2309" s="26">
        <f t="shared" ca="1" si="13"/>
        <v>0</v>
      </c>
      <c r="AO2309" s="25">
        <f t="shared" si="20"/>
        <v>0</v>
      </c>
      <c r="AP2309" s="26">
        <f t="shared" si="21"/>
        <v>0</v>
      </c>
      <c r="AQ2309" s="25">
        <f t="shared" si="22"/>
        <v>0</v>
      </c>
      <c r="AR2309" s="26">
        <f t="shared" si="23"/>
        <v>0</v>
      </c>
      <c r="AT2309" s="74"/>
      <c r="AU2309">
        <f t="shared" si="121"/>
        <v>144499.99635</v>
      </c>
      <c r="AY2309">
        <v>5780</v>
      </c>
      <c r="AZ2309">
        <v>6425</v>
      </c>
      <c r="BA2309">
        <f t="shared" si="107"/>
        <v>64250</v>
      </c>
      <c r="BL2309" s="16">
        <v>25.7</v>
      </c>
      <c r="BM2309">
        <f t="shared" si="108"/>
        <v>257</v>
      </c>
    </row>
    <row r="2310" spans="1:65" x14ac:dyDescent="0.2">
      <c r="A2310" s="40">
        <v>41423</v>
      </c>
      <c r="B2310" s="13">
        <v>15.4</v>
      </c>
      <c r="C2310" s="14">
        <v>16.399999999999999</v>
      </c>
      <c r="D2310" s="31">
        <f t="shared" si="14"/>
        <v>1212.9668719300669</v>
      </c>
      <c r="E2310" s="31">
        <f t="shared" si="15"/>
        <v>302.31503300152519</v>
      </c>
      <c r="F2310" s="16">
        <f t="shared" si="0"/>
        <v>1515.2819049315922</v>
      </c>
      <c r="G2310" s="16">
        <f t="shared" si="1"/>
        <v>15.599510752433339</v>
      </c>
      <c r="H2310" s="17">
        <f t="shared" si="2"/>
        <v>6.0975609756097504E-2</v>
      </c>
      <c r="I2310">
        <v>14.83</v>
      </c>
      <c r="J2310" s="32">
        <f t="shared" si="16"/>
        <v>1.011022656439664</v>
      </c>
      <c r="K2310" s="72">
        <f t="shared" ca="1" si="83"/>
        <v>295.85915636162196</v>
      </c>
      <c r="L2310" s="16">
        <v>296.79998799999998</v>
      </c>
      <c r="M2310" s="21">
        <f t="shared" ca="1" si="84"/>
        <v>-3.169918047227242E-3</v>
      </c>
      <c r="N2310" s="72"/>
      <c r="O2310" s="16"/>
      <c r="P2310" s="21"/>
      <c r="Q2310" s="33">
        <f t="shared" si="17"/>
        <v>0.98897734356033595</v>
      </c>
      <c r="R2310" s="5">
        <f t="shared" ca="1" si="109"/>
        <v>23.826883634939517</v>
      </c>
      <c r="S2310" s="16">
        <v>23.209999</v>
      </c>
      <c r="T2310" s="75">
        <f t="shared" ca="1" si="110"/>
        <v>2.6578399893059743E-2</v>
      </c>
      <c r="U2310" s="5">
        <f t="shared" ca="1" si="122"/>
        <v>45.169338543697485</v>
      </c>
      <c r="V2310" s="85">
        <v>45.71</v>
      </c>
      <c r="W2310" s="36">
        <f t="shared" ca="1" si="123"/>
        <v>-1.1828078238952435E-2</v>
      </c>
      <c r="X2310" s="32">
        <f t="shared" si="18"/>
        <v>1.0220453128793281</v>
      </c>
      <c r="Y2310" s="72">
        <f t="shared" ca="1" si="124"/>
        <v>29819.22640091736</v>
      </c>
      <c r="Z2310" s="16">
        <v>29799.999247</v>
      </c>
      <c r="AA2310" s="36">
        <f t="shared" ca="1" si="125"/>
        <v>6.452065235973269E-4</v>
      </c>
      <c r="AB2310" s="72"/>
      <c r="AC2310" s="16"/>
      <c r="AD2310" s="36"/>
      <c r="AE2310" s="34">
        <f t="shared" si="145"/>
        <v>15</v>
      </c>
      <c r="AH2310" s="25" t="str">
        <f t="shared" ca="1" si="7"/>
        <v>-</v>
      </c>
      <c r="AI2310" s="15">
        <f t="shared" ca="1" si="8"/>
        <v>14.994647446644276</v>
      </c>
      <c r="AJ2310" s="15">
        <f t="shared" ca="1" si="9"/>
        <v>15.036958109329772</v>
      </c>
      <c r="AK2310" s="17">
        <f t="shared" ca="1" si="10"/>
        <v>7.3760868570395599E-2</v>
      </c>
      <c r="AL2310" s="17">
        <f t="shared" ca="1" si="11"/>
        <v>8.570155470919058E-2</v>
      </c>
      <c r="AM2310" s="26">
        <f t="shared" ca="1" si="12"/>
        <v>0</v>
      </c>
      <c r="AN2310" s="26">
        <f t="shared" ca="1" si="13"/>
        <v>0</v>
      </c>
      <c r="AO2310" s="25">
        <f t="shared" si="20"/>
        <v>0</v>
      </c>
      <c r="AP2310" s="26">
        <f t="shared" si="21"/>
        <v>0</v>
      </c>
      <c r="AQ2310" s="25">
        <f t="shared" si="22"/>
        <v>0</v>
      </c>
      <c r="AR2310" s="26">
        <f t="shared" si="23"/>
        <v>0</v>
      </c>
      <c r="AT2310" s="74"/>
      <c r="AU2310">
        <f t="shared" si="121"/>
        <v>148999.996235</v>
      </c>
      <c r="AY2310">
        <v>5960</v>
      </c>
      <c r="AZ2310">
        <v>6600</v>
      </c>
      <c r="BA2310">
        <f t="shared" si="107"/>
        <v>66000</v>
      </c>
      <c r="BL2310" s="16">
        <v>26.4</v>
      </c>
      <c r="BM2310">
        <f t="shared" si="108"/>
        <v>264</v>
      </c>
    </row>
    <row r="2311" spans="1:65" x14ac:dyDescent="0.2">
      <c r="A2311" s="40">
        <v>41424</v>
      </c>
      <c r="B2311" s="13">
        <v>15.4</v>
      </c>
      <c r="C2311" s="14">
        <v>16.55</v>
      </c>
      <c r="D2311" s="31">
        <f t="shared" si="14"/>
        <v>1132.1024138013956</v>
      </c>
      <c r="E2311" s="31">
        <f t="shared" si="15"/>
        <v>378.24873148820421</v>
      </c>
      <c r="F2311" s="16">
        <f t="shared" si="0"/>
        <v>1510.3511452895998</v>
      </c>
      <c r="G2311" s="16">
        <f t="shared" si="1"/>
        <v>15.688003251805414</v>
      </c>
      <c r="H2311" s="17">
        <f t="shared" si="2"/>
        <v>6.9486404833836835E-2</v>
      </c>
      <c r="I2311">
        <v>14.53</v>
      </c>
      <c r="J2311" s="32">
        <f t="shared" si="16"/>
        <v>1.0024002933640139</v>
      </c>
      <c r="K2311" s="72">
        <f t="shared" ca="1" si="83"/>
        <v>296.55721459500728</v>
      </c>
      <c r="L2311" s="16">
        <v>296.64001500000001</v>
      </c>
      <c r="M2311" s="21">
        <f t="shared" ca="1" si="84"/>
        <v>-2.7912756474450843E-4</v>
      </c>
      <c r="N2311" s="72"/>
      <c r="O2311" s="16"/>
      <c r="P2311" s="21"/>
      <c r="Q2311" s="33">
        <f t="shared" si="17"/>
        <v>0.99759970663598607</v>
      </c>
      <c r="R2311" s="5">
        <f t="shared" ca="1" si="109"/>
        <v>23.768701910153702</v>
      </c>
      <c r="S2311" s="16">
        <v>23.24</v>
      </c>
      <c r="T2311" s="75">
        <f t="shared" ca="1" si="110"/>
        <v>2.2749651899901181E-2</v>
      </c>
      <c r="U2311" s="5">
        <f t="shared" ca="1" si="122"/>
        <v>45.059376200050139</v>
      </c>
      <c r="V2311" s="85">
        <v>45.75</v>
      </c>
      <c r="W2311" s="36">
        <f t="shared" ca="1" si="123"/>
        <v>-1.5095602184696424E-2</v>
      </c>
      <c r="X2311" s="32">
        <f t="shared" si="18"/>
        <v>1.0048005867280279</v>
      </c>
      <c r="Y2311" s="72">
        <f t="shared" ca="1" si="124"/>
        <v>29960.404265659352</v>
      </c>
      <c r="Z2311" s="16">
        <v>29799.999247</v>
      </c>
      <c r="AA2311" s="36">
        <f t="shared" ca="1" si="125"/>
        <v>5.3827188829711249E-3</v>
      </c>
      <c r="AB2311" s="72"/>
      <c r="AC2311" s="16"/>
      <c r="AD2311" s="36"/>
      <c r="AE2311" s="34">
        <f t="shared" si="145"/>
        <v>14</v>
      </c>
      <c r="AH2311" s="25" t="str">
        <f t="shared" ca="1" si="7"/>
        <v>-</v>
      </c>
      <c r="AI2311" s="15">
        <f t="shared" ca="1" si="8"/>
        <v>15.037769646577285</v>
      </c>
      <c r="AJ2311" s="15">
        <f t="shared" ca="1" si="9"/>
        <v>15.068861395956585</v>
      </c>
      <c r="AK2311" s="17">
        <f t="shared" ca="1" si="10"/>
        <v>6.5320291021056728E-2</v>
      </c>
      <c r="AL2311" s="17">
        <f t="shared" ca="1" si="11"/>
        <v>8.5640092595197989E-2</v>
      </c>
      <c r="AM2311" s="26">
        <f t="shared" ca="1" si="12"/>
        <v>0</v>
      </c>
      <c r="AN2311" s="26">
        <f t="shared" ca="1" si="13"/>
        <v>0</v>
      </c>
      <c r="AO2311" s="25">
        <f t="shared" si="20"/>
        <v>0</v>
      </c>
      <c r="AP2311" s="26">
        <f t="shared" si="21"/>
        <v>0</v>
      </c>
      <c r="AQ2311" s="25">
        <f t="shared" si="22"/>
        <v>0</v>
      </c>
      <c r="AR2311" s="26">
        <f t="shared" si="23"/>
        <v>0</v>
      </c>
      <c r="AT2311" s="74"/>
      <c r="AU2311">
        <f t="shared" si="121"/>
        <v>148999.996235</v>
      </c>
      <c r="AY2311">
        <v>5960</v>
      </c>
      <c r="AZ2311">
        <v>6600</v>
      </c>
      <c r="BA2311">
        <f t="shared" si="107"/>
        <v>66000</v>
      </c>
      <c r="BL2311" s="16">
        <v>26.4</v>
      </c>
      <c r="BM2311">
        <f t="shared" si="108"/>
        <v>264</v>
      </c>
    </row>
    <row r="2312" spans="1:65" x14ac:dyDescent="0.2">
      <c r="A2312" s="44">
        <v>41425</v>
      </c>
      <c r="B2312" s="45">
        <v>16.05</v>
      </c>
      <c r="C2312" s="54">
        <v>17.149999999999999</v>
      </c>
      <c r="D2312" s="31">
        <f t="shared" si="14"/>
        <v>1051.2379556727246</v>
      </c>
      <c r="E2312" s="31">
        <f t="shared" si="15"/>
        <v>453.49420914267762</v>
      </c>
      <c r="F2312" s="31">
        <f t="shared" si="0"/>
        <v>1504.7321648154023</v>
      </c>
      <c r="G2312" s="31">
        <f t="shared" si="1"/>
        <v>16.381516559372638</v>
      </c>
      <c r="H2312" s="55">
        <f t="shared" si="2"/>
        <v>6.4139941690961932E-2</v>
      </c>
      <c r="I2312" s="31">
        <v>16.3</v>
      </c>
      <c r="J2312" s="32">
        <f t="shared" si="16"/>
        <v>1.0403218250540376</v>
      </c>
      <c r="K2312" s="72">
        <f t="shared" ca="1" si="83"/>
        <v>308.50236518439942</v>
      </c>
      <c r="L2312" s="31">
        <v>306.23998999999998</v>
      </c>
      <c r="M2312" s="21">
        <f t="shared" ca="1" si="84"/>
        <v>7.3875890095197747E-3</v>
      </c>
      <c r="N2312" s="72"/>
      <c r="O2312" s="16"/>
      <c r="P2312" s="21"/>
      <c r="Q2312" s="33">
        <f t="shared" si="17"/>
        <v>0.9596781749459623</v>
      </c>
      <c r="R2312" s="5">
        <f t="shared" ca="1" si="109"/>
        <v>22.809354222687055</v>
      </c>
      <c r="S2312" s="31">
        <v>22.43</v>
      </c>
      <c r="T2312" s="75">
        <f t="shared" ca="1" si="110"/>
        <v>1.6912805291442515E-2</v>
      </c>
      <c r="U2312" s="5">
        <f t="shared" ca="1" si="122"/>
        <v>43.241019490144851</v>
      </c>
      <c r="V2312" s="85">
        <v>44.05</v>
      </c>
      <c r="W2312" s="36">
        <f t="shared" ca="1" si="123"/>
        <v>-1.8365051302046461E-2</v>
      </c>
      <c r="X2312" s="32">
        <f t="shared" si="18"/>
        <v>1.0806436501080754</v>
      </c>
      <c r="Y2312" s="72">
        <f t="shared" ca="1" si="124"/>
        <v>32374.389824195481</v>
      </c>
      <c r="Z2312" s="16">
        <v>31699.999199000002</v>
      </c>
      <c r="AA2312" s="36">
        <f t="shared" ca="1" si="125"/>
        <v>2.1274152751926682E-2</v>
      </c>
      <c r="AB2312" s="72"/>
      <c r="AC2312" s="16"/>
      <c r="AD2312" s="36"/>
      <c r="AE2312" s="81">
        <f t="shared" si="145"/>
        <v>13</v>
      </c>
      <c r="AH2312" s="25" t="str">
        <f t="shared" ca="1" si="7"/>
        <v>-</v>
      </c>
      <c r="AI2312" s="15">
        <f t="shared" ca="1" si="8"/>
        <v>15.081593041405663</v>
      </c>
      <c r="AJ2312" s="15">
        <f t="shared" ca="1" si="9"/>
        <v>15.09897521319332</v>
      </c>
      <c r="AK2312" s="17">
        <f t="shared" ca="1" si="10"/>
        <v>6.4831419514265853E-2</v>
      </c>
      <c r="AL2312" s="17">
        <f t="shared" ca="1" si="11"/>
        <v>8.5095858818432762E-2</v>
      </c>
      <c r="AM2312" s="26">
        <f t="shared" ca="1" si="12"/>
        <v>0</v>
      </c>
      <c r="AN2312" s="26">
        <f t="shared" ca="1" si="13"/>
        <v>0</v>
      </c>
      <c r="AO2312" s="25">
        <f t="shared" si="20"/>
        <v>0</v>
      </c>
      <c r="AP2312" s="26">
        <f t="shared" si="21"/>
        <v>0</v>
      </c>
      <c r="AQ2312" s="25">
        <f t="shared" si="22"/>
        <v>0</v>
      </c>
      <c r="AR2312" s="26">
        <f t="shared" si="23"/>
        <v>0</v>
      </c>
      <c r="AT2312" s="74"/>
      <c r="AU2312">
        <f t="shared" si="121"/>
        <v>158499.995995</v>
      </c>
      <c r="AY2312">
        <v>6340</v>
      </c>
      <c r="AZ2312">
        <v>6975</v>
      </c>
      <c r="BA2312">
        <f t="shared" si="107"/>
        <v>69750</v>
      </c>
      <c r="BL2312" s="16">
        <v>27.9</v>
      </c>
      <c r="BM2312">
        <f t="shared" si="108"/>
        <v>279</v>
      </c>
    </row>
    <row r="2313" spans="1:65" x14ac:dyDescent="0.2">
      <c r="A2313" s="44">
        <v>41428</v>
      </c>
      <c r="B2313" s="45">
        <v>16</v>
      </c>
      <c r="C2313" s="54">
        <v>17</v>
      </c>
      <c r="D2313" s="31">
        <f t="shared" si="14"/>
        <v>970.37349754405352</v>
      </c>
      <c r="E2313" s="31">
        <f t="shared" si="15"/>
        <v>529.17202564210459</v>
      </c>
      <c r="F2313" s="31">
        <f t="shared" si="0"/>
        <v>1499.5455231861581</v>
      </c>
      <c r="G2313" s="31">
        <f t="shared" si="1"/>
        <v>16.35288827011917</v>
      </c>
      <c r="H2313" s="55">
        <f t="shared" si="2"/>
        <v>5.8823529411764719E-2</v>
      </c>
      <c r="I2313" s="31">
        <v>16.28</v>
      </c>
      <c r="J2313" s="32">
        <f t="shared" si="16"/>
        <v>0.99481153983754067</v>
      </c>
      <c r="K2313" s="72">
        <f t="shared" ca="1" si="83"/>
        <v>306.88920118474039</v>
      </c>
      <c r="L2313" s="31">
        <v>305.76001000000002</v>
      </c>
      <c r="M2313" s="21">
        <f t="shared" ca="1" si="84"/>
        <v>3.6930636702306617E-3</v>
      </c>
      <c r="N2313" s="72"/>
      <c r="O2313" s="16"/>
      <c r="P2313" s="21"/>
      <c r="Q2313" s="33">
        <f t="shared" si="17"/>
        <v>1.0051884601624592</v>
      </c>
      <c r="R2313" s="5">
        <f t="shared" ca="1" si="109"/>
        <v>22.926744510590296</v>
      </c>
      <c r="S2313" s="31">
        <v>22.51</v>
      </c>
      <c r="T2313" s="75">
        <f t="shared" ca="1" si="110"/>
        <v>1.8513749915161925E-2</v>
      </c>
      <c r="U2313" s="5">
        <f t="shared" ca="1" si="122"/>
        <v>43.463885741246891</v>
      </c>
      <c r="V2313" s="85">
        <v>44.22</v>
      </c>
      <c r="W2313" s="36">
        <f t="shared" ca="1" si="123"/>
        <v>-1.7098920369812483E-2</v>
      </c>
      <c r="X2313" s="32">
        <f t="shared" si="18"/>
        <v>0.98962307967508145</v>
      </c>
      <c r="Y2313" s="72">
        <f t="shared" ca="1" si="124"/>
        <v>32036.334810184675</v>
      </c>
      <c r="Z2313" s="16">
        <v>31649.999199999998</v>
      </c>
      <c r="AA2313" s="36">
        <f t="shared" ca="1" si="125"/>
        <v>1.2206496680880695E-2</v>
      </c>
      <c r="AB2313" s="72"/>
      <c r="AC2313" s="16"/>
      <c r="AD2313" s="36"/>
      <c r="AE2313" s="81">
        <f t="shared" si="145"/>
        <v>12</v>
      </c>
      <c r="AH2313" s="25" t="str">
        <f t="shared" ca="1" si="7"/>
        <v>-</v>
      </c>
      <c r="AI2313" s="15">
        <f t="shared" ca="1" si="8"/>
        <v>15.148056021361302</v>
      </c>
      <c r="AJ2313" s="15">
        <f t="shared" ca="1" si="9"/>
        <v>15.134265132556996</v>
      </c>
      <c r="AK2313" s="17">
        <f t="shared" ca="1" si="10"/>
        <v>6.4061322956005085E-2</v>
      </c>
      <c r="AL2313" s="17">
        <f t="shared" ca="1" si="11"/>
        <v>8.4089918983215287E-2</v>
      </c>
      <c r="AM2313" s="26">
        <f t="shared" ca="1" si="12"/>
        <v>1</v>
      </c>
      <c r="AN2313" s="26">
        <f t="shared" ca="1" si="13"/>
        <v>0</v>
      </c>
      <c r="AO2313" s="25">
        <f t="shared" si="20"/>
        <v>0</v>
      </c>
      <c r="AP2313" s="26">
        <f t="shared" si="21"/>
        <v>0</v>
      </c>
      <c r="AQ2313" s="25">
        <f t="shared" si="22"/>
        <v>0</v>
      </c>
      <c r="AR2313" s="26">
        <f t="shared" si="23"/>
        <v>0</v>
      </c>
      <c r="AT2313" s="74"/>
      <c r="AU2313">
        <f t="shared" si="121"/>
        <v>158249.99599999998</v>
      </c>
      <c r="AY2313">
        <v>6330</v>
      </c>
      <c r="AZ2313">
        <v>7000</v>
      </c>
      <c r="BA2313">
        <f t="shared" si="107"/>
        <v>70000</v>
      </c>
      <c r="BL2313" s="16">
        <v>28</v>
      </c>
      <c r="BM2313">
        <f t="shared" si="108"/>
        <v>280</v>
      </c>
    </row>
    <row r="2314" spans="1:65" x14ac:dyDescent="0.2">
      <c r="A2314" s="40">
        <v>41429</v>
      </c>
      <c r="B2314" s="13">
        <v>16.100000000000001</v>
      </c>
      <c r="C2314" s="14">
        <v>17.100000000000001</v>
      </c>
      <c r="D2314" s="31">
        <f t="shared" si="14"/>
        <v>889.5090394153824</v>
      </c>
      <c r="E2314" s="31">
        <f t="shared" si="15"/>
        <v>605.27975093967746</v>
      </c>
      <c r="F2314" s="16">
        <f t="shared" si="0"/>
        <v>1494.78879035506</v>
      </c>
      <c r="G2314" s="16">
        <f t="shared" si="1"/>
        <v>16.504926605581453</v>
      </c>
      <c r="H2314" s="17">
        <f t="shared" si="2"/>
        <v>5.8479532163742687E-2</v>
      </c>
      <c r="I2314">
        <v>16.27</v>
      </c>
      <c r="J2314" s="32">
        <f t="shared" si="16"/>
        <v>1.0060957298014352</v>
      </c>
      <c r="K2314" s="72">
        <f t="shared" ca="1" si="83"/>
        <v>308.74732731109827</v>
      </c>
      <c r="L2314" s="16">
        <v>309.44000199999999</v>
      </c>
      <c r="M2314" s="21">
        <f t="shared" ca="1" si="84"/>
        <v>-2.2384781683840544E-3</v>
      </c>
      <c r="N2314" s="72"/>
      <c r="O2314" s="16"/>
      <c r="P2314" s="21"/>
      <c r="Q2314" s="33">
        <f t="shared" si="17"/>
        <v>0.99390427019856464</v>
      </c>
      <c r="R2314" s="5">
        <f t="shared" ca="1" si="109"/>
        <v>22.78603999482387</v>
      </c>
      <c r="S2314" s="31">
        <v>22.23</v>
      </c>
      <c r="T2314" s="75">
        <f t="shared" ca="1" si="110"/>
        <v>2.5013045201253695E-2</v>
      </c>
      <c r="U2314" s="5">
        <f t="shared" ca="1" si="122"/>
        <v>43.197462703161527</v>
      </c>
      <c r="V2314" s="85">
        <v>43.74</v>
      </c>
      <c r="W2314" s="36">
        <f t="shared" ca="1" si="123"/>
        <v>-1.2403687627765773E-2</v>
      </c>
      <c r="X2314" s="32">
        <f t="shared" si="18"/>
        <v>1.0121914596028707</v>
      </c>
      <c r="Y2314" s="72">
        <f t="shared" ca="1" si="124"/>
        <v>32424.770375766868</v>
      </c>
      <c r="Z2314" s="16">
        <v>32449.999179999999</v>
      </c>
      <c r="AA2314" s="36">
        <f t="shared" ca="1" si="125"/>
        <v>-7.7746702220813702E-4</v>
      </c>
      <c r="AB2314" s="72"/>
      <c r="AC2314" s="16"/>
      <c r="AD2314" s="36"/>
      <c r="AE2314" s="34">
        <f t="shared" si="145"/>
        <v>11</v>
      </c>
      <c r="AH2314" s="25" t="str">
        <f t="shared" ca="1" si="7"/>
        <v>-</v>
      </c>
      <c r="AI2314" s="15">
        <f t="shared" ca="1" si="8"/>
        <v>15.233143981002391</v>
      </c>
      <c r="AJ2314" s="15">
        <f t="shared" ca="1" si="9"/>
        <v>15.171183657687751</v>
      </c>
      <c r="AK2314" s="17">
        <f t="shared" ca="1" si="10"/>
        <v>6.3706901548952102E-2</v>
      </c>
      <c r="AL2314" s="17">
        <f t="shared" ca="1" si="11"/>
        <v>8.2571048683846571E-2</v>
      </c>
      <c r="AM2314" s="26">
        <f t="shared" ca="1" si="12"/>
        <v>1</v>
      </c>
      <c r="AN2314" s="26">
        <f t="shared" ca="1" si="13"/>
        <v>0</v>
      </c>
      <c r="AO2314" s="25">
        <f t="shared" si="20"/>
        <v>0</v>
      </c>
      <c r="AP2314" s="26">
        <f t="shared" si="21"/>
        <v>0</v>
      </c>
      <c r="AQ2314" s="25">
        <f t="shared" si="22"/>
        <v>0</v>
      </c>
      <c r="AR2314" s="26">
        <f t="shared" si="23"/>
        <v>0</v>
      </c>
      <c r="AT2314" s="74"/>
      <c r="AU2314">
        <f t="shared" si="121"/>
        <v>162249.99589999998</v>
      </c>
      <c r="AY2314">
        <v>6490</v>
      </c>
      <c r="AZ2314">
        <v>7125</v>
      </c>
      <c r="BA2314">
        <f t="shared" si="107"/>
        <v>71250</v>
      </c>
      <c r="BL2314" s="16">
        <v>28.5</v>
      </c>
      <c r="BM2314">
        <f t="shared" si="108"/>
        <v>285</v>
      </c>
    </row>
    <row r="2315" spans="1:65" x14ac:dyDescent="0.2">
      <c r="A2315" s="44">
        <v>41430</v>
      </c>
      <c r="B2315" s="45">
        <v>17.05</v>
      </c>
      <c r="C2315" s="54">
        <v>17.7</v>
      </c>
      <c r="D2315" s="31">
        <f t="shared" si="14"/>
        <v>808.64458128671129</v>
      </c>
      <c r="E2315" s="31">
        <f t="shared" si="15"/>
        <v>681.41529338830935</v>
      </c>
      <c r="F2315" s="31">
        <f t="shared" si="0"/>
        <v>1490.0598746750206</v>
      </c>
      <c r="G2315" s="31">
        <f t="shared" si="1"/>
        <v>17.34724976038228</v>
      </c>
      <c r="H2315" s="55">
        <f t="shared" si="2"/>
        <v>3.6723163841807849E-2</v>
      </c>
      <c r="I2315" s="31">
        <v>17.5</v>
      </c>
      <c r="J2315" s="32">
        <f t="shared" si="16"/>
        <v>1.047709595604847</v>
      </c>
      <c r="K2315" s="72">
        <f t="shared" ca="1" si="83"/>
        <v>323.46434991016264</v>
      </c>
      <c r="L2315" s="31">
        <v>322.55999800000001</v>
      </c>
      <c r="M2315" s="21">
        <f t="shared" ca="1" si="84"/>
        <v>2.8036703737908367E-3</v>
      </c>
      <c r="N2315" s="72"/>
      <c r="O2315" s="16"/>
      <c r="P2315" s="21"/>
      <c r="Q2315" s="33">
        <f t="shared" si="17"/>
        <v>0.95229040439515311</v>
      </c>
      <c r="R2315" s="5">
        <f t="shared" ca="1" si="109"/>
        <v>21.69802329246475</v>
      </c>
      <c r="S2315" s="31">
        <v>21.27</v>
      </c>
      <c r="T2315" s="75">
        <f t="shared" ca="1" si="110"/>
        <v>2.0123332979066794E-2</v>
      </c>
      <c r="U2315" s="5">
        <f t="shared" ca="1" si="122"/>
        <v>41.135120899534563</v>
      </c>
      <c r="V2315" s="85">
        <v>41.78</v>
      </c>
      <c r="W2315" s="36">
        <f t="shared" ca="1" si="123"/>
        <v>-1.5435114898646197E-2</v>
      </c>
      <c r="X2315" s="32">
        <f t="shared" si="18"/>
        <v>1.0954191912096938</v>
      </c>
      <c r="Y2315" s="72">
        <f t="shared" ca="1" si="124"/>
        <v>35516.378142326801</v>
      </c>
      <c r="Z2315" s="16">
        <v>35149.999111999998</v>
      </c>
      <c r="AA2315" s="36">
        <f t="shared" ca="1" si="125"/>
        <v>1.0423301268355473E-2</v>
      </c>
      <c r="AB2315" s="72"/>
      <c r="AC2315" s="16"/>
      <c r="AD2315" s="36"/>
      <c r="AE2315" s="81">
        <f t="shared" si="145"/>
        <v>10</v>
      </c>
      <c r="AH2315" s="25" t="str">
        <f t="shared" ca="1" si="7"/>
        <v>-</v>
      </c>
      <c r="AI2315" s="15">
        <f t="shared" ca="1" si="8"/>
        <v>15.371914957880474</v>
      </c>
      <c r="AJ2315" s="15">
        <f t="shared" ca="1" si="9"/>
        <v>15.239740415479313</v>
      </c>
      <c r="AK2315" s="17">
        <f t="shared" ca="1" si="10"/>
        <v>5.8104696949701919E-2</v>
      </c>
      <c r="AL2315" s="17">
        <f t="shared" ca="1" si="11"/>
        <v>7.8864590794820499E-2</v>
      </c>
      <c r="AM2315" s="26">
        <f t="shared" ca="1" si="12"/>
        <v>1</v>
      </c>
      <c r="AN2315" s="26">
        <f t="shared" ca="1" si="13"/>
        <v>0</v>
      </c>
      <c r="AO2315" s="25">
        <f t="shared" si="20"/>
        <v>0</v>
      </c>
      <c r="AP2315" s="26">
        <f t="shared" si="21"/>
        <v>0</v>
      </c>
      <c r="AQ2315" s="25">
        <f t="shared" si="22"/>
        <v>1</v>
      </c>
      <c r="AR2315" s="26">
        <f t="shared" si="23"/>
        <v>0</v>
      </c>
      <c r="AT2315" s="74"/>
      <c r="AU2315">
        <f t="shared" si="121"/>
        <v>175749.99555999998</v>
      </c>
      <c r="AY2315">
        <v>7030</v>
      </c>
      <c r="AZ2315">
        <v>7650</v>
      </c>
      <c r="BA2315">
        <f t="shared" si="107"/>
        <v>76500</v>
      </c>
      <c r="BL2315" s="16">
        <v>30.6</v>
      </c>
      <c r="BM2315">
        <f t="shared" si="108"/>
        <v>306</v>
      </c>
    </row>
    <row r="2316" spans="1:65" x14ac:dyDescent="0.2">
      <c r="A2316" s="40">
        <v>41431</v>
      </c>
      <c r="B2316" s="13">
        <v>16.55</v>
      </c>
      <c r="C2316" s="14">
        <v>17.25</v>
      </c>
      <c r="D2316" s="31">
        <f t="shared" si="14"/>
        <v>727.78012315804017</v>
      </c>
      <c r="E2316" s="31">
        <f t="shared" si="15"/>
        <v>759.31015277214226</v>
      </c>
      <c r="F2316" s="16">
        <f t="shared" si="0"/>
        <v>1487.0902759301825</v>
      </c>
      <c r="G2316" s="16">
        <f t="shared" si="1"/>
        <v>16.907420874538388</v>
      </c>
      <c r="H2316" s="17">
        <f t="shared" si="2"/>
        <v>4.057971014492745E-2</v>
      </c>
      <c r="I2316">
        <v>16.63</v>
      </c>
      <c r="J2316" s="32">
        <f t="shared" si="16"/>
        <v>0.97270320342804939</v>
      </c>
      <c r="K2316" s="72">
        <f t="shared" ca="1" si="83"/>
        <v>314.62198232166651</v>
      </c>
      <c r="L2316" s="16">
        <v>319.040009</v>
      </c>
      <c r="M2316" s="21">
        <f t="shared" ca="1" si="84"/>
        <v>-1.3847876610151079E-2</v>
      </c>
      <c r="N2316" s="72"/>
      <c r="O2316" s="16"/>
      <c r="P2316" s="21"/>
      <c r="Q2316" s="33">
        <f t="shared" si="17"/>
        <v>1.0272967965719506</v>
      </c>
      <c r="R2316" s="5">
        <f t="shared" ca="1" si="109"/>
        <v>22.289381235301949</v>
      </c>
      <c r="S2316" s="31">
        <v>21.49</v>
      </c>
      <c r="T2316" s="75">
        <f t="shared" ca="1" si="110"/>
        <v>3.719782388561893E-2</v>
      </c>
      <c r="U2316" s="5">
        <f t="shared" ca="1" si="122"/>
        <v>42.256531206505876</v>
      </c>
      <c r="V2316" s="85">
        <v>42.26</v>
      </c>
      <c r="W2316" s="36">
        <f t="shared" ca="1" si="123"/>
        <v>-8.2082193424556771E-5</v>
      </c>
      <c r="X2316" s="32">
        <f t="shared" si="18"/>
        <v>0.94540640685609878</v>
      </c>
      <c r="Y2316" s="72">
        <f t="shared" ca="1" si="124"/>
        <v>33575.201609535856</v>
      </c>
      <c r="Z2316" s="16">
        <v>34399.999130999997</v>
      </c>
      <c r="AA2316" s="36">
        <f t="shared" ca="1" si="125"/>
        <v>-2.3976672741275282E-2</v>
      </c>
      <c r="AB2316" s="72"/>
      <c r="AC2316" s="16"/>
      <c r="AD2316" s="36"/>
      <c r="AE2316" s="34">
        <f t="shared" si="145"/>
        <v>9</v>
      </c>
      <c r="AH2316" s="25" t="str">
        <f t="shared" ca="1" si="7"/>
        <v>-</v>
      </c>
      <c r="AI2316" s="15">
        <f t="shared" ca="1" si="8"/>
        <v>15.490136510821364</v>
      </c>
      <c r="AJ2316" s="15">
        <f t="shared" ca="1" si="9"/>
        <v>15.296888624903094</v>
      </c>
      <c r="AK2316" s="17">
        <f t="shared" ca="1" si="10"/>
        <v>5.4705380347840248E-2</v>
      </c>
      <c r="AL2316" s="17">
        <f t="shared" ca="1" si="11"/>
        <v>7.5171586798479795E-2</v>
      </c>
      <c r="AM2316" s="26">
        <f t="shared" ca="1" si="12"/>
        <v>1</v>
      </c>
      <c r="AN2316" s="26">
        <f t="shared" ca="1" si="13"/>
        <v>0</v>
      </c>
      <c r="AO2316" s="25">
        <f t="shared" si="20"/>
        <v>0</v>
      </c>
      <c r="AP2316" s="26">
        <f t="shared" si="21"/>
        <v>0</v>
      </c>
      <c r="AQ2316" s="25">
        <f t="shared" si="22"/>
        <v>1</v>
      </c>
      <c r="AR2316" s="26">
        <f t="shared" si="23"/>
        <v>0</v>
      </c>
      <c r="AT2316" s="74"/>
      <c r="AU2316">
        <f t="shared" si="121"/>
        <v>171999.99565499998</v>
      </c>
      <c r="AY2316">
        <v>6880</v>
      </c>
      <c r="AZ2316">
        <v>7525</v>
      </c>
      <c r="BA2316">
        <f t="shared" si="107"/>
        <v>75250</v>
      </c>
      <c r="BL2316" s="16">
        <v>30.1</v>
      </c>
      <c r="BM2316">
        <f t="shared" si="108"/>
        <v>301</v>
      </c>
    </row>
    <row r="2317" spans="1:65" x14ac:dyDescent="0.2">
      <c r="A2317" s="44">
        <v>41432</v>
      </c>
      <c r="B2317" s="45">
        <v>15.8</v>
      </c>
      <c r="C2317" s="54">
        <v>16.899999999999999</v>
      </c>
      <c r="D2317" s="31">
        <f t="shared" si="14"/>
        <v>646.91566502936905</v>
      </c>
      <c r="E2317" s="31">
        <f t="shared" si="15"/>
        <v>836.89315462892523</v>
      </c>
      <c r="F2317" s="31">
        <f t="shared" si="0"/>
        <v>1483.8088196582944</v>
      </c>
      <c r="G2317" s="31">
        <f t="shared" si="1"/>
        <v>16.420418518811484</v>
      </c>
      <c r="H2317" s="55">
        <f t="shared" si="2"/>
        <v>6.5088757396449592E-2</v>
      </c>
      <c r="I2317" s="1">
        <v>15.14</v>
      </c>
      <c r="J2317" s="32">
        <f t="shared" si="16"/>
        <v>0.96905287160756304</v>
      </c>
      <c r="K2317" s="72">
        <f t="shared" ca="1" si="83"/>
        <v>304.87290587547034</v>
      </c>
      <c r="L2317" s="31">
        <v>304.64001500000001</v>
      </c>
      <c r="M2317" s="21">
        <f t="shared" ca="1" si="84"/>
        <v>7.6447893908596358E-4</v>
      </c>
      <c r="N2317" s="72"/>
      <c r="O2317" s="16"/>
      <c r="P2317" s="21"/>
      <c r="Q2317" s="33">
        <f t="shared" si="17"/>
        <v>1.030947128392437</v>
      </c>
      <c r="R2317" s="5">
        <f t="shared" ca="1" si="109"/>
        <v>22.978216296030006</v>
      </c>
      <c r="S2317" s="31">
        <v>22.48</v>
      </c>
      <c r="T2317" s="75">
        <f t="shared" ca="1" si="110"/>
        <v>2.216264662055183E-2</v>
      </c>
      <c r="U2317" s="5">
        <f t="shared" ca="1" si="122"/>
        <v>43.562758062213291</v>
      </c>
      <c r="V2317" s="85">
        <v>44.28</v>
      </c>
      <c r="W2317" s="36">
        <f t="shared" ca="1" si="123"/>
        <v>-1.6197875740440605E-2</v>
      </c>
      <c r="X2317" s="32">
        <f t="shared" si="18"/>
        <v>0.93810574321512608</v>
      </c>
      <c r="Y2317" s="72">
        <f t="shared" ca="1" si="124"/>
        <v>31495.016537468699</v>
      </c>
      <c r="Z2317" s="16">
        <v>31249.999210999998</v>
      </c>
      <c r="AA2317" s="36">
        <f t="shared" ca="1" si="125"/>
        <v>7.8405546449567248E-3</v>
      </c>
      <c r="AB2317" s="72"/>
      <c r="AC2317" s="16"/>
      <c r="AD2317" s="36"/>
      <c r="AE2317" s="81">
        <f t="shared" si="145"/>
        <v>8</v>
      </c>
      <c r="AH2317" s="25" t="str">
        <f t="shared" ca="1" si="7"/>
        <v>-</v>
      </c>
      <c r="AI2317" s="15">
        <f t="shared" ca="1" si="8"/>
        <v>15.574628716448885</v>
      </c>
      <c r="AJ2317" s="15">
        <f t="shared" ca="1" si="9"/>
        <v>15.353310306422985</v>
      </c>
      <c r="AK2317" s="17">
        <f t="shared" ca="1" si="10"/>
        <v>5.3972439108275705E-2</v>
      </c>
      <c r="AL2317" s="17">
        <f t="shared" ca="1" si="11"/>
        <v>7.3257785950939416E-2</v>
      </c>
      <c r="AM2317" s="26">
        <f t="shared" ca="1" si="12"/>
        <v>1</v>
      </c>
      <c r="AN2317" s="26">
        <f t="shared" ca="1" si="13"/>
        <v>0</v>
      </c>
      <c r="AO2317" s="25">
        <f t="shared" si="20"/>
        <v>0</v>
      </c>
      <c r="AP2317" s="26">
        <f t="shared" si="21"/>
        <v>0</v>
      </c>
      <c r="AQ2317" s="25">
        <f t="shared" si="22"/>
        <v>1</v>
      </c>
      <c r="AR2317" s="26">
        <f t="shared" si="23"/>
        <v>0</v>
      </c>
      <c r="AT2317" s="74"/>
      <c r="AU2317">
        <f t="shared" si="121"/>
        <v>156249.996055</v>
      </c>
      <c r="AY2317">
        <v>6250</v>
      </c>
      <c r="AZ2317">
        <v>6875</v>
      </c>
      <c r="BA2317">
        <f t="shared" si="107"/>
        <v>68750</v>
      </c>
      <c r="BL2317" s="16">
        <v>27.5</v>
      </c>
      <c r="BM2317">
        <f t="shared" si="108"/>
        <v>275</v>
      </c>
    </row>
    <row r="2318" spans="1:65" x14ac:dyDescent="0.2">
      <c r="A2318" s="40">
        <v>41435</v>
      </c>
      <c r="B2318" s="13">
        <v>15.6</v>
      </c>
      <c r="C2318" s="14">
        <v>16.7</v>
      </c>
      <c r="D2318" s="31">
        <f t="shared" si="14"/>
        <v>566.05120690069793</v>
      </c>
      <c r="E2318" s="31">
        <f t="shared" si="15"/>
        <v>912.49424566046389</v>
      </c>
      <c r="F2318" s="16">
        <f t="shared" si="0"/>
        <v>1478.5454525611617</v>
      </c>
      <c r="G2318" s="16">
        <f t="shared" si="1"/>
        <v>16.278872379937873</v>
      </c>
      <c r="H2318" s="17">
        <f t="shared" si="2"/>
        <v>6.5868263473053856E-2</v>
      </c>
      <c r="I2318">
        <v>15.44</v>
      </c>
      <c r="J2318" s="32">
        <f t="shared" si="16"/>
        <v>0.98786324723022378</v>
      </c>
      <c r="K2318" s="72">
        <f t="shared" ca="1" si="83"/>
        <v>301.16046058157821</v>
      </c>
      <c r="L2318" s="16">
        <v>300.48001099999999</v>
      </c>
      <c r="M2318" s="21">
        <f t="shared" ca="1" si="84"/>
        <v>2.2645419218192725E-3</v>
      </c>
      <c r="N2318" s="72"/>
      <c r="O2318" s="16"/>
      <c r="P2318" s="21"/>
      <c r="Q2318" s="33">
        <f t="shared" si="17"/>
        <v>1.0121367527697762</v>
      </c>
      <c r="R2318" s="5">
        <f t="shared" ca="1" si="109"/>
        <v>23.256128366222907</v>
      </c>
      <c r="S2318" s="31">
        <v>22.719999000000001</v>
      </c>
      <c r="T2318" s="75">
        <f t="shared" ca="1" si="110"/>
        <v>2.3597244270253056E-2</v>
      </c>
      <c r="U2318" s="5">
        <f t="shared" ca="1" si="122"/>
        <v>44.089958996254246</v>
      </c>
      <c r="V2318" s="85">
        <v>44.74</v>
      </c>
      <c r="W2318" s="36">
        <f t="shared" ca="1" si="123"/>
        <v>-1.4529302721183629E-2</v>
      </c>
      <c r="X2318" s="32">
        <f t="shared" si="18"/>
        <v>0.97572649446044757</v>
      </c>
      <c r="Y2318" s="72">
        <f t="shared" ca="1" si="124"/>
        <v>30728.499607234171</v>
      </c>
      <c r="Z2318" s="16">
        <v>30530.00145</v>
      </c>
      <c r="AA2318" s="36">
        <f t="shared" ca="1" si="125"/>
        <v>6.5017408387372097E-3</v>
      </c>
      <c r="AB2318" s="72"/>
      <c r="AC2318" s="16"/>
      <c r="AD2318" s="36"/>
      <c r="AE2318" s="34">
        <f t="shared" si="145"/>
        <v>7</v>
      </c>
      <c r="AH2318" s="25" t="str">
        <f t="shared" ca="1" si="7"/>
        <v>-</v>
      </c>
      <c r="AI2318" s="15">
        <f t="shared" ca="1" si="8"/>
        <v>15.639259931547553</v>
      </c>
      <c r="AJ2318" s="15">
        <f t="shared" ca="1" si="9"/>
        <v>15.404129699404486</v>
      </c>
      <c r="AK2318" s="17">
        <f t="shared" ca="1" si="10"/>
        <v>5.4260492738624357E-2</v>
      </c>
      <c r="AL2318" s="17">
        <f t="shared" ca="1" si="11"/>
        <v>7.1674226685106243E-2</v>
      </c>
      <c r="AM2318" s="26">
        <f t="shared" ca="1" si="12"/>
        <v>1</v>
      </c>
      <c r="AN2318" s="26">
        <f t="shared" ca="1" si="13"/>
        <v>0</v>
      </c>
      <c r="AO2318" s="25">
        <f t="shared" si="20"/>
        <v>0</v>
      </c>
      <c r="AP2318" s="26">
        <f t="shared" si="21"/>
        <v>0</v>
      </c>
      <c r="AQ2318" s="25">
        <f t="shared" si="22"/>
        <v>1</v>
      </c>
      <c r="AR2318" s="26">
        <f t="shared" si="23"/>
        <v>0</v>
      </c>
      <c r="AT2318" s="74"/>
      <c r="AU2318">
        <f t="shared" si="121"/>
        <v>152650.00725</v>
      </c>
      <c r="AY2318">
        <v>6106</v>
      </c>
      <c r="AZ2318">
        <v>6775</v>
      </c>
      <c r="BA2318">
        <f t="shared" si="107"/>
        <v>67750</v>
      </c>
      <c r="BL2318" s="16">
        <v>27.1</v>
      </c>
      <c r="BM2318">
        <f t="shared" si="108"/>
        <v>271</v>
      </c>
    </row>
    <row r="2319" spans="1:65" x14ac:dyDescent="0.2">
      <c r="A2319" s="40">
        <v>41436</v>
      </c>
      <c r="B2319" s="13">
        <v>16.899999999999999</v>
      </c>
      <c r="C2319" s="14">
        <v>17.600000000000001</v>
      </c>
      <c r="D2319" s="31">
        <f t="shared" si="14"/>
        <v>485.18674877202682</v>
      </c>
      <c r="E2319" s="31">
        <f t="shared" si="15"/>
        <v>988.03230235550996</v>
      </c>
      <c r="F2319" s="16">
        <f t="shared" si="0"/>
        <v>1473.2190511275367</v>
      </c>
      <c r="G2319" s="16">
        <f t="shared" si="1"/>
        <v>17.369463526906959</v>
      </c>
      <c r="H2319" s="17">
        <f t="shared" si="2"/>
        <v>3.9772727272727404E-2</v>
      </c>
      <c r="I2319">
        <v>17.07</v>
      </c>
      <c r="J2319" s="32">
        <f t="shared" si="16"/>
        <v>1.0631504638991327</v>
      </c>
      <c r="K2319" s="72">
        <f t="shared" ca="1" si="83"/>
        <v>320.16583032387234</v>
      </c>
      <c r="L2319" s="16">
        <v>320.32000699999998</v>
      </c>
      <c r="M2319" s="21">
        <f t="shared" ca="1" si="84"/>
        <v>-4.8132078158837435E-4</v>
      </c>
      <c r="N2319" s="72"/>
      <c r="O2319" s="16"/>
      <c r="P2319" s="21"/>
      <c r="Q2319" s="33">
        <f t="shared" si="17"/>
        <v>0.9368495361008673</v>
      </c>
      <c r="R2319" s="5">
        <f t="shared" ca="1" si="109"/>
        <v>21.786585433091943</v>
      </c>
      <c r="S2319" s="31">
        <v>21.23</v>
      </c>
      <c r="T2319" s="75">
        <f t="shared" ca="1" si="110"/>
        <v>2.6216930432969517E-2</v>
      </c>
      <c r="U2319" s="5">
        <f t="shared" ca="1" si="122"/>
        <v>41.304243515259117</v>
      </c>
      <c r="V2319" s="85">
        <v>41.85</v>
      </c>
      <c r="W2319" s="36">
        <f t="shared" ca="1" si="123"/>
        <v>-1.3040776218420183E-2</v>
      </c>
      <c r="X2319" s="32">
        <f t="shared" si="18"/>
        <v>1.1263009277982654</v>
      </c>
      <c r="Y2319" s="72">
        <f t="shared" ca="1" si="124"/>
        <v>34607.259855478667</v>
      </c>
      <c r="Z2319" s="16">
        <v>34605.001644000004</v>
      </c>
      <c r="AA2319" s="36">
        <f t="shared" ca="1" si="125"/>
        <v>6.525679443379727E-5</v>
      </c>
      <c r="AB2319" s="72"/>
      <c r="AC2319" s="16"/>
      <c r="AD2319" s="36"/>
      <c r="AE2319" s="34">
        <f t="shared" si="145"/>
        <v>6</v>
      </c>
      <c r="AH2319" s="25" t="str">
        <f t="shared" ca="1" si="7"/>
        <v>-</v>
      </c>
      <c r="AI2319" s="15">
        <f t="shared" ca="1" si="8"/>
        <v>15.767100298392723</v>
      </c>
      <c r="AJ2319" s="15">
        <f t="shared" ca="1" si="9"/>
        <v>15.488464379105174</v>
      </c>
      <c r="AK2319" s="17">
        <f t="shared" ca="1" si="10"/>
        <v>5.1085359048784806E-2</v>
      </c>
      <c r="AL2319" s="17">
        <f t="shared" ca="1" si="11"/>
        <v>6.6295783729055674E-2</v>
      </c>
      <c r="AM2319" s="26">
        <f t="shared" ca="1" si="12"/>
        <v>1</v>
      </c>
      <c r="AN2319" s="26">
        <f t="shared" ca="1" si="13"/>
        <v>0</v>
      </c>
      <c r="AO2319" s="25">
        <f t="shared" si="20"/>
        <v>0</v>
      </c>
      <c r="AP2319" s="26">
        <f t="shared" si="21"/>
        <v>0</v>
      </c>
      <c r="AQ2319" s="25">
        <f t="shared" si="22"/>
        <v>1</v>
      </c>
      <c r="AR2319" s="26">
        <f t="shared" si="23"/>
        <v>0</v>
      </c>
      <c r="AT2319" s="74"/>
      <c r="AU2319">
        <f t="shared" si="121"/>
        <v>173025.00822000002</v>
      </c>
      <c r="AY2319">
        <v>6921</v>
      </c>
      <c r="AZ2319">
        <v>7525</v>
      </c>
      <c r="BA2319">
        <f t="shared" si="107"/>
        <v>75250</v>
      </c>
      <c r="BL2319" s="16">
        <v>30.1</v>
      </c>
      <c r="BM2319">
        <f t="shared" si="108"/>
        <v>301</v>
      </c>
    </row>
    <row r="2320" spans="1:65" x14ac:dyDescent="0.2">
      <c r="A2320" s="40">
        <v>41437</v>
      </c>
      <c r="B2320" s="13">
        <v>18.25</v>
      </c>
      <c r="C2320" s="14">
        <v>18.55</v>
      </c>
      <c r="D2320" s="31">
        <f t="shared" si="14"/>
        <v>404.3222906433557</v>
      </c>
      <c r="E2320" s="31">
        <f t="shared" si="15"/>
        <v>1065.6805604449726</v>
      </c>
      <c r="F2320" s="16">
        <f t="shared" si="0"/>
        <v>1470.0028510883283</v>
      </c>
      <c r="G2320" s="16">
        <f t="shared" si="1"/>
        <v>18.467485406845842</v>
      </c>
      <c r="H2320" s="17">
        <f t="shared" si="2"/>
        <v>1.6172506738544534E-2</v>
      </c>
      <c r="I2320">
        <v>18.59</v>
      </c>
      <c r="J2320" s="32">
        <f t="shared" si="16"/>
        <v>1.0608945300037242</v>
      </c>
      <c r="K2320" s="72">
        <f t="shared" ca="1" si="83"/>
        <v>339.64833073830249</v>
      </c>
      <c r="L2320" s="16">
        <v>339.20001200000002</v>
      </c>
      <c r="M2320" s="21">
        <f t="shared" ca="1" si="84"/>
        <v>1.3216943468223569E-3</v>
      </c>
      <c r="N2320" s="72"/>
      <c r="O2320" s="16"/>
      <c r="P2320" s="21"/>
      <c r="Q2320" s="33">
        <f t="shared" si="17"/>
        <v>0.93910546999627575</v>
      </c>
      <c r="R2320" s="5">
        <f t="shared" ca="1" si="109"/>
        <v>20.459049220168222</v>
      </c>
      <c r="S2320" s="31">
        <v>20.010000000000002</v>
      </c>
      <c r="T2320" s="75">
        <f t="shared" ca="1" si="110"/>
        <v>2.2441240388216897E-2</v>
      </c>
      <c r="U2320" s="5">
        <f t="shared" ca="1" si="122"/>
        <v>38.787713059610368</v>
      </c>
      <c r="V2320" s="85">
        <v>39.340000000000003</v>
      </c>
      <c r="W2320" s="36">
        <f t="shared" ca="1" si="123"/>
        <v>-1.4038813939746698E-2</v>
      </c>
      <c r="X2320" s="32">
        <f t="shared" si="18"/>
        <v>1.1217890600074485</v>
      </c>
      <c r="Y2320" s="72">
        <f t="shared" ca="1" si="124"/>
        <v>38819.490502384106</v>
      </c>
      <c r="Z2320" s="16">
        <v>38625.001835000003</v>
      </c>
      <c r="AA2320" s="36">
        <f t="shared" ca="1" si="125"/>
        <v>5.0353050652250635E-3</v>
      </c>
      <c r="AB2320" s="72"/>
      <c r="AC2320" s="16"/>
      <c r="AD2320" s="36"/>
      <c r="AE2320" s="34">
        <f t="shared" si="145"/>
        <v>5</v>
      </c>
      <c r="AH2320" s="25" t="str">
        <f t="shared" ca="1" si="7"/>
        <v>-</v>
      </c>
      <c r="AI2320" s="15">
        <f t="shared" ca="1" si="8"/>
        <v>15.947593189603284</v>
      </c>
      <c r="AJ2320" s="15">
        <f t="shared" ca="1" si="9"/>
        <v>15.532654149099624</v>
      </c>
      <c r="AK2320" s="17">
        <f t="shared" ca="1" si="10"/>
        <v>4.4034188144585117E-2</v>
      </c>
      <c r="AL2320" s="17">
        <f t="shared" ca="1" si="11"/>
        <v>5.9856234274386903E-2</v>
      </c>
      <c r="AM2320" s="26">
        <f t="shared" ca="1" si="12"/>
        <v>1</v>
      </c>
      <c r="AN2320" s="26">
        <f t="shared" ca="1" si="13"/>
        <v>0</v>
      </c>
      <c r="AO2320" s="25">
        <f t="shared" si="20"/>
        <v>0</v>
      </c>
      <c r="AP2320" s="26">
        <f t="shared" si="21"/>
        <v>0</v>
      </c>
      <c r="AQ2320" s="25">
        <f t="shared" si="22"/>
        <v>1</v>
      </c>
      <c r="AR2320" s="26">
        <f t="shared" si="23"/>
        <v>0</v>
      </c>
      <c r="AT2320" s="74"/>
      <c r="AU2320">
        <f t="shared" si="121"/>
        <v>193125.00917500001</v>
      </c>
      <c r="AY2320">
        <v>7725</v>
      </c>
      <c r="AZ2320">
        <v>8350</v>
      </c>
      <c r="BA2320">
        <f t="shared" si="107"/>
        <v>83500</v>
      </c>
      <c r="BL2320" s="16">
        <v>33.4</v>
      </c>
      <c r="BM2320">
        <f t="shared" si="108"/>
        <v>334</v>
      </c>
    </row>
    <row r="2321" spans="1:65" x14ac:dyDescent="0.2">
      <c r="A2321" s="44">
        <v>41438</v>
      </c>
      <c r="B2321" s="45">
        <v>16.8</v>
      </c>
      <c r="C2321" s="54">
        <v>17.7</v>
      </c>
      <c r="D2321" s="31">
        <f t="shared" si="14"/>
        <v>323.45783251468458</v>
      </c>
      <c r="E2321" s="31">
        <f t="shared" si="15"/>
        <v>1145.237237579649</v>
      </c>
      <c r="F2321" s="31">
        <f t="shared" si="0"/>
        <v>1468.6950700943335</v>
      </c>
      <c r="G2321" s="31">
        <f t="shared" si="1"/>
        <v>17.501788638641976</v>
      </c>
      <c r="H2321" s="55">
        <f t="shared" si="2"/>
        <v>5.084745762711862E-2</v>
      </c>
      <c r="I2321" s="1">
        <v>16.41</v>
      </c>
      <c r="J2321" s="32">
        <f t="shared" si="16"/>
        <v>0.94686514547047784</v>
      </c>
      <c r="K2321" s="72">
        <f t="shared" ca="1" si="83"/>
        <v>321.58805505820226</v>
      </c>
      <c r="L2321" s="31">
        <v>323.51998900000001</v>
      </c>
      <c r="M2321" s="21">
        <f t="shared" ca="1" si="84"/>
        <v>-5.9716061062234753E-3</v>
      </c>
      <c r="N2321" s="72"/>
      <c r="O2321" s="16"/>
      <c r="P2321" s="21"/>
      <c r="Q2321" s="33">
        <f t="shared" si="17"/>
        <v>1.0531348545295223</v>
      </c>
      <c r="R2321" s="5">
        <f t="shared" ca="1" si="109"/>
        <v>21.545240240530152</v>
      </c>
      <c r="S2321" s="31">
        <v>20.940000999999999</v>
      </c>
      <c r="T2321" s="75">
        <f t="shared" ca="1" si="110"/>
        <v>2.8903496257242454E-2</v>
      </c>
      <c r="U2321" s="5">
        <f t="shared" ca="1" si="122"/>
        <v>40.847294077875276</v>
      </c>
      <c r="V2321" s="85">
        <v>41.21</v>
      </c>
      <c r="W2321" s="36">
        <f t="shared" ca="1" si="123"/>
        <v>-8.801405535664282E-3</v>
      </c>
      <c r="X2321" s="32">
        <f t="shared" si="18"/>
        <v>0.89373029094095557</v>
      </c>
      <c r="Y2321" s="72">
        <f t="shared" ca="1" si="124"/>
        <v>34691.871209973018</v>
      </c>
      <c r="Z2321" s="16">
        <v>34885.001657000001</v>
      </c>
      <c r="AA2321" s="36">
        <f t="shared" ca="1" si="125"/>
        <v>-5.5362028910274971E-3</v>
      </c>
      <c r="AB2321" s="72"/>
      <c r="AC2321" s="16"/>
      <c r="AD2321" s="36"/>
      <c r="AE2321" s="81">
        <f t="shared" si="145"/>
        <v>4</v>
      </c>
      <c r="AH2321" s="25" t="str">
        <f t="shared" ca="1" si="7"/>
        <v>-</v>
      </c>
      <c r="AI2321" s="15">
        <f t="shared" ca="1" si="8"/>
        <v>16.082271721707713</v>
      </c>
      <c r="AJ2321" s="15">
        <f t="shared" ca="1" si="9"/>
        <v>15.60088389343893</v>
      </c>
      <c r="AK2321" s="17">
        <f t="shared" ca="1" si="10"/>
        <v>4.6388237108803576E-2</v>
      </c>
      <c r="AL2321" s="17">
        <f t="shared" ca="1" si="11"/>
        <v>5.5526083492964937E-2</v>
      </c>
      <c r="AM2321" s="26">
        <f t="shared" ca="1" si="12"/>
        <v>1</v>
      </c>
      <c r="AN2321" s="26">
        <f t="shared" ca="1" si="13"/>
        <v>0</v>
      </c>
      <c r="AO2321" s="25">
        <f t="shared" si="20"/>
        <v>0</v>
      </c>
      <c r="AP2321" s="26">
        <f t="shared" si="21"/>
        <v>0</v>
      </c>
      <c r="AQ2321" s="25">
        <f t="shared" si="22"/>
        <v>1</v>
      </c>
      <c r="AR2321" s="26">
        <f t="shared" si="23"/>
        <v>0</v>
      </c>
      <c r="AT2321" s="74"/>
      <c r="AU2321">
        <f t="shared" si="121"/>
        <v>174425.00828499999</v>
      </c>
      <c r="AY2321">
        <v>6977</v>
      </c>
      <c r="AZ2321">
        <v>7700</v>
      </c>
      <c r="BA2321">
        <f t="shared" si="107"/>
        <v>77000</v>
      </c>
      <c r="BL2321" s="16">
        <v>30.8</v>
      </c>
      <c r="BM2321">
        <f t="shared" si="108"/>
        <v>308</v>
      </c>
    </row>
    <row r="2322" spans="1:65" x14ac:dyDescent="0.2">
      <c r="A2322" s="40">
        <v>41439</v>
      </c>
      <c r="B2322" s="13">
        <v>17.55</v>
      </c>
      <c r="C2322" s="14">
        <v>18.3</v>
      </c>
      <c r="D2322" s="31">
        <f t="shared" si="14"/>
        <v>242.59337438601344</v>
      </c>
      <c r="E2322" s="31">
        <f t="shared" si="15"/>
        <v>1221.9899436000826</v>
      </c>
      <c r="F2322" s="16">
        <f t="shared" si="0"/>
        <v>1464.5833179860961</v>
      </c>
      <c r="G2322" s="16">
        <f t="shared" si="1"/>
        <v>18.175770105698255</v>
      </c>
      <c r="H2322" s="17">
        <f t="shared" si="2"/>
        <v>4.0983606557377095E-2</v>
      </c>
      <c r="I2322">
        <v>17.149999999999999</v>
      </c>
      <c r="J2322" s="32">
        <f t="shared" si="16"/>
        <v>1.0356018847978989</v>
      </c>
      <c r="K2322" s="72">
        <f t="shared" ca="1" si="83"/>
        <v>333.02361868761739</v>
      </c>
      <c r="L2322" s="16">
        <v>332.64001500000001</v>
      </c>
      <c r="M2322" s="21">
        <f t="shared" ca="1" si="84"/>
        <v>1.1532096871068886E-3</v>
      </c>
      <c r="N2322" s="72"/>
      <c r="O2322" s="16"/>
      <c r="P2322" s="21"/>
      <c r="Q2322" s="33">
        <f t="shared" si="17"/>
        <v>0.96439811520210095</v>
      </c>
      <c r="R2322" s="5">
        <f t="shared" ca="1" si="109"/>
        <v>20.777323487514387</v>
      </c>
      <c r="S2322" s="31">
        <v>20.34</v>
      </c>
      <c r="T2322" s="75">
        <f t="shared" ca="1" si="110"/>
        <v>2.150066310296889E-2</v>
      </c>
      <c r="U2322" s="5">
        <f t="shared" ca="1" si="122"/>
        <v>39.391704781554928</v>
      </c>
      <c r="V2322" s="85">
        <v>40.15</v>
      </c>
      <c r="W2322" s="36">
        <f t="shared" ca="1" si="123"/>
        <v>-1.888655587658955E-2</v>
      </c>
      <c r="X2322" s="32">
        <f t="shared" si="18"/>
        <v>1.0712037695957981</v>
      </c>
      <c r="Y2322" s="72">
        <f t="shared" ca="1" si="124"/>
        <v>37159.617462758331</v>
      </c>
      <c r="Z2322" s="16">
        <v>36745.001745000001</v>
      </c>
      <c r="AA2322" s="36">
        <f t="shared" ca="1" si="125"/>
        <v>1.1283594994379009E-2</v>
      </c>
      <c r="AB2322" s="72"/>
      <c r="AC2322" s="16"/>
      <c r="AD2322" s="36"/>
      <c r="AE2322" s="34">
        <f t="shared" si="145"/>
        <v>3</v>
      </c>
      <c r="AH2322" s="25" t="str">
        <f t="shared" ca="1" si="7"/>
        <v>-</v>
      </c>
      <c r="AI2322" s="15">
        <f t="shared" ca="1" si="8"/>
        <v>16.24085741524663</v>
      </c>
      <c r="AJ2322" s="15">
        <f t="shared" ca="1" si="9"/>
        <v>15.64297584723645</v>
      </c>
      <c r="AK2322" s="17">
        <f t="shared" ca="1" si="10"/>
        <v>4.6455553177545184E-2</v>
      </c>
      <c r="AL2322" s="17">
        <f t="shared" ca="1" si="11"/>
        <v>5.3895485732069308E-2</v>
      </c>
      <c r="AM2322" s="26">
        <f t="shared" ca="1" si="12"/>
        <v>1</v>
      </c>
      <c r="AN2322" s="26">
        <f t="shared" ca="1" si="13"/>
        <v>0</v>
      </c>
      <c r="AO2322" s="25">
        <f t="shared" si="20"/>
        <v>0</v>
      </c>
      <c r="AP2322" s="26">
        <f t="shared" si="21"/>
        <v>0</v>
      </c>
      <c r="AQ2322" s="25">
        <f t="shared" si="22"/>
        <v>1</v>
      </c>
      <c r="AR2322" s="26">
        <f t="shared" si="23"/>
        <v>0</v>
      </c>
      <c r="AT2322" s="74"/>
      <c r="AU2322">
        <f t="shared" si="121"/>
        <v>183725.00872500002</v>
      </c>
      <c r="AY2322">
        <v>7349</v>
      </c>
      <c r="AZ2322">
        <v>8025</v>
      </c>
      <c r="BA2322">
        <f t="shared" si="107"/>
        <v>80250</v>
      </c>
      <c r="BL2322" s="16">
        <v>32.1</v>
      </c>
      <c r="BM2322">
        <f t="shared" si="108"/>
        <v>321</v>
      </c>
    </row>
    <row r="2323" spans="1:65" x14ac:dyDescent="0.2">
      <c r="A2323" s="40">
        <v>41442</v>
      </c>
      <c r="B2323" s="13">
        <v>16.95</v>
      </c>
      <c r="C2323" s="14">
        <v>17.8</v>
      </c>
      <c r="D2323" s="31">
        <f t="shared" si="14"/>
        <v>161.72891625734229</v>
      </c>
      <c r="E2323" s="31">
        <f t="shared" si="15"/>
        <v>1299.5402845923327</v>
      </c>
      <c r="F2323" s="16">
        <f t="shared" si="0"/>
        <v>1461.2692008496749</v>
      </c>
      <c r="G2323" s="16">
        <f t="shared" si="1"/>
        <v>17.705924535507346</v>
      </c>
      <c r="H2323" s="17">
        <f t="shared" si="2"/>
        <v>4.7752808988764106E-2</v>
      </c>
      <c r="I2323" s="16">
        <v>16.8</v>
      </c>
      <c r="J2323" s="32">
        <f t="shared" si="16"/>
        <v>0.9719455497894407</v>
      </c>
      <c r="K2323" s="72">
        <f t="shared" ca="1" si="83"/>
        <v>323.66762833958768</v>
      </c>
      <c r="L2323" s="16">
        <v>326.07998700000002</v>
      </c>
      <c r="M2323" s="21">
        <f t="shared" ca="1" si="84"/>
        <v>-7.3980580121046722E-3</v>
      </c>
      <c r="N2323" s="72"/>
      <c r="O2323" s="16"/>
      <c r="P2323" s="21"/>
      <c r="Q2323" s="33">
        <f t="shared" si="17"/>
        <v>1.0280544502105593</v>
      </c>
      <c r="R2323" s="5">
        <f t="shared" ca="1" si="109"/>
        <v>21.359330036136754</v>
      </c>
      <c r="S2323" s="31">
        <v>20.77</v>
      </c>
      <c r="T2323" s="75">
        <f t="shared" ca="1" si="110"/>
        <v>2.8374098995510563E-2</v>
      </c>
      <c r="U2323" s="5">
        <f t="shared" ca="1" si="122"/>
        <v>40.495430975965959</v>
      </c>
      <c r="V2323" s="85">
        <v>40.74</v>
      </c>
      <c r="W2323" s="36">
        <f t="shared" ca="1" si="123"/>
        <v>-6.0031670111448839E-3</v>
      </c>
      <c r="X2323" s="32">
        <f t="shared" si="18"/>
        <v>0.94389109957888129</v>
      </c>
      <c r="Y2323" s="72">
        <f t="shared" ca="1" si="124"/>
        <v>35072.323815526397</v>
      </c>
      <c r="Z2323" s="16">
        <v>35245.001673999999</v>
      </c>
      <c r="AA2323" s="36">
        <f t="shared" ca="1" si="125"/>
        <v>-4.8993573633729004E-3</v>
      </c>
      <c r="AB2323" s="72"/>
      <c r="AC2323" s="16"/>
      <c r="AD2323" s="36"/>
      <c r="AE2323" s="34">
        <f t="shared" si="145"/>
        <v>2</v>
      </c>
      <c r="AH2323" s="25" t="str">
        <f t="shared" ca="1" si="7"/>
        <v>-</v>
      </c>
      <c r="AI2323" s="15">
        <f t="shared" ca="1" si="8"/>
        <v>16.364290593680941</v>
      </c>
      <c r="AJ2323" s="15">
        <f t="shared" ca="1" si="9"/>
        <v>15.655027823133739</v>
      </c>
      <c r="AK2323" s="17">
        <f t="shared" ca="1" si="10"/>
        <v>4.3566228442930933E-2</v>
      </c>
      <c r="AL2323" s="17">
        <f t="shared" ca="1" si="11"/>
        <v>5.2914779496283981E-2</v>
      </c>
      <c r="AM2323" s="26">
        <f t="shared" ca="1" si="12"/>
        <v>1</v>
      </c>
      <c r="AN2323" s="26">
        <f t="shared" ca="1" si="13"/>
        <v>0</v>
      </c>
      <c r="AO2323" s="25">
        <f t="shared" si="20"/>
        <v>0</v>
      </c>
      <c r="AP2323" s="26">
        <f t="shared" si="21"/>
        <v>0</v>
      </c>
      <c r="AQ2323" s="25">
        <f t="shared" si="22"/>
        <v>1</v>
      </c>
      <c r="AR2323" s="26">
        <f t="shared" si="23"/>
        <v>0</v>
      </c>
      <c r="AT2323" s="74"/>
      <c r="AU2323">
        <f t="shared" si="121"/>
        <v>176225.00837</v>
      </c>
      <c r="AY2323">
        <v>7049</v>
      </c>
      <c r="AZ2323">
        <v>7725</v>
      </c>
      <c r="BA2323">
        <f t="shared" si="107"/>
        <v>77250</v>
      </c>
      <c r="BL2323" s="16">
        <v>30.9</v>
      </c>
      <c r="BM2323">
        <f t="shared" si="108"/>
        <v>309</v>
      </c>
    </row>
    <row r="2324" spans="1:65" x14ac:dyDescent="0.2">
      <c r="A2324" s="44">
        <v>41443</v>
      </c>
      <c r="B2324" s="45">
        <v>16.8</v>
      </c>
      <c r="C2324" s="54">
        <v>17.649999999999999</v>
      </c>
      <c r="D2324" s="31">
        <f t="shared" si="14"/>
        <v>80.864458128671146</v>
      </c>
      <c r="E2324" s="31">
        <f t="shared" si="15"/>
        <v>1376.5432376980054</v>
      </c>
      <c r="F2324" s="31">
        <f t="shared" si="0"/>
        <v>1457.4076958266767</v>
      </c>
      <c r="G2324" s="31">
        <f t="shared" si="1"/>
        <v>17.602837637947019</v>
      </c>
      <c r="H2324" s="55">
        <f t="shared" si="2"/>
        <v>4.8158640226628746E-2</v>
      </c>
      <c r="I2324" s="31">
        <v>16.61</v>
      </c>
      <c r="J2324" s="32">
        <f t="shared" si="16"/>
        <v>0.99155064654681591</v>
      </c>
      <c r="K2324" s="72">
        <f t="shared" ca="1" si="83"/>
        <v>320.91976235733227</v>
      </c>
      <c r="L2324" s="31">
        <v>321.27999899999998</v>
      </c>
      <c r="M2324" s="21">
        <f t="shared" ca="1" si="84"/>
        <v>-1.1212544938650254E-3</v>
      </c>
      <c r="N2324" s="72"/>
      <c r="O2324" s="16"/>
      <c r="P2324" s="21"/>
      <c r="Q2324" s="33">
        <f t="shared" si="17"/>
        <v>1.0084493534531842</v>
      </c>
      <c r="R2324" s="5">
        <f t="shared" ca="1" si="109"/>
        <v>21.538905245289804</v>
      </c>
      <c r="S2324" s="31">
        <v>21.030000999999999</v>
      </c>
      <c r="T2324" s="75">
        <f t="shared" ca="1" si="110"/>
        <v>2.4198964388532633E-2</v>
      </c>
      <c r="U2324" s="5">
        <f t="shared" ca="1" si="122"/>
        <v>40.836193092890618</v>
      </c>
      <c r="V2324" s="85">
        <v>41.38</v>
      </c>
      <c r="W2324" s="36">
        <f t="shared" ca="1" si="123"/>
        <v>-1.3141781225456377E-2</v>
      </c>
      <c r="X2324" s="32">
        <f t="shared" si="18"/>
        <v>0.98310129309363181</v>
      </c>
      <c r="Y2324" s="72">
        <f t="shared" ca="1" si="124"/>
        <v>34477.37768135978</v>
      </c>
      <c r="Z2324" s="16">
        <v>34290.001628999999</v>
      </c>
      <c r="AA2324" s="36">
        <f t="shared" ca="1" si="125"/>
        <v>5.4644515444208109E-3</v>
      </c>
      <c r="AB2324" s="72"/>
      <c r="AC2324" s="16"/>
      <c r="AD2324" s="36"/>
      <c r="AE2324" s="81">
        <f t="shared" si="145"/>
        <v>1</v>
      </c>
      <c r="AG2324" s="1"/>
      <c r="AH2324" s="25" t="str">
        <f t="shared" ca="1" si="7"/>
        <v>-</v>
      </c>
      <c r="AI2324" s="15">
        <f t="shared" ca="1" si="8"/>
        <v>16.494964661681383</v>
      </c>
      <c r="AJ2324" s="15">
        <f t="shared" ca="1" si="9"/>
        <v>15.693709180325818</v>
      </c>
      <c r="AK2324" s="17">
        <f t="shared" ca="1" si="10"/>
        <v>4.0614624568526748E-2</v>
      </c>
      <c r="AL2324" s="17">
        <f t="shared" ca="1" si="11"/>
        <v>5.2136815722569493E-2</v>
      </c>
      <c r="AM2324" s="26">
        <f t="shared" ca="1" si="12"/>
        <v>1</v>
      </c>
      <c r="AN2324" s="26">
        <f t="shared" ca="1" si="13"/>
        <v>0</v>
      </c>
      <c r="AO2324" s="25">
        <f t="shared" si="20"/>
        <v>0</v>
      </c>
      <c r="AP2324" s="26">
        <f t="shared" si="21"/>
        <v>0</v>
      </c>
      <c r="AQ2324" s="25">
        <f t="shared" si="22"/>
        <v>1</v>
      </c>
      <c r="AR2324" s="26">
        <f t="shared" si="23"/>
        <v>0</v>
      </c>
      <c r="AT2324" s="74"/>
      <c r="AU2324">
        <f t="shared" si="121"/>
        <v>171450.008145</v>
      </c>
      <c r="AY2324">
        <v>6858</v>
      </c>
      <c r="AZ2324">
        <v>7575</v>
      </c>
      <c r="BA2324">
        <f t="shared" si="107"/>
        <v>75750</v>
      </c>
      <c r="BL2324" s="16">
        <v>30.3</v>
      </c>
      <c r="BM2324">
        <f t="shared" si="108"/>
        <v>303</v>
      </c>
    </row>
    <row r="2325" spans="1:65" x14ac:dyDescent="0.2">
      <c r="A2325" s="47">
        <v>41444</v>
      </c>
      <c r="B2325" s="45">
        <v>17.55</v>
      </c>
      <c r="C2325" s="54">
        <v>18.350000000000001</v>
      </c>
      <c r="D2325" s="31">
        <f t="shared" si="14"/>
        <v>1453.5133734805365</v>
      </c>
      <c r="E2325" s="31">
        <f t="shared" si="15"/>
        <v>0</v>
      </c>
      <c r="F2325" s="31">
        <f t="shared" si="0"/>
        <v>1453.5133734805365</v>
      </c>
      <c r="G2325" s="31">
        <f t="shared" si="1"/>
        <v>17.55</v>
      </c>
      <c r="H2325" s="55">
        <f t="shared" si="2"/>
        <v>4.3596730245231696E-2</v>
      </c>
      <c r="I2325" s="31">
        <v>16.64</v>
      </c>
      <c r="J2325" s="32">
        <f t="shared" si="16"/>
        <v>0.99433427762039672</v>
      </c>
      <c r="K2325" s="72">
        <f t="shared" ca="1" si="83"/>
        <v>319.08851094812121</v>
      </c>
      <c r="L2325" s="31">
        <v>320.959991</v>
      </c>
      <c r="M2325" s="21">
        <f t="shared" ca="1" si="84"/>
        <v>-5.830882678080556E-3</v>
      </c>
      <c r="N2325" s="72"/>
      <c r="O2325" s="16"/>
      <c r="P2325" s="21"/>
      <c r="Q2325" s="33">
        <f t="shared" si="17"/>
        <v>1.0056657223796033</v>
      </c>
      <c r="R2325" s="5">
        <f t="shared" ca="1" si="109"/>
        <v>21.66003633655254</v>
      </c>
      <c r="S2325" s="31">
        <v>21.049999</v>
      </c>
      <c r="T2325" s="75">
        <f t="shared" ca="1" si="110"/>
        <v>2.8980397412491119E-2</v>
      </c>
      <c r="U2325" s="5">
        <f t="shared" ca="1" si="122"/>
        <v>41.066153660295299</v>
      </c>
      <c r="V2325" s="85">
        <v>41.26</v>
      </c>
      <c r="W2325" s="36">
        <f t="shared" ca="1" si="123"/>
        <v>-4.6981662555671058E-3</v>
      </c>
      <c r="X2325" s="32">
        <f t="shared" si="18"/>
        <v>0.98866855524079356</v>
      </c>
      <c r="Y2325" s="72">
        <f t="shared" ca="1" si="124"/>
        <v>34084.455828357335</v>
      </c>
      <c r="Z2325" s="16">
        <v>34240.001625999997</v>
      </c>
      <c r="AA2325" s="36">
        <f t="shared" ca="1" si="125"/>
        <v>-4.5428092948614036E-3</v>
      </c>
      <c r="AB2325" s="72"/>
      <c r="AC2325" s="16"/>
      <c r="AD2325" s="36"/>
      <c r="AE2325" s="1">
        <v>19</v>
      </c>
      <c r="AH2325" s="25" t="str">
        <f t="shared" ca="1" si="7"/>
        <v>-</v>
      </c>
      <c r="AI2325" s="15">
        <f t="shared" ca="1" si="8"/>
        <v>16.618927875707879</v>
      </c>
      <c r="AJ2325" s="15">
        <f t="shared" ca="1" si="9"/>
        <v>15.746304793844802</v>
      </c>
      <c r="AK2325" s="17">
        <f t="shared" ca="1" si="10"/>
        <v>4.1251958397277466E-2</v>
      </c>
      <c r="AL2325" s="17">
        <f t="shared" ca="1" si="11"/>
        <v>5.0465586898064664E-2</v>
      </c>
      <c r="AM2325" s="26">
        <f t="shared" ca="1" si="12"/>
        <v>1</v>
      </c>
      <c r="AN2325" s="26">
        <f t="shared" ca="1" si="13"/>
        <v>0</v>
      </c>
      <c r="AO2325" s="25">
        <f t="shared" si="20"/>
        <v>0</v>
      </c>
      <c r="AP2325" s="26">
        <f t="shared" si="21"/>
        <v>0</v>
      </c>
      <c r="AQ2325" s="25">
        <f t="shared" si="22"/>
        <v>1</v>
      </c>
      <c r="AR2325" s="26">
        <f t="shared" si="23"/>
        <v>0</v>
      </c>
      <c r="AT2325" s="74"/>
      <c r="AU2325">
        <f t="shared" si="121"/>
        <v>171200.00812999997</v>
      </c>
      <c r="AY2325">
        <v>6848</v>
      </c>
      <c r="AZ2325">
        <v>7500</v>
      </c>
      <c r="BA2325">
        <f t="shared" si="107"/>
        <v>75000</v>
      </c>
      <c r="BL2325" s="16">
        <v>30</v>
      </c>
      <c r="BM2325">
        <f t="shared" si="108"/>
        <v>300</v>
      </c>
    </row>
    <row r="2326" spans="1:65" x14ac:dyDescent="0.2">
      <c r="A2326" s="40">
        <v>41445</v>
      </c>
      <c r="B2326" s="13">
        <v>19.649999999999999</v>
      </c>
      <c r="C2326" s="14">
        <v>19.45</v>
      </c>
      <c r="D2326" s="31">
        <f t="shared" si="14"/>
        <v>1377.0126696131399</v>
      </c>
      <c r="E2326" s="31">
        <f t="shared" si="15"/>
        <v>73.165523317319426</v>
      </c>
      <c r="F2326" s="16">
        <f t="shared" si="0"/>
        <v>1450.1781929304593</v>
      </c>
      <c r="G2326" s="16">
        <f t="shared" si="1"/>
        <v>19.639909443725742</v>
      </c>
      <c r="H2326" s="17">
        <f t="shared" si="2"/>
        <v>-1.0282776349614275E-2</v>
      </c>
      <c r="I2326" s="16">
        <v>20.49</v>
      </c>
      <c r="J2326" s="32">
        <f t="shared" si="16"/>
        <v>1.1165153504175445</v>
      </c>
      <c r="K2326" s="72">
        <f t="shared" ca="1" si="83"/>
        <v>356.25269631474862</v>
      </c>
      <c r="L2326" s="16">
        <v>358.55999800000001</v>
      </c>
      <c r="M2326" s="21">
        <f t="shared" ca="1" si="84"/>
        <v>-6.4349110277811547E-3</v>
      </c>
      <c r="N2326" s="72"/>
      <c r="O2326" s="16"/>
      <c r="P2326" s="21"/>
      <c r="Q2326" s="33">
        <f t="shared" si="17"/>
        <v>0.88348464958245543</v>
      </c>
      <c r="R2326" s="5">
        <f t="shared" ca="1" si="109"/>
        <v>19.135512419252191</v>
      </c>
      <c r="S2326" s="31">
        <v>18.48</v>
      </c>
      <c r="T2326" s="75">
        <f t="shared" ca="1" si="110"/>
        <v>3.5471451258235399E-2</v>
      </c>
      <c r="U2326" s="5">
        <f t="shared" ca="1" si="122"/>
        <v>36.280074269677414</v>
      </c>
      <c r="V2326" s="85">
        <v>36.69</v>
      </c>
      <c r="W2326" s="36">
        <f t="shared" ca="1" si="123"/>
        <v>-1.1172682756134754E-2</v>
      </c>
      <c r="X2326" s="32">
        <f t="shared" si="18"/>
        <v>1.2330307008350891</v>
      </c>
      <c r="Y2326" s="72">
        <f t="shared" ca="1" si="124"/>
        <v>42024.414517331876</v>
      </c>
      <c r="Z2326" s="16">
        <v>42200.002004000002</v>
      </c>
      <c r="AA2326" s="36">
        <f t="shared" ca="1" si="125"/>
        <v>-4.1608407187156702E-3</v>
      </c>
      <c r="AB2326" s="72"/>
      <c r="AC2326" s="16"/>
      <c r="AD2326" s="36"/>
      <c r="AE2326" s="34">
        <f t="shared" ref="AE2326:AE2343" si="146">AE2325-1</f>
        <v>18</v>
      </c>
      <c r="AH2326" s="25" t="str">
        <f t="shared" ca="1" si="7"/>
        <v>-</v>
      </c>
      <c r="AI2326" s="15">
        <f t="shared" ca="1" si="8"/>
        <v>16.824597061680748</v>
      </c>
      <c r="AJ2326" s="15">
        <f t="shared" ca="1" si="9"/>
        <v>15.867226641041434</v>
      </c>
      <c r="AK2326" s="17">
        <f t="shared" ca="1" si="10"/>
        <v>3.6842744549250996E-2</v>
      </c>
      <c r="AL2326" s="17">
        <f t="shared" ca="1" si="11"/>
        <v>4.6011937766457678E-2</v>
      </c>
      <c r="AM2326" s="26">
        <f t="shared" ca="1" si="12"/>
        <v>1</v>
      </c>
      <c r="AN2326" s="26">
        <f t="shared" ca="1" si="13"/>
        <v>0</v>
      </c>
      <c r="AO2326" s="25">
        <f t="shared" si="20"/>
        <v>0</v>
      </c>
      <c r="AP2326" s="26">
        <f t="shared" si="21"/>
        <v>0</v>
      </c>
      <c r="AQ2326" s="25">
        <f t="shared" si="22"/>
        <v>1</v>
      </c>
      <c r="AR2326" s="26">
        <f t="shared" si="23"/>
        <v>0</v>
      </c>
      <c r="AT2326" s="74"/>
      <c r="AU2326">
        <f t="shared" si="121"/>
        <v>211000.01002000002</v>
      </c>
      <c r="AY2326">
        <v>8440</v>
      </c>
      <c r="AZ2326">
        <v>9150</v>
      </c>
      <c r="BA2326">
        <f t="shared" si="107"/>
        <v>91500</v>
      </c>
      <c r="BL2326" s="16">
        <v>36.6</v>
      </c>
      <c r="BM2326">
        <f t="shared" si="108"/>
        <v>366</v>
      </c>
    </row>
    <row r="2327" spans="1:65" x14ac:dyDescent="0.2">
      <c r="A2327" s="40">
        <v>41446</v>
      </c>
      <c r="B2327" s="13">
        <v>19</v>
      </c>
      <c r="C2327" s="14">
        <v>19.399999999999999</v>
      </c>
      <c r="D2327" s="31">
        <f t="shared" si="14"/>
        <v>1300.5119657457433</v>
      </c>
      <c r="E2327" s="31">
        <f t="shared" si="15"/>
        <v>150.45286681317262</v>
      </c>
      <c r="F2327" s="16">
        <f t="shared" si="0"/>
        <v>1450.964832558916</v>
      </c>
      <c r="G2327" s="16">
        <f t="shared" si="1"/>
        <v>19.041476640491094</v>
      </c>
      <c r="H2327" s="17">
        <f t="shared" si="2"/>
        <v>2.0618556701030855E-2</v>
      </c>
      <c r="I2327" s="16">
        <v>18.899999999999999</v>
      </c>
      <c r="J2327" s="32">
        <f t="shared" si="16"/>
        <v>0.97005567255392011</v>
      </c>
      <c r="K2327" s="72">
        <f t="shared" ca="1" si="83"/>
        <v>345.57086011685755</v>
      </c>
      <c r="L2327" s="16">
        <v>344.959991</v>
      </c>
      <c r="M2327" s="21">
        <f t="shared" ca="1" si="84"/>
        <v>1.7708404823605856E-3</v>
      </c>
      <c r="N2327" s="72"/>
      <c r="O2327" s="16"/>
      <c r="P2327" s="21"/>
      <c r="Q2327" s="33">
        <f t="shared" si="17"/>
        <v>1.0299443274460798</v>
      </c>
      <c r="R2327" s="5">
        <f t="shared" ca="1" si="109"/>
        <v>19.707691438274196</v>
      </c>
      <c r="S2327" s="31">
        <v>19.299999</v>
      </c>
      <c r="T2327" s="75">
        <f t="shared" ca="1" si="110"/>
        <v>2.1123961626847567E-2</v>
      </c>
      <c r="U2327" s="5">
        <f t="shared" ca="1" si="122"/>
        <v>37.365177436539902</v>
      </c>
      <c r="V2327" s="85">
        <v>37.92</v>
      </c>
      <c r="W2327" s="36">
        <f t="shared" ca="1" si="123"/>
        <v>-1.4631396715719926E-2</v>
      </c>
      <c r="X2327" s="32">
        <f t="shared" si="18"/>
        <v>0.94011134510784022</v>
      </c>
      <c r="Y2327" s="72">
        <f t="shared" ca="1" si="124"/>
        <v>39505.028738544948</v>
      </c>
      <c r="Z2327" s="16">
        <v>39065.001855000002</v>
      </c>
      <c r="AA2327" s="36">
        <f t="shared" ca="1" si="125"/>
        <v>1.1263966789972804E-2</v>
      </c>
      <c r="AB2327" s="72"/>
      <c r="AC2327" s="16"/>
      <c r="AD2327" s="36"/>
      <c r="AE2327" s="34">
        <f t="shared" si="146"/>
        <v>17</v>
      </c>
      <c r="AH2327" s="25" t="str">
        <f t="shared" ca="1" si="7"/>
        <v>-</v>
      </c>
      <c r="AI2327" s="15">
        <f t="shared" ca="1" si="8"/>
        <v>17.002762615989848</v>
      </c>
      <c r="AJ2327" s="15">
        <f t="shared" ca="1" si="9"/>
        <v>15.970789678741751</v>
      </c>
      <c r="AK2327" s="17">
        <f t="shared" ca="1" si="10"/>
        <v>3.1804594394903039E-2</v>
      </c>
      <c r="AL2327" s="17">
        <f t="shared" ca="1" si="11"/>
        <v>4.2957697258157304E-2</v>
      </c>
      <c r="AM2327" s="26">
        <f t="shared" ca="1" si="12"/>
        <v>1</v>
      </c>
      <c r="AN2327" s="26">
        <f t="shared" ca="1" si="13"/>
        <v>0</v>
      </c>
      <c r="AO2327" s="25">
        <f t="shared" si="20"/>
        <v>0</v>
      </c>
      <c r="AP2327" s="26">
        <f t="shared" si="21"/>
        <v>0</v>
      </c>
      <c r="AQ2327" s="25">
        <f t="shared" si="22"/>
        <v>1</v>
      </c>
      <c r="AR2327" s="26">
        <f t="shared" si="23"/>
        <v>0</v>
      </c>
      <c r="AT2327" s="74"/>
      <c r="AU2327">
        <f t="shared" si="121"/>
        <v>195325.00927500002</v>
      </c>
      <c r="AY2327">
        <v>7813</v>
      </c>
      <c r="AZ2327">
        <v>8550</v>
      </c>
      <c r="BA2327">
        <f t="shared" si="107"/>
        <v>85500</v>
      </c>
      <c r="BL2327" s="16">
        <v>34.200000000000003</v>
      </c>
      <c r="BM2327">
        <f t="shared" si="108"/>
        <v>342</v>
      </c>
    </row>
    <row r="2328" spans="1:65" x14ac:dyDescent="0.2">
      <c r="A2328" s="40">
        <v>41449</v>
      </c>
      <c r="B2328" s="13">
        <v>20.149999999999999</v>
      </c>
      <c r="C2328" s="14">
        <v>20.3</v>
      </c>
      <c r="D2328" s="31">
        <f t="shared" si="14"/>
        <v>1224.0112618783467</v>
      </c>
      <c r="E2328" s="31">
        <f t="shared" si="15"/>
        <v>225.37623658021062</v>
      </c>
      <c r="F2328" s="16">
        <f t="shared" si="0"/>
        <v>1449.3874984585573</v>
      </c>
      <c r="G2328" s="16">
        <f t="shared" si="1"/>
        <v>20.173324635767166</v>
      </c>
      <c r="H2328" s="17">
        <f t="shared" si="2"/>
        <v>7.3891625615765122E-3</v>
      </c>
      <c r="I2328" s="16">
        <v>20.11</v>
      </c>
      <c r="J2328" s="32">
        <f t="shared" si="16"/>
        <v>1.0582894767482538</v>
      </c>
      <c r="K2328" s="72">
        <f t="shared" ca="1" si="83"/>
        <v>365.69909530534852</v>
      </c>
      <c r="L2328" s="16">
        <v>364.959991</v>
      </c>
      <c r="M2328" s="21">
        <f t="shared" ca="1" si="84"/>
        <v>2.0251652881822851E-3</v>
      </c>
      <c r="N2328" s="72"/>
      <c r="O2328" s="16"/>
      <c r="P2328" s="21"/>
      <c r="Q2328" s="33">
        <f t="shared" si="17"/>
        <v>0.9417105232517462</v>
      </c>
      <c r="R2328" s="5">
        <f t="shared" ca="1" si="109"/>
        <v>18.558167275372323</v>
      </c>
      <c r="S2328" s="31">
        <v>18.170000000000002</v>
      </c>
      <c r="T2328" s="75">
        <f t="shared" ca="1" si="110"/>
        <v>2.1363086151476141E-2</v>
      </c>
      <c r="U2328" s="5">
        <f t="shared" ca="1" si="122"/>
        <v>35.185976146776227</v>
      </c>
      <c r="V2328" s="85">
        <v>35.74</v>
      </c>
      <c r="W2328" s="36">
        <f t="shared" ca="1" si="123"/>
        <v>-1.550150680536584E-2</v>
      </c>
      <c r="X2328" s="32">
        <f t="shared" si="18"/>
        <v>1.1165789534965076</v>
      </c>
      <c r="Y2328" s="72">
        <f t="shared" ca="1" si="124"/>
        <v>44107.580597740198</v>
      </c>
      <c r="Z2328" s="16">
        <v>43735.002076999997</v>
      </c>
      <c r="AA2328" s="36">
        <f t="shared" ca="1" si="125"/>
        <v>8.5190008699265046E-3</v>
      </c>
      <c r="AB2328" s="72"/>
      <c r="AC2328" s="16"/>
      <c r="AD2328" s="36"/>
      <c r="AE2328" s="34">
        <f t="shared" si="146"/>
        <v>16</v>
      </c>
      <c r="AH2328" s="25" t="str">
        <f t="shared" ca="1" si="7"/>
        <v>-</v>
      </c>
      <c r="AI2328" s="15">
        <f t="shared" ca="1" si="8"/>
        <v>17.222838116243775</v>
      </c>
      <c r="AJ2328" s="15">
        <f t="shared" ca="1" si="9"/>
        <v>16.097874184218217</v>
      </c>
      <c r="AK2328" s="17">
        <f t="shared" ca="1" si="10"/>
        <v>2.6205520395602939E-2</v>
      </c>
      <c r="AL2328" s="17">
        <f t="shared" ca="1" si="11"/>
        <v>3.9410773562570715E-2</v>
      </c>
      <c r="AM2328" s="26">
        <f t="shared" ca="1" si="12"/>
        <v>1</v>
      </c>
      <c r="AN2328" s="26">
        <f t="shared" ca="1" si="13"/>
        <v>0</v>
      </c>
      <c r="AO2328" s="25">
        <f t="shared" si="20"/>
        <v>0</v>
      </c>
      <c r="AP2328" s="26">
        <f t="shared" si="21"/>
        <v>0</v>
      </c>
      <c r="AQ2328" s="25">
        <f t="shared" si="22"/>
        <v>1</v>
      </c>
      <c r="AR2328" s="26">
        <f t="shared" si="23"/>
        <v>0</v>
      </c>
      <c r="AT2328" s="74"/>
      <c r="AU2328">
        <f t="shared" si="121"/>
        <v>218675.01038499997</v>
      </c>
      <c r="AY2328">
        <v>8747</v>
      </c>
      <c r="AZ2328">
        <v>9500</v>
      </c>
      <c r="BA2328">
        <f t="shared" si="107"/>
        <v>95000</v>
      </c>
      <c r="BL2328" s="16">
        <v>38</v>
      </c>
      <c r="BM2328">
        <f t="shared" si="108"/>
        <v>380</v>
      </c>
    </row>
    <row r="2329" spans="1:65" x14ac:dyDescent="0.2">
      <c r="A2329" s="44">
        <v>41450</v>
      </c>
      <c r="B2329" s="45">
        <v>19.45</v>
      </c>
      <c r="C2329" s="54">
        <v>19.95</v>
      </c>
      <c r="D2329" s="31">
        <f t="shared" si="14"/>
        <v>1147.51055801095</v>
      </c>
      <c r="E2329" s="31">
        <f t="shared" si="15"/>
        <v>301.31166431065606</v>
      </c>
      <c r="F2329" s="31">
        <f t="shared" si="0"/>
        <v>1448.8222223216062</v>
      </c>
      <c r="G2329" s="31">
        <f t="shared" si="1"/>
        <v>19.553985036834892</v>
      </c>
      <c r="H2329" s="55">
        <f t="shared" si="2"/>
        <v>2.5062656641604009E-2</v>
      </c>
      <c r="I2329" s="1">
        <v>18.47</v>
      </c>
      <c r="J2329" s="32">
        <f t="shared" si="16"/>
        <v>0.96892104464910733</v>
      </c>
      <c r="K2329" s="72">
        <f t="shared" ca="1" si="83"/>
        <v>354.31910398168509</v>
      </c>
      <c r="L2329" s="31">
        <v>354.72000100000002</v>
      </c>
      <c r="M2329" s="21">
        <f t="shared" ca="1" si="84"/>
        <v>-1.1301787809674026E-3</v>
      </c>
      <c r="N2329" s="72"/>
      <c r="O2329" s="16"/>
      <c r="P2329" s="21"/>
      <c r="Q2329" s="33">
        <f t="shared" si="17"/>
        <v>1.0310789553508926</v>
      </c>
      <c r="R2329" s="5">
        <f t="shared" ca="1" si="109"/>
        <v>19.134138591262083</v>
      </c>
      <c r="S2329" s="31">
        <v>18.690000999999999</v>
      </c>
      <c r="T2329" s="75">
        <f t="shared" ca="1" si="110"/>
        <v>2.376337974845931E-2</v>
      </c>
      <c r="U2329" s="5">
        <f t="shared" ca="1" si="122"/>
        <v>36.278277483347473</v>
      </c>
      <c r="V2329" s="85">
        <v>36.659999999999997</v>
      </c>
      <c r="W2329" s="36">
        <f t="shared" ca="1" si="123"/>
        <v>-1.041250727366403E-2</v>
      </c>
      <c r="X2329" s="32">
        <f t="shared" si="18"/>
        <v>0.93784208929821478</v>
      </c>
      <c r="Y2329" s="72">
        <f t="shared" ca="1" si="124"/>
        <v>41363.223119323331</v>
      </c>
      <c r="Z2329" s="16">
        <v>41110.001952999999</v>
      </c>
      <c r="AA2329" s="36">
        <f t="shared" ca="1" si="125"/>
        <v>6.1595999584926611E-3</v>
      </c>
      <c r="AB2329" s="72"/>
      <c r="AC2329" s="16"/>
      <c r="AD2329" s="36"/>
      <c r="AE2329" s="81">
        <f t="shared" si="146"/>
        <v>15</v>
      </c>
      <c r="AH2329" s="25" t="str">
        <f t="shared" ca="1" si="7"/>
        <v>-</v>
      </c>
      <c r="AI2329" s="15">
        <f t="shared" ca="1" si="8"/>
        <v>17.411167194083152</v>
      </c>
      <c r="AJ2329" s="15">
        <f t="shared" ca="1" si="9"/>
        <v>16.208523279431329</v>
      </c>
      <c r="AK2329" s="17">
        <f t="shared" ca="1" si="10"/>
        <v>2.2423828337742924E-2</v>
      </c>
      <c r="AL2329" s="17">
        <f t="shared" ca="1" si="11"/>
        <v>3.7300719014435671E-2</v>
      </c>
      <c r="AM2329" s="26">
        <f t="shared" ca="1" si="12"/>
        <v>1</v>
      </c>
      <c r="AN2329" s="26">
        <f t="shared" ca="1" si="13"/>
        <v>0</v>
      </c>
      <c r="AO2329" s="25">
        <f t="shared" si="20"/>
        <v>0</v>
      </c>
      <c r="AP2329" s="26">
        <f t="shared" si="21"/>
        <v>0</v>
      </c>
      <c r="AQ2329" s="25">
        <f t="shared" si="22"/>
        <v>1</v>
      </c>
      <c r="AR2329" s="26">
        <f t="shared" si="23"/>
        <v>0</v>
      </c>
      <c r="AT2329" s="74"/>
      <c r="AU2329">
        <f t="shared" si="121"/>
        <v>205550.009765</v>
      </c>
      <c r="AY2329">
        <v>8222</v>
      </c>
      <c r="AZ2329">
        <v>9000</v>
      </c>
      <c r="BA2329">
        <f t="shared" si="107"/>
        <v>90000</v>
      </c>
      <c r="BL2329" s="16">
        <v>36</v>
      </c>
      <c r="BM2329">
        <f t="shared" si="108"/>
        <v>360</v>
      </c>
    </row>
    <row r="2330" spans="1:65" x14ac:dyDescent="0.2">
      <c r="A2330" s="40">
        <v>41451</v>
      </c>
      <c r="B2330" s="13">
        <v>18.850000000000001</v>
      </c>
      <c r="C2330" s="14">
        <v>19.600000000000001</v>
      </c>
      <c r="D2330" s="31">
        <f t="shared" si="14"/>
        <v>1071.0098541435534</v>
      </c>
      <c r="E2330" s="31">
        <f t="shared" si="15"/>
        <v>375.89505730418313</v>
      </c>
      <c r="F2330" s="16">
        <f t="shared" si="0"/>
        <v>1446.9049114477366</v>
      </c>
      <c r="G2330" s="16">
        <f t="shared" si="1"/>
        <v>19.044844381788749</v>
      </c>
      <c r="H2330" s="17">
        <f t="shared" si="2"/>
        <v>3.8265306122448939E-2</v>
      </c>
      <c r="I2330">
        <v>17.21</v>
      </c>
      <c r="J2330" s="32">
        <f t="shared" si="16"/>
        <v>0.97267340614159781</v>
      </c>
      <c r="K2330" s="72">
        <f t="shared" ca="1" si="83"/>
        <v>344.62271958037701</v>
      </c>
      <c r="L2330" s="16">
        <v>346.88000499999998</v>
      </c>
      <c r="M2330" s="21">
        <f t="shared" ca="1" si="84"/>
        <v>-6.5073956039148877E-3</v>
      </c>
      <c r="N2330" s="72"/>
      <c r="O2330" s="16"/>
      <c r="P2330" s="21"/>
      <c r="Q2330" s="33">
        <f t="shared" si="17"/>
        <v>1.0273265938584022</v>
      </c>
      <c r="R2330" s="5">
        <f t="shared" ca="1" si="109"/>
        <v>19.656190540216333</v>
      </c>
      <c r="S2330" s="16">
        <v>19.110001</v>
      </c>
      <c r="T2330" s="75">
        <f t="shared" ca="1" si="110"/>
        <v>2.8581345454473401E-2</v>
      </c>
      <c r="U2330" s="5">
        <f t="shared" ca="1" si="122"/>
        <v>37.26836329576804</v>
      </c>
      <c r="V2330" s="85">
        <v>37.53</v>
      </c>
      <c r="W2330" s="36">
        <f t="shared" ca="1" si="123"/>
        <v>-6.9714016581924046E-3</v>
      </c>
      <c r="X2330" s="32">
        <f t="shared" si="18"/>
        <v>0.9453468122831955</v>
      </c>
      <c r="Y2330" s="72">
        <f t="shared" ca="1" si="124"/>
        <v>39100.017657698794</v>
      </c>
      <c r="Z2330" s="16">
        <v>39340.001869</v>
      </c>
      <c r="AA2330" s="36">
        <f t="shared" ca="1" si="125"/>
        <v>-6.1002592755419653E-3</v>
      </c>
      <c r="AB2330" s="72"/>
      <c r="AC2330" s="16"/>
      <c r="AD2330" s="36"/>
      <c r="AE2330" s="34">
        <f t="shared" si="146"/>
        <v>14</v>
      </c>
      <c r="AH2330" s="25" t="str">
        <f t="shared" ca="1" si="7"/>
        <v>-</v>
      </c>
      <c r="AI2330" s="15">
        <f t="shared" ca="1" si="8"/>
        <v>17.586076998244625</v>
      </c>
      <c r="AJ2330" s="15">
        <f t="shared" ca="1" si="9"/>
        <v>16.307212258298375</v>
      </c>
      <c r="AK2330" s="17">
        <f t="shared" ca="1" si="10"/>
        <v>2.0774939320379621E-2</v>
      </c>
      <c r="AL2330" s="17">
        <f t="shared" ca="1" si="11"/>
        <v>3.6037329886854812E-2</v>
      </c>
      <c r="AM2330" s="26">
        <f t="shared" ca="1" si="12"/>
        <v>1</v>
      </c>
      <c r="AN2330" s="26">
        <f t="shared" ca="1" si="13"/>
        <v>0</v>
      </c>
      <c r="AO2330" s="25">
        <f t="shared" si="20"/>
        <v>0</v>
      </c>
      <c r="AP2330" s="26">
        <f t="shared" si="21"/>
        <v>0</v>
      </c>
      <c r="AQ2330" s="25">
        <f t="shared" si="22"/>
        <v>1</v>
      </c>
      <c r="AR2330" s="26">
        <f t="shared" si="23"/>
        <v>0</v>
      </c>
      <c r="AT2330" s="74"/>
      <c r="AU2330">
        <f t="shared" si="121"/>
        <v>196700.009345</v>
      </c>
      <c r="AY2330">
        <v>7868</v>
      </c>
      <c r="AZ2330">
        <v>8575</v>
      </c>
      <c r="BA2330">
        <f t="shared" si="107"/>
        <v>85750</v>
      </c>
      <c r="BL2330" s="16">
        <v>34.299999999999997</v>
      </c>
      <c r="BM2330">
        <f t="shared" si="108"/>
        <v>343</v>
      </c>
    </row>
    <row r="2331" spans="1:65" x14ac:dyDescent="0.2">
      <c r="A2331" s="40">
        <v>41452</v>
      </c>
      <c r="B2331" s="13">
        <v>18.2</v>
      </c>
      <c r="C2331" s="14">
        <v>19.05</v>
      </c>
      <c r="D2331" s="31">
        <f t="shared" si="14"/>
        <v>994.50915027615679</v>
      </c>
      <c r="E2331" s="31">
        <f t="shared" si="15"/>
        <v>449.46843831951105</v>
      </c>
      <c r="F2331" s="16">
        <f t="shared" si="0"/>
        <v>1443.9775885956678</v>
      </c>
      <c r="G2331" s="16">
        <f t="shared" si="1"/>
        <v>18.464580403178655</v>
      </c>
      <c r="H2331" s="17">
        <f t="shared" si="2"/>
        <v>4.4619422572178546E-2</v>
      </c>
      <c r="I2331">
        <v>16.86</v>
      </c>
      <c r="J2331" s="32">
        <f t="shared" si="16"/>
        <v>0.96757018323075206</v>
      </c>
      <c r="K2331" s="72">
        <f t="shared" ca="1" si="83"/>
        <v>333.43307397736578</v>
      </c>
      <c r="L2331" s="16">
        <v>332.959991</v>
      </c>
      <c r="M2331" s="21">
        <f t="shared" ca="1" si="84"/>
        <v>1.4208403116090227E-3</v>
      </c>
      <c r="N2331" s="72"/>
      <c r="O2331" s="16"/>
      <c r="P2331" s="21"/>
      <c r="Q2331" s="33">
        <f t="shared" si="17"/>
        <v>1.0324298167692478</v>
      </c>
      <c r="R2331" s="5">
        <f t="shared" ca="1" si="109"/>
        <v>20.29279179158172</v>
      </c>
      <c r="S2331" s="16">
        <v>19.860001</v>
      </c>
      <c r="T2331" s="75">
        <f t="shared" ca="1" si="110"/>
        <v>2.1792083070978695E-2</v>
      </c>
      <c r="U2331" s="5">
        <f t="shared" ca="1" si="122"/>
        <v>38.475652213015969</v>
      </c>
      <c r="V2331" s="85">
        <v>39.01</v>
      </c>
      <c r="W2331" s="36">
        <f t="shared" ca="1" si="123"/>
        <v>-1.369771307316146E-2</v>
      </c>
      <c r="X2331" s="32">
        <f t="shared" si="18"/>
        <v>0.93514036646150422</v>
      </c>
      <c r="Y2331" s="72">
        <f t="shared" ca="1" si="124"/>
        <v>36561.598449468489</v>
      </c>
      <c r="Z2331" s="16">
        <v>36200.001719</v>
      </c>
      <c r="AA2331" s="36">
        <f t="shared" ca="1" si="125"/>
        <v>9.9888594833602122E-3</v>
      </c>
      <c r="AB2331" s="72"/>
      <c r="AC2331" s="16"/>
      <c r="AD2331" s="36"/>
      <c r="AE2331" s="34">
        <f t="shared" si="146"/>
        <v>13</v>
      </c>
      <c r="AH2331" s="25" t="str">
        <f t="shared" ca="1" si="7"/>
        <v>-</v>
      </c>
      <c r="AI2331" s="15">
        <f t="shared" ca="1" si="8"/>
        <v>17.722508886375358</v>
      </c>
      <c r="AJ2331" s="15">
        <f t="shared" ca="1" si="9"/>
        <v>16.397020632687799</v>
      </c>
      <c r="AK2331" s="17">
        <f t="shared" ca="1" si="10"/>
        <v>2.0945388041537432E-2</v>
      </c>
      <c r="AL2331" s="17">
        <f t="shared" ca="1" si="11"/>
        <v>3.653084605750298E-2</v>
      </c>
      <c r="AM2331" s="26">
        <f t="shared" ca="1" si="12"/>
        <v>1</v>
      </c>
      <c r="AN2331" s="26">
        <f t="shared" ca="1" si="13"/>
        <v>0</v>
      </c>
      <c r="AO2331" s="25">
        <f t="shared" si="20"/>
        <v>0</v>
      </c>
      <c r="AP2331" s="26">
        <f t="shared" si="21"/>
        <v>0</v>
      </c>
      <c r="AQ2331" s="25">
        <f t="shared" si="22"/>
        <v>1</v>
      </c>
      <c r="AR2331" s="26">
        <f t="shared" si="23"/>
        <v>0</v>
      </c>
      <c r="AT2331" s="74"/>
      <c r="AU2331">
        <f t="shared" si="121"/>
        <v>181000.00859499999</v>
      </c>
      <c r="AY2331">
        <v>7240</v>
      </c>
      <c r="AZ2331">
        <v>7925</v>
      </c>
      <c r="BA2331">
        <f t="shared" si="107"/>
        <v>79250</v>
      </c>
      <c r="BL2331" s="16">
        <v>31.7</v>
      </c>
      <c r="BM2331">
        <f t="shared" si="108"/>
        <v>317</v>
      </c>
    </row>
    <row r="2332" spans="1:65" x14ac:dyDescent="0.2">
      <c r="A2332" s="40">
        <v>41453</v>
      </c>
      <c r="B2332" s="13">
        <v>18.05</v>
      </c>
      <c r="C2332" s="14">
        <v>18.899999999999999</v>
      </c>
      <c r="D2332" s="31">
        <f t="shared" si="14"/>
        <v>918.00844640876016</v>
      </c>
      <c r="E2332" s="31">
        <f t="shared" si="15"/>
        <v>522.55572495397928</v>
      </c>
      <c r="F2332" s="16">
        <f t="shared" si="0"/>
        <v>1440.5641713627394</v>
      </c>
      <c r="G2332" s="16">
        <f t="shared" si="1"/>
        <v>18.358332231941255</v>
      </c>
      <c r="H2332" s="17">
        <f t="shared" si="2"/>
        <v>4.4973544973544888E-2</v>
      </c>
      <c r="I2332">
        <v>16.86</v>
      </c>
      <c r="J2332" s="32">
        <f t="shared" si="16"/>
        <v>0.9918955420661224</v>
      </c>
      <c r="K2332" s="72">
        <f t="shared" ca="1" si="83"/>
        <v>330.717296424376</v>
      </c>
      <c r="L2332" s="16">
        <v>331.35998499999999</v>
      </c>
      <c r="M2332" s="21">
        <f t="shared" ca="1" si="84"/>
        <v>-1.9395479379442652E-3</v>
      </c>
      <c r="N2332" s="72"/>
      <c r="O2332" s="16"/>
      <c r="P2332" s="21"/>
      <c r="Q2332" s="33">
        <f t="shared" si="17"/>
        <v>1.0081044579338776</v>
      </c>
      <c r="R2332" s="5">
        <f t="shared" ca="1" si="109"/>
        <v>20.456401646726952</v>
      </c>
      <c r="S2332" s="16">
        <v>19.98</v>
      </c>
      <c r="T2332" s="75">
        <f t="shared" ca="1" si="110"/>
        <v>2.3843926262610213E-2</v>
      </c>
      <c r="U2332" s="5">
        <f t="shared" ca="1" si="122"/>
        <v>38.786148611788583</v>
      </c>
      <c r="V2332" s="85">
        <v>39.22</v>
      </c>
      <c r="W2332" s="36">
        <f t="shared" ca="1" si="123"/>
        <v>-1.1061993580097289E-2</v>
      </c>
      <c r="X2332" s="32">
        <f t="shared" si="18"/>
        <v>0.9837910841322447</v>
      </c>
      <c r="Y2332" s="72">
        <f t="shared" ca="1" si="124"/>
        <v>35966.607345411321</v>
      </c>
      <c r="Z2332" s="16">
        <v>35845.001703000002</v>
      </c>
      <c r="AA2332" s="36">
        <f t="shared" ca="1" si="125"/>
        <v>3.3925411252286757E-3</v>
      </c>
      <c r="AB2332" s="72"/>
      <c r="AC2332" s="16"/>
      <c r="AD2332" s="36"/>
      <c r="AE2332" s="34">
        <f t="shared" si="146"/>
        <v>12</v>
      </c>
      <c r="AH2332" s="25" t="str">
        <f t="shared" ca="1" si="7"/>
        <v>-</v>
      </c>
      <c r="AI2332" s="15">
        <f t="shared" ca="1" si="8"/>
        <v>17.849667409238968</v>
      </c>
      <c r="AJ2332" s="15">
        <f t="shared" ca="1" si="9"/>
        <v>16.46768177815035</v>
      </c>
      <c r="AK2332" s="17">
        <f t="shared" ca="1" si="10"/>
        <v>3.0154774928730626E-2</v>
      </c>
      <c r="AL2332" s="17">
        <f t="shared" ca="1" si="11"/>
        <v>3.680546073429157E-2</v>
      </c>
      <c r="AM2332" s="26">
        <f t="shared" ca="1" si="12"/>
        <v>1</v>
      </c>
      <c r="AN2332" s="26">
        <f t="shared" ca="1" si="13"/>
        <v>0</v>
      </c>
      <c r="AO2332" s="25">
        <f t="shared" si="20"/>
        <v>0</v>
      </c>
      <c r="AP2332" s="26">
        <f t="shared" si="21"/>
        <v>0</v>
      </c>
      <c r="AQ2332" s="25">
        <f t="shared" si="22"/>
        <v>1</v>
      </c>
      <c r="AR2332" s="26">
        <f t="shared" si="23"/>
        <v>0</v>
      </c>
      <c r="AT2332" s="74"/>
      <c r="AU2332">
        <f t="shared" si="121"/>
        <v>179225.00851499999</v>
      </c>
      <c r="AY2332">
        <v>7169</v>
      </c>
      <c r="AZ2332">
        <v>7800</v>
      </c>
      <c r="BA2332">
        <f t="shared" si="107"/>
        <v>78000</v>
      </c>
      <c r="BL2332" s="16">
        <v>31.2</v>
      </c>
      <c r="BM2332">
        <f t="shared" si="108"/>
        <v>312</v>
      </c>
    </row>
    <row r="2333" spans="1:65" x14ac:dyDescent="0.2">
      <c r="A2333" s="40">
        <v>41456</v>
      </c>
      <c r="B2333" s="13">
        <v>17.649999999999999</v>
      </c>
      <c r="C2333" s="14">
        <v>18.45</v>
      </c>
      <c r="D2333" s="31">
        <f t="shared" si="14"/>
        <v>841.50774254136354</v>
      </c>
      <c r="E2333" s="31">
        <f t="shared" si="15"/>
        <v>595.61592097548771</v>
      </c>
      <c r="F2333" s="16">
        <f t="shared" si="0"/>
        <v>1437.1236635168511</v>
      </c>
      <c r="G2333" s="16">
        <f t="shared" si="1"/>
        <v>17.981560010371233</v>
      </c>
      <c r="H2333" s="17">
        <f t="shared" si="2"/>
        <v>4.3360433604336057E-2</v>
      </c>
      <c r="I2333">
        <v>16.37</v>
      </c>
      <c r="J2333" s="32">
        <f t="shared" si="16"/>
        <v>0.97713748278800361</v>
      </c>
      <c r="K2333" s="72">
        <f t="shared" ca="1" si="83"/>
        <v>323.14309210911404</v>
      </c>
      <c r="L2333" s="16">
        <v>320.959991</v>
      </c>
      <c r="M2333" s="21">
        <f t="shared" ca="1" si="84"/>
        <v>6.8017857998819362E-3</v>
      </c>
      <c r="N2333" s="72"/>
      <c r="O2333" s="16"/>
      <c r="P2333" s="21"/>
      <c r="Q2333" s="33">
        <f t="shared" si="17"/>
        <v>1.0228625172119963</v>
      </c>
      <c r="R2333" s="5">
        <f t="shared" ca="1" si="109"/>
        <v>20.923214811547524</v>
      </c>
      <c r="S2333" s="16">
        <v>20.58</v>
      </c>
      <c r="T2333" s="75">
        <f t="shared" ca="1" si="110"/>
        <v>1.6677104545555189E-2</v>
      </c>
      <c r="U2333" s="5">
        <f t="shared" ca="1" si="122"/>
        <v>39.671539383171869</v>
      </c>
      <c r="V2333" s="85">
        <v>40.53</v>
      </c>
      <c r="W2333" s="36">
        <f t="shared" ca="1" si="123"/>
        <v>-2.1180868907676599E-2</v>
      </c>
      <c r="X2333" s="32">
        <f t="shared" si="18"/>
        <v>0.95427496557600733</v>
      </c>
      <c r="Y2333" s="72">
        <f t="shared" ca="1" si="124"/>
        <v>34319.774146010001</v>
      </c>
      <c r="Z2333" s="16">
        <v>33485.00159</v>
      </c>
      <c r="AA2333" s="36">
        <f t="shared" ca="1" si="125"/>
        <v>2.4929745150715422E-2</v>
      </c>
      <c r="AB2333" s="72"/>
      <c r="AC2333" s="16"/>
      <c r="AD2333" s="36"/>
      <c r="AE2333" s="34">
        <f t="shared" si="146"/>
        <v>11</v>
      </c>
      <c r="AH2333" s="25" t="str">
        <f t="shared" ca="1" si="7"/>
        <v>-</v>
      </c>
      <c r="AI2333" s="15">
        <f t="shared" ca="1" si="8"/>
        <v>17.925859954524611</v>
      </c>
      <c r="AJ2333" s="15">
        <f t="shared" ca="1" si="9"/>
        <v>16.541447493255728</v>
      </c>
      <c r="AK2333" s="17">
        <f t="shared" ca="1" si="10"/>
        <v>3.3945087745948156E-2</v>
      </c>
      <c r="AL2333" s="17">
        <f t="shared" ca="1" si="11"/>
        <v>3.5447440497284474E-2</v>
      </c>
      <c r="AM2333" s="26">
        <f t="shared" ca="1" si="12"/>
        <v>1</v>
      </c>
      <c r="AN2333" s="26">
        <f t="shared" ca="1" si="13"/>
        <v>0</v>
      </c>
      <c r="AO2333" s="25">
        <f t="shared" si="20"/>
        <v>0</v>
      </c>
      <c r="AP2333" s="26">
        <f t="shared" si="21"/>
        <v>0</v>
      </c>
      <c r="AQ2333" s="25">
        <f t="shared" si="22"/>
        <v>1</v>
      </c>
      <c r="AR2333" s="26">
        <f t="shared" si="23"/>
        <v>0</v>
      </c>
      <c r="AT2333" s="74"/>
      <c r="AU2333">
        <f t="shared" si="121"/>
        <v>167425.00795</v>
      </c>
      <c r="AY2333">
        <v>6697</v>
      </c>
      <c r="AZ2333">
        <v>7375</v>
      </c>
      <c r="BA2333">
        <f t="shared" si="107"/>
        <v>73750</v>
      </c>
      <c r="BL2333" s="16">
        <v>29.5</v>
      </c>
      <c r="BM2333">
        <f t="shared" si="108"/>
        <v>295</v>
      </c>
    </row>
    <row r="2334" spans="1:65" x14ac:dyDescent="0.2">
      <c r="A2334" s="40">
        <v>41457</v>
      </c>
      <c r="B2334" s="13">
        <v>17.600000000000001</v>
      </c>
      <c r="C2334" s="14">
        <v>18.45</v>
      </c>
      <c r="D2334" s="31">
        <f t="shared" si="14"/>
        <v>765.00703867396692</v>
      </c>
      <c r="E2334" s="31">
        <f t="shared" si="15"/>
        <v>668.79952115215713</v>
      </c>
      <c r="F2334" s="16">
        <f t="shared" si="0"/>
        <v>1433.8065598261242</v>
      </c>
      <c r="G2334" s="16">
        <f t="shared" si="1"/>
        <v>17.996482767555666</v>
      </c>
      <c r="H2334" s="17">
        <f t="shared" si="2"/>
        <v>4.6070460704606964E-2</v>
      </c>
      <c r="I2334">
        <v>16.440000000000001</v>
      </c>
      <c r="J2334" s="32">
        <f t="shared" si="16"/>
        <v>0.99851982205735867</v>
      </c>
      <c r="K2334" s="72">
        <f t="shared" ca="1" si="83"/>
        <v>322.65162843520852</v>
      </c>
      <c r="L2334" s="16">
        <v>324.79998799999998</v>
      </c>
      <c r="M2334" s="21">
        <f t="shared" ca="1" si="84"/>
        <v>-6.6144077714419824E-3</v>
      </c>
      <c r="N2334" s="72"/>
      <c r="O2334" s="16"/>
      <c r="P2334" s="21"/>
      <c r="Q2334" s="33">
        <f t="shared" si="17"/>
        <v>1.0014801779426414</v>
      </c>
      <c r="R2334" s="5">
        <f t="shared" ca="1" si="109"/>
        <v>20.953311968817271</v>
      </c>
      <c r="S2334" s="16">
        <v>20.309999000000001</v>
      </c>
      <c r="T2334" s="75">
        <f t="shared" ca="1" si="110"/>
        <v>3.1674692294040477E-2</v>
      </c>
      <c r="U2334" s="5">
        <f t="shared" ca="1" si="122"/>
        <v>39.728900138039165</v>
      </c>
      <c r="V2334" s="85">
        <v>39.83</v>
      </c>
      <c r="W2334" s="36">
        <f t="shared" ca="1" si="123"/>
        <v>-2.5382842571135575E-3</v>
      </c>
      <c r="X2334" s="32">
        <f t="shared" si="18"/>
        <v>0.99703964411471724</v>
      </c>
      <c r="Y2334" s="72">
        <f t="shared" ca="1" si="124"/>
        <v>34215.923395409918</v>
      </c>
      <c r="Z2334" s="16">
        <v>34550.001641000003</v>
      </c>
      <c r="AA2334" s="36">
        <f t="shared" ca="1" si="125"/>
        <v>-9.669413306008021E-3</v>
      </c>
      <c r="AB2334" s="72"/>
      <c r="AC2334" s="16"/>
      <c r="AD2334" s="36"/>
      <c r="AE2334" s="34">
        <f t="shared" si="146"/>
        <v>10</v>
      </c>
      <c r="AH2334" s="25">
        <f t="shared" ca="1" si="7"/>
        <v>1</v>
      </c>
      <c r="AI2334" s="15">
        <f t="shared" ca="1" si="8"/>
        <v>18.004126359164442</v>
      </c>
      <c r="AJ2334" s="15">
        <f t="shared" ca="1" si="9"/>
        <v>16.621408549705411</v>
      </c>
      <c r="AK2334" s="17">
        <f t="shared" ca="1" si="10"/>
        <v>4.0391970769786567E-2</v>
      </c>
      <c r="AL2334" s="17">
        <f t="shared" ca="1" si="11"/>
        <v>3.4210077824256543E-2</v>
      </c>
      <c r="AM2334" s="26">
        <f t="shared" ca="1" si="12"/>
        <v>1</v>
      </c>
      <c r="AN2334" s="26">
        <f t="shared" ca="1" si="13"/>
        <v>1</v>
      </c>
      <c r="AO2334" s="25">
        <f t="shared" si="20"/>
        <v>0</v>
      </c>
      <c r="AP2334" s="26">
        <f t="shared" si="21"/>
        <v>0</v>
      </c>
      <c r="AQ2334" s="25">
        <f t="shared" si="22"/>
        <v>1</v>
      </c>
      <c r="AR2334" s="26">
        <f t="shared" si="23"/>
        <v>0</v>
      </c>
      <c r="AT2334" s="74"/>
      <c r="AU2334">
        <f t="shared" si="121"/>
        <v>172750.00820500002</v>
      </c>
      <c r="AY2334">
        <v>6910</v>
      </c>
      <c r="AZ2334">
        <v>7575</v>
      </c>
      <c r="BA2334">
        <f t="shared" si="107"/>
        <v>75750</v>
      </c>
      <c r="BL2334" s="16">
        <v>30.3</v>
      </c>
      <c r="BM2334">
        <f t="shared" si="108"/>
        <v>303</v>
      </c>
    </row>
    <row r="2335" spans="1:65" x14ac:dyDescent="0.2">
      <c r="A2335" s="40">
        <v>41458</v>
      </c>
      <c r="B2335" s="13">
        <v>17.25</v>
      </c>
      <c r="C2335" s="14">
        <v>18.350000000000001</v>
      </c>
      <c r="D2335" s="31">
        <f t="shared" si="14"/>
        <v>688.50633480657018</v>
      </c>
      <c r="E2335" s="31">
        <f t="shared" si="15"/>
        <v>741.77580234815616</v>
      </c>
      <c r="F2335" s="16">
        <f t="shared" si="0"/>
        <v>1430.2821371547263</v>
      </c>
      <c r="G2335" s="16">
        <f t="shared" si="1"/>
        <v>17.820484215237531</v>
      </c>
      <c r="H2335" s="17">
        <f t="shared" si="2"/>
        <v>5.9945504087193568E-2</v>
      </c>
      <c r="I2335" s="16">
        <v>16.2</v>
      </c>
      <c r="J2335" s="32">
        <f t="shared" si="16"/>
        <v>0.98778634285280276</v>
      </c>
      <c r="K2335" s="72">
        <f t="shared" ca="1" si="83"/>
        <v>318.69787886388644</v>
      </c>
      <c r="L2335" s="16">
        <v>321.92001299999998</v>
      </c>
      <c r="M2335" s="21">
        <f t="shared" ca="1" si="84"/>
        <v>-1.0009114084229173E-2</v>
      </c>
      <c r="N2335" s="72"/>
      <c r="O2335" s="16"/>
      <c r="P2335" s="21"/>
      <c r="Q2335" s="33">
        <f t="shared" si="17"/>
        <v>1.0122136571471971</v>
      </c>
      <c r="R2335" s="5">
        <f t="shared" ca="1" si="109"/>
        <v>21.20834498873641</v>
      </c>
      <c r="S2335" s="16">
        <v>20.549999</v>
      </c>
      <c r="T2335" s="75">
        <f t="shared" ca="1" si="110"/>
        <v>3.2036302714000653E-2</v>
      </c>
      <c r="U2335" s="5">
        <f t="shared" ca="1" si="122"/>
        <v>40.212758554812403</v>
      </c>
      <c r="V2335" s="85">
        <v>40.43</v>
      </c>
      <c r="W2335" s="36">
        <f t="shared" ca="1" si="123"/>
        <v>-5.3732734402076824E-3</v>
      </c>
      <c r="X2335" s="32">
        <f t="shared" si="18"/>
        <v>0.97557268570560551</v>
      </c>
      <c r="Y2335" s="72">
        <f t="shared" ca="1" si="124"/>
        <v>33377.923430562485</v>
      </c>
      <c r="Z2335" s="16">
        <v>33740.001602999997</v>
      </c>
      <c r="AA2335" s="36">
        <f t="shared" ca="1" si="125"/>
        <v>-1.0731421316984104E-2</v>
      </c>
      <c r="AB2335" s="72"/>
      <c r="AC2335" s="16"/>
      <c r="AD2335" s="36"/>
      <c r="AE2335" s="34">
        <f t="shared" si="146"/>
        <v>9</v>
      </c>
      <c r="AH2335" s="25">
        <f t="shared" ca="1" si="7"/>
        <v>1</v>
      </c>
      <c r="AI2335" s="15">
        <f t="shared" ca="1" si="8"/>
        <v>18.066771959624255</v>
      </c>
      <c r="AJ2335" s="15">
        <f t="shared" ca="1" si="9"/>
        <v>16.704028670907729</v>
      </c>
      <c r="AK2335" s="17">
        <f t="shared" ca="1" si="10"/>
        <v>4.6205778677384825E-2</v>
      </c>
      <c r="AL2335" s="17">
        <f t="shared" ca="1" si="11"/>
        <v>3.5470876375160679E-2</v>
      </c>
      <c r="AM2335" s="26">
        <f t="shared" ca="1" si="12"/>
        <v>1</v>
      </c>
      <c r="AN2335" s="26">
        <f t="shared" ca="1" si="13"/>
        <v>1</v>
      </c>
      <c r="AO2335" s="25">
        <f t="shared" si="20"/>
        <v>0</v>
      </c>
      <c r="AP2335" s="26">
        <f t="shared" si="21"/>
        <v>0</v>
      </c>
      <c r="AQ2335" s="25">
        <f t="shared" si="22"/>
        <v>1</v>
      </c>
      <c r="AR2335" s="26">
        <f t="shared" si="23"/>
        <v>0</v>
      </c>
      <c r="AT2335" s="74"/>
      <c r="AU2335">
        <f t="shared" si="121"/>
        <v>168700.00801499997</v>
      </c>
      <c r="AY2335">
        <v>6748</v>
      </c>
      <c r="AZ2335">
        <v>7425</v>
      </c>
      <c r="BA2335">
        <f t="shared" si="107"/>
        <v>74250</v>
      </c>
      <c r="BL2335" s="16">
        <v>29.7</v>
      </c>
      <c r="BM2335">
        <f t="shared" si="108"/>
        <v>297</v>
      </c>
    </row>
    <row r="2336" spans="1:65" x14ac:dyDescent="0.2">
      <c r="A2336" s="44">
        <v>41460</v>
      </c>
      <c r="B2336" s="45">
        <v>15.95</v>
      </c>
      <c r="C2336" s="54">
        <v>17.45</v>
      </c>
      <c r="D2336" s="31">
        <f t="shared" si="14"/>
        <v>612.00563093917344</v>
      </c>
      <c r="E2336" s="31">
        <f t="shared" si="15"/>
        <v>813.69063295919659</v>
      </c>
      <c r="F2336" s="31">
        <f t="shared" si="0"/>
        <v>1425.69626389837</v>
      </c>
      <c r="G2336" s="31">
        <f t="shared" si="1"/>
        <v>16.806098160839255</v>
      </c>
      <c r="H2336" s="55">
        <f t="shared" si="2"/>
        <v>8.5959885386819535E-2</v>
      </c>
      <c r="I2336" s="1">
        <v>14.89</v>
      </c>
      <c r="J2336" s="32">
        <f t="shared" si="16"/>
        <v>0.94005376286128528</v>
      </c>
      <c r="K2336" s="72">
        <f t="shared" ca="1" si="83"/>
        <v>299.5809264298959</v>
      </c>
      <c r="L2336" s="31">
        <v>304.959991</v>
      </c>
      <c r="M2336" s="21">
        <f t="shared" ca="1" si="84"/>
        <v>-1.7638591057356458E-2</v>
      </c>
      <c r="N2336" s="72"/>
      <c r="O2336" s="16"/>
      <c r="P2336" s="21"/>
      <c r="Q2336" s="33">
        <f t="shared" si="17"/>
        <v>1.0599462371387147</v>
      </c>
      <c r="R2336" s="5">
        <f t="shared" ca="1" si="109"/>
        <v>22.478768991786684</v>
      </c>
      <c r="S2336" s="31">
        <v>21.65</v>
      </c>
      <c r="T2336" s="75">
        <f t="shared" ca="1" si="110"/>
        <v>3.8280322946267209E-2</v>
      </c>
      <c r="U2336" s="5">
        <f t="shared" ca="1" si="122"/>
        <v>42.621902885869162</v>
      </c>
      <c r="V2336" s="85">
        <v>42.51</v>
      </c>
      <c r="W2336" s="36">
        <f t="shared" ca="1" si="123"/>
        <v>2.632389693464209E-3</v>
      </c>
      <c r="X2336" s="32">
        <f t="shared" si="18"/>
        <v>0.88010752572257045</v>
      </c>
      <c r="Y2336" s="72">
        <f t="shared" ca="1" si="124"/>
        <v>29374.22826708775</v>
      </c>
      <c r="Z2336" s="16">
        <v>30285.001437999999</v>
      </c>
      <c r="AA2336" s="36">
        <f t="shared" ca="1" si="125"/>
        <v>-3.0073406890100379E-2</v>
      </c>
      <c r="AB2336" s="72"/>
      <c r="AC2336" s="16"/>
      <c r="AD2336" s="36"/>
      <c r="AE2336" s="81">
        <f t="shared" si="146"/>
        <v>8</v>
      </c>
      <c r="AH2336" s="25">
        <f t="shared" ca="1" si="7"/>
        <v>1</v>
      </c>
      <c r="AI2336" s="15">
        <f t="shared" ca="1" si="8"/>
        <v>18.041002835836494</v>
      </c>
      <c r="AJ2336" s="15">
        <f t="shared" ca="1" si="9"/>
        <v>16.762109887933576</v>
      </c>
      <c r="AK2336" s="17">
        <f t="shared" ca="1" si="10"/>
        <v>5.4154875221446595E-2</v>
      </c>
      <c r="AL2336" s="17">
        <f t="shared" ca="1" si="11"/>
        <v>3.9832587540677866E-2</v>
      </c>
      <c r="AM2336" s="26">
        <f t="shared" ca="1" si="12"/>
        <v>1</v>
      </c>
      <c r="AN2336" s="26">
        <f t="shared" ca="1" si="13"/>
        <v>1</v>
      </c>
      <c r="AO2336" s="25">
        <f t="shared" si="20"/>
        <v>0</v>
      </c>
      <c r="AP2336" s="26">
        <f t="shared" si="21"/>
        <v>0</v>
      </c>
      <c r="AQ2336" s="25">
        <f t="shared" si="22"/>
        <v>1</v>
      </c>
      <c r="AR2336" s="26">
        <f t="shared" si="23"/>
        <v>0</v>
      </c>
      <c r="AT2336" s="74"/>
      <c r="AU2336">
        <f t="shared" si="121"/>
        <v>151425.00719</v>
      </c>
      <c r="AY2336">
        <v>6057</v>
      </c>
      <c r="AZ2336">
        <v>6725</v>
      </c>
      <c r="BA2336">
        <f t="shared" si="107"/>
        <v>67250</v>
      </c>
      <c r="BL2336" s="16">
        <v>26.9</v>
      </c>
      <c r="BM2336">
        <f t="shared" si="108"/>
        <v>269</v>
      </c>
    </row>
    <row r="2337" spans="1:65" x14ac:dyDescent="0.2">
      <c r="A2337" s="40">
        <v>41463</v>
      </c>
      <c r="B2337" s="13">
        <v>15.35</v>
      </c>
      <c r="C2337" s="14">
        <v>16.75</v>
      </c>
      <c r="D2337" s="31">
        <f t="shared" si="14"/>
        <v>535.50492707177682</v>
      </c>
      <c r="E2337" s="31">
        <f t="shared" si="15"/>
        <v>883.61534509014086</v>
      </c>
      <c r="F2337" s="16">
        <f t="shared" si="0"/>
        <v>1419.1202721619177</v>
      </c>
      <c r="G2337" s="16">
        <f t="shared" si="1"/>
        <v>16.221710106178406</v>
      </c>
      <c r="H2337" s="17">
        <f t="shared" si="2"/>
        <v>8.3582089552238781E-2</v>
      </c>
      <c r="I2337">
        <v>14.78</v>
      </c>
      <c r="J2337" s="32">
        <f t="shared" si="16"/>
        <v>0.96077552808968891</v>
      </c>
      <c r="K2337" s="72">
        <f t="shared" ca="1" si="83"/>
        <v>287.81828854299846</v>
      </c>
      <c r="L2337" s="16">
        <v>291.35998499999999</v>
      </c>
      <c r="M2337" s="21">
        <f t="shared" ca="1" si="84"/>
        <v>-1.2155740799483962E-2</v>
      </c>
      <c r="N2337" s="72"/>
      <c r="O2337" s="16"/>
      <c r="P2337" s="21"/>
      <c r="Q2337" s="33">
        <f t="shared" si="17"/>
        <v>1.039224471910311</v>
      </c>
      <c r="R2337" s="5">
        <f t="shared" ca="1" si="109"/>
        <v>23.359513667525821</v>
      </c>
      <c r="S2337" s="31">
        <v>22.559999000000001</v>
      </c>
      <c r="T2337" s="75">
        <f t="shared" ca="1" si="110"/>
        <v>3.5439481514419384E-2</v>
      </c>
      <c r="U2337" s="5">
        <f t="shared" ca="1" si="122"/>
        <v>44.292208103527351</v>
      </c>
      <c r="V2337" s="85">
        <v>44.3</v>
      </c>
      <c r="W2337" s="36">
        <f t="shared" ca="1" si="123"/>
        <v>-1.7588931089495356E-4</v>
      </c>
      <c r="X2337" s="32">
        <f t="shared" si="18"/>
        <v>0.92155105617937794</v>
      </c>
      <c r="Y2337" s="72">
        <f t="shared" ca="1" si="124"/>
        <v>27068.069532360889</v>
      </c>
      <c r="Z2337" s="16">
        <v>27630.001312</v>
      </c>
      <c r="AA2337" s="36">
        <f t="shared" ca="1" si="125"/>
        <v>-2.0337739882591268E-2</v>
      </c>
      <c r="AB2337" s="72"/>
      <c r="AC2337" s="16"/>
      <c r="AD2337" s="36"/>
      <c r="AE2337" s="34">
        <f t="shared" si="146"/>
        <v>7</v>
      </c>
      <c r="AH2337" s="25">
        <f t="shared" ca="1" si="7"/>
        <v>1</v>
      </c>
      <c r="AI2337" s="15">
        <f t="shared" ca="1" si="8"/>
        <v>18.008349942105067</v>
      </c>
      <c r="AJ2337" s="15">
        <f t="shared" ca="1" si="9"/>
        <v>16.800539836849307</v>
      </c>
      <c r="AK2337" s="17">
        <f t="shared" ca="1" si="10"/>
        <v>6.0648653051456634E-2</v>
      </c>
      <c r="AL2337" s="17">
        <f t="shared" ca="1" si="11"/>
        <v>4.1878502035997876E-2</v>
      </c>
      <c r="AM2337" s="26">
        <f t="shared" ca="1" si="12"/>
        <v>1</v>
      </c>
      <c r="AN2337" s="26">
        <f t="shared" ca="1" si="13"/>
        <v>1</v>
      </c>
      <c r="AO2337" s="25">
        <f t="shared" si="20"/>
        <v>0</v>
      </c>
      <c r="AP2337" s="26">
        <f t="shared" si="21"/>
        <v>0</v>
      </c>
      <c r="AQ2337" s="25">
        <f t="shared" si="22"/>
        <v>1</v>
      </c>
      <c r="AR2337" s="26">
        <f t="shared" si="23"/>
        <v>0</v>
      </c>
      <c r="AT2337" s="74"/>
      <c r="AU2337">
        <f t="shared" si="121"/>
        <v>138150.00656000001</v>
      </c>
      <c r="AY2337">
        <v>5526</v>
      </c>
      <c r="AZ2337">
        <v>6200</v>
      </c>
      <c r="BA2337">
        <f t="shared" si="107"/>
        <v>62000</v>
      </c>
      <c r="BL2337" s="16">
        <v>24.8</v>
      </c>
      <c r="BM2337">
        <f t="shared" si="108"/>
        <v>248</v>
      </c>
    </row>
    <row r="2338" spans="1:65" x14ac:dyDescent="0.2">
      <c r="A2338" s="40">
        <v>41464</v>
      </c>
      <c r="B2338" s="13">
        <v>15.1</v>
      </c>
      <c r="C2338" s="14">
        <v>16.649999999999999</v>
      </c>
      <c r="D2338" s="31">
        <f t="shared" si="14"/>
        <v>459.00422320438014</v>
      </c>
      <c r="E2338" s="31">
        <f t="shared" si="15"/>
        <v>953.72196027608356</v>
      </c>
      <c r="F2338" s="16">
        <f t="shared" si="0"/>
        <v>1412.7261834804638</v>
      </c>
      <c r="G2338" s="16">
        <f t="shared" si="1"/>
        <v>16.146394592040465</v>
      </c>
      <c r="H2338" s="17">
        <f t="shared" si="2"/>
        <v>9.3093093093092993E-2</v>
      </c>
      <c r="I2338">
        <v>14.35</v>
      </c>
      <c r="J2338" s="32">
        <f t="shared" si="16"/>
        <v>0.99087236482605279</v>
      </c>
      <c r="K2338" s="72">
        <f t="shared" ca="1" si="83"/>
        <v>285.17956153550358</v>
      </c>
      <c r="L2338" s="16">
        <v>285.44000199999999</v>
      </c>
      <c r="M2338" s="21">
        <f t="shared" ca="1" si="84"/>
        <v>-9.1241754018910081E-4</v>
      </c>
      <c r="N2338" s="72"/>
      <c r="O2338" s="16"/>
      <c r="P2338" s="21"/>
      <c r="Q2338" s="33">
        <f t="shared" si="17"/>
        <v>1.0091276351739471</v>
      </c>
      <c r="R2338" s="5">
        <f t="shared" ca="1" si="109"/>
        <v>23.571748777162391</v>
      </c>
      <c r="S2338" s="31">
        <v>23.049999</v>
      </c>
      <c r="T2338" s="75">
        <f t="shared" ca="1" si="110"/>
        <v>2.2635566151755198E-2</v>
      </c>
      <c r="U2338" s="5">
        <f t="shared" ca="1" si="122"/>
        <v>44.694961016399738</v>
      </c>
      <c r="V2338" s="85">
        <v>45.26</v>
      </c>
      <c r="W2338" s="36">
        <f t="shared" ca="1" si="123"/>
        <v>-1.248429040212683E-2</v>
      </c>
      <c r="X2338" s="32">
        <f t="shared" si="18"/>
        <v>0.98174472965210569</v>
      </c>
      <c r="Y2338" s="72">
        <f t="shared" ca="1" si="124"/>
        <v>26572.18569143975</v>
      </c>
      <c r="Z2338" s="16">
        <v>26355.001251999998</v>
      </c>
      <c r="AA2338" s="36">
        <f t="shared" ca="1" si="125"/>
        <v>8.2407296195165514E-3</v>
      </c>
      <c r="AB2338" s="72"/>
      <c r="AC2338" s="16"/>
      <c r="AD2338" s="36"/>
      <c r="AE2338" s="34">
        <f t="shared" si="146"/>
        <v>6</v>
      </c>
      <c r="AH2338" s="25">
        <f t="shared" ca="1" si="7"/>
        <v>1</v>
      </c>
      <c r="AI2338" s="15">
        <f t="shared" ca="1" si="8"/>
        <v>17.995301183687399</v>
      </c>
      <c r="AJ2338" s="15">
        <f t="shared" ca="1" si="9"/>
        <v>16.83041246439015</v>
      </c>
      <c r="AK2338" s="17">
        <f t="shared" ca="1" si="10"/>
        <v>6.8668577738047978E-2</v>
      </c>
      <c r="AL2338" s="17">
        <f t="shared" ca="1" si="11"/>
        <v>4.513534494448012E-2</v>
      </c>
      <c r="AM2338" s="26">
        <f t="shared" ca="1" si="12"/>
        <v>1</v>
      </c>
      <c r="AN2338" s="26">
        <f t="shared" ca="1" si="13"/>
        <v>1</v>
      </c>
      <c r="AO2338" s="25">
        <f t="shared" si="20"/>
        <v>0</v>
      </c>
      <c r="AP2338" s="26">
        <f t="shared" si="21"/>
        <v>0</v>
      </c>
      <c r="AQ2338" s="25">
        <f t="shared" si="22"/>
        <v>1</v>
      </c>
      <c r="AR2338" s="26">
        <f t="shared" si="23"/>
        <v>0</v>
      </c>
      <c r="AT2338" s="74"/>
      <c r="AU2338">
        <f t="shared" si="121"/>
        <v>131775.00625999999</v>
      </c>
      <c r="AY2338">
        <v>5271</v>
      </c>
      <c r="AZ2338">
        <v>6025</v>
      </c>
      <c r="BA2338">
        <f t="shared" si="107"/>
        <v>60250</v>
      </c>
      <c r="BL2338" s="16">
        <v>24.1</v>
      </c>
      <c r="BM2338">
        <f t="shared" si="108"/>
        <v>241</v>
      </c>
    </row>
    <row r="2339" spans="1:65" x14ac:dyDescent="0.2">
      <c r="A2339" s="44">
        <v>41465</v>
      </c>
      <c r="B2339" s="45">
        <v>14.85</v>
      </c>
      <c r="C2339" s="54">
        <v>16.350000000000001</v>
      </c>
      <c r="D2339" s="31">
        <f t="shared" si="14"/>
        <v>382.50351933698346</v>
      </c>
      <c r="E2339" s="31">
        <f t="shared" si="15"/>
        <v>1023.1009769966655</v>
      </c>
      <c r="F2339" s="31">
        <f t="shared" si="0"/>
        <v>1405.604496333649</v>
      </c>
      <c r="G2339" s="31">
        <f t="shared" si="1"/>
        <v>15.941808876179577</v>
      </c>
      <c r="H2339" s="55">
        <f t="shared" si="2"/>
        <v>9.1743119266055162E-2</v>
      </c>
      <c r="I2339" s="1">
        <v>14.21</v>
      </c>
      <c r="J2339" s="32">
        <f t="shared" si="16"/>
        <v>0.98235210405398021</v>
      </c>
      <c r="K2339" s="72">
        <f t="shared" ca="1" si="83"/>
        <v>280.13532128626042</v>
      </c>
      <c r="L2339" s="31">
        <v>282.55999800000001</v>
      </c>
      <c r="M2339" s="21">
        <f t="shared" ca="1" si="84"/>
        <v>-8.5811039457169957E-3</v>
      </c>
      <c r="N2339" s="72"/>
      <c r="O2339" s="16"/>
      <c r="P2339" s="21"/>
      <c r="Q2339" s="33">
        <f t="shared" si="17"/>
        <v>1.0176478959460198</v>
      </c>
      <c r="R2339" s="5">
        <f t="shared" ca="1" si="109"/>
        <v>23.986741249125227</v>
      </c>
      <c r="S2339" s="31">
        <v>23.280000999999999</v>
      </c>
      <c r="T2339" s="75">
        <f t="shared" ca="1" si="110"/>
        <v>3.0358256819887117E-2</v>
      </c>
      <c r="U2339" s="5">
        <f t="shared" ca="1" si="122"/>
        <v>45.482175882418659</v>
      </c>
      <c r="V2339" s="85">
        <v>45.67</v>
      </c>
      <c r="W2339" s="36">
        <f t="shared" ca="1" si="123"/>
        <v>-4.112636688884232E-3</v>
      </c>
      <c r="X2339" s="32">
        <f t="shared" si="18"/>
        <v>0.96470420810796043</v>
      </c>
      <c r="Y2339" s="72">
        <f t="shared" ca="1" si="124"/>
        <v>25632.612281682621</v>
      </c>
      <c r="Z2339" s="16">
        <v>25780.001224</v>
      </c>
      <c r="AA2339" s="36">
        <f t="shared" ca="1" si="125"/>
        <v>-5.7171813545208961E-3</v>
      </c>
      <c r="AB2339" s="72"/>
      <c r="AC2339" s="16"/>
      <c r="AD2339" s="36"/>
      <c r="AE2339" s="81">
        <f t="shared" si="146"/>
        <v>5</v>
      </c>
      <c r="AH2339" s="25">
        <f t="shared" ca="1" si="7"/>
        <v>1</v>
      </c>
      <c r="AI2339" s="15">
        <f t="shared" ca="1" si="8"/>
        <v>17.979250540651286</v>
      </c>
      <c r="AJ2339" s="15">
        <f t="shared" ca="1" si="9"/>
        <v>16.86107083153701</v>
      </c>
      <c r="AK2339" s="17">
        <f t="shared" ca="1" si="10"/>
        <v>7.6732358681667834E-2</v>
      </c>
      <c r="AL2339" s="17">
        <f t="shared" ca="1" si="11"/>
        <v>4.7884739336810811E-2</v>
      </c>
      <c r="AM2339" s="26">
        <f t="shared" ca="1" si="12"/>
        <v>1</v>
      </c>
      <c r="AN2339" s="26">
        <f t="shared" ca="1" si="13"/>
        <v>1</v>
      </c>
      <c r="AO2339" s="25">
        <f t="shared" si="20"/>
        <v>0</v>
      </c>
      <c r="AP2339" s="26">
        <f t="shared" si="21"/>
        <v>0</v>
      </c>
      <c r="AQ2339" s="25">
        <f t="shared" si="22"/>
        <v>1</v>
      </c>
      <c r="AR2339" s="26">
        <f t="shared" si="23"/>
        <v>0</v>
      </c>
      <c r="AT2339" s="74"/>
      <c r="AU2339">
        <f t="shared" si="121"/>
        <v>128900.00612000001</v>
      </c>
      <c r="AY2339">
        <v>5156</v>
      </c>
      <c r="AZ2339">
        <v>5900</v>
      </c>
      <c r="BA2339">
        <f t="shared" si="107"/>
        <v>59000</v>
      </c>
      <c r="BL2339" s="16">
        <v>23.6</v>
      </c>
      <c r="BM2339">
        <f t="shared" si="108"/>
        <v>236</v>
      </c>
    </row>
    <row r="2340" spans="1:65" x14ac:dyDescent="0.2">
      <c r="A2340" s="40">
        <v>41466</v>
      </c>
      <c r="B2340" s="13">
        <v>14.5</v>
      </c>
      <c r="C2340" s="14">
        <v>16.05</v>
      </c>
      <c r="D2340" s="31">
        <f t="shared" si="14"/>
        <v>306.00281546958678</v>
      </c>
      <c r="E2340" s="31">
        <f t="shared" si="15"/>
        <v>1092.5832676652185</v>
      </c>
      <c r="F2340" s="16">
        <f t="shared" si="0"/>
        <v>1398.5860831348052</v>
      </c>
      <c r="G2340" s="16">
        <f t="shared" si="1"/>
        <v>15.710868666078284</v>
      </c>
      <c r="H2340" s="17">
        <f t="shared" si="2"/>
        <v>9.6573208722741444E-2</v>
      </c>
      <c r="I2340">
        <v>14.01</v>
      </c>
      <c r="J2340" s="32">
        <f t="shared" si="16"/>
        <v>0.9805927200633261</v>
      </c>
      <c r="K2340" s="72">
        <f t="shared" ca="1" si="83"/>
        <v>274.68745777210893</v>
      </c>
      <c r="L2340" s="16">
        <v>274.88000499999998</v>
      </c>
      <c r="M2340" s="21">
        <f t="shared" ca="1" si="84"/>
        <v>-7.0047738790987991E-4</v>
      </c>
      <c r="N2340" s="72"/>
      <c r="O2340" s="16"/>
      <c r="P2340" s="21"/>
      <c r="Q2340" s="33">
        <f t="shared" si="17"/>
        <v>1.019407279936674</v>
      </c>
      <c r="R2340" s="5">
        <f t="shared" ca="1" si="109"/>
        <v>24.451240002380029</v>
      </c>
      <c r="S2340" s="31">
        <v>23.870000999999998</v>
      </c>
      <c r="T2340" s="75">
        <f t="shared" ca="1" si="110"/>
        <v>2.4350187600747503E-2</v>
      </c>
      <c r="U2340" s="5">
        <f t="shared" ca="1" si="122"/>
        <v>46.363273880783375</v>
      </c>
      <c r="V2340" s="85">
        <v>46.97</v>
      </c>
      <c r="W2340" s="36">
        <f t="shared" ca="1" si="123"/>
        <v>-1.2917311458731621E-2</v>
      </c>
      <c r="X2340" s="32">
        <f t="shared" si="18"/>
        <v>0.96118544012665208</v>
      </c>
      <c r="Y2340" s="72">
        <f t="shared" ca="1" si="124"/>
        <v>24636.072233825864</v>
      </c>
      <c r="Z2340" s="16">
        <v>24430.00116</v>
      </c>
      <c r="AA2340" s="36">
        <f t="shared" ca="1" si="125"/>
        <v>8.4351643078621943E-3</v>
      </c>
      <c r="AB2340" s="72"/>
      <c r="AC2340" s="16"/>
      <c r="AD2340" s="36"/>
      <c r="AE2340" s="34">
        <f t="shared" si="146"/>
        <v>4</v>
      </c>
      <c r="AH2340" s="25">
        <f t="shared" ca="1" si="7"/>
        <v>1</v>
      </c>
      <c r="AI2340" s="15">
        <f t="shared" ca="1" si="8"/>
        <v>17.90026983299278</v>
      </c>
      <c r="AJ2340" s="15">
        <f t="shared" ca="1" si="9"/>
        <v>16.886283855309063</v>
      </c>
      <c r="AK2340" s="17">
        <f t="shared" ca="1" si="10"/>
        <v>8.5149483351356914E-2</v>
      </c>
      <c r="AL2340" s="17">
        <f t="shared" ca="1" si="11"/>
        <v>5.0910649867817855E-2</v>
      </c>
      <c r="AM2340" s="26">
        <f t="shared" ca="1" si="12"/>
        <v>1</v>
      </c>
      <c r="AN2340" s="26">
        <f t="shared" ca="1" si="13"/>
        <v>1</v>
      </c>
      <c r="AO2340" s="25">
        <f t="shared" si="20"/>
        <v>0</v>
      </c>
      <c r="AP2340" s="26">
        <f t="shared" si="21"/>
        <v>0</v>
      </c>
      <c r="AQ2340" s="25">
        <f t="shared" si="22"/>
        <v>1</v>
      </c>
      <c r="AR2340" s="26">
        <f t="shared" si="23"/>
        <v>0</v>
      </c>
      <c r="AT2340" s="74"/>
      <c r="AU2340">
        <f t="shared" si="121"/>
        <v>122150.0058</v>
      </c>
      <c r="AY2340">
        <v>4886</v>
      </c>
      <c r="AZ2340">
        <v>5525</v>
      </c>
      <c r="BA2340">
        <f t="shared" si="107"/>
        <v>55250</v>
      </c>
      <c r="BL2340" s="16">
        <v>22.1</v>
      </c>
      <c r="BM2340">
        <f t="shared" si="108"/>
        <v>221</v>
      </c>
    </row>
    <row r="2341" spans="1:65" x14ac:dyDescent="0.2">
      <c r="A2341" s="40">
        <v>41467</v>
      </c>
      <c r="B2341" s="13">
        <v>14.65</v>
      </c>
      <c r="C2341" s="14">
        <v>16.2</v>
      </c>
      <c r="D2341" s="31">
        <f t="shared" si="14"/>
        <v>229.5021116021901</v>
      </c>
      <c r="E2341" s="31">
        <f t="shared" si="15"/>
        <v>1161.6960530905924</v>
      </c>
      <c r="F2341" s="16">
        <f t="shared" si="0"/>
        <v>1391.1981646927825</v>
      </c>
      <c r="G2341" s="16">
        <f t="shared" si="1"/>
        <v>15.944300789052614</v>
      </c>
      <c r="H2341" s="17">
        <f t="shared" si="2"/>
        <v>9.5679012345678993E-2</v>
      </c>
      <c r="I2341">
        <v>13.84</v>
      </c>
      <c r="J2341" s="32">
        <f t="shared" si="16"/>
        <v>1.0094970965795436</v>
      </c>
      <c r="K2341" s="72">
        <f t="shared" ca="1" si="83"/>
        <v>277.28488627768826</v>
      </c>
      <c r="L2341" s="16">
        <v>277.60000600000001</v>
      </c>
      <c r="M2341" s="21">
        <f t="shared" ca="1" si="84"/>
        <v>-1.1351574765879121E-3</v>
      </c>
      <c r="N2341" s="72"/>
      <c r="O2341" s="16"/>
      <c r="P2341" s="21"/>
      <c r="Q2341" s="33">
        <f t="shared" si="17"/>
        <v>0.99050290342045633</v>
      </c>
      <c r="R2341" s="5">
        <f t="shared" ca="1" si="109"/>
        <v>24.218015281892171</v>
      </c>
      <c r="S2341" s="31">
        <v>23.65</v>
      </c>
      <c r="T2341" s="75">
        <f t="shared" ca="1" si="110"/>
        <v>2.4017559488041129E-2</v>
      </c>
      <c r="U2341" s="5">
        <f t="shared" ca="1" si="122"/>
        <v>45.921385198647762</v>
      </c>
      <c r="V2341" s="85">
        <v>46.51</v>
      </c>
      <c r="W2341" s="36">
        <f t="shared" ca="1" si="123"/>
        <v>-1.2655661177214275E-2</v>
      </c>
      <c r="X2341" s="32">
        <f t="shared" si="18"/>
        <v>1.0189941931590873</v>
      </c>
      <c r="Y2341" s="72">
        <f t="shared" ca="1" si="124"/>
        <v>25102.362374743847</v>
      </c>
      <c r="Z2341" s="16">
        <v>24910.001183</v>
      </c>
      <c r="AA2341" s="36">
        <f t="shared" ca="1" si="125"/>
        <v>7.7222473949589681E-3</v>
      </c>
      <c r="AB2341" s="72"/>
      <c r="AC2341" s="16"/>
      <c r="AD2341" s="36"/>
      <c r="AE2341" s="34">
        <f t="shared" si="146"/>
        <v>3</v>
      </c>
      <c r="AH2341" s="25">
        <f t="shared" ca="1" si="7"/>
        <v>1</v>
      </c>
      <c r="AI2341" s="15">
        <f t="shared" ca="1" si="8"/>
        <v>17.780118184526437</v>
      </c>
      <c r="AJ2341" s="15">
        <f t="shared" ca="1" si="9"/>
        <v>16.917278033957935</v>
      </c>
      <c r="AK2341" s="17">
        <f t="shared" ca="1" si="10"/>
        <v>9.110506806110448E-2</v>
      </c>
      <c r="AL2341" s="17">
        <f t="shared" ca="1" si="11"/>
        <v>5.4165792499095811E-2</v>
      </c>
      <c r="AM2341" s="26">
        <f t="shared" ca="1" si="12"/>
        <v>1</v>
      </c>
      <c r="AN2341" s="26">
        <f t="shared" ca="1" si="13"/>
        <v>1</v>
      </c>
      <c r="AO2341" s="25">
        <f t="shared" si="20"/>
        <v>0</v>
      </c>
      <c r="AP2341" s="26">
        <f t="shared" si="21"/>
        <v>0</v>
      </c>
      <c r="AQ2341" s="25">
        <f t="shared" si="22"/>
        <v>1</v>
      </c>
      <c r="AR2341" s="26">
        <f t="shared" si="23"/>
        <v>0</v>
      </c>
      <c r="AT2341" s="74"/>
      <c r="AU2341">
        <f t="shared" si="121"/>
        <v>124550.005915</v>
      </c>
      <c r="AY2341">
        <v>4982</v>
      </c>
      <c r="AZ2341">
        <v>5650</v>
      </c>
      <c r="BA2341">
        <f t="shared" si="107"/>
        <v>56500</v>
      </c>
      <c r="BL2341" s="16">
        <v>22.6</v>
      </c>
      <c r="BM2341">
        <f t="shared" si="108"/>
        <v>226</v>
      </c>
    </row>
    <row r="2342" spans="1:65" x14ac:dyDescent="0.2">
      <c r="A2342" s="40">
        <v>41470</v>
      </c>
      <c r="B2342" s="13">
        <v>14.05</v>
      </c>
      <c r="C2342" s="14">
        <v>15.75</v>
      </c>
      <c r="D2342" s="31">
        <f t="shared" si="14"/>
        <v>153.00140773479342</v>
      </c>
      <c r="E2342" s="31">
        <f t="shared" si="15"/>
        <v>1230.8772451682073</v>
      </c>
      <c r="F2342" s="16">
        <f t="shared" si="0"/>
        <v>1383.8786529030008</v>
      </c>
      <c r="G2342" s="16">
        <f t="shared" si="1"/>
        <v>15.56204826550108</v>
      </c>
      <c r="H2342" s="17">
        <f t="shared" si="2"/>
        <v>0.10793650793650789</v>
      </c>
      <c r="I2342">
        <v>13.79</v>
      </c>
      <c r="J2342" s="32">
        <f t="shared" si="16"/>
        <v>0.97089059318806592</v>
      </c>
      <c r="K2342" s="72">
        <f t="shared" ca="1" si="83"/>
        <v>269.20231243393243</v>
      </c>
      <c r="L2342" s="16">
        <v>271.51998900000001</v>
      </c>
      <c r="M2342" s="21">
        <f t="shared" ca="1" si="84"/>
        <v>-8.535933485425912E-3</v>
      </c>
      <c r="N2342" s="72"/>
      <c r="O2342" s="16"/>
      <c r="P2342" s="21"/>
      <c r="Q2342" s="33">
        <f t="shared" si="17"/>
        <v>1.0291094068119342</v>
      </c>
      <c r="R2342" s="5">
        <f t="shared" ca="1" si="109"/>
        <v>24.921949082036772</v>
      </c>
      <c r="S2342" s="31">
        <v>24.17</v>
      </c>
      <c r="T2342" s="75">
        <f t="shared" ca="1" si="110"/>
        <v>3.1110843278310714E-2</v>
      </c>
      <c r="U2342" s="5">
        <f t="shared" ca="1" si="122"/>
        <v>47.256511579221666</v>
      </c>
      <c r="V2342" s="85">
        <v>47.49</v>
      </c>
      <c r="W2342" s="36">
        <f t="shared" ca="1" si="123"/>
        <v>-4.9165807702323877E-3</v>
      </c>
      <c r="X2342" s="32">
        <f t="shared" si="18"/>
        <v>0.94178118637613184</v>
      </c>
      <c r="Y2342" s="72">
        <f t="shared" ca="1" si="124"/>
        <v>23639.376734358557</v>
      </c>
      <c r="Z2342" s="16">
        <v>23820.001131000001</v>
      </c>
      <c r="AA2342" s="36">
        <f t="shared" ca="1" si="125"/>
        <v>-7.5828878280939501E-3</v>
      </c>
      <c r="AB2342" s="72"/>
      <c r="AC2342" s="16"/>
      <c r="AD2342" s="36"/>
      <c r="AE2342" s="34">
        <f t="shared" si="146"/>
        <v>2</v>
      </c>
      <c r="AH2342" s="25">
        <f t="shared" ca="1" si="7"/>
        <v>1</v>
      </c>
      <c r="AI2342" s="15">
        <f t="shared" ca="1" si="8"/>
        <v>17.687749595329247</v>
      </c>
      <c r="AJ2342" s="15">
        <f t="shared" ca="1" si="9"/>
        <v>16.934755539424277</v>
      </c>
      <c r="AK2342" s="17">
        <f t="shared" ca="1" si="10"/>
        <v>9.4767838486052539E-2</v>
      </c>
      <c r="AL2342" s="17">
        <f t="shared" ca="1" si="11"/>
        <v>6.1554497766978446E-2</v>
      </c>
      <c r="AM2342" s="26">
        <f t="shared" ca="1" si="12"/>
        <v>1</v>
      </c>
      <c r="AN2342" s="26">
        <f t="shared" ca="1" si="13"/>
        <v>1</v>
      </c>
      <c r="AO2342" s="25">
        <f t="shared" si="20"/>
        <v>0</v>
      </c>
      <c r="AP2342" s="26">
        <f t="shared" si="21"/>
        <v>0</v>
      </c>
      <c r="AQ2342" s="25">
        <f t="shared" si="22"/>
        <v>1</v>
      </c>
      <c r="AR2342" s="26">
        <f t="shared" si="23"/>
        <v>0</v>
      </c>
      <c r="AT2342" s="74"/>
      <c r="AU2342">
        <f t="shared" si="121"/>
        <v>119100.005655</v>
      </c>
      <c r="AY2342">
        <v>4764</v>
      </c>
      <c r="AZ2342">
        <v>5400</v>
      </c>
      <c r="BA2342">
        <f t="shared" si="107"/>
        <v>54000</v>
      </c>
      <c r="BL2342" s="16">
        <v>21.6</v>
      </c>
      <c r="BM2342">
        <f t="shared" si="108"/>
        <v>216</v>
      </c>
    </row>
    <row r="2343" spans="1:65" x14ac:dyDescent="0.2">
      <c r="A2343" s="44">
        <v>41471</v>
      </c>
      <c r="B2343" s="45">
        <v>14.25</v>
      </c>
      <c r="C2343" s="54">
        <v>16.2</v>
      </c>
      <c r="D2343" s="31">
        <f t="shared" si="14"/>
        <v>76.500703867396709</v>
      </c>
      <c r="E2343" s="31">
        <f t="shared" si="15"/>
        <v>1299.1207302054722</v>
      </c>
      <c r="F2343" s="31">
        <f t="shared" si="0"/>
        <v>1375.6214340728689</v>
      </c>
      <c r="G2343" s="31">
        <f t="shared" si="1"/>
        <v>16.091557103686768</v>
      </c>
      <c r="H2343" s="55">
        <f t="shared" si="2"/>
        <v>0.12037037037037035</v>
      </c>
      <c r="I2343" s="1">
        <v>14.42</v>
      </c>
      <c r="J2343" s="32">
        <f t="shared" si="16"/>
        <v>1.027855908640547</v>
      </c>
      <c r="K2343" s="72">
        <f t="shared" ca="1" si="83"/>
        <v>276.68990690195022</v>
      </c>
      <c r="L2343" s="31">
        <v>278.55999800000001</v>
      </c>
      <c r="M2343" s="21">
        <f t="shared" ca="1" si="84"/>
        <v>-6.7134230021418358E-3</v>
      </c>
      <c r="N2343" s="72"/>
      <c r="O2343" s="16"/>
      <c r="P2343" s="21"/>
      <c r="Q2343" s="33">
        <f t="shared" si="17"/>
        <v>0.97214409135945312</v>
      </c>
      <c r="R2343" s="5">
        <f t="shared" ca="1" si="109"/>
        <v>24.226716250081548</v>
      </c>
      <c r="S2343" s="31">
        <v>23.49</v>
      </c>
      <c r="T2343" s="75">
        <f t="shared" ca="1" si="110"/>
        <v>3.1362973609261373E-2</v>
      </c>
      <c r="U2343" s="5">
        <f t="shared" ca="1" si="122"/>
        <v>45.938565729450886</v>
      </c>
      <c r="V2343" s="85">
        <v>46.19</v>
      </c>
      <c r="W2343" s="36">
        <f t="shared" ca="1" si="123"/>
        <v>-5.4434784704289179E-3</v>
      </c>
      <c r="X2343" s="32">
        <f t="shared" si="18"/>
        <v>1.0557118172810938</v>
      </c>
      <c r="Y2343" s="72">
        <f t="shared" ca="1" si="124"/>
        <v>24954.726914840765</v>
      </c>
      <c r="Z2343" s="16">
        <v>25040.001188999999</v>
      </c>
      <c r="AA2343" s="36">
        <f t="shared" ca="1" si="125"/>
        <v>-3.4055219692519225E-3</v>
      </c>
      <c r="AB2343" s="72"/>
      <c r="AC2343" s="16"/>
      <c r="AD2343" s="36"/>
      <c r="AE2343" s="81">
        <f t="shared" si="146"/>
        <v>1</v>
      </c>
      <c r="AH2343" s="25" t="str">
        <f t="shared" ca="1" si="7"/>
        <v>-</v>
      </c>
      <c r="AI2343" s="15">
        <f t="shared" ca="1" si="8"/>
        <v>17.588501357138224</v>
      </c>
      <c r="AJ2343" s="15">
        <f t="shared" ca="1" si="9"/>
        <v>16.958602595895012</v>
      </c>
      <c r="AK2343" s="17">
        <f t="shared" ca="1" si="10"/>
        <v>0.1008992186224078</v>
      </c>
      <c r="AL2343" s="17">
        <f t="shared" ca="1" si="11"/>
        <v>6.7788986121312164E-2</v>
      </c>
      <c r="AM2343" s="26">
        <f t="shared" ca="1" si="12"/>
        <v>1</v>
      </c>
      <c r="AN2343" s="26">
        <f t="shared" ca="1" si="13"/>
        <v>1</v>
      </c>
      <c r="AO2343" s="25">
        <f t="shared" si="20"/>
        <v>0</v>
      </c>
      <c r="AP2343" s="26">
        <f t="shared" si="21"/>
        <v>0</v>
      </c>
      <c r="AQ2343" s="25">
        <f t="shared" si="22"/>
        <v>0</v>
      </c>
      <c r="AR2343" s="26">
        <f t="shared" si="23"/>
        <v>0</v>
      </c>
      <c r="AT2343" s="74"/>
      <c r="AU2343">
        <f t="shared" si="121"/>
        <v>125200.005945</v>
      </c>
      <c r="AY2343">
        <v>5008</v>
      </c>
      <c r="AZ2343">
        <v>5650</v>
      </c>
      <c r="BA2343">
        <f t="shared" si="107"/>
        <v>56500</v>
      </c>
      <c r="BL2343" s="16">
        <v>22.6</v>
      </c>
      <c r="BM2343">
        <f t="shared" si="108"/>
        <v>226</v>
      </c>
    </row>
    <row r="2344" spans="1:65" x14ac:dyDescent="0.2">
      <c r="A2344" s="41">
        <v>41472</v>
      </c>
      <c r="B2344" s="13">
        <v>15.6</v>
      </c>
      <c r="C2344" s="14">
        <v>16.95</v>
      </c>
      <c r="D2344" s="31">
        <f t="shared" si="14"/>
        <v>1366.4130160147563</v>
      </c>
      <c r="E2344" s="31">
        <f t="shared" si="15"/>
        <v>0</v>
      </c>
      <c r="F2344" s="16">
        <f t="shared" si="0"/>
        <v>1366.4130160147563</v>
      </c>
      <c r="G2344" s="16">
        <f t="shared" si="1"/>
        <v>15.6</v>
      </c>
      <c r="H2344" s="17">
        <f t="shared" si="2"/>
        <v>7.9646017699115057E-2</v>
      </c>
      <c r="I2344">
        <v>13.78</v>
      </c>
      <c r="J2344" s="32">
        <f t="shared" si="16"/>
        <v>0.96296296296296291</v>
      </c>
      <c r="K2344" s="72">
        <f t="shared" ca="1" si="83"/>
        <v>266.43127026039326</v>
      </c>
      <c r="L2344" s="16">
        <v>268.959991</v>
      </c>
      <c r="M2344" s="21">
        <f t="shared" ca="1" si="84"/>
        <v>-9.4018472048756872E-3</v>
      </c>
      <c r="N2344" s="72"/>
      <c r="O2344" s="16"/>
      <c r="P2344" s="21"/>
      <c r="Q2344" s="33">
        <f t="shared" si="17"/>
        <v>1.037037037037037</v>
      </c>
      <c r="R2344" s="5">
        <f t="shared" ca="1" si="109"/>
        <v>25.122955404240098</v>
      </c>
      <c r="S2344" s="31">
        <v>24.32</v>
      </c>
      <c r="T2344" s="75">
        <f t="shared" ca="1" si="110"/>
        <v>3.3016258398030351E-2</v>
      </c>
      <c r="U2344" s="5">
        <f t="shared" ca="1" si="122"/>
        <v>47.638363113959514</v>
      </c>
      <c r="V2344" s="85">
        <v>47.72</v>
      </c>
      <c r="W2344" s="36">
        <f t="shared" ca="1" si="123"/>
        <v>-1.710747821468672E-3</v>
      </c>
      <c r="X2344" s="32">
        <f t="shared" si="18"/>
        <v>0.92592592592592582</v>
      </c>
      <c r="Y2344" s="72">
        <f t="shared" ca="1" si="124"/>
        <v>23104.707931624689</v>
      </c>
      <c r="Z2344" s="16">
        <v>23380.001110000001</v>
      </c>
      <c r="AA2344" s="36">
        <f t="shared" ca="1" si="125"/>
        <v>-1.1774729054977019E-2</v>
      </c>
      <c r="AB2344" s="72"/>
      <c r="AC2344" s="16"/>
      <c r="AD2344" s="36"/>
      <c r="AE2344">
        <v>25</v>
      </c>
      <c r="AH2344" s="25" t="str">
        <f t="shared" ca="1" si="7"/>
        <v>-</v>
      </c>
      <c r="AI2344" s="15">
        <f t="shared" ca="1" si="8"/>
        <v>17.488219236399782</v>
      </c>
      <c r="AJ2344" s="15">
        <f t="shared" ca="1" si="9"/>
        <v>16.976683517603846</v>
      </c>
      <c r="AK2344" s="17">
        <f t="shared" ca="1" si="10"/>
        <v>9.8658039390078153E-2</v>
      </c>
      <c r="AL2344" s="17">
        <f t="shared" ca="1" si="11"/>
        <v>7.230503956740833E-2</v>
      </c>
      <c r="AM2344" s="26">
        <f t="shared" ca="1" si="12"/>
        <v>1</v>
      </c>
      <c r="AN2344" s="26">
        <f t="shared" ca="1" si="13"/>
        <v>1</v>
      </c>
      <c r="AO2344" s="25">
        <f t="shared" si="20"/>
        <v>0</v>
      </c>
      <c r="AP2344" s="26">
        <f t="shared" si="21"/>
        <v>0</v>
      </c>
      <c r="AQ2344" s="25">
        <f t="shared" si="22"/>
        <v>0</v>
      </c>
      <c r="AR2344" s="26">
        <f t="shared" si="23"/>
        <v>0</v>
      </c>
      <c r="AT2344" s="74"/>
      <c r="AU2344">
        <f t="shared" si="121"/>
        <v>116900.00555</v>
      </c>
      <c r="AY2344">
        <v>4676</v>
      </c>
      <c r="AZ2344">
        <v>5300</v>
      </c>
      <c r="BA2344">
        <f t="shared" si="107"/>
        <v>53000</v>
      </c>
      <c r="BL2344" s="16">
        <v>21.2</v>
      </c>
      <c r="BM2344">
        <f t="shared" si="108"/>
        <v>212</v>
      </c>
    </row>
    <row r="2345" spans="1:65" x14ac:dyDescent="0.2">
      <c r="A2345" s="40">
        <v>41473</v>
      </c>
      <c r="B2345" s="13">
        <v>15.45</v>
      </c>
      <c r="C2345" s="14">
        <v>16.899999999999999</v>
      </c>
      <c r="D2345" s="31">
        <f t="shared" si="14"/>
        <v>1311.756495374166</v>
      </c>
      <c r="E2345" s="31">
        <f t="shared" si="15"/>
        <v>50.303346430277749</v>
      </c>
      <c r="F2345" s="16">
        <f t="shared" si="0"/>
        <v>1362.0598418044437</v>
      </c>
      <c r="G2345" s="16">
        <f t="shared" si="1"/>
        <v>15.503551136363637</v>
      </c>
      <c r="H2345" s="17">
        <f t="shared" si="2"/>
        <v>8.5798816568047331E-2</v>
      </c>
      <c r="I2345">
        <v>13.77</v>
      </c>
      <c r="J2345" s="32">
        <f t="shared" si="16"/>
        <v>0.99065123666893573</v>
      </c>
      <c r="K2345" s="72">
        <f t="shared" ca="1" si="83"/>
        <v>263.92970704675645</v>
      </c>
      <c r="L2345" s="16">
        <v>264.48001099999999</v>
      </c>
      <c r="M2345" s="21">
        <f t="shared" ca="1" si="84"/>
        <v>-2.0807014910610476E-3</v>
      </c>
      <c r="N2345" s="72"/>
      <c r="O2345" s="16"/>
      <c r="P2345" s="21"/>
      <c r="Q2345" s="33">
        <f t="shared" si="17"/>
        <v>1.0093487633310643</v>
      </c>
      <c r="R2345" s="5">
        <f t="shared" ca="1" si="109"/>
        <v>25.35676759489558</v>
      </c>
      <c r="S2345" s="31">
        <v>24.719999000000001</v>
      </c>
      <c r="T2345" s="75">
        <f t="shared" ca="1" si="110"/>
        <v>2.5759248408366769E-2</v>
      </c>
      <c r="U2345" s="5">
        <f t="shared" ca="1" si="122"/>
        <v>48.082076729101857</v>
      </c>
      <c r="V2345" s="85">
        <v>48.51</v>
      </c>
      <c r="W2345" s="36">
        <f t="shared" ca="1" si="123"/>
        <v>-8.8213413914273574E-3</v>
      </c>
      <c r="X2345" s="32">
        <f t="shared" si="18"/>
        <v>0.98130247333787146</v>
      </c>
      <c r="Y2345" s="72">
        <f t="shared" ca="1" si="124"/>
        <v>22671.214877237053</v>
      </c>
      <c r="Z2345" s="16">
        <v>22550.001070999999</v>
      </c>
      <c r="AA2345" s="36">
        <f t="shared" ca="1" si="125"/>
        <v>5.3753348328190904E-3</v>
      </c>
      <c r="AB2345" s="72"/>
      <c r="AC2345" s="16"/>
      <c r="AD2345" s="36"/>
      <c r="AE2345" s="34">
        <f t="shared" ref="AE2345:AE2368" si="147">AE2344-1</f>
        <v>24</v>
      </c>
      <c r="AH2345" s="25" t="str">
        <f t="shared" ca="1" si="7"/>
        <v>-</v>
      </c>
      <c r="AI2345" s="15">
        <f t="shared" ca="1" si="8"/>
        <v>17.388253212514854</v>
      </c>
      <c r="AJ2345" s="15">
        <f t="shared" ca="1" si="9"/>
        <v>16.990263484211649</v>
      </c>
      <c r="AK2345" s="17">
        <f t="shared" ca="1" si="10"/>
        <v>9.7667322273743515E-2</v>
      </c>
      <c r="AL2345" s="17">
        <f t="shared" ca="1" si="11"/>
        <v>7.6101049562811024E-2</v>
      </c>
      <c r="AM2345" s="26">
        <f t="shared" ca="1" si="12"/>
        <v>1</v>
      </c>
      <c r="AN2345" s="26">
        <f t="shared" ca="1" si="13"/>
        <v>1</v>
      </c>
      <c r="AO2345" s="25">
        <f t="shared" si="20"/>
        <v>0</v>
      </c>
      <c r="AP2345" s="26">
        <f t="shared" si="21"/>
        <v>0</v>
      </c>
      <c r="AQ2345" s="25">
        <f t="shared" si="22"/>
        <v>0</v>
      </c>
      <c r="AR2345" s="26">
        <f t="shared" si="23"/>
        <v>0</v>
      </c>
      <c r="AT2345" s="74"/>
      <c r="AU2345">
        <f t="shared" si="121"/>
        <v>112750.005355</v>
      </c>
      <c r="AY2345">
        <v>4510</v>
      </c>
      <c r="AZ2345">
        <v>5125</v>
      </c>
      <c r="BA2345">
        <f t="shared" si="107"/>
        <v>51250</v>
      </c>
      <c r="BL2345" s="16">
        <v>20.5</v>
      </c>
      <c r="BM2345">
        <f t="shared" si="108"/>
        <v>205</v>
      </c>
    </row>
    <row r="2346" spans="1:65" x14ac:dyDescent="0.2">
      <c r="A2346" s="40">
        <v>41474</v>
      </c>
      <c r="B2346" s="13">
        <v>14.9</v>
      </c>
      <c r="C2346" s="14">
        <v>16.5</v>
      </c>
      <c r="D2346" s="31">
        <f t="shared" si="14"/>
        <v>1257.0999747335757</v>
      </c>
      <c r="E2346" s="31">
        <f t="shared" si="15"/>
        <v>100.27040228217831</v>
      </c>
      <c r="F2346" s="16">
        <f t="shared" si="0"/>
        <v>1357.370377015754</v>
      </c>
      <c r="G2346" s="16">
        <f t="shared" si="1"/>
        <v>15.018193712171771</v>
      </c>
      <c r="H2346" s="17">
        <f t="shared" si="2"/>
        <v>9.6969696969696928E-2</v>
      </c>
      <c r="I2346">
        <v>12.54</v>
      </c>
      <c r="J2346" s="32">
        <f t="shared" si="16"/>
        <v>0.96535865377499841</v>
      </c>
      <c r="K2346" s="72">
        <f t="shared" ca="1" si="83"/>
        <v>254.77643953749782</v>
      </c>
      <c r="L2346" s="16">
        <v>258.72000100000002</v>
      </c>
      <c r="M2346" s="21">
        <f t="shared" ca="1" si="84"/>
        <v>-1.5242584443644163E-2</v>
      </c>
      <c r="N2346" s="72"/>
      <c r="O2346" s="16"/>
      <c r="P2346" s="21"/>
      <c r="Q2346" s="33">
        <f t="shared" si="17"/>
        <v>1.0346413462250017</v>
      </c>
      <c r="R2346" s="5">
        <f t="shared" ca="1" si="109"/>
        <v>26.234067238029752</v>
      </c>
      <c r="S2346" s="31">
        <v>25.24</v>
      </c>
      <c r="T2346" s="75">
        <f t="shared" ca="1" si="110"/>
        <v>3.9384597386281833E-2</v>
      </c>
      <c r="U2346" s="5">
        <f t="shared" ca="1" si="122"/>
        <v>49.746001462067852</v>
      </c>
      <c r="V2346" s="85">
        <v>49.54</v>
      </c>
      <c r="W2346" s="36">
        <f t="shared" ca="1" si="123"/>
        <v>4.1582854676595268E-3</v>
      </c>
      <c r="X2346" s="32">
        <f t="shared" si="18"/>
        <v>0.93071730754999682</v>
      </c>
      <c r="Y2346" s="72">
        <f t="shared" ca="1" si="124"/>
        <v>21099.103380002267</v>
      </c>
      <c r="Z2346" s="16">
        <v>21620.001026999998</v>
      </c>
      <c r="AA2346" s="36">
        <f t="shared" ca="1" si="125"/>
        <v>-2.4093322028394534E-2</v>
      </c>
      <c r="AB2346" s="72"/>
      <c r="AC2346" s="16"/>
      <c r="AD2346" s="36"/>
      <c r="AE2346" s="34">
        <f t="shared" si="147"/>
        <v>23</v>
      </c>
      <c r="AH2346" s="25" t="str">
        <f t="shared" ca="1" si="7"/>
        <v>-</v>
      </c>
      <c r="AI2346" s="15">
        <f t="shared" ca="1" si="8"/>
        <v>17.267691008332566</v>
      </c>
      <c r="AJ2346" s="15">
        <f t="shared" ca="1" si="9"/>
        <v>16.982881464062292</v>
      </c>
      <c r="AK2346" s="17">
        <f t="shared" ca="1" si="10"/>
        <v>9.7733403648236086E-2</v>
      </c>
      <c r="AL2346" s="17">
        <f t="shared" ca="1" si="11"/>
        <v>7.9770073990764037E-2</v>
      </c>
      <c r="AM2346" s="26">
        <f t="shared" ca="1" si="12"/>
        <v>1</v>
      </c>
      <c r="AN2346" s="26">
        <f t="shared" ca="1" si="13"/>
        <v>1</v>
      </c>
      <c r="AO2346" s="25">
        <f t="shared" si="20"/>
        <v>0</v>
      </c>
      <c r="AP2346" s="26">
        <f t="shared" si="21"/>
        <v>0</v>
      </c>
      <c r="AQ2346" s="25">
        <f t="shared" si="22"/>
        <v>0</v>
      </c>
      <c r="AR2346" s="26">
        <f t="shared" si="23"/>
        <v>0</v>
      </c>
      <c r="AT2346" s="74"/>
      <c r="AU2346">
        <f t="shared" si="121"/>
        <v>108100.00513499998</v>
      </c>
      <c r="AY2346">
        <v>4324</v>
      </c>
      <c r="AZ2346">
        <v>4950</v>
      </c>
      <c r="BA2346">
        <f t="shared" si="107"/>
        <v>49500</v>
      </c>
      <c r="BL2346" s="16">
        <v>19.8</v>
      </c>
      <c r="BM2346">
        <f t="shared" si="108"/>
        <v>198</v>
      </c>
    </row>
    <row r="2347" spans="1:65" x14ac:dyDescent="0.2">
      <c r="A2347" s="40">
        <v>41477</v>
      </c>
      <c r="B2347" s="13">
        <v>14.7</v>
      </c>
      <c r="C2347" s="14">
        <v>16.2</v>
      </c>
      <c r="D2347" s="31">
        <f t="shared" si="14"/>
        <v>1202.4434540929853</v>
      </c>
      <c r="E2347" s="31">
        <f t="shared" si="15"/>
        <v>149.62689667883254</v>
      </c>
      <c r="F2347" s="16">
        <f t="shared" si="0"/>
        <v>1352.0703507718179</v>
      </c>
      <c r="G2347" s="16">
        <f t="shared" si="1"/>
        <v>14.86599753473636</v>
      </c>
      <c r="H2347" s="17">
        <f t="shared" si="2"/>
        <v>9.259259259259256E-2</v>
      </c>
      <c r="I2347">
        <v>12.29</v>
      </c>
      <c r="J2347" s="32">
        <f t="shared" si="16"/>
        <v>0.98600082205679696</v>
      </c>
      <c r="K2347" s="72">
        <f t="shared" ca="1" si="83"/>
        <v>251.19953750536169</v>
      </c>
      <c r="L2347" s="16">
        <v>253.279999</v>
      </c>
      <c r="M2347" s="21">
        <f t="shared" ca="1" si="84"/>
        <v>-8.2140773170103886E-3</v>
      </c>
      <c r="N2347" s="72"/>
      <c r="O2347" s="16"/>
      <c r="P2347" s="21"/>
      <c r="Q2347" s="33">
        <f t="shared" si="17"/>
        <v>1.0139991779432032</v>
      </c>
      <c r="R2347" s="5">
        <f t="shared" ca="1" si="109"/>
        <v>26.600214437355159</v>
      </c>
      <c r="S2347" s="31">
        <v>25.780000999999999</v>
      </c>
      <c r="T2347" s="75">
        <f t="shared" ca="1" si="110"/>
        <v>3.181588074240807E-2</v>
      </c>
      <c r="U2347" s="5">
        <f t="shared" ca="1" si="122"/>
        <v>50.440677670919001</v>
      </c>
      <c r="V2347" s="85">
        <v>50.71</v>
      </c>
      <c r="W2347" s="36">
        <f t="shared" ca="1" si="123"/>
        <v>-5.3110299562413648E-3</v>
      </c>
      <c r="X2347" s="32">
        <f t="shared" si="18"/>
        <v>0.9720016441135938</v>
      </c>
      <c r="Y2347" s="72">
        <f t="shared" ca="1" si="124"/>
        <v>20507.013455113567</v>
      </c>
      <c r="Z2347" s="16">
        <v>20655.000981000001</v>
      </c>
      <c r="AA2347" s="36">
        <f t="shared" ca="1" si="125"/>
        <v>-7.1647310025578746E-3</v>
      </c>
      <c r="AB2347" s="72"/>
      <c r="AC2347" s="16"/>
      <c r="AD2347" s="36"/>
      <c r="AE2347" s="34">
        <f t="shared" si="147"/>
        <v>22</v>
      </c>
      <c r="AH2347" s="25" t="str">
        <f t="shared" ca="1" si="7"/>
        <v>-</v>
      </c>
      <c r="AI2347" s="15">
        <f t="shared" ca="1" si="8"/>
        <v>17.040361869809264</v>
      </c>
      <c r="AJ2347" s="15">
        <f t="shared" ca="1" si="9"/>
        <v>16.972296038080248</v>
      </c>
      <c r="AK2347" s="17">
        <f t="shared" ca="1" si="10"/>
        <v>9.7219000356055019E-2</v>
      </c>
      <c r="AL2347" s="17">
        <f t="shared" ca="1" si="11"/>
        <v>8.2768397117039913E-2</v>
      </c>
      <c r="AM2347" s="26">
        <f t="shared" ca="1" si="12"/>
        <v>1</v>
      </c>
      <c r="AN2347" s="26">
        <f t="shared" ca="1" si="13"/>
        <v>1</v>
      </c>
      <c r="AO2347" s="25">
        <f t="shared" si="20"/>
        <v>0</v>
      </c>
      <c r="AP2347" s="26">
        <f t="shared" si="21"/>
        <v>0</v>
      </c>
      <c r="AQ2347" s="25">
        <f t="shared" si="22"/>
        <v>0</v>
      </c>
      <c r="AR2347" s="26">
        <f t="shared" si="23"/>
        <v>0</v>
      </c>
      <c r="AT2347" s="74"/>
      <c r="AU2347">
        <f t="shared" si="121"/>
        <v>103275.00490500001</v>
      </c>
      <c r="AY2347">
        <v>4131</v>
      </c>
      <c r="AZ2347">
        <v>4725</v>
      </c>
      <c r="BA2347">
        <f t="shared" si="107"/>
        <v>47250</v>
      </c>
      <c r="BL2347" s="16">
        <v>18.899999999999999</v>
      </c>
      <c r="BM2347">
        <f t="shared" si="108"/>
        <v>189</v>
      </c>
    </row>
    <row r="2348" spans="1:65" x14ac:dyDescent="0.2">
      <c r="A2348" s="44">
        <v>41478</v>
      </c>
      <c r="B2348" s="45">
        <v>14.65</v>
      </c>
      <c r="C2348" s="54">
        <v>16.149999999999999</v>
      </c>
      <c r="D2348" s="31">
        <f t="shared" si="14"/>
        <v>1147.786933452395</v>
      </c>
      <c r="E2348" s="31">
        <f t="shared" si="15"/>
        <v>199.22262837121997</v>
      </c>
      <c r="F2348" s="31">
        <f t="shared" si="0"/>
        <v>1347.0095618236151</v>
      </c>
      <c r="G2348" s="31">
        <f t="shared" si="1"/>
        <v>14.871849904429972</v>
      </c>
      <c r="H2348" s="55">
        <f t="shared" si="2"/>
        <v>9.2879256965944124E-2</v>
      </c>
      <c r="I2348" s="1">
        <v>12.66</v>
      </c>
      <c r="J2348" s="32">
        <f t="shared" si="16"/>
        <v>0.99664920902433429</v>
      </c>
      <c r="K2348" s="72">
        <f t="shared" ca="1" si="83"/>
        <v>250.34761377532169</v>
      </c>
      <c r="L2348" s="31">
        <v>252</v>
      </c>
      <c r="M2348" s="21">
        <f t="shared" ca="1" si="84"/>
        <v>-6.5570881931678957E-3</v>
      </c>
      <c r="N2348" s="72"/>
      <c r="O2348" s="16"/>
      <c r="P2348" s="21"/>
      <c r="Q2348" s="33">
        <f t="shared" si="17"/>
        <v>1.0033507909756656</v>
      </c>
      <c r="R2348" s="5">
        <f t="shared" ca="1" si="109"/>
        <v>26.688234352782217</v>
      </c>
      <c r="S2348" s="31">
        <v>25.9</v>
      </c>
      <c r="T2348" s="75">
        <f t="shared" ca="1" si="110"/>
        <v>3.0433758794680257E-2</v>
      </c>
      <c r="U2348" s="5">
        <f t="shared" ca="1" si="122"/>
        <v>50.607961193666029</v>
      </c>
      <c r="V2348" s="85">
        <v>50.94</v>
      </c>
      <c r="W2348" s="36">
        <f t="shared" ca="1" si="123"/>
        <v>-6.5182333398894621E-3</v>
      </c>
      <c r="X2348" s="32">
        <f t="shared" si="18"/>
        <v>0.9932984180486687</v>
      </c>
      <c r="Y2348" s="72">
        <f t="shared" ca="1" si="124"/>
        <v>20368.243437786041</v>
      </c>
      <c r="Z2348" s="16">
        <v>20480.000972999998</v>
      </c>
      <c r="AA2348" s="36">
        <f t="shared" ca="1" si="125"/>
        <v>-5.4569106398624709E-3</v>
      </c>
      <c r="AB2348" s="72"/>
      <c r="AC2348" s="16"/>
      <c r="AD2348" s="36"/>
      <c r="AE2348" s="81">
        <f t="shared" si="147"/>
        <v>21</v>
      </c>
      <c r="AH2348" s="25" t="str">
        <f t="shared" ca="1" si="7"/>
        <v>-</v>
      </c>
      <c r="AI2348" s="15">
        <f t="shared" ca="1" si="8"/>
        <v>16.841808215711108</v>
      </c>
      <c r="AJ2348" s="15">
        <f t="shared" ca="1" si="9"/>
        <v>16.955713374031351</v>
      </c>
      <c r="AK2348" s="17">
        <f t="shared" ca="1" si="10"/>
        <v>9.470945852762773E-2</v>
      </c>
      <c r="AL2348" s="17">
        <f t="shared" ca="1" si="11"/>
        <v>8.5762504116564858E-2</v>
      </c>
      <c r="AM2348" s="26">
        <f t="shared" ca="1" si="12"/>
        <v>0</v>
      </c>
      <c r="AN2348" s="26">
        <f t="shared" ca="1" si="13"/>
        <v>1</v>
      </c>
      <c r="AO2348" s="25">
        <f t="shared" si="20"/>
        <v>0</v>
      </c>
      <c r="AP2348" s="26">
        <f t="shared" si="21"/>
        <v>0</v>
      </c>
      <c r="AQ2348" s="25">
        <f t="shared" si="22"/>
        <v>0</v>
      </c>
      <c r="AR2348" s="26">
        <f t="shared" si="23"/>
        <v>0</v>
      </c>
      <c r="AT2348" s="74"/>
      <c r="AU2348">
        <f t="shared" si="121"/>
        <v>102400.004865</v>
      </c>
      <c r="AY2348">
        <v>4096</v>
      </c>
      <c r="AZ2348">
        <v>4675</v>
      </c>
      <c r="BA2348">
        <f t="shared" si="107"/>
        <v>46750</v>
      </c>
      <c r="BL2348" s="16">
        <v>18.7</v>
      </c>
      <c r="BM2348">
        <f t="shared" si="108"/>
        <v>187</v>
      </c>
    </row>
    <row r="2349" spans="1:65" x14ac:dyDescent="0.2">
      <c r="A2349" s="44">
        <v>41479</v>
      </c>
      <c r="B2349" s="45">
        <v>14.8</v>
      </c>
      <c r="C2349" s="54">
        <v>16.2</v>
      </c>
      <c r="D2349" s="31">
        <f t="shared" si="14"/>
        <v>1093.1304128118047</v>
      </c>
      <c r="E2349" s="31">
        <f t="shared" si="15"/>
        <v>248.80269198636839</v>
      </c>
      <c r="F2349" s="31">
        <f t="shared" si="0"/>
        <v>1341.9331047981732</v>
      </c>
      <c r="G2349" s="31">
        <f t="shared" si="1"/>
        <v>15.059568653262565</v>
      </c>
      <c r="H2349" s="55">
        <f t="shared" si="2"/>
        <v>8.6419753086419693E-2</v>
      </c>
      <c r="I2349" s="1">
        <v>13.18</v>
      </c>
      <c r="J2349" s="32">
        <f t="shared" si="16"/>
        <v>1.0088061642315338</v>
      </c>
      <c r="K2349" s="72">
        <f t="shared" ca="1" si="83"/>
        <v>252.54191992941202</v>
      </c>
      <c r="L2349" s="31">
        <v>255.36000100000001</v>
      </c>
      <c r="M2349" s="21">
        <f t="shared" ca="1" si="84"/>
        <v>-1.1035718434963484E-2</v>
      </c>
      <c r="N2349" s="72"/>
      <c r="O2349" s="16"/>
      <c r="P2349" s="21"/>
      <c r="Q2349" s="33">
        <f t="shared" si="17"/>
        <v>0.99119383576846609</v>
      </c>
      <c r="R2349" s="5">
        <f t="shared" ca="1" si="109"/>
        <v>26.452111371944181</v>
      </c>
      <c r="S2349" s="31">
        <v>25.57</v>
      </c>
      <c r="T2349" s="75">
        <f t="shared" ca="1" si="110"/>
        <v>3.4497902696291764E-2</v>
      </c>
      <c r="U2349" s="5">
        <f t="shared" ca="1" si="122"/>
        <v>50.160581847922501</v>
      </c>
      <c r="V2349" s="85">
        <v>50.35</v>
      </c>
      <c r="W2349" s="36">
        <f t="shared" ca="1" si="123"/>
        <v>-3.7620288396723071E-3</v>
      </c>
      <c r="X2349" s="32">
        <f t="shared" si="18"/>
        <v>1.0176123284630678</v>
      </c>
      <c r="Y2349" s="72">
        <f t="shared" ca="1" si="124"/>
        <v>20725.611524286702</v>
      </c>
      <c r="Z2349" s="16">
        <v>20995.000996999999</v>
      </c>
      <c r="AA2349" s="36">
        <f t="shared" ca="1" si="125"/>
        <v>-1.2831124549686414E-2</v>
      </c>
      <c r="AB2349" s="72"/>
      <c r="AC2349" s="16"/>
      <c r="AD2349" s="36"/>
      <c r="AE2349" s="81">
        <f t="shared" si="147"/>
        <v>20</v>
      </c>
      <c r="AH2349" s="25" t="str">
        <f t="shared" ca="1" si="7"/>
        <v>-</v>
      </c>
      <c r="AI2349" s="15">
        <f t="shared" ca="1" si="8"/>
        <v>16.598296026068034</v>
      </c>
      <c r="AJ2349" s="15">
        <f t="shared" ca="1" si="9"/>
        <v>16.942554697227806</v>
      </c>
      <c r="AK2349" s="17">
        <f t="shared" ca="1" si="10"/>
        <v>8.9051022313635944E-2</v>
      </c>
      <c r="AL2349" s="17">
        <f t="shared" ca="1" si="11"/>
        <v>8.8453711584195099E-2</v>
      </c>
      <c r="AM2349" s="26">
        <f t="shared" ca="1" si="12"/>
        <v>0</v>
      </c>
      <c r="AN2349" s="26">
        <f t="shared" ca="1" si="13"/>
        <v>1</v>
      </c>
      <c r="AO2349" s="25">
        <f t="shared" si="20"/>
        <v>0</v>
      </c>
      <c r="AP2349" s="26">
        <f t="shared" si="21"/>
        <v>0</v>
      </c>
      <c r="AQ2349" s="25">
        <f t="shared" si="22"/>
        <v>0</v>
      </c>
      <c r="AR2349" s="26">
        <f t="shared" si="23"/>
        <v>0</v>
      </c>
      <c r="AT2349" s="74"/>
      <c r="AU2349">
        <f t="shared" si="121"/>
        <v>104975.00498499999</v>
      </c>
      <c r="AY2349">
        <v>4199</v>
      </c>
      <c r="AZ2349">
        <v>4775</v>
      </c>
      <c r="BA2349">
        <f t="shared" si="107"/>
        <v>47750</v>
      </c>
      <c r="BL2349" s="16">
        <v>19.100000000000001</v>
      </c>
      <c r="BM2349">
        <f t="shared" si="108"/>
        <v>191</v>
      </c>
    </row>
    <row r="2350" spans="1:65" x14ac:dyDescent="0.2">
      <c r="A2350" s="40">
        <v>41480</v>
      </c>
      <c r="B2350" s="13">
        <v>14.5</v>
      </c>
      <c r="C2350" s="14">
        <v>15.9</v>
      </c>
      <c r="D2350" s="31">
        <f t="shared" si="14"/>
        <v>1038.4738921712144</v>
      </c>
      <c r="E2350" s="31">
        <f t="shared" si="15"/>
        <v>298.73580960863603</v>
      </c>
      <c r="F2350" s="16">
        <f t="shared" si="0"/>
        <v>1337.2097017798505</v>
      </c>
      <c r="G2350" s="16">
        <f t="shared" si="1"/>
        <v>14.812763310717395</v>
      </c>
      <c r="H2350" s="17">
        <f t="shared" si="2"/>
        <v>8.8050314465408785E-2</v>
      </c>
      <c r="I2350">
        <v>12.97</v>
      </c>
      <c r="J2350" s="32">
        <f t="shared" si="16"/>
        <v>0.98014922924206371</v>
      </c>
      <c r="K2350" s="72">
        <f t="shared" ca="1" si="83"/>
        <v>247.51867691823762</v>
      </c>
      <c r="L2350" s="16">
        <v>248.96000699999999</v>
      </c>
      <c r="M2350" s="21">
        <f t="shared" ca="1" si="84"/>
        <v>-5.7894040859437059E-3</v>
      </c>
      <c r="N2350" s="72"/>
      <c r="O2350" s="16"/>
      <c r="P2350" s="21"/>
      <c r="Q2350" s="33">
        <f t="shared" si="17"/>
        <v>1.0198507707579363</v>
      </c>
      <c r="R2350" s="5">
        <f t="shared" ca="1" si="109"/>
        <v>26.976082335923682</v>
      </c>
      <c r="S2350" s="31">
        <v>26.209999</v>
      </c>
      <c r="T2350" s="75">
        <f t="shared" ca="1" si="110"/>
        <v>2.9228667117602022E-2</v>
      </c>
      <c r="U2350" s="5">
        <f t="shared" ca="1" si="122"/>
        <v>51.15455670089645</v>
      </c>
      <c r="V2350" s="85">
        <v>51.51</v>
      </c>
      <c r="W2350" s="36">
        <f t="shared" ca="1" si="123"/>
        <v>-6.9004717356542095E-3</v>
      </c>
      <c r="X2350" s="32">
        <f t="shared" si="18"/>
        <v>0.96029845848412754</v>
      </c>
      <c r="Y2350" s="72">
        <f t="shared" ca="1" si="124"/>
        <v>19901.462934140251</v>
      </c>
      <c r="Z2350" s="16">
        <v>19995.000950000001</v>
      </c>
      <c r="AA2350" s="36">
        <f t="shared" ca="1" si="125"/>
        <v>-4.6780700883012902E-3</v>
      </c>
      <c r="AB2350" s="72"/>
      <c r="AC2350" s="16"/>
      <c r="AD2350" s="36"/>
      <c r="AE2350" s="34">
        <f t="shared" si="147"/>
        <v>19</v>
      </c>
      <c r="AH2350" s="25" t="str">
        <f t="shared" ca="1" si="7"/>
        <v>-</v>
      </c>
      <c r="AI2350" s="15">
        <f t="shared" ca="1" si="8"/>
        <v>16.372523562919582</v>
      </c>
      <c r="AJ2350" s="15">
        <f t="shared" ca="1" si="9"/>
        <v>16.928921156162428</v>
      </c>
      <c r="AK2350" s="17">
        <f t="shared" ca="1" si="10"/>
        <v>9.045173844135157E-2</v>
      </c>
      <c r="AL2350" s="17">
        <f t="shared" ca="1" si="11"/>
        <v>9.1077452444245199E-2</v>
      </c>
      <c r="AM2350" s="26">
        <f t="shared" ca="1" si="12"/>
        <v>0</v>
      </c>
      <c r="AN2350" s="26">
        <f t="shared" ca="1" si="13"/>
        <v>0</v>
      </c>
      <c r="AO2350" s="25">
        <f t="shared" si="20"/>
        <v>0</v>
      </c>
      <c r="AP2350" s="26">
        <f t="shared" si="21"/>
        <v>0</v>
      </c>
      <c r="AQ2350" s="25">
        <f t="shared" si="22"/>
        <v>0</v>
      </c>
      <c r="AR2350" s="26">
        <f t="shared" si="23"/>
        <v>0</v>
      </c>
      <c r="AT2350" s="74"/>
      <c r="AU2350">
        <f t="shared" si="121"/>
        <v>99975.004750000007</v>
      </c>
      <c r="AY2350">
        <v>3999</v>
      </c>
      <c r="AZ2350">
        <v>4575</v>
      </c>
      <c r="BA2350">
        <f t="shared" si="107"/>
        <v>45750</v>
      </c>
      <c r="BL2350" s="16">
        <v>18.3</v>
      </c>
      <c r="BM2350">
        <f t="shared" si="108"/>
        <v>183</v>
      </c>
    </row>
    <row r="2351" spans="1:65" x14ac:dyDescent="0.2">
      <c r="A2351" s="44">
        <v>41481</v>
      </c>
      <c r="B2351" s="45">
        <v>14.45</v>
      </c>
      <c r="C2351" s="54">
        <v>15.85</v>
      </c>
      <c r="D2351" s="31">
        <f t="shared" si="14"/>
        <v>983.8173715306242</v>
      </c>
      <c r="E2351" s="31">
        <f t="shared" si="15"/>
        <v>348.57980641923717</v>
      </c>
      <c r="F2351" s="31">
        <f t="shared" si="0"/>
        <v>1332.3971779498613</v>
      </c>
      <c r="G2351" s="31">
        <f t="shared" si="1"/>
        <v>14.816265958126559</v>
      </c>
      <c r="H2351" s="55">
        <f t="shared" si="2"/>
        <v>8.8328075709779186E-2</v>
      </c>
      <c r="I2351" s="1">
        <v>12.72</v>
      </c>
      <c r="J2351" s="32">
        <f t="shared" si="16"/>
        <v>0.9966366806472563</v>
      </c>
      <c r="K2351" s="72">
        <f t="shared" ca="1" si="83"/>
        <v>246.67613566022567</v>
      </c>
      <c r="L2351" s="31">
        <v>248.16000399999999</v>
      </c>
      <c r="M2351" s="21">
        <f t="shared" ca="1" si="84"/>
        <v>-5.9794822528062104E-3</v>
      </c>
      <c r="N2351" s="72"/>
      <c r="O2351" s="16"/>
      <c r="P2351" s="21"/>
      <c r="Q2351" s="33">
        <f t="shared" si="17"/>
        <v>1.0033633193527436</v>
      </c>
      <c r="R2351" s="5">
        <f t="shared" ca="1" si="109"/>
        <v>27.065683947936119</v>
      </c>
      <c r="S2351" s="31">
        <v>26.32</v>
      </c>
      <c r="T2351" s="75">
        <f t="shared" ca="1" si="110"/>
        <v>2.8331456988454354E-2</v>
      </c>
      <c r="U2351" s="5">
        <f t="shared" ca="1" si="122"/>
        <v>51.324848622838395</v>
      </c>
      <c r="V2351" s="85">
        <v>51.62</v>
      </c>
      <c r="W2351" s="36">
        <f t="shared" ca="1" si="123"/>
        <v>-5.7177717388919433E-3</v>
      </c>
      <c r="X2351" s="32">
        <f t="shared" si="18"/>
        <v>0.99327336129451271</v>
      </c>
      <c r="Y2351" s="72">
        <f t="shared" ca="1" si="124"/>
        <v>19766.292016105217</v>
      </c>
      <c r="Z2351" s="16">
        <v>19805.000940999998</v>
      </c>
      <c r="AA2351" s="36">
        <f t="shared" ca="1" si="125"/>
        <v>-1.9545025526682392E-3</v>
      </c>
      <c r="AB2351" s="72"/>
      <c r="AC2351" s="16"/>
      <c r="AD2351" s="36"/>
      <c r="AE2351" s="81">
        <f t="shared" si="147"/>
        <v>18</v>
      </c>
      <c r="AH2351" s="25" t="str">
        <f t="shared" ca="1" si="7"/>
        <v>-</v>
      </c>
      <c r="AI2351" s="15">
        <f t="shared" ca="1" si="8"/>
        <v>16.171162685602333</v>
      </c>
      <c r="AJ2351" s="15">
        <f t="shared" ca="1" si="9"/>
        <v>16.909817624593973</v>
      </c>
      <c r="AK2351" s="17">
        <f t="shared" ca="1" si="10"/>
        <v>9.0873281631640213E-2</v>
      </c>
      <c r="AL2351" s="17">
        <f t="shared" ca="1" si="11"/>
        <v>9.2851363170656787E-2</v>
      </c>
      <c r="AM2351" s="26">
        <f t="shared" ca="1" si="12"/>
        <v>0</v>
      </c>
      <c r="AN2351" s="26">
        <f t="shared" ca="1" si="13"/>
        <v>0</v>
      </c>
      <c r="AO2351" s="25">
        <f t="shared" si="20"/>
        <v>0</v>
      </c>
      <c r="AP2351" s="26">
        <f t="shared" si="21"/>
        <v>0</v>
      </c>
      <c r="AQ2351" s="25">
        <f t="shared" si="22"/>
        <v>0</v>
      </c>
      <c r="AR2351" s="26">
        <f t="shared" si="23"/>
        <v>1</v>
      </c>
      <c r="AT2351" s="74"/>
      <c r="AU2351">
        <f t="shared" si="121"/>
        <v>99025.004704999999</v>
      </c>
      <c r="AY2351">
        <v>3961</v>
      </c>
      <c r="AZ2351">
        <v>4550</v>
      </c>
      <c r="BA2351">
        <f t="shared" si="107"/>
        <v>45500</v>
      </c>
      <c r="BL2351" s="16">
        <v>18.2</v>
      </c>
      <c r="BM2351">
        <f t="shared" si="108"/>
        <v>182</v>
      </c>
    </row>
    <row r="2352" spans="1:65" x14ac:dyDescent="0.2">
      <c r="A2352" s="44">
        <v>41484</v>
      </c>
      <c r="B2352" s="45">
        <v>14.65</v>
      </c>
      <c r="C2352" s="54">
        <v>15.95</v>
      </c>
      <c r="D2352" s="31">
        <f t="shared" si="14"/>
        <v>929.160850890034</v>
      </c>
      <c r="E2352" s="31">
        <f t="shared" si="15"/>
        <v>398.40862176665223</v>
      </c>
      <c r="F2352" s="31">
        <f t="shared" si="0"/>
        <v>1327.5694726566862</v>
      </c>
      <c r="G2352" s="31">
        <f t="shared" si="1"/>
        <v>15.04013491870989</v>
      </c>
      <c r="H2352" s="55">
        <f t="shared" si="2"/>
        <v>8.1504702194357348E-2</v>
      </c>
      <c r="I2352" s="1">
        <v>13.39</v>
      </c>
      <c r="J2352" s="32">
        <f t="shared" si="16"/>
        <v>1.0114316046172847</v>
      </c>
      <c r="K2352" s="72">
        <f t="shared" ca="1" si="83"/>
        <v>249.48586825800774</v>
      </c>
      <c r="L2352" s="31">
        <v>251.36000100000001</v>
      </c>
      <c r="M2352" s="21">
        <f t="shared" ca="1" si="84"/>
        <v>-7.4559704588490578E-3</v>
      </c>
      <c r="N2352" s="72"/>
      <c r="O2352" s="16"/>
      <c r="P2352" s="21"/>
      <c r="Q2352" s="33">
        <f t="shared" si="17"/>
        <v>0.98856839538271535</v>
      </c>
      <c r="R2352" s="5">
        <f t="shared" ca="1" si="109"/>
        <v>26.75516511892268</v>
      </c>
      <c r="S2352" s="31">
        <v>25.959999</v>
      </c>
      <c r="T2352" s="75">
        <f t="shared" ca="1" si="110"/>
        <v>3.0630437193879697E-2</v>
      </c>
      <c r="U2352" s="5">
        <f t="shared" ca="1" si="122"/>
        <v>50.736386204704544</v>
      </c>
      <c r="V2352" s="85">
        <v>51.03</v>
      </c>
      <c r="W2352" s="36">
        <f t="shared" ca="1" si="123"/>
        <v>-5.7537486830385402E-3</v>
      </c>
      <c r="X2352" s="32">
        <f t="shared" si="18"/>
        <v>1.0228632092345693</v>
      </c>
      <c r="Y2352" s="72">
        <f t="shared" ca="1" si="124"/>
        <v>20216.882262388353</v>
      </c>
      <c r="Z2352" s="16">
        <v>20265.000962999999</v>
      </c>
      <c r="AA2352" s="36">
        <f t="shared" ca="1" si="125"/>
        <v>-2.374473147052926E-3</v>
      </c>
      <c r="AB2352" s="72"/>
      <c r="AC2352" s="16"/>
      <c r="AD2352" s="36"/>
      <c r="AE2352" s="81">
        <f t="shared" si="147"/>
        <v>17</v>
      </c>
      <c r="AH2352" s="25" t="str">
        <f t="shared" ca="1" si="7"/>
        <v>-</v>
      </c>
      <c r="AI2352" s="15">
        <f t="shared" ca="1" si="8"/>
        <v>16.008093853008582</v>
      </c>
      <c r="AJ2352" s="15">
        <f t="shared" ca="1" si="9"/>
        <v>16.894015957933107</v>
      </c>
      <c r="AK2352" s="17">
        <f t="shared" ca="1" si="10"/>
        <v>8.8295782502416945E-2</v>
      </c>
      <c r="AL2352" s="17">
        <f t="shared" ca="1" si="11"/>
        <v>9.2572914221127914E-2</v>
      </c>
      <c r="AM2352" s="26">
        <f t="shared" ca="1" si="12"/>
        <v>0</v>
      </c>
      <c r="AN2352" s="26">
        <f t="shared" ca="1" si="13"/>
        <v>0</v>
      </c>
      <c r="AO2352" s="25">
        <f t="shared" si="20"/>
        <v>0</v>
      </c>
      <c r="AP2352" s="26">
        <f t="shared" si="21"/>
        <v>0</v>
      </c>
      <c r="AQ2352" s="25">
        <f t="shared" si="22"/>
        <v>0</v>
      </c>
      <c r="AR2352" s="26">
        <f t="shared" si="23"/>
        <v>1</v>
      </c>
      <c r="AT2352" s="74"/>
      <c r="AU2352">
        <f t="shared" si="121"/>
        <v>101325.00481499999</v>
      </c>
      <c r="AY2352">
        <v>4053</v>
      </c>
      <c r="AZ2352">
        <v>4625</v>
      </c>
      <c r="BA2352">
        <f t="shared" si="107"/>
        <v>46250</v>
      </c>
      <c r="BL2352" s="16">
        <v>18.5</v>
      </c>
      <c r="BM2352">
        <f t="shared" si="108"/>
        <v>185</v>
      </c>
    </row>
    <row r="2353" spans="1:65" x14ac:dyDescent="0.2">
      <c r="A2353" s="40">
        <v>41485</v>
      </c>
      <c r="B2353" s="13">
        <v>14.3</v>
      </c>
      <c r="C2353" s="14">
        <v>15.7</v>
      </c>
      <c r="D2353" s="31">
        <f t="shared" si="14"/>
        <v>874.5043302494438</v>
      </c>
      <c r="E2353" s="31">
        <f t="shared" si="15"/>
        <v>448.6103789694514</v>
      </c>
      <c r="F2353" s="16">
        <f t="shared" si="0"/>
        <v>1323.1147092188953</v>
      </c>
      <c r="G2353" s="16">
        <f t="shared" si="1"/>
        <v>14.774678821255042</v>
      </c>
      <c r="H2353" s="17">
        <f t="shared" si="2"/>
        <v>8.9171974522292863E-2</v>
      </c>
      <c r="I2353">
        <v>13.39</v>
      </c>
      <c r="J2353" s="32">
        <f t="shared" si="16"/>
        <v>0.97905379890704314</v>
      </c>
      <c r="K2353" s="72">
        <f t="shared" ca="1" si="83"/>
        <v>244.25012909731592</v>
      </c>
      <c r="L2353" s="16">
        <v>246.39999399999999</v>
      </c>
      <c r="M2353" s="21">
        <f t="shared" ca="1" si="84"/>
        <v>-8.7251012785498384E-3</v>
      </c>
      <c r="N2353" s="72"/>
      <c r="O2353" s="16"/>
      <c r="P2353" s="21"/>
      <c r="Q2353" s="33">
        <f t="shared" si="17"/>
        <v>1.0209462010929569</v>
      </c>
      <c r="R2353" s="5">
        <f t="shared" ca="1" si="109"/>
        <v>27.314446256467392</v>
      </c>
      <c r="S2353" s="31">
        <v>26.43</v>
      </c>
      <c r="T2353" s="75">
        <f t="shared" ca="1" si="110"/>
        <v>3.346372517848626E-2</v>
      </c>
      <c r="U2353" s="5">
        <f t="shared" ca="1" si="122"/>
        <v>51.797347387533236</v>
      </c>
      <c r="V2353" s="85">
        <v>51.92</v>
      </c>
      <c r="W2353" s="36">
        <f t="shared" ca="1" si="123"/>
        <v>-2.3623384527497251E-3</v>
      </c>
      <c r="X2353" s="32">
        <f t="shared" si="18"/>
        <v>0.95810759781408628</v>
      </c>
      <c r="Y2353" s="72">
        <f t="shared" ca="1" si="124"/>
        <v>19368.673702768774</v>
      </c>
      <c r="Z2353" s="16">
        <v>19545.000928000001</v>
      </c>
      <c r="AA2353" s="36">
        <f t="shared" ca="1" si="125"/>
        <v>-9.0216022951742272E-3</v>
      </c>
      <c r="AB2353" s="72"/>
      <c r="AC2353" s="16"/>
      <c r="AD2353" s="36"/>
      <c r="AE2353" s="34">
        <f t="shared" si="147"/>
        <v>16</v>
      </c>
      <c r="AH2353" s="25" t="str">
        <f t="shared" ca="1" si="7"/>
        <v>-</v>
      </c>
      <c r="AI2353" s="15">
        <f t="shared" ca="1" si="8"/>
        <v>15.837443690594956</v>
      </c>
      <c r="AJ2353" s="15">
        <f t="shared" ca="1" si="9"/>
        <v>16.854824793588776</v>
      </c>
      <c r="AK2353" s="17">
        <f t="shared" ca="1" si="10"/>
        <v>8.7725679490700328E-2</v>
      </c>
      <c r="AL2353" s="17">
        <f t="shared" ca="1" si="11"/>
        <v>9.2922282031756287E-2</v>
      </c>
      <c r="AM2353" s="26">
        <f t="shared" ca="1" si="12"/>
        <v>0</v>
      </c>
      <c r="AN2353" s="26">
        <f t="shared" ca="1" si="13"/>
        <v>0</v>
      </c>
      <c r="AO2353" s="25">
        <f t="shared" si="20"/>
        <v>0</v>
      </c>
      <c r="AP2353" s="26">
        <f t="shared" si="21"/>
        <v>0</v>
      </c>
      <c r="AQ2353" s="25">
        <f t="shared" si="22"/>
        <v>0</v>
      </c>
      <c r="AR2353" s="26">
        <f t="shared" si="23"/>
        <v>1</v>
      </c>
      <c r="AT2353" s="74"/>
      <c r="AU2353">
        <f t="shared" si="121"/>
        <v>97725.004639999999</v>
      </c>
      <c r="AY2353">
        <v>3909</v>
      </c>
      <c r="AZ2353">
        <v>4500</v>
      </c>
      <c r="BA2353">
        <f t="shared" si="107"/>
        <v>45000</v>
      </c>
      <c r="BL2353" s="16">
        <v>18</v>
      </c>
      <c r="BM2353">
        <f t="shared" si="108"/>
        <v>180</v>
      </c>
    </row>
    <row r="2354" spans="1:65" x14ac:dyDescent="0.2">
      <c r="A2354" s="40">
        <v>41486</v>
      </c>
      <c r="B2354" s="13">
        <v>13.9</v>
      </c>
      <c r="C2354" s="14">
        <v>15.4</v>
      </c>
      <c r="D2354" s="31">
        <f t="shared" si="14"/>
        <v>819.84780960885359</v>
      </c>
      <c r="E2354" s="31">
        <f t="shared" si="15"/>
        <v>498.39306974400176</v>
      </c>
      <c r="F2354" s="16">
        <f t="shared" si="0"/>
        <v>1318.2408793528552</v>
      </c>
      <c r="G2354" s="16">
        <f t="shared" si="1"/>
        <v>14.467111531985724</v>
      </c>
      <c r="H2354" s="17">
        <f t="shared" si="2"/>
        <v>9.740259740259738E-2</v>
      </c>
      <c r="I2354">
        <v>13.45</v>
      </c>
      <c r="J2354" s="32">
        <f t="shared" si="16"/>
        <v>0.97557588932178674</v>
      </c>
      <c r="K2354" s="72">
        <f t="shared" ca="1" si="83"/>
        <v>238.27482252797375</v>
      </c>
      <c r="L2354" s="16">
        <v>240.96000699999999</v>
      </c>
      <c r="M2354" s="21">
        <f t="shared" ca="1" si="84"/>
        <v>-1.1143693534281133E-2</v>
      </c>
      <c r="N2354" s="72"/>
      <c r="O2354" s="16"/>
      <c r="P2354" s="21"/>
      <c r="Q2354" s="33">
        <f t="shared" si="17"/>
        <v>1.0244241106782133</v>
      </c>
      <c r="R2354" s="5">
        <f t="shared" ca="1" si="109"/>
        <v>27.980411639240192</v>
      </c>
      <c r="S2354" s="31">
        <v>26.99</v>
      </c>
      <c r="T2354" s="75">
        <f t="shared" ca="1" si="110"/>
        <v>3.6695503491670736E-2</v>
      </c>
      <c r="U2354" s="5">
        <f t="shared" ca="1" si="122"/>
        <v>53.060634916942547</v>
      </c>
      <c r="V2354" s="85">
        <v>53.1</v>
      </c>
      <c r="W2354" s="36">
        <f t="shared" ca="1" si="123"/>
        <v>-7.4133866398219098E-4</v>
      </c>
      <c r="X2354" s="32">
        <f t="shared" si="18"/>
        <v>0.95115177864357348</v>
      </c>
      <c r="Y2354" s="72">
        <f t="shared" ca="1" si="124"/>
        <v>18421.335996780304</v>
      </c>
      <c r="Z2354" s="16">
        <v>18700.000887999999</v>
      </c>
      <c r="AA2354" s="36">
        <f t="shared" ca="1" si="125"/>
        <v>-1.4901865132985991E-2</v>
      </c>
      <c r="AB2354" s="72"/>
      <c r="AC2354" s="16"/>
      <c r="AD2354" s="36"/>
      <c r="AE2354" s="34">
        <f t="shared" si="147"/>
        <v>15</v>
      </c>
      <c r="AH2354" s="25" t="str">
        <f t="shared" ca="1" si="7"/>
        <v>-</v>
      </c>
      <c r="AI2354" s="15">
        <f t="shared" ca="1" si="8"/>
        <v>15.670089001148028</v>
      </c>
      <c r="AJ2354" s="15">
        <f t="shared" ca="1" si="9"/>
        <v>16.808830239000152</v>
      </c>
      <c r="AK2354" s="17">
        <f t="shared" ca="1" si="10"/>
        <v>8.8479569563475871E-2</v>
      </c>
      <c r="AL2354" s="17">
        <f t="shared" ca="1" si="11"/>
        <v>9.3191626051100318E-2</v>
      </c>
      <c r="AM2354" s="26">
        <f t="shared" ca="1" si="12"/>
        <v>0</v>
      </c>
      <c r="AN2354" s="26">
        <f t="shared" ca="1" si="13"/>
        <v>0</v>
      </c>
      <c r="AO2354" s="25">
        <f t="shared" si="20"/>
        <v>0</v>
      </c>
      <c r="AP2354" s="26">
        <f t="shared" si="21"/>
        <v>0</v>
      </c>
      <c r="AQ2354" s="25">
        <f t="shared" si="22"/>
        <v>0</v>
      </c>
      <c r="AR2354" s="26">
        <f t="shared" si="23"/>
        <v>1</v>
      </c>
      <c r="AT2354" s="74"/>
      <c r="AU2354">
        <f t="shared" si="121"/>
        <v>93500.00443999999</v>
      </c>
      <c r="AY2354">
        <v>3740</v>
      </c>
      <c r="AZ2354">
        <v>4300</v>
      </c>
      <c r="BA2354">
        <f t="shared" si="107"/>
        <v>43000</v>
      </c>
      <c r="BL2354" s="16">
        <v>17.2</v>
      </c>
      <c r="BM2354">
        <f t="shared" si="108"/>
        <v>172</v>
      </c>
    </row>
    <row r="2355" spans="1:65" x14ac:dyDescent="0.2">
      <c r="A2355" s="44">
        <v>41487</v>
      </c>
      <c r="B2355" s="45">
        <v>13.6</v>
      </c>
      <c r="C2355" s="54">
        <v>15.05</v>
      </c>
      <c r="D2355" s="31">
        <f t="shared" si="14"/>
        <v>765.19128896826339</v>
      </c>
      <c r="E2355" s="31">
        <f t="shared" si="15"/>
        <v>547.7259033092098</v>
      </c>
      <c r="F2355" s="31">
        <f t="shared" si="0"/>
        <v>1312.9171922774731</v>
      </c>
      <c r="G2355" s="31">
        <f t="shared" si="1"/>
        <v>14.204914433651888</v>
      </c>
      <c r="H2355" s="55">
        <f t="shared" si="2"/>
        <v>9.6345514950166189E-2</v>
      </c>
      <c r="I2355" s="1">
        <v>12.99</v>
      </c>
      <c r="J2355" s="32">
        <f t="shared" si="16"/>
        <v>0.97791104774888726</v>
      </c>
      <c r="K2355" s="72">
        <f t="shared" ca="1" si="83"/>
        <v>233.00208193524193</v>
      </c>
      <c r="L2355" s="31">
        <v>233.60000600000001</v>
      </c>
      <c r="M2355" s="21">
        <f t="shared" ca="1" si="84"/>
        <v>-2.5596063758580351E-3</v>
      </c>
      <c r="N2355" s="72"/>
      <c r="O2355" s="16"/>
      <c r="P2355" s="21"/>
      <c r="Q2355" s="33">
        <f t="shared" si="17"/>
        <v>1.0220889522511127</v>
      </c>
      <c r="R2355" s="5">
        <f t="shared" ca="1" si="109"/>
        <v>28.597278241274669</v>
      </c>
      <c r="S2355" s="31">
        <v>27.879999000000002</v>
      </c>
      <c r="T2355" s="75">
        <f t="shared" ca="1" si="110"/>
        <v>2.5727376865209619E-2</v>
      </c>
      <c r="U2355" s="5">
        <f t="shared" ca="1" si="122"/>
        <v>54.230832068436797</v>
      </c>
      <c r="V2355" s="85">
        <v>54.81</v>
      </c>
      <c r="W2355" s="36">
        <f t="shared" ca="1" si="123"/>
        <v>-1.0566829621660376E-2</v>
      </c>
      <c r="X2355" s="32">
        <f t="shared" si="18"/>
        <v>0.95582209549777453</v>
      </c>
      <c r="Y2355" s="72">
        <f t="shared" ca="1" si="124"/>
        <v>17606.361168310417</v>
      </c>
      <c r="Z2355" s="16">
        <v>17545.000832999998</v>
      </c>
      <c r="AA2355" s="36">
        <f t="shared" ca="1" si="125"/>
        <v>3.4973116213826423E-3</v>
      </c>
      <c r="AB2355" s="72"/>
      <c r="AC2355" s="16"/>
      <c r="AD2355" s="36"/>
      <c r="AE2355" s="81">
        <f t="shared" si="147"/>
        <v>14</v>
      </c>
      <c r="AH2355" s="25" t="str">
        <f t="shared" ca="1" si="7"/>
        <v>-</v>
      </c>
      <c r="AI2355" s="15">
        <f t="shared" ca="1" si="8"/>
        <v>15.489538128104991</v>
      </c>
      <c r="AJ2355" s="15">
        <f t="shared" ca="1" si="9"/>
        <v>16.75273238114821</v>
      </c>
      <c r="AK2355" s="17">
        <f t="shared" ca="1" si="10"/>
        <v>9.013386320743362E-2</v>
      </c>
      <c r="AL2355" s="17">
        <f t="shared" ca="1" si="11"/>
        <v>9.3479275781357243E-2</v>
      </c>
      <c r="AM2355" s="26">
        <f t="shared" ca="1" si="12"/>
        <v>0</v>
      </c>
      <c r="AN2355" s="26">
        <f t="shared" ca="1" si="13"/>
        <v>0</v>
      </c>
      <c r="AO2355" s="25">
        <f t="shared" si="20"/>
        <v>0</v>
      </c>
      <c r="AP2355" s="26">
        <f t="shared" si="21"/>
        <v>0</v>
      </c>
      <c r="AQ2355" s="25">
        <f t="shared" si="22"/>
        <v>0</v>
      </c>
      <c r="AR2355" s="26">
        <f t="shared" si="23"/>
        <v>1</v>
      </c>
      <c r="AT2355" s="74"/>
      <c r="AU2355">
        <f t="shared" si="121"/>
        <v>87725.004164999991</v>
      </c>
      <c r="AY2355">
        <v>3509</v>
      </c>
      <c r="AZ2355">
        <v>3975</v>
      </c>
      <c r="BA2355">
        <f t="shared" si="107"/>
        <v>39750</v>
      </c>
      <c r="BL2355" s="16">
        <v>15.9</v>
      </c>
      <c r="BM2355">
        <f t="shared" si="108"/>
        <v>159</v>
      </c>
    </row>
    <row r="2356" spans="1:65" x14ac:dyDescent="0.2">
      <c r="A2356" s="44">
        <v>41488</v>
      </c>
      <c r="B2356" s="45">
        <v>13.15</v>
      </c>
      <c r="C2356" s="54">
        <v>14.65</v>
      </c>
      <c r="D2356" s="31">
        <f t="shared" si="14"/>
        <v>710.53476832767319</v>
      </c>
      <c r="E2356" s="31">
        <f t="shared" si="15"/>
        <v>597.11651332329802</v>
      </c>
      <c r="F2356" s="31">
        <f t="shared" si="0"/>
        <v>1307.6512816509712</v>
      </c>
      <c r="G2356" s="31">
        <f t="shared" si="1"/>
        <v>13.834949254096335</v>
      </c>
      <c r="H2356" s="55">
        <f t="shared" si="2"/>
        <v>0.10238907849829348</v>
      </c>
      <c r="I2356" s="1">
        <v>11.98</v>
      </c>
      <c r="J2356" s="32">
        <f t="shared" si="16"/>
        <v>0.9700487424231734</v>
      </c>
      <c r="K2356" s="72">
        <f t="shared" ca="1" si="83"/>
        <v>226.01416204309999</v>
      </c>
      <c r="L2356" s="31">
        <v>228</v>
      </c>
      <c r="M2356" s="21">
        <f t="shared" ca="1" si="84"/>
        <v>-8.7098156004386564E-3</v>
      </c>
      <c r="N2356" s="72"/>
      <c r="O2356" s="16"/>
      <c r="P2356" s="21"/>
      <c r="Q2356" s="33">
        <f t="shared" si="17"/>
        <v>1.0299512575768266</v>
      </c>
      <c r="R2356" s="5">
        <f t="shared" ca="1" si="109"/>
        <v>29.452575681193249</v>
      </c>
      <c r="S2356" s="31">
        <v>28.549999</v>
      </c>
      <c r="T2356" s="75">
        <f t="shared" ca="1" si="110"/>
        <v>3.1613895369777392E-2</v>
      </c>
      <c r="U2356" s="5">
        <f t="shared" ca="1" si="122"/>
        <v>55.853201464303481</v>
      </c>
      <c r="V2356" s="85">
        <v>56.24</v>
      </c>
      <c r="W2356" s="36">
        <f t="shared" ca="1" si="123"/>
        <v>-6.8776411041344358E-3</v>
      </c>
      <c r="X2356" s="32">
        <f t="shared" si="18"/>
        <v>0.9400974848463467</v>
      </c>
      <c r="Y2356" s="72">
        <f t="shared" ca="1" si="124"/>
        <v>16550.606532714515</v>
      </c>
      <c r="Z2356" s="16">
        <v>16665.000791999999</v>
      </c>
      <c r="AA2356" s="36">
        <f t="shared" ca="1" si="125"/>
        <v>-6.8643416651020172E-3</v>
      </c>
      <c r="AB2356" s="72"/>
      <c r="AC2356" s="16"/>
      <c r="AD2356" s="36"/>
      <c r="AE2356" s="81">
        <f t="shared" si="147"/>
        <v>13</v>
      </c>
      <c r="AH2356" s="25" t="str">
        <f t="shared" ca="1" si="7"/>
        <v>-</v>
      </c>
      <c r="AI2356" s="15">
        <f t="shared" ca="1" si="8"/>
        <v>15.29975074900303</v>
      </c>
      <c r="AJ2356" s="15">
        <f t="shared" ca="1" si="9"/>
        <v>16.667066515141236</v>
      </c>
      <c r="AK2356" s="17">
        <f t="shared" ca="1" si="10"/>
        <v>9.2523657212914404E-2</v>
      </c>
      <c r="AL2356" s="17">
        <f t="shared" ca="1" si="11"/>
        <v>9.3842767642329267E-2</v>
      </c>
      <c r="AM2356" s="26">
        <f t="shared" ca="1" si="12"/>
        <v>0</v>
      </c>
      <c r="AN2356" s="26">
        <f t="shared" ca="1" si="13"/>
        <v>0</v>
      </c>
      <c r="AO2356" s="25">
        <f t="shared" si="20"/>
        <v>0</v>
      </c>
      <c r="AP2356" s="26">
        <f t="shared" si="21"/>
        <v>0</v>
      </c>
      <c r="AQ2356" s="25">
        <f t="shared" si="22"/>
        <v>0</v>
      </c>
      <c r="AR2356" s="26">
        <f t="shared" si="23"/>
        <v>1</v>
      </c>
      <c r="AT2356" s="74"/>
      <c r="AU2356">
        <f t="shared" si="121"/>
        <v>83325.003960000002</v>
      </c>
      <c r="AY2356">
        <v>3333</v>
      </c>
      <c r="AZ2356">
        <v>3725</v>
      </c>
      <c r="BA2356">
        <f t="shared" si="107"/>
        <v>37250</v>
      </c>
      <c r="BL2356" s="16">
        <v>14.9</v>
      </c>
      <c r="BM2356">
        <f t="shared" si="108"/>
        <v>149</v>
      </c>
    </row>
    <row r="2357" spans="1:65" x14ac:dyDescent="0.2">
      <c r="A2357" s="44">
        <v>41491</v>
      </c>
      <c r="B2357" s="45">
        <v>13.05</v>
      </c>
      <c r="C2357" s="54">
        <v>14.45</v>
      </c>
      <c r="D2357" s="31">
        <f t="shared" si="14"/>
        <v>655.87824768708299</v>
      </c>
      <c r="E2357" s="31">
        <f t="shared" si="15"/>
        <v>646.17680318157522</v>
      </c>
      <c r="F2357" s="31">
        <f t="shared" si="0"/>
        <v>1302.0550508686583</v>
      </c>
      <c r="G2357" s="31">
        <f t="shared" si="1"/>
        <v>13.744784390145927</v>
      </c>
      <c r="H2357" s="55">
        <f t="shared" si="2"/>
        <v>9.6885813148788857E-2</v>
      </c>
      <c r="I2357" s="1">
        <v>11.84</v>
      </c>
      <c r="J2357" s="32">
        <f t="shared" si="16"/>
        <v>0.98923110541913495</v>
      </c>
      <c r="K2357" s="72">
        <f t="shared" ca="1" si="83"/>
        <v>223.57112443992096</v>
      </c>
      <c r="L2357" s="31">
        <v>224.800003</v>
      </c>
      <c r="M2357" s="21">
        <f t="shared" ca="1" si="84"/>
        <v>-5.4665415644102062E-3</v>
      </c>
      <c r="N2357" s="72"/>
      <c r="O2357" s="16"/>
      <c r="P2357" s="21"/>
      <c r="Q2357" s="33">
        <f t="shared" si="17"/>
        <v>1.0107688945808651</v>
      </c>
      <c r="R2357" s="5">
        <f t="shared" ca="1" si="109"/>
        <v>29.768507195317287</v>
      </c>
      <c r="S2357" s="31">
        <v>28.9</v>
      </c>
      <c r="T2357" s="75">
        <f t="shared" ca="1" si="110"/>
        <v>3.0052152087103417E-2</v>
      </c>
      <c r="U2357" s="5">
        <f t="shared" ca="1" si="122"/>
        <v>56.452745952487611</v>
      </c>
      <c r="V2357" s="85">
        <v>56.88</v>
      </c>
      <c r="W2357" s="36">
        <f t="shared" ca="1" si="123"/>
        <v>-7.5114987256046381E-3</v>
      </c>
      <c r="X2357" s="32">
        <f t="shared" si="18"/>
        <v>0.9784622108382699</v>
      </c>
      <c r="Y2357" s="72">
        <f t="shared" ca="1" si="124"/>
        <v>16193.077271472097</v>
      </c>
      <c r="Z2357" s="16">
        <v>16225.000771000001</v>
      </c>
      <c r="AA2357" s="36">
        <f t="shared" ca="1" si="125"/>
        <v>-1.9675499544482525E-3</v>
      </c>
      <c r="AB2357" s="72"/>
      <c r="AC2357" s="16"/>
      <c r="AD2357" s="36"/>
      <c r="AE2357" s="81">
        <f t="shared" si="147"/>
        <v>12</v>
      </c>
      <c r="AH2357" s="25" t="str">
        <f t="shared" ca="1" si="7"/>
        <v>-</v>
      </c>
      <c r="AI2357" s="15">
        <f t="shared" ca="1" si="8"/>
        <v>15.153973902779537</v>
      </c>
      <c r="AJ2357" s="15">
        <f t="shared" ca="1" si="9"/>
        <v>16.589929039912153</v>
      </c>
      <c r="AK2357" s="17">
        <f t="shared" ca="1" si="10"/>
        <v>9.3949946786082691E-2</v>
      </c>
      <c r="AL2357" s="17">
        <f t="shared" ca="1" si="11"/>
        <v>9.3918192692523619E-2</v>
      </c>
      <c r="AM2357" s="26">
        <f t="shared" ca="1" si="12"/>
        <v>0</v>
      </c>
      <c r="AN2357" s="26">
        <f t="shared" ca="1" si="13"/>
        <v>1</v>
      </c>
      <c r="AO2357" s="25">
        <f t="shared" si="20"/>
        <v>0</v>
      </c>
      <c r="AP2357" s="26">
        <f t="shared" si="21"/>
        <v>0</v>
      </c>
      <c r="AQ2357" s="25">
        <f t="shared" si="22"/>
        <v>0</v>
      </c>
      <c r="AR2357" s="26">
        <f t="shared" si="23"/>
        <v>1</v>
      </c>
      <c r="AT2357" s="74"/>
      <c r="AU2357">
        <f t="shared" si="121"/>
        <v>81125.003855000003</v>
      </c>
      <c r="AY2357">
        <v>3245</v>
      </c>
      <c r="AZ2357">
        <v>3625</v>
      </c>
      <c r="BA2357">
        <f t="shared" si="107"/>
        <v>36250</v>
      </c>
      <c r="BL2357" s="16">
        <v>14.5</v>
      </c>
      <c r="BM2357">
        <f t="shared" si="108"/>
        <v>145</v>
      </c>
    </row>
    <row r="2358" spans="1:65" x14ac:dyDescent="0.2">
      <c r="A2358" s="44">
        <v>41492</v>
      </c>
      <c r="B2358" s="45">
        <v>13.4</v>
      </c>
      <c r="C2358" s="54">
        <v>14.85</v>
      </c>
      <c r="D2358" s="31">
        <f t="shared" si="14"/>
        <v>601.22172704649279</v>
      </c>
      <c r="E2358" s="31">
        <f t="shared" si="15"/>
        <v>695.53788237601827</v>
      </c>
      <c r="F2358" s="31">
        <f t="shared" si="0"/>
        <v>1296.7596094225109</v>
      </c>
      <c r="G2358" s="31">
        <f t="shared" si="1"/>
        <v>14.177730831618327</v>
      </c>
      <c r="H2358" s="55">
        <f t="shared" si="2"/>
        <v>9.7643097643097643E-2</v>
      </c>
      <c r="I2358" s="1">
        <v>12.72</v>
      </c>
      <c r="J2358" s="32">
        <f t="shared" si="16"/>
        <v>1.0273038687694875</v>
      </c>
      <c r="K2358" s="72">
        <f t="shared" ca="1" si="83"/>
        <v>229.66611767312941</v>
      </c>
      <c r="L2358" s="31">
        <v>231.679993</v>
      </c>
      <c r="M2358" s="21">
        <f t="shared" ca="1" si="84"/>
        <v>-8.6924869980921915E-3</v>
      </c>
      <c r="N2358" s="72"/>
      <c r="O2358" s="16"/>
      <c r="P2358" s="21"/>
      <c r="Q2358" s="33">
        <f t="shared" si="17"/>
        <v>0.97269613123051257</v>
      </c>
      <c r="R2358" s="5">
        <f t="shared" ca="1" si="109"/>
        <v>28.954505524522855</v>
      </c>
      <c r="S2358" s="31">
        <v>28.030000999999999</v>
      </c>
      <c r="T2358" s="75">
        <f t="shared" ca="1" si="110"/>
        <v>3.2982678970395189E-2</v>
      </c>
      <c r="U2358" s="5">
        <f t="shared" ca="1" si="122"/>
        <v>54.909487670859768</v>
      </c>
      <c r="V2358" s="85">
        <v>55.2</v>
      </c>
      <c r="W2358" s="36">
        <f t="shared" ca="1" si="123"/>
        <v>-5.2629045134100494E-3</v>
      </c>
      <c r="X2358" s="32">
        <f t="shared" si="18"/>
        <v>1.0546077375389749</v>
      </c>
      <c r="Y2358" s="72">
        <f t="shared" ca="1" si="124"/>
        <v>17076.220671562074</v>
      </c>
      <c r="Z2358" s="16">
        <v>17200.000817</v>
      </c>
      <c r="AA2358" s="36">
        <f t="shared" ca="1" si="125"/>
        <v>-7.1965197417656595E-3</v>
      </c>
      <c r="AB2358" s="72"/>
      <c r="AC2358" s="16"/>
      <c r="AD2358" s="36"/>
      <c r="AE2358" s="81">
        <f t="shared" si="147"/>
        <v>11</v>
      </c>
      <c r="AH2358" s="25" t="str">
        <f t="shared" ca="1" si="7"/>
        <v>-</v>
      </c>
      <c r="AI2358" s="15">
        <f t="shared" ca="1" si="8"/>
        <v>15.056641556371911</v>
      </c>
      <c r="AJ2358" s="15">
        <f t="shared" ca="1" si="9"/>
        <v>16.535229340224515</v>
      </c>
      <c r="AK2358" s="17">
        <f t="shared" ca="1" si="10"/>
        <v>9.6639679360872741E-2</v>
      </c>
      <c r="AL2358" s="17">
        <f t="shared" ca="1" si="11"/>
        <v>9.3274854549185493E-2</v>
      </c>
      <c r="AM2358" s="26">
        <f t="shared" ca="1" si="12"/>
        <v>0</v>
      </c>
      <c r="AN2358" s="26">
        <f t="shared" ca="1" si="13"/>
        <v>1</v>
      </c>
      <c r="AO2358" s="25">
        <f t="shared" si="20"/>
        <v>0</v>
      </c>
      <c r="AP2358" s="26">
        <f t="shared" si="21"/>
        <v>0</v>
      </c>
      <c r="AQ2358" s="25">
        <f t="shared" si="22"/>
        <v>0</v>
      </c>
      <c r="AR2358" s="26">
        <f t="shared" si="23"/>
        <v>1</v>
      </c>
      <c r="AT2358" s="74"/>
      <c r="AU2358">
        <f t="shared" si="121"/>
        <v>86000.004084999993</v>
      </c>
      <c r="AY2358">
        <v>3440</v>
      </c>
      <c r="AZ2358">
        <v>3900</v>
      </c>
      <c r="BA2358">
        <f t="shared" si="107"/>
        <v>39000</v>
      </c>
      <c r="BL2358" s="16">
        <v>15.6</v>
      </c>
      <c r="BM2358">
        <f t="shared" si="108"/>
        <v>156</v>
      </c>
    </row>
    <row r="2359" spans="1:65" x14ac:dyDescent="0.2">
      <c r="A2359" s="44">
        <v>41493</v>
      </c>
      <c r="B2359" s="45">
        <v>13.55</v>
      </c>
      <c r="C2359" s="54">
        <v>15.05</v>
      </c>
      <c r="D2359" s="31">
        <f t="shared" si="14"/>
        <v>546.56520640590259</v>
      </c>
      <c r="E2359" s="31">
        <f t="shared" si="15"/>
        <v>744.85757103486742</v>
      </c>
      <c r="F2359" s="31">
        <f t="shared" si="0"/>
        <v>1291.42277744077</v>
      </c>
      <c r="G2359" s="31">
        <f t="shared" si="1"/>
        <v>14.415159246119574</v>
      </c>
      <c r="H2359" s="55">
        <f t="shared" si="2"/>
        <v>9.9667774086378724E-2</v>
      </c>
      <c r="I2359" s="1">
        <v>12.98</v>
      </c>
      <c r="J2359" s="32">
        <f t="shared" si="16"/>
        <v>1.01256213922857</v>
      </c>
      <c r="K2359" s="72">
        <f t="shared" ca="1" si="83"/>
        <v>232.54173477235187</v>
      </c>
      <c r="L2359" s="31">
        <v>234.240005</v>
      </c>
      <c r="M2359" s="21">
        <f t="shared" ca="1" si="84"/>
        <v>-7.2501288908703851E-3</v>
      </c>
      <c r="N2359" s="72"/>
      <c r="O2359" s="16"/>
      <c r="P2359" s="21"/>
      <c r="Q2359" s="33">
        <f t="shared" si="17"/>
        <v>0.98743786077142992</v>
      </c>
      <c r="R2359" s="5">
        <f t="shared" ca="1" si="109"/>
        <v>28.58958394074601</v>
      </c>
      <c r="S2359" s="31">
        <v>27.73</v>
      </c>
      <c r="T2359" s="75">
        <f t="shared" ca="1" si="110"/>
        <v>3.0998339009953472E-2</v>
      </c>
      <c r="U2359" s="5">
        <f t="shared" ca="1" si="122"/>
        <v>54.217850806603494</v>
      </c>
      <c r="V2359" s="85">
        <v>54.5</v>
      </c>
      <c r="W2359" s="36">
        <f t="shared" ca="1" si="123"/>
        <v>-5.1770494201193824E-3</v>
      </c>
      <c r="X2359" s="32">
        <f t="shared" si="18"/>
        <v>1.0251242784571402</v>
      </c>
      <c r="Y2359" s="72">
        <f t="shared" ca="1" si="124"/>
        <v>17504.096319522014</v>
      </c>
      <c r="Z2359" s="16">
        <v>17550.000833999999</v>
      </c>
      <c r="AA2359" s="36">
        <f t="shared" ca="1" si="125"/>
        <v>-2.6156417262985514E-3</v>
      </c>
      <c r="AB2359" s="72"/>
      <c r="AC2359" s="16"/>
      <c r="AD2359" s="36"/>
      <c r="AE2359" s="81">
        <f t="shared" si="147"/>
        <v>10</v>
      </c>
      <c r="AH2359" s="25" t="str">
        <f t="shared" ca="1" si="7"/>
        <v>-</v>
      </c>
      <c r="AI2359" s="15">
        <f t="shared" ca="1" si="8"/>
        <v>14.974201777994727</v>
      </c>
      <c r="AJ2359" s="15">
        <f t="shared" ca="1" si="9"/>
        <v>16.489772922326509</v>
      </c>
      <c r="AK2359" s="17">
        <f t="shared" ca="1" si="10"/>
        <v>9.838897928822038E-2</v>
      </c>
      <c r="AL2359" s="17">
        <f t="shared" ca="1" si="11"/>
        <v>9.1980942281436023E-2</v>
      </c>
      <c r="AM2359" s="26">
        <f t="shared" ca="1" si="12"/>
        <v>0</v>
      </c>
      <c r="AN2359" s="26">
        <f t="shared" ca="1" si="13"/>
        <v>1</v>
      </c>
      <c r="AO2359" s="25">
        <f t="shared" si="20"/>
        <v>0</v>
      </c>
      <c r="AP2359" s="26">
        <f t="shared" si="21"/>
        <v>0</v>
      </c>
      <c r="AQ2359" s="25">
        <f t="shared" si="22"/>
        <v>0</v>
      </c>
      <c r="AR2359" s="26">
        <f t="shared" si="23"/>
        <v>1</v>
      </c>
      <c r="AT2359" s="74"/>
      <c r="AU2359">
        <f t="shared" si="121"/>
        <v>87750.00417</v>
      </c>
      <c r="AY2359">
        <v>3510</v>
      </c>
      <c r="AZ2359">
        <v>3925</v>
      </c>
      <c r="BA2359">
        <f t="shared" si="107"/>
        <v>39250</v>
      </c>
      <c r="BL2359" s="16">
        <v>15.7</v>
      </c>
      <c r="BM2359">
        <f t="shared" si="108"/>
        <v>157</v>
      </c>
    </row>
    <row r="2360" spans="1:65" x14ac:dyDescent="0.2">
      <c r="A2360" s="40">
        <v>41494</v>
      </c>
      <c r="B2360" s="13">
        <v>13.25</v>
      </c>
      <c r="C2360" s="14">
        <v>14.85</v>
      </c>
      <c r="D2360" s="31">
        <f t="shared" si="14"/>
        <v>491.90868576531233</v>
      </c>
      <c r="E2360" s="31">
        <f t="shared" si="15"/>
        <v>794.06659792390383</v>
      </c>
      <c r="F2360" s="16">
        <f t="shared" si="0"/>
        <v>1285.9752836892162</v>
      </c>
      <c r="G2360" s="16">
        <f t="shared" si="1"/>
        <v>14.23797120970584</v>
      </c>
      <c r="H2360" s="17">
        <f t="shared" si="2"/>
        <v>0.1077441077441077</v>
      </c>
      <c r="I2360">
        <v>12.73</v>
      </c>
      <c r="J2360" s="32">
        <f t="shared" si="16"/>
        <v>0.98354185347630874</v>
      </c>
      <c r="K2360" s="72">
        <f t="shared" ca="1" si="83"/>
        <v>228.70520459554709</v>
      </c>
      <c r="L2360" s="16">
        <v>230.55999800000001</v>
      </c>
      <c r="M2360" s="21">
        <f t="shared" ca="1" si="84"/>
        <v>-8.0447320460721033E-3</v>
      </c>
      <c r="N2360" s="72"/>
      <c r="O2360" s="16"/>
      <c r="P2360" s="21"/>
      <c r="Q2360" s="33">
        <f t="shared" si="17"/>
        <v>1.0164581465236913</v>
      </c>
      <c r="R2360" s="5">
        <f t="shared" ca="1" si="109"/>
        <v>29.058904896102533</v>
      </c>
      <c r="S2360" s="31">
        <v>28.190000999999999</v>
      </c>
      <c r="T2360" s="75">
        <f t="shared" ca="1" si="110"/>
        <v>3.0823123990046469E-2</v>
      </c>
      <c r="U2360" s="5">
        <f t="shared" ca="1" si="122"/>
        <v>55.108289418617304</v>
      </c>
      <c r="V2360" s="85">
        <v>55.33</v>
      </c>
      <c r="W2360" s="36">
        <f t="shared" ca="1" si="123"/>
        <v>-4.0070591249357444E-3</v>
      </c>
      <c r="X2360" s="32">
        <f t="shared" si="18"/>
        <v>0.96708370695261758</v>
      </c>
      <c r="Y2360" s="72">
        <f t="shared" ca="1" si="124"/>
        <v>16926.81227572147</v>
      </c>
      <c r="Z2360" s="16">
        <v>16965.000806</v>
      </c>
      <c r="AA2360" s="36">
        <f t="shared" ca="1" si="125"/>
        <v>-2.2510184771122599E-3</v>
      </c>
      <c r="AB2360" s="72"/>
      <c r="AC2360" s="16"/>
      <c r="AD2360" s="36"/>
      <c r="AE2360" s="34">
        <f t="shared" si="147"/>
        <v>9</v>
      </c>
      <c r="AH2360" s="25" t="str">
        <f t="shared" ca="1" si="7"/>
        <v>-</v>
      </c>
      <c r="AI2360" s="15">
        <f t="shared" ca="1" si="8"/>
        <v>14.893066651019788</v>
      </c>
      <c r="AJ2360" s="15">
        <f t="shared" ca="1" si="9"/>
        <v>16.413395060931361</v>
      </c>
      <c r="AK2360" s="17">
        <f t="shared" ca="1" si="10"/>
        <v>0.10011256434513877</v>
      </c>
      <c r="AL2360" s="17">
        <f t="shared" ca="1" si="11"/>
        <v>9.3737072909248043E-2</v>
      </c>
      <c r="AM2360" s="26">
        <f t="shared" ca="1" si="12"/>
        <v>0</v>
      </c>
      <c r="AN2360" s="26">
        <f t="shared" ca="1" si="13"/>
        <v>1</v>
      </c>
      <c r="AO2360" s="25">
        <f t="shared" si="20"/>
        <v>0</v>
      </c>
      <c r="AP2360" s="26">
        <f t="shared" si="21"/>
        <v>0</v>
      </c>
      <c r="AQ2360" s="25">
        <f t="shared" si="22"/>
        <v>0</v>
      </c>
      <c r="AR2360" s="26">
        <f t="shared" si="23"/>
        <v>1</v>
      </c>
      <c r="AT2360" s="74"/>
      <c r="AU2360">
        <f t="shared" si="121"/>
        <v>84825.004029999996</v>
      </c>
      <c r="AY2360">
        <v>3393</v>
      </c>
      <c r="AZ2360">
        <v>3800</v>
      </c>
      <c r="BA2360">
        <f t="shared" si="107"/>
        <v>38000</v>
      </c>
      <c r="BL2360" s="16">
        <v>15.2</v>
      </c>
      <c r="BM2360">
        <f t="shared" si="108"/>
        <v>152</v>
      </c>
    </row>
    <row r="2361" spans="1:65" x14ac:dyDescent="0.2">
      <c r="A2361" s="44">
        <v>41495</v>
      </c>
      <c r="B2361" s="45">
        <v>13.55</v>
      </c>
      <c r="C2361" s="54">
        <v>15.2</v>
      </c>
      <c r="D2361" s="31">
        <f t="shared" si="14"/>
        <v>437.25216512472207</v>
      </c>
      <c r="E2361" s="31">
        <f t="shared" si="15"/>
        <v>842.83420051567623</v>
      </c>
      <c r="F2361" s="31">
        <f t="shared" si="0"/>
        <v>1280.0863656403983</v>
      </c>
      <c r="G2361" s="31">
        <f t="shared" si="1"/>
        <v>14.636392659260252</v>
      </c>
      <c r="H2361" s="55">
        <f t="shared" si="2"/>
        <v>0.10855263157894723</v>
      </c>
      <c r="I2361" s="1">
        <v>13.41</v>
      </c>
      <c r="J2361" s="32">
        <f t="shared" si="16"/>
        <v>1.0232755373915592</v>
      </c>
      <c r="K2361" s="72">
        <f t="shared" ca="1" si="83"/>
        <v>234.01890026614996</v>
      </c>
      <c r="L2361" s="31">
        <v>233.60000600000001</v>
      </c>
      <c r="M2361" s="21">
        <f t="shared" ca="1" si="84"/>
        <v>1.7932117097203678E-3</v>
      </c>
      <c r="N2361" s="72"/>
      <c r="O2361" s="16"/>
      <c r="P2361" s="21"/>
      <c r="Q2361" s="33">
        <f t="shared" si="17"/>
        <v>0.9767244626084407</v>
      </c>
      <c r="R2361" s="5">
        <f t="shared" ca="1" si="109"/>
        <v>28.381360889211994</v>
      </c>
      <c r="S2361" s="31">
        <v>27.799999</v>
      </c>
      <c r="T2361" s="75">
        <f t="shared" ca="1" si="110"/>
        <v>2.0912298925334281E-2</v>
      </c>
      <c r="U2361" s="5">
        <f t="shared" ca="1" si="122"/>
        <v>53.823771624437391</v>
      </c>
      <c r="V2361" s="85">
        <v>54.62</v>
      </c>
      <c r="W2361" s="36">
        <f t="shared" ca="1" si="123"/>
        <v>-1.4577597502061628E-2</v>
      </c>
      <c r="X2361" s="32">
        <f t="shared" si="18"/>
        <v>1.0465510747831186</v>
      </c>
      <c r="Y2361" s="72">
        <f t="shared" ca="1" si="124"/>
        <v>17713.60771511219</v>
      </c>
      <c r="Z2361" s="16">
        <v>17475.000830000001</v>
      </c>
      <c r="AA2361" s="36">
        <f t="shared" ca="1" si="125"/>
        <v>1.3654184479497334E-2</v>
      </c>
      <c r="AB2361" s="72"/>
      <c r="AC2361" s="16"/>
      <c r="AD2361" s="36"/>
      <c r="AE2361" s="81">
        <f t="shared" si="147"/>
        <v>8</v>
      </c>
      <c r="AH2361" s="25" t="str">
        <f t="shared" ca="1" si="7"/>
        <v>-</v>
      </c>
      <c r="AI2361" s="15">
        <f t="shared" ca="1" si="8"/>
        <v>14.841901126885597</v>
      </c>
      <c r="AJ2361" s="15">
        <f t="shared" ca="1" si="9"/>
        <v>16.319953774404883</v>
      </c>
      <c r="AK2361" s="17">
        <f t="shared" ca="1" si="10"/>
        <v>0.10214708378326894</v>
      </c>
      <c r="AL2361" s="17">
        <f t="shared" ca="1" si="11"/>
        <v>9.5159186347429287E-2</v>
      </c>
      <c r="AM2361" s="26">
        <f t="shared" ca="1" si="12"/>
        <v>0</v>
      </c>
      <c r="AN2361" s="26">
        <f t="shared" ca="1" si="13"/>
        <v>1</v>
      </c>
      <c r="AO2361" s="25">
        <f t="shared" si="20"/>
        <v>0</v>
      </c>
      <c r="AP2361" s="26">
        <f t="shared" si="21"/>
        <v>0</v>
      </c>
      <c r="AQ2361" s="25">
        <f t="shared" si="22"/>
        <v>0</v>
      </c>
      <c r="AR2361" s="26">
        <f t="shared" si="23"/>
        <v>1</v>
      </c>
      <c r="AT2361" s="74"/>
      <c r="AU2361">
        <f t="shared" si="121"/>
        <v>87375.004150000008</v>
      </c>
      <c r="AY2361">
        <v>3495</v>
      </c>
      <c r="AZ2361">
        <v>3925</v>
      </c>
      <c r="BA2361">
        <f t="shared" si="107"/>
        <v>39250</v>
      </c>
      <c r="BL2361" s="16">
        <v>15.7</v>
      </c>
      <c r="BM2361">
        <f t="shared" si="108"/>
        <v>157</v>
      </c>
    </row>
    <row r="2362" spans="1:65" x14ac:dyDescent="0.2">
      <c r="A2362" s="40">
        <v>41498</v>
      </c>
      <c r="B2362" s="13">
        <v>13.35</v>
      </c>
      <c r="C2362" s="14">
        <v>15</v>
      </c>
      <c r="D2362" s="31">
        <f t="shared" si="14"/>
        <v>382.59564448413181</v>
      </c>
      <c r="E2362" s="31">
        <f t="shared" si="15"/>
        <v>891.55761200778136</v>
      </c>
      <c r="F2362" s="16">
        <f t="shared" si="0"/>
        <v>1274.1532564919132</v>
      </c>
      <c r="G2362" s="16">
        <f t="shared" si="1"/>
        <v>14.504547188352435</v>
      </c>
      <c r="H2362" s="17">
        <f t="shared" si="2"/>
        <v>0.10999999999999999</v>
      </c>
      <c r="I2362">
        <v>12.81</v>
      </c>
      <c r="J2362" s="32">
        <f t="shared" si="16"/>
        <v>0.98639876512767277</v>
      </c>
      <c r="K2362" s="72">
        <f t="shared" ca="1" si="83"/>
        <v>230.82654351975515</v>
      </c>
      <c r="L2362" s="16">
        <v>232.320007</v>
      </c>
      <c r="M2362" s="21">
        <f t="shared" ca="1" si="84"/>
        <v>-6.4284755304989966E-3</v>
      </c>
      <c r="N2362" s="72"/>
      <c r="O2362" s="16"/>
      <c r="P2362" s="21"/>
      <c r="Q2362" s="33">
        <f t="shared" si="17"/>
        <v>1.0136012348723273</v>
      </c>
      <c r="R2362" s="5">
        <f t="shared" ca="1" si="109"/>
        <v>28.766184033344981</v>
      </c>
      <c r="S2362" s="31">
        <v>27.92</v>
      </c>
      <c r="T2362" s="75">
        <f t="shared" ca="1" si="110"/>
        <v>3.0307451051037937E-2</v>
      </c>
      <c r="U2362" s="5">
        <f t="shared" ca="1" si="122"/>
        <v>54.553973641145525</v>
      </c>
      <c r="V2362" s="85">
        <v>54.85</v>
      </c>
      <c r="W2362" s="36">
        <f t="shared" ca="1" si="123"/>
        <v>-5.3970165698172517E-3</v>
      </c>
      <c r="X2362" s="32">
        <f t="shared" si="18"/>
        <v>0.97279753025534554</v>
      </c>
      <c r="Y2362" s="72">
        <f t="shared" ca="1" si="124"/>
        <v>17230.619761518079</v>
      </c>
      <c r="Z2362" s="16">
        <v>17285.000821000001</v>
      </c>
      <c r="AA2362" s="36">
        <f t="shared" ca="1" si="125"/>
        <v>-3.1461415619867049E-3</v>
      </c>
      <c r="AB2362" s="72"/>
      <c r="AC2362" s="16"/>
      <c r="AD2362" s="36"/>
      <c r="AE2362" s="34">
        <f t="shared" si="147"/>
        <v>7</v>
      </c>
      <c r="AH2362" s="25" t="str">
        <f t="shared" ca="1" si="7"/>
        <v>-</v>
      </c>
      <c r="AI2362" s="15">
        <f t="shared" ca="1" si="8"/>
        <v>14.773341431614158</v>
      </c>
      <c r="AJ2362" s="15">
        <f t="shared" ca="1" si="9"/>
        <v>16.246850324397823</v>
      </c>
      <c r="AK2362" s="17">
        <f t="shared" ca="1" si="10"/>
        <v>0.10341557070022002</v>
      </c>
      <c r="AL2362" s="17">
        <f t="shared" ca="1" si="11"/>
        <v>9.5973580286823235E-2</v>
      </c>
      <c r="AM2362" s="26">
        <f t="shared" ca="1" si="12"/>
        <v>0</v>
      </c>
      <c r="AN2362" s="26">
        <f t="shared" ca="1" si="13"/>
        <v>1</v>
      </c>
      <c r="AO2362" s="25">
        <f t="shared" si="20"/>
        <v>0</v>
      </c>
      <c r="AP2362" s="26">
        <f t="shared" si="21"/>
        <v>0</v>
      </c>
      <c r="AQ2362" s="25">
        <f t="shared" si="22"/>
        <v>0</v>
      </c>
      <c r="AR2362" s="26">
        <f t="shared" si="23"/>
        <v>1</v>
      </c>
      <c r="AT2362" s="74"/>
      <c r="AU2362">
        <f t="shared" si="121"/>
        <v>86425.004105</v>
      </c>
      <c r="AY2362">
        <v>3457</v>
      </c>
      <c r="AZ2362">
        <v>3850</v>
      </c>
      <c r="BA2362">
        <f t="shared" si="107"/>
        <v>38500</v>
      </c>
      <c r="BL2362" s="16">
        <v>15.4</v>
      </c>
      <c r="BM2362">
        <f t="shared" si="108"/>
        <v>154</v>
      </c>
    </row>
    <row r="2363" spans="1:65" x14ac:dyDescent="0.2">
      <c r="A2363" s="40">
        <v>41499</v>
      </c>
      <c r="B2363" s="13">
        <v>13.1</v>
      </c>
      <c r="C2363" s="14">
        <v>14.9</v>
      </c>
      <c r="D2363" s="31">
        <f t="shared" si="14"/>
        <v>327.93912384354155</v>
      </c>
      <c r="E2363" s="31">
        <f t="shared" si="15"/>
        <v>940.20191537790674</v>
      </c>
      <c r="F2363" s="16">
        <f t="shared" si="0"/>
        <v>1268.1410392214484</v>
      </c>
      <c r="G2363" s="16">
        <f t="shared" si="1"/>
        <v>14.434523050148451</v>
      </c>
      <c r="H2363" s="17">
        <f t="shared" si="2"/>
        <v>0.12080536912751683</v>
      </c>
      <c r="I2363">
        <v>12.31</v>
      </c>
      <c r="J2363" s="32">
        <f t="shared" si="16"/>
        <v>0.99047644500848531</v>
      </c>
      <c r="K2363" s="72">
        <f t="shared" ca="1" si="83"/>
        <v>228.61893352323759</v>
      </c>
      <c r="L2363" s="16">
        <v>230.240005</v>
      </c>
      <c r="M2363" s="21">
        <f t="shared" ca="1" si="84"/>
        <v>-7.0407897913414728E-3</v>
      </c>
      <c r="N2363" s="72"/>
      <c r="O2363" s="16"/>
      <c r="P2363" s="21"/>
      <c r="Q2363" s="33">
        <f t="shared" si="17"/>
        <v>1.0095235549915147</v>
      </c>
      <c r="R2363" s="5">
        <f t="shared" ca="1" si="109"/>
        <v>29.038930594828717</v>
      </c>
      <c r="S2363" s="31">
        <v>28.18</v>
      </c>
      <c r="T2363" s="75">
        <f t="shared" ca="1" si="110"/>
        <v>3.048014885836469E-2</v>
      </c>
      <c r="U2363" s="5">
        <f t="shared" ca="1" si="122"/>
        <v>55.071635943252289</v>
      </c>
      <c r="V2363" s="85">
        <v>55.47</v>
      </c>
      <c r="W2363" s="36">
        <f t="shared" ca="1" si="123"/>
        <v>-7.1816127050245105E-3</v>
      </c>
      <c r="X2363" s="32">
        <f t="shared" si="18"/>
        <v>0.98095289001697072</v>
      </c>
      <c r="Y2363" s="72">
        <f t="shared" ca="1" si="124"/>
        <v>16901.313850268773</v>
      </c>
      <c r="Z2363" s="16">
        <v>16975.000806</v>
      </c>
      <c r="AA2363" s="36">
        <f t="shared" ca="1" si="125"/>
        <v>-4.340910293517161E-3</v>
      </c>
      <c r="AB2363" s="72"/>
      <c r="AC2363" s="16"/>
      <c r="AD2363" s="36"/>
      <c r="AE2363" s="34">
        <f t="shared" si="147"/>
        <v>6</v>
      </c>
      <c r="AH2363" s="25" t="str">
        <f t="shared" ca="1" si="7"/>
        <v>-</v>
      </c>
      <c r="AI2363" s="15">
        <f t="shared" ca="1" si="8"/>
        <v>14.719649754692604</v>
      </c>
      <c r="AJ2363" s="15">
        <f t="shared" ca="1" si="9"/>
        <v>16.155600396213678</v>
      </c>
      <c r="AK2363" s="17">
        <f t="shared" ca="1" si="10"/>
        <v>0.10740216336334135</v>
      </c>
      <c r="AL2363" s="17">
        <f t="shared" ca="1" si="11"/>
        <v>9.7736878820256001E-2</v>
      </c>
      <c r="AM2363" s="26">
        <f t="shared" ca="1" si="12"/>
        <v>0</v>
      </c>
      <c r="AN2363" s="26">
        <f t="shared" ca="1" si="13"/>
        <v>1</v>
      </c>
      <c r="AO2363" s="25">
        <f t="shared" si="20"/>
        <v>0</v>
      </c>
      <c r="AP2363" s="26">
        <f t="shared" si="21"/>
        <v>0</v>
      </c>
      <c r="AQ2363" s="25">
        <f t="shared" si="22"/>
        <v>0</v>
      </c>
      <c r="AR2363" s="26">
        <f t="shared" si="23"/>
        <v>1</v>
      </c>
      <c r="AT2363" s="74"/>
      <c r="AU2363">
        <f t="shared" si="121"/>
        <v>84875.004029999996</v>
      </c>
      <c r="AY2363">
        <v>3395</v>
      </c>
      <c r="AZ2363">
        <v>3775</v>
      </c>
      <c r="BA2363">
        <f t="shared" si="107"/>
        <v>37750</v>
      </c>
      <c r="BL2363" s="16">
        <v>15.1</v>
      </c>
      <c r="BM2363">
        <f t="shared" si="108"/>
        <v>151</v>
      </c>
    </row>
    <row r="2364" spans="1:65" x14ac:dyDescent="0.2">
      <c r="A2364" s="40">
        <v>41500</v>
      </c>
      <c r="B2364" s="13">
        <v>13.35</v>
      </c>
      <c r="C2364" s="14">
        <v>15.15</v>
      </c>
      <c r="D2364" s="31">
        <f t="shared" si="14"/>
        <v>273.28260320295129</v>
      </c>
      <c r="E2364" s="31">
        <f t="shared" si="15"/>
        <v>988.2556348672847</v>
      </c>
      <c r="F2364" s="16">
        <f t="shared" si="0"/>
        <v>1261.538238070236</v>
      </c>
      <c r="G2364" s="16">
        <f t="shared" si="1"/>
        <v>14.760072314163239</v>
      </c>
      <c r="H2364" s="17">
        <f t="shared" si="2"/>
        <v>0.11881188118811881</v>
      </c>
      <c r="I2364">
        <v>13.04</v>
      </c>
      <c r="J2364" s="32">
        <f t="shared" si="16"/>
        <v>1.0172294110316715</v>
      </c>
      <c r="K2364" s="72">
        <f t="shared" ca="1" si="83"/>
        <v>232.54842217881603</v>
      </c>
      <c r="L2364" s="16">
        <v>231.83999600000001</v>
      </c>
      <c r="M2364" s="21">
        <f t="shared" ca="1" si="84"/>
        <v>3.0556685258742496E-3</v>
      </c>
      <c r="N2364" s="72"/>
      <c r="O2364" s="16"/>
      <c r="P2364" s="21"/>
      <c r="Q2364" s="33">
        <f t="shared" si="17"/>
        <v>0.98277058896832836</v>
      </c>
      <c r="R2364" s="5">
        <f t="shared" ca="1" si="109"/>
        <v>28.537418042860075</v>
      </c>
      <c r="S2364" s="31">
        <v>27.940000999999999</v>
      </c>
      <c r="T2364" s="75">
        <f t="shared" ca="1" si="110"/>
        <v>2.1382141069360608E-2</v>
      </c>
      <c r="U2364" s="5">
        <f t="shared" ca="1" si="122"/>
        <v>54.120931174433139</v>
      </c>
      <c r="V2364" s="85">
        <v>54.84</v>
      </c>
      <c r="W2364" s="36">
        <f t="shared" ca="1" si="123"/>
        <v>-1.3112123004501543E-2</v>
      </c>
      <c r="X2364" s="32">
        <f t="shared" si="18"/>
        <v>1.0344588220633433</v>
      </c>
      <c r="Y2364" s="72">
        <f t="shared" ca="1" si="124"/>
        <v>17482.562558981404</v>
      </c>
      <c r="Z2364" s="16">
        <v>17300.000822000002</v>
      </c>
      <c r="AA2364" s="36">
        <f t="shared" ca="1" si="125"/>
        <v>1.0552701058212852E-2</v>
      </c>
      <c r="AB2364" s="72"/>
      <c r="AC2364" s="16"/>
      <c r="AD2364" s="36"/>
      <c r="AE2364" s="34">
        <f t="shared" si="147"/>
        <v>5</v>
      </c>
      <c r="AH2364" s="25" t="str">
        <f t="shared" ca="1" si="7"/>
        <v>-</v>
      </c>
      <c r="AI2364" s="15">
        <f t="shared" ca="1" si="8"/>
        <v>14.656245717096247</v>
      </c>
      <c r="AJ2364" s="15">
        <f t="shared" ca="1" si="9"/>
        <v>16.083750342034559</v>
      </c>
      <c r="AK2364" s="17">
        <f t="shared" ca="1" si="10"/>
        <v>0.11093029395417821</v>
      </c>
      <c r="AL2364" s="17">
        <f t="shared" ca="1" si="11"/>
        <v>9.9357667834141933E-2</v>
      </c>
      <c r="AM2364" s="26">
        <f t="shared" ca="1" si="12"/>
        <v>0</v>
      </c>
      <c r="AN2364" s="26">
        <f t="shared" ca="1" si="13"/>
        <v>1</v>
      </c>
      <c r="AO2364" s="25">
        <f t="shared" si="20"/>
        <v>0</v>
      </c>
      <c r="AP2364" s="26">
        <f t="shared" si="21"/>
        <v>0</v>
      </c>
      <c r="AQ2364" s="25">
        <f t="shared" si="22"/>
        <v>0</v>
      </c>
      <c r="AR2364" s="26">
        <f t="shared" si="23"/>
        <v>1</v>
      </c>
      <c r="AT2364" s="74"/>
      <c r="AU2364">
        <f t="shared" si="121"/>
        <v>86500.004110000009</v>
      </c>
      <c r="AY2364">
        <v>3460</v>
      </c>
      <c r="AZ2364">
        <v>3900</v>
      </c>
      <c r="BA2364">
        <f t="shared" si="107"/>
        <v>39000</v>
      </c>
      <c r="BL2364" s="16">
        <v>15.6</v>
      </c>
      <c r="BM2364">
        <f t="shared" si="108"/>
        <v>156</v>
      </c>
    </row>
    <row r="2365" spans="1:65" x14ac:dyDescent="0.2">
      <c r="A2365" s="40">
        <v>41501</v>
      </c>
      <c r="B2365" s="13">
        <v>14.25</v>
      </c>
      <c r="C2365" s="14">
        <v>15.75</v>
      </c>
      <c r="D2365" s="31">
        <f t="shared" si="14"/>
        <v>218.62608256236103</v>
      </c>
      <c r="E2365" s="31">
        <f t="shared" si="15"/>
        <v>1036.4183114713692</v>
      </c>
      <c r="F2365" s="16">
        <f t="shared" si="0"/>
        <v>1255.0443940337302</v>
      </c>
      <c r="G2365" s="16">
        <f t="shared" si="1"/>
        <v>15.488703168268383</v>
      </c>
      <c r="H2365" s="17">
        <f t="shared" si="2"/>
        <v>9.5238095238095233E-2</v>
      </c>
      <c r="I2365">
        <v>14.73</v>
      </c>
      <c r="J2365" s="32">
        <f t="shared" si="16"/>
        <v>1.0439633226839591</v>
      </c>
      <c r="K2365" s="72">
        <f t="shared" ca="1" si="83"/>
        <v>242.76212617377098</v>
      </c>
      <c r="L2365" s="16">
        <v>244.16000399999999</v>
      </c>
      <c r="M2365" s="21">
        <f t="shared" ca="1" si="84"/>
        <v>-5.7252531263433564E-3</v>
      </c>
      <c r="N2365" s="72"/>
      <c r="O2365" s="16"/>
      <c r="P2365" s="21"/>
      <c r="Q2365" s="33">
        <f t="shared" si="17"/>
        <v>0.95603667731604092</v>
      </c>
      <c r="R2365" s="5">
        <f t="shared" ca="1" si="109"/>
        <v>27.281681758546029</v>
      </c>
      <c r="S2365" s="31">
        <v>26.49</v>
      </c>
      <c r="T2365" s="75">
        <f t="shared" ca="1" si="110"/>
        <v>2.9886061100265388E-2</v>
      </c>
      <c r="U2365" s="5">
        <f t="shared" ca="1" si="122"/>
        <v>51.739823817321998</v>
      </c>
      <c r="V2365" s="85">
        <v>52.06</v>
      </c>
      <c r="W2365" s="36">
        <f t="shared" ca="1" si="123"/>
        <v>-6.1501379692278967E-3</v>
      </c>
      <c r="X2365" s="32">
        <f t="shared" si="18"/>
        <v>1.0879266453679182</v>
      </c>
      <c r="Y2365" s="72">
        <f t="shared" ca="1" si="124"/>
        <v>19018.493888235571</v>
      </c>
      <c r="Z2365" s="16">
        <v>18995.000902</v>
      </c>
      <c r="AA2365" s="36">
        <f t="shared" ca="1" si="125"/>
        <v>1.2367983743079242E-3</v>
      </c>
      <c r="AB2365" s="72"/>
      <c r="AC2365" s="16"/>
      <c r="AD2365" s="36"/>
      <c r="AE2365" s="34">
        <f t="shared" si="147"/>
        <v>4</v>
      </c>
      <c r="AH2365" s="25" t="str">
        <f t="shared" ca="1" si="7"/>
        <v>-</v>
      </c>
      <c r="AI2365" s="15">
        <f t="shared" ca="1" si="8"/>
        <v>14.65094586796617</v>
      </c>
      <c r="AJ2365" s="15">
        <f t="shared" ca="1" si="9"/>
        <v>16.032186086676536</v>
      </c>
      <c r="AK2365" s="17">
        <f t="shared" ca="1" si="10"/>
        <v>0.11019201414613096</v>
      </c>
      <c r="AL2365" s="17">
        <f t="shared" ca="1" si="11"/>
        <v>9.9908814218621661E-2</v>
      </c>
      <c r="AM2365" s="26">
        <f t="shared" ca="1" si="12"/>
        <v>0</v>
      </c>
      <c r="AN2365" s="26">
        <f t="shared" ca="1" si="13"/>
        <v>1</v>
      </c>
      <c r="AO2365" s="25">
        <f t="shared" si="20"/>
        <v>0</v>
      </c>
      <c r="AP2365" s="26">
        <f t="shared" si="21"/>
        <v>0</v>
      </c>
      <c r="AQ2365" s="25">
        <f t="shared" si="22"/>
        <v>0</v>
      </c>
      <c r="AR2365" s="26">
        <f t="shared" si="23"/>
        <v>1</v>
      </c>
      <c r="AT2365" s="74"/>
      <c r="AU2365">
        <f t="shared" si="121"/>
        <v>94975.004509999999</v>
      </c>
      <c r="AY2365">
        <v>3799</v>
      </c>
      <c r="AZ2365">
        <v>4225</v>
      </c>
      <c r="BA2365">
        <f t="shared" si="107"/>
        <v>42250</v>
      </c>
      <c r="BL2365" s="16">
        <v>16.899999999999999</v>
      </c>
      <c r="BM2365">
        <f t="shared" si="108"/>
        <v>169</v>
      </c>
    </row>
    <row r="2366" spans="1:65" x14ac:dyDescent="0.2">
      <c r="A2366" s="44">
        <v>41502</v>
      </c>
      <c r="B2366" s="45">
        <v>14.45</v>
      </c>
      <c r="C2366" s="54">
        <v>15.6</v>
      </c>
      <c r="D2366" s="31">
        <f t="shared" si="14"/>
        <v>163.96956192177078</v>
      </c>
      <c r="E2366" s="31">
        <f t="shared" si="15"/>
        <v>1085.8694491938079</v>
      </c>
      <c r="F2366" s="31">
        <f t="shared" si="0"/>
        <v>1249.8390111155786</v>
      </c>
      <c r="G2366" s="31">
        <f t="shared" si="1"/>
        <v>15.449128572133683</v>
      </c>
      <c r="H2366" s="55">
        <f t="shared" si="2"/>
        <v>7.3717948717948789E-2</v>
      </c>
      <c r="I2366" s="1">
        <v>14.37</v>
      </c>
      <c r="J2366" s="32">
        <f t="shared" si="16"/>
        <v>0.99330796658653331</v>
      </c>
      <c r="K2366" s="72">
        <f t="shared" ca="1" si="83"/>
        <v>241.12772321900403</v>
      </c>
      <c r="L2366" s="31">
        <v>239.520004</v>
      </c>
      <c r="M2366" s="21">
        <f t="shared" ca="1" si="84"/>
        <v>6.7122544762650595E-3</v>
      </c>
      <c r="N2366" s="72"/>
      <c r="O2366" s="16"/>
      <c r="P2366" s="21"/>
      <c r="Q2366" s="33">
        <f t="shared" si="17"/>
        <v>1.0066920334134668</v>
      </c>
      <c r="R2366" s="5">
        <f t="shared" ca="1" si="109"/>
        <v>27.463107559845895</v>
      </c>
      <c r="S2366" s="31">
        <v>26.99</v>
      </c>
      <c r="T2366" s="75">
        <f t="shared" ca="1" si="110"/>
        <v>1.7528994436676416E-2</v>
      </c>
      <c r="U2366" s="5">
        <f t="shared" ca="1" si="122"/>
        <v>52.084285257990771</v>
      </c>
      <c r="V2366" s="85">
        <v>53.01</v>
      </c>
      <c r="W2366" s="36">
        <f t="shared" ca="1" si="123"/>
        <v>-1.7463020977348174E-2</v>
      </c>
      <c r="X2366" s="32">
        <f t="shared" si="18"/>
        <v>0.98661593317306651</v>
      </c>
      <c r="Y2366" s="72">
        <f t="shared" ca="1" si="124"/>
        <v>18762.714180867042</v>
      </c>
      <c r="Z2366" s="16">
        <v>18365.000872000001</v>
      </c>
      <c r="AA2366" s="36">
        <f t="shared" ca="1" si="125"/>
        <v>2.1656046282764456E-2</v>
      </c>
      <c r="AB2366" s="72"/>
      <c r="AC2366" s="16"/>
      <c r="AD2366" s="36"/>
      <c r="AE2366" s="81">
        <f t="shared" si="147"/>
        <v>3</v>
      </c>
      <c r="AH2366" s="25" t="str">
        <f t="shared" ca="1" si="7"/>
        <v>-</v>
      </c>
      <c r="AI2366" s="15">
        <f t="shared" ca="1" si="8"/>
        <v>14.648354317288554</v>
      </c>
      <c r="AJ2366" s="15">
        <f t="shared" ca="1" si="9"/>
        <v>15.980945320143212</v>
      </c>
      <c r="AK2366" s="17">
        <f t="shared" ca="1" si="10"/>
        <v>0.10452098764177115</v>
      </c>
      <c r="AL2366" s="17">
        <f t="shared" ca="1" si="11"/>
        <v>9.9013041359405418E-2</v>
      </c>
      <c r="AM2366" s="26">
        <f t="shared" ca="1" si="12"/>
        <v>0</v>
      </c>
      <c r="AN2366" s="26">
        <f t="shared" ca="1" si="13"/>
        <v>1</v>
      </c>
      <c r="AO2366" s="25">
        <f t="shared" si="20"/>
        <v>0</v>
      </c>
      <c r="AP2366" s="26">
        <f t="shared" si="21"/>
        <v>0</v>
      </c>
      <c r="AQ2366" s="25">
        <f t="shared" si="22"/>
        <v>0</v>
      </c>
      <c r="AR2366" s="26">
        <f t="shared" si="23"/>
        <v>1</v>
      </c>
      <c r="AT2366" s="74"/>
      <c r="AU2366">
        <f t="shared" si="121"/>
        <v>91825.004360000006</v>
      </c>
      <c r="AY2366">
        <v>3673</v>
      </c>
      <c r="AZ2366">
        <v>4125</v>
      </c>
      <c r="BA2366">
        <f t="shared" si="107"/>
        <v>41250</v>
      </c>
      <c r="BL2366" s="16">
        <v>16.5</v>
      </c>
      <c r="BM2366">
        <f t="shared" si="108"/>
        <v>165</v>
      </c>
    </row>
    <row r="2367" spans="1:65" x14ac:dyDescent="0.2">
      <c r="A2367" s="44">
        <v>41505</v>
      </c>
      <c r="B2367" s="45">
        <v>15.05</v>
      </c>
      <c r="C2367" s="54">
        <v>15.95</v>
      </c>
      <c r="D2367" s="31">
        <f t="shared" si="14"/>
        <v>109.31304128118052</v>
      </c>
      <c r="E2367" s="31">
        <f t="shared" si="15"/>
        <v>1136.4968032487136</v>
      </c>
      <c r="F2367" s="31">
        <f t="shared" si="0"/>
        <v>1245.8098445298942</v>
      </c>
      <c r="G2367" s="31">
        <f t="shared" si="1"/>
        <v>15.871029892655736</v>
      </c>
      <c r="H2367" s="55">
        <f t="shared" si="2"/>
        <v>5.6426332288401215E-2</v>
      </c>
      <c r="I2367" s="31">
        <v>15.1</v>
      </c>
      <c r="J2367" s="32">
        <f t="shared" si="16"/>
        <v>1.0239972831242161</v>
      </c>
      <c r="K2367" s="72">
        <f t="shared" ca="1" si="83"/>
        <v>246.90406726772702</v>
      </c>
      <c r="L2367" s="31">
        <v>246.240005</v>
      </c>
      <c r="M2367" s="21">
        <f t="shared" ca="1" si="84"/>
        <v>2.6968090247034338E-3</v>
      </c>
      <c r="N2367" s="72"/>
      <c r="O2367" s="16"/>
      <c r="P2367" s="21"/>
      <c r="Q2367" s="33">
        <f t="shared" si="17"/>
        <v>0.97600271687578377</v>
      </c>
      <c r="R2367" s="5">
        <f t="shared" ca="1" si="109"/>
        <v>26.802950970058575</v>
      </c>
      <c r="S2367" s="31">
        <v>26.25</v>
      </c>
      <c r="T2367" s="75">
        <f t="shared" ca="1" si="110"/>
        <v>2.1064798859374279E-2</v>
      </c>
      <c r="U2367" s="5">
        <f t="shared" ca="1" si="122"/>
        <v>50.832663580486219</v>
      </c>
      <c r="V2367" s="85">
        <v>51.71</v>
      </c>
      <c r="W2367" s="36">
        <f t="shared" ca="1" si="123"/>
        <v>-1.6966474947085315E-2</v>
      </c>
      <c r="X2367" s="32">
        <f t="shared" si="18"/>
        <v>1.0479945662484325</v>
      </c>
      <c r="Y2367" s="72">
        <f t="shared" ca="1" si="124"/>
        <v>19661.92841140219</v>
      </c>
      <c r="Z2367" s="16">
        <v>19350.000918999998</v>
      </c>
      <c r="AA2367" s="36">
        <f t="shared" ca="1" si="125"/>
        <v>1.6120283079465215E-2</v>
      </c>
      <c r="AB2367" s="72"/>
      <c r="AC2367" s="16"/>
      <c r="AD2367" s="36"/>
      <c r="AE2367" s="81">
        <f t="shared" si="147"/>
        <v>2</v>
      </c>
      <c r="AH2367" s="25" t="str">
        <f t="shared" ca="1" si="7"/>
        <v>-</v>
      </c>
      <c r="AI2367" s="15">
        <f t="shared" ca="1" si="8"/>
        <v>14.688965563978266</v>
      </c>
      <c r="AJ2367" s="15">
        <f t="shared" ca="1" si="9"/>
        <v>15.889021428653702</v>
      </c>
      <c r="AK2367" s="17">
        <f t="shared" ca="1" si="10"/>
        <v>9.5833271093346814E-2</v>
      </c>
      <c r="AL2367" s="17">
        <f t="shared" ca="1" si="11"/>
        <v>9.7019182395569281E-2</v>
      </c>
      <c r="AM2367" s="26">
        <f t="shared" ca="1" si="12"/>
        <v>0</v>
      </c>
      <c r="AN2367" s="26">
        <f t="shared" ca="1" si="13"/>
        <v>0</v>
      </c>
      <c r="AO2367" s="25">
        <f t="shared" si="20"/>
        <v>0</v>
      </c>
      <c r="AP2367" s="26">
        <f t="shared" si="21"/>
        <v>0</v>
      </c>
      <c r="AQ2367" s="25">
        <f t="shared" si="22"/>
        <v>0</v>
      </c>
      <c r="AR2367" s="26">
        <f t="shared" si="23"/>
        <v>0</v>
      </c>
      <c r="AT2367" s="74"/>
      <c r="AU2367">
        <f t="shared" si="121"/>
        <v>96750.004594999991</v>
      </c>
      <c r="AY2367">
        <v>3870</v>
      </c>
      <c r="AZ2367">
        <v>4300</v>
      </c>
      <c r="BA2367">
        <f t="shared" si="107"/>
        <v>43000</v>
      </c>
      <c r="BL2367" s="16">
        <v>17.2</v>
      </c>
      <c r="BM2367">
        <f t="shared" si="108"/>
        <v>172</v>
      </c>
    </row>
    <row r="2368" spans="1:65" x14ac:dyDescent="0.2">
      <c r="A2368" s="44">
        <v>41506</v>
      </c>
      <c r="B2368" s="45">
        <v>15</v>
      </c>
      <c r="C2368" s="54">
        <v>15.65</v>
      </c>
      <c r="D2368" s="31">
        <f t="shared" si="14"/>
        <v>54.656520640590259</v>
      </c>
      <c r="E2368" s="31">
        <f t="shared" si="15"/>
        <v>1188.0692568939101</v>
      </c>
      <c r="F2368" s="31">
        <f t="shared" si="0"/>
        <v>1242.7257775345004</v>
      </c>
      <c r="G2368" s="31">
        <f t="shared" si="1"/>
        <v>15.621412246322864</v>
      </c>
      <c r="H2368" s="55">
        <f t="shared" si="2"/>
        <v>4.1533546325878579E-2</v>
      </c>
      <c r="I2368" s="1">
        <v>14.91</v>
      </c>
      <c r="J2368" s="32">
        <f t="shared" si="16"/>
        <v>0.98183550368822559</v>
      </c>
      <c r="K2368" s="72">
        <f t="shared" ca="1" si="83"/>
        <v>242.40929630429562</v>
      </c>
      <c r="L2368" s="31">
        <v>243.36000100000001</v>
      </c>
      <c r="M2368" s="21">
        <f t="shared" ca="1" si="84"/>
        <v>-3.9065774646524117E-3</v>
      </c>
      <c r="N2368" s="72"/>
      <c r="O2368" s="16"/>
      <c r="P2368" s="21"/>
      <c r="Q2368" s="33">
        <f t="shared" si="17"/>
        <v>1.0181644963117744</v>
      </c>
      <c r="R2368" s="5">
        <f t="shared" ca="1" si="109"/>
        <v>27.288676216378065</v>
      </c>
      <c r="S2368" s="31">
        <v>26.559999000000001</v>
      </c>
      <c r="T2368" s="75">
        <f t="shared" ca="1" si="110"/>
        <v>2.7435137191762063E-2</v>
      </c>
      <c r="U2368" s="5">
        <f t="shared" ca="1" si="122"/>
        <v>51.75424142106862</v>
      </c>
      <c r="V2368" s="85">
        <v>52.04</v>
      </c>
      <c r="W2368" s="36">
        <f t="shared" ca="1" si="123"/>
        <v>-5.4911333384200381E-3</v>
      </c>
      <c r="X2368" s="32">
        <f t="shared" si="18"/>
        <v>0.96367100737645106</v>
      </c>
      <c r="Y2368" s="72">
        <f t="shared" ca="1" si="124"/>
        <v>18946.383356319948</v>
      </c>
      <c r="Z2368" s="16">
        <v>18850.000895000001</v>
      </c>
      <c r="AA2368" s="36">
        <f t="shared" ca="1" si="125"/>
        <v>5.1131276787107407E-3</v>
      </c>
      <c r="AB2368" s="72"/>
      <c r="AC2368" s="16"/>
      <c r="AD2368" s="36"/>
      <c r="AE2368" s="81">
        <f t="shared" si="147"/>
        <v>1</v>
      </c>
      <c r="AH2368" s="25" t="str">
        <f t="shared" ca="1" si="7"/>
        <v>-</v>
      </c>
      <c r="AI2368" s="15">
        <f t="shared" ca="1" si="8"/>
        <v>14.724937693101433</v>
      </c>
      <c r="AJ2368" s="15">
        <f t="shared" ca="1" si="9"/>
        <v>15.805605223917887</v>
      </c>
      <c r="AK2368" s="17">
        <f t="shared" ca="1" si="10"/>
        <v>8.4422195480993237E-2</v>
      </c>
      <c r="AL2368" s="17">
        <f t="shared" ca="1" si="11"/>
        <v>9.4520985153789372E-2</v>
      </c>
      <c r="AM2368" s="26">
        <f t="shared" ca="1" si="12"/>
        <v>0</v>
      </c>
      <c r="AN2368" s="26">
        <f t="shared" ca="1" si="13"/>
        <v>0</v>
      </c>
      <c r="AO2368" s="25">
        <f t="shared" si="20"/>
        <v>0</v>
      </c>
      <c r="AP2368" s="26">
        <f t="shared" si="21"/>
        <v>0</v>
      </c>
      <c r="AQ2368" s="25">
        <f t="shared" si="22"/>
        <v>0</v>
      </c>
      <c r="AR2368" s="26">
        <f t="shared" si="23"/>
        <v>0</v>
      </c>
      <c r="AT2368" s="74"/>
      <c r="AU2368">
        <f t="shared" si="121"/>
        <v>94250.004475000009</v>
      </c>
      <c r="AY2368">
        <v>3770</v>
      </c>
      <c r="AZ2368">
        <v>4200</v>
      </c>
      <c r="BA2368">
        <f t="shared" si="107"/>
        <v>42000</v>
      </c>
      <c r="BL2368" s="16">
        <v>16.8</v>
      </c>
      <c r="BM2368">
        <f t="shared" si="108"/>
        <v>168</v>
      </c>
    </row>
    <row r="2369" spans="1:65" x14ac:dyDescent="0.2">
      <c r="A2369" s="41">
        <v>41507</v>
      </c>
      <c r="B2369" s="13">
        <v>16.100000000000001</v>
      </c>
      <c r="C2369" s="14">
        <v>16.95</v>
      </c>
      <c r="D2369" s="31">
        <f t="shared" si="14"/>
        <v>1240.455698402463</v>
      </c>
      <c r="E2369" s="31">
        <f t="shared" si="15"/>
        <v>0</v>
      </c>
      <c r="F2369" s="16">
        <f t="shared" si="0"/>
        <v>1240.455698402463</v>
      </c>
      <c r="G2369" s="16">
        <f t="shared" si="1"/>
        <v>16.100000000000001</v>
      </c>
      <c r="H2369" s="17">
        <f t="shared" si="2"/>
        <v>5.0147492625368661E-2</v>
      </c>
      <c r="I2369">
        <v>15.94</v>
      </c>
      <c r="J2369" s="32">
        <f t="shared" si="16"/>
        <v>1.0287539936102237</v>
      </c>
      <c r="K2369" s="72">
        <f t="shared" ca="1" si="83"/>
        <v>249.36936495748262</v>
      </c>
      <c r="L2369" s="16">
        <v>247.83999600000001</v>
      </c>
      <c r="M2369" s="21">
        <f t="shared" ca="1" si="84"/>
        <v>6.1707915678089467E-3</v>
      </c>
      <c r="N2369" s="72"/>
      <c r="O2369" s="16"/>
      <c r="P2369" s="21"/>
      <c r="Q2369" s="33">
        <f t="shared" si="17"/>
        <v>0.97124600638977632</v>
      </c>
      <c r="R2369" s="5">
        <f t="shared" ca="1" si="109"/>
        <v>26.502913672297908</v>
      </c>
      <c r="S2369" s="16">
        <v>26.059999000000001</v>
      </c>
      <c r="T2369" s="75">
        <f t="shared" ca="1" si="110"/>
        <v>1.69959589138091E-2</v>
      </c>
      <c r="U2369" s="5">
        <f t="shared" ca="1" si="122"/>
        <v>50.264379412219974</v>
      </c>
      <c r="V2369" s="85">
        <v>51.08</v>
      </c>
      <c r="W2369" s="36">
        <f t="shared" ca="1" si="123"/>
        <v>-1.5967513464761642E-2</v>
      </c>
      <c r="X2369" s="32">
        <f t="shared" si="18"/>
        <v>1.0575079872204474</v>
      </c>
      <c r="Y2369" s="72">
        <f t="shared" ca="1" si="124"/>
        <v>20034.633099553503</v>
      </c>
      <c r="Z2369" s="16">
        <v>19555.000929000002</v>
      </c>
      <c r="AA2369" s="36">
        <f t="shared" ca="1" si="125"/>
        <v>2.4527340719386424E-2</v>
      </c>
      <c r="AB2369" s="72"/>
      <c r="AC2369" s="16"/>
      <c r="AD2369" s="36"/>
      <c r="AE2369">
        <v>19</v>
      </c>
      <c r="AH2369" s="25" t="str">
        <f t="shared" ca="1" si="7"/>
        <v>-</v>
      </c>
      <c r="AI2369" s="15">
        <f t="shared" ca="1" si="8"/>
        <v>14.783421030985718</v>
      </c>
      <c r="AJ2369" s="15">
        <f t="shared" ca="1" si="9"/>
        <v>15.706255842557713</v>
      </c>
      <c r="AK2369" s="17">
        <f t="shared" ca="1" si="10"/>
        <v>7.2645882730635214E-2</v>
      </c>
      <c r="AL2369" s="17">
        <f t="shared" ca="1" si="11"/>
        <v>9.2081955035231602E-2</v>
      </c>
      <c r="AM2369" s="26">
        <f t="shared" ca="1" si="12"/>
        <v>0</v>
      </c>
      <c r="AN2369" s="26">
        <f t="shared" ca="1" si="13"/>
        <v>0</v>
      </c>
      <c r="AO2369" s="25">
        <f t="shared" si="20"/>
        <v>0</v>
      </c>
      <c r="AP2369" s="26">
        <f t="shared" si="21"/>
        <v>0</v>
      </c>
      <c r="AQ2369" s="25">
        <f t="shared" si="22"/>
        <v>0</v>
      </c>
      <c r="AR2369" s="26">
        <f t="shared" si="23"/>
        <v>0</v>
      </c>
      <c r="AT2369" s="74"/>
      <c r="AU2369">
        <f t="shared" si="121"/>
        <v>97775.004645000008</v>
      </c>
      <c r="AY2369">
        <v>3911</v>
      </c>
      <c r="AZ2369">
        <v>4375</v>
      </c>
      <c r="BA2369">
        <f t="shared" si="107"/>
        <v>43750</v>
      </c>
      <c r="BL2369" s="16">
        <v>17.5</v>
      </c>
      <c r="BM2369">
        <f t="shared" si="108"/>
        <v>175</v>
      </c>
    </row>
    <row r="2370" spans="1:65" x14ac:dyDescent="0.2">
      <c r="A2370" s="40">
        <v>41508</v>
      </c>
      <c r="B2370" s="13">
        <v>15.45</v>
      </c>
      <c r="C2370" s="14">
        <v>16.399999999999999</v>
      </c>
      <c r="D2370" s="31">
        <f t="shared" si="14"/>
        <v>1175.1685563812807</v>
      </c>
      <c r="E2370" s="31">
        <f t="shared" si="15"/>
        <v>62.013155548143637</v>
      </c>
      <c r="F2370" s="16">
        <f t="shared" si="0"/>
        <v>1237.1817119294244</v>
      </c>
      <c r="G2370" s="16">
        <f t="shared" si="1"/>
        <v>15.49761830635118</v>
      </c>
      <c r="H2370" s="17">
        <f t="shared" si="2"/>
        <v>5.7926829268292623E-2</v>
      </c>
      <c r="I2370">
        <v>14.76</v>
      </c>
      <c r="J2370" s="32">
        <f t="shared" si="16"/>
        <v>0.96004439725709023</v>
      </c>
      <c r="K2370" s="72">
        <f t="shared" ca="1" si="83"/>
        <v>239.39590158587816</v>
      </c>
      <c r="L2370" s="16">
        <v>241.91999799999999</v>
      </c>
      <c r="M2370" s="21">
        <f t="shared" ca="1" si="84"/>
        <v>-1.043359968166761E-2</v>
      </c>
      <c r="N2370" s="72"/>
      <c r="O2370" s="16"/>
      <c r="P2370" s="21"/>
      <c r="Q2370" s="33">
        <f t="shared" si="17"/>
        <v>1.0399556027429098</v>
      </c>
      <c r="R2370" s="5">
        <f t="shared" ca="1" si="109"/>
        <v>27.56070537194811</v>
      </c>
      <c r="S2370" s="16">
        <v>26.66</v>
      </c>
      <c r="T2370" s="75">
        <f t="shared" ca="1" si="110"/>
        <v>3.3784897672472239E-2</v>
      </c>
      <c r="U2370" s="5">
        <f t="shared" ca="1" si="122"/>
        <v>52.270933408810805</v>
      </c>
      <c r="V2370" s="85">
        <v>52.37</v>
      </c>
      <c r="W2370" s="36">
        <f t="shared" ca="1" si="123"/>
        <v>-1.8916668166735224E-3</v>
      </c>
      <c r="X2370" s="32">
        <f t="shared" si="18"/>
        <v>0.92008879451418046</v>
      </c>
      <c r="Y2370" s="72">
        <f t="shared" ca="1" si="124"/>
        <v>18432.428241463469</v>
      </c>
      <c r="Z2370" s="16">
        <v>18620.000884000001</v>
      </c>
      <c r="AA2370" s="36">
        <f t="shared" ca="1" si="125"/>
        <v>-1.0073718240137754E-2</v>
      </c>
      <c r="AB2370" s="72"/>
      <c r="AC2370" s="16"/>
      <c r="AD2370" s="36"/>
      <c r="AE2370" s="34">
        <f t="shared" ref="AE2370:AE2387" si="148">AE2369-1</f>
        <v>18</v>
      </c>
      <c r="AH2370" s="25" t="str">
        <f t="shared" ca="1" si="7"/>
        <v>-</v>
      </c>
      <c r="AI2370" s="15">
        <f t="shared" ca="1" si="8"/>
        <v>14.804280538275654</v>
      </c>
      <c r="AJ2370" s="15">
        <f t="shared" ca="1" si="9"/>
        <v>15.607320068643478</v>
      </c>
      <c r="AK2370" s="17">
        <f t="shared" ca="1" si="10"/>
        <v>6.2498374077330852E-2</v>
      </c>
      <c r="AL2370" s="17">
        <f t="shared" ca="1" si="11"/>
        <v>8.9614719526837555E-2</v>
      </c>
      <c r="AM2370" s="26">
        <f t="shared" ca="1" si="12"/>
        <v>0</v>
      </c>
      <c r="AN2370" s="26">
        <f t="shared" ca="1" si="13"/>
        <v>0</v>
      </c>
      <c r="AO2370" s="25">
        <f t="shared" si="20"/>
        <v>0</v>
      </c>
      <c r="AP2370" s="26">
        <f t="shared" si="21"/>
        <v>0</v>
      </c>
      <c r="AQ2370" s="25">
        <f t="shared" si="22"/>
        <v>0</v>
      </c>
      <c r="AR2370" s="26">
        <f t="shared" si="23"/>
        <v>0</v>
      </c>
      <c r="AT2370" s="74"/>
      <c r="AU2370">
        <f t="shared" si="121"/>
        <v>93100.004420000012</v>
      </c>
      <c r="AY2370">
        <v>3724</v>
      </c>
      <c r="AZ2370">
        <v>4200</v>
      </c>
      <c r="BA2370">
        <f t="shared" si="107"/>
        <v>42000</v>
      </c>
      <c r="BL2370" s="16">
        <v>16.8</v>
      </c>
      <c r="BM2370">
        <f t="shared" si="108"/>
        <v>168</v>
      </c>
    </row>
    <row r="2371" spans="1:65" x14ac:dyDescent="0.2">
      <c r="A2371" s="44">
        <v>41509</v>
      </c>
      <c r="B2371" s="45">
        <v>15.2</v>
      </c>
      <c r="C2371" s="54">
        <v>16.25</v>
      </c>
      <c r="D2371" s="31">
        <f t="shared" si="14"/>
        <v>1109.8814143600985</v>
      </c>
      <c r="E2371" s="31">
        <f t="shared" si="15"/>
        <v>123.51842044005011</v>
      </c>
      <c r="F2371" s="31">
        <f t="shared" si="0"/>
        <v>1233.3998348001485</v>
      </c>
      <c r="G2371" s="31">
        <f t="shared" si="1"/>
        <v>15.305151904356359</v>
      </c>
      <c r="H2371" s="55">
        <f t="shared" si="2"/>
        <v>6.461538461538463E-2</v>
      </c>
      <c r="I2371" s="1">
        <v>14.06</v>
      </c>
      <c r="J2371" s="32">
        <f t="shared" si="16"/>
        <v>0.98456201922390263</v>
      </c>
      <c r="K2371" s="72">
        <f t="shared" ca="1" si="83"/>
        <v>235.69050323803188</v>
      </c>
      <c r="L2371" s="31">
        <v>236.800003</v>
      </c>
      <c r="M2371" s="21">
        <f t="shared" ca="1" si="84"/>
        <v>-4.6853874489525393E-3</v>
      </c>
      <c r="N2371" s="72"/>
      <c r="O2371" s="16"/>
      <c r="P2371" s="21"/>
      <c r="Q2371" s="33">
        <f t="shared" si="17"/>
        <v>1.0154379807760974</v>
      </c>
      <c r="R2371" s="5">
        <f t="shared" ca="1" si="109"/>
        <v>27.985021143912761</v>
      </c>
      <c r="S2371" s="31">
        <v>27.18</v>
      </c>
      <c r="T2371" s="75">
        <f t="shared" ca="1" si="110"/>
        <v>2.9618143631816071E-2</v>
      </c>
      <c r="U2371" s="5">
        <f t="shared" ca="1" si="122"/>
        <v>53.076073929323648</v>
      </c>
      <c r="V2371" s="85">
        <v>53.58</v>
      </c>
      <c r="W2371" s="36">
        <f t="shared" ca="1" si="123"/>
        <v>-9.4051151675317284E-3</v>
      </c>
      <c r="X2371" s="32">
        <f t="shared" si="18"/>
        <v>0.96912403844780537</v>
      </c>
      <c r="Y2371" s="72">
        <f t="shared" ca="1" si="124"/>
        <v>17862.133655469876</v>
      </c>
      <c r="Z2371" s="16">
        <v>17880.000849</v>
      </c>
      <c r="AA2371" s="36">
        <f t="shared" ca="1" si="125"/>
        <v>-9.9928370703202614E-4</v>
      </c>
      <c r="AB2371" s="72"/>
      <c r="AC2371" s="16"/>
      <c r="AD2371" s="36"/>
      <c r="AE2371" s="81">
        <f t="shared" si="148"/>
        <v>17</v>
      </c>
      <c r="AH2371" s="25" t="str">
        <f t="shared" ca="1" si="7"/>
        <v>-</v>
      </c>
      <c r="AI2371" s="15">
        <f t="shared" ca="1" si="8"/>
        <v>14.827727614163223</v>
      </c>
      <c r="AJ2371" s="15">
        <f t="shared" ca="1" si="9"/>
        <v>15.516108056998782</v>
      </c>
      <c r="AK2371" s="17">
        <f t="shared" ca="1" si="10"/>
        <v>5.7394588973545747E-2</v>
      </c>
      <c r="AL2371" s="17">
        <f t="shared" ca="1" si="11"/>
        <v>8.7631586380913701E-2</v>
      </c>
      <c r="AM2371" s="26">
        <f t="shared" ca="1" si="12"/>
        <v>0</v>
      </c>
      <c r="AN2371" s="26">
        <f t="shared" ca="1" si="13"/>
        <v>0</v>
      </c>
      <c r="AO2371" s="25">
        <f t="shared" si="20"/>
        <v>0</v>
      </c>
      <c r="AP2371" s="26">
        <f t="shared" si="21"/>
        <v>0</v>
      </c>
      <c r="AQ2371" s="25">
        <f t="shared" si="22"/>
        <v>0</v>
      </c>
      <c r="AR2371" s="26">
        <f t="shared" si="23"/>
        <v>0</v>
      </c>
      <c r="AT2371" s="74"/>
      <c r="AU2371">
        <f t="shared" si="121"/>
        <v>89400.004245000004</v>
      </c>
      <c r="AY2371">
        <v>3576</v>
      </c>
      <c r="AZ2371">
        <v>4050</v>
      </c>
      <c r="BA2371">
        <f t="shared" si="107"/>
        <v>40500</v>
      </c>
      <c r="BL2371" s="16">
        <v>16.2</v>
      </c>
      <c r="BM2371">
        <f t="shared" si="108"/>
        <v>162</v>
      </c>
    </row>
    <row r="2372" spans="1:65" x14ac:dyDescent="0.2">
      <c r="A2372" s="40">
        <v>41512</v>
      </c>
      <c r="B2372" s="13">
        <v>15.85</v>
      </c>
      <c r="C2372" s="14">
        <v>16.7</v>
      </c>
      <c r="D2372" s="31">
        <f t="shared" si="14"/>
        <v>1044.5942723389162</v>
      </c>
      <c r="E2372" s="31">
        <f t="shared" si="15"/>
        <v>184.58700866909442</v>
      </c>
      <c r="F2372" s="16">
        <f t="shared" si="0"/>
        <v>1229.1812810080105</v>
      </c>
      <c r="G2372" s="16">
        <f t="shared" si="1"/>
        <v>15.977645091731356</v>
      </c>
      <c r="H2372" s="17">
        <f t="shared" si="2"/>
        <v>5.0898203592814384E-2</v>
      </c>
      <c r="I2372">
        <v>14.99</v>
      </c>
      <c r="J2372" s="32">
        <f t="shared" si="16"/>
        <v>1.0403684600677943</v>
      </c>
      <c r="K2372" s="72">
        <f t="shared" ca="1" si="83"/>
        <v>245.1949693912301</v>
      </c>
      <c r="L2372" s="16">
        <v>244.63999899999999</v>
      </c>
      <c r="M2372" s="21">
        <f t="shared" ca="1" si="84"/>
        <v>2.2685186130585052E-3</v>
      </c>
      <c r="N2372" s="72"/>
      <c r="O2372" s="16"/>
      <c r="P2372" s="21"/>
      <c r="Q2372" s="33">
        <f t="shared" si="17"/>
        <v>0.95963153993220585</v>
      </c>
      <c r="R2372" s="5">
        <f t="shared" ca="1" si="109"/>
        <v>26.85419017851849</v>
      </c>
      <c r="S2372" s="16">
        <v>26.280000999999999</v>
      </c>
      <c r="T2372" s="75">
        <f t="shared" ca="1" si="110"/>
        <v>2.1848902460791048E-2</v>
      </c>
      <c r="U2372" s="5">
        <f t="shared" ca="1" si="122"/>
        <v>50.931730828780061</v>
      </c>
      <c r="V2372" s="85">
        <v>51.71</v>
      </c>
      <c r="W2372" s="36">
        <f t="shared" ca="1" si="123"/>
        <v>-1.5050651154901168E-2</v>
      </c>
      <c r="X2372" s="32">
        <f t="shared" si="18"/>
        <v>1.0807369201355883</v>
      </c>
      <c r="Y2372" s="72">
        <f t="shared" ca="1" si="124"/>
        <v>19302.99683960883</v>
      </c>
      <c r="Z2372" s="16">
        <v>19005.000903</v>
      </c>
      <c r="AA2372" s="36">
        <f t="shared" ca="1" si="125"/>
        <v>1.5679869636932773E-2</v>
      </c>
      <c r="AB2372" s="72"/>
      <c r="AC2372" s="16"/>
      <c r="AD2372" s="36"/>
      <c r="AE2372" s="34">
        <f t="shared" si="148"/>
        <v>16</v>
      </c>
      <c r="AH2372" s="25" t="str">
        <f t="shared" ca="1" si="7"/>
        <v>-</v>
      </c>
      <c r="AI2372" s="15">
        <f t="shared" ca="1" si="8"/>
        <v>14.883031382430117</v>
      </c>
      <c r="AJ2372" s="15">
        <f t="shared" ca="1" si="9"/>
        <v>15.455451098182996</v>
      </c>
      <c r="AK2372" s="17">
        <f t="shared" ca="1" si="10"/>
        <v>5.359129811935668E-2</v>
      </c>
      <c r="AL2372" s="17">
        <f t="shared" ca="1" si="11"/>
        <v>8.4413406699321236E-2</v>
      </c>
      <c r="AM2372" s="26">
        <f t="shared" ca="1" si="12"/>
        <v>0</v>
      </c>
      <c r="AN2372" s="26">
        <f t="shared" ca="1" si="13"/>
        <v>0</v>
      </c>
      <c r="AO2372" s="25">
        <f t="shared" si="20"/>
        <v>0</v>
      </c>
      <c r="AP2372" s="26">
        <f t="shared" si="21"/>
        <v>0</v>
      </c>
      <c r="AQ2372" s="25">
        <f t="shared" si="22"/>
        <v>0</v>
      </c>
      <c r="AR2372" s="26">
        <f t="shared" si="23"/>
        <v>0</v>
      </c>
      <c r="AT2372" s="74"/>
      <c r="AU2372">
        <f t="shared" si="121"/>
        <v>95025.004515000008</v>
      </c>
      <c r="AY2372">
        <v>3801</v>
      </c>
      <c r="AZ2372">
        <v>4275</v>
      </c>
      <c r="BA2372">
        <f t="shared" si="107"/>
        <v>42750</v>
      </c>
      <c r="BL2372" s="16">
        <v>17.100000000000001</v>
      </c>
      <c r="BM2372">
        <f t="shared" si="108"/>
        <v>171</v>
      </c>
    </row>
    <row r="2373" spans="1:65" x14ac:dyDescent="0.2">
      <c r="A2373" s="40">
        <v>41513</v>
      </c>
      <c r="B2373" s="13">
        <v>17.2</v>
      </c>
      <c r="C2373" s="14">
        <v>17.899999999999999</v>
      </c>
      <c r="D2373" s="31">
        <f t="shared" si="14"/>
        <v>979.30713031773394</v>
      </c>
      <c r="E2373" s="31">
        <f t="shared" si="15"/>
        <v>246.55115244368955</v>
      </c>
      <c r="F2373" s="16">
        <f t="shared" si="0"/>
        <v>1225.8582827614234</v>
      </c>
      <c r="G2373" s="16">
        <f t="shared" si="1"/>
        <v>17.340787731451151</v>
      </c>
      <c r="H2373" s="17">
        <f t="shared" si="2"/>
        <v>3.9106145251396662E-2</v>
      </c>
      <c r="I2373">
        <v>16.82</v>
      </c>
      <c r="J2373" s="32">
        <f t="shared" si="16"/>
        <v>1.0823815480583545</v>
      </c>
      <c r="K2373" s="72">
        <f t="shared" ca="1" si="83"/>
        <v>265.38369094339618</v>
      </c>
      <c r="L2373" s="16">
        <v>264.48001099999999</v>
      </c>
      <c r="M2373" s="21">
        <f t="shared" ca="1" si="84"/>
        <v>3.4168175507077723E-3</v>
      </c>
      <c r="N2373" s="72"/>
      <c r="O2373" s="16"/>
      <c r="P2373" s="21"/>
      <c r="Q2373" s="33">
        <f t="shared" si="17"/>
        <v>0.9176184519416456</v>
      </c>
      <c r="R2373" s="5">
        <f t="shared" ca="1" si="109"/>
        <v>24.64087387059649</v>
      </c>
      <c r="S2373" s="16">
        <v>24.200001</v>
      </c>
      <c r="T2373" s="75">
        <f t="shared" ca="1" si="110"/>
        <v>1.8217886461925754E-2</v>
      </c>
      <c r="U2373" s="5">
        <f t="shared" ca="1" si="122"/>
        <v>46.734295974162301</v>
      </c>
      <c r="V2373" s="85">
        <v>47.48</v>
      </c>
      <c r="W2373" s="36">
        <f t="shared" ca="1" si="123"/>
        <v>-1.5705645026067742E-2</v>
      </c>
      <c r="X2373" s="32">
        <f t="shared" si="18"/>
        <v>1.1647630961167088</v>
      </c>
      <c r="Y2373" s="72">
        <f t="shared" ca="1" si="124"/>
        <v>22481.938659098661</v>
      </c>
      <c r="Z2373" s="16">
        <v>22100.001049999999</v>
      </c>
      <c r="AA2373" s="36">
        <f t="shared" ca="1" si="125"/>
        <v>1.7282243934493503E-2</v>
      </c>
      <c r="AB2373" s="72"/>
      <c r="AC2373" s="16"/>
      <c r="AD2373" s="36"/>
      <c r="AE2373" s="34">
        <f t="shared" si="148"/>
        <v>15</v>
      </c>
      <c r="AH2373" s="25" t="str">
        <f t="shared" ca="1" si="7"/>
        <v>-</v>
      </c>
      <c r="AI2373" s="15">
        <f t="shared" ca="1" si="8"/>
        <v>14.992586278274942</v>
      </c>
      <c r="AJ2373" s="15">
        <f t="shared" ca="1" si="9"/>
        <v>15.430632939634458</v>
      </c>
      <c r="AK2373" s="17">
        <f t="shared" ca="1" si="10"/>
        <v>5.0704600279855926E-2</v>
      </c>
      <c r="AL2373" s="17">
        <f t="shared" ca="1" si="11"/>
        <v>8.0802177455734231E-2</v>
      </c>
      <c r="AM2373" s="26">
        <f t="shared" ca="1" si="12"/>
        <v>0</v>
      </c>
      <c r="AN2373" s="26">
        <f t="shared" ca="1" si="13"/>
        <v>0</v>
      </c>
      <c r="AO2373" s="25">
        <f t="shared" si="20"/>
        <v>0</v>
      </c>
      <c r="AP2373" s="26">
        <f t="shared" si="21"/>
        <v>0</v>
      </c>
      <c r="AQ2373" s="25">
        <f t="shared" si="22"/>
        <v>0</v>
      </c>
      <c r="AR2373" s="26">
        <f t="shared" si="23"/>
        <v>0</v>
      </c>
      <c r="AT2373" s="74"/>
      <c r="AU2373">
        <f t="shared" si="121"/>
        <v>110500.00524999999</v>
      </c>
      <c r="AY2373">
        <v>4420</v>
      </c>
      <c r="AZ2373">
        <v>4900</v>
      </c>
      <c r="BA2373">
        <f t="shared" si="107"/>
        <v>49000</v>
      </c>
      <c r="BL2373" s="16">
        <v>19.600000000000001</v>
      </c>
      <c r="BM2373">
        <f t="shared" si="108"/>
        <v>196</v>
      </c>
    </row>
    <row r="2374" spans="1:65" x14ac:dyDescent="0.2">
      <c r="A2374" s="44">
        <v>41514</v>
      </c>
      <c r="B2374" s="45">
        <v>17.350000000000001</v>
      </c>
      <c r="C2374" s="54">
        <v>17.95</v>
      </c>
      <c r="D2374" s="31">
        <f t="shared" si="14"/>
        <v>914.01998829655167</v>
      </c>
      <c r="E2374" s="31">
        <f t="shared" si="15"/>
        <v>309.28516600594287</v>
      </c>
      <c r="F2374" s="31">
        <f t="shared" si="0"/>
        <v>1223.3051543024944</v>
      </c>
      <c r="G2374" s="31">
        <f t="shared" si="1"/>
        <v>17.501696491223711</v>
      </c>
      <c r="H2374" s="55">
        <f t="shared" si="2"/>
        <v>3.342618384401097E-2</v>
      </c>
      <c r="I2374" s="1">
        <v>16.489999999999998</v>
      </c>
      <c r="J2374" s="32">
        <f t="shared" si="16"/>
        <v>1.0071771537355207</v>
      </c>
      <c r="K2374" s="72">
        <f t="shared" ca="1" si="83"/>
        <v>267.27749368010211</v>
      </c>
      <c r="L2374" s="31">
        <v>263.67999300000002</v>
      </c>
      <c r="M2374" s="21">
        <f t="shared" ca="1" si="84"/>
        <v>1.3643434373506246E-2</v>
      </c>
      <c r="N2374" s="72"/>
      <c r="O2374" s="16"/>
      <c r="P2374" s="21"/>
      <c r="Q2374" s="33">
        <f t="shared" si="17"/>
        <v>0.99282284626447925</v>
      </c>
      <c r="R2374" s="5">
        <f t="shared" ca="1" si="109"/>
        <v>24.463003391646364</v>
      </c>
      <c r="S2374" s="31">
        <v>24.209999</v>
      </c>
      <c r="T2374" s="75">
        <f t="shared" ca="1" si="110"/>
        <v>1.0450409008540811E-2</v>
      </c>
      <c r="U2374" s="5">
        <f t="shared" ca="1" si="122"/>
        <v>46.397288261583043</v>
      </c>
      <c r="V2374" s="85">
        <v>47.52</v>
      </c>
      <c r="W2374" s="36">
        <f t="shared" ca="1" si="123"/>
        <v>-2.3626088771400676E-2</v>
      </c>
      <c r="X2374" s="32">
        <f t="shared" si="18"/>
        <v>1.0143543074710415</v>
      </c>
      <c r="Y2374" s="72">
        <f t="shared" ca="1" si="124"/>
        <v>22803.150473675014</v>
      </c>
      <c r="Z2374" s="16">
        <v>21925.001041</v>
      </c>
      <c r="AA2374" s="36">
        <f t="shared" ca="1" si="125"/>
        <v>4.0052423761935747E-2</v>
      </c>
      <c r="AB2374" s="72"/>
      <c r="AC2374" s="16"/>
      <c r="AD2374" s="36"/>
      <c r="AE2374" s="81">
        <f t="shared" si="148"/>
        <v>14</v>
      </c>
      <c r="AH2374" s="25" t="str">
        <f t="shared" ca="1" si="7"/>
        <v>-</v>
      </c>
      <c r="AI2374" s="15">
        <f t="shared" ca="1" si="8"/>
        <v>15.12244426255916</v>
      </c>
      <c r="AJ2374" s="15">
        <f t="shared" ca="1" si="9"/>
        <v>15.41892895136257</v>
      </c>
      <c r="AK2374" s="17">
        <f t="shared" ca="1" si="10"/>
        <v>4.9353373199544658E-2</v>
      </c>
      <c r="AL2374" s="17">
        <f t="shared" ca="1" si="11"/>
        <v>7.6788620343291314E-2</v>
      </c>
      <c r="AM2374" s="26">
        <f t="shared" ca="1" si="12"/>
        <v>0</v>
      </c>
      <c r="AN2374" s="26">
        <f t="shared" ca="1" si="13"/>
        <v>0</v>
      </c>
      <c r="AO2374" s="25">
        <f t="shared" si="20"/>
        <v>0</v>
      </c>
      <c r="AP2374" s="26">
        <f t="shared" si="21"/>
        <v>0</v>
      </c>
      <c r="AQ2374" s="25">
        <f t="shared" si="22"/>
        <v>1</v>
      </c>
      <c r="AR2374" s="26">
        <f t="shared" si="23"/>
        <v>0</v>
      </c>
      <c r="AT2374" s="74"/>
      <c r="AU2374">
        <f t="shared" si="121"/>
        <v>109625.00520499999</v>
      </c>
      <c r="AY2374">
        <v>4385</v>
      </c>
      <c r="AZ2374">
        <v>4875</v>
      </c>
      <c r="BA2374">
        <f t="shared" si="107"/>
        <v>48750</v>
      </c>
      <c r="BL2374" s="16">
        <v>19.5</v>
      </c>
      <c r="BM2374">
        <f t="shared" si="108"/>
        <v>195</v>
      </c>
    </row>
    <row r="2375" spans="1:65" x14ac:dyDescent="0.2">
      <c r="A2375" s="40">
        <v>41515</v>
      </c>
      <c r="B2375" s="13">
        <v>17.350000000000001</v>
      </c>
      <c r="C2375" s="14">
        <v>17.95</v>
      </c>
      <c r="D2375" s="31">
        <f t="shared" si="14"/>
        <v>848.73284627536941</v>
      </c>
      <c r="E2375" s="31">
        <f t="shared" si="15"/>
        <v>372.39000801527504</v>
      </c>
      <c r="F2375" s="16">
        <f t="shared" si="0"/>
        <v>1221.1228542906445</v>
      </c>
      <c r="G2375" s="16">
        <f t="shared" si="1"/>
        <v>17.532974222474085</v>
      </c>
      <c r="H2375" s="17">
        <f t="shared" si="2"/>
        <v>3.342618384401097E-2</v>
      </c>
      <c r="I2375">
        <v>16.809999999999999</v>
      </c>
      <c r="J2375" s="32">
        <f t="shared" si="16"/>
        <v>1</v>
      </c>
      <c r="K2375" s="72">
        <f t="shared" ca="1" si="83"/>
        <v>267.26659731224851</v>
      </c>
      <c r="L2375" s="16">
        <v>269.76001000000002</v>
      </c>
      <c r="M2375" s="21">
        <f t="shared" ca="1" si="84"/>
        <v>-9.2430775330691727E-3</v>
      </c>
      <c r="N2375" s="72"/>
      <c r="O2375" s="16"/>
      <c r="P2375" s="21"/>
      <c r="Q2375" s="33">
        <f t="shared" si="17"/>
        <v>1</v>
      </c>
      <c r="R2375" s="5">
        <f t="shared" ca="1" si="109"/>
        <v>24.461984295099075</v>
      </c>
      <c r="S2375" s="16">
        <v>23.719999000000001</v>
      </c>
      <c r="T2375" s="75">
        <f t="shared" ca="1" si="110"/>
        <v>3.128100026897445E-2</v>
      </c>
      <c r="U2375" s="5">
        <f t="shared" ca="1" si="122"/>
        <v>46.395699830314172</v>
      </c>
      <c r="V2375" s="85">
        <v>46.62</v>
      </c>
      <c r="W2375" s="36">
        <f t="shared" ca="1" si="123"/>
        <v>-4.8112434510044141E-3</v>
      </c>
      <c r="X2375" s="32">
        <f t="shared" si="18"/>
        <v>1</v>
      </c>
      <c r="Y2375" s="72">
        <f t="shared" ca="1" si="124"/>
        <v>22801.649726968906</v>
      </c>
      <c r="Z2375" s="16">
        <v>22925.001089000001</v>
      </c>
      <c r="AA2375" s="36">
        <f t="shared" ca="1" si="125"/>
        <v>-5.380648033656241E-3</v>
      </c>
      <c r="AB2375" s="72"/>
      <c r="AC2375" s="16"/>
      <c r="AD2375" s="36"/>
      <c r="AE2375" s="34">
        <f t="shared" si="148"/>
        <v>13</v>
      </c>
      <c r="AH2375" s="25" t="str">
        <f t="shared" ca="1" si="7"/>
        <v>-</v>
      </c>
      <c r="AI2375" s="15">
        <f t="shared" ca="1" si="8"/>
        <v>15.268437724010989</v>
      </c>
      <c r="AJ2375" s="15">
        <f t="shared" ca="1" si="9"/>
        <v>15.407623864897166</v>
      </c>
      <c r="AK2375" s="17">
        <f t="shared" ca="1" si="10"/>
        <v>4.6566488402651707E-2</v>
      </c>
      <c r="AL2375" s="17">
        <f t="shared" ca="1" si="11"/>
        <v>7.2648520953143336E-2</v>
      </c>
      <c r="AM2375" s="26">
        <f t="shared" ca="1" si="12"/>
        <v>0</v>
      </c>
      <c r="AN2375" s="26">
        <f t="shared" ca="1" si="13"/>
        <v>0</v>
      </c>
      <c r="AO2375" s="25">
        <f t="shared" si="20"/>
        <v>0</v>
      </c>
      <c r="AP2375" s="26">
        <f t="shared" si="21"/>
        <v>0</v>
      </c>
      <c r="AQ2375" s="25">
        <f t="shared" si="22"/>
        <v>1</v>
      </c>
      <c r="AR2375" s="26">
        <f t="shared" si="23"/>
        <v>0</v>
      </c>
      <c r="AT2375" s="74"/>
      <c r="AU2375">
        <f t="shared" si="121"/>
        <v>114625.005445</v>
      </c>
      <c r="AY2375">
        <v>4585</v>
      </c>
      <c r="AZ2375">
        <v>5025</v>
      </c>
      <c r="BA2375">
        <f t="shared" si="107"/>
        <v>50250</v>
      </c>
      <c r="BL2375" s="16">
        <v>20.100000000000001</v>
      </c>
      <c r="BM2375">
        <f t="shared" si="108"/>
        <v>201</v>
      </c>
    </row>
    <row r="2376" spans="1:65" x14ac:dyDescent="0.2">
      <c r="A2376" s="44">
        <v>41516</v>
      </c>
      <c r="B2376" s="45">
        <v>17.5</v>
      </c>
      <c r="C2376" s="54">
        <v>18.149999999999999</v>
      </c>
      <c r="D2376" s="31">
        <f t="shared" si="14"/>
        <v>783.44570425418715</v>
      </c>
      <c r="E2376" s="31">
        <f t="shared" si="15"/>
        <v>435.49485002460722</v>
      </c>
      <c r="F2376" s="31">
        <f t="shared" si="0"/>
        <v>1218.9405542787945</v>
      </c>
      <c r="G2376" s="31">
        <f t="shared" si="1"/>
        <v>17.732227610708609</v>
      </c>
      <c r="H2376" s="55">
        <f t="shared" si="2"/>
        <v>3.5812672176308458E-2</v>
      </c>
      <c r="I2376" s="1">
        <v>17.010000000000002</v>
      </c>
      <c r="J2376" s="32">
        <f t="shared" si="16"/>
        <v>1.0095570589892042</v>
      </c>
      <c r="K2376" s="72">
        <f t="shared" ca="1" si="83"/>
        <v>269.80987989199019</v>
      </c>
      <c r="L2376" s="31">
        <v>272.64001500000001</v>
      </c>
      <c r="M2376" s="21">
        <f t="shared" ca="1" si="84"/>
        <v>-1.0380483246414921E-2</v>
      </c>
      <c r="N2376" s="72"/>
      <c r="O2376" s="16"/>
      <c r="P2376" s="21"/>
      <c r="Q2376" s="33">
        <f t="shared" si="17"/>
        <v>0.99044294101079577</v>
      </c>
      <c r="R2376" s="5">
        <f t="shared" ca="1" si="109"/>
        <v>24.227190353264838</v>
      </c>
      <c r="S2376" s="31">
        <v>23.41</v>
      </c>
      <c r="T2376" s="75">
        <f t="shared" ca="1" si="110"/>
        <v>3.4907746828912338E-2</v>
      </c>
      <c r="U2376" s="5">
        <f t="shared" ca="1" si="122"/>
        <v>45.950720193513831</v>
      </c>
      <c r="V2376" s="85">
        <v>46.08</v>
      </c>
      <c r="W2376" s="36">
        <f t="shared" ca="1" si="123"/>
        <v>-2.8055513560366124E-3</v>
      </c>
      <c r="X2376" s="32">
        <f t="shared" si="18"/>
        <v>1.0191141179784085</v>
      </c>
      <c r="Y2376" s="72">
        <f t="shared" ca="1" si="124"/>
        <v>23235.953818453549</v>
      </c>
      <c r="Z2376" s="16">
        <v>23475.001114999999</v>
      </c>
      <c r="AA2376" s="36">
        <f t="shared" ca="1" si="125"/>
        <v>-1.0183057942165747E-2</v>
      </c>
      <c r="AB2376" s="72"/>
      <c r="AC2376" s="16"/>
      <c r="AD2376" s="36"/>
      <c r="AE2376" s="81">
        <f t="shared" si="148"/>
        <v>12</v>
      </c>
      <c r="AH2376" s="25" t="str">
        <f t="shared" ca="1" si="7"/>
        <v>-</v>
      </c>
      <c r="AI2376" s="15">
        <f t="shared" ca="1" si="8"/>
        <v>15.436405018156547</v>
      </c>
      <c r="AJ2376" s="15">
        <f t="shared" ca="1" si="9"/>
        <v>15.4054712647867</v>
      </c>
      <c r="AK2376" s="17">
        <f t="shared" ca="1" si="10"/>
        <v>4.2880795553987681E-2</v>
      </c>
      <c r="AL2376" s="17">
        <f t="shared" ca="1" si="11"/>
        <v>6.8152806230155877E-2</v>
      </c>
      <c r="AM2376" s="26">
        <f t="shared" ca="1" si="12"/>
        <v>1</v>
      </c>
      <c r="AN2376" s="26">
        <f t="shared" ca="1" si="13"/>
        <v>0</v>
      </c>
      <c r="AO2376" s="25">
        <f t="shared" si="20"/>
        <v>0</v>
      </c>
      <c r="AP2376" s="26">
        <f t="shared" si="21"/>
        <v>0</v>
      </c>
      <c r="AQ2376" s="25">
        <f t="shared" si="22"/>
        <v>1</v>
      </c>
      <c r="AR2376" s="26">
        <f t="shared" si="23"/>
        <v>0</v>
      </c>
      <c r="AT2376" s="74"/>
      <c r="AU2376">
        <f t="shared" si="121"/>
        <v>117375.00557499999</v>
      </c>
      <c r="AY2376">
        <v>4695</v>
      </c>
      <c r="AZ2376">
        <v>5167.5</v>
      </c>
      <c r="BA2376">
        <f t="shared" si="107"/>
        <v>51675</v>
      </c>
      <c r="BL2376" s="16">
        <v>20.67</v>
      </c>
      <c r="BM2376">
        <f t="shared" si="108"/>
        <v>206.70000000000002</v>
      </c>
    </row>
    <row r="2377" spans="1:65" x14ac:dyDescent="0.2">
      <c r="A2377" s="40">
        <v>41520</v>
      </c>
      <c r="B2377" s="13">
        <v>16.850000000000001</v>
      </c>
      <c r="C2377" s="14">
        <v>17.649999999999999</v>
      </c>
      <c r="D2377" s="31">
        <f t="shared" si="14"/>
        <v>718.15856223300489</v>
      </c>
      <c r="E2377" s="31">
        <f t="shared" si="15"/>
        <v>498.4438850312568</v>
      </c>
      <c r="F2377" s="16">
        <f t="shared" si="0"/>
        <v>1216.6024472642616</v>
      </c>
      <c r="G2377" s="16">
        <f t="shared" si="1"/>
        <v>17.177761224647931</v>
      </c>
      <c r="H2377" s="17">
        <f t="shared" si="2"/>
        <v>4.5325779036826996E-2</v>
      </c>
      <c r="I2377">
        <v>16.61</v>
      </c>
      <c r="J2377" s="32">
        <f t="shared" si="16"/>
        <v>0.96687298020515511</v>
      </c>
      <c r="K2377" s="72">
        <f t="shared" ca="1" si="83"/>
        <v>260.8612474360358</v>
      </c>
      <c r="L2377" s="16">
        <v>262.55999800000001</v>
      </c>
      <c r="M2377" s="21">
        <f t="shared" ca="1" si="84"/>
        <v>-6.469951923004702E-3</v>
      </c>
      <c r="N2377" s="72"/>
      <c r="O2377" s="16"/>
      <c r="P2377" s="21"/>
      <c r="Q2377" s="33">
        <f t="shared" si="17"/>
        <v>1.0331270197948448</v>
      </c>
      <c r="R2377" s="5">
        <f t="shared" ca="1" si="109"/>
        <v>25.02872226058178</v>
      </c>
      <c r="S2377" s="31">
        <v>24.34</v>
      </c>
      <c r="T2377" s="75">
        <f t="shared" ca="1" si="110"/>
        <v>2.8295902242472491E-2</v>
      </c>
      <c r="U2377" s="5">
        <f t="shared" ca="1" si="122"/>
        <v>47.471305354600929</v>
      </c>
      <c r="V2377" s="85">
        <v>47.71</v>
      </c>
      <c r="W2377" s="36">
        <f t="shared" ca="1" si="123"/>
        <v>-5.0030317627137227E-3</v>
      </c>
      <c r="X2377" s="32">
        <f t="shared" si="18"/>
        <v>0.93374596041031033</v>
      </c>
      <c r="Y2377" s="72">
        <f t="shared" ca="1" si="124"/>
        <v>21695.050101133838</v>
      </c>
      <c r="Z2377" s="16">
        <v>21690.001029999999</v>
      </c>
      <c r="AA2377" s="36">
        <f t="shared" ca="1" si="125"/>
        <v>2.3278335150170711E-4</v>
      </c>
      <c r="AB2377" s="72"/>
      <c r="AC2377" s="16"/>
      <c r="AD2377" s="36"/>
      <c r="AE2377" s="34">
        <f t="shared" si="148"/>
        <v>11</v>
      </c>
      <c r="AH2377" s="25" t="str">
        <f t="shared" ca="1" si="7"/>
        <v>-</v>
      </c>
      <c r="AI2377" s="15">
        <f t="shared" ca="1" si="8"/>
        <v>15.595586540563767</v>
      </c>
      <c r="AJ2377" s="15">
        <f t="shared" ca="1" si="9"/>
        <v>15.414536217562521</v>
      </c>
      <c r="AK2377" s="17">
        <f t="shared" ca="1" si="10"/>
        <v>3.9665861290894742E-2</v>
      </c>
      <c r="AL2377" s="17">
        <f t="shared" ca="1" si="11"/>
        <v>6.4201127946273362E-2</v>
      </c>
      <c r="AM2377" s="26">
        <f t="shared" ca="1" si="12"/>
        <v>1</v>
      </c>
      <c r="AN2377" s="26">
        <f t="shared" ca="1" si="13"/>
        <v>0</v>
      </c>
      <c r="AO2377" s="25">
        <f t="shared" si="20"/>
        <v>0</v>
      </c>
      <c r="AP2377" s="26">
        <f t="shared" si="21"/>
        <v>0</v>
      </c>
      <c r="AQ2377" s="25">
        <f t="shared" si="22"/>
        <v>1</v>
      </c>
      <c r="AR2377" s="26">
        <f t="shared" si="23"/>
        <v>0</v>
      </c>
      <c r="AT2377" s="74"/>
      <c r="AU2377">
        <f t="shared" si="121"/>
        <v>108450.00515</v>
      </c>
      <c r="AY2377">
        <v>4338</v>
      </c>
      <c r="AZ2377">
        <v>4790</v>
      </c>
      <c r="BA2377">
        <f t="shared" si="107"/>
        <v>47900</v>
      </c>
      <c r="BL2377" s="16">
        <v>19.16</v>
      </c>
      <c r="BM2377">
        <f t="shared" si="108"/>
        <v>191.6</v>
      </c>
    </row>
    <row r="2378" spans="1:65" x14ac:dyDescent="0.2">
      <c r="A2378" s="40">
        <v>41521</v>
      </c>
      <c r="B2378" s="13">
        <v>16.7</v>
      </c>
      <c r="C2378" s="14">
        <v>17.55</v>
      </c>
      <c r="D2378" s="31">
        <f t="shared" si="14"/>
        <v>652.87142021182262</v>
      </c>
      <c r="E2378" s="31">
        <f t="shared" si="15"/>
        <v>560.77183647924096</v>
      </c>
      <c r="F2378" s="16">
        <f t="shared" si="0"/>
        <v>1213.6432566910635</v>
      </c>
      <c r="G2378" s="16">
        <f t="shared" si="1"/>
        <v>17.09274808176081</v>
      </c>
      <c r="H2378" s="17">
        <f t="shared" si="2"/>
        <v>4.843304843304852E-2</v>
      </c>
      <c r="I2378">
        <v>15.88</v>
      </c>
      <c r="J2378" s="32">
        <f t="shared" si="16"/>
        <v>0.9926306744538822</v>
      </c>
      <c r="K2378" s="72">
        <f t="shared" ca="1" si="83"/>
        <v>258.92831956219459</v>
      </c>
      <c r="L2378" s="16">
        <v>261.44000199999999</v>
      </c>
      <c r="M2378" s="21">
        <f t="shared" ca="1" si="84"/>
        <v>-9.6071083942441404E-3</v>
      </c>
      <c r="N2378" s="72"/>
      <c r="O2378" s="16"/>
      <c r="P2378" s="21"/>
      <c r="Q2378" s="33">
        <f t="shared" si="17"/>
        <v>1.0073693255461178</v>
      </c>
      <c r="R2378" s="5">
        <f t="shared" ca="1" si="109"/>
        <v>25.212116715544163</v>
      </c>
      <c r="S2378" s="31">
        <v>24.4</v>
      </c>
      <c r="T2378" s="75">
        <f t="shared" ca="1" si="110"/>
        <v>3.3283471948531311E-2</v>
      </c>
      <c r="U2378" s="5">
        <f t="shared" ca="1" si="122"/>
        <v>47.819499680515591</v>
      </c>
      <c r="V2378" s="85">
        <v>47.83</v>
      </c>
      <c r="W2378" s="36">
        <f t="shared" ca="1" si="123"/>
        <v>-2.1953417278710701E-4</v>
      </c>
      <c r="X2378" s="32">
        <f t="shared" si="18"/>
        <v>0.9852613489077644</v>
      </c>
      <c r="Y2378" s="72">
        <f t="shared" ca="1" si="124"/>
        <v>21373.887552240707</v>
      </c>
      <c r="Z2378" s="16">
        <v>21560.001024000001</v>
      </c>
      <c r="AA2378" s="36">
        <f t="shared" ca="1" si="125"/>
        <v>-8.6323498571320868E-3</v>
      </c>
      <c r="AB2378" s="72"/>
      <c r="AC2378" s="16"/>
      <c r="AD2378" s="36"/>
      <c r="AE2378" s="34">
        <f t="shared" si="148"/>
        <v>10</v>
      </c>
      <c r="AH2378" s="25" t="str">
        <f t="shared" ca="1" si="7"/>
        <v>-</v>
      </c>
      <c r="AI2378" s="15">
        <f t="shared" ca="1" si="8"/>
        <v>15.75501338302162</v>
      </c>
      <c r="AJ2378" s="15">
        <f t="shared" ca="1" si="9"/>
        <v>15.435781046235261</v>
      </c>
      <c r="AK2378" s="17">
        <f t="shared" ca="1" si="10"/>
        <v>3.9255002097600432E-2</v>
      </c>
      <c r="AL2378" s="17">
        <f t="shared" ca="1" si="11"/>
        <v>6.0353193473338895E-2</v>
      </c>
      <c r="AM2378" s="26">
        <f t="shared" ca="1" si="12"/>
        <v>1</v>
      </c>
      <c r="AN2378" s="26">
        <f t="shared" ca="1" si="13"/>
        <v>0</v>
      </c>
      <c r="AO2378" s="25">
        <f t="shared" si="20"/>
        <v>0</v>
      </c>
      <c r="AP2378" s="26">
        <f t="shared" si="21"/>
        <v>0</v>
      </c>
      <c r="AQ2378" s="25">
        <f t="shared" si="22"/>
        <v>1</v>
      </c>
      <c r="AR2378" s="26">
        <f t="shared" si="23"/>
        <v>0</v>
      </c>
      <c r="AT2378" s="74"/>
      <c r="AU2378">
        <f t="shared" si="121"/>
        <v>107800.00512</v>
      </c>
      <c r="AY2378">
        <v>4312</v>
      </c>
      <c r="AZ2378">
        <v>4792.5</v>
      </c>
      <c r="BA2378">
        <f t="shared" si="107"/>
        <v>47925</v>
      </c>
      <c r="BL2378" s="16">
        <v>19.170000000000002</v>
      </c>
      <c r="BM2378">
        <f t="shared" si="108"/>
        <v>191.70000000000002</v>
      </c>
    </row>
    <row r="2379" spans="1:65" x14ac:dyDescent="0.2">
      <c r="A2379" s="40">
        <v>41522</v>
      </c>
      <c r="B2379" s="13">
        <v>16.399999999999999</v>
      </c>
      <c r="C2379" s="14">
        <v>17.399999999999999</v>
      </c>
      <c r="D2379" s="31">
        <f t="shared" si="14"/>
        <v>587.58427819064036</v>
      </c>
      <c r="E2379" s="31">
        <f t="shared" si="15"/>
        <v>622.89692318885602</v>
      </c>
      <c r="F2379" s="16">
        <f t="shared" si="0"/>
        <v>1210.4812013794963</v>
      </c>
      <c r="G2379" s="16">
        <f t="shared" si="1"/>
        <v>16.914586201321413</v>
      </c>
      <c r="H2379" s="17">
        <f t="shared" si="2"/>
        <v>5.7471264367816133E-2</v>
      </c>
      <c r="I2379">
        <v>15.77</v>
      </c>
      <c r="J2379" s="32">
        <f t="shared" si="16"/>
        <v>0.98699848913605337</v>
      </c>
      <c r="K2379" s="72">
        <f t="shared" ca="1" si="83"/>
        <v>255.5514414574711</v>
      </c>
      <c r="L2379" s="16">
        <v>256.16000400000001</v>
      </c>
      <c r="M2379" s="21">
        <f t="shared" ca="1" si="84"/>
        <v>-2.3757125742741446E-3</v>
      </c>
      <c r="N2379" s="72"/>
      <c r="O2379" s="16"/>
      <c r="P2379" s="21"/>
      <c r="Q2379" s="33">
        <f t="shared" si="17"/>
        <v>1.0130015108639467</v>
      </c>
      <c r="R2379" s="5">
        <f t="shared" ca="1" si="109"/>
        <v>25.538848365767318</v>
      </c>
      <c r="S2379" s="31">
        <v>24.92</v>
      </c>
      <c r="T2379" s="75">
        <f t="shared" ca="1" si="110"/>
        <v>2.4833401515542402E-2</v>
      </c>
      <c r="U2379" s="5">
        <f t="shared" ca="1" si="122"/>
        <v>48.439567018776955</v>
      </c>
      <c r="V2379" s="85">
        <v>48.99</v>
      </c>
      <c r="W2379" s="36">
        <f t="shared" ca="1" si="123"/>
        <v>-1.1235619130905218E-2</v>
      </c>
      <c r="X2379" s="32">
        <f t="shared" si="18"/>
        <v>0.97399697827210674</v>
      </c>
      <c r="Y2379" s="72">
        <f t="shared" ca="1" si="124"/>
        <v>20816.731785364605</v>
      </c>
      <c r="Z2379" s="16">
        <v>20650.000981000001</v>
      </c>
      <c r="AA2379" s="36">
        <f t="shared" ca="1" si="125"/>
        <v>8.0741305783962377E-3</v>
      </c>
      <c r="AB2379" s="72"/>
      <c r="AC2379" s="16"/>
      <c r="AD2379" s="36"/>
      <c r="AE2379" s="34">
        <f t="shared" si="148"/>
        <v>9</v>
      </c>
      <c r="AH2379" s="25" t="str">
        <f t="shared" ca="1" si="7"/>
        <v>-</v>
      </c>
      <c r="AI2379" s="15">
        <f t="shared" ca="1" si="8"/>
        <v>15.885339829197955</v>
      </c>
      <c r="AJ2379" s="15">
        <f t="shared" ca="1" si="9"/>
        <v>15.454517426949435</v>
      </c>
      <c r="AK2379" s="17">
        <f t="shared" ca="1" si="10"/>
        <v>4.2315855283670344E-2</v>
      </c>
      <c r="AL2379" s="17">
        <f t="shared" ca="1" si="11"/>
        <v>5.6394811925857602E-2</v>
      </c>
      <c r="AM2379" s="26">
        <f t="shared" ca="1" si="12"/>
        <v>1</v>
      </c>
      <c r="AN2379" s="26">
        <f t="shared" ca="1" si="13"/>
        <v>0</v>
      </c>
      <c r="AO2379" s="25">
        <f t="shared" si="20"/>
        <v>0</v>
      </c>
      <c r="AP2379" s="26">
        <f t="shared" si="21"/>
        <v>0</v>
      </c>
      <c r="AQ2379" s="25">
        <f t="shared" si="22"/>
        <v>1</v>
      </c>
      <c r="AR2379" s="26">
        <f t="shared" si="23"/>
        <v>0</v>
      </c>
      <c r="AT2379" s="74"/>
      <c r="AU2379">
        <f t="shared" si="121"/>
        <v>103250.00490500001</v>
      </c>
      <c r="AY2379">
        <v>4130</v>
      </c>
      <c r="AZ2379">
        <v>4592.5</v>
      </c>
      <c r="BA2379">
        <f t="shared" si="107"/>
        <v>45925</v>
      </c>
      <c r="BL2379" s="16">
        <v>18.37</v>
      </c>
      <c r="BM2379">
        <f t="shared" si="108"/>
        <v>183.70000000000002</v>
      </c>
    </row>
    <row r="2380" spans="1:65" x14ac:dyDescent="0.2">
      <c r="A2380" s="44">
        <v>41523</v>
      </c>
      <c r="B2380" s="45">
        <v>16.5</v>
      </c>
      <c r="C2380" s="54">
        <v>17.5</v>
      </c>
      <c r="D2380" s="31">
        <f t="shared" si="14"/>
        <v>522.2971361694581</v>
      </c>
      <c r="E2380" s="31">
        <f t="shared" si="15"/>
        <v>684.43193061111981</v>
      </c>
      <c r="F2380" s="31">
        <f t="shared" si="0"/>
        <v>1206.7290667805778</v>
      </c>
      <c r="G2380" s="31">
        <f t="shared" si="1"/>
        <v>17.067179451835955</v>
      </c>
      <c r="H2380" s="55">
        <f t="shared" si="2"/>
        <v>5.7142857142857162E-2</v>
      </c>
      <c r="I2380" s="1">
        <v>15.85</v>
      </c>
      <c r="J2380" s="32">
        <f t="shared" si="16"/>
        <v>1.0058937314999155</v>
      </c>
      <c r="K2380" s="72">
        <f t="shared" ca="1" si="83"/>
        <v>257.04711331485504</v>
      </c>
      <c r="L2380" s="31">
        <v>257.92001299999998</v>
      </c>
      <c r="M2380" s="21">
        <f t="shared" ca="1" si="84"/>
        <v>-3.3843813630117328E-3</v>
      </c>
      <c r="N2380" s="72"/>
      <c r="O2380" s="16"/>
      <c r="P2380" s="21"/>
      <c r="Q2380" s="33">
        <f t="shared" si="17"/>
        <v>0.99410626850008466</v>
      </c>
      <c r="R2380" s="5">
        <f t="shared" ca="1" si="109"/>
        <v>25.387271606276858</v>
      </c>
      <c r="S2380" s="31">
        <v>24.709999</v>
      </c>
      <c r="T2380" s="75">
        <f t="shared" ca="1" si="110"/>
        <v>2.7408847984043156E-2</v>
      </c>
      <c r="U2380" s="5">
        <f t="shared" ca="1" si="122"/>
        <v>48.152428641096115</v>
      </c>
      <c r="V2380" s="85">
        <v>48.61</v>
      </c>
      <c r="W2380" s="36">
        <f t="shared" ca="1" si="123"/>
        <v>-9.4131116828612242E-3</v>
      </c>
      <c r="X2380" s="32">
        <f t="shared" si="18"/>
        <v>1.0117874629998307</v>
      </c>
      <c r="Y2380" s="72">
        <f t="shared" ca="1" si="124"/>
        <v>21060.722077794639</v>
      </c>
      <c r="Z2380" s="16">
        <v>20910.000993000001</v>
      </c>
      <c r="AA2380" s="36">
        <f t="shared" ca="1" si="125"/>
        <v>7.208085970206014E-3</v>
      </c>
      <c r="AB2380" s="72"/>
      <c r="AC2380" s="16"/>
      <c r="AD2380" s="36"/>
      <c r="AE2380" s="81">
        <f t="shared" si="148"/>
        <v>8</v>
      </c>
      <c r="AH2380" s="25" t="str">
        <f t="shared" ca="1" si="7"/>
        <v>-</v>
      </c>
      <c r="AI2380" s="15">
        <f t="shared" ca="1" si="8"/>
        <v>16.01162650566064</v>
      </c>
      <c r="AJ2380" s="15">
        <f t="shared" ca="1" si="9"/>
        <v>15.481965489770321</v>
      </c>
      <c r="AK2380" s="17">
        <f t="shared" ca="1" si="10"/>
        <v>4.6268634166811373E-2</v>
      </c>
      <c r="AL2380" s="17">
        <f t="shared" ca="1" si="11"/>
        <v>5.2540497923028749E-2</v>
      </c>
      <c r="AM2380" s="26">
        <f t="shared" ca="1" si="12"/>
        <v>1</v>
      </c>
      <c r="AN2380" s="26">
        <f t="shared" ca="1" si="13"/>
        <v>0</v>
      </c>
      <c r="AO2380" s="25">
        <f t="shared" si="20"/>
        <v>0</v>
      </c>
      <c r="AP2380" s="26">
        <f t="shared" si="21"/>
        <v>0</v>
      </c>
      <c r="AQ2380" s="25">
        <f t="shared" si="22"/>
        <v>1</v>
      </c>
      <c r="AR2380" s="26">
        <f t="shared" si="23"/>
        <v>0</v>
      </c>
      <c r="AT2380" s="74"/>
      <c r="AU2380">
        <f t="shared" si="121"/>
        <v>104550.004965</v>
      </c>
      <c r="AY2380">
        <v>4182</v>
      </c>
      <c r="AZ2380">
        <v>4652.5</v>
      </c>
      <c r="BA2380">
        <f t="shared" si="107"/>
        <v>46525</v>
      </c>
      <c r="BL2380" s="16">
        <v>18.61</v>
      </c>
      <c r="BM2380">
        <f t="shared" si="108"/>
        <v>186.1</v>
      </c>
    </row>
    <row r="2381" spans="1:65" x14ac:dyDescent="0.2">
      <c r="A2381" s="40">
        <v>41526</v>
      </c>
      <c r="B2381" s="13">
        <v>15.8</v>
      </c>
      <c r="C2381" s="14">
        <v>16.8</v>
      </c>
      <c r="D2381" s="31">
        <f t="shared" si="14"/>
        <v>457.00999414827584</v>
      </c>
      <c r="E2381" s="31">
        <f t="shared" si="15"/>
        <v>745.98837880252017</v>
      </c>
      <c r="F2381" s="16">
        <f t="shared" si="0"/>
        <v>1202.998372950796</v>
      </c>
      <c r="G2381" s="16">
        <f t="shared" si="1"/>
        <v>16.420107554237759</v>
      </c>
      <c r="H2381" s="17">
        <f t="shared" si="2"/>
        <v>5.9523809523809534E-2</v>
      </c>
      <c r="I2381">
        <v>15.63</v>
      </c>
      <c r="J2381" s="32">
        <f t="shared" si="16"/>
        <v>0.95911240640385309</v>
      </c>
      <c r="K2381" s="72">
        <f t="shared" ca="1" si="83"/>
        <v>246.52702458801465</v>
      </c>
      <c r="L2381" s="16">
        <v>248.320007</v>
      </c>
      <c r="M2381" s="21">
        <f t="shared" ca="1" si="84"/>
        <v>-7.2204508756531617E-3</v>
      </c>
      <c r="N2381" s="72"/>
      <c r="O2381" s="16"/>
      <c r="P2381" s="21"/>
      <c r="Q2381" s="33">
        <f t="shared" si="17"/>
        <v>1.040887593596147</v>
      </c>
      <c r="R2381" s="5">
        <f t="shared" ca="1" si="109"/>
        <v>26.424195207150696</v>
      </c>
      <c r="S2381" s="16">
        <v>25.639999</v>
      </c>
      <c r="T2381" s="75">
        <f t="shared" ca="1" si="110"/>
        <v>3.0584876666754014E-2</v>
      </c>
      <c r="U2381" s="5">
        <f t="shared" ca="1" si="122"/>
        <v>50.119549650794852</v>
      </c>
      <c r="V2381" s="85">
        <v>50.4</v>
      </c>
      <c r="W2381" s="36">
        <f t="shared" ca="1" si="123"/>
        <v>-5.5644910556576724E-3</v>
      </c>
      <c r="X2381" s="32">
        <f t="shared" si="18"/>
        <v>0.91822481280770618</v>
      </c>
      <c r="Y2381" s="72">
        <f t="shared" ca="1" si="124"/>
        <v>19337.204861739003</v>
      </c>
      <c r="Z2381" s="16">
        <v>19350.000918999998</v>
      </c>
      <c r="AA2381" s="36">
        <f t="shared" ca="1" si="125"/>
        <v>-6.6129491748141667E-4</v>
      </c>
      <c r="AB2381" s="72"/>
      <c r="AC2381" s="16"/>
      <c r="AD2381" s="36"/>
      <c r="AE2381" s="34">
        <f t="shared" si="148"/>
        <v>7</v>
      </c>
      <c r="AH2381" s="25">
        <f t="shared" ca="1" si="7"/>
        <v>1</v>
      </c>
      <c r="AI2381" s="15">
        <f t="shared" ca="1" si="8"/>
        <v>16.115537760162159</v>
      </c>
      <c r="AJ2381" s="15">
        <f t="shared" ca="1" si="9"/>
        <v>15.499263999237625</v>
      </c>
      <c r="AK2381" s="17">
        <f t="shared" ca="1" si="10"/>
        <v>5.0618238446777798E-2</v>
      </c>
      <c r="AL2381" s="17">
        <f t="shared" ca="1" si="11"/>
        <v>5.0308355065885893E-2</v>
      </c>
      <c r="AM2381" s="26">
        <f t="shared" ca="1" si="12"/>
        <v>1</v>
      </c>
      <c r="AN2381" s="26">
        <f t="shared" ca="1" si="13"/>
        <v>1</v>
      </c>
      <c r="AO2381" s="25">
        <f t="shared" si="20"/>
        <v>0</v>
      </c>
      <c r="AP2381" s="26">
        <f t="shared" si="21"/>
        <v>0</v>
      </c>
      <c r="AQ2381" s="25">
        <f t="shared" si="22"/>
        <v>1</v>
      </c>
      <c r="AR2381" s="26">
        <f t="shared" si="23"/>
        <v>0</v>
      </c>
      <c r="AT2381" s="74"/>
      <c r="AU2381">
        <f t="shared" si="121"/>
        <v>96750.004594999991</v>
      </c>
      <c r="AY2381">
        <v>3870</v>
      </c>
      <c r="AZ2381">
        <v>4317.5</v>
      </c>
      <c r="BA2381">
        <f t="shared" si="107"/>
        <v>43175</v>
      </c>
      <c r="BL2381" s="16">
        <v>17.27</v>
      </c>
      <c r="BM2381">
        <f t="shared" si="108"/>
        <v>172.7</v>
      </c>
    </row>
    <row r="2382" spans="1:65" x14ac:dyDescent="0.2">
      <c r="A2382" s="40">
        <v>41527</v>
      </c>
      <c r="B2382" s="13">
        <v>15.15</v>
      </c>
      <c r="C2382" s="14">
        <v>16.350000000000001</v>
      </c>
      <c r="D2382" s="31">
        <f t="shared" si="14"/>
        <v>391.72285212709357</v>
      </c>
      <c r="E2382" s="31">
        <f t="shared" si="15"/>
        <v>807.38938141767972</v>
      </c>
      <c r="F2382" s="16">
        <f t="shared" si="0"/>
        <v>1199.1122335447733</v>
      </c>
      <c r="G2382" s="16">
        <f t="shared" si="1"/>
        <v>15.957987134646341</v>
      </c>
      <c r="H2382" s="17">
        <f t="shared" si="2"/>
        <v>7.3394495412844041E-2</v>
      </c>
      <c r="I2382">
        <v>14.53</v>
      </c>
      <c r="J2382" s="32">
        <f t="shared" si="16"/>
        <v>0.96871696805250895</v>
      </c>
      <c r="K2382" s="72">
        <f t="shared" ca="1" si="83"/>
        <v>238.80517579648486</v>
      </c>
      <c r="L2382" s="16">
        <v>239.199997</v>
      </c>
      <c r="M2382" s="21">
        <f t="shared" ca="1" si="84"/>
        <v>-1.6505903364001117E-3</v>
      </c>
      <c r="N2382" s="72"/>
      <c r="O2382" s="16"/>
      <c r="P2382" s="21"/>
      <c r="Q2382" s="33">
        <f t="shared" si="17"/>
        <v>1.031283031947491</v>
      </c>
      <c r="R2382" s="5">
        <f t="shared" ca="1" si="109"/>
        <v>27.249688916509225</v>
      </c>
      <c r="S2382" s="16">
        <v>26.559999000000001</v>
      </c>
      <c r="T2382" s="75">
        <f t="shared" ca="1" si="110"/>
        <v>2.5967241810107886E-2</v>
      </c>
      <c r="U2382" s="5">
        <f t="shared" ca="1" si="122"/>
        <v>51.685671581770052</v>
      </c>
      <c r="V2382" s="85">
        <v>52.24</v>
      </c>
      <c r="W2382" s="36">
        <f t="shared" ca="1" si="123"/>
        <v>-1.0611187178980668E-2</v>
      </c>
      <c r="X2382" s="32">
        <f t="shared" si="18"/>
        <v>0.93743393610501791</v>
      </c>
      <c r="Y2382" s="72">
        <f t="shared" ca="1" si="124"/>
        <v>18126.159049031292</v>
      </c>
      <c r="Z2382" s="16">
        <v>17950.000853000001</v>
      </c>
      <c r="AA2382" s="36">
        <f t="shared" ca="1" si="125"/>
        <v>9.8138266105903312E-3</v>
      </c>
      <c r="AB2382" s="72"/>
      <c r="AC2382" s="16"/>
      <c r="AD2382" s="36"/>
      <c r="AE2382" s="34">
        <f t="shared" si="148"/>
        <v>6</v>
      </c>
      <c r="AH2382" s="25">
        <f t="shared" ca="1" si="7"/>
        <v>1</v>
      </c>
      <c r="AI2382" s="15">
        <f t="shared" ca="1" si="8"/>
        <v>16.17847083041864</v>
      </c>
      <c r="AJ2382" s="15">
        <f t="shared" ca="1" si="9"/>
        <v>15.49959781254479</v>
      </c>
      <c r="AK2382" s="17">
        <f t="shared" ca="1" si="10"/>
        <v>5.6881875652867064E-2</v>
      </c>
      <c r="AL2382" s="17">
        <f t="shared" ca="1" si="11"/>
        <v>5.0288139234316846E-2</v>
      </c>
      <c r="AM2382" s="26">
        <f t="shared" ca="1" si="12"/>
        <v>1</v>
      </c>
      <c r="AN2382" s="26">
        <f t="shared" ca="1" si="13"/>
        <v>1</v>
      </c>
      <c r="AO2382" s="25">
        <f t="shared" si="20"/>
        <v>0</v>
      </c>
      <c r="AP2382" s="26">
        <f t="shared" si="21"/>
        <v>0</v>
      </c>
      <c r="AQ2382" s="25">
        <f t="shared" si="22"/>
        <v>1</v>
      </c>
      <c r="AR2382" s="26">
        <f t="shared" si="23"/>
        <v>0</v>
      </c>
      <c r="AT2382" s="74"/>
      <c r="AU2382">
        <f t="shared" si="121"/>
        <v>89750.00426500001</v>
      </c>
      <c r="AY2382">
        <v>3590</v>
      </c>
      <c r="AZ2382">
        <v>4000</v>
      </c>
      <c r="BA2382">
        <f t="shared" si="107"/>
        <v>40000</v>
      </c>
      <c r="BL2382" s="16">
        <v>16</v>
      </c>
      <c r="BM2382">
        <f t="shared" si="108"/>
        <v>160</v>
      </c>
    </row>
    <row r="2383" spans="1:65" x14ac:dyDescent="0.2">
      <c r="A2383" s="40">
        <v>41528</v>
      </c>
      <c r="B2383" s="13">
        <v>14.55</v>
      </c>
      <c r="C2383" s="14">
        <v>15.75</v>
      </c>
      <c r="D2383" s="31">
        <f t="shared" si="14"/>
        <v>326.43571010591131</v>
      </c>
      <c r="E2383" s="31">
        <f t="shared" si="15"/>
        <v>867.88480659327058</v>
      </c>
      <c r="F2383" s="16">
        <f t="shared" si="0"/>
        <v>1194.320516699182</v>
      </c>
      <c r="G2383" s="16">
        <f t="shared" si="1"/>
        <v>15.422011954370738</v>
      </c>
      <c r="H2383" s="17">
        <f t="shared" si="2"/>
        <v>7.6190476190476142E-2</v>
      </c>
      <c r="I2383">
        <v>13.82</v>
      </c>
      <c r="J2383" s="32">
        <f t="shared" si="16"/>
        <v>0.96255151964005847</v>
      </c>
      <c r="K2383" s="72">
        <f t="shared" ca="1" si="83"/>
        <v>229.85291383605616</v>
      </c>
      <c r="L2383" s="16">
        <v>231.520004</v>
      </c>
      <c r="M2383" s="21">
        <f t="shared" ca="1" si="84"/>
        <v>-7.2006311987790044E-3</v>
      </c>
      <c r="N2383" s="72"/>
      <c r="O2383" s="16"/>
      <c r="P2383" s="21"/>
      <c r="Q2383" s="33">
        <f t="shared" si="17"/>
        <v>1.0374484803599415</v>
      </c>
      <c r="R2383" s="5">
        <f t="shared" ca="1" si="109"/>
        <v>28.268970659514302</v>
      </c>
      <c r="S2383" s="16">
        <v>27.41</v>
      </c>
      <c r="T2383" s="75">
        <f t="shared" ca="1" si="110"/>
        <v>3.1337856968781545E-2</v>
      </c>
      <c r="U2383" s="5">
        <f t="shared" ca="1" si="122"/>
        <v>53.619385693138831</v>
      </c>
      <c r="V2383" s="85">
        <v>53.92</v>
      </c>
      <c r="W2383" s="36">
        <f t="shared" ca="1" si="123"/>
        <v>-5.5751911509861023E-3</v>
      </c>
      <c r="X2383" s="32">
        <f t="shared" si="18"/>
        <v>0.92510303928011695</v>
      </c>
      <c r="Y2383" s="72">
        <f t="shared" ca="1" si="124"/>
        <v>16767.461234997103</v>
      </c>
      <c r="Z2383" s="16">
        <v>16825.000799000001</v>
      </c>
      <c r="AA2383" s="36">
        <f t="shared" ca="1" si="125"/>
        <v>-3.4198847709010593E-3</v>
      </c>
      <c r="AB2383" s="72"/>
      <c r="AC2383" s="16"/>
      <c r="AD2383" s="36"/>
      <c r="AE2383" s="34">
        <f t="shared" si="148"/>
        <v>5</v>
      </c>
      <c r="AH2383" s="25">
        <f t="shared" ca="1" si="7"/>
        <v>1</v>
      </c>
      <c r="AI2383" s="15">
        <f t="shared" ca="1" si="8"/>
        <v>16.222159628800462</v>
      </c>
      <c r="AJ2383" s="15">
        <f t="shared" ca="1" si="9"/>
        <v>15.496182292761121</v>
      </c>
      <c r="AK2383" s="17">
        <f t="shared" ca="1" si="10"/>
        <v>6.2025991845141924E-2</v>
      </c>
      <c r="AL2383" s="17">
        <f t="shared" ca="1" si="11"/>
        <v>5.1523398228196529E-2</v>
      </c>
      <c r="AM2383" s="26">
        <f t="shared" ca="1" si="12"/>
        <v>1</v>
      </c>
      <c r="AN2383" s="26">
        <f t="shared" ca="1" si="13"/>
        <v>1</v>
      </c>
      <c r="AO2383" s="25">
        <f t="shared" si="20"/>
        <v>0</v>
      </c>
      <c r="AP2383" s="26">
        <f t="shared" si="21"/>
        <v>0</v>
      </c>
      <c r="AQ2383" s="25">
        <f t="shared" si="22"/>
        <v>1</v>
      </c>
      <c r="AR2383" s="26">
        <f t="shared" si="23"/>
        <v>0</v>
      </c>
      <c r="AT2383" s="74"/>
      <c r="AU2383">
        <f t="shared" si="121"/>
        <v>84125.003995000006</v>
      </c>
      <c r="AY2383">
        <v>3365</v>
      </c>
      <c r="AZ2383">
        <v>3735</v>
      </c>
      <c r="BA2383">
        <f t="shared" si="107"/>
        <v>37350</v>
      </c>
      <c r="BL2383" s="16">
        <v>14.94</v>
      </c>
      <c r="BM2383">
        <f t="shared" si="108"/>
        <v>149.4</v>
      </c>
    </row>
    <row r="2384" spans="1:65" x14ac:dyDescent="0.2">
      <c r="A2384" s="40">
        <v>41529</v>
      </c>
      <c r="B2384" s="13">
        <v>14.8</v>
      </c>
      <c r="C2384" s="14">
        <v>15.8</v>
      </c>
      <c r="D2384" s="31">
        <f t="shared" si="14"/>
        <v>261.14856808472905</v>
      </c>
      <c r="E2384" s="31">
        <f t="shared" si="15"/>
        <v>928.19769017474368</v>
      </c>
      <c r="F2384" s="16">
        <f t="shared" si="0"/>
        <v>1189.3462582594727</v>
      </c>
      <c r="G2384" s="16">
        <f t="shared" si="1"/>
        <v>15.580426796426046</v>
      </c>
      <c r="H2384" s="17">
        <f t="shared" si="2"/>
        <v>6.3291139240506333E-2</v>
      </c>
      <c r="I2384">
        <v>14.29</v>
      </c>
      <c r="J2384" s="32">
        <f t="shared" si="16"/>
        <v>1.0060642861201099</v>
      </c>
      <c r="K2384" s="72">
        <f t="shared" ca="1" si="83"/>
        <v>231.23738020211661</v>
      </c>
      <c r="L2384" s="16">
        <v>235.199997</v>
      </c>
      <c r="M2384" s="21">
        <f t="shared" ca="1" si="84"/>
        <v>-1.6847860750114657E-2</v>
      </c>
      <c r="N2384" s="72"/>
      <c r="O2384" s="16"/>
      <c r="P2384" s="21"/>
      <c r="Q2384" s="33">
        <f t="shared" si="17"/>
        <v>0.99393571387989021</v>
      </c>
      <c r="R2384" s="5">
        <f t="shared" ca="1" si="109"/>
        <v>28.09636902657126</v>
      </c>
      <c r="S2384" s="16">
        <v>26.940000999999999</v>
      </c>
      <c r="T2384" s="75">
        <f t="shared" ca="1" si="110"/>
        <v>4.2923830127967008E-2</v>
      </c>
      <c r="U2384" s="5">
        <f t="shared" ca="1" si="122"/>
        <v>53.292397845913491</v>
      </c>
      <c r="V2384" s="85">
        <v>53</v>
      </c>
      <c r="W2384" s="36">
        <f t="shared" ca="1" si="123"/>
        <v>5.516940488933802E-3</v>
      </c>
      <c r="X2384" s="32">
        <f t="shared" si="18"/>
        <v>1.0121285722402196</v>
      </c>
      <c r="Y2384" s="72">
        <f t="shared" ca="1" si="124"/>
        <v>16969.709696653939</v>
      </c>
      <c r="Z2384" s="16">
        <v>17350.000823999999</v>
      </c>
      <c r="AA2384" s="36">
        <f t="shared" ca="1" si="125"/>
        <v>-2.1918795924205862E-2</v>
      </c>
      <c r="AB2384" s="72"/>
      <c r="AC2384" s="16"/>
      <c r="AD2384" s="36"/>
      <c r="AE2384" s="34">
        <f t="shared" si="148"/>
        <v>4</v>
      </c>
      <c r="AH2384" s="25">
        <f t="shared" ca="1" si="7"/>
        <v>1</v>
      </c>
      <c r="AI2384" s="15">
        <f t="shared" ca="1" si="8"/>
        <v>16.276726473861299</v>
      </c>
      <c r="AJ2384" s="15">
        <f t="shared" ca="1" si="9"/>
        <v>15.483715699901106</v>
      </c>
      <c r="AK2384" s="17">
        <f t="shared" ca="1" si="10"/>
        <v>6.4502340313051562E-2</v>
      </c>
      <c r="AL2384" s="17">
        <f t="shared" ca="1" si="11"/>
        <v>5.2883247785360764E-2</v>
      </c>
      <c r="AM2384" s="26">
        <f t="shared" ca="1" si="12"/>
        <v>1</v>
      </c>
      <c r="AN2384" s="26">
        <f t="shared" ca="1" si="13"/>
        <v>1</v>
      </c>
      <c r="AO2384" s="25">
        <f t="shared" si="20"/>
        <v>0</v>
      </c>
      <c r="AP2384" s="26">
        <f t="shared" si="21"/>
        <v>0</v>
      </c>
      <c r="AQ2384" s="25">
        <f t="shared" si="22"/>
        <v>1</v>
      </c>
      <c r="AR2384" s="26">
        <f t="shared" si="23"/>
        <v>0</v>
      </c>
      <c r="AT2384" s="74"/>
      <c r="AU2384">
        <f t="shared" si="121"/>
        <v>86750.004119999998</v>
      </c>
      <c r="AY2384">
        <v>3470</v>
      </c>
      <c r="AZ2384">
        <v>3872.5</v>
      </c>
      <c r="BA2384">
        <f t="shared" si="107"/>
        <v>38725</v>
      </c>
      <c r="BL2384" s="16">
        <v>15.49</v>
      </c>
      <c r="BM2384">
        <f t="shared" si="108"/>
        <v>154.9</v>
      </c>
    </row>
    <row r="2385" spans="1:65" x14ac:dyDescent="0.2">
      <c r="A2385" s="40">
        <v>41530</v>
      </c>
      <c r="B2385" s="13">
        <v>14.8</v>
      </c>
      <c r="C2385" s="14">
        <v>15.8</v>
      </c>
      <c r="D2385" s="31">
        <f t="shared" si="14"/>
        <v>195.86142606354679</v>
      </c>
      <c r="E2385" s="31">
        <f t="shared" si="15"/>
        <v>989.35273459964856</v>
      </c>
      <c r="F2385" s="16">
        <f t="shared" si="0"/>
        <v>1185.2141606631953</v>
      </c>
      <c r="G2385" s="16">
        <f t="shared" si="1"/>
        <v>15.634745961899451</v>
      </c>
      <c r="H2385" s="17">
        <f t="shared" si="2"/>
        <v>6.3291139240506333E-2</v>
      </c>
      <c r="I2385">
        <v>14.16</v>
      </c>
      <c r="J2385" s="32">
        <f t="shared" si="16"/>
        <v>1</v>
      </c>
      <c r="K2385" s="72">
        <f t="shared" ca="1" si="83"/>
        <v>231.22795311747328</v>
      </c>
      <c r="L2385" s="16">
        <v>231.679993</v>
      </c>
      <c r="M2385" s="21">
        <f t="shared" ca="1" si="84"/>
        <v>-1.9511390546645923E-3</v>
      </c>
      <c r="N2385" s="72"/>
      <c r="O2385" s="16"/>
      <c r="P2385" s="21"/>
      <c r="Q2385" s="33">
        <f t="shared" si="17"/>
        <v>1</v>
      </c>
      <c r="R2385" s="5">
        <f t="shared" ca="1" si="109"/>
        <v>28.095198568790263</v>
      </c>
      <c r="S2385" s="16">
        <v>27.379999000000002</v>
      </c>
      <c r="T2385" s="75">
        <f t="shared" ca="1" si="110"/>
        <v>2.6121241596475633E-2</v>
      </c>
      <c r="U2385" s="5">
        <f t="shared" ca="1" si="122"/>
        <v>53.290573357580158</v>
      </c>
      <c r="V2385" s="85">
        <v>53.97</v>
      </c>
      <c r="W2385" s="36">
        <f t="shared" ca="1" si="123"/>
        <v>-1.2588968731143992E-2</v>
      </c>
      <c r="X2385" s="32">
        <f t="shared" si="18"/>
        <v>1</v>
      </c>
      <c r="Y2385" s="72">
        <f t="shared" ca="1" si="124"/>
        <v>16968.592866943927</v>
      </c>
      <c r="Z2385" s="16">
        <v>16830.000799000001</v>
      </c>
      <c r="AA2385" s="36">
        <f t="shared" ca="1" si="125"/>
        <v>8.2348224221213788E-3</v>
      </c>
      <c r="AB2385" s="72"/>
      <c r="AC2385" s="16"/>
      <c r="AD2385" s="36"/>
      <c r="AE2385" s="34">
        <f t="shared" si="148"/>
        <v>3</v>
      </c>
      <c r="AH2385" s="25">
        <f t="shared" ca="1" si="7"/>
        <v>1</v>
      </c>
      <c r="AI2385" s="15">
        <f t="shared" ca="1" si="8"/>
        <v>16.318377599943979</v>
      </c>
      <c r="AJ2385" s="15">
        <f t="shared" ca="1" si="9"/>
        <v>15.484563162386458</v>
      </c>
      <c r="AK2385" s="17">
        <f t="shared" ca="1" si="10"/>
        <v>6.547231945849992E-2</v>
      </c>
      <c r="AL2385" s="17">
        <f t="shared" ca="1" si="11"/>
        <v>5.3704725698806868E-2</v>
      </c>
      <c r="AM2385" s="26">
        <f t="shared" ca="1" si="12"/>
        <v>1</v>
      </c>
      <c r="AN2385" s="26">
        <f t="shared" ca="1" si="13"/>
        <v>1</v>
      </c>
      <c r="AO2385" s="25">
        <f t="shared" si="20"/>
        <v>0</v>
      </c>
      <c r="AP2385" s="26">
        <f t="shared" si="21"/>
        <v>0</v>
      </c>
      <c r="AQ2385" s="25">
        <f t="shared" si="22"/>
        <v>1</v>
      </c>
      <c r="AR2385" s="26">
        <f t="shared" si="23"/>
        <v>0</v>
      </c>
      <c r="AT2385" s="74"/>
      <c r="AU2385">
        <f t="shared" si="121"/>
        <v>84150.003995000006</v>
      </c>
      <c r="AY2385">
        <v>3366</v>
      </c>
      <c r="AZ2385">
        <v>3772.5</v>
      </c>
      <c r="BA2385">
        <f t="shared" si="107"/>
        <v>37725</v>
      </c>
      <c r="BL2385" s="16">
        <v>15.09</v>
      </c>
      <c r="BM2385">
        <f t="shared" si="108"/>
        <v>150.9</v>
      </c>
    </row>
    <row r="2386" spans="1:65" x14ac:dyDescent="0.2">
      <c r="A2386" s="40">
        <v>41533</v>
      </c>
      <c r="B2386" s="13">
        <v>14.7</v>
      </c>
      <c r="C2386" s="14">
        <v>15.55</v>
      </c>
      <c r="D2386" s="31">
        <f t="shared" si="14"/>
        <v>130.57428404236452</v>
      </c>
      <c r="E2386" s="31">
        <f t="shared" si="15"/>
        <v>1050.5077790245534</v>
      </c>
      <c r="F2386" s="16">
        <f t="shared" si="0"/>
        <v>1181.082063066918</v>
      </c>
      <c r="G2386" s="16">
        <f t="shared" si="1"/>
        <v>15.456028425198664</v>
      </c>
      <c r="H2386" s="17">
        <f t="shared" si="2"/>
        <v>5.4662379421221985E-2</v>
      </c>
      <c r="I2386">
        <v>14.42</v>
      </c>
      <c r="J2386" s="32">
        <f t="shared" si="16"/>
        <v>0.9851226873958282</v>
      </c>
      <c r="K2386" s="72">
        <f t="shared" ca="1" si="83"/>
        <v>227.77861611976934</v>
      </c>
      <c r="L2386" s="16">
        <v>229.279999</v>
      </c>
      <c r="M2386" s="21">
        <f t="shared" ca="1" si="84"/>
        <v>-6.5482505529436295E-3</v>
      </c>
      <c r="N2386" s="72"/>
      <c r="O2386" s="16"/>
      <c r="P2386" s="21"/>
      <c r="Q2386" s="33">
        <f t="shared" si="17"/>
        <v>1.0148773126041717</v>
      </c>
      <c r="R2386" s="5">
        <f t="shared" ca="1" si="109"/>
        <v>28.511991799012286</v>
      </c>
      <c r="S2386" s="16">
        <v>27.66</v>
      </c>
      <c r="T2386" s="75">
        <f t="shared" ca="1" si="110"/>
        <v>3.0802306544189646E-2</v>
      </c>
      <c r="U2386" s="5">
        <f t="shared" ca="1" si="122"/>
        <v>54.081542307851223</v>
      </c>
      <c r="V2386" s="85">
        <v>54.29</v>
      </c>
      <c r="W2386" s="36">
        <f t="shared" ca="1" si="123"/>
        <v>-3.8397069837682193E-3</v>
      </c>
      <c r="X2386" s="32">
        <f t="shared" si="18"/>
        <v>0.97024537479165651</v>
      </c>
      <c r="Y2386" s="72">
        <f t="shared" ca="1" si="124"/>
        <v>16462.615218329505</v>
      </c>
      <c r="Z2386" s="16">
        <v>16560.000787000001</v>
      </c>
      <c r="AA2386" s="36">
        <f t="shared" ca="1" si="125"/>
        <v>-5.8807707755029557E-3</v>
      </c>
      <c r="AB2386" s="72"/>
      <c r="AC2386" s="16"/>
      <c r="AD2386" s="36"/>
      <c r="AE2386" s="34">
        <f t="shared" si="148"/>
        <v>2</v>
      </c>
      <c r="AH2386" s="25" t="str">
        <f t="shared" ca="1" si="7"/>
        <v>-</v>
      </c>
      <c r="AI2386" s="15">
        <f t="shared" ca="1" si="8"/>
        <v>16.316821659797803</v>
      </c>
      <c r="AJ2386" s="15">
        <f t="shared" ca="1" si="9"/>
        <v>15.48340407187024</v>
      </c>
      <c r="AK2386" s="17">
        <f t="shared" ca="1" si="10"/>
        <v>6.5058906504894057E-2</v>
      </c>
      <c r="AL2386" s="17">
        <f t="shared" ca="1" si="11"/>
        <v>5.3500697583364953E-2</v>
      </c>
      <c r="AM2386" s="26">
        <f t="shared" ca="1" si="12"/>
        <v>1</v>
      </c>
      <c r="AN2386" s="26">
        <f t="shared" ca="1" si="13"/>
        <v>1</v>
      </c>
      <c r="AO2386" s="25">
        <f t="shared" si="20"/>
        <v>0</v>
      </c>
      <c r="AP2386" s="26">
        <f t="shared" si="21"/>
        <v>0</v>
      </c>
      <c r="AQ2386" s="25">
        <f t="shared" si="22"/>
        <v>0</v>
      </c>
      <c r="AR2386" s="26">
        <f t="shared" si="23"/>
        <v>0</v>
      </c>
      <c r="AT2386" s="74"/>
      <c r="AU2386">
        <f t="shared" si="121"/>
        <v>82800.003935000001</v>
      </c>
      <c r="AY2386">
        <v>3312</v>
      </c>
      <c r="AZ2386">
        <v>3720.0000000000005</v>
      </c>
      <c r="BA2386">
        <f t="shared" si="107"/>
        <v>37200.000000000007</v>
      </c>
      <c r="BL2386" s="16">
        <v>14.88</v>
      </c>
      <c r="BM2386">
        <f t="shared" si="108"/>
        <v>148.80000000000001</v>
      </c>
    </row>
    <row r="2387" spans="1:65" x14ac:dyDescent="0.2">
      <c r="A2387" s="44">
        <v>41534</v>
      </c>
      <c r="B2387" s="45">
        <v>14.65</v>
      </c>
      <c r="C2387" s="54">
        <v>15.45</v>
      </c>
      <c r="D2387" s="31">
        <f t="shared" si="14"/>
        <v>65.287142021182262</v>
      </c>
      <c r="E2387" s="31">
        <f t="shared" si="15"/>
        <v>1112.2261705172466</v>
      </c>
      <c r="F2387" s="31">
        <f t="shared" si="0"/>
        <v>1177.5133125384289</v>
      </c>
      <c r="G2387" s="31">
        <f t="shared" si="1"/>
        <v>15.405644056792569</v>
      </c>
      <c r="H2387" s="55">
        <f t="shared" si="2"/>
        <v>5.1779935275080846E-2</v>
      </c>
      <c r="I2387" s="1">
        <v>14.53</v>
      </c>
      <c r="J2387" s="32">
        <f t="shared" si="16"/>
        <v>0.99372840369584448</v>
      </c>
      <c r="K2387" s="72">
        <f t="shared" ca="1" si="83"/>
        <v>226.34085275351563</v>
      </c>
      <c r="L2387" s="31">
        <v>226.88000500000001</v>
      </c>
      <c r="M2387" s="21">
        <f t="shared" ca="1" si="84"/>
        <v>-2.3763762103424556E-3</v>
      </c>
      <c r="N2387" s="72"/>
      <c r="O2387" s="16"/>
      <c r="P2387" s="21"/>
      <c r="Q2387" s="33">
        <f t="shared" si="17"/>
        <v>1.0062715963041555</v>
      </c>
      <c r="R2387" s="5">
        <f t="shared" ca="1" si="109"/>
        <v>28.689612280097037</v>
      </c>
      <c r="S2387" s="31">
        <v>27.950001</v>
      </c>
      <c r="T2387" s="75">
        <f t="shared" ca="1" si="110"/>
        <v>2.6461941096067837E-2</v>
      </c>
      <c r="U2387" s="5">
        <f t="shared" ca="1" si="122"/>
        <v>54.418856791784087</v>
      </c>
      <c r="V2387" s="85">
        <v>54.91</v>
      </c>
      <c r="W2387" s="36">
        <f t="shared" ca="1" si="123"/>
        <v>-8.9445129888164193E-3</v>
      </c>
      <c r="X2387" s="32">
        <f t="shared" si="18"/>
        <v>0.98745680739168895</v>
      </c>
      <c r="Y2387" s="72">
        <f t="shared" ca="1" si="124"/>
        <v>16255.051598574531</v>
      </c>
      <c r="Z2387" s="16">
        <v>16170.000768</v>
      </c>
      <c r="AA2387" s="36">
        <f t="shared" ca="1" si="125"/>
        <v>5.2597913750780335E-3</v>
      </c>
      <c r="AB2387" s="72"/>
      <c r="AC2387" s="16"/>
      <c r="AD2387" s="36"/>
      <c r="AE2387" s="81">
        <f t="shared" si="148"/>
        <v>1</v>
      </c>
      <c r="AH2387" s="25" t="str">
        <f t="shared" ca="1" si="7"/>
        <v>-</v>
      </c>
      <c r="AI2387" s="15">
        <f t="shared" ca="1" si="8"/>
        <v>16.314750968591085</v>
      </c>
      <c r="AJ2387" s="15">
        <f t="shared" ca="1" si="9"/>
        <v>15.492854080275626</v>
      </c>
      <c r="AK2387" s="17">
        <f t="shared" ca="1" si="10"/>
        <v>6.3768260796772613E-2</v>
      </c>
      <c r="AL2387" s="17">
        <f t="shared" ca="1" si="11"/>
        <v>5.2698481999595967E-2</v>
      </c>
      <c r="AM2387" s="26">
        <f t="shared" ca="1" si="12"/>
        <v>1</v>
      </c>
      <c r="AN2387" s="26">
        <f t="shared" ca="1" si="13"/>
        <v>1</v>
      </c>
      <c r="AO2387" s="25">
        <f t="shared" si="20"/>
        <v>0</v>
      </c>
      <c r="AP2387" s="26">
        <f t="shared" si="21"/>
        <v>0</v>
      </c>
      <c r="AQ2387" s="25">
        <f t="shared" si="22"/>
        <v>0</v>
      </c>
      <c r="AR2387" s="26">
        <f t="shared" si="23"/>
        <v>0</v>
      </c>
      <c r="AT2387" s="74"/>
      <c r="AU2387">
        <f t="shared" si="121"/>
        <v>80850.003840000005</v>
      </c>
      <c r="AY2387">
        <v>3234</v>
      </c>
      <c r="AZ2387">
        <v>3627.5</v>
      </c>
      <c r="BA2387">
        <f t="shared" si="107"/>
        <v>36275</v>
      </c>
      <c r="BL2387" s="16">
        <v>14.51</v>
      </c>
      <c r="BM2387">
        <f t="shared" si="108"/>
        <v>145.1</v>
      </c>
    </row>
    <row r="2388" spans="1:65" x14ac:dyDescent="0.2">
      <c r="A2388" s="41">
        <v>41535</v>
      </c>
      <c r="B2388" s="13">
        <v>14.7</v>
      </c>
      <c r="C2388" s="14">
        <v>15.9</v>
      </c>
      <c r="D2388" s="31">
        <f t="shared" si="14"/>
        <v>1174.132748550277</v>
      </c>
      <c r="E2388" s="31">
        <f t="shared" si="15"/>
        <v>0</v>
      </c>
      <c r="F2388" s="31">
        <f t="shared" si="0"/>
        <v>1174.132748550277</v>
      </c>
      <c r="G2388" s="31">
        <f t="shared" si="1"/>
        <v>14.7</v>
      </c>
      <c r="H2388" s="55">
        <f t="shared" si="2"/>
        <v>7.5471698113207641E-2</v>
      </c>
      <c r="I2388" s="1">
        <v>13.59</v>
      </c>
      <c r="J2388" s="32">
        <f t="shared" si="16"/>
        <v>0.95145631067961178</v>
      </c>
      <c r="K2388" s="72">
        <f t="shared" ca="1" si="83"/>
        <v>215.34465318900504</v>
      </c>
      <c r="L2388" s="31">
        <v>218.39999399999999</v>
      </c>
      <c r="M2388" s="21">
        <f t="shared" ca="1" si="84"/>
        <v>-1.3989656112330062E-2</v>
      </c>
      <c r="N2388" s="72"/>
      <c r="O2388" s="16"/>
      <c r="P2388" s="21"/>
      <c r="Q2388" s="33">
        <f t="shared" si="17"/>
        <v>1.0485436893203883</v>
      </c>
      <c r="R2388" s="5">
        <f t="shared" ca="1" si="109"/>
        <v>30.081058715795074</v>
      </c>
      <c r="S2388" s="16">
        <v>28.950001</v>
      </c>
      <c r="T2388" s="75">
        <f t="shared" ca="1" si="110"/>
        <v>3.9069349800543121E-2</v>
      </c>
      <c r="U2388" s="5">
        <f t="shared" ca="1" si="122"/>
        <v>57.058595376438703</v>
      </c>
      <c r="V2388" s="85">
        <v>57.03</v>
      </c>
      <c r="W2388" s="36">
        <f t="shared" ca="1" si="123"/>
        <v>5.0140937118537071E-4</v>
      </c>
      <c r="X2388" s="32">
        <f t="shared" si="18"/>
        <v>0.90291262135922346</v>
      </c>
      <c r="Y2388" s="72">
        <f t="shared" ca="1" si="124"/>
        <v>14675.925317046862</v>
      </c>
      <c r="Z2388" s="16">
        <v>14970.000711000001</v>
      </c>
      <c r="AA2388" s="36">
        <f t="shared" ca="1" si="125"/>
        <v>-1.9644313960322742E-2</v>
      </c>
      <c r="AB2388" s="72"/>
      <c r="AC2388" s="16"/>
      <c r="AD2388" s="36"/>
      <c r="AE2388" s="34">
        <v>20</v>
      </c>
      <c r="AH2388" s="25" t="str">
        <f t="shared" ca="1" si="7"/>
        <v>-</v>
      </c>
      <c r="AI2388" s="15">
        <f t="shared" ca="1" si="8"/>
        <v>16.25898764036938</v>
      </c>
      <c r="AJ2388" s="15">
        <f t="shared" ca="1" si="9"/>
        <v>15.488805359916199</v>
      </c>
      <c r="AK2388" s="17">
        <f t="shared" ca="1" si="10"/>
        <v>6.4114461246833218E-2</v>
      </c>
      <c r="AL2388" s="17">
        <f t="shared" ca="1" si="11"/>
        <v>5.4234325407120546E-2</v>
      </c>
      <c r="AM2388" s="26">
        <f t="shared" ca="1" si="12"/>
        <v>1</v>
      </c>
      <c r="AN2388" s="26">
        <f t="shared" ca="1" si="13"/>
        <v>1</v>
      </c>
      <c r="AO2388" s="25">
        <f t="shared" si="20"/>
        <v>0</v>
      </c>
      <c r="AP2388" s="26">
        <f t="shared" si="21"/>
        <v>0</v>
      </c>
      <c r="AQ2388" s="25">
        <f t="shared" si="22"/>
        <v>0</v>
      </c>
      <c r="AR2388" s="26">
        <f t="shared" si="23"/>
        <v>0</v>
      </c>
      <c r="AT2388" s="74"/>
      <c r="AU2388">
        <f t="shared" si="121"/>
        <v>74850.003555000003</v>
      </c>
      <c r="AY2388">
        <v>2994</v>
      </c>
      <c r="AZ2388">
        <v>3370.0000000000005</v>
      </c>
      <c r="BA2388">
        <f t="shared" si="107"/>
        <v>33700.000000000007</v>
      </c>
      <c r="BL2388" s="16">
        <v>13.48</v>
      </c>
      <c r="BM2388">
        <f t="shared" si="108"/>
        <v>134.80000000000001</v>
      </c>
    </row>
    <row r="2389" spans="1:65" x14ac:dyDescent="0.2">
      <c r="A2389" s="40">
        <v>41536</v>
      </c>
      <c r="B2389" s="13">
        <v>14.75</v>
      </c>
      <c r="C2389" s="14">
        <v>15.9</v>
      </c>
      <c r="D2389" s="31">
        <f t="shared" si="14"/>
        <v>1115.4261111227631</v>
      </c>
      <c r="E2389" s="31">
        <f t="shared" si="15"/>
        <v>54.275947810342991</v>
      </c>
      <c r="F2389" s="31">
        <f t="shared" si="0"/>
        <v>1169.7020589331062</v>
      </c>
      <c r="G2389" s="31">
        <f t="shared" si="1"/>
        <v>14.803361742424244</v>
      </c>
      <c r="H2389" s="55">
        <f t="shared" si="2"/>
        <v>7.2327044025157217E-2</v>
      </c>
      <c r="I2389" s="1">
        <v>13.16</v>
      </c>
      <c r="J2389" s="32">
        <f t="shared" si="16"/>
        <v>1.0032312925170068</v>
      </c>
      <c r="K2389" s="72">
        <f t="shared" ca="1" si="83"/>
        <v>216.0316872173573</v>
      </c>
      <c r="L2389" s="31">
        <v>217.279999</v>
      </c>
      <c r="M2389" s="21">
        <f t="shared" ca="1" si="84"/>
        <v>-5.7451757565716022E-3</v>
      </c>
      <c r="N2389" s="72"/>
      <c r="O2389" s="16"/>
      <c r="P2389" s="21"/>
      <c r="Q2389" s="33">
        <f t="shared" si="17"/>
        <v>0.99676870748299307</v>
      </c>
      <c r="R2389" s="5">
        <f t="shared" ca="1" si="109"/>
        <v>29.982608927773231</v>
      </c>
      <c r="S2389" s="16">
        <v>29.1</v>
      </c>
      <c r="T2389" s="75">
        <f t="shared" ca="1" si="110"/>
        <v>3.0330203703547425E-2</v>
      </c>
      <c r="U2389" s="5">
        <f t="shared" ca="1" si="122"/>
        <v>56.872275250520069</v>
      </c>
      <c r="V2389" s="85">
        <v>57.25</v>
      </c>
      <c r="W2389" s="36">
        <f t="shared" ca="1" si="123"/>
        <v>-6.5978122179900641E-3</v>
      </c>
      <c r="X2389" s="32">
        <f t="shared" si="18"/>
        <v>1.0064625850340139</v>
      </c>
      <c r="Y2389" s="72">
        <f t="shared" ca="1" si="124"/>
        <v>14769.797621772794</v>
      </c>
      <c r="Z2389" s="16">
        <v>14825.000704</v>
      </c>
      <c r="AA2389" s="36">
        <f t="shared" ca="1" si="125"/>
        <v>-3.7236478654811621E-3</v>
      </c>
      <c r="AB2389" s="72"/>
      <c r="AC2389" s="16"/>
      <c r="AD2389" s="36"/>
      <c r="AE2389" s="34">
        <f t="shared" ref="AE2389:AE2407" si="149">AE2388-1</f>
        <v>19</v>
      </c>
      <c r="AH2389" s="25" t="str">
        <f t="shared" ca="1" si="7"/>
        <v>-</v>
      </c>
      <c r="AI2389" s="15">
        <f t="shared" ca="1" si="8"/>
        <v>16.220032854469444</v>
      </c>
      <c r="AJ2389" s="15">
        <f t="shared" ca="1" si="9"/>
        <v>15.487134916940452</v>
      </c>
      <c r="AK2389" s="17">
        <f t="shared" ca="1" si="10"/>
        <v>6.3470555885946731E-2</v>
      </c>
      <c r="AL2389" s="17">
        <f t="shared" ca="1" si="11"/>
        <v>5.631063158048058E-2</v>
      </c>
      <c r="AM2389" s="26">
        <f t="shared" ca="1" si="12"/>
        <v>1</v>
      </c>
      <c r="AN2389" s="26">
        <f t="shared" ca="1" si="13"/>
        <v>1</v>
      </c>
      <c r="AO2389" s="25">
        <f t="shared" si="20"/>
        <v>0</v>
      </c>
      <c r="AP2389" s="26">
        <f t="shared" si="21"/>
        <v>0</v>
      </c>
      <c r="AQ2389" s="25">
        <f t="shared" si="22"/>
        <v>0</v>
      </c>
      <c r="AR2389" s="26">
        <f t="shared" si="23"/>
        <v>0</v>
      </c>
      <c r="AT2389" s="74"/>
      <c r="AU2389">
        <f t="shared" si="121"/>
        <v>74125.003519999998</v>
      </c>
      <c r="AY2389">
        <v>2965</v>
      </c>
      <c r="AZ2389">
        <v>3325</v>
      </c>
      <c r="BA2389">
        <f t="shared" si="107"/>
        <v>33250</v>
      </c>
      <c r="BL2389" s="16">
        <v>13.3</v>
      </c>
      <c r="BM2389">
        <f t="shared" si="108"/>
        <v>133</v>
      </c>
    </row>
    <row r="2390" spans="1:65" x14ac:dyDescent="0.2">
      <c r="A2390" s="40">
        <v>41537</v>
      </c>
      <c r="B2390" s="13">
        <v>15</v>
      </c>
      <c r="C2390" s="14">
        <v>16.149999999999999</v>
      </c>
      <c r="D2390" s="31">
        <f t="shared" si="14"/>
        <v>1056.7194736952492</v>
      </c>
      <c r="E2390" s="31">
        <f t="shared" si="15"/>
        <v>108.7365076880681</v>
      </c>
      <c r="F2390" s="16">
        <f t="shared" si="0"/>
        <v>1165.4559813833173</v>
      </c>
      <c r="G2390" s="16">
        <f t="shared" si="1"/>
        <v>15.107294471725012</v>
      </c>
      <c r="H2390" s="17">
        <f t="shared" si="2"/>
        <v>7.120743034055721E-2</v>
      </c>
      <c r="I2390">
        <v>13.12</v>
      </c>
      <c r="J2390" s="32">
        <f t="shared" si="16"/>
        <v>1.0168267513628253</v>
      </c>
      <c r="K2390" s="72">
        <f t="shared" ca="1" si="83"/>
        <v>219.65784332943488</v>
      </c>
      <c r="L2390" s="16">
        <v>221.44000199999999</v>
      </c>
      <c r="M2390" s="21">
        <f t="shared" ca="1" si="84"/>
        <v>-8.0480430566700865E-3</v>
      </c>
      <c r="N2390" s="72"/>
      <c r="O2390" s="16"/>
      <c r="P2390" s="21"/>
      <c r="Q2390" s="33">
        <f t="shared" si="17"/>
        <v>0.98317324863717459</v>
      </c>
      <c r="R2390" s="5">
        <f t="shared" ca="1" si="109"/>
        <v>29.476871003301415</v>
      </c>
      <c r="S2390" s="16">
        <v>28.549999</v>
      </c>
      <c r="T2390" s="75">
        <f t="shared" ca="1" si="110"/>
        <v>3.2464869904248177E-2</v>
      </c>
      <c r="U2390" s="5">
        <f t="shared" ca="1" si="122"/>
        <v>55.913385330929408</v>
      </c>
      <c r="V2390" s="85">
        <v>56.09</v>
      </c>
      <c r="W2390" s="36">
        <f t="shared" ca="1" si="123"/>
        <v>-3.1487728484684467E-3</v>
      </c>
      <c r="X2390" s="32">
        <f t="shared" si="18"/>
        <v>1.0336535027256508</v>
      </c>
      <c r="Y2390" s="72">
        <f t="shared" ca="1" si="124"/>
        <v>15265.848286910494</v>
      </c>
      <c r="Z2390" s="16">
        <v>15320.000728000001</v>
      </c>
      <c r="AA2390" s="36">
        <f t="shared" ca="1" si="125"/>
        <v>-3.5347544723372021E-3</v>
      </c>
      <c r="AB2390" s="72"/>
      <c r="AC2390" s="16"/>
      <c r="AD2390" s="36"/>
      <c r="AE2390" s="34">
        <f t="shared" si="149"/>
        <v>18</v>
      </c>
      <c r="AH2390" s="25" t="str">
        <f t="shared" ca="1" si="7"/>
        <v>-</v>
      </c>
      <c r="AI2390" s="15">
        <f t="shared" ca="1" si="8"/>
        <v>16.172761162646832</v>
      </c>
      <c r="AJ2390" s="15">
        <f t="shared" ca="1" si="9"/>
        <v>15.488298961293193</v>
      </c>
      <c r="AK2390" s="17">
        <f t="shared" ca="1" si="10"/>
        <v>6.4789937735955205E-2</v>
      </c>
      <c r="AL2390" s="17">
        <f t="shared" ca="1" si="11"/>
        <v>5.867195948651472E-2</v>
      </c>
      <c r="AM2390" s="26">
        <f t="shared" ca="1" si="12"/>
        <v>1</v>
      </c>
      <c r="AN2390" s="26">
        <f t="shared" ca="1" si="13"/>
        <v>1</v>
      </c>
      <c r="AO2390" s="25">
        <f t="shared" si="20"/>
        <v>0</v>
      </c>
      <c r="AP2390" s="26">
        <f t="shared" si="21"/>
        <v>0</v>
      </c>
      <c r="AQ2390" s="25">
        <f t="shared" si="22"/>
        <v>0</v>
      </c>
      <c r="AR2390" s="26">
        <f t="shared" si="23"/>
        <v>0</v>
      </c>
      <c r="AT2390" s="74"/>
      <c r="AU2390">
        <f t="shared" si="121"/>
        <v>76600.00364000001</v>
      </c>
      <c r="AY2390">
        <v>3064</v>
      </c>
      <c r="AZ2390">
        <v>3417.4999999999995</v>
      </c>
      <c r="BA2390">
        <f t="shared" si="107"/>
        <v>34174.999999999993</v>
      </c>
      <c r="BL2390" s="16">
        <v>13.67</v>
      </c>
      <c r="BM2390">
        <f t="shared" si="108"/>
        <v>136.69999999999999</v>
      </c>
    </row>
    <row r="2391" spans="1:65" x14ac:dyDescent="0.2">
      <c r="A2391" s="44">
        <v>41540</v>
      </c>
      <c r="B2391" s="45">
        <v>15.35</v>
      </c>
      <c r="C2391" s="54">
        <v>16.399999999999999</v>
      </c>
      <c r="D2391" s="31">
        <f t="shared" si="14"/>
        <v>998.01283626773534</v>
      </c>
      <c r="E2391" s="31">
        <f t="shared" si="15"/>
        <v>163.26279632043389</v>
      </c>
      <c r="F2391" s="31">
        <f t="shared" si="0"/>
        <v>1161.2756325881692</v>
      </c>
      <c r="G2391" s="31">
        <f t="shared" si="1"/>
        <v>15.497618645673631</v>
      </c>
      <c r="H2391" s="55">
        <f t="shared" si="2"/>
        <v>6.4024390243902385E-2</v>
      </c>
      <c r="I2391" s="1">
        <v>14.31</v>
      </c>
      <c r="J2391" s="32">
        <f t="shared" si="16"/>
        <v>1.0221572500760223</v>
      </c>
      <c r="K2391" s="72">
        <f t="shared" ca="1" si="83"/>
        <v>224.51570366671825</v>
      </c>
      <c r="L2391" s="31">
        <v>224.320007</v>
      </c>
      <c r="M2391" s="21">
        <f t="shared" ca="1" si="84"/>
        <v>8.7239952127073745E-4</v>
      </c>
      <c r="N2391" s="72"/>
      <c r="O2391" s="16"/>
      <c r="P2391" s="21"/>
      <c r="Q2391" s="33">
        <f t="shared" si="17"/>
        <v>0.97784274992397779</v>
      </c>
      <c r="R2391" s="5">
        <f t="shared" ca="1" si="109"/>
        <v>28.822543841731843</v>
      </c>
      <c r="S2391" s="31">
        <v>28.209999</v>
      </c>
      <c r="T2391" s="75">
        <f t="shared" ca="1" si="110"/>
        <v>2.171374914730919E-2</v>
      </c>
      <c r="U2391" s="5">
        <f t="shared" ca="1" si="122"/>
        <v>54.672626664407929</v>
      </c>
      <c r="V2391" s="85">
        <v>55.53</v>
      </c>
      <c r="W2391" s="36">
        <f t="shared" ca="1" si="123"/>
        <v>-1.5439822358942415E-2</v>
      </c>
      <c r="X2391" s="32">
        <f t="shared" si="18"/>
        <v>1.0443145001520444</v>
      </c>
      <c r="Y2391" s="72">
        <f t="shared" ca="1" si="124"/>
        <v>15941.297507404779</v>
      </c>
      <c r="Z2391" s="16">
        <v>15730.000747</v>
      </c>
      <c r="AA2391" s="36">
        <f t="shared" ca="1" si="125"/>
        <v>1.3432724117643615E-2</v>
      </c>
      <c r="AB2391" s="72"/>
      <c r="AC2391" s="16"/>
      <c r="AD2391" s="36"/>
      <c r="AE2391" s="81">
        <f t="shared" si="149"/>
        <v>17</v>
      </c>
      <c r="AH2391" s="25" t="str">
        <f t="shared" ca="1" si="7"/>
        <v>-</v>
      </c>
      <c r="AI2391" s="15">
        <f t="shared" ca="1" si="8"/>
        <v>16.17276117880504</v>
      </c>
      <c r="AJ2391" s="15">
        <f t="shared" ca="1" si="9"/>
        <v>15.505002749950661</v>
      </c>
      <c r="AK2391" s="17">
        <f t="shared" ca="1" si="10"/>
        <v>6.4912146236521209E-2</v>
      </c>
      <c r="AL2391" s="17">
        <f t="shared" ca="1" si="11"/>
        <v>6.0584347386507933E-2</v>
      </c>
      <c r="AM2391" s="26">
        <f t="shared" ca="1" si="12"/>
        <v>1</v>
      </c>
      <c r="AN2391" s="26">
        <f t="shared" ca="1" si="13"/>
        <v>1</v>
      </c>
      <c r="AO2391" s="25">
        <f t="shared" si="20"/>
        <v>0</v>
      </c>
      <c r="AP2391" s="26">
        <f t="shared" si="21"/>
        <v>0</v>
      </c>
      <c r="AQ2391" s="25">
        <f t="shared" si="22"/>
        <v>0</v>
      </c>
      <c r="AR2391" s="26">
        <f t="shared" si="23"/>
        <v>0</v>
      </c>
      <c r="AT2391" s="74"/>
      <c r="AU2391">
        <f t="shared" si="121"/>
        <v>78650.003735000006</v>
      </c>
      <c r="AY2391">
        <v>3146</v>
      </c>
      <c r="AZ2391">
        <v>3495.0000000000005</v>
      </c>
      <c r="BA2391">
        <f t="shared" si="107"/>
        <v>34950.000000000007</v>
      </c>
      <c r="BL2391" s="16">
        <v>13.98</v>
      </c>
      <c r="BM2391">
        <f t="shared" si="108"/>
        <v>139.80000000000001</v>
      </c>
    </row>
    <row r="2392" spans="1:65" x14ac:dyDescent="0.2">
      <c r="A2392" s="44">
        <v>41541</v>
      </c>
      <c r="B2392" s="45">
        <v>15.05</v>
      </c>
      <c r="C2392" s="54">
        <v>16.25</v>
      </c>
      <c r="D2392" s="31">
        <f t="shared" si="14"/>
        <v>939.30619884022144</v>
      </c>
      <c r="E2392" s="31">
        <f t="shared" si="15"/>
        <v>218.21077708338129</v>
      </c>
      <c r="F2392" s="31">
        <f t="shared" si="0"/>
        <v>1157.5169759236028</v>
      </c>
      <c r="G2392" s="31">
        <f t="shared" si="1"/>
        <v>15.276219518112137</v>
      </c>
      <c r="H2392" s="55">
        <f t="shared" si="2"/>
        <v>7.3846153846153784E-2</v>
      </c>
      <c r="I2392" s="1">
        <v>14.08</v>
      </c>
      <c r="J2392" s="32">
        <f t="shared" si="16"/>
        <v>0.98252356750065462</v>
      </c>
      <c r="K2392" s="72">
        <f t="shared" ca="1" si="83"/>
        <v>220.58297703393828</v>
      </c>
      <c r="L2392" s="31">
        <v>223.03999300000001</v>
      </c>
      <c r="M2392" s="21">
        <f t="shared" ca="1" si="84"/>
        <v>-1.1016033192135779E-2</v>
      </c>
      <c r="N2392" s="72"/>
      <c r="O2392" s="16"/>
      <c r="P2392" s="21"/>
      <c r="Q2392" s="33">
        <f t="shared" si="17"/>
        <v>1.0174764324993455</v>
      </c>
      <c r="R2392" s="5">
        <f t="shared" ca="1" si="109"/>
        <v>29.325037390258089</v>
      </c>
      <c r="S2392" s="31">
        <v>28.33</v>
      </c>
      <c r="T2392" s="75">
        <f t="shared" ca="1" si="110"/>
        <v>3.5123098844267231E-2</v>
      </c>
      <c r="U2392" s="5">
        <f t="shared" ca="1" si="122"/>
        <v>55.626204681448961</v>
      </c>
      <c r="V2392" s="85">
        <v>55.58</v>
      </c>
      <c r="W2392" s="36">
        <f t="shared" ca="1" si="123"/>
        <v>8.313184859475082E-4</v>
      </c>
      <c r="X2392" s="32">
        <f t="shared" si="18"/>
        <v>0.96504713500130923</v>
      </c>
      <c r="Y2392" s="72">
        <f t="shared" ca="1" si="124"/>
        <v>15383.09101172201</v>
      </c>
      <c r="Z2392" s="16">
        <v>15540.000738000001</v>
      </c>
      <c r="AA2392" s="36">
        <f t="shared" ca="1" si="125"/>
        <v>-1.0097150503622488E-2</v>
      </c>
      <c r="AB2392" s="72"/>
      <c r="AC2392" s="16"/>
      <c r="AD2392" s="36"/>
      <c r="AE2392" s="81">
        <f t="shared" si="149"/>
        <v>16</v>
      </c>
      <c r="AH2392" s="25" t="str">
        <f t="shared" ca="1" si="7"/>
        <v>-</v>
      </c>
      <c r="AI2392" s="15">
        <f t="shared" ca="1" si="8"/>
        <v>16.171383446126743</v>
      </c>
      <c r="AJ2392" s="15">
        <f t="shared" ca="1" si="9"/>
        <v>15.516221129462505</v>
      </c>
      <c r="AK2392" s="17">
        <f t="shared" ca="1" si="10"/>
        <v>6.8109441974009852E-2</v>
      </c>
      <c r="AL2392" s="17">
        <f t="shared" ca="1" si="11"/>
        <v>6.2961439990873266E-2</v>
      </c>
      <c r="AM2392" s="26">
        <f t="shared" ca="1" si="12"/>
        <v>1</v>
      </c>
      <c r="AN2392" s="26">
        <f t="shared" ca="1" si="13"/>
        <v>1</v>
      </c>
      <c r="AO2392" s="25">
        <f t="shared" si="20"/>
        <v>0</v>
      </c>
      <c r="AP2392" s="26">
        <f t="shared" si="21"/>
        <v>0</v>
      </c>
      <c r="AQ2392" s="25">
        <f t="shared" si="22"/>
        <v>0</v>
      </c>
      <c r="AR2392" s="26">
        <f t="shared" si="23"/>
        <v>0</v>
      </c>
      <c r="AT2392" s="74"/>
      <c r="AU2392">
        <f t="shared" si="121"/>
        <v>77700.003689999998</v>
      </c>
      <c r="AY2392">
        <v>3108</v>
      </c>
      <c r="AZ2392">
        <v>3465</v>
      </c>
      <c r="BA2392">
        <f t="shared" si="107"/>
        <v>34650</v>
      </c>
      <c r="BL2392" s="16">
        <v>13.86</v>
      </c>
      <c r="BM2392">
        <f t="shared" si="108"/>
        <v>138.6</v>
      </c>
    </row>
    <row r="2393" spans="1:65" x14ac:dyDescent="0.2">
      <c r="A2393" s="40">
        <v>41542</v>
      </c>
      <c r="B2393" s="13">
        <v>15.05</v>
      </c>
      <c r="C2393" s="14">
        <v>16.2</v>
      </c>
      <c r="D2393" s="31">
        <f t="shared" si="14"/>
        <v>880.59956141270754</v>
      </c>
      <c r="E2393" s="31">
        <f t="shared" si="15"/>
        <v>272.58215513163259</v>
      </c>
      <c r="F2393" s="16">
        <f t="shared" si="0"/>
        <v>1153.1817165443401</v>
      </c>
      <c r="G2393" s="16">
        <f t="shared" si="1"/>
        <v>15.321830080120183</v>
      </c>
      <c r="H2393" s="17">
        <f t="shared" si="2"/>
        <v>7.0987654320987525E-2</v>
      </c>
      <c r="I2393">
        <v>14.01</v>
      </c>
      <c r="J2393" s="32">
        <f t="shared" si="16"/>
        <v>0.99922923113045037</v>
      </c>
      <c r="K2393" s="72">
        <f t="shared" ca="1" si="83"/>
        <v>220.403972747426</v>
      </c>
      <c r="L2393" s="16">
        <v>222.240005</v>
      </c>
      <c r="M2393" s="21">
        <f t="shared" ca="1" si="84"/>
        <v>-8.2614840319770524E-3</v>
      </c>
      <c r="N2393" s="72"/>
      <c r="O2393" s="16"/>
      <c r="P2393" s="21"/>
      <c r="Q2393" s="33">
        <f t="shared" si="17"/>
        <v>1.0007707688695497</v>
      </c>
      <c r="R2393" s="5">
        <f t="shared" ca="1" si="109"/>
        <v>29.34641763208381</v>
      </c>
      <c r="S2393" s="16">
        <v>28.41</v>
      </c>
      <c r="T2393" s="75">
        <f t="shared" ca="1" si="110"/>
        <v>3.2960845902281231E-2</v>
      </c>
      <c r="U2393" s="5">
        <f t="shared" ca="1" si="122"/>
        <v>55.667173773284588</v>
      </c>
      <c r="V2393" s="85">
        <v>55.92</v>
      </c>
      <c r="W2393" s="36">
        <f t="shared" ca="1" si="123"/>
        <v>-4.5212129240953742E-3</v>
      </c>
      <c r="X2393" s="32">
        <f t="shared" si="18"/>
        <v>0.99845846226090063</v>
      </c>
      <c r="Y2393" s="72">
        <f t="shared" ca="1" si="124"/>
        <v>15358.366547682421</v>
      </c>
      <c r="Z2393" s="16">
        <v>15425.000733000001</v>
      </c>
      <c r="AA2393" s="36">
        <f t="shared" ca="1" si="125"/>
        <v>-4.3198821491803154E-3</v>
      </c>
      <c r="AB2393" s="72"/>
      <c r="AC2393" s="16"/>
      <c r="AD2393" s="36"/>
      <c r="AE2393" s="34">
        <f t="shared" si="149"/>
        <v>15</v>
      </c>
      <c r="AH2393" s="25" t="str">
        <f t="shared" ca="1" si="7"/>
        <v>-</v>
      </c>
      <c r="AI2393" s="15">
        <f t="shared" ca="1" si="8"/>
        <v>16.140154159859545</v>
      </c>
      <c r="AJ2393" s="15">
        <f t="shared" ca="1" si="9"/>
        <v>15.523091743155438</v>
      </c>
      <c r="AK2393" s="17">
        <f t="shared" ca="1" si="10"/>
        <v>7.1310728481660965E-2</v>
      </c>
      <c r="AL2393" s="17">
        <f t="shared" ca="1" si="11"/>
        <v>6.4565307196133292E-2</v>
      </c>
      <c r="AM2393" s="26">
        <f t="shared" ca="1" si="12"/>
        <v>1</v>
      </c>
      <c r="AN2393" s="26">
        <f t="shared" ca="1" si="13"/>
        <v>1</v>
      </c>
      <c r="AO2393" s="25">
        <f t="shared" si="20"/>
        <v>0</v>
      </c>
      <c r="AP2393" s="26">
        <f t="shared" si="21"/>
        <v>0</v>
      </c>
      <c r="AQ2393" s="25">
        <f t="shared" si="22"/>
        <v>0</v>
      </c>
      <c r="AR2393" s="26">
        <f t="shared" si="23"/>
        <v>0</v>
      </c>
      <c r="AT2393" s="74"/>
      <c r="AU2393">
        <f t="shared" si="121"/>
        <v>77125.003664999997</v>
      </c>
      <c r="AY2393">
        <v>3085</v>
      </c>
      <c r="AZ2393">
        <v>3450</v>
      </c>
      <c r="BA2393">
        <f t="shared" si="107"/>
        <v>34500</v>
      </c>
      <c r="BL2393" s="16">
        <v>13.8</v>
      </c>
      <c r="BM2393">
        <f t="shared" si="108"/>
        <v>138</v>
      </c>
    </row>
    <row r="2394" spans="1:65" x14ac:dyDescent="0.2">
      <c r="A2394" s="40">
        <v>41543</v>
      </c>
      <c r="B2394" s="13">
        <v>14.8</v>
      </c>
      <c r="C2394" s="14">
        <v>15.95</v>
      </c>
      <c r="D2394" s="31">
        <f t="shared" si="14"/>
        <v>821.89292398519376</v>
      </c>
      <c r="E2394" s="31">
        <f t="shared" si="15"/>
        <v>327.12134607509449</v>
      </c>
      <c r="F2394" s="16">
        <f t="shared" si="0"/>
        <v>1149.0142700602883</v>
      </c>
      <c r="G2394" s="16">
        <f t="shared" si="1"/>
        <v>15.127401980801006</v>
      </c>
      <c r="H2394" s="17">
        <f t="shared" si="2"/>
        <v>7.2100313479623757E-2</v>
      </c>
      <c r="I2394">
        <v>14.06</v>
      </c>
      <c r="J2394" s="32">
        <f t="shared" si="16"/>
        <v>0.98374237726814129</v>
      </c>
      <c r="K2394" s="72">
        <f t="shared" ca="1" si="83"/>
        <v>216.81188876327022</v>
      </c>
      <c r="L2394" s="16">
        <v>217.91999799999999</v>
      </c>
      <c r="M2394" s="21">
        <f t="shared" ca="1" si="84"/>
        <v>-5.0849359714557922E-3</v>
      </c>
      <c r="N2394" s="72"/>
      <c r="O2394" s="16"/>
      <c r="P2394" s="21"/>
      <c r="Q2394" s="33">
        <f t="shared" si="17"/>
        <v>1.0162576227318587</v>
      </c>
      <c r="R2394" s="5">
        <f t="shared" ca="1" si="109"/>
        <v>29.822278209833048</v>
      </c>
      <c r="S2394" s="16">
        <v>28.950001</v>
      </c>
      <c r="T2394" s="75">
        <f t="shared" ca="1" si="110"/>
        <v>3.013047252858635E-2</v>
      </c>
      <c r="U2394" s="5">
        <f t="shared" ca="1" si="122"/>
        <v>56.570252909611369</v>
      </c>
      <c r="V2394" s="85">
        <v>56.89</v>
      </c>
      <c r="W2394" s="36">
        <f t="shared" ca="1" si="123"/>
        <v>-5.6204445489300625E-3</v>
      </c>
      <c r="X2394" s="32">
        <f t="shared" si="18"/>
        <v>0.96748475453628258</v>
      </c>
      <c r="Y2394" s="72">
        <f t="shared" ca="1" si="124"/>
        <v>14858.007573119372</v>
      </c>
      <c r="Z2394" s="16">
        <v>14865.000706000001</v>
      </c>
      <c r="AA2394" s="36">
        <f t="shared" ca="1" si="125"/>
        <v>-4.7044282196408551E-4</v>
      </c>
      <c r="AB2394" s="72"/>
      <c r="AC2394" s="16"/>
      <c r="AD2394" s="36"/>
      <c r="AE2394" s="34">
        <f t="shared" si="149"/>
        <v>14</v>
      </c>
      <c r="AH2394" s="25" t="str">
        <f t="shared" ca="1" si="7"/>
        <v>-</v>
      </c>
      <c r="AI2394" s="15">
        <f t="shared" ca="1" si="8"/>
        <v>16.034754838400016</v>
      </c>
      <c r="AJ2394" s="15">
        <f t="shared" ca="1" si="9"/>
        <v>15.531694747046803</v>
      </c>
      <c r="AK2394" s="17">
        <f t="shared" ca="1" si="10"/>
        <v>7.0748831042730317E-2</v>
      </c>
      <c r="AL2394" s="17">
        <f t="shared" ca="1" si="11"/>
        <v>6.6044511261544259E-2</v>
      </c>
      <c r="AM2394" s="26">
        <f t="shared" ca="1" si="12"/>
        <v>1</v>
      </c>
      <c r="AN2394" s="26">
        <f t="shared" ca="1" si="13"/>
        <v>1</v>
      </c>
      <c r="AO2394" s="25">
        <f t="shared" si="20"/>
        <v>0</v>
      </c>
      <c r="AP2394" s="26">
        <f t="shared" si="21"/>
        <v>0</v>
      </c>
      <c r="AQ2394" s="25">
        <f t="shared" si="22"/>
        <v>0</v>
      </c>
      <c r="AR2394" s="26">
        <f t="shared" si="23"/>
        <v>0</v>
      </c>
      <c r="AT2394" s="74"/>
      <c r="AU2394">
        <f t="shared" si="121"/>
        <v>74325.003530000002</v>
      </c>
      <c r="AY2394">
        <v>2973</v>
      </c>
      <c r="AZ2394">
        <v>3329.9999999999995</v>
      </c>
      <c r="BA2394">
        <f t="shared" si="107"/>
        <v>33299.999999999993</v>
      </c>
      <c r="BL2394" s="16">
        <v>13.32</v>
      </c>
      <c r="BM2394">
        <f t="shared" si="108"/>
        <v>133.19999999999999</v>
      </c>
    </row>
    <row r="2395" spans="1:65" x14ac:dyDescent="0.2">
      <c r="A2395" s="40">
        <v>41544</v>
      </c>
      <c r="B2395" s="13">
        <v>15.5</v>
      </c>
      <c r="C2395" s="14">
        <v>16.350000000000001</v>
      </c>
      <c r="D2395" s="31">
        <f t="shared" si="14"/>
        <v>763.18628655767998</v>
      </c>
      <c r="E2395" s="31">
        <f t="shared" si="15"/>
        <v>381.59521654074996</v>
      </c>
      <c r="F2395" s="16">
        <f t="shared" si="0"/>
        <v>1144.78150309843</v>
      </c>
      <c r="G2395" s="16">
        <f t="shared" si="1"/>
        <v>15.783334359597658</v>
      </c>
      <c r="H2395" s="17">
        <f t="shared" si="2"/>
        <v>5.1987767584097955E-2</v>
      </c>
      <c r="I2395">
        <v>15.46</v>
      </c>
      <c r="J2395" s="32">
        <f t="shared" si="16"/>
        <v>1.0395169868004854</v>
      </c>
      <c r="K2395" s="72">
        <f t="shared" ca="1" si="83"/>
        <v>225.3704530333504</v>
      </c>
      <c r="L2395" s="16">
        <v>227.199997</v>
      </c>
      <c r="M2395" s="21">
        <f t="shared" ca="1" si="84"/>
        <v>-8.0525703820744123E-3</v>
      </c>
      <c r="N2395" s="72"/>
      <c r="O2395" s="16"/>
      <c r="P2395" s="21"/>
      <c r="Q2395" s="33">
        <f t="shared" si="17"/>
        <v>0.96048301319951457</v>
      </c>
      <c r="R2395" s="5">
        <f t="shared" ca="1" si="109"/>
        <v>28.642598372767765</v>
      </c>
      <c r="S2395" s="16">
        <v>27.799999</v>
      </c>
      <c r="T2395" s="75">
        <f t="shared" ca="1" si="110"/>
        <v>3.0309331045938706E-2</v>
      </c>
      <c r="U2395" s="5">
        <f t="shared" ca="1" si="122"/>
        <v>54.332906797790081</v>
      </c>
      <c r="V2395" s="85">
        <v>54.6</v>
      </c>
      <c r="W2395" s="36">
        <f t="shared" ca="1" si="123"/>
        <v>-4.8918168902915898E-3</v>
      </c>
      <c r="X2395" s="32">
        <f t="shared" si="18"/>
        <v>1.0790339736009709</v>
      </c>
      <c r="Y2395" s="72">
        <f t="shared" ca="1" si="124"/>
        <v>16031.239815904777</v>
      </c>
      <c r="Z2395" s="16">
        <v>16070.000763</v>
      </c>
      <c r="AA2395" s="36">
        <f t="shared" ca="1" si="125"/>
        <v>-2.412006549773612E-3</v>
      </c>
      <c r="AB2395" s="72"/>
      <c r="AC2395" s="16"/>
      <c r="AD2395" s="36"/>
      <c r="AE2395" s="34">
        <f t="shared" si="149"/>
        <v>13</v>
      </c>
      <c r="AH2395" s="25" t="str">
        <f t="shared" ca="1" si="7"/>
        <v>-</v>
      </c>
      <c r="AI2395" s="15">
        <f t="shared" ca="1" si="8"/>
        <v>15.952928070227344</v>
      </c>
      <c r="AJ2395" s="15">
        <f t="shared" ca="1" si="9"/>
        <v>15.563797742842221</v>
      </c>
      <c r="AK2395" s="17">
        <f t="shared" ca="1" si="10"/>
        <v>6.7358951635887107E-2</v>
      </c>
      <c r="AL2395" s="17">
        <f t="shared" ca="1" si="11"/>
        <v>6.5701792712561866E-2</v>
      </c>
      <c r="AM2395" s="26">
        <f t="shared" ca="1" si="12"/>
        <v>1</v>
      </c>
      <c r="AN2395" s="26">
        <f t="shared" ca="1" si="13"/>
        <v>1</v>
      </c>
      <c r="AO2395" s="25">
        <f t="shared" si="20"/>
        <v>0</v>
      </c>
      <c r="AP2395" s="26">
        <f t="shared" si="21"/>
        <v>0</v>
      </c>
      <c r="AQ2395" s="25">
        <f t="shared" si="22"/>
        <v>0</v>
      </c>
      <c r="AR2395" s="26">
        <f t="shared" si="23"/>
        <v>0</v>
      </c>
      <c r="AT2395" s="74"/>
      <c r="AU2395">
        <f t="shared" si="121"/>
        <v>80350.003815000004</v>
      </c>
      <c r="AY2395">
        <v>3214</v>
      </c>
      <c r="AZ2395">
        <v>3562.5</v>
      </c>
      <c r="BA2395">
        <f t="shared" si="107"/>
        <v>35625</v>
      </c>
      <c r="BL2395" s="16">
        <v>14.25</v>
      </c>
      <c r="BM2395">
        <f t="shared" si="108"/>
        <v>142.5</v>
      </c>
    </row>
    <row r="2396" spans="1:65" x14ac:dyDescent="0.2">
      <c r="A2396" s="40">
        <v>41547</v>
      </c>
      <c r="B2396" s="13">
        <v>16.2</v>
      </c>
      <c r="C2396" s="14">
        <v>16.899999999999999</v>
      </c>
      <c r="D2396" s="31">
        <f t="shared" si="14"/>
        <v>704.47964913016608</v>
      </c>
      <c r="E2396" s="31">
        <f t="shared" si="15"/>
        <v>437.2498269460383</v>
      </c>
      <c r="F2396" s="16">
        <f t="shared" si="0"/>
        <v>1141.7294760762043</v>
      </c>
      <c r="G2396" s="16">
        <f t="shared" si="1"/>
        <v>16.468080035836614</v>
      </c>
      <c r="H2396" s="17">
        <f t="shared" si="2"/>
        <v>4.1420118343195256E-2</v>
      </c>
      <c r="I2396" s="16">
        <v>16.600000000000001</v>
      </c>
      <c r="J2396" s="32">
        <f t="shared" si="16"/>
        <v>1.0406023969041436</v>
      </c>
      <c r="K2396" s="72">
        <f t="shared" ca="1" si="83"/>
        <v>234.51147266526377</v>
      </c>
      <c r="L2396" s="16">
        <v>235.199997</v>
      </c>
      <c r="M2396" s="21">
        <f t="shared" ca="1" si="84"/>
        <v>-2.9273994197212046E-3</v>
      </c>
      <c r="N2396" s="72"/>
      <c r="O2396" s="16"/>
      <c r="P2396" s="21"/>
      <c r="Q2396" s="33">
        <f t="shared" si="17"/>
        <v>0.95939760309585642</v>
      </c>
      <c r="R2396" s="5">
        <f t="shared" ca="1" si="109"/>
        <v>27.47849545960041</v>
      </c>
      <c r="S2396" s="16">
        <v>26.790001</v>
      </c>
      <c r="T2396" s="75">
        <f t="shared" ca="1" si="110"/>
        <v>2.5699680250120545E-2</v>
      </c>
      <c r="U2396" s="5">
        <f t="shared" ca="1" si="122"/>
        <v>52.125075965371387</v>
      </c>
      <c r="V2396" s="85">
        <v>52.57</v>
      </c>
      <c r="W2396" s="36">
        <f t="shared" ca="1" si="123"/>
        <v>-8.4634589048623397E-3</v>
      </c>
      <c r="X2396" s="32">
        <f t="shared" si="18"/>
        <v>1.0812047938082872</v>
      </c>
      <c r="Y2396" s="72">
        <f t="shared" ca="1" si="124"/>
        <v>17331.912597154114</v>
      </c>
      <c r="Z2396" s="16">
        <v>17170.000816</v>
      </c>
      <c r="AA2396" s="36">
        <f t="shared" ca="1" si="125"/>
        <v>9.4299227407861168E-3</v>
      </c>
      <c r="AB2396" s="72"/>
      <c r="AC2396" s="16"/>
      <c r="AD2396" s="36"/>
      <c r="AE2396" s="34">
        <f t="shared" si="149"/>
        <v>12</v>
      </c>
      <c r="AH2396" s="25" t="str">
        <f t="shared" ca="1" si="7"/>
        <v>-</v>
      </c>
      <c r="AI2396" s="15">
        <f t="shared" ca="1" si="8"/>
        <v>15.90221882324461</v>
      </c>
      <c r="AJ2396" s="15">
        <f t="shared" ca="1" si="9"/>
        <v>15.618996903871116</v>
      </c>
      <c r="AK2396" s="17">
        <f t="shared" ca="1" si="10"/>
        <v>6.2394399636326779E-2</v>
      </c>
      <c r="AL2396" s="17">
        <f t="shared" ca="1" si="11"/>
        <v>6.4719121537582996E-2</v>
      </c>
      <c r="AM2396" s="26">
        <f t="shared" ca="1" si="12"/>
        <v>1</v>
      </c>
      <c r="AN2396" s="26">
        <f t="shared" ca="1" si="13"/>
        <v>0</v>
      </c>
      <c r="AO2396" s="25">
        <f t="shared" si="20"/>
        <v>0</v>
      </c>
      <c r="AP2396" s="26">
        <f t="shared" si="21"/>
        <v>0</v>
      </c>
      <c r="AQ2396" s="25">
        <f t="shared" si="22"/>
        <v>0</v>
      </c>
      <c r="AR2396" s="26">
        <f t="shared" si="23"/>
        <v>0</v>
      </c>
      <c r="AT2396" s="74"/>
      <c r="AU2396">
        <f t="shared" si="121"/>
        <v>85850.004079999999</v>
      </c>
      <c r="AY2396">
        <v>3434</v>
      </c>
      <c r="AZ2396">
        <v>3802.5000000000005</v>
      </c>
      <c r="BA2396">
        <f t="shared" si="107"/>
        <v>38025.000000000007</v>
      </c>
      <c r="BL2396" s="16">
        <v>15.21</v>
      </c>
      <c r="BM2396">
        <f t="shared" si="108"/>
        <v>152.10000000000002</v>
      </c>
    </row>
    <row r="2397" spans="1:65" x14ac:dyDescent="0.2">
      <c r="A2397" s="40">
        <v>41548</v>
      </c>
      <c r="B2397" s="13">
        <v>15.45</v>
      </c>
      <c r="C2397" s="14">
        <v>16.25</v>
      </c>
      <c r="D2397" s="31">
        <f t="shared" si="14"/>
        <v>645.77301170265218</v>
      </c>
      <c r="E2397" s="31">
        <f t="shared" si="15"/>
        <v>493.52482850377345</v>
      </c>
      <c r="F2397" s="16">
        <f t="shared" si="0"/>
        <v>1139.2978402064257</v>
      </c>
      <c r="G2397" s="16">
        <f t="shared" si="1"/>
        <v>15.79654666134668</v>
      </c>
      <c r="H2397" s="17">
        <f t="shared" si="2"/>
        <v>4.92307692307693E-2</v>
      </c>
      <c r="I2397" s="16">
        <v>15.54</v>
      </c>
      <c r="J2397" s="32">
        <f t="shared" si="16"/>
        <v>0.95717918620179088</v>
      </c>
      <c r="K2397" s="72">
        <f t="shared" ca="1" si="83"/>
        <v>224.46034938896904</v>
      </c>
      <c r="L2397" s="16">
        <v>226.88000500000001</v>
      </c>
      <c r="M2397" s="21">
        <f t="shared" ca="1" si="84"/>
        <v>-1.0664913424305396E-2</v>
      </c>
      <c r="N2397" s="72"/>
      <c r="O2397" s="16"/>
      <c r="P2397" s="21"/>
      <c r="Q2397" s="33">
        <f t="shared" si="17"/>
        <v>1.0428208137982091</v>
      </c>
      <c r="R2397" s="5">
        <f t="shared" ca="1" si="109"/>
        <v>28.653953261394555</v>
      </c>
      <c r="S2397" s="16">
        <v>27.67</v>
      </c>
      <c r="T2397" s="75">
        <f t="shared" ca="1" si="110"/>
        <v>3.5560291340605475E-2</v>
      </c>
      <c r="U2397" s="5">
        <f t="shared" ca="1" si="122"/>
        <v>54.355253198145114</v>
      </c>
      <c r="V2397" s="85">
        <v>54.4</v>
      </c>
      <c r="W2397" s="36">
        <f t="shared" ca="1" si="123"/>
        <v>-8.2255150468537989E-4</v>
      </c>
      <c r="X2397" s="32">
        <f t="shared" si="18"/>
        <v>0.91435837240358186</v>
      </c>
      <c r="Y2397" s="72">
        <f t="shared" ca="1" si="124"/>
        <v>15846.536414172495</v>
      </c>
      <c r="Z2397" s="16">
        <v>16005.000760000001</v>
      </c>
      <c r="AA2397" s="36">
        <f t="shared" ca="1" si="125"/>
        <v>-9.9009271042050165E-3</v>
      </c>
      <c r="AB2397" s="72"/>
      <c r="AC2397" s="16"/>
      <c r="AD2397" s="36"/>
      <c r="AE2397" s="34">
        <f t="shared" si="149"/>
        <v>11</v>
      </c>
      <c r="AH2397" s="25" t="str">
        <f t="shared" ca="1" si="7"/>
        <v>-</v>
      </c>
      <c r="AI2397" s="15">
        <f t="shared" ca="1" si="8"/>
        <v>15.810043539941656</v>
      </c>
      <c r="AJ2397" s="15">
        <f t="shared" ca="1" si="9"/>
        <v>15.666840743072344</v>
      </c>
      <c r="AK2397" s="17">
        <f t="shared" ca="1" si="10"/>
        <v>5.9928796134137929E-2</v>
      </c>
      <c r="AL2397" s="17">
        <f t="shared" ca="1" si="11"/>
        <v>6.4075806519267975E-2</v>
      </c>
      <c r="AM2397" s="26">
        <f t="shared" ca="1" si="12"/>
        <v>1</v>
      </c>
      <c r="AN2397" s="26">
        <f t="shared" ca="1" si="13"/>
        <v>0</v>
      </c>
      <c r="AO2397" s="25">
        <f t="shared" si="20"/>
        <v>0</v>
      </c>
      <c r="AP2397" s="26">
        <f t="shared" si="21"/>
        <v>0</v>
      </c>
      <c r="AQ2397" s="25">
        <f t="shared" si="22"/>
        <v>0</v>
      </c>
      <c r="AR2397" s="26">
        <f t="shared" si="23"/>
        <v>0</v>
      </c>
      <c r="AT2397" s="74"/>
      <c r="AU2397">
        <f t="shared" si="121"/>
        <v>80025.003800000006</v>
      </c>
      <c r="AY2397">
        <v>3201</v>
      </c>
      <c r="AZ2397">
        <v>3572.4999999999995</v>
      </c>
      <c r="BA2397">
        <f t="shared" si="107"/>
        <v>35724.999999999993</v>
      </c>
      <c r="BL2397" s="16">
        <v>14.29</v>
      </c>
      <c r="BM2397">
        <f t="shared" si="108"/>
        <v>142.89999999999998</v>
      </c>
    </row>
    <row r="2398" spans="1:65" x14ac:dyDescent="0.2">
      <c r="A2398" s="40">
        <v>41549</v>
      </c>
      <c r="B2398" s="13">
        <v>16.350000000000001</v>
      </c>
      <c r="C2398" s="14">
        <v>16.899999999999999</v>
      </c>
      <c r="D2398" s="31">
        <f t="shared" si="14"/>
        <v>587.0663742751384</v>
      </c>
      <c r="E2398" s="31">
        <f t="shared" si="15"/>
        <v>549.34129301177893</v>
      </c>
      <c r="F2398" s="16">
        <f t="shared" si="0"/>
        <v>1136.4076672869173</v>
      </c>
      <c r="G2398" s="16">
        <f t="shared" si="1"/>
        <v>16.615870884062065</v>
      </c>
      <c r="H2398" s="17">
        <f t="shared" si="2"/>
        <v>3.2544378698224685E-2</v>
      </c>
      <c r="I2398" s="16">
        <v>16.600000000000001</v>
      </c>
      <c r="J2398" s="32">
        <f t="shared" si="16"/>
        <v>1.0491989209184922</v>
      </c>
      <c r="K2398" s="72">
        <f t="shared" ca="1" si="83"/>
        <v>235.4939553597969</v>
      </c>
      <c r="L2398" s="16">
        <v>234.08000200000001</v>
      </c>
      <c r="M2398" s="21">
        <f t="shared" ca="1" si="84"/>
        <v>6.0404705558610343E-3</v>
      </c>
      <c r="N2398" s="72"/>
      <c r="O2398" s="16"/>
      <c r="P2398" s="21"/>
      <c r="Q2398" s="33">
        <f t="shared" si="17"/>
        <v>0.9508010790815079</v>
      </c>
      <c r="R2398" s="5">
        <f t="shared" ca="1" si="109"/>
        <v>27.243074722941611</v>
      </c>
      <c r="S2398" s="16">
        <v>26.809999000000001</v>
      </c>
      <c r="T2398" s="75">
        <f t="shared" ca="1" si="110"/>
        <v>1.6153515072552197E-2</v>
      </c>
      <c r="U2398" s="5">
        <f t="shared" ca="1" si="122"/>
        <v>51.679264071971872</v>
      </c>
      <c r="V2398" s="85">
        <v>52.76</v>
      </c>
      <c r="W2398" s="36">
        <f t="shared" ca="1" si="123"/>
        <v>-2.0484001668463345E-2</v>
      </c>
      <c r="X2398" s="32">
        <f t="shared" si="18"/>
        <v>1.0983978418369842</v>
      </c>
      <c r="Y2398" s="72">
        <f t="shared" ca="1" si="124"/>
        <v>17404.65586764842</v>
      </c>
      <c r="Z2398" s="16">
        <v>16975.000806</v>
      </c>
      <c r="AA2398" s="36">
        <f t="shared" ca="1" si="125"/>
        <v>2.5311048085285146E-2</v>
      </c>
      <c r="AB2398" s="72"/>
      <c r="AC2398" s="16"/>
      <c r="AD2398" s="36"/>
      <c r="AE2398" s="34">
        <f t="shared" si="149"/>
        <v>10</v>
      </c>
      <c r="AH2398" s="25" t="str">
        <f t="shared" ca="1" si="7"/>
        <v>-</v>
      </c>
      <c r="AI2398" s="15">
        <f t="shared" ca="1" si="8"/>
        <v>15.783286857056614</v>
      </c>
      <c r="AJ2398" s="15">
        <f t="shared" ca="1" si="9"/>
        <v>15.736867242923955</v>
      </c>
      <c r="AK2398" s="17">
        <f t="shared" ca="1" si="10"/>
        <v>5.3045166942816413E-2</v>
      </c>
      <c r="AL2398" s="17">
        <f t="shared" ca="1" si="11"/>
        <v>6.1522674224604272E-2</v>
      </c>
      <c r="AM2398" s="26">
        <f t="shared" ca="1" si="12"/>
        <v>1</v>
      </c>
      <c r="AN2398" s="26">
        <f t="shared" ca="1" si="13"/>
        <v>0</v>
      </c>
      <c r="AO2398" s="25">
        <f t="shared" si="20"/>
        <v>0</v>
      </c>
      <c r="AP2398" s="26">
        <f t="shared" si="21"/>
        <v>0</v>
      </c>
      <c r="AQ2398" s="25">
        <f t="shared" si="22"/>
        <v>0</v>
      </c>
      <c r="AR2398" s="26">
        <f t="shared" si="23"/>
        <v>0</v>
      </c>
      <c r="AT2398" s="74"/>
      <c r="AU2398">
        <f t="shared" si="121"/>
        <v>84875.004029999996</v>
      </c>
      <c r="AY2398">
        <v>3395</v>
      </c>
      <c r="AZ2398">
        <v>3767.4999999999995</v>
      </c>
      <c r="BA2398">
        <f t="shared" si="107"/>
        <v>37674.999999999993</v>
      </c>
      <c r="BL2398" s="16">
        <v>15.07</v>
      </c>
      <c r="BM2398">
        <f t="shared" si="108"/>
        <v>150.69999999999999</v>
      </c>
    </row>
    <row r="2399" spans="1:65" x14ac:dyDescent="0.2">
      <c r="A2399" s="40">
        <v>41550</v>
      </c>
      <c r="B2399" s="13">
        <v>17.25</v>
      </c>
      <c r="C2399" s="14">
        <v>17.45</v>
      </c>
      <c r="D2399" s="31">
        <f t="shared" si="14"/>
        <v>528.35973684762462</v>
      </c>
      <c r="E2399" s="31">
        <f t="shared" si="15"/>
        <v>606.13735939875244</v>
      </c>
      <c r="F2399" s="16">
        <f t="shared" si="0"/>
        <v>1134.4970962463772</v>
      </c>
      <c r="G2399" s="16">
        <f t="shared" si="1"/>
        <v>17.356855691637154</v>
      </c>
      <c r="H2399" s="17">
        <f t="shared" si="2"/>
        <v>1.1461318051575908E-2</v>
      </c>
      <c r="I2399">
        <v>17.670000000000002</v>
      </c>
      <c r="J2399" s="32">
        <f t="shared" si="16"/>
        <v>1.0428387905807259</v>
      </c>
      <c r="K2399" s="72">
        <f t="shared" ca="1" si="83"/>
        <v>245.57221970099121</v>
      </c>
      <c r="L2399" s="16">
        <v>242.720001</v>
      </c>
      <c r="M2399" s="21">
        <f t="shared" ca="1" si="84"/>
        <v>1.1751065792848344E-2</v>
      </c>
      <c r="N2399" s="72"/>
      <c r="O2399" s="16"/>
      <c r="P2399" s="21"/>
      <c r="Q2399" s="33">
        <f t="shared" si="17"/>
        <v>0.95716120941927407</v>
      </c>
      <c r="R2399" s="5">
        <f t="shared" ca="1" si="109"/>
        <v>26.07492805764808</v>
      </c>
      <c r="S2399" s="16">
        <v>25.780000999999999</v>
      </c>
      <c r="T2399" s="75">
        <f t="shared" ca="1" si="110"/>
        <v>1.144014919348069E-2</v>
      </c>
      <c r="U2399" s="5">
        <f t="shared" ca="1" si="122"/>
        <v>49.463693432071352</v>
      </c>
      <c r="V2399" s="85">
        <v>50.74</v>
      </c>
      <c r="W2399" s="36">
        <f t="shared" ca="1" si="123"/>
        <v>-2.5153854314715212E-2</v>
      </c>
      <c r="X2399" s="32">
        <f t="shared" si="18"/>
        <v>1.0856775811614519</v>
      </c>
      <c r="Y2399" s="72">
        <f t="shared" ca="1" si="124"/>
        <v>18894.601088653755</v>
      </c>
      <c r="Z2399" s="16">
        <v>18235.000865999998</v>
      </c>
      <c r="AA2399" s="36">
        <f t="shared" ca="1" si="125"/>
        <v>3.6172206818131374E-2</v>
      </c>
      <c r="AB2399" s="72"/>
      <c r="AC2399" s="16"/>
      <c r="AD2399" s="36"/>
      <c r="AE2399" s="34">
        <f t="shared" si="149"/>
        <v>9</v>
      </c>
      <c r="AH2399" s="25" t="str">
        <f t="shared" ca="1" si="7"/>
        <v>-</v>
      </c>
      <c r="AI2399" s="15">
        <f t="shared" ca="1" si="8"/>
        <v>15.795863409907875</v>
      </c>
      <c r="AJ2399" s="15">
        <f t="shared" ca="1" si="9"/>
        <v>15.81440687365612</v>
      </c>
      <c r="AK2399" s="17">
        <f t="shared" ca="1" si="10"/>
        <v>4.3124110897914479E-2</v>
      </c>
      <c r="AL2399" s="17">
        <f t="shared" ca="1" si="11"/>
        <v>5.7477101840923008E-2</v>
      </c>
      <c r="AM2399" s="26">
        <f t="shared" ca="1" si="12"/>
        <v>0</v>
      </c>
      <c r="AN2399" s="26">
        <f t="shared" ca="1" si="13"/>
        <v>0</v>
      </c>
      <c r="AO2399" s="25">
        <f t="shared" si="20"/>
        <v>0</v>
      </c>
      <c r="AP2399" s="26">
        <f t="shared" si="21"/>
        <v>0</v>
      </c>
      <c r="AQ2399" s="25">
        <f t="shared" si="22"/>
        <v>1</v>
      </c>
      <c r="AR2399" s="26">
        <f t="shared" si="23"/>
        <v>0</v>
      </c>
      <c r="AT2399" s="74"/>
      <c r="AU2399">
        <f t="shared" si="121"/>
        <v>91175.004329999996</v>
      </c>
      <c r="AY2399">
        <v>3647</v>
      </c>
      <c r="AZ2399">
        <v>4045.0000000000005</v>
      </c>
      <c r="BA2399">
        <f t="shared" si="107"/>
        <v>40450.000000000007</v>
      </c>
      <c r="BL2399" s="16">
        <v>16.18</v>
      </c>
      <c r="BM2399">
        <f t="shared" si="108"/>
        <v>161.80000000000001</v>
      </c>
    </row>
    <row r="2400" spans="1:65" x14ac:dyDescent="0.2">
      <c r="A2400" s="40">
        <v>41551</v>
      </c>
      <c r="B2400" s="13">
        <v>16.8</v>
      </c>
      <c r="C2400" s="14">
        <v>17</v>
      </c>
      <c r="D2400" s="31">
        <f t="shared" si="14"/>
        <v>469.65309942011078</v>
      </c>
      <c r="E2400" s="31">
        <f t="shared" si="15"/>
        <v>664.17114138297097</v>
      </c>
      <c r="F2400" s="16">
        <f t="shared" si="0"/>
        <v>1133.8242408030817</v>
      </c>
      <c r="G2400" s="16">
        <f t="shared" si="1"/>
        <v>16.91715592549204</v>
      </c>
      <c r="H2400" s="17">
        <f t="shared" si="2"/>
        <v>1.1764705882352899E-2</v>
      </c>
      <c r="I2400" s="16">
        <v>16.739999999999998</v>
      </c>
      <c r="J2400" s="32">
        <f t="shared" si="16"/>
        <v>0.97408902171831857</v>
      </c>
      <c r="K2400" s="72">
        <f t="shared" ca="1" si="83"/>
        <v>239.19945116983925</v>
      </c>
      <c r="L2400" s="16">
        <v>240.96000699999999</v>
      </c>
      <c r="M2400" s="21">
        <f t="shared" ca="1" si="84"/>
        <v>-7.3064233856896437E-3</v>
      </c>
      <c r="N2400" s="72"/>
      <c r="O2400" s="16"/>
      <c r="P2400" s="21"/>
      <c r="Q2400" s="33">
        <f t="shared" si="17"/>
        <v>1.0259109782816813</v>
      </c>
      <c r="R2400" s="5">
        <f t="shared" ca="1" si="109"/>
        <v>26.749440559309512</v>
      </c>
      <c r="S2400" s="16">
        <v>25.940000999999999</v>
      </c>
      <c r="T2400" s="75">
        <f t="shared" ca="1" si="110"/>
        <v>3.1204299464349043E-2</v>
      </c>
      <c r="U2400" s="5">
        <f t="shared" ca="1" si="122"/>
        <v>50.743608829407762</v>
      </c>
      <c r="V2400" s="85">
        <v>50.92</v>
      </c>
      <c r="W2400" s="36">
        <f t="shared" ca="1" si="123"/>
        <v>-3.4640842614343994E-3</v>
      </c>
      <c r="X2400" s="32">
        <f t="shared" si="18"/>
        <v>0.94817804343663725</v>
      </c>
      <c r="Y2400" s="72">
        <f t="shared" ca="1" si="124"/>
        <v>17914.266820186327</v>
      </c>
      <c r="Z2400" s="16">
        <v>17975.000854000002</v>
      </c>
      <c r="AA2400" s="36">
        <f t="shared" ca="1" si="125"/>
        <v>-3.3788056149193107E-3</v>
      </c>
      <c r="AB2400" s="72"/>
      <c r="AC2400" s="16"/>
      <c r="AD2400" s="36"/>
      <c r="AE2400" s="34">
        <f t="shared" si="149"/>
        <v>8</v>
      </c>
      <c r="AH2400" s="25" t="str">
        <f t="shared" ca="1" si="7"/>
        <v>-</v>
      </c>
      <c r="AI2400" s="15">
        <f t="shared" ca="1" si="8"/>
        <v>15.795985777725523</v>
      </c>
      <c r="AJ2400" s="15">
        <f t="shared" ca="1" si="9"/>
        <v>15.875431182909107</v>
      </c>
      <c r="AK2400" s="17">
        <f t="shared" ca="1" si="10"/>
        <v>3.3068176298369334E-2</v>
      </c>
      <c r="AL2400" s="17">
        <f t="shared" ca="1" si="11"/>
        <v>5.4256699756038418E-2</v>
      </c>
      <c r="AM2400" s="26">
        <f t="shared" ca="1" si="12"/>
        <v>0</v>
      </c>
      <c r="AN2400" s="26">
        <f t="shared" ca="1" si="13"/>
        <v>0</v>
      </c>
      <c r="AO2400" s="25">
        <f t="shared" si="20"/>
        <v>0</v>
      </c>
      <c r="AP2400" s="26">
        <f t="shared" si="21"/>
        <v>0</v>
      </c>
      <c r="AQ2400" s="25">
        <f t="shared" si="22"/>
        <v>1</v>
      </c>
      <c r="AR2400" s="26">
        <f t="shared" si="23"/>
        <v>0</v>
      </c>
      <c r="AT2400" s="74"/>
      <c r="AU2400">
        <f t="shared" si="121"/>
        <v>89875.004270000005</v>
      </c>
      <c r="AY2400">
        <v>3595</v>
      </c>
      <c r="AZ2400">
        <v>3967.4999999999995</v>
      </c>
      <c r="BA2400">
        <f t="shared" si="107"/>
        <v>39674.999999999993</v>
      </c>
      <c r="BL2400" s="16">
        <v>15.87</v>
      </c>
      <c r="BM2400">
        <f t="shared" si="108"/>
        <v>158.69999999999999</v>
      </c>
    </row>
    <row r="2401" spans="1:65" x14ac:dyDescent="0.2">
      <c r="A2401" s="40">
        <v>41554</v>
      </c>
      <c r="B2401" s="13">
        <v>18.5</v>
      </c>
      <c r="C2401" s="14">
        <v>18.350000000000001</v>
      </c>
      <c r="D2401" s="31">
        <f t="shared" si="14"/>
        <v>410.94646199259694</v>
      </c>
      <c r="E2401" s="31">
        <f t="shared" si="15"/>
        <v>722.18711248780824</v>
      </c>
      <c r="F2401" s="16">
        <f t="shared" si="0"/>
        <v>1133.1335744804051</v>
      </c>
      <c r="G2401" s="16">
        <f t="shared" si="1"/>
        <v>18.404399561258398</v>
      </c>
      <c r="H2401" s="17">
        <f t="shared" si="2"/>
        <v>-8.1743869209809361E-3</v>
      </c>
      <c r="I2401" s="16">
        <v>19.41</v>
      </c>
      <c r="J2401" s="32">
        <f t="shared" si="16"/>
        <v>1.0872506375375488</v>
      </c>
      <c r="K2401" s="72">
        <f t="shared" ca="1" si="83"/>
        <v>260.05915326021733</v>
      </c>
      <c r="L2401" s="16">
        <v>259.35998499999999</v>
      </c>
      <c r="M2401" s="21">
        <f t="shared" ca="1" si="84"/>
        <v>2.695744527504249E-3</v>
      </c>
      <c r="N2401" s="72"/>
      <c r="O2401" s="16"/>
      <c r="P2401" s="21"/>
      <c r="Q2401" s="33">
        <f t="shared" si="17"/>
        <v>0.9127493624624512</v>
      </c>
      <c r="R2401" s="5">
        <f t="shared" ca="1" si="109"/>
        <v>24.414517697668103</v>
      </c>
      <c r="S2401" s="16">
        <v>23.959999</v>
      </c>
      <c r="T2401" s="75">
        <f t="shared" ca="1" si="110"/>
        <v>1.8969896353839708E-2</v>
      </c>
      <c r="U2401" s="5">
        <f t="shared" ca="1" si="122"/>
        <v>46.314610953024975</v>
      </c>
      <c r="V2401" s="85">
        <v>47.15</v>
      </c>
      <c r="W2401" s="36">
        <f t="shared" ca="1" si="123"/>
        <v>-1.7717689225345154E-2</v>
      </c>
      <c r="X2401" s="32">
        <f t="shared" si="18"/>
        <v>1.1745012750750976</v>
      </c>
      <c r="Y2401" s="72">
        <f t="shared" ca="1" si="124"/>
        <v>21038.944492422397</v>
      </c>
      <c r="Z2401" s="16">
        <v>20655.000981000001</v>
      </c>
      <c r="AA2401" s="36">
        <f t="shared" ca="1" si="125"/>
        <v>1.8588404414774697E-2</v>
      </c>
      <c r="AB2401" s="72"/>
      <c r="AC2401" s="16"/>
      <c r="AD2401" s="36"/>
      <c r="AE2401" s="34">
        <f t="shared" si="149"/>
        <v>7</v>
      </c>
      <c r="AH2401" s="25" t="str">
        <f t="shared" ca="1" si="7"/>
        <v>-</v>
      </c>
      <c r="AI2401" s="15">
        <f t="shared" ca="1" si="8"/>
        <v>15.859662925793259</v>
      </c>
      <c r="AJ2401" s="15">
        <f t="shared" ca="1" si="9"/>
        <v>15.977051386605511</v>
      </c>
      <c r="AK2401" s="17">
        <f t="shared" ca="1" si="10"/>
        <v>2.3041150547522853E-2</v>
      </c>
      <c r="AL2401" s="17">
        <f t="shared" ca="1" si="11"/>
        <v>4.9790104370945464E-2</v>
      </c>
      <c r="AM2401" s="26">
        <f t="shared" ca="1" si="12"/>
        <v>0</v>
      </c>
      <c r="AN2401" s="26">
        <f t="shared" ca="1" si="13"/>
        <v>0</v>
      </c>
      <c r="AO2401" s="25">
        <f t="shared" si="20"/>
        <v>0</v>
      </c>
      <c r="AP2401" s="26">
        <f t="shared" si="21"/>
        <v>0</v>
      </c>
      <c r="AQ2401" s="25">
        <f t="shared" si="22"/>
        <v>1</v>
      </c>
      <c r="AR2401" s="26">
        <f t="shared" si="23"/>
        <v>0</v>
      </c>
      <c r="AT2401" s="74"/>
      <c r="AU2401">
        <f t="shared" si="121"/>
        <v>103275.00490500001</v>
      </c>
      <c r="AY2401">
        <v>4131</v>
      </c>
      <c r="AZ2401">
        <v>4522.5</v>
      </c>
      <c r="BA2401">
        <f t="shared" si="107"/>
        <v>45225</v>
      </c>
      <c r="BL2401" s="16">
        <v>18.09</v>
      </c>
      <c r="BM2401">
        <f t="shared" si="108"/>
        <v>180.9</v>
      </c>
    </row>
    <row r="2402" spans="1:65" x14ac:dyDescent="0.2">
      <c r="A2402" s="44">
        <v>41555</v>
      </c>
      <c r="B2402" s="45">
        <v>19.399999999999999</v>
      </c>
      <c r="C2402" s="54">
        <v>19.100000000000001</v>
      </c>
      <c r="D2402" s="31">
        <f t="shared" si="14"/>
        <v>352.2398245650831</v>
      </c>
      <c r="E2402" s="31">
        <f t="shared" si="15"/>
        <v>781.37364068448437</v>
      </c>
      <c r="F2402" s="31">
        <f t="shared" si="0"/>
        <v>1133.6134652495675</v>
      </c>
      <c r="G2402" s="31">
        <f t="shared" si="1"/>
        <v>19.193216912650435</v>
      </c>
      <c r="H2402" s="55">
        <f t="shared" si="2"/>
        <v>-1.5706806282722363E-2</v>
      </c>
      <c r="I2402" s="31">
        <v>20.34</v>
      </c>
      <c r="J2402" s="32">
        <f t="shared" si="16"/>
        <v>1.0433019193845658</v>
      </c>
      <c r="K2402" s="72">
        <f t="shared" ca="1" si="83"/>
        <v>271.30915256845958</v>
      </c>
      <c r="L2402" s="31">
        <v>271.35998499999999</v>
      </c>
      <c r="M2402" s="21">
        <f t="shared" ca="1" si="84"/>
        <v>-1.8732471384981037E-4</v>
      </c>
      <c r="N2402" s="72"/>
      <c r="O2402" s="16"/>
      <c r="P2402" s="21"/>
      <c r="Q2402" s="33">
        <f t="shared" si="17"/>
        <v>0.95669808061543415</v>
      </c>
      <c r="R2402" s="5">
        <f t="shared" ca="1" si="109"/>
        <v>23.356349185186719</v>
      </c>
      <c r="S2402" s="31">
        <v>22.85</v>
      </c>
      <c r="T2402" s="75">
        <f t="shared" ca="1" si="110"/>
        <v>2.2159701758718498E-2</v>
      </c>
      <c r="U2402" s="5">
        <f t="shared" ca="1" si="122"/>
        <v>44.307582461991124</v>
      </c>
      <c r="V2402" s="85">
        <v>44.81</v>
      </c>
      <c r="W2402" s="36">
        <f t="shared" ca="1" si="123"/>
        <v>-1.1212174470182499E-2</v>
      </c>
      <c r="X2402" s="32">
        <f t="shared" si="18"/>
        <v>1.0866038387691317</v>
      </c>
      <c r="Y2402" s="72">
        <f t="shared" ca="1" si="124"/>
        <v>22859.493295293913</v>
      </c>
      <c r="Z2402" s="16">
        <v>22570.001071999999</v>
      </c>
      <c r="AA2402" s="36">
        <f t="shared" ca="1" si="125"/>
        <v>1.2826416018785798E-2</v>
      </c>
      <c r="AB2402" s="72"/>
      <c r="AC2402" s="16"/>
      <c r="AD2402" s="36"/>
      <c r="AE2402" s="81">
        <f t="shared" si="149"/>
        <v>6</v>
      </c>
      <c r="AH2402" s="25" t="str">
        <f t="shared" ca="1" si="7"/>
        <v>-</v>
      </c>
      <c r="AI2402" s="15">
        <f t="shared" ca="1" si="8"/>
        <v>15.991715752384337</v>
      </c>
      <c r="AJ2402" s="15">
        <f t="shared" ca="1" si="9"/>
        <v>16.088193441566251</v>
      </c>
      <c r="AK2402" s="17">
        <f t="shared" ca="1" si="10"/>
        <v>1.351999644320325E-2</v>
      </c>
      <c r="AL2402" s="17">
        <f t="shared" ca="1" si="11"/>
        <v>4.5392030264448942E-2</v>
      </c>
      <c r="AM2402" s="26">
        <f t="shared" ca="1" si="12"/>
        <v>0</v>
      </c>
      <c r="AN2402" s="26">
        <f t="shared" ca="1" si="13"/>
        <v>0</v>
      </c>
      <c r="AO2402" s="25">
        <f t="shared" si="20"/>
        <v>0</v>
      </c>
      <c r="AP2402" s="26">
        <f t="shared" si="21"/>
        <v>0</v>
      </c>
      <c r="AQ2402" s="25">
        <f t="shared" si="22"/>
        <v>1</v>
      </c>
      <c r="AR2402" s="26">
        <f t="shared" si="23"/>
        <v>0</v>
      </c>
      <c r="AT2402" s="74"/>
      <c r="AU2402">
        <f t="shared" si="121"/>
        <v>112850.00536</v>
      </c>
      <c r="AY2402">
        <v>4514</v>
      </c>
      <c r="AZ2402">
        <v>4942.5</v>
      </c>
      <c r="BA2402">
        <f t="shared" si="107"/>
        <v>49425</v>
      </c>
      <c r="BL2402" s="16">
        <v>19.77</v>
      </c>
      <c r="BM2402">
        <f t="shared" si="108"/>
        <v>197.7</v>
      </c>
    </row>
    <row r="2403" spans="1:65" x14ac:dyDescent="0.2">
      <c r="A2403" s="40">
        <v>41556</v>
      </c>
      <c r="B2403" s="13">
        <v>18.850000000000001</v>
      </c>
      <c r="C2403" s="14">
        <v>18.7</v>
      </c>
      <c r="D2403" s="31">
        <f t="shared" si="14"/>
        <v>293.53318713756926</v>
      </c>
      <c r="E2403" s="31">
        <f t="shared" si="15"/>
        <v>841.00237189358222</v>
      </c>
      <c r="F2403" s="16">
        <f t="shared" si="0"/>
        <v>1134.5355590311515</v>
      </c>
      <c r="G2403" s="16">
        <f t="shared" si="1"/>
        <v>18.738808812751746</v>
      </c>
      <c r="H2403" s="17">
        <f t="shared" si="2"/>
        <v>-8.0213903743315829E-3</v>
      </c>
      <c r="I2403" s="16">
        <v>19.600000000000001</v>
      </c>
      <c r="J2403" s="32">
        <f t="shared" si="16"/>
        <v>0.97711870049133787</v>
      </c>
      <c r="K2403" s="72">
        <f t="shared" ca="1" si="83"/>
        <v>265.09043894247895</v>
      </c>
      <c r="L2403" s="16">
        <v>261.92001299999998</v>
      </c>
      <c r="M2403" s="21">
        <f t="shared" ca="1" si="84"/>
        <v>1.2104557823456473E-2</v>
      </c>
      <c r="N2403" s="72"/>
      <c r="O2403" s="16"/>
      <c r="P2403" s="21"/>
      <c r="Q2403" s="33">
        <f t="shared" si="17"/>
        <v>1.0228812995086622</v>
      </c>
      <c r="R2403" s="5">
        <f t="shared" ca="1" si="109"/>
        <v>23.889777548148171</v>
      </c>
      <c r="S2403" s="31">
        <v>23.549999</v>
      </c>
      <c r="T2403" s="75">
        <f t="shared" ca="1" si="110"/>
        <v>1.442796444060024E-2</v>
      </c>
      <c r="U2403" s="5">
        <f t="shared" ca="1" si="122"/>
        <v>45.319845929125343</v>
      </c>
      <c r="V2403" s="85">
        <v>46.38</v>
      </c>
      <c r="W2403" s="36">
        <f t="shared" ca="1" si="123"/>
        <v>-2.2858000665689084E-2</v>
      </c>
      <c r="X2403" s="32">
        <f t="shared" si="18"/>
        <v>0.95423740098267562</v>
      </c>
      <c r="Y2403" s="72">
        <f t="shared" ca="1" si="124"/>
        <v>21811.947862840527</v>
      </c>
      <c r="Z2403" s="16">
        <v>21050.001</v>
      </c>
      <c r="AA2403" s="36">
        <f t="shared" ca="1" si="125"/>
        <v>3.6196998890428871E-2</v>
      </c>
      <c r="AB2403" s="72"/>
      <c r="AC2403" s="16"/>
      <c r="AD2403" s="36"/>
      <c r="AE2403" s="34">
        <f t="shared" si="149"/>
        <v>5</v>
      </c>
      <c r="AH2403" s="25" t="str">
        <f t="shared" ca="1" si="7"/>
        <v>-</v>
      </c>
      <c r="AI2403" s="15">
        <f t="shared" ca="1" si="8"/>
        <v>16.124135832294115</v>
      </c>
      <c r="AJ2403" s="15">
        <f t="shared" ca="1" si="9"/>
        <v>16.191468115332082</v>
      </c>
      <c r="AK2403" s="17">
        <f t="shared" ca="1" si="10"/>
        <v>3.9779698423531018E-3</v>
      </c>
      <c r="AL2403" s="17">
        <f t="shared" ca="1" si="11"/>
        <v>4.1654447411360665E-2</v>
      </c>
      <c r="AM2403" s="26">
        <f t="shared" ca="1" si="12"/>
        <v>0</v>
      </c>
      <c r="AN2403" s="26">
        <f t="shared" ca="1" si="13"/>
        <v>0</v>
      </c>
      <c r="AO2403" s="25">
        <f t="shared" si="20"/>
        <v>0</v>
      </c>
      <c r="AP2403" s="26">
        <f t="shared" si="21"/>
        <v>0</v>
      </c>
      <c r="AQ2403" s="25">
        <f t="shared" si="22"/>
        <v>1</v>
      </c>
      <c r="AR2403" s="26">
        <f t="shared" si="23"/>
        <v>0</v>
      </c>
      <c r="AT2403" s="74"/>
      <c r="AU2403">
        <f t="shared" si="121"/>
        <v>105250.005</v>
      </c>
      <c r="AY2403">
        <v>4210</v>
      </c>
      <c r="AZ2403">
        <v>4622.4999999999991</v>
      </c>
      <c r="BA2403">
        <f t="shared" si="107"/>
        <v>46224.999999999993</v>
      </c>
      <c r="BL2403" s="16">
        <v>18.489999999999998</v>
      </c>
      <c r="BM2403">
        <f t="shared" si="108"/>
        <v>184.89999999999998</v>
      </c>
    </row>
    <row r="2404" spans="1:65" x14ac:dyDescent="0.2">
      <c r="A2404" s="40">
        <v>41557</v>
      </c>
      <c r="B2404" s="13">
        <v>16.399999999999999</v>
      </c>
      <c r="C2404" s="14">
        <v>16.850000000000001</v>
      </c>
      <c r="D2404" s="31">
        <f t="shared" si="14"/>
        <v>234.82654971005542</v>
      </c>
      <c r="E2404" s="31">
        <f t="shared" si="15"/>
        <v>900.17991817746656</v>
      </c>
      <c r="F2404" s="16">
        <f t="shared" si="0"/>
        <v>1135.0064678875219</v>
      </c>
      <c r="G2404" s="16">
        <f t="shared" si="1"/>
        <v>16.756897493222045</v>
      </c>
      <c r="H2404" s="17">
        <f t="shared" si="2"/>
        <v>2.670623145400608E-2</v>
      </c>
      <c r="I2404" s="16">
        <v>16.48</v>
      </c>
      <c r="J2404" s="32">
        <f t="shared" si="16"/>
        <v>0.89460610354451475</v>
      </c>
      <c r="K2404" s="72">
        <f t="shared" ca="1" si="83"/>
        <v>237.14185647677354</v>
      </c>
      <c r="L2404" s="16">
        <v>236.320007</v>
      </c>
      <c r="M2404" s="21">
        <f t="shared" ca="1" si="84"/>
        <v>3.4776974121092357E-3</v>
      </c>
      <c r="N2404" s="72"/>
      <c r="O2404" s="16"/>
      <c r="P2404" s="21"/>
      <c r="Q2404" s="33">
        <f t="shared" si="17"/>
        <v>1.1053938964554852</v>
      </c>
      <c r="R2404" s="5">
        <f t="shared" ca="1" si="109"/>
        <v>26.40651418292256</v>
      </c>
      <c r="S2404" s="31">
        <v>25.85</v>
      </c>
      <c r="T2404" s="75">
        <f t="shared" ca="1" si="110"/>
        <v>2.1528595084044828E-2</v>
      </c>
      <c r="U2404" s="5">
        <f t="shared" ca="1" si="122"/>
        <v>50.094566010467297</v>
      </c>
      <c r="V2404" s="85">
        <v>50.78</v>
      </c>
      <c r="W2404" s="36">
        <f t="shared" ca="1" si="123"/>
        <v>-1.3498109285795675E-2</v>
      </c>
      <c r="X2404" s="32">
        <f t="shared" si="18"/>
        <v>0.78921220708902939</v>
      </c>
      <c r="Y2404" s="72">
        <f t="shared" ca="1" si="124"/>
        <v>17213.122589707553</v>
      </c>
      <c r="Z2404" s="16">
        <v>16890.000801999999</v>
      </c>
      <c r="AA2404" s="36">
        <f t="shared" ca="1" si="125"/>
        <v>1.913095159055838E-2</v>
      </c>
      <c r="AB2404" s="72"/>
      <c r="AC2404" s="16"/>
      <c r="AD2404" s="36"/>
      <c r="AE2404" s="34">
        <f t="shared" si="149"/>
        <v>4</v>
      </c>
      <c r="AH2404" s="25" t="str">
        <f t="shared" ca="1" si="7"/>
        <v>-</v>
      </c>
      <c r="AI2404" s="15">
        <f t="shared" ca="1" si="8"/>
        <v>16.187701810334651</v>
      </c>
      <c r="AJ2404" s="15">
        <f t="shared" ca="1" si="9"/>
        <v>16.248111394431437</v>
      </c>
      <c r="AK2404" s="17">
        <f t="shared" ca="1" si="10"/>
        <v>3.0049453016500007E-3</v>
      </c>
      <c r="AL2404" s="17">
        <f t="shared" ca="1" si="11"/>
        <v>3.8606605745160567E-2</v>
      </c>
      <c r="AM2404" s="26">
        <f t="shared" ca="1" si="12"/>
        <v>0</v>
      </c>
      <c r="AN2404" s="26">
        <f t="shared" ca="1" si="13"/>
        <v>0</v>
      </c>
      <c r="AO2404" s="25">
        <f t="shared" si="20"/>
        <v>0</v>
      </c>
      <c r="AP2404" s="26">
        <f t="shared" si="21"/>
        <v>0</v>
      </c>
      <c r="AQ2404" s="25">
        <f t="shared" si="22"/>
        <v>1</v>
      </c>
      <c r="AR2404" s="26">
        <f t="shared" si="23"/>
        <v>0</v>
      </c>
      <c r="AT2404" s="74"/>
      <c r="AU2404">
        <f t="shared" si="121"/>
        <v>84450.00400999999</v>
      </c>
      <c r="AY2404">
        <v>3378</v>
      </c>
      <c r="AZ2404">
        <v>3745.0000000000005</v>
      </c>
      <c r="BA2404">
        <f t="shared" si="107"/>
        <v>37450.000000000007</v>
      </c>
      <c r="BL2404" s="16">
        <v>14.98</v>
      </c>
      <c r="BM2404">
        <f t="shared" si="108"/>
        <v>149.80000000000001</v>
      </c>
    </row>
    <row r="2405" spans="1:65" x14ac:dyDescent="0.2">
      <c r="A2405" s="40">
        <v>41558</v>
      </c>
      <c r="B2405" s="13">
        <v>15.7</v>
      </c>
      <c r="C2405" s="14">
        <v>16.399999999999999</v>
      </c>
      <c r="D2405" s="31">
        <f t="shared" si="14"/>
        <v>176.11991228254158</v>
      </c>
      <c r="E2405" s="31">
        <f t="shared" si="15"/>
        <v>957.31872255795486</v>
      </c>
      <c r="F2405" s="16">
        <f t="shared" si="0"/>
        <v>1133.4386348404964</v>
      </c>
      <c r="G2405" s="16">
        <f t="shared" si="1"/>
        <v>16.291230160320829</v>
      </c>
      <c r="H2405" s="17">
        <f t="shared" si="2"/>
        <v>4.268292682926822E-2</v>
      </c>
      <c r="I2405" s="16">
        <v>15.72</v>
      </c>
      <c r="J2405" s="32">
        <f t="shared" si="16"/>
        <v>0.97086745281570153</v>
      </c>
      <c r="K2405" s="72">
        <f t="shared" ca="1" si="83"/>
        <v>230.22392400287239</v>
      </c>
      <c r="L2405" s="16">
        <v>232.479996</v>
      </c>
      <c r="M2405" s="21">
        <f t="shared" ca="1" si="84"/>
        <v>-9.7043704230260121E-3</v>
      </c>
      <c r="N2405" s="72"/>
      <c r="O2405" s="16"/>
      <c r="P2405" s="21"/>
      <c r="Q2405" s="33">
        <f t="shared" si="17"/>
        <v>1.0291325471842985</v>
      </c>
      <c r="R2405" s="5">
        <f t="shared" ca="1" si="109"/>
        <v>27.174671095109858</v>
      </c>
      <c r="S2405" s="31">
        <v>26.33</v>
      </c>
      <c r="T2405" s="75">
        <f t="shared" ca="1" si="110"/>
        <v>3.2080178317883006E-2</v>
      </c>
      <c r="U2405" s="5">
        <f t="shared" ca="1" si="122"/>
        <v>51.552183346683748</v>
      </c>
      <c r="V2405" s="85">
        <v>51.82</v>
      </c>
      <c r="W2405" s="36">
        <f t="shared" ca="1" si="123"/>
        <v>-5.1682102145166435E-3</v>
      </c>
      <c r="X2405" s="32">
        <f t="shared" si="18"/>
        <v>0.94173490563140305</v>
      </c>
      <c r="Y2405" s="72">
        <f t="shared" ca="1" si="124"/>
        <v>16209.131533747162</v>
      </c>
      <c r="Z2405" s="16">
        <v>16230.000771000001</v>
      </c>
      <c r="AA2405" s="36">
        <f t="shared" ca="1" si="125"/>
        <v>-1.2858432693440135E-3</v>
      </c>
      <c r="AB2405" s="72"/>
      <c r="AC2405" s="16"/>
      <c r="AD2405" s="36"/>
      <c r="AE2405" s="34">
        <f t="shared" si="149"/>
        <v>3</v>
      </c>
      <c r="AH2405" s="25" t="str">
        <f t="shared" ca="1" si="7"/>
        <v>-</v>
      </c>
      <c r="AI2405" s="15">
        <f t="shared" ca="1" si="8"/>
        <v>16.22154958956774</v>
      </c>
      <c r="AJ2405" s="15">
        <f t="shared" ca="1" si="9"/>
        <v>16.285456707752356</v>
      </c>
      <c r="AK2405" s="17">
        <f t="shared" ca="1" si="10"/>
        <v>8.20854676459872E-3</v>
      </c>
      <c r="AL2405" s="17">
        <f t="shared" ca="1" si="11"/>
        <v>3.6753848420417505E-2</v>
      </c>
      <c r="AM2405" s="26">
        <f t="shared" ca="1" si="12"/>
        <v>0</v>
      </c>
      <c r="AN2405" s="26">
        <f t="shared" ca="1" si="13"/>
        <v>0</v>
      </c>
      <c r="AO2405" s="25">
        <f t="shared" si="20"/>
        <v>0</v>
      </c>
      <c r="AP2405" s="26">
        <f t="shared" si="21"/>
        <v>0</v>
      </c>
      <c r="AQ2405" s="25">
        <f t="shared" si="22"/>
        <v>1</v>
      </c>
      <c r="AR2405" s="26">
        <f t="shared" si="23"/>
        <v>0</v>
      </c>
      <c r="AT2405" s="74"/>
      <c r="AU2405">
        <f t="shared" si="121"/>
        <v>81150.003855000003</v>
      </c>
      <c r="AY2405">
        <v>3246</v>
      </c>
      <c r="AZ2405">
        <v>3577.5</v>
      </c>
      <c r="BA2405">
        <f t="shared" si="107"/>
        <v>35775</v>
      </c>
      <c r="BL2405" s="16">
        <v>14.31</v>
      </c>
      <c r="BM2405">
        <f t="shared" si="108"/>
        <v>143.1</v>
      </c>
    </row>
    <row r="2406" spans="1:65" x14ac:dyDescent="0.2">
      <c r="A2406" s="44">
        <v>41561</v>
      </c>
      <c r="B2406" s="45">
        <v>15.9</v>
      </c>
      <c r="C2406" s="54">
        <v>16.649999999999999</v>
      </c>
      <c r="D2406" s="31">
        <f t="shared" si="14"/>
        <v>117.41327485502771</v>
      </c>
      <c r="E2406" s="31">
        <f t="shared" si="15"/>
        <v>1013.5195888757578</v>
      </c>
      <c r="F2406" s="31">
        <f t="shared" si="0"/>
        <v>1130.9328637307856</v>
      </c>
      <c r="G2406" s="31">
        <f t="shared" si="1"/>
        <v>16.572135116092767</v>
      </c>
      <c r="H2406" s="55">
        <f t="shared" si="2"/>
        <v>4.5045045045044918E-2</v>
      </c>
      <c r="I2406" s="1">
        <v>16.07</v>
      </c>
      <c r="J2406" s="32">
        <f t="shared" si="16"/>
        <v>1.0149938211630545</v>
      </c>
      <c r="K2406" s="72">
        <f t="shared" ca="1" si="83"/>
        <v>233.66633385023542</v>
      </c>
      <c r="L2406" s="31">
        <v>234.88000500000001</v>
      </c>
      <c r="M2406" s="21">
        <f t="shared" ca="1" si="84"/>
        <v>-5.1671965426115917E-3</v>
      </c>
      <c r="N2406" s="72"/>
      <c r="O2406" s="16"/>
      <c r="P2406" s="21"/>
      <c r="Q2406" s="33">
        <f t="shared" si="17"/>
        <v>0.98500617883694563</v>
      </c>
      <c r="R2406" s="5">
        <f t="shared" ca="1" si="109"/>
        <v>26.766103849408598</v>
      </c>
      <c r="S2406" s="31">
        <v>26.040001</v>
      </c>
      <c r="T2406" s="75">
        <f t="shared" ca="1" si="110"/>
        <v>2.7884132931047034E-2</v>
      </c>
      <c r="U2406" s="5">
        <f t="shared" ca="1" si="122"/>
        <v>50.777480680447653</v>
      </c>
      <c r="V2406" s="85">
        <v>51.17</v>
      </c>
      <c r="W2406" s="36">
        <f t="shared" ca="1" si="123"/>
        <v>-7.6708876207220843E-3</v>
      </c>
      <c r="X2406" s="32">
        <f t="shared" si="18"/>
        <v>1.0299876423261087</v>
      </c>
      <c r="Y2406" s="72">
        <f t="shared" ca="1" si="124"/>
        <v>16694.106408889933</v>
      </c>
      <c r="Z2406" s="16">
        <v>16560.000787000001</v>
      </c>
      <c r="AA2406" s="36">
        <f t="shared" ca="1" si="125"/>
        <v>8.0981651882050774E-3</v>
      </c>
      <c r="AB2406" s="72"/>
      <c r="AC2406" s="16"/>
      <c r="AD2406" s="36"/>
      <c r="AE2406" s="81">
        <f t="shared" si="149"/>
        <v>2</v>
      </c>
      <c r="AH2406" s="25" t="str">
        <f t="shared" ca="1" si="7"/>
        <v>-</v>
      </c>
      <c r="AI2406" s="15">
        <f t="shared" ca="1" si="8"/>
        <v>16.266187168338849</v>
      </c>
      <c r="AJ2406" s="15">
        <f t="shared" ca="1" si="9"/>
        <v>16.311881877211491</v>
      </c>
      <c r="AK2406" s="17">
        <f t="shared" ca="1" si="10"/>
        <v>1.3755269958380723E-2</v>
      </c>
      <c r="AL2406" s="17">
        <f t="shared" ca="1" si="11"/>
        <v>3.5118699339447987E-2</v>
      </c>
      <c r="AM2406" s="26">
        <f t="shared" ca="1" si="12"/>
        <v>0</v>
      </c>
      <c r="AN2406" s="26">
        <f t="shared" ca="1" si="13"/>
        <v>0</v>
      </c>
      <c r="AO2406" s="25">
        <f t="shared" si="20"/>
        <v>0</v>
      </c>
      <c r="AP2406" s="26">
        <f t="shared" si="21"/>
        <v>0</v>
      </c>
      <c r="AQ2406" s="25">
        <f t="shared" si="22"/>
        <v>1</v>
      </c>
      <c r="AR2406" s="26">
        <f t="shared" si="23"/>
        <v>0</v>
      </c>
      <c r="AT2406" s="74"/>
      <c r="AU2406">
        <f t="shared" si="121"/>
        <v>82800.003935000001</v>
      </c>
      <c r="AY2406">
        <v>3312</v>
      </c>
      <c r="AZ2406">
        <v>3645.0000000000005</v>
      </c>
      <c r="BA2406">
        <f t="shared" si="107"/>
        <v>36450.000000000007</v>
      </c>
      <c r="BL2406" s="16">
        <v>14.58</v>
      </c>
      <c r="BM2406">
        <f t="shared" si="108"/>
        <v>145.80000000000001</v>
      </c>
    </row>
    <row r="2407" spans="1:65" x14ac:dyDescent="0.2">
      <c r="A2407" s="44">
        <v>41562</v>
      </c>
      <c r="B2407" s="45">
        <v>18.2</v>
      </c>
      <c r="C2407" s="54">
        <v>17.3</v>
      </c>
      <c r="D2407" s="31">
        <f t="shared" si="14"/>
        <v>58.706637427513854</v>
      </c>
      <c r="E2407" s="31">
        <f t="shared" si="15"/>
        <v>1069.5817831759061</v>
      </c>
      <c r="F2407" s="31">
        <f t="shared" si="0"/>
        <v>1128.28842060342</v>
      </c>
      <c r="G2407" s="31">
        <f t="shared" si="1"/>
        <v>17.346828428547113</v>
      </c>
      <c r="H2407" s="55">
        <f t="shared" si="2"/>
        <v>-5.2023121387283044E-2</v>
      </c>
      <c r="I2407" s="1">
        <v>18.66</v>
      </c>
      <c r="J2407" s="32">
        <f t="shared" si="16"/>
        <v>1.0442991492667559</v>
      </c>
      <c r="K2407" s="72">
        <f t="shared" ca="1" si="83"/>
        <v>244.00760554537632</v>
      </c>
      <c r="L2407" s="31">
        <v>248.96000699999999</v>
      </c>
      <c r="M2407" s="21">
        <f t="shared" ca="1" si="84"/>
        <v>-1.989235746857795E-2</v>
      </c>
      <c r="N2407" s="72"/>
      <c r="O2407" s="16"/>
      <c r="P2407" s="21"/>
      <c r="Q2407" s="33">
        <f t="shared" si="17"/>
        <v>0.95570085073324396</v>
      </c>
      <c r="R2407" s="5">
        <f t="shared" ca="1" si="109"/>
        <v>25.579322574364525</v>
      </c>
      <c r="S2407" s="31">
        <v>24.450001</v>
      </c>
      <c r="T2407" s="75">
        <f t="shared" ca="1" si="110"/>
        <v>4.6189019557280379E-2</v>
      </c>
      <c r="U2407" s="5">
        <f t="shared" ca="1" si="122"/>
        <v>48.526420104496495</v>
      </c>
      <c r="V2407" s="85">
        <v>48.02</v>
      </c>
      <c r="W2407" s="36">
        <f t="shared" ca="1" si="123"/>
        <v>1.0546024666732439E-2</v>
      </c>
      <c r="X2407" s="32">
        <f t="shared" si="18"/>
        <v>1.0885982985335121</v>
      </c>
      <c r="Y2407" s="72">
        <f t="shared" ca="1" si="124"/>
        <v>18171.979798671757</v>
      </c>
      <c r="Z2407" s="16">
        <v>18590.000883000001</v>
      </c>
      <c r="AA2407" s="36">
        <f t="shared" ca="1" si="125"/>
        <v>-2.2486340208327352E-2</v>
      </c>
      <c r="AB2407" s="72"/>
      <c r="AC2407" s="16"/>
      <c r="AD2407" s="36"/>
      <c r="AE2407" s="81">
        <f t="shared" si="149"/>
        <v>1</v>
      </c>
      <c r="AH2407" s="25" t="str">
        <f t="shared" ca="1" si="7"/>
        <v>-</v>
      </c>
      <c r="AI2407" s="15">
        <f t="shared" ca="1" si="8"/>
        <v>16.356225263736398</v>
      </c>
      <c r="AJ2407" s="15">
        <f t="shared" ca="1" si="9"/>
        <v>16.358167239563038</v>
      </c>
      <c r="AK2407" s="17">
        <f t="shared" ca="1" si="10"/>
        <v>6.4471475473303714E-3</v>
      </c>
      <c r="AL2407" s="17">
        <f t="shared" ca="1" si="11"/>
        <v>2.7865729862498897E-2</v>
      </c>
      <c r="AM2407" s="26">
        <f t="shared" ca="1" si="12"/>
        <v>0</v>
      </c>
      <c r="AN2407" s="26">
        <f t="shared" ca="1" si="13"/>
        <v>0</v>
      </c>
      <c r="AO2407" s="25">
        <f t="shared" si="20"/>
        <v>0</v>
      </c>
      <c r="AP2407" s="26">
        <f t="shared" si="21"/>
        <v>0</v>
      </c>
      <c r="AQ2407" s="25">
        <f t="shared" si="22"/>
        <v>1</v>
      </c>
      <c r="AR2407" s="26">
        <f t="shared" si="23"/>
        <v>0</v>
      </c>
      <c r="AT2407" s="74"/>
      <c r="AU2407">
        <f t="shared" si="121"/>
        <v>92950.004415000003</v>
      </c>
      <c r="AY2407">
        <v>3718</v>
      </c>
      <c r="AZ2407">
        <v>4065.0000000000005</v>
      </c>
      <c r="BA2407">
        <f t="shared" si="107"/>
        <v>40650.000000000007</v>
      </c>
      <c r="BL2407" s="16">
        <v>16.260000000000002</v>
      </c>
      <c r="BM2407">
        <f t="shared" si="108"/>
        <v>162.60000000000002</v>
      </c>
    </row>
    <row r="2408" spans="1:65" x14ac:dyDescent="0.2">
      <c r="A2408" s="41">
        <v>41563</v>
      </c>
      <c r="B2408" s="13">
        <v>15.55</v>
      </c>
      <c r="C2408" s="14">
        <v>16.55</v>
      </c>
      <c r="D2408" s="31">
        <f t="shared" si="14"/>
        <v>1131.3425231285507</v>
      </c>
      <c r="E2408" s="31">
        <f t="shared" si="15"/>
        <v>0</v>
      </c>
      <c r="F2408" s="16">
        <f t="shared" si="0"/>
        <v>1131.3425231285507</v>
      </c>
      <c r="G2408" s="16">
        <f t="shared" si="1"/>
        <v>15.55</v>
      </c>
      <c r="H2408" s="17">
        <f t="shared" si="2"/>
        <v>6.0422960725075581E-2</v>
      </c>
      <c r="I2408">
        <v>14.71</v>
      </c>
      <c r="J2408" s="32">
        <f t="shared" si="16"/>
        <v>0.89884393063583812</v>
      </c>
      <c r="K2408" s="72">
        <f t="shared" ca="1" si="83"/>
        <v>219.31581384264999</v>
      </c>
      <c r="L2408" s="16">
        <v>220.320007</v>
      </c>
      <c r="M2408" s="21">
        <f t="shared" ca="1" si="84"/>
        <v>-4.5578845563036697E-3</v>
      </c>
      <c r="N2408" s="72"/>
      <c r="O2408" s="16"/>
      <c r="P2408" s="21"/>
      <c r="Q2408" s="33">
        <f t="shared" si="17"/>
        <v>1.1011560693641618</v>
      </c>
      <c r="R2408" s="5">
        <f t="shared" ca="1" si="109"/>
        <v>28.165652910046745</v>
      </c>
      <c r="S2408" s="16">
        <v>27.389999</v>
      </c>
      <c r="T2408" s="75">
        <f t="shared" ca="1" si="110"/>
        <v>2.8318873251756808E-2</v>
      </c>
      <c r="U2408" s="5">
        <f t="shared" ca="1" si="122"/>
        <v>53.433332646654613</v>
      </c>
      <c r="V2408" s="85">
        <v>53.72</v>
      </c>
      <c r="W2408" s="36">
        <f t="shared" ca="1" si="123"/>
        <v>-5.3363245224383156E-3</v>
      </c>
      <c r="X2408" s="32">
        <f t="shared" si="18"/>
        <v>0.79768786127167624</v>
      </c>
      <c r="Y2408" s="72">
        <f t="shared" ca="1" si="124"/>
        <v>14494.613701993341</v>
      </c>
      <c r="Z2408" s="16">
        <v>14435.000685999999</v>
      </c>
      <c r="AA2408" s="36">
        <f t="shared" ca="1" si="125"/>
        <v>4.1297549816646986E-3</v>
      </c>
      <c r="AB2408" s="72"/>
      <c r="AC2408" s="16"/>
      <c r="AD2408" s="36"/>
      <c r="AE2408">
        <v>25</v>
      </c>
      <c r="AH2408" s="25" t="str">
        <f t="shared" ca="1" si="7"/>
        <v>-</v>
      </c>
      <c r="AI2408" s="15">
        <f t="shared" ca="1" si="8"/>
        <v>16.36309935627008</v>
      </c>
      <c r="AJ2408" s="15">
        <f t="shared" ca="1" si="9"/>
        <v>16.350337242181187</v>
      </c>
      <c r="AK2408" s="17">
        <f t="shared" ca="1" si="10"/>
        <v>1.913544204863003E-2</v>
      </c>
      <c r="AL2408" s="17">
        <f t="shared" ca="1" si="11"/>
        <v>2.702678029243151E-2</v>
      </c>
      <c r="AM2408" s="26">
        <f t="shared" ca="1" si="12"/>
        <v>1</v>
      </c>
      <c r="AN2408" s="26">
        <f t="shared" ca="1" si="13"/>
        <v>0</v>
      </c>
      <c r="AO2408" s="25">
        <f t="shared" si="20"/>
        <v>0</v>
      </c>
      <c r="AP2408" s="26">
        <f t="shared" si="21"/>
        <v>0</v>
      </c>
      <c r="AQ2408" s="25">
        <f t="shared" si="22"/>
        <v>1</v>
      </c>
      <c r="AR2408" s="26">
        <f t="shared" si="23"/>
        <v>0</v>
      </c>
      <c r="AT2408" s="74"/>
      <c r="AU2408">
        <f t="shared" si="121"/>
        <v>72175.003429999997</v>
      </c>
      <c r="AY2408">
        <v>2887</v>
      </c>
      <c r="AZ2408">
        <v>3250</v>
      </c>
      <c r="BA2408">
        <f t="shared" si="107"/>
        <v>32500</v>
      </c>
      <c r="BL2408" s="16">
        <v>13</v>
      </c>
      <c r="BM2408">
        <f t="shared" si="108"/>
        <v>130</v>
      </c>
    </row>
    <row r="2409" spans="1:65" x14ac:dyDescent="0.2">
      <c r="A2409" s="44">
        <v>41564</v>
      </c>
      <c r="B2409" s="45">
        <v>14.55</v>
      </c>
      <c r="C2409" s="54">
        <v>15.6</v>
      </c>
      <c r="D2409" s="31">
        <f t="shared" si="14"/>
        <v>1086.0888222034087</v>
      </c>
      <c r="E2409" s="31">
        <f t="shared" si="15"/>
        <v>42.519338331477854</v>
      </c>
      <c r="F2409" s="31">
        <f t="shared" si="0"/>
        <v>1128.6081605348866</v>
      </c>
      <c r="G2409" s="31">
        <f t="shared" si="1"/>
        <v>14.589557843731074</v>
      </c>
      <c r="H2409" s="55">
        <f t="shared" si="2"/>
        <v>6.7307692307692291E-2</v>
      </c>
      <c r="I2409" s="1">
        <v>13.48</v>
      </c>
      <c r="J2409" s="32">
        <f t="shared" si="16"/>
        <v>0.9359675930873026</v>
      </c>
      <c r="K2409" s="72">
        <f t="shared" ca="1" si="83"/>
        <v>205.26412586001072</v>
      </c>
      <c r="L2409" s="31">
        <v>208.16000399999999</v>
      </c>
      <c r="M2409" s="21">
        <f t="shared" ca="1" si="84"/>
        <v>-1.3911789413634256E-2</v>
      </c>
      <c r="N2409" s="72"/>
      <c r="O2409" s="16"/>
      <c r="P2409" s="21"/>
      <c r="Q2409" s="33">
        <f t="shared" si="17"/>
        <v>1.0640324069126974</v>
      </c>
      <c r="R2409" s="5">
        <f t="shared" ca="1" si="109"/>
        <v>29.967918982044125</v>
      </c>
      <c r="S2409" s="31">
        <v>28.91</v>
      </c>
      <c r="T2409" s="75">
        <f t="shared" ca="1" si="110"/>
        <v>3.6593531028852475E-2</v>
      </c>
      <c r="U2409" s="5">
        <f t="shared" ca="1" si="122"/>
        <v>56.852851096755984</v>
      </c>
      <c r="V2409" s="85">
        <v>56.9</v>
      </c>
      <c r="W2409" s="36">
        <f t="shared" ca="1" si="123"/>
        <v>-8.286274735327709E-4</v>
      </c>
      <c r="X2409" s="32">
        <f t="shared" si="18"/>
        <v>0.87193518617460508</v>
      </c>
      <c r="Y2409" s="72">
        <f t="shared" ca="1" si="124"/>
        <v>12637.531926503818</v>
      </c>
      <c r="Z2409" s="16">
        <v>12855.000610999999</v>
      </c>
      <c r="AA2409" s="36">
        <f t="shared" ca="1" si="125"/>
        <v>-1.6917049720720671E-2</v>
      </c>
      <c r="AB2409" s="72"/>
      <c r="AC2409" s="16"/>
      <c r="AD2409" s="36"/>
      <c r="AE2409" s="81">
        <f t="shared" ref="AE2409:AE2432" si="150">AE2408-1</f>
        <v>24</v>
      </c>
      <c r="AH2409" s="25">
        <f t="shared" ca="1" si="7"/>
        <v>1</v>
      </c>
      <c r="AI2409" s="15">
        <f t="shared" ca="1" si="8"/>
        <v>16.357840205971563</v>
      </c>
      <c r="AJ2409" s="15">
        <f t="shared" ca="1" si="9"/>
        <v>16.325170061630171</v>
      </c>
      <c r="AK2409" s="17">
        <f t="shared" ca="1" si="10"/>
        <v>3.1690289162300676E-2</v>
      </c>
      <c r="AL2409" s="17">
        <f t="shared" ca="1" si="11"/>
        <v>2.6796782666600558E-2</v>
      </c>
      <c r="AM2409" s="26">
        <f t="shared" ca="1" si="12"/>
        <v>1</v>
      </c>
      <c r="AN2409" s="26">
        <f t="shared" ca="1" si="13"/>
        <v>1</v>
      </c>
      <c r="AO2409" s="25">
        <f t="shared" si="20"/>
        <v>0</v>
      </c>
      <c r="AP2409" s="26">
        <f t="shared" si="21"/>
        <v>0</v>
      </c>
      <c r="AQ2409" s="25">
        <f t="shared" si="22"/>
        <v>1</v>
      </c>
      <c r="AR2409" s="26">
        <f t="shared" si="23"/>
        <v>0</v>
      </c>
      <c r="AT2409" s="74"/>
      <c r="AU2409">
        <f t="shared" si="121"/>
        <v>64275.003054999994</v>
      </c>
      <c r="AY2409">
        <v>2571</v>
      </c>
      <c r="AZ2409">
        <v>2895</v>
      </c>
      <c r="BA2409">
        <f t="shared" si="107"/>
        <v>28950</v>
      </c>
      <c r="BL2409" s="16">
        <v>11.58</v>
      </c>
      <c r="BM2409">
        <f t="shared" si="108"/>
        <v>115.8</v>
      </c>
    </row>
    <row r="2410" spans="1:65" x14ac:dyDescent="0.2">
      <c r="A2410" s="40">
        <v>41565</v>
      </c>
      <c r="B2410" s="13">
        <v>14.35</v>
      </c>
      <c r="C2410" s="14">
        <v>15.25</v>
      </c>
      <c r="D2410" s="31">
        <f t="shared" si="14"/>
        <v>1040.8351212782666</v>
      </c>
      <c r="E2410" s="31">
        <f t="shared" si="15"/>
        <v>84.727117078966103</v>
      </c>
      <c r="F2410" s="16">
        <f t="shared" si="0"/>
        <v>1125.5622383572327</v>
      </c>
      <c r="G2410" s="16">
        <f t="shared" si="1"/>
        <v>14.417747835501627</v>
      </c>
      <c r="H2410" s="17">
        <f t="shared" si="2"/>
        <v>5.9016393442622994E-2</v>
      </c>
      <c r="I2410" s="15">
        <v>13.04</v>
      </c>
      <c r="J2410" s="32">
        <f t="shared" si="16"/>
        <v>0.98555672017318485</v>
      </c>
      <c r="K2410" s="72">
        <f t="shared" ca="1" si="83"/>
        <v>202.29119130905656</v>
      </c>
      <c r="L2410" s="16">
        <v>205.759995</v>
      </c>
      <c r="M2410" s="21">
        <f t="shared" ca="1" si="84"/>
        <v>-1.6858494242009706E-2</v>
      </c>
      <c r="N2410" s="72"/>
      <c r="O2410" s="16"/>
      <c r="P2410" s="21"/>
      <c r="Q2410" s="33">
        <f t="shared" si="17"/>
        <v>1.0144432798268153</v>
      </c>
      <c r="R2410" s="5">
        <f t="shared" ca="1" si="109"/>
        <v>30.399487566299975</v>
      </c>
      <c r="S2410" s="31">
        <v>29.18</v>
      </c>
      <c r="T2410" s="75">
        <f t="shared" ca="1" si="110"/>
        <v>4.1791897405756506E-2</v>
      </c>
      <c r="U2410" s="5">
        <f t="shared" ca="1" si="122"/>
        <v>57.672018239965695</v>
      </c>
      <c r="V2410" s="85">
        <v>57.17</v>
      </c>
      <c r="W2410" s="36">
        <f t="shared" ca="1" si="123"/>
        <v>8.7811481540264677E-3</v>
      </c>
      <c r="X2410" s="32">
        <f t="shared" si="18"/>
        <v>0.97111344034636971</v>
      </c>
      <c r="Y2410" s="72">
        <f t="shared" ca="1" si="124"/>
        <v>12271.669416503195</v>
      </c>
      <c r="Z2410" s="16">
        <v>12530.000595</v>
      </c>
      <c r="AA2410" s="36">
        <f t="shared" ca="1" si="125"/>
        <v>-2.0617012468450293E-2</v>
      </c>
      <c r="AB2410" s="72"/>
      <c r="AC2410" s="16"/>
      <c r="AD2410" s="36"/>
      <c r="AE2410" s="81">
        <f t="shared" si="150"/>
        <v>23</v>
      </c>
      <c r="AH2410" s="25" t="str">
        <f t="shared" ca="1" si="7"/>
        <v>-</v>
      </c>
      <c r="AI2410" s="15">
        <f t="shared" ca="1" si="8"/>
        <v>16.33947763897525</v>
      </c>
      <c r="AJ2410" s="15">
        <f t="shared" ca="1" si="9"/>
        <v>16.284139521032653</v>
      </c>
      <c r="AK2410" s="17">
        <f t="shared" ca="1" si="10"/>
        <v>3.7075316160403493E-2</v>
      </c>
      <c r="AL2410" s="17">
        <f t="shared" ca="1" si="11"/>
        <v>2.597903766428801E-2</v>
      </c>
      <c r="AM2410" s="26">
        <f t="shared" ca="1" si="12"/>
        <v>1</v>
      </c>
      <c r="AN2410" s="26">
        <f t="shared" ca="1" si="13"/>
        <v>1</v>
      </c>
      <c r="AO2410" s="25">
        <f t="shared" si="20"/>
        <v>0</v>
      </c>
      <c r="AP2410" s="26">
        <f t="shared" si="21"/>
        <v>0</v>
      </c>
      <c r="AQ2410" s="25">
        <f t="shared" si="22"/>
        <v>0</v>
      </c>
      <c r="AR2410" s="26">
        <f t="shared" si="23"/>
        <v>0</v>
      </c>
      <c r="AT2410" s="74"/>
      <c r="AU2410">
        <f t="shared" si="121"/>
        <v>62650.002974999996</v>
      </c>
      <c r="AY2410">
        <v>2506</v>
      </c>
      <c r="AZ2410">
        <v>2825</v>
      </c>
      <c r="BA2410">
        <f t="shared" si="107"/>
        <v>28250</v>
      </c>
      <c r="BL2410" s="16">
        <v>11.3</v>
      </c>
      <c r="BM2410">
        <f t="shared" si="108"/>
        <v>113</v>
      </c>
    </row>
    <row r="2411" spans="1:65" x14ac:dyDescent="0.2">
      <c r="A2411" s="40">
        <v>41568</v>
      </c>
      <c r="B2411" s="13">
        <v>14.6</v>
      </c>
      <c r="C2411" s="14">
        <v>15.5</v>
      </c>
      <c r="D2411" s="31">
        <f t="shared" si="14"/>
        <v>995.58142035312449</v>
      </c>
      <c r="E2411" s="31">
        <f t="shared" si="15"/>
        <v>127.31010778557516</v>
      </c>
      <c r="F2411" s="16">
        <f t="shared" si="0"/>
        <v>1122.8915281386996</v>
      </c>
      <c r="G2411" s="16">
        <f t="shared" si="1"/>
        <v>14.702039328052411</v>
      </c>
      <c r="H2411" s="17">
        <f t="shared" si="2"/>
        <v>5.8064516129032295E-2</v>
      </c>
      <c r="I2411" s="15">
        <v>13.16</v>
      </c>
      <c r="J2411" s="32">
        <f t="shared" si="16"/>
        <v>1.0172985967118655</v>
      </c>
      <c r="K2411" s="72">
        <f t="shared" ca="1" si="83"/>
        <v>205.78215537771104</v>
      </c>
      <c r="L2411" s="16">
        <v>207.36000100000001</v>
      </c>
      <c r="M2411" s="21">
        <f t="shared" ca="1" si="84"/>
        <v>-7.6092091757318991E-3</v>
      </c>
      <c r="N2411" s="72"/>
      <c r="O2411" s="16"/>
      <c r="P2411" s="21"/>
      <c r="Q2411" s="33">
        <f t="shared" si="17"/>
        <v>0.98270140328813449</v>
      </c>
      <c r="R2411" s="5">
        <f t="shared" ca="1" si="109"/>
        <v>29.872374594961975</v>
      </c>
      <c r="S2411" s="31">
        <v>29.02</v>
      </c>
      <c r="T2411" s="75">
        <f t="shared" ca="1" si="110"/>
        <v>2.9371970880839968E-2</v>
      </c>
      <c r="U2411" s="5">
        <f t="shared" ca="1" si="122"/>
        <v>56.672432983146209</v>
      </c>
      <c r="V2411" s="85">
        <v>56.86</v>
      </c>
      <c r="W2411" s="36">
        <f t="shared" ca="1" si="123"/>
        <v>-3.2987516154377567E-3</v>
      </c>
      <c r="X2411" s="32">
        <f t="shared" si="18"/>
        <v>1.034597193423731</v>
      </c>
      <c r="Y2411" s="72">
        <f t="shared" ca="1" si="124"/>
        <v>12695.399157991025</v>
      </c>
      <c r="Z2411" s="16">
        <v>12660.000601</v>
      </c>
      <c r="AA2411" s="36">
        <f t="shared" ca="1" si="125"/>
        <v>2.7960944163169668E-3</v>
      </c>
      <c r="AB2411" s="72"/>
      <c r="AC2411" s="16"/>
      <c r="AD2411" s="36"/>
      <c r="AE2411" s="81">
        <f t="shared" si="150"/>
        <v>22</v>
      </c>
      <c r="AH2411" s="25" t="str">
        <f t="shared" ca="1" si="7"/>
        <v>-</v>
      </c>
      <c r="AI2411" s="15">
        <f t="shared" ca="1" si="8"/>
        <v>16.320179774990841</v>
      </c>
      <c r="AJ2411" s="15">
        <f t="shared" ca="1" si="9"/>
        <v>16.264735155708291</v>
      </c>
      <c r="AK2411" s="17">
        <f t="shared" ca="1" si="10"/>
        <v>3.9638914377030841E-2</v>
      </c>
      <c r="AL2411" s="17">
        <f t="shared" ca="1" si="11"/>
        <v>2.6358834448346406E-2</v>
      </c>
      <c r="AM2411" s="26">
        <f t="shared" ca="1" si="12"/>
        <v>1</v>
      </c>
      <c r="AN2411" s="26">
        <f t="shared" ca="1" si="13"/>
        <v>1</v>
      </c>
      <c r="AO2411" s="25">
        <f t="shared" si="20"/>
        <v>0</v>
      </c>
      <c r="AP2411" s="26">
        <f t="shared" si="21"/>
        <v>0</v>
      </c>
      <c r="AQ2411" s="25">
        <f t="shared" si="22"/>
        <v>0</v>
      </c>
      <c r="AR2411" s="26">
        <f t="shared" si="23"/>
        <v>0</v>
      </c>
      <c r="AT2411" s="74"/>
      <c r="AU2411">
        <f t="shared" si="121"/>
        <v>63300.003004999999</v>
      </c>
      <c r="AY2411">
        <v>2532</v>
      </c>
      <c r="AZ2411">
        <v>2827.5</v>
      </c>
      <c r="BA2411">
        <f t="shared" si="107"/>
        <v>28275</v>
      </c>
      <c r="BL2411" s="16">
        <v>11.31</v>
      </c>
      <c r="BM2411">
        <f t="shared" si="108"/>
        <v>113.10000000000001</v>
      </c>
    </row>
    <row r="2412" spans="1:65" x14ac:dyDescent="0.2">
      <c r="A2412" s="40">
        <v>41569</v>
      </c>
      <c r="B2412" s="13">
        <v>14.6</v>
      </c>
      <c r="C2412" s="14">
        <v>15.55</v>
      </c>
      <c r="D2412" s="31">
        <f t="shared" si="14"/>
        <v>950.32771942798252</v>
      </c>
      <c r="E2412" s="31">
        <f t="shared" si="15"/>
        <v>169.93617446345087</v>
      </c>
      <c r="F2412" s="16">
        <f t="shared" si="0"/>
        <v>1120.2638938914333</v>
      </c>
      <c r="G2412" s="16">
        <f t="shared" si="1"/>
        <v>14.744108336098819</v>
      </c>
      <c r="H2412" s="17">
        <f t="shared" si="2"/>
        <v>6.1093247588424493E-2</v>
      </c>
      <c r="I2412" s="15">
        <v>13.33</v>
      </c>
      <c r="J2412" s="32">
        <f t="shared" si="16"/>
        <v>1.0005146837496781</v>
      </c>
      <c r="K2412" s="72">
        <f t="shared" ca="1" si="83"/>
        <v>205.87967446507409</v>
      </c>
      <c r="L2412" s="16">
        <v>208</v>
      </c>
      <c r="M2412" s="21">
        <f t="shared" ca="1" si="84"/>
        <v>-1.0193872764066879E-2</v>
      </c>
      <c r="N2412" s="72"/>
      <c r="O2412" s="16"/>
      <c r="P2412" s="21"/>
      <c r="Q2412" s="33">
        <f t="shared" si="17"/>
        <v>0.99948531625032189</v>
      </c>
      <c r="R2412" s="5">
        <f t="shared" ca="1" si="109"/>
        <v>29.855755965851518</v>
      </c>
      <c r="S2412" s="31">
        <v>28.870000999999998</v>
      </c>
      <c r="T2412" s="75">
        <f t="shared" ca="1" si="110"/>
        <v>3.4144611420398624E-2</v>
      </c>
      <c r="U2412" s="5">
        <f t="shared" ca="1" si="122"/>
        <v>56.641325396126284</v>
      </c>
      <c r="V2412" s="85">
        <v>56.76</v>
      </c>
      <c r="W2412" s="36">
        <f t="shared" ca="1" si="123"/>
        <v>-2.0908140217356253E-3</v>
      </c>
      <c r="X2412" s="32">
        <f t="shared" si="18"/>
        <v>1.0010293674993562</v>
      </c>
      <c r="Y2412" s="72">
        <f t="shared" ca="1" si="124"/>
        <v>12707.631005259462</v>
      </c>
      <c r="Z2412" s="16">
        <v>12770.000607</v>
      </c>
      <c r="AA2412" s="36">
        <f t="shared" ca="1" si="125"/>
        <v>-4.8840719479958123E-3</v>
      </c>
      <c r="AB2412" s="72"/>
      <c r="AC2412" s="16"/>
      <c r="AD2412" s="36"/>
      <c r="AE2412" s="81">
        <f t="shared" si="150"/>
        <v>21</v>
      </c>
      <c r="AH2412" s="25" t="str">
        <f t="shared" ca="1" si="7"/>
        <v>-</v>
      </c>
      <c r="AI2412" s="15">
        <f t="shared" ca="1" si="8"/>
        <v>16.284298331677753</v>
      </c>
      <c r="AJ2412" s="15">
        <f t="shared" ca="1" si="9"/>
        <v>16.251051166238593</v>
      </c>
      <c r="AK2412" s="17">
        <f t="shared" ca="1" si="10"/>
        <v>4.2313614800927435E-2</v>
      </c>
      <c r="AL2412" s="17">
        <f t="shared" ca="1" si="11"/>
        <v>2.7588405026173234E-2</v>
      </c>
      <c r="AM2412" s="26">
        <f t="shared" ca="1" si="12"/>
        <v>1</v>
      </c>
      <c r="AN2412" s="26">
        <f t="shared" ca="1" si="13"/>
        <v>1</v>
      </c>
      <c r="AO2412" s="25">
        <f t="shared" si="20"/>
        <v>0</v>
      </c>
      <c r="AP2412" s="26">
        <f t="shared" si="21"/>
        <v>0</v>
      </c>
      <c r="AQ2412" s="25">
        <f t="shared" si="22"/>
        <v>0</v>
      </c>
      <c r="AR2412" s="26">
        <f t="shared" si="23"/>
        <v>0</v>
      </c>
      <c r="AT2412" s="74"/>
      <c r="AU2412">
        <f t="shared" si="121"/>
        <v>63850.003035000002</v>
      </c>
      <c r="AY2412">
        <v>2554</v>
      </c>
      <c r="AZ2412">
        <v>2840</v>
      </c>
      <c r="BA2412">
        <f t="shared" si="107"/>
        <v>28400</v>
      </c>
      <c r="BL2412" s="16">
        <v>11.36</v>
      </c>
      <c r="BM2412">
        <f t="shared" si="108"/>
        <v>113.6</v>
      </c>
    </row>
    <row r="2413" spans="1:65" x14ac:dyDescent="0.2">
      <c r="A2413" s="40">
        <v>41570</v>
      </c>
      <c r="B2413" s="13">
        <v>14.7</v>
      </c>
      <c r="C2413" s="14">
        <v>15.55</v>
      </c>
      <c r="D2413" s="31">
        <f t="shared" si="14"/>
        <v>905.07401850284054</v>
      </c>
      <c r="E2413" s="31">
        <f t="shared" si="15"/>
        <v>212.42517983368069</v>
      </c>
      <c r="F2413" s="16">
        <f t="shared" si="0"/>
        <v>1117.4991983365212</v>
      </c>
      <c r="G2413" s="16">
        <f t="shared" si="1"/>
        <v>14.861576315336428</v>
      </c>
      <c r="H2413" s="17">
        <f t="shared" si="2"/>
        <v>5.4662379421221985E-2</v>
      </c>
      <c r="I2413" s="15">
        <v>13.42</v>
      </c>
      <c r="J2413" s="32">
        <f t="shared" si="16"/>
        <v>1.0054795544368689</v>
      </c>
      <c r="K2413" s="72">
        <f t="shared" ca="1" si="83"/>
        <v>206.9993640554047</v>
      </c>
      <c r="L2413" s="16">
        <v>209.279999</v>
      </c>
      <c r="M2413" s="21">
        <f t="shared" ca="1" si="84"/>
        <v>-1.0897529412714236E-2</v>
      </c>
      <c r="N2413" s="72"/>
      <c r="O2413" s="16"/>
      <c r="P2413" s="21"/>
      <c r="Q2413" s="33">
        <f t="shared" si="17"/>
        <v>0.99452044556313113</v>
      </c>
      <c r="R2413" s="5">
        <f t="shared" ca="1" si="109"/>
        <v>29.690922789460039</v>
      </c>
      <c r="S2413" s="31">
        <v>28.67</v>
      </c>
      <c r="T2413" s="75">
        <f t="shared" ca="1" si="110"/>
        <v>3.5609445045693668E-2</v>
      </c>
      <c r="U2413" s="5">
        <f t="shared" ca="1" si="122"/>
        <v>56.329027655547549</v>
      </c>
      <c r="V2413" s="85">
        <v>56.37</v>
      </c>
      <c r="W2413" s="36">
        <f t="shared" ca="1" si="123"/>
        <v>-7.2684662856925314E-4</v>
      </c>
      <c r="X2413" s="32">
        <f t="shared" si="18"/>
        <v>1.0109591088737377</v>
      </c>
      <c r="Y2413" s="72">
        <f t="shared" ca="1" si="124"/>
        <v>12846.049822582032</v>
      </c>
      <c r="Z2413" s="16">
        <v>12900.000613</v>
      </c>
      <c r="AA2413" s="36">
        <f t="shared" ca="1" si="125"/>
        <v>-4.1822316166093164E-3</v>
      </c>
      <c r="AB2413" s="72"/>
      <c r="AC2413" s="16"/>
      <c r="AD2413" s="36"/>
      <c r="AE2413" s="81">
        <f t="shared" si="150"/>
        <v>20</v>
      </c>
      <c r="AH2413" s="25" t="str">
        <f t="shared" ca="1" si="7"/>
        <v>-</v>
      </c>
      <c r="AI2413" s="15">
        <f t="shared" ca="1" si="8"/>
        <v>16.264553417259862</v>
      </c>
      <c r="AJ2413" s="15">
        <f t="shared" ca="1" si="9"/>
        <v>16.223829976570425</v>
      </c>
      <c r="AK2413" s="17">
        <f t="shared" ca="1" si="10"/>
        <v>6.0094531602344937E-2</v>
      </c>
      <c r="AL2413" s="17">
        <f t="shared" ca="1" si="11"/>
        <v>2.7927880663076526E-2</v>
      </c>
      <c r="AM2413" s="26">
        <f t="shared" ca="1" si="12"/>
        <v>1</v>
      </c>
      <c r="AN2413" s="26">
        <f t="shared" ca="1" si="13"/>
        <v>1</v>
      </c>
      <c r="AO2413" s="25">
        <f t="shared" si="20"/>
        <v>0</v>
      </c>
      <c r="AP2413" s="26">
        <f t="shared" si="21"/>
        <v>0</v>
      </c>
      <c r="AQ2413" s="25">
        <f t="shared" si="22"/>
        <v>0</v>
      </c>
      <c r="AR2413" s="26">
        <f t="shared" si="23"/>
        <v>0</v>
      </c>
      <c r="AT2413" s="74"/>
      <c r="AU2413">
        <f t="shared" si="121"/>
        <v>64500.003064999997</v>
      </c>
      <c r="AY2413">
        <v>2580</v>
      </c>
      <c r="AZ2413">
        <v>2875</v>
      </c>
      <c r="BA2413">
        <f t="shared" si="107"/>
        <v>28750</v>
      </c>
      <c r="BL2413" s="16">
        <v>11.5</v>
      </c>
      <c r="BM2413">
        <f t="shared" si="108"/>
        <v>115</v>
      </c>
    </row>
    <row r="2414" spans="1:65" x14ac:dyDescent="0.2">
      <c r="A2414" s="40">
        <v>41571</v>
      </c>
      <c r="B2414" s="13">
        <v>14.45</v>
      </c>
      <c r="C2414" s="14">
        <v>15.45</v>
      </c>
      <c r="D2414" s="31">
        <f t="shared" si="14"/>
        <v>859.82031757769846</v>
      </c>
      <c r="E2414" s="31">
        <f t="shared" si="15"/>
        <v>255.2052057886381</v>
      </c>
      <c r="F2414" s="16">
        <f t="shared" si="0"/>
        <v>1115.0255233663365</v>
      </c>
      <c r="G2414" s="16">
        <f t="shared" si="1"/>
        <v>14.678878353401414</v>
      </c>
      <c r="H2414" s="17">
        <f t="shared" si="2"/>
        <v>6.4724919093851141E-2</v>
      </c>
      <c r="I2414" s="15">
        <v>13.2</v>
      </c>
      <c r="J2414" s="32">
        <f t="shared" si="16"/>
        <v>0.9855203214454259</v>
      </c>
      <c r="K2414" s="72">
        <f t="shared" ca="1" si="83"/>
        <v>203.99376304686174</v>
      </c>
      <c r="L2414" s="16">
        <v>206.08000200000001</v>
      </c>
      <c r="M2414" s="21">
        <f t="shared" ca="1" si="84"/>
        <v>-1.0123442026840932E-2</v>
      </c>
      <c r="N2414" s="72"/>
      <c r="O2414" s="16"/>
      <c r="P2414" s="21"/>
      <c r="Q2414" s="33">
        <f t="shared" si="17"/>
        <v>1.014479678554574</v>
      </c>
      <c r="R2414" s="5">
        <f t="shared" ca="1" si="109"/>
        <v>30.119583012952294</v>
      </c>
      <c r="S2414" s="31">
        <v>29.129999000000002</v>
      </c>
      <c r="T2414" s="75">
        <f t="shared" ca="1" si="110"/>
        <v>3.3971302675029007E-2</v>
      </c>
      <c r="U2414" s="5">
        <f t="shared" ca="1" si="122"/>
        <v>57.142697497304006</v>
      </c>
      <c r="V2414" s="85">
        <v>57.15</v>
      </c>
      <c r="W2414" s="36">
        <f t="shared" ca="1" si="123"/>
        <v>-1.2777782495175031E-4</v>
      </c>
      <c r="X2414" s="32">
        <f t="shared" si="18"/>
        <v>0.97104064289085179</v>
      </c>
      <c r="Y2414" s="72">
        <f t="shared" ca="1" si="124"/>
        <v>12473.215522943829</v>
      </c>
      <c r="Z2414" s="16">
        <v>12525.000595</v>
      </c>
      <c r="AA2414" s="36">
        <f t="shared" ca="1" si="125"/>
        <v>-4.13453649470034E-3</v>
      </c>
      <c r="AB2414" s="72"/>
      <c r="AC2414" s="16"/>
      <c r="AD2414" s="36"/>
      <c r="AE2414" s="81">
        <f t="shared" si="150"/>
        <v>19</v>
      </c>
      <c r="AH2414" s="25" t="str">
        <f t="shared" ca="1" si="7"/>
        <v>-</v>
      </c>
      <c r="AI2414" s="15">
        <f t="shared" ca="1" si="8"/>
        <v>16.233936668368493</v>
      </c>
      <c r="AJ2414" s="15">
        <f t="shared" ca="1" si="9"/>
        <v>16.1589053575936</v>
      </c>
      <c r="AK2414" s="17">
        <f t="shared" ca="1" si="10"/>
        <v>6.0811524663807535E-2</v>
      </c>
      <c r="AL2414" s="17">
        <f t="shared" ca="1" si="11"/>
        <v>2.993916443780318E-2</v>
      </c>
      <c r="AM2414" s="26">
        <f t="shared" ca="1" si="12"/>
        <v>1</v>
      </c>
      <c r="AN2414" s="26">
        <f t="shared" ca="1" si="13"/>
        <v>1</v>
      </c>
      <c r="AO2414" s="25">
        <f t="shared" si="20"/>
        <v>0</v>
      </c>
      <c r="AP2414" s="26">
        <f t="shared" si="21"/>
        <v>0</v>
      </c>
      <c r="AQ2414" s="25">
        <f t="shared" si="22"/>
        <v>0</v>
      </c>
      <c r="AR2414" s="26">
        <f t="shared" si="23"/>
        <v>1</v>
      </c>
      <c r="AT2414" s="74"/>
      <c r="AU2414">
        <f t="shared" si="121"/>
        <v>62625.002974999996</v>
      </c>
      <c r="AY2414">
        <v>2505</v>
      </c>
      <c r="AZ2414">
        <v>2805</v>
      </c>
      <c r="BA2414">
        <f t="shared" si="107"/>
        <v>28050</v>
      </c>
      <c r="BL2414" s="16">
        <v>11.22</v>
      </c>
      <c r="BM2414">
        <f t="shared" si="108"/>
        <v>112.2</v>
      </c>
    </row>
    <row r="2415" spans="1:65" x14ac:dyDescent="0.2">
      <c r="A2415" s="40">
        <v>41572</v>
      </c>
      <c r="B2415" s="13">
        <v>14.5</v>
      </c>
      <c r="C2415" s="14">
        <v>15.5</v>
      </c>
      <c r="D2415" s="31">
        <f t="shared" si="14"/>
        <v>814.56661665255638</v>
      </c>
      <c r="E2415" s="31">
        <f t="shared" si="15"/>
        <v>297.529864582703</v>
      </c>
      <c r="F2415" s="16">
        <f t="shared" si="0"/>
        <v>1112.0964812352595</v>
      </c>
      <c r="G2415" s="16">
        <f t="shared" si="1"/>
        <v>14.76753961513503</v>
      </c>
      <c r="H2415" s="17">
        <f t="shared" si="2"/>
        <v>6.4516129032258118E-2</v>
      </c>
      <c r="I2415" s="15">
        <v>13.09</v>
      </c>
      <c r="J2415" s="32">
        <f t="shared" si="16"/>
        <v>1.0033973069757247</v>
      </c>
      <c r="K2415" s="72">
        <f t="shared" ca="1" si="83"/>
        <v>204.67844781068183</v>
      </c>
      <c r="L2415" s="16">
        <v>205.44000199999999</v>
      </c>
      <c r="M2415" s="21">
        <f t="shared" ca="1" si="84"/>
        <v>-3.7069420848144337E-3</v>
      </c>
      <c r="N2415" s="72"/>
      <c r="O2415" s="16"/>
      <c r="P2415" s="21"/>
      <c r="Q2415" s="33">
        <f t="shared" si="17"/>
        <v>0.99660269302427529</v>
      </c>
      <c r="R2415" s="5">
        <f t="shared" ca="1" si="109"/>
        <v>30.016007064006235</v>
      </c>
      <c r="S2415" s="31">
        <v>29.219999000000001</v>
      </c>
      <c r="T2415" s="75">
        <f t="shared" ca="1" si="110"/>
        <v>2.7241892239840037E-2</v>
      </c>
      <c r="U2415" s="5">
        <f t="shared" ca="1" si="122"/>
        <v>56.946616553643004</v>
      </c>
      <c r="V2415" s="85">
        <v>57.38</v>
      </c>
      <c r="W2415" s="36">
        <f t="shared" ca="1" si="123"/>
        <v>-7.5528659176890642E-3</v>
      </c>
      <c r="X2415" s="32">
        <f t="shared" si="18"/>
        <v>1.0067946139514494</v>
      </c>
      <c r="Y2415" s="72">
        <f t="shared" ca="1" si="124"/>
        <v>12557.139728093165</v>
      </c>
      <c r="Z2415" s="16">
        <v>12470.000592</v>
      </c>
      <c r="AA2415" s="36">
        <f t="shared" ca="1" si="125"/>
        <v>6.987901520154537E-3</v>
      </c>
      <c r="AB2415" s="72"/>
      <c r="AC2415" s="16"/>
      <c r="AD2415" s="36"/>
      <c r="AE2415" s="81">
        <f t="shared" si="150"/>
        <v>18</v>
      </c>
      <c r="AH2415" s="25" t="str">
        <f t="shared" ca="1" si="7"/>
        <v>-</v>
      </c>
      <c r="AI2415" s="15">
        <f t="shared" ca="1" si="8"/>
        <v>16.216800365241543</v>
      </c>
      <c r="AJ2415" s="15">
        <f t="shared" ca="1" si="9"/>
        <v>16.092218604518262</v>
      </c>
      <c r="AK2415" s="17">
        <f t="shared" ca="1" si="10"/>
        <v>6.0346264117901838E-2</v>
      </c>
      <c r="AL2415" s="17">
        <f t="shared" ca="1" si="11"/>
        <v>3.3255090124095818E-2</v>
      </c>
      <c r="AM2415" s="26">
        <f t="shared" ca="1" si="12"/>
        <v>1</v>
      </c>
      <c r="AN2415" s="26">
        <f t="shared" ca="1" si="13"/>
        <v>1</v>
      </c>
      <c r="AO2415" s="25">
        <f t="shared" si="20"/>
        <v>0</v>
      </c>
      <c r="AP2415" s="26">
        <f t="shared" si="21"/>
        <v>0</v>
      </c>
      <c r="AQ2415" s="25">
        <f t="shared" si="22"/>
        <v>0</v>
      </c>
      <c r="AR2415" s="26">
        <f t="shared" si="23"/>
        <v>1</v>
      </c>
      <c r="AT2415" s="74"/>
      <c r="AU2415">
        <f t="shared" si="121"/>
        <v>62350.002959999998</v>
      </c>
      <c r="AY2415">
        <v>2494</v>
      </c>
      <c r="AZ2415">
        <v>2792.5</v>
      </c>
      <c r="BA2415">
        <f t="shared" si="107"/>
        <v>27925</v>
      </c>
      <c r="BL2415" s="16">
        <v>11.17</v>
      </c>
      <c r="BM2415">
        <f t="shared" si="108"/>
        <v>111.7</v>
      </c>
    </row>
    <row r="2416" spans="1:65" x14ac:dyDescent="0.2">
      <c r="A2416" s="40">
        <v>41575</v>
      </c>
      <c r="B2416" s="13">
        <v>14.55</v>
      </c>
      <c r="C2416" s="14">
        <v>15.5</v>
      </c>
      <c r="D2416" s="31">
        <f t="shared" si="14"/>
        <v>769.31291572741441</v>
      </c>
      <c r="E2416" s="31">
        <f t="shared" si="15"/>
        <v>339.86397189977134</v>
      </c>
      <c r="F2416" s="16">
        <f t="shared" si="0"/>
        <v>1109.1768876271858</v>
      </c>
      <c r="G2416" s="16">
        <f t="shared" si="1"/>
        <v>14.84109042651933</v>
      </c>
      <c r="H2416" s="17">
        <f t="shared" si="2"/>
        <v>6.1290322580645151E-2</v>
      </c>
      <c r="I2416" s="15">
        <v>13.31</v>
      </c>
      <c r="J2416" s="32">
        <f t="shared" si="16"/>
        <v>1.0023421915880704</v>
      </c>
      <c r="K2416" s="72">
        <f t="shared" ca="1" si="83"/>
        <v>205.1494800751955</v>
      </c>
      <c r="L2416" s="16">
        <v>206.55999800000001</v>
      </c>
      <c r="M2416" s="21">
        <f t="shared" ca="1" si="84"/>
        <v>-6.8286112435211634E-3</v>
      </c>
      <c r="N2416" s="72"/>
      <c r="O2416" s="16"/>
      <c r="P2416" s="21"/>
      <c r="Q2416" s="33">
        <f t="shared" si="17"/>
        <v>0.99765780841192964</v>
      </c>
      <c r="R2416" s="5">
        <f t="shared" ca="1" si="109"/>
        <v>29.944456326117034</v>
      </c>
      <c r="S2416" s="16">
        <v>29.049999</v>
      </c>
      <c r="T2416" s="75">
        <f t="shared" ca="1" si="110"/>
        <v>3.0790270461525136E-2</v>
      </c>
      <c r="U2416" s="5">
        <f t="shared" ca="1" si="122"/>
        <v>56.811291641605926</v>
      </c>
      <c r="V2416" s="85">
        <v>56.94</v>
      </c>
      <c r="W2416" s="36">
        <f t="shared" ca="1" si="123"/>
        <v>-2.2604207656141792E-3</v>
      </c>
      <c r="X2416" s="32">
        <f t="shared" si="18"/>
        <v>1.0046843831761407</v>
      </c>
      <c r="Y2416" s="72">
        <f t="shared" ca="1" si="124"/>
        <v>12615.131886216959</v>
      </c>
      <c r="Z2416" s="16">
        <v>12580.000598000001</v>
      </c>
      <c r="AA2416" s="36">
        <f t="shared" ca="1" si="125"/>
        <v>2.7926300911737551E-3</v>
      </c>
      <c r="AB2416" s="72"/>
      <c r="AC2416" s="16"/>
      <c r="AD2416" s="36"/>
      <c r="AE2416" s="81">
        <f t="shared" si="150"/>
        <v>17</v>
      </c>
      <c r="AH2416" s="25" t="str">
        <f t="shared" ca="1" si="7"/>
        <v>-</v>
      </c>
      <c r="AI2416" s="15">
        <f t="shared" ca="1" si="8"/>
        <v>16.171931606523522</v>
      </c>
      <c r="AJ2416" s="15">
        <f t="shared" ca="1" si="9"/>
        <v>16.026562902177904</v>
      </c>
      <c r="AK2416" s="17">
        <f t="shared" ca="1" si="10"/>
        <v>6.0725252307572197E-2</v>
      </c>
      <c r="AL2416" s="17">
        <f t="shared" ca="1" si="11"/>
        <v>3.6350441167739084E-2</v>
      </c>
      <c r="AM2416" s="26">
        <f t="shared" ca="1" si="12"/>
        <v>1</v>
      </c>
      <c r="AN2416" s="26">
        <f t="shared" ca="1" si="13"/>
        <v>1</v>
      </c>
      <c r="AO2416" s="25">
        <f t="shared" si="20"/>
        <v>0</v>
      </c>
      <c r="AP2416" s="26">
        <f t="shared" si="21"/>
        <v>0</v>
      </c>
      <c r="AQ2416" s="25">
        <f t="shared" si="22"/>
        <v>0</v>
      </c>
      <c r="AR2416" s="26">
        <f t="shared" si="23"/>
        <v>1</v>
      </c>
      <c r="AT2416" s="74"/>
      <c r="AU2416">
        <f t="shared" si="121"/>
        <v>62900.002990000001</v>
      </c>
      <c r="AY2416">
        <v>2516</v>
      </c>
      <c r="AZ2416">
        <v>2825</v>
      </c>
      <c r="BA2416">
        <f t="shared" si="107"/>
        <v>28250</v>
      </c>
      <c r="BL2416" s="16">
        <v>11.3</v>
      </c>
      <c r="BM2416">
        <f t="shared" si="108"/>
        <v>113</v>
      </c>
    </row>
    <row r="2417" spans="1:65" x14ac:dyDescent="0.2">
      <c r="A2417" s="44">
        <v>41576</v>
      </c>
      <c r="B2417" s="45">
        <v>14.45</v>
      </c>
      <c r="C2417" s="54">
        <v>15.5</v>
      </c>
      <c r="D2417" s="31">
        <f t="shared" si="14"/>
        <v>724.05921480227244</v>
      </c>
      <c r="E2417" s="31">
        <f t="shared" si="15"/>
        <v>382.34405889724337</v>
      </c>
      <c r="F2417" s="31">
        <f t="shared" si="0"/>
        <v>1106.4032736995159</v>
      </c>
      <c r="G2417" s="31">
        <f t="shared" si="1"/>
        <v>14.812852561435149</v>
      </c>
      <c r="H2417" s="55">
        <f t="shared" si="2"/>
        <v>6.7741935483870974E-2</v>
      </c>
      <c r="I2417" s="82">
        <v>13.41</v>
      </c>
      <c r="J2417" s="32">
        <f t="shared" si="16"/>
        <v>0.99560147097308338</v>
      </c>
      <c r="K2417" s="72">
        <f t="shared" ca="1" si="83"/>
        <v>204.23879738624214</v>
      </c>
      <c r="L2417" s="31">
        <v>205.279999</v>
      </c>
      <c r="M2417" s="21">
        <f t="shared" ca="1" si="84"/>
        <v>-5.0721045344406064E-3</v>
      </c>
      <c r="N2417" s="72"/>
      <c r="O2417" s="16"/>
      <c r="P2417" s="21"/>
      <c r="Q2417" s="33">
        <f t="shared" si="17"/>
        <v>1.0043985290269166</v>
      </c>
      <c r="R2417" s="5">
        <f t="shared" ca="1" si="109"/>
        <v>30.074914952865051</v>
      </c>
      <c r="S2417" s="31">
        <v>29.309999000000001</v>
      </c>
      <c r="T2417" s="75">
        <f t="shared" ca="1" si="110"/>
        <v>2.6097440428607632E-2</v>
      </c>
      <c r="U2417" s="5">
        <f t="shared" ca="1" si="122"/>
        <v>57.059224242801449</v>
      </c>
      <c r="V2417" s="85">
        <v>57.44</v>
      </c>
      <c r="W2417" s="36">
        <f t="shared" ca="1" si="123"/>
        <v>-6.6291044080527342E-3</v>
      </c>
      <c r="X2417" s="32">
        <f t="shared" si="18"/>
        <v>0.99120294194616687</v>
      </c>
      <c r="Y2417" s="72">
        <f t="shared" ca="1" si="124"/>
        <v>12503.33290102363</v>
      </c>
      <c r="Z2417" s="16">
        <v>12425.00059</v>
      </c>
      <c r="AA2417" s="36">
        <f t="shared" ca="1" si="125"/>
        <v>6.3044110506260036E-3</v>
      </c>
      <c r="AB2417" s="72"/>
      <c r="AC2417" s="16"/>
      <c r="AD2417" s="36"/>
      <c r="AE2417" s="81">
        <f t="shared" si="150"/>
        <v>16</v>
      </c>
      <c r="AH2417" s="25" t="str">
        <f t="shared" ca="1" si="7"/>
        <v>-</v>
      </c>
      <c r="AI2417" s="15">
        <f t="shared" ca="1" si="8"/>
        <v>16.093111250599645</v>
      </c>
      <c r="AJ2417" s="15">
        <f t="shared" ca="1" si="9"/>
        <v>15.955358632683431</v>
      </c>
      <c r="AK2417" s="17">
        <f t="shared" ca="1" si="10"/>
        <v>6.2338155533378646E-2</v>
      </c>
      <c r="AL2417" s="17">
        <f t="shared" ca="1" si="11"/>
        <v>4.1095211318042328E-2</v>
      </c>
      <c r="AM2417" s="26">
        <f t="shared" ca="1" si="12"/>
        <v>1</v>
      </c>
      <c r="AN2417" s="26">
        <f t="shared" ca="1" si="13"/>
        <v>1</v>
      </c>
      <c r="AO2417" s="25">
        <f t="shared" si="20"/>
        <v>0</v>
      </c>
      <c r="AP2417" s="26">
        <f t="shared" si="21"/>
        <v>0</v>
      </c>
      <c r="AQ2417" s="25">
        <f t="shared" si="22"/>
        <v>0</v>
      </c>
      <c r="AR2417" s="26">
        <f t="shared" si="23"/>
        <v>1</v>
      </c>
      <c r="AT2417" s="74"/>
      <c r="AU2417">
        <f t="shared" si="121"/>
        <v>62125.002949999995</v>
      </c>
      <c r="AY2417">
        <v>2485</v>
      </c>
      <c r="AZ2417">
        <v>2792.5</v>
      </c>
      <c r="BA2417">
        <f t="shared" si="107"/>
        <v>27925</v>
      </c>
      <c r="BL2417" s="16">
        <v>11.17</v>
      </c>
      <c r="BM2417">
        <f t="shared" si="108"/>
        <v>111.7</v>
      </c>
    </row>
    <row r="2418" spans="1:65" x14ac:dyDescent="0.2">
      <c r="A2418" s="40">
        <v>41577</v>
      </c>
      <c r="B2418" s="13">
        <v>14.55</v>
      </c>
      <c r="C2418" s="14">
        <v>15.55</v>
      </c>
      <c r="D2418" s="31">
        <f t="shared" si="14"/>
        <v>678.80551387713035</v>
      </c>
      <c r="E2418" s="31">
        <f t="shared" si="15"/>
        <v>424.53218653390803</v>
      </c>
      <c r="F2418" s="16">
        <f t="shared" si="0"/>
        <v>1103.3377004110384</v>
      </c>
      <c r="G2418" s="16">
        <f t="shared" si="1"/>
        <v>14.93477085154958</v>
      </c>
      <c r="H2418" s="17">
        <f t="shared" si="2"/>
        <v>6.4308681672025747E-2</v>
      </c>
      <c r="I2418" s="15">
        <v>13.65</v>
      </c>
      <c r="J2418" s="32">
        <f t="shared" si="16"/>
        <v>1.0054370140262907</v>
      </c>
      <c r="K2418" s="72">
        <f t="shared" ca="1" si="83"/>
        <v>205.34087491503385</v>
      </c>
      <c r="L2418" s="16">
        <v>207.199997</v>
      </c>
      <c r="M2418" s="21">
        <f t="shared" ca="1" si="84"/>
        <v>-8.9725970650769149E-3</v>
      </c>
      <c r="N2418" s="72"/>
      <c r="O2418" s="16"/>
      <c r="P2418" s="21"/>
      <c r="Q2418" s="33">
        <f t="shared" si="17"/>
        <v>0.99456298597370918</v>
      </c>
      <c r="R2418" s="5">
        <f t="shared" ca="1" si="109"/>
        <v>29.910151148958498</v>
      </c>
      <c r="S2418" s="31">
        <v>28.85</v>
      </c>
      <c r="T2418" s="75">
        <f t="shared" ca="1" si="110"/>
        <v>3.6747006896308367E-2</v>
      </c>
      <c r="U2418" s="5">
        <f t="shared" ca="1" si="122"/>
        <v>56.74704961391695</v>
      </c>
      <c r="V2418" s="85">
        <v>56.69</v>
      </c>
      <c r="W2418" s="36">
        <f t="shared" ca="1" si="123"/>
        <v>1.0063435159102499E-3</v>
      </c>
      <c r="X2418" s="32">
        <f t="shared" si="18"/>
        <v>1.0108740280525816</v>
      </c>
      <c r="Y2418" s="72">
        <f t="shared" ca="1" si="124"/>
        <v>12638.46266220874</v>
      </c>
      <c r="Z2418" s="16">
        <v>12700.000603</v>
      </c>
      <c r="AA2418" s="36">
        <f t="shared" ca="1" si="125"/>
        <v>-4.8455069188519592E-3</v>
      </c>
      <c r="AB2418" s="72"/>
      <c r="AC2418" s="16"/>
      <c r="AD2418" s="36"/>
      <c r="AE2418" s="34">
        <f t="shared" si="150"/>
        <v>15</v>
      </c>
      <c r="AH2418" s="25" t="str">
        <f t="shared" ca="1" si="7"/>
        <v>-</v>
      </c>
      <c r="AI2418" s="15">
        <f t="shared" ca="1" si="8"/>
        <v>16.052074307275973</v>
      </c>
      <c r="AJ2418" s="15">
        <f t="shared" ca="1" si="9"/>
        <v>15.900651550412739</v>
      </c>
      <c r="AK2418" s="17">
        <f t="shared" ca="1" si="10"/>
        <v>6.2874061213978857E-2</v>
      </c>
      <c r="AL2418" s="17">
        <f t="shared" ca="1" si="11"/>
        <v>4.6096179315214085E-2</v>
      </c>
      <c r="AM2418" s="26">
        <f t="shared" ca="1" si="12"/>
        <v>1</v>
      </c>
      <c r="AN2418" s="26">
        <f t="shared" ca="1" si="13"/>
        <v>1</v>
      </c>
      <c r="AO2418" s="25">
        <f t="shared" si="20"/>
        <v>0</v>
      </c>
      <c r="AP2418" s="26">
        <f t="shared" si="21"/>
        <v>0</v>
      </c>
      <c r="AQ2418" s="25">
        <f t="shared" si="22"/>
        <v>0</v>
      </c>
      <c r="AR2418" s="26">
        <f t="shared" si="23"/>
        <v>1</v>
      </c>
      <c r="AT2418" s="74"/>
      <c r="AU2418">
        <f t="shared" si="121"/>
        <v>63500.003015000002</v>
      </c>
      <c r="AY2418">
        <v>2540</v>
      </c>
      <c r="AZ2418">
        <v>2840</v>
      </c>
      <c r="BA2418">
        <f t="shared" si="107"/>
        <v>28400</v>
      </c>
      <c r="BL2418" s="16">
        <v>11.36</v>
      </c>
      <c r="BM2418">
        <f t="shared" si="108"/>
        <v>113.6</v>
      </c>
    </row>
    <row r="2419" spans="1:65" x14ac:dyDescent="0.2">
      <c r="A2419" s="40">
        <v>41578</v>
      </c>
      <c r="B2419" s="13">
        <v>14.5</v>
      </c>
      <c r="C2419" s="14">
        <v>15.5</v>
      </c>
      <c r="D2419" s="31">
        <f t="shared" si="14"/>
        <v>633.55181295198838</v>
      </c>
      <c r="E2419" s="31">
        <f t="shared" si="15"/>
        <v>466.87568161177404</v>
      </c>
      <c r="F2419" s="16">
        <f t="shared" si="0"/>
        <v>1100.4274945637624</v>
      </c>
      <c r="G2419" s="16">
        <f t="shared" si="1"/>
        <v>14.924267554126187</v>
      </c>
      <c r="H2419" s="17">
        <f t="shared" si="2"/>
        <v>6.4516129032258118E-2</v>
      </c>
      <c r="I2419" s="15">
        <v>13.75</v>
      </c>
      <c r="J2419" s="32">
        <f t="shared" si="16"/>
        <v>0.99666093851874427</v>
      </c>
      <c r="K2419" s="72">
        <f t="shared" ca="1" si="83"/>
        <v>204.64688572546982</v>
      </c>
      <c r="L2419" s="16">
        <v>206.88000500000001</v>
      </c>
      <c r="M2419" s="21">
        <f t="shared" ca="1" si="84"/>
        <v>-1.0794273107882979E-2</v>
      </c>
      <c r="N2419" s="72"/>
      <c r="O2419" s="16"/>
      <c r="P2419" s="21"/>
      <c r="Q2419" s="33">
        <f t="shared" si="17"/>
        <v>1.0033390614812558</v>
      </c>
      <c r="R2419" s="5">
        <f t="shared" ca="1" si="109"/>
        <v>30.008772804470581</v>
      </c>
      <c r="S2419" s="31">
        <v>29</v>
      </c>
      <c r="T2419" s="75">
        <f t="shared" ca="1" si="110"/>
        <v>3.4785269119675215E-2</v>
      </c>
      <c r="U2419" s="5">
        <f t="shared" ca="1" si="122"/>
        <v>56.934582254629561</v>
      </c>
      <c r="V2419" s="85">
        <v>56.99</v>
      </c>
      <c r="W2419" s="36">
        <f t="shared" ca="1" si="123"/>
        <v>-9.7241174540167036E-4</v>
      </c>
      <c r="X2419" s="32">
        <f t="shared" si="18"/>
        <v>0.99332187703748853</v>
      </c>
      <c r="Y2419" s="72">
        <f t="shared" ca="1" si="124"/>
        <v>12553.235232415102</v>
      </c>
      <c r="Z2419" s="16">
        <v>12595.000598000001</v>
      </c>
      <c r="AA2419" s="36">
        <f t="shared" ca="1" si="125"/>
        <v>-3.3160272808189484E-3</v>
      </c>
      <c r="AB2419" s="72"/>
      <c r="AC2419" s="16"/>
      <c r="AD2419" s="36"/>
      <c r="AE2419" s="34">
        <f t="shared" si="150"/>
        <v>14</v>
      </c>
      <c r="AH2419" s="25" t="str">
        <f t="shared" ca="1" si="7"/>
        <v>-</v>
      </c>
      <c r="AI2419" s="15">
        <f t="shared" ca="1" si="8"/>
        <v>15.971521767755215</v>
      </c>
      <c r="AJ2419" s="15">
        <f t="shared" ca="1" si="9"/>
        <v>15.847761781446044</v>
      </c>
      <c r="AK2419" s="17">
        <f t="shared" ca="1" si="10"/>
        <v>6.4516352815818204E-2</v>
      </c>
      <c r="AL2419" s="17">
        <f t="shared" ca="1" si="11"/>
        <v>5.0629774278125941E-2</v>
      </c>
      <c r="AM2419" s="26">
        <f t="shared" ca="1" si="12"/>
        <v>1</v>
      </c>
      <c r="AN2419" s="26">
        <f t="shared" ca="1" si="13"/>
        <v>1</v>
      </c>
      <c r="AO2419" s="25">
        <f t="shared" si="20"/>
        <v>0</v>
      </c>
      <c r="AP2419" s="26">
        <f t="shared" si="21"/>
        <v>0</v>
      </c>
      <c r="AQ2419" s="25">
        <f t="shared" si="22"/>
        <v>0</v>
      </c>
      <c r="AR2419" s="26">
        <f t="shared" si="23"/>
        <v>1</v>
      </c>
      <c r="AT2419" s="74"/>
      <c r="AU2419">
        <f t="shared" si="121"/>
        <v>62975.002990000001</v>
      </c>
      <c r="AY2419">
        <v>2519</v>
      </c>
      <c r="AZ2419">
        <v>2822.5</v>
      </c>
      <c r="BA2419">
        <f t="shared" si="107"/>
        <v>28225</v>
      </c>
      <c r="BL2419" s="16">
        <v>11.29</v>
      </c>
      <c r="BM2419">
        <f t="shared" si="108"/>
        <v>112.89999999999999</v>
      </c>
    </row>
    <row r="2420" spans="1:65" x14ac:dyDescent="0.2">
      <c r="A2420" s="40">
        <v>41579</v>
      </c>
      <c r="B2420" s="13">
        <v>14.45</v>
      </c>
      <c r="C2420" s="14">
        <v>15.6</v>
      </c>
      <c r="D2420" s="31">
        <f t="shared" si="14"/>
        <v>588.29811202684641</v>
      </c>
      <c r="E2420" s="31">
        <f t="shared" si="15"/>
        <v>509.20978892884239</v>
      </c>
      <c r="F2420" s="16">
        <f t="shared" si="0"/>
        <v>1097.5079009556889</v>
      </c>
      <c r="G2420" s="16">
        <f t="shared" si="1"/>
        <v>14.983564502595604</v>
      </c>
      <c r="H2420" s="17">
        <f t="shared" si="2"/>
        <v>7.3717948717948789E-2</v>
      </c>
      <c r="I2420" s="15">
        <v>13.28</v>
      </c>
      <c r="J2420" s="32">
        <f t="shared" si="16"/>
        <v>1.0013095034967001</v>
      </c>
      <c r="K2420" s="72">
        <f t="shared" ca="1" si="83"/>
        <v>204.90651756920664</v>
      </c>
      <c r="L2420" s="16">
        <v>205.279999</v>
      </c>
      <c r="M2420" s="21">
        <f t="shared" ca="1" si="84"/>
        <v>-1.8193756460090484E-3</v>
      </c>
      <c r="N2420" s="72"/>
      <c r="O2420" s="16"/>
      <c r="P2420" s="21"/>
      <c r="Q2420" s="33">
        <f t="shared" si="17"/>
        <v>0.99869049650329977</v>
      </c>
      <c r="R2420" s="5">
        <f t="shared" ca="1" si="109"/>
        <v>29.968227722588654</v>
      </c>
      <c r="S2420" s="31">
        <v>29.059999000000001</v>
      </c>
      <c r="T2420" s="75">
        <f t="shared" ca="1" si="110"/>
        <v>3.1253570331803975E-2</v>
      </c>
      <c r="U2420" s="5">
        <f t="shared" ca="1" si="122"/>
        <v>56.858079592447282</v>
      </c>
      <c r="V2420" s="85">
        <v>57.35</v>
      </c>
      <c r="W2420" s="36">
        <f t="shared" ca="1" si="123"/>
        <v>-8.5775136452087009E-3</v>
      </c>
      <c r="X2420" s="32">
        <f t="shared" si="18"/>
        <v>1.0026190069934005</v>
      </c>
      <c r="Y2420" s="72">
        <f t="shared" ca="1" si="124"/>
        <v>12585.28391183757</v>
      </c>
      <c r="Z2420" s="16">
        <v>12445.000591</v>
      </c>
      <c r="AA2420" s="36">
        <f t="shared" ca="1" si="125"/>
        <v>1.1272263091656329E-2</v>
      </c>
      <c r="AB2420" s="72"/>
      <c r="AC2420" s="16"/>
      <c r="AD2420" s="36"/>
      <c r="AE2420" s="34">
        <f t="shared" si="150"/>
        <v>13</v>
      </c>
      <c r="AH2420" s="25" t="str">
        <f t="shared" ca="1" si="7"/>
        <v>-</v>
      </c>
      <c r="AI2420" s="15">
        <f t="shared" ca="1" si="8"/>
        <v>15.85850790161038</v>
      </c>
      <c r="AJ2420" s="15">
        <f t="shared" ca="1" si="9"/>
        <v>15.800663691233224</v>
      </c>
      <c r="AK2420" s="17">
        <f t="shared" ca="1" si="10"/>
        <v>6.6015191086501154E-2</v>
      </c>
      <c r="AL2420" s="17">
        <f t="shared" ca="1" si="11"/>
        <v>5.3568006607122361E-2</v>
      </c>
      <c r="AM2420" s="26">
        <f t="shared" ca="1" si="12"/>
        <v>1</v>
      </c>
      <c r="AN2420" s="26">
        <f t="shared" ca="1" si="13"/>
        <v>1</v>
      </c>
      <c r="AO2420" s="25">
        <f t="shared" si="20"/>
        <v>0</v>
      </c>
      <c r="AP2420" s="26">
        <f t="shared" si="21"/>
        <v>0</v>
      </c>
      <c r="AQ2420" s="25">
        <f t="shared" si="22"/>
        <v>0</v>
      </c>
      <c r="AR2420" s="26">
        <f t="shared" si="23"/>
        <v>1</v>
      </c>
      <c r="AT2420" s="74"/>
      <c r="AU2420">
        <f t="shared" si="121"/>
        <v>62225.002955000004</v>
      </c>
      <c r="AY2420">
        <v>2489</v>
      </c>
      <c r="AZ2420">
        <v>2792.5</v>
      </c>
      <c r="BA2420">
        <f t="shared" si="107"/>
        <v>27925</v>
      </c>
      <c r="BL2420" s="16">
        <v>11.17</v>
      </c>
      <c r="BM2420">
        <f t="shared" si="108"/>
        <v>111.7</v>
      </c>
    </row>
    <row r="2421" spans="1:65" x14ac:dyDescent="0.2">
      <c r="A2421" s="40">
        <v>41582</v>
      </c>
      <c r="B2421" s="13">
        <v>13.95</v>
      </c>
      <c r="C2421" s="14">
        <v>15.1</v>
      </c>
      <c r="D2421" s="31">
        <f t="shared" si="14"/>
        <v>543.04441110170433</v>
      </c>
      <c r="E2421" s="31">
        <f t="shared" si="15"/>
        <v>551.12747984988744</v>
      </c>
      <c r="F2421" s="16">
        <f t="shared" si="0"/>
        <v>1094.1718909515916</v>
      </c>
      <c r="G2421" s="16">
        <f t="shared" si="1"/>
        <v>14.529247746234976</v>
      </c>
      <c r="H2421" s="17">
        <f t="shared" si="2"/>
        <v>7.6158940397351049E-2</v>
      </c>
      <c r="I2421" s="15">
        <v>12.93</v>
      </c>
      <c r="J2421" s="32">
        <f t="shared" si="16"/>
        <v>0.9667315351744562</v>
      </c>
      <c r="K2421" s="72">
        <f t="shared" ca="1" si="83"/>
        <v>198.0815165811797</v>
      </c>
      <c r="L2421" s="16">
        <v>200</v>
      </c>
      <c r="M2421" s="21">
        <f t="shared" ca="1" si="84"/>
        <v>-9.5924170941015068E-3</v>
      </c>
      <c r="N2421" s="72"/>
      <c r="O2421" s="16"/>
      <c r="P2421" s="21"/>
      <c r="Q2421" s="33">
        <f t="shared" si="17"/>
        <v>1.0332684648255437</v>
      </c>
      <c r="R2421" s="5">
        <f t="shared" ca="1" si="109"/>
        <v>30.963934681928258</v>
      </c>
      <c r="S2421" s="31">
        <v>29.950001</v>
      </c>
      <c r="T2421" s="75">
        <f t="shared" ca="1" si="110"/>
        <v>3.3854211955727735E-2</v>
      </c>
      <c r="U2421" s="5">
        <f t="shared" ca="1" si="122"/>
        <v>58.747649293327619</v>
      </c>
      <c r="V2421" s="85">
        <v>58.77</v>
      </c>
      <c r="W2421" s="36">
        <f t="shared" ca="1" si="123"/>
        <v>-3.8030809379588284E-4</v>
      </c>
      <c r="X2421" s="32">
        <f t="shared" si="18"/>
        <v>0.9334630703489124</v>
      </c>
      <c r="Y2421" s="72">
        <f t="shared" ca="1" si="124"/>
        <v>11747.124595634281</v>
      </c>
      <c r="Z2421" s="16">
        <v>11815.000561000001</v>
      </c>
      <c r="AA2421" s="36">
        <f t="shared" ca="1" si="125"/>
        <v>-5.7448973459866617E-3</v>
      </c>
      <c r="AB2421" s="72"/>
      <c r="AC2421" s="16"/>
      <c r="AD2421" s="36"/>
      <c r="AE2421" s="34">
        <f t="shared" si="150"/>
        <v>12</v>
      </c>
      <c r="AH2421" s="25" t="str">
        <f t="shared" ca="1" si="7"/>
        <v>-</v>
      </c>
      <c r="AI2421" s="15">
        <f t="shared" ca="1" si="8"/>
        <v>15.744797988312424</v>
      </c>
      <c r="AJ2421" s="15">
        <f t="shared" ca="1" si="9"/>
        <v>15.738762917925882</v>
      </c>
      <c r="AK2421" s="17">
        <f t="shared" ca="1" si="10"/>
        <v>6.7955659647349967E-2</v>
      </c>
      <c r="AL2421" s="17">
        <f t="shared" ca="1" si="11"/>
        <v>5.5660257455127538E-2</v>
      </c>
      <c r="AM2421" s="26">
        <f t="shared" ca="1" si="12"/>
        <v>1</v>
      </c>
      <c r="AN2421" s="26">
        <f t="shared" ca="1" si="13"/>
        <v>1</v>
      </c>
      <c r="AO2421" s="25">
        <f t="shared" si="20"/>
        <v>0</v>
      </c>
      <c r="AP2421" s="26">
        <f t="shared" si="21"/>
        <v>0</v>
      </c>
      <c r="AQ2421" s="25">
        <f t="shared" si="22"/>
        <v>0</v>
      </c>
      <c r="AR2421" s="26">
        <f t="shared" si="23"/>
        <v>1</v>
      </c>
      <c r="AT2421" s="74"/>
      <c r="AU2421">
        <f t="shared" si="121"/>
        <v>59075.002805000004</v>
      </c>
      <c r="AY2421">
        <v>2363</v>
      </c>
      <c r="AZ2421">
        <v>2654.9999999999995</v>
      </c>
      <c r="BA2421">
        <f t="shared" si="107"/>
        <v>26549.999999999996</v>
      </c>
      <c r="BL2421" s="16">
        <v>10.62</v>
      </c>
      <c r="BM2421">
        <f t="shared" si="108"/>
        <v>106.19999999999999</v>
      </c>
    </row>
    <row r="2422" spans="1:65" x14ac:dyDescent="0.2">
      <c r="A2422" s="40">
        <v>41583</v>
      </c>
      <c r="B2422" s="13">
        <v>14</v>
      </c>
      <c r="C2422" s="14">
        <v>15.2</v>
      </c>
      <c r="D2422" s="31">
        <f t="shared" si="14"/>
        <v>497.7907101765623</v>
      </c>
      <c r="E2422" s="31">
        <f t="shared" si="15"/>
        <v>592.93470686351202</v>
      </c>
      <c r="F2422" s="16">
        <f t="shared" si="0"/>
        <v>1090.7254170400743</v>
      </c>
      <c r="G2422" s="16">
        <f t="shared" si="1"/>
        <v>14.65233801020892</v>
      </c>
      <c r="H2422" s="17">
        <f t="shared" si="2"/>
        <v>7.8947368421052544E-2</v>
      </c>
      <c r="I2422" s="15">
        <v>13.27</v>
      </c>
      <c r="J2422" s="32">
        <f t="shared" si="16"/>
        <v>1.0052953631339769</v>
      </c>
      <c r="K2422" s="72">
        <f t="shared" ca="1" si="83"/>
        <v>199.12231199298148</v>
      </c>
      <c r="L2422" s="16">
        <v>199.520004</v>
      </c>
      <c r="M2422" s="21">
        <f t="shared" ca="1" si="84"/>
        <v>-1.9932437803004462E-3</v>
      </c>
      <c r="N2422" s="72"/>
      <c r="O2422" s="16"/>
      <c r="P2422" s="21"/>
      <c r="Q2422" s="33">
        <f t="shared" si="17"/>
        <v>0.99470463686602306</v>
      </c>
      <c r="R2422" s="5">
        <f t="shared" ca="1" si="109"/>
        <v>30.798686317513802</v>
      </c>
      <c r="S2422" s="31">
        <v>30.02</v>
      </c>
      <c r="T2422" s="75">
        <f t="shared" ca="1" si="110"/>
        <v>2.5938917971812202E-2</v>
      </c>
      <c r="U2422" s="5">
        <f t="shared" ca="1" si="122"/>
        <v>58.434558556126994</v>
      </c>
      <c r="V2422" s="85">
        <v>58.98</v>
      </c>
      <c r="W2422" s="36">
        <f t="shared" ca="1" si="123"/>
        <v>-9.2479051182265629E-3</v>
      </c>
      <c r="X2422" s="32">
        <f t="shared" si="18"/>
        <v>1.0105907262679539</v>
      </c>
      <c r="Y2422" s="72">
        <f t="shared" ca="1" si="124"/>
        <v>11870.753873774533</v>
      </c>
      <c r="Z2422" s="16">
        <v>11710.000556000001</v>
      </c>
      <c r="AA2422" s="36">
        <f t="shared" ca="1" si="125"/>
        <v>1.3727865938671074E-2</v>
      </c>
      <c r="AB2422" s="72"/>
      <c r="AC2422" s="16"/>
      <c r="AD2422" s="36"/>
      <c r="AE2422" s="34">
        <f t="shared" si="150"/>
        <v>11</v>
      </c>
      <c r="AH2422" s="25" t="str">
        <f t="shared" ca="1" si="7"/>
        <v>-</v>
      </c>
      <c r="AI2422" s="15">
        <f t="shared" ca="1" si="8"/>
        <v>15.566128390643403</v>
      </c>
      <c r="AJ2422" s="15">
        <f t="shared" ca="1" si="9"/>
        <v>15.695646587583715</v>
      </c>
      <c r="AK2422" s="17">
        <f t="shared" ca="1" si="10"/>
        <v>7.0898500620751204E-2</v>
      </c>
      <c r="AL2422" s="17">
        <f t="shared" ca="1" si="11"/>
        <v>5.7779152666128014E-2</v>
      </c>
      <c r="AM2422" s="26">
        <f t="shared" ca="1" si="12"/>
        <v>0</v>
      </c>
      <c r="AN2422" s="26">
        <f t="shared" ca="1" si="13"/>
        <v>1</v>
      </c>
      <c r="AO2422" s="25">
        <f t="shared" si="20"/>
        <v>0</v>
      </c>
      <c r="AP2422" s="26">
        <f t="shared" si="21"/>
        <v>0</v>
      </c>
      <c r="AQ2422" s="25">
        <f t="shared" si="22"/>
        <v>0</v>
      </c>
      <c r="AR2422" s="26">
        <f t="shared" si="23"/>
        <v>1</v>
      </c>
      <c r="AT2422" s="74"/>
      <c r="AU2422">
        <f t="shared" si="121"/>
        <v>58550.002780000003</v>
      </c>
      <c r="AY2422">
        <v>2342</v>
      </c>
      <c r="AZ2422">
        <v>2635</v>
      </c>
      <c r="BA2422">
        <f t="shared" si="107"/>
        <v>26350</v>
      </c>
      <c r="BL2422" s="16">
        <v>10.54</v>
      </c>
      <c r="BM2422">
        <f t="shared" si="108"/>
        <v>105.39999999999999</v>
      </c>
    </row>
    <row r="2423" spans="1:65" x14ac:dyDescent="0.2">
      <c r="A2423" s="40">
        <v>41584</v>
      </c>
      <c r="B2423" s="13">
        <v>13.7</v>
      </c>
      <c r="C2423" s="14">
        <v>14.95</v>
      </c>
      <c r="D2423" s="31">
        <f t="shared" si="14"/>
        <v>452.53700925142027</v>
      </c>
      <c r="E2423" s="31">
        <f t="shared" si="15"/>
        <v>634.61574718930069</v>
      </c>
      <c r="F2423" s="16">
        <f t="shared" si="0"/>
        <v>1087.1527564407211</v>
      </c>
      <c r="G2423" s="16">
        <f t="shared" si="1"/>
        <v>14.42967637646778</v>
      </c>
      <c r="H2423" s="17">
        <f t="shared" si="2"/>
        <v>8.361204013377932E-2</v>
      </c>
      <c r="I2423" s="15">
        <v>12.68</v>
      </c>
      <c r="J2423" s="32">
        <f t="shared" si="16"/>
        <v>0.98157796390172591</v>
      </c>
      <c r="K2423" s="72">
        <f t="shared" ca="1" si="83"/>
        <v>195.44610530254121</v>
      </c>
      <c r="L2423" s="16">
        <v>196.320007</v>
      </c>
      <c r="M2423" s="21">
        <f t="shared" ca="1" si="84"/>
        <v>-4.4514143556381959E-3</v>
      </c>
      <c r="N2423" s="72"/>
      <c r="O2423" s="16"/>
      <c r="P2423" s="21"/>
      <c r="Q2423" s="33">
        <f t="shared" si="17"/>
        <v>1.0184220360982741</v>
      </c>
      <c r="R2423" s="5">
        <f t="shared" ca="1" si="109"/>
        <v>31.364754159793325</v>
      </c>
      <c r="S2423" s="31">
        <v>30.51</v>
      </c>
      <c r="T2423" s="75">
        <f t="shared" ca="1" si="110"/>
        <v>2.801554112728034E-2</v>
      </c>
      <c r="U2423" s="5">
        <f t="shared" ca="1" si="122"/>
        <v>59.509004716920487</v>
      </c>
      <c r="V2423" s="85">
        <v>59.89</v>
      </c>
      <c r="W2423" s="36">
        <f t="shared" ca="1" si="123"/>
        <v>-6.3615842891887467E-3</v>
      </c>
      <c r="X2423" s="32">
        <f t="shared" si="18"/>
        <v>0.96315592780345172</v>
      </c>
      <c r="Y2423" s="72">
        <f t="shared" ca="1" si="124"/>
        <v>11432.634494039536</v>
      </c>
      <c r="Z2423" s="16">
        <v>11360.000539999999</v>
      </c>
      <c r="AA2423" s="36">
        <f t="shared" ca="1" si="125"/>
        <v>6.3938336784213354E-3</v>
      </c>
      <c r="AB2423" s="72"/>
      <c r="AC2423" s="16"/>
      <c r="AD2423" s="36"/>
      <c r="AE2423" s="34">
        <f t="shared" si="150"/>
        <v>10</v>
      </c>
      <c r="AH2423" s="25" t="str">
        <f t="shared" ca="1" si="7"/>
        <v>-</v>
      </c>
      <c r="AI2423" s="15">
        <f t="shared" ca="1" si="8"/>
        <v>15.33929312701566</v>
      </c>
      <c r="AJ2423" s="15">
        <f t="shared" ca="1" si="9"/>
        <v>15.658370715433019</v>
      </c>
      <c r="AK2423" s="17">
        <f t="shared" ca="1" si="10"/>
        <v>7.3543518062402599E-2</v>
      </c>
      <c r="AL2423" s="17">
        <f t="shared" ca="1" si="11"/>
        <v>6.6256350261194419E-2</v>
      </c>
      <c r="AM2423" s="26">
        <f t="shared" ca="1" si="12"/>
        <v>0</v>
      </c>
      <c r="AN2423" s="26">
        <f t="shared" ca="1" si="13"/>
        <v>1</v>
      </c>
      <c r="AO2423" s="25">
        <f t="shared" si="20"/>
        <v>0</v>
      </c>
      <c r="AP2423" s="26">
        <f t="shared" si="21"/>
        <v>0</v>
      </c>
      <c r="AQ2423" s="25">
        <f t="shared" si="22"/>
        <v>0</v>
      </c>
      <c r="AR2423" s="26">
        <f t="shared" si="23"/>
        <v>1</v>
      </c>
      <c r="AT2423" s="74"/>
      <c r="AU2423">
        <f t="shared" si="121"/>
        <v>56800.002699999997</v>
      </c>
      <c r="AY2423">
        <v>2272</v>
      </c>
      <c r="AZ2423">
        <v>2550</v>
      </c>
      <c r="BA2423">
        <f t="shared" si="107"/>
        <v>25500</v>
      </c>
      <c r="BL2423" s="16">
        <v>10.199999999999999</v>
      </c>
      <c r="BM2423">
        <f t="shared" si="108"/>
        <v>102</v>
      </c>
    </row>
    <row r="2424" spans="1:65" x14ac:dyDescent="0.2">
      <c r="A2424" s="40">
        <v>41585</v>
      </c>
      <c r="B2424" s="13">
        <v>14.25</v>
      </c>
      <c r="C2424" s="14">
        <v>15.4</v>
      </c>
      <c r="D2424" s="31">
        <f t="shared" si="14"/>
        <v>407.28330832627825</v>
      </c>
      <c r="E2424" s="31">
        <f t="shared" si="15"/>
        <v>676.08569385648775</v>
      </c>
      <c r="F2424" s="16">
        <f t="shared" si="0"/>
        <v>1083.3690021827661</v>
      </c>
      <c r="G2424" s="16">
        <f t="shared" si="1"/>
        <v>14.967667338061602</v>
      </c>
      <c r="H2424" s="17">
        <f t="shared" si="2"/>
        <v>7.4675324675324672E-2</v>
      </c>
      <c r="I2424" s="15">
        <v>13.91</v>
      </c>
      <c r="J2424" s="32">
        <f t="shared" si="16"/>
        <v>1.0336734585522493</v>
      </c>
      <c r="K2424" s="72">
        <f t="shared" ca="1" si="83"/>
        <v>202.01921537425937</v>
      </c>
      <c r="L2424" s="16">
        <v>203.199997</v>
      </c>
      <c r="M2424" s="21">
        <f t="shared" ca="1" si="84"/>
        <v>-5.8109332833337669E-3</v>
      </c>
      <c r="N2424" s="72"/>
      <c r="O2424" s="16"/>
      <c r="P2424" s="21"/>
      <c r="Q2424" s="33">
        <f t="shared" si="17"/>
        <v>0.96632654144775054</v>
      </c>
      <c r="R2424" s="5">
        <f t="shared" ca="1" si="109"/>
        <v>30.307331794411077</v>
      </c>
      <c r="S2424" s="31">
        <v>29.440000999999999</v>
      </c>
      <c r="T2424" s="75">
        <f t="shared" ca="1" si="110"/>
        <v>2.9460963483359876E-2</v>
      </c>
      <c r="U2424" s="5">
        <f t="shared" ca="1" si="122"/>
        <v>57.503162000031111</v>
      </c>
      <c r="V2424" s="85">
        <v>57.79</v>
      </c>
      <c r="W2424" s="36">
        <f t="shared" ca="1" si="123"/>
        <v>-4.9634538842167914E-3</v>
      </c>
      <c r="X2424" s="32">
        <f t="shared" si="18"/>
        <v>1.0673469171044989</v>
      </c>
      <c r="Y2424" s="72">
        <f t="shared" ca="1" si="124"/>
        <v>12201.78409113936</v>
      </c>
      <c r="Z2424" s="16">
        <v>12175.000577999999</v>
      </c>
      <c r="AA2424" s="36">
        <f t="shared" ca="1" si="125"/>
        <v>2.1998777714850935E-3</v>
      </c>
      <c r="AB2424" s="72"/>
      <c r="AC2424" s="16"/>
      <c r="AD2424" s="36"/>
      <c r="AE2424" s="34">
        <f t="shared" si="150"/>
        <v>9</v>
      </c>
      <c r="AH2424" s="25" t="str">
        <f t="shared" ca="1" si="7"/>
        <v>-</v>
      </c>
      <c r="AI2424" s="15">
        <f t="shared" ca="1" si="8"/>
        <v>15.159714961554224</v>
      </c>
      <c r="AJ2424" s="15">
        <f t="shared" ca="1" si="9"/>
        <v>15.647289139425478</v>
      </c>
      <c r="AK2424" s="17">
        <f t="shared" ca="1" si="10"/>
        <v>7.5271291896285744E-2</v>
      </c>
      <c r="AL2424" s="17">
        <f t="shared" ca="1" si="11"/>
        <v>6.714712300808498E-2</v>
      </c>
      <c r="AM2424" s="26">
        <f t="shared" ca="1" si="12"/>
        <v>0</v>
      </c>
      <c r="AN2424" s="26">
        <f t="shared" ca="1" si="13"/>
        <v>1</v>
      </c>
      <c r="AO2424" s="25">
        <f t="shared" si="20"/>
        <v>0</v>
      </c>
      <c r="AP2424" s="26">
        <f t="shared" si="21"/>
        <v>0</v>
      </c>
      <c r="AQ2424" s="25">
        <f t="shared" si="22"/>
        <v>0</v>
      </c>
      <c r="AR2424" s="26">
        <f t="shared" si="23"/>
        <v>1</v>
      </c>
      <c r="AT2424" s="74"/>
      <c r="AU2424">
        <f t="shared" si="121"/>
        <v>60875.002889999996</v>
      </c>
      <c r="AY2424">
        <v>2435</v>
      </c>
      <c r="AZ2424">
        <v>2720.0000000000005</v>
      </c>
      <c r="BA2424">
        <f t="shared" si="107"/>
        <v>27200.000000000004</v>
      </c>
      <c r="BL2424" s="16">
        <v>10.88</v>
      </c>
      <c r="BM2424">
        <f t="shared" si="108"/>
        <v>108.80000000000001</v>
      </c>
    </row>
    <row r="2425" spans="1:65" x14ac:dyDescent="0.2">
      <c r="A2425" s="40">
        <v>41586</v>
      </c>
      <c r="B2425" s="13">
        <v>13.6</v>
      </c>
      <c r="C2425" s="14">
        <v>14.85</v>
      </c>
      <c r="D2425" s="31">
        <f t="shared" si="14"/>
        <v>362.02960740113622</v>
      </c>
      <c r="E2425" s="31">
        <f t="shared" si="15"/>
        <v>717.96005997228474</v>
      </c>
      <c r="F2425" s="16">
        <f t="shared" si="0"/>
        <v>1079.9896673734211</v>
      </c>
      <c r="G2425" s="16">
        <f t="shared" si="1"/>
        <v>14.430980241827674</v>
      </c>
      <c r="H2425" s="17">
        <f t="shared" si="2"/>
        <v>8.4175084175084125E-2</v>
      </c>
      <c r="I2425" s="15">
        <v>12.9</v>
      </c>
      <c r="J2425" s="32">
        <f t="shared" si="16"/>
        <v>0.96113613441505807</v>
      </c>
      <c r="K2425" s="72">
        <f t="shared" ca="1" si="83"/>
        <v>194.16005190340263</v>
      </c>
      <c r="L2425" s="16">
        <v>194.479996</v>
      </c>
      <c r="M2425" s="21">
        <f t="shared" ca="1" si="84"/>
        <v>-1.6451259933045652E-3</v>
      </c>
      <c r="N2425" s="72"/>
      <c r="O2425" s="16"/>
      <c r="P2425" s="21"/>
      <c r="Q2425" s="33">
        <f t="shared" si="17"/>
        <v>1.038863865584942</v>
      </c>
      <c r="R2425" s="5">
        <f t="shared" ca="1" si="109"/>
        <v>31.483880231823942</v>
      </c>
      <c r="S2425" s="31">
        <v>30.66</v>
      </c>
      <c r="T2425" s="75">
        <f t="shared" ca="1" si="110"/>
        <v>2.687150136412075E-2</v>
      </c>
      <c r="U2425" s="5">
        <f t="shared" ca="1" si="122"/>
        <v>59.735912003860015</v>
      </c>
      <c r="V2425" s="85">
        <v>60.12</v>
      </c>
      <c r="W2425" s="36">
        <f t="shared" ca="1" si="123"/>
        <v>-6.3886892238852648E-3</v>
      </c>
      <c r="X2425" s="32">
        <f t="shared" si="18"/>
        <v>0.92227226883011615</v>
      </c>
      <c r="Y2425" s="72">
        <f t="shared" ca="1" si="124"/>
        <v>11252.626478198797</v>
      </c>
      <c r="Z2425" s="16">
        <v>11140.000529000001</v>
      </c>
      <c r="AA2425" s="36">
        <f t="shared" ca="1" si="125"/>
        <v>1.011004881962126E-2</v>
      </c>
      <c r="AB2425" s="72"/>
      <c r="AC2425" s="16"/>
      <c r="AD2425" s="36"/>
      <c r="AE2425" s="34">
        <f t="shared" si="150"/>
        <v>8</v>
      </c>
      <c r="AH2425" s="25" t="str">
        <f t="shared" ca="1" si="7"/>
        <v>-</v>
      </c>
      <c r="AI2425" s="15">
        <f t="shared" ca="1" si="8"/>
        <v>15.048956997202113</v>
      </c>
      <c r="AJ2425" s="15">
        <f t="shared" ca="1" si="9"/>
        <v>15.619253857606004</v>
      </c>
      <c r="AK2425" s="17">
        <f t="shared" ca="1" si="10"/>
        <v>7.8547784420090083E-2</v>
      </c>
      <c r="AL2425" s="17">
        <f t="shared" ca="1" si="11"/>
        <v>6.820133499979697E-2</v>
      </c>
      <c r="AM2425" s="26">
        <f t="shared" ca="1" si="12"/>
        <v>0</v>
      </c>
      <c r="AN2425" s="26">
        <f t="shared" ca="1" si="13"/>
        <v>1</v>
      </c>
      <c r="AO2425" s="25">
        <f t="shared" si="20"/>
        <v>0</v>
      </c>
      <c r="AP2425" s="26">
        <f t="shared" si="21"/>
        <v>0</v>
      </c>
      <c r="AQ2425" s="25">
        <f t="shared" si="22"/>
        <v>0</v>
      </c>
      <c r="AR2425" s="26">
        <f t="shared" si="23"/>
        <v>1</v>
      </c>
      <c r="AT2425" s="74"/>
      <c r="AU2425">
        <f t="shared" si="121"/>
        <v>55700.002645</v>
      </c>
      <c r="AY2425">
        <v>2228</v>
      </c>
      <c r="AZ2425">
        <v>2510</v>
      </c>
      <c r="BA2425">
        <f t="shared" si="107"/>
        <v>25100</v>
      </c>
      <c r="BL2425" s="16">
        <v>10.039999999999999</v>
      </c>
      <c r="BM2425">
        <f t="shared" si="108"/>
        <v>100.39999999999999</v>
      </c>
    </row>
    <row r="2426" spans="1:65" x14ac:dyDescent="0.2">
      <c r="A2426" s="44">
        <v>41589</v>
      </c>
      <c r="B2426" s="45">
        <v>13.3</v>
      </c>
      <c r="C2426" s="54">
        <v>14.75</v>
      </c>
      <c r="D2426" s="31">
        <f t="shared" si="14"/>
        <v>316.77590647599419</v>
      </c>
      <c r="E2426" s="31">
        <f t="shared" si="15"/>
        <v>759.40452681281886</v>
      </c>
      <c r="F2426" s="31">
        <f t="shared" si="0"/>
        <v>1076.180433288813</v>
      </c>
      <c r="G2426" s="31">
        <f t="shared" si="1"/>
        <v>14.32318954128678</v>
      </c>
      <c r="H2426" s="55">
        <f t="shared" si="2"/>
        <v>9.8305084745762716E-2</v>
      </c>
      <c r="I2426" s="82">
        <v>12.53</v>
      </c>
      <c r="J2426" s="32">
        <f t="shared" si="16"/>
        <v>0.98902984736607724</v>
      </c>
      <c r="K2426" s="72">
        <f t="shared" ca="1" si="83"/>
        <v>192.02225781677035</v>
      </c>
      <c r="L2426" s="31">
        <v>194.08000200000001</v>
      </c>
      <c r="M2426" s="21">
        <f t="shared" ca="1" si="84"/>
        <v>-1.0602556481989621E-2</v>
      </c>
      <c r="N2426" s="72"/>
      <c r="O2426" s="16"/>
      <c r="P2426" s="21"/>
      <c r="Q2426" s="33">
        <f t="shared" si="17"/>
        <v>1.0109701526339228</v>
      </c>
      <c r="R2426" s="5">
        <f t="shared" ca="1" si="109"/>
        <v>31.82793723823233</v>
      </c>
      <c r="S2426" s="31">
        <v>30.790001</v>
      </c>
      <c r="T2426" s="75">
        <f t="shared" ca="1" si="110"/>
        <v>3.371017228068067E-2</v>
      </c>
      <c r="U2426" s="5">
        <f t="shared" ca="1" si="122"/>
        <v>60.38915655654349</v>
      </c>
      <c r="V2426" s="85">
        <v>60.41</v>
      </c>
      <c r="W2426" s="36">
        <f t="shared" ca="1" si="123"/>
        <v>-3.4503299878341914E-4</v>
      </c>
      <c r="X2426" s="32">
        <f t="shared" si="18"/>
        <v>0.97805969473215437</v>
      </c>
      <c r="Y2426" s="72">
        <f t="shared" ca="1" si="124"/>
        <v>11005.016095977389</v>
      </c>
      <c r="Z2426" s="16">
        <v>11035.000523999999</v>
      </c>
      <c r="AA2426" s="36">
        <f t="shared" ca="1" si="125"/>
        <v>-2.7172112912361647E-3</v>
      </c>
      <c r="AB2426" s="72"/>
      <c r="AC2426" s="16"/>
      <c r="AD2426" s="36"/>
      <c r="AE2426" s="81">
        <f t="shared" si="150"/>
        <v>7</v>
      </c>
      <c r="AH2426" s="25" t="str">
        <f t="shared" ca="1" si="7"/>
        <v>-</v>
      </c>
      <c r="AI2426" s="15">
        <f t="shared" ca="1" si="8"/>
        <v>14.955240777248108</v>
      </c>
      <c r="AJ2426" s="15">
        <f t="shared" ca="1" si="9"/>
        <v>15.587264676615449</v>
      </c>
      <c r="AK2426" s="17">
        <f t="shared" ca="1" si="10"/>
        <v>8.2645640424725733E-2</v>
      </c>
      <c r="AL2426" s="17">
        <f t="shared" ca="1" si="11"/>
        <v>7.0656878206243195E-2</v>
      </c>
      <c r="AM2426" s="26">
        <f t="shared" ca="1" si="12"/>
        <v>0</v>
      </c>
      <c r="AN2426" s="26">
        <f t="shared" ca="1" si="13"/>
        <v>1</v>
      </c>
      <c r="AO2426" s="25">
        <f t="shared" si="20"/>
        <v>0</v>
      </c>
      <c r="AP2426" s="26">
        <f t="shared" si="21"/>
        <v>0</v>
      </c>
      <c r="AQ2426" s="25">
        <f t="shared" si="22"/>
        <v>0</v>
      </c>
      <c r="AR2426" s="26">
        <f t="shared" si="23"/>
        <v>1</v>
      </c>
      <c r="AT2426" s="74"/>
      <c r="AU2426">
        <f t="shared" si="121"/>
        <v>55175.002619999999</v>
      </c>
      <c r="AY2426">
        <v>2207</v>
      </c>
      <c r="AZ2426">
        <v>2492.5</v>
      </c>
      <c r="BA2426">
        <f t="shared" si="107"/>
        <v>24925</v>
      </c>
      <c r="BL2426" s="16">
        <v>9.9700000000000006</v>
      </c>
      <c r="BM2426">
        <f t="shared" si="108"/>
        <v>99.7</v>
      </c>
    </row>
    <row r="2427" spans="1:65" x14ac:dyDescent="0.2">
      <c r="A2427" s="44">
        <v>41590</v>
      </c>
      <c r="B2427" s="45">
        <v>13.35</v>
      </c>
      <c r="C2427" s="54">
        <v>14.8</v>
      </c>
      <c r="D2427" s="31">
        <f t="shared" si="14"/>
        <v>271.52220555085216</v>
      </c>
      <c r="E2427" s="31">
        <f t="shared" si="15"/>
        <v>800.20955883345539</v>
      </c>
      <c r="F2427" s="31">
        <f t="shared" si="0"/>
        <v>1071.7317643843076</v>
      </c>
      <c r="G2427" s="31">
        <f t="shared" si="1"/>
        <v>14.432643902949994</v>
      </c>
      <c r="H2427" s="55">
        <f t="shared" si="2"/>
        <v>9.7972972972973027E-2</v>
      </c>
      <c r="I2427" s="82">
        <v>12.82</v>
      </c>
      <c r="J2427" s="32">
        <f t="shared" si="16"/>
        <v>1.003476412288129</v>
      </c>
      <c r="K2427" s="72">
        <f t="shared" ca="1" si="83"/>
        <v>192.6819507761407</v>
      </c>
      <c r="L2427" s="31">
        <v>193.36000100000001</v>
      </c>
      <c r="M2427" s="21">
        <f t="shared" ca="1" si="84"/>
        <v>-3.506672633184956E-3</v>
      </c>
      <c r="N2427" s="72"/>
      <c r="O2427" s="16"/>
      <c r="P2427" s="21"/>
      <c r="Q2427" s="33">
        <f t="shared" si="17"/>
        <v>0.99652358771187088</v>
      </c>
      <c r="R2427" s="5">
        <f t="shared" ca="1" si="109"/>
        <v>31.715968905516476</v>
      </c>
      <c r="S2427" s="31">
        <v>30.82</v>
      </c>
      <c r="T2427" s="75">
        <f t="shared" ca="1" si="110"/>
        <v>2.90710222425852E-2</v>
      </c>
      <c r="U2427" s="5">
        <f t="shared" ca="1" si="122"/>
        <v>60.177158688982466</v>
      </c>
      <c r="V2427" s="85">
        <v>60.53</v>
      </c>
      <c r="W2427" s="36">
        <f t="shared" ca="1" si="123"/>
        <v>-5.8291972743686601E-3</v>
      </c>
      <c r="X2427" s="32">
        <f t="shared" si="18"/>
        <v>1.0069528245762582</v>
      </c>
      <c r="Y2427" s="72">
        <f t="shared" ca="1" si="124"/>
        <v>11080.802732042923</v>
      </c>
      <c r="Z2427" s="16">
        <v>10990.000522</v>
      </c>
      <c r="AA2427" s="36">
        <f t="shared" ca="1" si="125"/>
        <v>8.2622571182915661E-3</v>
      </c>
      <c r="AB2427" s="72"/>
      <c r="AC2427" s="16"/>
      <c r="AD2427" s="36"/>
      <c r="AE2427" s="81">
        <f t="shared" si="150"/>
        <v>6</v>
      </c>
      <c r="AH2427" s="25" t="str">
        <f t="shared" ca="1" si="7"/>
        <v>-</v>
      </c>
      <c r="AI2427" s="15">
        <f t="shared" ca="1" si="8"/>
        <v>14.853360243288927</v>
      </c>
      <c r="AJ2427" s="15">
        <f t="shared" ca="1" si="9"/>
        <v>15.562304078511824</v>
      </c>
      <c r="AK2427" s="17">
        <f t="shared" ca="1" si="10"/>
        <v>8.6281312520662734E-2</v>
      </c>
      <c r="AL2427" s="17">
        <f t="shared" ca="1" si="11"/>
        <v>7.3151156758989491E-2</v>
      </c>
      <c r="AM2427" s="26">
        <f t="shared" ca="1" si="12"/>
        <v>0</v>
      </c>
      <c r="AN2427" s="26">
        <f t="shared" ca="1" si="13"/>
        <v>1</v>
      </c>
      <c r="AO2427" s="25">
        <f t="shared" si="20"/>
        <v>0</v>
      </c>
      <c r="AP2427" s="26">
        <f t="shared" si="21"/>
        <v>0</v>
      </c>
      <c r="AQ2427" s="25">
        <f t="shared" si="22"/>
        <v>0</v>
      </c>
      <c r="AR2427" s="26">
        <f t="shared" si="23"/>
        <v>1</v>
      </c>
      <c r="AT2427" s="74"/>
      <c r="AU2427">
        <f t="shared" si="121"/>
        <v>54950.002610000003</v>
      </c>
      <c r="AY2427">
        <v>2198</v>
      </c>
      <c r="AZ2427">
        <v>2475</v>
      </c>
      <c r="BA2427">
        <f t="shared" si="107"/>
        <v>24750</v>
      </c>
      <c r="BL2427" s="16">
        <v>9.9</v>
      </c>
      <c r="BM2427">
        <f t="shared" si="108"/>
        <v>99</v>
      </c>
    </row>
    <row r="2428" spans="1:65" x14ac:dyDescent="0.2">
      <c r="A2428" s="40">
        <v>41591</v>
      </c>
      <c r="B2428" s="13">
        <v>13.25</v>
      </c>
      <c r="C2428" s="14">
        <v>14.65</v>
      </c>
      <c r="D2428" s="31">
        <f t="shared" si="14"/>
        <v>226.26850462571014</v>
      </c>
      <c r="E2428" s="31">
        <f t="shared" si="15"/>
        <v>841.02962014093146</v>
      </c>
      <c r="F2428" s="16">
        <f t="shared" si="0"/>
        <v>1067.2981247666416</v>
      </c>
      <c r="G2428" s="16">
        <f t="shared" si="1"/>
        <v>14.353198291906251</v>
      </c>
      <c r="H2428" s="17">
        <f t="shared" si="2"/>
        <v>9.5563139931740593E-2</v>
      </c>
      <c r="I2428" s="15">
        <v>12.52</v>
      </c>
      <c r="J2428" s="32">
        <f t="shared" si="16"/>
        <v>0.99038130107688993</v>
      </c>
      <c r="K2428" s="72">
        <f t="shared" ca="1" si="83"/>
        <v>190.82082140401792</v>
      </c>
      <c r="L2428" s="16">
        <v>192.60000600000001</v>
      </c>
      <c r="M2428" s="21">
        <f t="shared" ca="1" si="84"/>
        <v>-9.2377182791058034E-3</v>
      </c>
      <c r="N2428" s="72"/>
      <c r="O2428" s="16"/>
      <c r="P2428" s="21"/>
      <c r="Q2428" s="33">
        <f t="shared" si="17"/>
        <v>1.00961869892311</v>
      </c>
      <c r="R2428" s="5">
        <f t="shared" ca="1" si="109"/>
        <v>32.019701307258778</v>
      </c>
      <c r="S2428" s="16">
        <v>30.950001</v>
      </c>
      <c r="T2428" s="75">
        <f t="shared" ca="1" si="110"/>
        <v>3.4562205902958699E-2</v>
      </c>
      <c r="U2428" s="5">
        <f t="shared" ca="1" si="122"/>
        <v>60.753904652997889</v>
      </c>
      <c r="V2428" s="85">
        <v>60.74</v>
      </c>
      <c r="W2428" s="36">
        <f t="shared" ca="1" si="123"/>
        <v>2.2892085936593697E-4</v>
      </c>
      <c r="X2428" s="32">
        <f t="shared" si="18"/>
        <v>0.98076260215377997</v>
      </c>
      <c r="Y2428" s="72">
        <f t="shared" ca="1" si="124"/>
        <v>10866.921688229831</v>
      </c>
      <c r="Z2428" s="16">
        <v>10890.000517</v>
      </c>
      <c r="AA2428" s="36">
        <f t="shared" ca="1" si="125"/>
        <v>-2.1192679223606425E-3</v>
      </c>
      <c r="AB2428" s="72"/>
      <c r="AC2428" s="16"/>
      <c r="AD2428" s="36"/>
      <c r="AE2428" s="34">
        <f t="shared" si="150"/>
        <v>5</v>
      </c>
      <c r="AH2428" s="25" t="str">
        <f t="shared" ca="1" si="7"/>
        <v>-</v>
      </c>
      <c r="AI2428" s="15">
        <f t="shared" ca="1" si="8"/>
        <v>14.710806427258413</v>
      </c>
      <c r="AJ2428" s="15">
        <f t="shared" ca="1" si="9"/>
        <v>15.536634669612152</v>
      </c>
      <c r="AK2428" s="17">
        <f t="shared" ca="1" si="10"/>
        <v>8.9050607772444071E-2</v>
      </c>
      <c r="AL2428" s="17">
        <f t="shared" ca="1" si="11"/>
        <v>7.5305525030446741E-2</v>
      </c>
      <c r="AM2428" s="26">
        <f t="shared" ca="1" si="12"/>
        <v>0</v>
      </c>
      <c r="AN2428" s="26">
        <f t="shared" ca="1" si="13"/>
        <v>1</v>
      </c>
      <c r="AO2428" s="25">
        <f t="shared" si="20"/>
        <v>0</v>
      </c>
      <c r="AP2428" s="26">
        <f t="shared" si="21"/>
        <v>0</v>
      </c>
      <c r="AQ2428" s="25">
        <f t="shared" si="22"/>
        <v>0</v>
      </c>
      <c r="AR2428" s="26">
        <f t="shared" si="23"/>
        <v>1</v>
      </c>
      <c r="AT2428" s="74"/>
      <c r="AU2428">
        <f t="shared" si="121"/>
        <v>54450.002585000002</v>
      </c>
      <c r="AY2428">
        <v>2178</v>
      </c>
      <c r="AZ2428">
        <v>2455</v>
      </c>
      <c r="BA2428">
        <f t="shared" si="107"/>
        <v>24550</v>
      </c>
      <c r="BL2428" s="16">
        <v>9.82</v>
      </c>
      <c r="BM2428">
        <f t="shared" si="108"/>
        <v>98.2</v>
      </c>
    </row>
    <row r="2429" spans="1:65" x14ac:dyDescent="0.2">
      <c r="A2429" s="40">
        <v>41592</v>
      </c>
      <c r="B2429" s="13">
        <v>13.05</v>
      </c>
      <c r="C2429" s="14">
        <v>14.6</v>
      </c>
      <c r="D2429" s="31">
        <f t="shared" si="14"/>
        <v>181.01480370056811</v>
      </c>
      <c r="E2429" s="31">
        <f t="shared" si="15"/>
        <v>881.95873531213499</v>
      </c>
      <c r="F2429" s="16">
        <f t="shared" si="0"/>
        <v>1062.973539012703</v>
      </c>
      <c r="G2429" s="16">
        <f t="shared" si="1"/>
        <v>14.336048983875481</v>
      </c>
      <c r="H2429" s="17">
        <f t="shared" si="2"/>
        <v>0.10616438356164382</v>
      </c>
      <c r="I2429" s="15">
        <v>12.37</v>
      </c>
      <c r="J2429" s="32">
        <f t="shared" si="16"/>
        <v>0.99475813335430097</v>
      </c>
      <c r="K2429" s="72">
        <f t="shared" ca="1" si="83"/>
        <v>189.81282550095429</v>
      </c>
      <c r="L2429" s="16">
        <v>190.55999800000001</v>
      </c>
      <c r="M2429" s="21">
        <f t="shared" ca="1" si="84"/>
        <v>-3.9209304517610118E-3</v>
      </c>
      <c r="N2429" s="72"/>
      <c r="O2429" s="16"/>
      <c r="P2429" s="21"/>
      <c r="Q2429" s="33">
        <f t="shared" si="17"/>
        <v>1.005241866645699</v>
      </c>
      <c r="R2429" s="5">
        <f t="shared" ca="1" si="109"/>
        <v>32.186203420783933</v>
      </c>
      <c r="S2429" s="16">
        <v>31.309999000000001</v>
      </c>
      <c r="T2429" s="75">
        <f t="shared" ca="1" si="110"/>
        <v>2.7984811522476626E-2</v>
      </c>
      <c r="U2429" s="5">
        <f t="shared" ca="1" si="122"/>
        <v>61.070277680393801</v>
      </c>
      <c r="V2429" s="85">
        <v>61.46</v>
      </c>
      <c r="W2429" s="36">
        <f t="shared" ca="1" si="123"/>
        <v>-6.341072561116174E-3</v>
      </c>
      <c r="X2429" s="32">
        <f t="shared" si="18"/>
        <v>0.98951626670860193</v>
      </c>
      <c r="Y2429" s="72">
        <f t="shared" ca="1" si="124"/>
        <v>10752.288091242992</v>
      </c>
      <c r="Z2429" s="16">
        <v>10650.000506</v>
      </c>
      <c r="AA2429" s="36">
        <f t="shared" ca="1" si="125"/>
        <v>9.6044676416085373E-3</v>
      </c>
      <c r="AB2429" s="72"/>
      <c r="AC2429" s="16"/>
      <c r="AD2429" s="36"/>
      <c r="AE2429" s="34">
        <f t="shared" si="150"/>
        <v>4</v>
      </c>
      <c r="AH2429" s="25" t="str">
        <f t="shared" ca="1" si="7"/>
        <v>-</v>
      </c>
      <c r="AI2429" s="15">
        <f t="shared" ca="1" si="8"/>
        <v>14.652999236014388</v>
      </c>
      <c r="AJ2429" s="15">
        <f t="shared" ca="1" si="9"/>
        <v>15.527757815560335</v>
      </c>
      <c r="AK2429" s="17">
        <f t="shared" ca="1" si="10"/>
        <v>9.2809331677088158E-2</v>
      </c>
      <c r="AL2429" s="17">
        <f t="shared" ca="1" si="11"/>
        <v>7.852440028922314E-2</v>
      </c>
      <c r="AM2429" s="26">
        <f t="shared" ca="1" si="12"/>
        <v>0</v>
      </c>
      <c r="AN2429" s="26">
        <f t="shared" ca="1" si="13"/>
        <v>1</v>
      </c>
      <c r="AO2429" s="25">
        <f t="shared" si="20"/>
        <v>0</v>
      </c>
      <c r="AP2429" s="26">
        <f t="shared" si="21"/>
        <v>0</v>
      </c>
      <c r="AQ2429" s="25">
        <f t="shared" si="22"/>
        <v>0</v>
      </c>
      <c r="AR2429" s="26">
        <f t="shared" si="23"/>
        <v>1</v>
      </c>
      <c r="AT2429" s="74"/>
      <c r="AU2429">
        <f t="shared" si="121"/>
        <v>53250.002529999998</v>
      </c>
      <c r="AY2429">
        <v>2130</v>
      </c>
      <c r="AZ2429">
        <v>2402.5</v>
      </c>
      <c r="BA2429">
        <f t="shared" si="107"/>
        <v>24025</v>
      </c>
      <c r="BL2429" s="16">
        <v>9.61</v>
      </c>
      <c r="BM2429">
        <f t="shared" si="108"/>
        <v>96.1</v>
      </c>
    </row>
    <row r="2430" spans="1:65" x14ac:dyDescent="0.2">
      <c r="A2430" s="40">
        <v>41593</v>
      </c>
      <c r="B2430" s="13">
        <v>12.95</v>
      </c>
      <c r="C2430" s="14">
        <v>14.35</v>
      </c>
      <c r="D2430" s="31">
        <f t="shared" si="14"/>
        <v>135.76110277542608</v>
      </c>
      <c r="E2430" s="31">
        <f t="shared" si="15"/>
        <v>922.40810497467635</v>
      </c>
      <c r="F2430" s="16">
        <f t="shared" si="0"/>
        <v>1058.1692077501025</v>
      </c>
      <c r="G2430" s="16">
        <f t="shared" si="1"/>
        <v>14.170382654783804</v>
      </c>
      <c r="H2430" s="17">
        <f t="shared" si="2"/>
        <v>9.7560975609756073E-2</v>
      </c>
      <c r="I2430" s="15">
        <v>12.19</v>
      </c>
      <c r="J2430" s="32">
        <f t="shared" si="16"/>
        <v>0.98397659369593249</v>
      </c>
      <c r="K2430" s="72">
        <f t="shared" ca="1" si="83"/>
        <v>186.7637631814174</v>
      </c>
      <c r="L2430" s="16">
        <v>188.11999499999999</v>
      </c>
      <c r="M2430" s="21">
        <f t="shared" ca="1" si="84"/>
        <v>-7.2093974836783615E-3</v>
      </c>
      <c r="N2430" s="72"/>
      <c r="O2430" s="16"/>
      <c r="P2430" s="21"/>
      <c r="Q2430" s="33">
        <f t="shared" si="17"/>
        <v>1.0160234063040674</v>
      </c>
      <c r="R2430" s="5">
        <f t="shared" ca="1" si="109"/>
        <v>32.700573715935214</v>
      </c>
      <c r="S2430" s="16">
        <v>31.73</v>
      </c>
      <c r="T2430" s="75">
        <f t="shared" ca="1" si="110"/>
        <v>3.0588519254182579E-2</v>
      </c>
      <c r="U2430" s="5">
        <f t="shared" ca="1" si="122"/>
        <v>62.046707284133277</v>
      </c>
      <c r="V2430" s="85">
        <v>62.27</v>
      </c>
      <c r="W2430" s="36">
        <f t="shared" ca="1" si="123"/>
        <v>-3.585879490392269E-3</v>
      </c>
      <c r="X2430" s="32">
        <f t="shared" si="18"/>
        <v>0.96795318739186498</v>
      </c>
      <c r="Y2430" s="72">
        <f t="shared" ca="1" si="124"/>
        <v>10407.026565602537</v>
      </c>
      <c r="Z2430" s="16">
        <v>10415.000495</v>
      </c>
      <c r="AA2430" s="36">
        <f t="shared" ca="1" si="125"/>
        <v>-7.6561968492383709E-4</v>
      </c>
      <c r="AB2430" s="72"/>
      <c r="AC2430" s="16"/>
      <c r="AD2430" s="36"/>
      <c r="AE2430" s="34">
        <f t="shared" si="150"/>
        <v>3</v>
      </c>
      <c r="AH2430" s="25" t="str">
        <f t="shared" ca="1" si="7"/>
        <v>-</v>
      </c>
      <c r="AI2430" s="15">
        <f t="shared" ca="1" si="8"/>
        <v>14.633038512731183</v>
      </c>
      <c r="AJ2430" s="15">
        <f t="shared" ca="1" si="9"/>
        <v>15.51231930122764</v>
      </c>
      <c r="AK2430" s="17">
        <f t="shared" ca="1" si="10"/>
        <v>9.6623606832826725E-2</v>
      </c>
      <c r="AL2430" s="17">
        <f t="shared" ca="1" si="11"/>
        <v>8.0576653821467198E-2</v>
      </c>
      <c r="AM2430" s="26">
        <f t="shared" ca="1" si="12"/>
        <v>0</v>
      </c>
      <c r="AN2430" s="26">
        <f t="shared" ca="1" si="13"/>
        <v>1</v>
      </c>
      <c r="AO2430" s="25">
        <f t="shared" si="20"/>
        <v>0</v>
      </c>
      <c r="AP2430" s="26">
        <f t="shared" si="21"/>
        <v>0</v>
      </c>
      <c r="AQ2430" s="25">
        <f t="shared" si="22"/>
        <v>0</v>
      </c>
      <c r="AR2430" s="26">
        <f t="shared" si="23"/>
        <v>1</v>
      </c>
      <c r="AT2430" s="74"/>
      <c r="AU2430">
        <f t="shared" si="121"/>
        <v>52075.002475000001</v>
      </c>
      <c r="AY2430">
        <v>2083</v>
      </c>
      <c r="AZ2430">
        <v>2347.5</v>
      </c>
      <c r="BA2430">
        <f t="shared" si="107"/>
        <v>23475</v>
      </c>
      <c r="BL2430" s="16">
        <v>9.39</v>
      </c>
      <c r="BM2430">
        <f t="shared" si="108"/>
        <v>93.9</v>
      </c>
    </row>
    <row r="2431" spans="1:65" x14ac:dyDescent="0.2">
      <c r="A2431" s="40">
        <v>41596</v>
      </c>
      <c r="B2431" s="13">
        <v>13.3</v>
      </c>
      <c r="C2431" s="14">
        <v>14.3</v>
      </c>
      <c r="D2431" s="31">
        <f t="shared" si="14"/>
        <v>90.507401850284054</v>
      </c>
      <c r="E2431" s="31">
        <f t="shared" si="15"/>
        <v>963.24681068760935</v>
      </c>
      <c r="F2431" s="16">
        <f t="shared" si="0"/>
        <v>1053.7542125378934</v>
      </c>
      <c r="G2431" s="16">
        <f t="shared" si="1"/>
        <v>14.214109570549377</v>
      </c>
      <c r="H2431" s="17">
        <f t="shared" si="2"/>
        <v>6.9930069930069894E-2</v>
      </c>
      <c r="I2431" s="15">
        <v>13.1</v>
      </c>
      <c r="J2431" s="32">
        <f t="shared" si="16"/>
        <v>0.99890062548651748</v>
      </c>
      <c r="K2431" s="72">
        <f t="shared" ca="1" si="83"/>
        <v>186.55083424636155</v>
      </c>
      <c r="L2431" s="16">
        <v>188.11999499999999</v>
      </c>
      <c r="M2431" s="21">
        <f t="shared" ca="1" si="84"/>
        <v>-8.341275756670324E-3</v>
      </c>
      <c r="N2431" s="72"/>
      <c r="O2431" s="16"/>
      <c r="P2431" s="21"/>
      <c r="Q2431" s="33">
        <f t="shared" si="17"/>
        <v>1.0010993745134824</v>
      </c>
      <c r="R2431" s="5">
        <f t="shared" ca="1" si="109"/>
        <v>32.735160132724801</v>
      </c>
      <c r="S2431" s="16">
        <v>31.65</v>
      </c>
      <c r="T2431" s="75">
        <f t="shared" ca="1" si="110"/>
        <v>3.4286260117687269E-2</v>
      </c>
      <c r="U2431" s="5">
        <f t="shared" ca="1" si="122"/>
        <v>62.112793321569669</v>
      </c>
      <c r="V2431" s="85">
        <v>62.18</v>
      </c>
      <c r="W2431" s="36">
        <f t="shared" ca="1" si="123"/>
        <v>-1.0808407595743186E-3</v>
      </c>
      <c r="X2431" s="32">
        <f t="shared" si="18"/>
        <v>0.99780125097303496</v>
      </c>
      <c r="Y2431" s="72">
        <f t="shared" ca="1" si="124"/>
        <v>10383.460713040704</v>
      </c>
      <c r="Z2431" s="16">
        <v>10405.000494</v>
      </c>
      <c r="AA2431" s="36">
        <f t="shared" ca="1" si="125"/>
        <v>-2.0701374278373932E-3</v>
      </c>
      <c r="AB2431" s="72"/>
      <c r="AC2431" s="16"/>
      <c r="AD2431" s="36"/>
      <c r="AE2431" s="34">
        <f t="shared" si="150"/>
        <v>2</v>
      </c>
      <c r="AH2431" s="25" t="str">
        <f t="shared" ca="1" si="7"/>
        <v>-</v>
      </c>
      <c r="AI2431" s="15">
        <f t="shared" ca="1" si="8"/>
        <v>14.623341452495362</v>
      </c>
      <c r="AJ2431" s="15">
        <f t="shared" ca="1" si="9"/>
        <v>15.490534303637986</v>
      </c>
      <c r="AK2431" s="17">
        <f t="shared" ca="1" si="10"/>
        <v>9.424943779199102E-2</v>
      </c>
      <c r="AL2431" s="17">
        <f t="shared" ca="1" si="11"/>
        <v>8.091502512758042E-2</v>
      </c>
      <c r="AM2431" s="26">
        <f t="shared" ca="1" si="12"/>
        <v>0</v>
      </c>
      <c r="AN2431" s="26">
        <f t="shared" ca="1" si="13"/>
        <v>1</v>
      </c>
      <c r="AO2431" s="25">
        <f t="shared" si="20"/>
        <v>0</v>
      </c>
      <c r="AP2431" s="26">
        <f t="shared" si="21"/>
        <v>0</v>
      </c>
      <c r="AQ2431" s="25">
        <f t="shared" si="22"/>
        <v>0</v>
      </c>
      <c r="AR2431" s="26">
        <f t="shared" si="23"/>
        <v>1</v>
      </c>
      <c r="AT2431" s="74"/>
      <c r="AU2431">
        <f t="shared" si="121"/>
        <v>52025.002469999999</v>
      </c>
      <c r="AY2431">
        <v>2081</v>
      </c>
      <c r="AZ2431">
        <v>2345.0000000000005</v>
      </c>
      <c r="BA2431">
        <f t="shared" si="107"/>
        <v>23450.000000000004</v>
      </c>
      <c r="BL2431" s="16">
        <v>9.3800000000000008</v>
      </c>
      <c r="BM2431">
        <f t="shared" si="108"/>
        <v>93.800000000000011</v>
      </c>
    </row>
    <row r="2432" spans="1:65" x14ac:dyDescent="0.2">
      <c r="A2432" s="44">
        <v>41597</v>
      </c>
      <c r="B2432" s="45">
        <v>13.6</v>
      </c>
      <c r="C2432" s="54">
        <v>14.5</v>
      </c>
      <c r="D2432" s="31">
        <f t="shared" si="14"/>
        <v>45.253700925142027</v>
      </c>
      <c r="E2432" s="31">
        <f t="shared" si="15"/>
        <v>1005.3359171424618</v>
      </c>
      <c r="F2432" s="31">
        <f t="shared" si="0"/>
        <v>1050.5896180676039</v>
      </c>
      <c r="G2432" s="31">
        <f t="shared" si="1"/>
        <v>14.461232882819132</v>
      </c>
      <c r="H2432" s="55">
        <f t="shared" si="2"/>
        <v>6.2068965517241392E-2</v>
      </c>
      <c r="I2432" s="82">
        <v>13.42</v>
      </c>
      <c r="J2432" s="32">
        <f t="shared" si="16"/>
        <v>1.0143304009363194</v>
      </c>
      <c r="K2432" s="72">
        <f t="shared" ca="1" si="83"/>
        <v>189.21646820535895</v>
      </c>
      <c r="L2432" s="31">
        <v>190.44000199999999</v>
      </c>
      <c r="M2432" s="21">
        <f t="shared" ca="1" si="84"/>
        <v>-6.4247730612870006E-3</v>
      </c>
      <c r="N2432" s="72"/>
      <c r="O2432" s="16"/>
      <c r="P2432" s="21"/>
      <c r="Q2432" s="33">
        <f t="shared" si="17"/>
        <v>0.98566959906368057</v>
      </c>
      <c r="R2432" s="5">
        <f t="shared" ca="1" si="109"/>
        <v>32.264708002011773</v>
      </c>
      <c r="S2432" s="31">
        <v>31.280000999999999</v>
      </c>
      <c r="T2432" s="75">
        <f t="shared" ca="1" si="110"/>
        <v>3.1480401871207556E-2</v>
      </c>
      <c r="U2432" s="5">
        <f t="shared" ca="1" si="122"/>
        <v>61.220596104603636</v>
      </c>
      <c r="V2432" s="85">
        <v>61.43</v>
      </c>
      <c r="W2432" s="36">
        <f t="shared" ca="1" si="123"/>
        <v>-3.40882134781643E-3</v>
      </c>
      <c r="X2432" s="32">
        <f t="shared" si="18"/>
        <v>1.0286608018726389</v>
      </c>
      <c r="Y2432" s="72">
        <f t="shared" ca="1" si="124"/>
        <v>10680.356069363655</v>
      </c>
      <c r="Z2432" s="16">
        <v>10635.000505</v>
      </c>
      <c r="AA2432" s="36">
        <f t="shared" ca="1" si="125"/>
        <v>4.2647449186609607E-3</v>
      </c>
      <c r="AB2432" s="72"/>
      <c r="AC2432" s="16"/>
      <c r="AD2432" s="36"/>
      <c r="AE2432" s="81">
        <f t="shared" si="150"/>
        <v>1</v>
      </c>
      <c r="AH2432" s="25" t="str">
        <f t="shared" ca="1" si="7"/>
        <v>-</v>
      </c>
      <c r="AI2432" s="15">
        <f t="shared" ca="1" si="8"/>
        <v>14.611874478912823</v>
      </c>
      <c r="AJ2432" s="15">
        <f t="shared" ca="1" si="9"/>
        <v>15.465256602104953</v>
      </c>
      <c r="AK2432" s="17">
        <f t="shared" ca="1" si="10"/>
        <v>8.8210084587237461E-2</v>
      </c>
      <c r="AL2432" s="17">
        <f t="shared" ca="1" si="11"/>
        <v>8.0963690311117692E-2</v>
      </c>
      <c r="AM2432" s="26">
        <f t="shared" ca="1" si="12"/>
        <v>0</v>
      </c>
      <c r="AN2432" s="26">
        <f t="shared" ca="1" si="13"/>
        <v>1</v>
      </c>
      <c r="AO2432" s="25">
        <f t="shared" si="20"/>
        <v>0</v>
      </c>
      <c r="AP2432" s="26">
        <f t="shared" si="21"/>
        <v>0</v>
      </c>
      <c r="AQ2432" s="25">
        <f t="shared" si="22"/>
        <v>0</v>
      </c>
      <c r="AR2432" s="26">
        <f t="shared" si="23"/>
        <v>1</v>
      </c>
      <c r="AT2432" s="74"/>
      <c r="AU2432">
        <f t="shared" si="121"/>
        <v>53175.002525000004</v>
      </c>
      <c r="AY2432">
        <v>2127</v>
      </c>
      <c r="AZ2432">
        <v>2387.5</v>
      </c>
      <c r="BA2432">
        <f t="shared" si="107"/>
        <v>23875</v>
      </c>
      <c r="BL2432" s="16">
        <v>9.5500000000000007</v>
      </c>
      <c r="BM2432">
        <f t="shared" si="108"/>
        <v>95.5</v>
      </c>
    </row>
    <row r="2433" spans="1:65" x14ac:dyDescent="0.2">
      <c r="A2433" s="41">
        <v>41598</v>
      </c>
      <c r="B2433" s="13">
        <v>14.15</v>
      </c>
      <c r="C2433" s="14">
        <v>16</v>
      </c>
      <c r="D2433" s="31">
        <f t="shared" si="14"/>
        <v>1047.7807676653536</v>
      </c>
      <c r="E2433" s="31">
        <f t="shared" si="15"/>
        <v>0</v>
      </c>
      <c r="F2433" s="16">
        <f t="shared" si="0"/>
        <v>1047.7807676653536</v>
      </c>
      <c r="G2433" s="16">
        <f t="shared" si="1"/>
        <v>14.15</v>
      </c>
      <c r="H2433" s="17">
        <f t="shared" si="2"/>
        <v>0.11562499999999998</v>
      </c>
      <c r="I2433" s="15">
        <v>13.4</v>
      </c>
      <c r="J2433" s="32">
        <f t="shared" si="16"/>
        <v>0.97586206896551719</v>
      </c>
      <c r="K2433" s="72">
        <f t="shared" ca="1" si="83"/>
        <v>184.64164636839493</v>
      </c>
      <c r="L2433" s="16">
        <v>186.60000600000001</v>
      </c>
      <c r="M2433" s="21">
        <f t="shared" ca="1" si="84"/>
        <v>-1.0494960174894513E-2</v>
      </c>
      <c r="N2433" s="72"/>
      <c r="O2433" s="16"/>
      <c r="P2433" s="21"/>
      <c r="Q2433" s="33">
        <f t="shared" si="17"/>
        <v>1.0241379310344827</v>
      </c>
      <c r="R2433" s="5">
        <f t="shared" ca="1" si="109"/>
        <v>33.042134749390542</v>
      </c>
      <c r="S2433" s="31">
        <v>31.950001</v>
      </c>
      <c r="T2433" s="75">
        <f t="shared" ca="1" si="110"/>
        <v>3.4182588895397568E-2</v>
      </c>
      <c r="U2433" s="5">
        <f t="shared" ca="1" si="122"/>
        <v>62.696188126611446</v>
      </c>
      <c r="V2433" s="85">
        <v>62.66</v>
      </c>
      <c r="W2433" s="36">
        <f t="shared" ca="1" si="123"/>
        <v>5.7753154502791955E-4</v>
      </c>
      <c r="X2433" s="32">
        <f t="shared" si="18"/>
        <v>0.9517241379310345</v>
      </c>
      <c r="Y2433" s="72">
        <f t="shared" ca="1" si="124"/>
        <v>10164.083698722727</v>
      </c>
      <c r="Z2433" s="16">
        <v>10200.000484</v>
      </c>
      <c r="AA2433" s="36">
        <f t="shared" ca="1" si="125"/>
        <v>-3.5212532914692994E-3</v>
      </c>
      <c r="AB2433" s="72"/>
      <c r="AC2433" s="16"/>
      <c r="AD2433" s="36"/>
      <c r="AE2433">
        <v>19</v>
      </c>
      <c r="AH2433" s="25" t="str">
        <f t="shared" ca="1" si="7"/>
        <v>-</v>
      </c>
      <c r="AI2433" s="15">
        <f t="shared" ca="1" si="8"/>
        <v>14.583583605765263</v>
      </c>
      <c r="AJ2433" s="15">
        <f t="shared" ca="1" si="9"/>
        <v>15.437787833370511</v>
      </c>
      <c r="AK2433" s="17">
        <f t="shared" ca="1" si="10"/>
        <v>9.1152089091741953E-2</v>
      </c>
      <c r="AL2433" s="17">
        <f t="shared" ca="1" si="11"/>
        <v>8.3956381843375755E-2</v>
      </c>
      <c r="AM2433" s="26">
        <f t="shared" ca="1" si="12"/>
        <v>0</v>
      </c>
      <c r="AN2433" s="26">
        <f t="shared" ca="1" si="13"/>
        <v>1</v>
      </c>
      <c r="AO2433" s="25">
        <f t="shared" si="20"/>
        <v>0</v>
      </c>
      <c r="AP2433" s="26">
        <f t="shared" si="21"/>
        <v>0</v>
      </c>
      <c r="AQ2433" s="25">
        <f t="shared" si="22"/>
        <v>0</v>
      </c>
      <c r="AR2433" s="26">
        <f t="shared" si="23"/>
        <v>1</v>
      </c>
      <c r="AT2433" s="74"/>
      <c r="AU2433">
        <f t="shared" si="121"/>
        <v>51000.002420000004</v>
      </c>
      <c r="AY2433">
        <v>2040</v>
      </c>
      <c r="AZ2433">
        <v>2310</v>
      </c>
      <c r="BA2433">
        <f t="shared" si="107"/>
        <v>23100</v>
      </c>
      <c r="BL2433" s="16">
        <v>9.24</v>
      </c>
      <c r="BM2433">
        <f t="shared" si="108"/>
        <v>92.4</v>
      </c>
    </row>
    <row r="2434" spans="1:65" x14ac:dyDescent="0.2">
      <c r="A2434" s="40">
        <v>41599</v>
      </c>
      <c r="B2434" s="13">
        <v>13.7</v>
      </c>
      <c r="C2434" s="14">
        <v>15.5</v>
      </c>
      <c r="D2434" s="31">
        <f t="shared" si="14"/>
        <v>992.63441147244021</v>
      </c>
      <c r="E2434" s="31">
        <f t="shared" si="15"/>
        <v>48.770058758107737</v>
      </c>
      <c r="F2434" s="16">
        <f t="shared" si="0"/>
        <v>1041.404470230548</v>
      </c>
      <c r="G2434" s="16">
        <f t="shared" si="1"/>
        <v>13.784295879530033</v>
      </c>
      <c r="H2434" s="17">
        <f t="shared" si="2"/>
        <v>0.11612903225806459</v>
      </c>
      <c r="I2434" s="15">
        <v>12.66</v>
      </c>
      <c r="J2434" s="32">
        <f t="shared" si="16"/>
        <v>0.96822693881346478</v>
      </c>
      <c r="K2434" s="72">
        <f t="shared" ca="1" si="83"/>
        <v>178.7677277415701</v>
      </c>
      <c r="L2434" s="16">
        <v>180.479996</v>
      </c>
      <c r="M2434" s="21">
        <f t="shared" ca="1" si="84"/>
        <v>-9.487302174086382E-3</v>
      </c>
      <c r="N2434" s="72"/>
      <c r="O2434" s="16"/>
      <c r="P2434" s="21"/>
      <c r="Q2434" s="33">
        <f t="shared" si="17"/>
        <v>1.0317730611865352</v>
      </c>
      <c r="R2434" s="5">
        <f t="shared" ca="1" si="109"/>
        <v>34.090564291279776</v>
      </c>
      <c r="S2434" s="31">
        <v>32.979999999999997</v>
      </c>
      <c r="T2434" s="75">
        <f t="shared" ca="1" si="110"/>
        <v>3.3673871779253461E-2</v>
      </c>
      <c r="U2434" s="5">
        <f t="shared" ca="1" si="122"/>
        <v>64.686023318263437</v>
      </c>
      <c r="V2434" s="85">
        <v>64.819999999999993</v>
      </c>
      <c r="W2434" s="36">
        <f t="shared" ca="1" si="123"/>
        <v>-2.0669034516592991E-3</v>
      </c>
      <c r="X2434" s="32">
        <f t="shared" si="18"/>
        <v>0.93645387762692944</v>
      </c>
      <c r="Y2434" s="72">
        <f t="shared" ca="1" si="124"/>
        <v>9517.5691699498639</v>
      </c>
      <c r="Z2434" s="16">
        <v>9550.0004540000009</v>
      </c>
      <c r="AA2434" s="36">
        <f t="shared" ca="1" si="125"/>
        <v>-3.3959458123955641E-3</v>
      </c>
      <c r="AB2434" s="72"/>
      <c r="AC2434" s="16"/>
      <c r="AD2434" s="36"/>
      <c r="AE2434" s="34">
        <f t="shared" ref="AE2434:AE2451" si="151">AE2433-1</f>
        <v>18</v>
      </c>
      <c r="AH2434" s="25" t="str">
        <f t="shared" ca="1" si="7"/>
        <v>-</v>
      </c>
      <c r="AI2434" s="15">
        <f t="shared" ca="1" si="8"/>
        <v>14.532284537393526</v>
      </c>
      <c r="AJ2434" s="15">
        <f t="shared" ca="1" si="9"/>
        <v>15.400286999209776</v>
      </c>
      <c r="AK2434" s="17">
        <f t="shared" ca="1" si="10"/>
        <v>9.4579737812795953E-2</v>
      </c>
      <c r="AL2434" s="17">
        <f t="shared" ca="1" si="11"/>
        <v>8.7195153755003169E-2</v>
      </c>
      <c r="AM2434" s="26">
        <f t="shared" ca="1" si="12"/>
        <v>0</v>
      </c>
      <c r="AN2434" s="26">
        <f t="shared" ca="1" si="13"/>
        <v>1</v>
      </c>
      <c r="AO2434" s="25">
        <f t="shared" si="20"/>
        <v>0</v>
      </c>
      <c r="AP2434" s="26">
        <f t="shared" si="21"/>
        <v>0</v>
      </c>
      <c r="AQ2434" s="25">
        <f t="shared" si="22"/>
        <v>0</v>
      </c>
      <c r="AR2434" s="26">
        <f t="shared" si="23"/>
        <v>1</v>
      </c>
      <c r="AT2434" s="74"/>
      <c r="AU2434">
        <f t="shared" si="121"/>
        <v>47750.002270000005</v>
      </c>
      <c r="AY2434">
        <v>1910</v>
      </c>
      <c r="AZ2434">
        <v>2150</v>
      </c>
      <c r="BA2434">
        <f t="shared" si="107"/>
        <v>21500</v>
      </c>
      <c r="BL2434" s="16">
        <v>8.6</v>
      </c>
      <c r="BM2434">
        <f t="shared" si="108"/>
        <v>86</v>
      </c>
    </row>
    <row r="2435" spans="1:65" x14ac:dyDescent="0.2">
      <c r="A2435" s="40">
        <v>41600</v>
      </c>
      <c r="B2435" s="13">
        <v>13.6</v>
      </c>
      <c r="C2435" s="14">
        <v>15.2</v>
      </c>
      <c r="D2435" s="31">
        <f t="shared" si="14"/>
        <v>937.48805527952686</v>
      </c>
      <c r="E2435" s="31">
        <f t="shared" si="15"/>
        <v>97.512321973779535</v>
      </c>
      <c r="F2435" s="16">
        <f t="shared" si="0"/>
        <v>1035.0003772533064</v>
      </c>
      <c r="G2435" s="16">
        <f t="shared" si="1"/>
        <v>13.750743631197599</v>
      </c>
      <c r="H2435" s="17">
        <f t="shared" si="2"/>
        <v>0.10526315789473684</v>
      </c>
      <c r="I2435" s="15">
        <v>12.26</v>
      </c>
      <c r="J2435" s="32">
        <f t="shared" si="16"/>
        <v>0.99143139896993082</v>
      </c>
      <c r="K2435" s="72">
        <f t="shared" ca="1" si="83"/>
        <v>177.22871285143256</v>
      </c>
      <c r="L2435" s="16">
        <v>177.800003</v>
      </c>
      <c r="M2435" s="21">
        <f t="shared" ca="1" si="84"/>
        <v>-3.2131053932965468E-3</v>
      </c>
      <c r="N2435" s="72"/>
      <c r="O2435" s="16"/>
      <c r="P2435" s="21"/>
      <c r="Q2435" s="33">
        <f t="shared" si="17"/>
        <v>1.0085686010300692</v>
      </c>
      <c r="R2435" s="5">
        <f t="shared" ca="1" si="109"/>
        <v>34.381240398655983</v>
      </c>
      <c r="S2435" s="31">
        <v>33.490001999999997</v>
      </c>
      <c r="T2435" s="75">
        <f t="shared" ca="1" si="110"/>
        <v>2.6612073616955473E-2</v>
      </c>
      <c r="U2435" s="5">
        <f t="shared" ca="1" si="122"/>
        <v>65.238058514630822</v>
      </c>
      <c r="V2435" s="85">
        <v>65.7</v>
      </c>
      <c r="W2435" s="36">
        <f t="shared" ca="1" si="123"/>
        <v>-7.031072836669418E-3</v>
      </c>
      <c r="X2435" s="32">
        <f t="shared" si="18"/>
        <v>0.98286279793986164</v>
      </c>
      <c r="Y2435" s="72">
        <f t="shared" ca="1" si="124"/>
        <v>9353.8490173642549</v>
      </c>
      <c r="Z2435" s="16">
        <v>9245.0004389999995</v>
      </c>
      <c r="AA2435" s="36">
        <f t="shared" ca="1" si="125"/>
        <v>1.1773777522505907E-2</v>
      </c>
      <c r="AB2435" s="72"/>
      <c r="AC2435" s="16"/>
      <c r="AD2435" s="36"/>
      <c r="AE2435" s="34">
        <f t="shared" si="151"/>
        <v>17</v>
      </c>
      <c r="AH2435" s="25" t="str">
        <f t="shared" ca="1" si="7"/>
        <v>-</v>
      </c>
      <c r="AI2435" s="15">
        <f t="shared" ca="1" si="8"/>
        <v>14.488087645860013</v>
      </c>
      <c r="AJ2435" s="15">
        <f t="shared" ca="1" si="9"/>
        <v>15.366709966292619</v>
      </c>
      <c r="AK2435" s="17">
        <f t="shared" ca="1" si="10"/>
        <v>9.4429533534978127E-2</v>
      </c>
      <c r="AL2435" s="17">
        <f t="shared" ca="1" si="11"/>
        <v>8.9741843058908088E-2</v>
      </c>
      <c r="AM2435" s="26">
        <f t="shared" ca="1" si="12"/>
        <v>0</v>
      </c>
      <c r="AN2435" s="26">
        <f t="shared" ca="1" si="13"/>
        <v>1</v>
      </c>
      <c r="AO2435" s="25">
        <f t="shared" si="20"/>
        <v>0</v>
      </c>
      <c r="AP2435" s="26">
        <f t="shared" si="21"/>
        <v>0</v>
      </c>
      <c r="AQ2435" s="25">
        <f t="shared" si="22"/>
        <v>0</v>
      </c>
      <c r="AR2435" s="26">
        <f t="shared" si="23"/>
        <v>1</v>
      </c>
      <c r="AT2435" s="74"/>
      <c r="AU2435">
        <f t="shared" si="121"/>
        <v>46225.002194999994</v>
      </c>
      <c r="AY2435">
        <v>1849</v>
      </c>
      <c r="AZ2435">
        <v>2080</v>
      </c>
      <c r="BA2435">
        <f t="shared" si="107"/>
        <v>20800</v>
      </c>
      <c r="BL2435" s="16">
        <v>8.32</v>
      </c>
      <c r="BM2435">
        <f t="shared" si="108"/>
        <v>83.2</v>
      </c>
    </row>
    <row r="2436" spans="1:65" x14ac:dyDescent="0.2">
      <c r="A2436" s="40">
        <v>41603</v>
      </c>
      <c r="B2436" s="13">
        <v>13.65</v>
      </c>
      <c r="C2436" s="14">
        <v>15.05</v>
      </c>
      <c r="D2436" s="31">
        <f t="shared" si="14"/>
        <v>882.34169908661352</v>
      </c>
      <c r="E2436" s="31">
        <f t="shared" si="15"/>
        <v>146.85379856743884</v>
      </c>
      <c r="F2436" s="16">
        <f t="shared" si="0"/>
        <v>1029.1954976540524</v>
      </c>
      <c r="G2436" s="16">
        <f t="shared" si="1"/>
        <v>13.849763133887633</v>
      </c>
      <c r="H2436" s="17">
        <f t="shared" si="2"/>
        <v>9.3023255813953543E-2</v>
      </c>
      <c r="I2436" s="15">
        <v>12.79</v>
      </c>
      <c r="J2436" s="32">
        <f t="shared" si="16"/>
        <v>1.0015520641235902</v>
      </c>
      <c r="K2436" s="72">
        <f t="shared" ca="1" si="83"/>
        <v>177.49654670475667</v>
      </c>
      <c r="L2436" s="16">
        <v>178.36000100000001</v>
      </c>
      <c r="M2436" s="21">
        <f t="shared" ca="1" si="84"/>
        <v>-4.8410758600710225E-3</v>
      </c>
      <c r="N2436" s="72"/>
      <c r="O2436" s="16"/>
      <c r="P2436" s="21"/>
      <c r="Q2436" s="33">
        <f t="shared" si="17"/>
        <v>0.99844793587640979</v>
      </c>
      <c r="R2436" s="5">
        <f t="shared" ca="1" si="109"/>
        <v>34.326448454638417</v>
      </c>
      <c r="S2436" s="31">
        <v>33.380001</v>
      </c>
      <c r="T2436" s="75">
        <f t="shared" ca="1" si="110"/>
        <v>2.8353727569942755E-2</v>
      </c>
      <c r="U2436" s="5">
        <f t="shared" ca="1" si="122"/>
        <v>65.134574877777453</v>
      </c>
      <c r="V2436" s="85">
        <v>65.430000000000007</v>
      </c>
      <c r="W2436" s="36">
        <f t="shared" ca="1" si="123"/>
        <v>-4.5151325419922608E-3</v>
      </c>
      <c r="X2436" s="32">
        <f t="shared" si="18"/>
        <v>1.0031041282471804</v>
      </c>
      <c r="Y2436" s="72">
        <f t="shared" ca="1" si="124"/>
        <v>9382.267047317484</v>
      </c>
      <c r="Z2436" s="16">
        <v>9315.0004420000005</v>
      </c>
      <c r="AA2436" s="36">
        <f t="shared" ca="1" si="125"/>
        <v>7.2213206790831706E-3</v>
      </c>
      <c r="AB2436" s="72"/>
      <c r="AC2436" s="16"/>
      <c r="AD2436" s="36"/>
      <c r="AE2436" s="34">
        <f t="shared" si="151"/>
        <v>16</v>
      </c>
      <c r="AH2436" s="25" t="str">
        <f t="shared" ca="1" si="7"/>
        <v>-</v>
      </c>
      <c r="AI2436" s="15">
        <f t="shared" ca="1" si="8"/>
        <v>14.44438400389585</v>
      </c>
      <c r="AJ2436" s="15">
        <f t="shared" ca="1" si="9"/>
        <v>15.319549692494816</v>
      </c>
      <c r="AK2436" s="17">
        <f t="shared" ca="1" si="10"/>
        <v>9.3673246902344368E-2</v>
      </c>
      <c r="AL2436" s="17">
        <f t="shared" ca="1" si="11"/>
        <v>9.0948424752408386E-2</v>
      </c>
      <c r="AM2436" s="26">
        <f t="shared" ca="1" si="12"/>
        <v>0</v>
      </c>
      <c r="AN2436" s="26">
        <f t="shared" ca="1" si="13"/>
        <v>1</v>
      </c>
      <c r="AO2436" s="25">
        <f t="shared" si="20"/>
        <v>0</v>
      </c>
      <c r="AP2436" s="26">
        <f t="shared" si="21"/>
        <v>0</v>
      </c>
      <c r="AQ2436" s="25">
        <f t="shared" si="22"/>
        <v>0</v>
      </c>
      <c r="AR2436" s="26">
        <f t="shared" si="23"/>
        <v>1</v>
      </c>
      <c r="AT2436" s="74"/>
      <c r="AU2436">
        <f t="shared" si="121"/>
        <v>46575.002210000006</v>
      </c>
      <c r="AY2436">
        <v>1863</v>
      </c>
      <c r="AZ2436">
        <v>2100</v>
      </c>
      <c r="BA2436">
        <f t="shared" si="107"/>
        <v>21000</v>
      </c>
      <c r="BL2436" s="16">
        <v>8.4</v>
      </c>
      <c r="BM2436">
        <f t="shared" si="108"/>
        <v>84</v>
      </c>
    </row>
    <row r="2437" spans="1:65" x14ac:dyDescent="0.2">
      <c r="A2437" s="40">
        <v>41604</v>
      </c>
      <c r="B2437" s="13">
        <v>13.75</v>
      </c>
      <c r="C2437" s="14">
        <v>15</v>
      </c>
      <c r="D2437" s="31">
        <f t="shared" si="14"/>
        <v>827.19534289370017</v>
      </c>
      <c r="E2437" s="31">
        <f t="shared" si="15"/>
        <v>196.8702611610114</v>
      </c>
      <c r="F2437" s="16">
        <f t="shared" si="0"/>
        <v>1024.0656040547115</v>
      </c>
      <c r="G2437" s="16">
        <f t="shared" si="1"/>
        <v>13.990304747544394</v>
      </c>
      <c r="H2437" s="17">
        <f t="shared" si="2"/>
        <v>8.333333333333337E-2</v>
      </c>
      <c r="I2437" s="15">
        <v>12.81</v>
      </c>
      <c r="J2437" s="32">
        <f t="shared" si="16"/>
        <v>1.0051126307774805</v>
      </c>
      <c r="K2437" s="72">
        <f t="shared" ca="1" si="83"/>
        <v>178.39674783788061</v>
      </c>
      <c r="L2437" s="16">
        <v>179.36000100000001</v>
      </c>
      <c r="M2437" s="21">
        <f t="shared" ca="1" si="84"/>
        <v>-5.3705015429800339E-3</v>
      </c>
      <c r="N2437" s="72"/>
      <c r="O2437" s="16"/>
      <c r="P2437" s="21"/>
      <c r="Q2437" s="33">
        <f t="shared" si="17"/>
        <v>0.99488736922251941</v>
      </c>
      <c r="R2437" s="5">
        <f t="shared" ca="1" si="109"/>
        <v>34.149527314126431</v>
      </c>
      <c r="S2437" s="31">
        <v>33.18</v>
      </c>
      <c r="T2437" s="75">
        <f t="shared" ca="1" si="110"/>
        <v>2.9220232493261934E-2</v>
      </c>
      <c r="U2437" s="5">
        <f t="shared" ca="1" si="122"/>
        <v>64.799347335892179</v>
      </c>
      <c r="V2437" s="85">
        <v>65.06</v>
      </c>
      <c r="W2437" s="36">
        <f t="shared" ca="1" si="123"/>
        <v>-4.0063428236677421E-3</v>
      </c>
      <c r="X2437" s="32">
        <f t="shared" si="18"/>
        <v>1.0102252615549612</v>
      </c>
      <c r="Y2437" s="72">
        <f t="shared" ca="1" si="124"/>
        <v>9477.579391636802</v>
      </c>
      <c r="Z2437" s="16">
        <v>9415.0004470000003</v>
      </c>
      <c r="AA2437" s="36">
        <f t="shared" ca="1" si="125"/>
        <v>6.6467277393217608E-3</v>
      </c>
      <c r="AB2437" s="72"/>
      <c r="AC2437" s="16"/>
      <c r="AD2437" s="36"/>
      <c r="AE2437" s="34">
        <f t="shared" si="151"/>
        <v>15</v>
      </c>
      <c r="AH2437" s="25" t="str">
        <f t="shared" ca="1" si="7"/>
        <v>-</v>
      </c>
      <c r="AI2437" s="15">
        <f t="shared" ca="1" si="8"/>
        <v>14.403870400135139</v>
      </c>
      <c r="AJ2437" s="15">
        <f t="shared" ca="1" si="9"/>
        <v>15.259116148877935</v>
      </c>
      <c r="AK2437" s="17">
        <f t="shared" ca="1" si="10"/>
        <v>9.5907124136221614E-2</v>
      </c>
      <c r="AL2437" s="17">
        <f t="shared" ca="1" si="11"/>
        <v>9.1396824310907288E-2</v>
      </c>
      <c r="AM2437" s="26">
        <f t="shared" ca="1" si="12"/>
        <v>0</v>
      </c>
      <c r="AN2437" s="26">
        <f t="shared" ca="1" si="13"/>
        <v>1</v>
      </c>
      <c r="AO2437" s="25">
        <f t="shared" si="20"/>
        <v>0</v>
      </c>
      <c r="AP2437" s="26">
        <f t="shared" si="21"/>
        <v>0</v>
      </c>
      <c r="AQ2437" s="25">
        <f t="shared" si="22"/>
        <v>0</v>
      </c>
      <c r="AR2437" s="26">
        <f t="shared" si="23"/>
        <v>1</v>
      </c>
      <c r="AT2437" s="74"/>
      <c r="AU2437">
        <f t="shared" si="121"/>
        <v>47075.002235</v>
      </c>
      <c r="AY2437">
        <v>1883</v>
      </c>
      <c r="AZ2437">
        <v>2117.5</v>
      </c>
      <c r="BA2437">
        <f t="shared" si="107"/>
        <v>21175</v>
      </c>
      <c r="BL2437" s="16">
        <v>8.4700000000000006</v>
      </c>
      <c r="BM2437">
        <f t="shared" si="108"/>
        <v>84.7</v>
      </c>
    </row>
    <row r="2438" spans="1:65" x14ac:dyDescent="0.2">
      <c r="A2438" s="40">
        <v>41605</v>
      </c>
      <c r="B2438" s="13">
        <v>13.85</v>
      </c>
      <c r="C2438" s="14">
        <v>15.1</v>
      </c>
      <c r="D2438" s="31">
        <f t="shared" si="14"/>
        <v>772.04898670078683</v>
      </c>
      <c r="E2438" s="31">
        <f t="shared" si="15"/>
        <v>247.42108767118197</v>
      </c>
      <c r="F2438" s="16">
        <f t="shared" si="0"/>
        <v>1019.4700743719688</v>
      </c>
      <c r="G2438" s="16">
        <f t="shared" si="1"/>
        <v>14.153369728414541</v>
      </c>
      <c r="H2438" s="17">
        <f t="shared" si="2"/>
        <v>8.2781456953642363E-2</v>
      </c>
      <c r="I2438" s="15">
        <v>12.98</v>
      </c>
      <c r="J2438" s="32">
        <f t="shared" si="16"/>
        <v>1.0071157310974186</v>
      </c>
      <c r="K2438" s="72">
        <f t="shared" ca="1" si="83"/>
        <v>179.65884649436265</v>
      </c>
      <c r="L2438" s="16">
        <v>179.36000100000001</v>
      </c>
      <c r="M2438" s="21">
        <f t="shared" ca="1" si="84"/>
        <v>1.6661769218134536E-3</v>
      </c>
      <c r="N2438" s="72"/>
      <c r="O2438" s="16"/>
      <c r="P2438" s="21"/>
      <c r="Q2438" s="33">
        <f t="shared" si="17"/>
        <v>0.99288426890258141</v>
      </c>
      <c r="R2438" s="5">
        <f t="shared" ca="1" si="109"/>
        <v>33.905115959273715</v>
      </c>
      <c r="S2438" s="31">
        <v>33.139999000000003</v>
      </c>
      <c r="T2438" s="75">
        <f t="shared" ca="1" si="110"/>
        <v>2.3087416486455292E-2</v>
      </c>
      <c r="U2438" s="5">
        <f t="shared" ca="1" si="122"/>
        <v>64.336049957004249</v>
      </c>
      <c r="V2438" s="85">
        <v>65.03</v>
      </c>
      <c r="W2438" s="36">
        <f t="shared" ca="1" si="123"/>
        <v>-1.0671229324861631E-2</v>
      </c>
      <c r="X2438" s="32">
        <f t="shared" si="18"/>
        <v>1.0142314621948372</v>
      </c>
      <c r="Y2438" s="72">
        <f t="shared" ca="1" si="124"/>
        <v>9611.8265784203868</v>
      </c>
      <c r="Z2438" s="16">
        <v>9420.0004470000003</v>
      </c>
      <c r="AA2438" s="36">
        <f t="shared" ca="1" si="125"/>
        <v>2.036370725242137E-2</v>
      </c>
      <c r="AB2438" s="72"/>
      <c r="AC2438" s="16"/>
      <c r="AD2438" s="36"/>
      <c r="AE2438" s="34">
        <f t="shared" si="151"/>
        <v>14</v>
      </c>
      <c r="AH2438" s="25" t="str">
        <f t="shared" ca="1" si="7"/>
        <v>-</v>
      </c>
      <c r="AI2438" s="15">
        <f t="shared" ca="1" si="8"/>
        <v>14.372466455705583</v>
      </c>
      <c r="AJ2438" s="15">
        <f t="shared" ca="1" si="9"/>
        <v>15.219038662708856</v>
      </c>
      <c r="AK2438" s="17">
        <f t="shared" ca="1" si="10"/>
        <v>9.9359206042288442E-2</v>
      </c>
      <c r="AL2438" s="17">
        <f t="shared" ca="1" si="11"/>
        <v>9.1636454844194137E-2</v>
      </c>
      <c r="AM2438" s="26">
        <f t="shared" ca="1" si="12"/>
        <v>0</v>
      </c>
      <c r="AN2438" s="26">
        <f t="shared" ca="1" si="13"/>
        <v>1</v>
      </c>
      <c r="AO2438" s="25">
        <f t="shared" si="20"/>
        <v>0</v>
      </c>
      <c r="AP2438" s="26">
        <f t="shared" si="21"/>
        <v>0</v>
      </c>
      <c r="AQ2438" s="25">
        <f t="shared" si="22"/>
        <v>0</v>
      </c>
      <c r="AR2438" s="26">
        <f t="shared" si="23"/>
        <v>1</v>
      </c>
      <c r="AT2438" s="74"/>
      <c r="AU2438">
        <f t="shared" si="121"/>
        <v>47100.002235</v>
      </c>
      <c r="AY2438">
        <v>1884</v>
      </c>
      <c r="AZ2438">
        <v>2117.5</v>
      </c>
      <c r="BA2438">
        <f t="shared" si="107"/>
        <v>21175</v>
      </c>
      <c r="BL2438" s="16">
        <v>8.4700000000000006</v>
      </c>
      <c r="BM2438">
        <f t="shared" si="108"/>
        <v>84.7</v>
      </c>
    </row>
    <row r="2439" spans="1:65" x14ac:dyDescent="0.2">
      <c r="A2439" s="40">
        <v>41607</v>
      </c>
      <c r="B2439" s="13">
        <v>13.95</v>
      </c>
      <c r="C2439" s="14">
        <v>15.15</v>
      </c>
      <c r="D2439" s="31">
        <f t="shared" si="14"/>
        <v>716.90263050787348</v>
      </c>
      <c r="E2439" s="31">
        <f t="shared" si="15"/>
        <v>298.00234815276144</v>
      </c>
      <c r="F2439" s="16">
        <f t="shared" si="0"/>
        <v>1014.9049786606349</v>
      </c>
      <c r="G2439" s="16">
        <f t="shared" si="1"/>
        <v>14.302351033153114</v>
      </c>
      <c r="H2439" s="17">
        <f t="shared" si="2"/>
        <v>7.9207920792079278E-2</v>
      </c>
      <c r="I2439" s="15">
        <v>13.7</v>
      </c>
      <c r="J2439" s="32">
        <f t="shared" si="16"/>
        <v>1.0060011614937892</v>
      </c>
      <c r="K2439" s="72">
        <f t="shared" ca="1" si="83"/>
        <v>180.72963996029316</v>
      </c>
      <c r="L2439" s="16">
        <v>181.55999800000001</v>
      </c>
      <c r="M2439" s="21">
        <f t="shared" ca="1" si="84"/>
        <v>-4.5734635869893077E-3</v>
      </c>
      <c r="N2439" s="72"/>
      <c r="O2439" s="16"/>
      <c r="P2439" s="21"/>
      <c r="Q2439" s="33">
        <f t="shared" si="17"/>
        <v>0.99399883850621096</v>
      </c>
      <c r="R2439" s="5">
        <f t="shared" ca="1" si="109"/>
        <v>33.700241916693756</v>
      </c>
      <c r="S2439" s="31">
        <v>32.75</v>
      </c>
      <c r="T2439" s="75">
        <f t="shared" ca="1" si="110"/>
        <v>2.9015020357061241E-2</v>
      </c>
      <c r="U2439" s="5">
        <f t="shared" ca="1" si="122"/>
        <v>63.947769576784474</v>
      </c>
      <c r="V2439" s="85">
        <v>64.25</v>
      </c>
      <c r="W2439" s="36">
        <f t="shared" ca="1" si="123"/>
        <v>-4.7039754586074151E-3</v>
      </c>
      <c r="X2439" s="32">
        <f t="shared" si="18"/>
        <v>1.0120023229875781</v>
      </c>
      <c r="Y2439" s="72">
        <f t="shared" ca="1" si="124"/>
        <v>9726.5506486410231</v>
      </c>
      <c r="Z2439" s="16">
        <v>9660.0004590000008</v>
      </c>
      <c r="AA2439" s="36">
        <f t="shared" ca="1" si="125"/>
        <v>6.8892532586806539E-3</v>
      </c>
      <c r="AB2439" s="72"/>
      <c r="AC2439" s="16"/>
      <c r="AD2439" s="36"/>
      <c r="AE2439" s="34">
        <f t="shared" si="151"/>
        <v>13</v>
      </c>
      <c r="AH2439" s="25" t="str">
        <f t="shared" ca="1" si="7"/>
        <v>-</v>
      </c>
      <c r="AI2439" s="15">
        <f t="shared" ca="1" si="8"/>
        <v>14.342351226258135</v>
      </c>
      <c r="AJ2439" s="15">
        <f t="shared" ca="1" si="9"/>
        <v>15.162611349272055</v>
      </c>
      <c r="AK2439" s="17">
        <f t="shared" ca="1" si="10"/>
        <v>9.328969284096833E-2</v>
      </c>
      <c r="AL2439" s="17">
        <f t="shared" ca="1" si="11"/>
        <v>9.1361197385337906E-2</v>
      </c>
      <c r="AM2439" s="26">
        <f t="shared" ca="1" si="12"/>
        <v>0</v>
      </c>
      <c r="AN2439" s="26">
        <f t="shared" ca="1" si="13"/>
        <v>1</v>
      </c>
      <c r="AO2439" s="25">
        <f t="shared" si="20"/>
        <v>0</v>
      </c>
      <c r="AP2439" s="26">
        <f t="shared" si="21"/>
        <v>0</v>
      </c>
      <c r="AQ2439" s="25">
        <f t="shared" si="22"/>
        <v>0</v>
      </c>
      <c r="AR2439" s="26">
        <f t="shared" si="23"/>
        <v>1</v>
      </c>
      <c r="AT2439" s="74"/>
      <c r="AU2439">
        <f t="shared" si="121"/>
        <v>48300.002295000006</v>
      </c>
      <c r="AY2439">
        <v>1932</v>
      </c>
      <c r="AZ2439">
        <v>2175</v>
      </c>
      <c r="BA2439">
        <f t="shared" si="107"/>
        <v>21750</v>
      </c>
      <c r="BL2439" s="16">
        <v>8.6999999999999993</v>
      </c>
      <c r="BM2439">
        <f t="shared" si="108"/>
        <v>87</v>
      </c>
    </row>
    <row r="2440" spans="1:65" x14ac:dyDescent="0.2">
      <c r="A2440" s="40">
        <v>41610</v>
      </c>
      <c r="B2440" s="13">
        <v>14.3</v>
      </c>
      <c r="C2440" s="14">
        <v>15.2</v>
      </c>
      <c r="D2440" s="31">
        <f t="shared" si="14"/>
        <v>661.75627431496014</v>
      </c>
      <c r="E2440" s="31">
        <f t="shared" si="15"/>
        <v>348.78067613237471</v>
      </c>
      <c r="F2440" s="16">
        <f t="shared" si="0"/>
        <v>1010.5369504473349</v>
      </c>
      <c r="G2440" s="16">
        <f t="shared" si="1"/>
        <v>14.610629520652543</v>
      </c>
      <c r="H2440" s="17">
        <f t="shared" si="2"/>
        <v>5.921052631578938E-2</v>
      </c>
      <c r="I2440" s="15">
        <v>14.23</v>
      </c>
      <c r="J2440" s="32">
        <f t="shared" si="16"/>
        <v>1.0171577459903842</v>
      </c>
      <c r="K2440" s="72">
        <f t="shared" ca="1" si="83"/>
        <v>183.82305881236576</v>
      </c>
      <c r="L2440" s="16">
        <v>183.199997</v>
      </c>
      <c r="M2440" s="21">
        <f t="shared" ca="1" si="84"/>
        <v>3.4009924812704122E-3</v>
      </c>
      <c r="N2440" s="72"/>
      <c r="O2440" s="16"/>
      <c r="P2440" s="21"/>
      <c r="Q2440" s="33">
        <f t="shared" si="17"/>
        <v>0.98284225400961578</v>
      </c>
      <c r="R2440" s="5">
        <f t="shared" ca="1" si="109"/>
        <v>33.120641906209961</v>
      </c>
      <c r="S2440" s="31">
        <v>32.479999999999997</v>
      </c>
      <c r="T2440" s="75">
        <f t="shared" ca="1" si="110"/>
        <v>1.9724196619764916E-2</v>
      </c>
      <c r="U2440" s="5">
        <f t="shared" ca="1" si="122"/>
        <v>62.848418273235893</v>
      </c>
      <c r="V2440" s="85">
        <v>63.76</v>
      </c>
      <c r="W2440" s="36">
        <f t="shared" ca="1" si="123"/>
        <v>-1.4297078525158484E-2</v>
      </c>
      <c r="X2440" s="32">
        <f t="shared" si="18"/>
        <v>1.0343154919807684</v>
      </c>
      <c r="Y2440" s="72">
        <f t="shared" ca="1" si="124"/>
        <v>10059.659918144283</v>
      </c>
      <c r="Z2440" s="16">
        <v>9805.0004659999995</v>
      </c>
      <c r="AA2440" s="36">
        <f t="shared" ca="1" si="125"/>
        <v>2.5972405919545413E-2</v>
      </c>
      <c r="AB2440" s="72"/>
      <c r="AC2440" s="16"/>
      <c r="AD2440" s="36"/>
      <c r="AE2440" s="34">
        <f t="shared" si="151"/>
        <v>12</v>
      </c>
      <c r="AH2440" s="25" t="str">
        <f t="shared" ca="1" si="7"/>
        <v>-</v>
      </c>
      <c r="AI2440" s="15">
        <f t="shared" ca="1" si="8"/>
        <v>14.327416081807009</v>
      </c>
      <c r="AJ2440" s="15">
        <f t="shared" ca="1" si="9"/>
        <v>15.095630223150479</v>
      </c>
      <c r="AK2440" s="17">
        <f t="shared" ca="1" si="10"/>
        <v>8.3803275183922457E-2</v>
      </c>
      <c r="AL2440" s="17">
        <f t="shared" ca="1" si="11"/>
        <v>9.0394647487866936E-2</v>
      </c>
      <c r="AM2440" s="26">
        <f t="shared" ca="1" si="12"/>
        <v>0</v>
      </c>
      <c r="AN2440" s="26">
        <f t="shared" ca="1" si="13"/>
        <v>0</v>
      </c>
      <c r="AO2440" s="25">
        <f t="shared" si="20"/>
        <v>0</v>
      </c>
      <c r="AP2440" s="26">
        <f t="shared" si="21"/>
        <v>0</v>
      </c>
      <c r="AQ2440" s="25">
        <f t="shared" si="22"/>
        <v>0</v>
      </c>
      <c r="AR2440" s="26">
        <f t="shared" si="23"/>
        <v>1</v>
      </c>
      <c r="AT2440" s="74"/>
      <c r="AU2440">
        <f t="shared" si="121"/>
        <v>49025.002329999996</v>
      </c>
      <c r="AY2440">
        <v>1961</v>
      </c>
      <c r="AZ2440">
        <v>2207.5</v>
      </c>
      <c r="BA2440">
        <f t="shared" si="107"/>
        <v>22075</v>
      </c>
      <c r="BL2440" s="16">
        <v>8.83</v>
      </c>
      <c r="BM2440">
        <f t="shared" si="108"/>
        <v>88.3</v>
      </c>
    </row>
    <row r="2441" spans="1:65" x14ac:dyDescent="0.2">
      <c r="A2441" s="40">
        <v>41611</v>
      </c>
      <c r="B2441" s="13">
        <v>14.65</v>
      </c>
      <c r="C2441" s="14">
        <v>15.5</v>
      </c>
      <c r="D2441" s="31">
        <f t="shared" si="14"/>
        <v>606.60991812204679</v>
      </c>
      <c r="E2441" s="31">
        <f t="shared" si="15"/>
        <v>400.66178755070769</v>
      </c>
      <c r="F2441" s="16">
        <f t="shared" si="0"/>
        <v>1007.2717056727545</v>
      </c>
      <c r="G2441" s="16">
        <f t="shared" si="1"/>
        <v>14.988103927172899</v>
      </c>
      <c r="H2441" s="17">
        <f t="shared" si="2"/>
        <v>5.4838709677419328E-2</v>
      </c>
      <c r="I2441" s="15">
        <v>14.55</v>
      </c>
      <c r="J2441" s="32">
        <f t="shared" si="16"/>
        <v>1.0225209240688795</v>
      </c>
      <c r="K2441" s="72">
        <f t="shared" ca="1" si="83"/>
        <v>187.95526109021355</v>
      </c>
      <c r="L2441" s="16">
        <v>187.39999399999999</v>
      </c>
      <c r="M2441" s="21">
        <f t="shared" ca="1" si="84"/>
        <v>2.9630048452059274E-3</v>
      </c>
      <c r="N2441" s="72"/>
      <c r="O2441" s="16"/>
      <c r="P2441" s="21"/>
      <c r="Q2441" s="33">
        <f t="shared" si="17"/>
        <v>0.97747907593112049</v>
      </c>
      <c r="R2441" s="5">
        <f t="shared" ca="1" si="109"/>
        <v>32.373385755870295</v>
      </c>
      <c r="S2441" s="31">
        <v>31.67</v>
      </c>
      <c r="T2441" s="75">
        <f t="shared" ca="1" si="110"/>
        <v>2.2209843886021263E-2</v>
      </c>
      <c r="U2441" s="5">
        <f t="shared" ca="1" si="122"/>
        <v>61.430910631606494</v>
      </c>
      <c r="V2441" s="85">
        <v>62.1</v>
      </c>
      <c r="W2441" s="36">
        <f t="shared" ca="1" si="123"/>
        <v>-1.0774385964468716E-2</v>
      </c>
      <c r="X2441" s="32">
        <f t="shared" si="18"/>
        <v>1.045041848137759</v>
      </c>
      <c r="Y2441" s="72">
        <f t="shared" ca="1" si="124"/>
        <v>10512.073714486438</v>
      </c>
      <c r="Z2441" s="16">
        <v>10290.000489</v>
      </c>
      <c r="AA2441" s="36">
        <f t="shared" ca="1" si="125"/>
        <v>2.1581459177172434E-2</v>
      </c>
      <c r="AB2441" s="72"/>
      <c r="AC2441" s="16"/>
      <c r="AD2441" s="36"/>
      <c r="AE2441" s="34">
        <f t="shared" si="151"/>
        <v>11</v>
      </c>
      <c r="AH2441" s="25" t="str">
        <f t="shared" ca="1" si="7"/>
        <v>-</v>
      </c>
      <c r="AI2441" s="15">
        <f t="shared" ca="1" si="8"/>
        <v>14.327632244882119</v>
      </c>
      <c r="AJ2441" s="15">
        <f t="shared" ca="1" si="9"/>
        <v>15.048580174410988</v>
      </c>
      <c r="AK2441" s="17">
        <f t="shared" ca="1" si="10"/>
        <v>7.539920048103621E-2</v>
      </c>
      <c r="AL2441" s="17">
        <f t="shared" ca="1" si="11"/>
        <v>8.8561124081762865E-2</v>
      </c>
      <c r="AM2441" s="26">
        <f t="shared" ca="1" si="12"/>
        <v>0</v>
      </c>
      <c r="AN2441" s="26">
        <f t="shared" ca="1" si="13"/>
        <v>0</v>
      </c>
      <c r="AO2441" s="25">
        <f t="shared" si="20"/>
        <v>0</v>
      </c>
      <c r="AP2441" s="26">
        <f t="shared" si="21"/>
        <v>0</v>
      </c>
      <c r="AQ2441" s="25">
        <f t="shared" si="22"/>
        <v>0</v>
      </c>
      <c r="AR2441" s="26">
        <f t="shared" si="23"/>
        <v>1</v>
      </c>
      <c r="AT2441" s="74"/>
      <c r="AU2441">
        <f t="shared" si="121"/>
        <v>51450.002444999998</v>
      </c>
      <c r="AY2441">
        <v>2058</v>
      </c>
      <c r="AZ2441">
        <v>2295</v>
      </c>
      <c r="BA2441">
        <f t="shared" si="107"/>
        <v>22950</v>
      </c>
      <c r="BL2441" s="16">
        <v>9.18</v>
      </c>
      <c r="BM2441">
        <f t="shared" si="108"/>
        <v>91.8</v>
      </c>
    </row>
    <row r="2442" spans="1:65" x14ac:dyDescent="0.2">
      <c r="A2442" s="44">
        <v>41612</v>
      </c>
      <c r="B2442" s="45">
        <v>14.25</v>
      </c>
      <c r="C2442" s="54">
        <v>15.4</v>
      </c>
      <c r="D2442" s="31">
        <f t="shared" si="14"/>
        <v>551.46356192913345</v>
      </c>
      <c r="E2442" s="31">
        <f t="shared" si="15"/>
        <v>452.78398872659028</v>
      </c>
      <c r="F2442" s="31">
        <f t="shared" si="0"/>
        <v>1004.2475506557237</v>
      </c>
      <c r="G2442" s="31">
        <f t="shared" si="1"/>
        <v>14.76849923526882</v>
      </c>
      <c r="H2442" s="55">
        <f t="shared" si="2"/>
        <v>7.4675324675324672E-2</v>
      </c>
      <c r="I2442" s="82">
        <v>14.7</v>
      </c>
      <c r="J2442" s="32">
        <f t="shared" si="16"/>
        <v>0.98238973400297558</v>
      </c>
      <c r="K2442" s="72">
        <f t="shared" ca="1" si="83"/>
        <v>184.63779132720879</v>
      </c>
      <c r="L2442" s="31">
        <v>185.96000699999999</v>
      </c>
      <c r="M2442" s="21">
        <f t="shared" ca="1" si="84"/>
        <v>-7.1102152238099363E-3</v>
      </c>
      <c r="N2442" s="72"/>
      <c r="O2442" s="16"/>
      <c r="P2442" s="21"/>
      <c r="Q2442" s="33">
        <f t="shared" si="17"/>
        <v>1.0176102659970245</v>
      </c>
      <c r="R2442" s="5">
        <f t="shared" ca="1" si="109"/>
        <v>32.942117307802597</v>
      </c>
      <c r="S2442" s="31">
        <v>31.99</v>
      </c>
      <c r="T2442" s="75">
        <f t="shared" ca="1" si="110"/>
        <v>2.976296679595495E-2</v>
      </c>
      <c r="U2442" s="5">
        <f t="shared" ca="1" si="122"/>
        <v>62.510585158029095</v>
      </c>
      <c r="V2442" s="85">
        <v>62.78</v>
      </c>
      <c r="W2442" s="36">
        <f t="shared" ca="1" si="123"/>
        <v>-4.2914119460163522E-3</v>
      </c>
      <c r="X2442" s="32">
        <f t="shared" si="18"/>
        <v>0.96477946800595105</v>
      </c>
      <c r="Y2442" s="72">
        <f t="shared" ca="1" si="124"/>
        <v>10141.165420135598</v>
      </c>
      <c r="Z2442" s="16">
        <v>10095.000479</v>
      </c>
      <c r="AA2442" s="36">
        <f t="shared" ca="1" si="125"/>
        <v>4.5730499202681092E-3</v>
      </c>
      <c r="AB2442" s="72"/>
      <c r="AC2442" s="16"/>
      <c r="AD2442" s="36"/>
      <c r="AE2442" s="81">
        <f t="shared" si="151"/>
        <v>10</v>
      </c>
      <c r="AH2442" s="25" t="str">
        <f t="shared" ca="1" si="7"/>
        <v>-</v>
      </c>
      <c r="AI2442" s="15">
        <f t="shared" ca="1" si="8"/>
        <v>14.339025172931347</v>
      </c>
      <c r="AJ2442" s="15">
        <f t="shared" ca="1" si="9"/>
        <v>14.959899678655145</v>
      </c>
      <c r="AK2442" s="17">
        <f t="shared" ca="1" si="10"/>
        <v>7.2341211957931403E-2</v>
      </c>
      <c r="AL2442" s="17">
        <f t="shared" ca="1" si="11"/>
        <v>8.7084264077360488E-2</v>
      </c>
      <c r="AM2442" s="26">
        <f t="shared" ca="1" si="12"/>
        <v>0</v>
      </c>
      <c r="AN2442" s="26">
        <f t="shared" ca="1" si="13"/>
        <v>0</v>
      </c>
      <c r="AO2442" s="25">
        <f t="shared" si="20"/>
        <v>0</v>
      </c>
      <c r="AP2442" s="26">
        <f t="shared" si="21"/>
        <v>0</v>
      </c>
      <c r="AQ2442" s="25">
        <f t="shared" si="22"/>
        <v>0</v>
      </c>
      <c r="AR2442" s="26">
        <f t="shared" si="23"/>
        <v>1</v>
      </c>
      <c r="AT2442" s="74"/>
      <c r="AU2442">
        <f t="shared" si="121"/>
        <v>50475.002395000003</v>
      </c>
      <c r="AY2442">
        <v>2019</v>
      </c>
      <c r="AZ2442">
        <v>2265</v>
      </c>
      <c r="BA2442">
        <f t="shared" si="107"/>
        <v>22650</v>
      </c>
      <c r="BL2442" s="16">
        <v>9.06</v>
      </c>
      <c r="BM2442">
        <f t="shared" si="108"/>
        <v>90.600000000000009</v>
      </c>
    </row>
    <row r="2443" spans="1:65" x14ac:dyDescent="0.2">
      <c r="A2443" s="40">
        <v>41613</v>
      </c>
      <c r="B2443" s="13">
        <v>14.55</v>
      </c>
      <c r="C2443" s="14">
        <v>15.5</v>
      </c>
      <c r="D2443" s="31">
        <f t="shared" si="14"/>
        <v>496.3172057362201</v>
      </c>
      <c r="E2443" s="31">
        <f t="shared" si="15"/>
        <v>503.81227286613671</v>
      </c>
      <c r="F2443" s="16">
        <f t="shared" si="0"/>
        <v>1000.1294786023568</v>
      </c>
      <c r="G2443" s="16">
        <f t="shared" si="1"/>
        <v>15.028559695982251</v>
      </c>
      <c r="H2443" s="17">
        <f t="shared" si="2"/>
        <v>6.1290322580645151E-2</v>
      </c>
      <c r="I2443" s="15">
        <v>15.08</v>
      </c>
      <c r="J2443" s="32">
        <f t="shared" si="16"/>
        <v>1.0134362692759196</v>
      </c>
      <c r="K2443" s="72">
        <f t="shared" ca="1" si="83"/>
        <v>187.11100595821082</v>
      </c>
      <c r="L2443" s="16">
        <v>186.83999600000001</v>
      </c>
      <c r="M2443" s="21">
        <f t="shared" ca="1" si="84"/>
        <v>1.4504922073045399E-3</v>
      </c>
      <c r="N2443" s="72"/>
      <c r="O2443" s="16"/>
      <c r="P2443" s="21"/>
      <c r="Q2443" s="33">
        <f t="shared" si="17"/>
        <v>0.98656373072408055</v>
      </c>
      <c r="R2443" s="5">
        <f t="shared" ca="1" si="109"/>
        <v>32.498144262786838</v>
      </c>
      <c r="S2443" s="16">
        <v>31.77</v>
      </c>
      <c r="T2443" s="75">
        <f t="shared" ca="1" si="110"/>
        <v>2.2919240251395592E-2</v>
      </c>
      <c r="U2443" s="5">
        <f t="shared" ca="1" si="122"/>
        <v>61.66856478093051</v>
      </c>
      <c r="V2443" s="85">
        <v>62.29</v>
      </c>
      <c r="W2443" s="36">
        <f t="shared" ca="1" si="123"/>
        <v>-9.9764844930083415E-3</v>
      </c>
      <c r="X2443" s="32">
        <f t="shared" si="18"/>
        <v>1.0268725385518389</v>
      </c>
      <c r="Y2443" s="72">
        <f t="shared" ca="1" si="124"/>
        <v>10412.998921691738</v>
      </c>
      <c r="Z2443" s="16">
        <v>10210.000485</v>
      </c>
      <c r="AA2443" s="36">
        <f t="shared" ca="1" si="125"/>
        <v>1.9882314108600932E-2</v>
      </c>
      <c r="AB2443" s="72"/>
      <c r="AC2443" s="16"/>
      <c r="AD2443" s="36"/>
      <c r="AE2443" s="34">
        <f t="shared" si="151"/>
        <v>9</v>
      </c>
      <c r="AH2443" s="25" t="str">
        <f t="shared" ca="1" si="7"/>
        <v>-</v>
      </c>
      <c r="AI2443" s="15">
        <f t="shared" ca="1" si="8"/>
        <v>14.356940491301511</v>
      </c>
      <c r="AJ2443" s="15">
        <f t="shared" ca="1" si="9"/>
        <v>14.858322673370553</v>
      </c>
      <c r="AK2443" s="17">
        <f t="shared" ca="1" si="10"/>
        <v>6.8667376832483362E-2</v>
      </c>
      <c r="AL2443" s="17">
        <f t="shared" ca="1" si="11"/>
        <v>8.4791598427840009E-2</v>
      </c>
      <c r="AM2443" s="26">
        <f t="shared" ca="1" si="12"/>
        <v>0</v>
      </c>
      <c r="AN2443" s="26">
        <f t="shared" ca="1" si="13"/>
        <v>0</v>
      </c>
      <c r="AO2443" s="25">
        <f t="shared" si="20"/>
        <v>0</v>
      </c>
      <c r="AP2443" s="26">
        <f t="shared" si="21"/>
        <v>0</v>
      </c>
      <c r="AQ2443" s="25">
        <f t="shared" si="22"/>
        <v>0</v>
      </c>
      <c r="AR2443" s="26">
        <f t="shared" si="23"/>
        <v>1</v>
      </c>
      <c r="AT2443" s="74"/>
      <c r="AU2443">
        <f t="shared" si="121"/>
        <v>51050.002424999999</v>
      </c>
      <c r="AY2443">
        <v>2042</v>
      </c>
      <c r="AZ2443">
        <v>2282.5000000000005</v>
      </c>
      <c r="BA2443">
        <f t="shared" si="107"/>
        <v>22825.000000000004</v>
      </c>
      <c r="BL2443" s="16">
        <v>9.1300000000000008</v>
      </c>
      <c r="BM2443">
        <f t="shared" si="108"/>
        <v>91.300000000000011</v>
      </c>
    </row>
    <row r="2444" spans="1:65" x14ac:dyDescent="0.2">
      <c r="A2444" s="40">
        <v>41614</v>
      </c>
      <c r="B2444" s="13">
        <v>13.95</v>
      </c>
      <c r="C2444" s="14">
        <v>15</v>
      </c>
      <c r="D2444" s="31">
        <f t="shared" si="14"/>
        <v>441.17084954330676</v>
      </c>
      <c r="E2444" s="31">
        <f t="shared" si="15"/>
        <v>555.57869109883927</v>
      </c>
      <c r="F2444" s="16">
        <f t="shared" si="0"/>
        <v>996.74954064214603</v>
      </c>
      <c r="G2444" s="16">
        <f t="shared" si="1"/>
        <v>14.535259989463309</v>
      </c>
      <c r="H2444" s="17">
        <f t="shared" si="2"/>
        <v>7.0000000000000062E-2</v>
      </c>
      <c r="I2444" s="15">
        <v>13.79</v>
      </c>
      <c r="J2444" s="32">
        <f t="shared" si="16"/>
        <v>0.96390727825855826</v>
      </c>
      <c r="K2444" s="72">
        <f t="shared" ca="1" si="83"/>
        <v>180.35030766497792</v>
      </c>
      <c r="L2444" s="16">
        <v>180.520004</v>
      </c>
      <c r="M2444" s="21">
        <f t="shared" ca="1" si="84"/>
        <v>-9.4004171982004414E-4</v>
      </c>
      <c r="N2444" s="72"/>
      <c r="O2444" s="16"/>
      <c r="P2444" s="21"/>
      <c r="Q2444" s="33">
        <f t="shared" si="17"/>
        <v>1.0360927217414417</v>
      </c>
      <c r="R2444" s="5">
        <f t="shared" ca="1" si="109"/>
        <v>33.669688047421154</v>
      </c>
      <c r="S2444" s="16">
        <v>32.880001</v>
      </c>
      <c r="T2444" s="75">
        <f t="shared" ca="1" si="110"/>
        <v>2.4017245237345154E-2</v>
      </c>
      <c r="U2444" s="5">
        <f t="shared" ca="1" si="122"/>
        <v>63.892163678964586</v>
      </c>
      <c r="V2444" s="85">
        <v>64.47</v>
      </c>
      <c r="W2444" s="36">
        <f t="shared" ca="1" si="123"/>
        <v>-8.9628714291207223E-3</v>
      </c>
      <c r="X2444" s="32">
        <f t="shared" si="18"/>
        <v>0.92781455651711653</v>
      </c>
      <c r="Y2444" s="72">
        <f t="shared" ca="1" si="124"/>
        <v>9660.6961340454673</v>
      </c>
      <c r="Z2444" s="16">
        <v>9480.0004499999995</v>
      </c>
      <c r="AA2444" s="36">
        <f t="shared" ca="1" si="125"/>
        <v>1.9060725260352462E-2</v>
      </c>
      <c r="AB2444" s="72"/>
      <c r="AC2444" s="16"/>
      <c r="AD2444" s="36"/>
      <c r="AE2444" s="34">
        <f t="shared" si="151"/>
        <v>8</v>
      </c>
      <c r="AH2444" s="25" t="str">
        <f t="shared" ca="1" si="7"/>
        <v>-</v>
      </c>
      <c r="AI2444" s="15">
        <f t="shared" ca="1" si="8"/>
        <v>14.361968282396536</v>
      </c>
      <c r="AJ2444" s="15">
        <f t="shared" ca="1" si="9"/>
        <v>14.755797092314737</v>
      </c>
      <c r="AK2444" s="17">
        <f t="shared" ca="1" si="10"/>
        <v>6.6537134006876317E-2</v>
      </c>
      <c r="AL2444" s="17">
        <f t="shared" ca="1" si="11"/>
        <v>8.3193902182106219E-2</v>
      </c>
      <c r="AM2444" s="26">
        <f t="shared" ca="1" si="12"/>
        <v>0</v>
      </c>
      <c r="AN2444" s="26">
        <f t="shared" ca="1" si="13"/>
        <v>0</v>
      </c>
      <c r="AO2444" s="25">
        <f t="shared" si="20"/>
        <v>0</v>
      </c>
      <c r="AP2444" s="26">
        <f t="shared" si="21"/>
        <v>0</v>
      </c>
      <c r="AQ2444" s="25">
        <f t="shared" si="22"/>
        <v>0</v>
      </c>
      <c r="AR2444" s="26">
        <f t="shared" si="23"/>
        <v>1</v>
      </c>
      <c r="AT2444" s="74"/>
      <c r="AU2444">
        <f t="shared" si="121"/>
        <v>47400.002249999998</v>
      </c>
      <c r="AY2444">
        <v>1896</v>
      </c>
      <c r="AZ2444">
        <v>2127.5</v>
      </c>
      <c r="BA2444">
        <f t="shared" si="107"/>
        <v>21275</v>
      </c>
      <c r="BL2444" s="16">
        <v>8.51</v>
      </c>
      <c r="BM2444">
        <f t="shared" si="108"/>
        <v>85.1</v>
      </c>
    </row>
    <row r="2445" spans="1:65" x14ac:dyDescent="0.2">
      <c r="A2445" s="40">
        <v>41617</v>
      </c>
      <c r="B2445" s="13">
        <v>13.75</v>
      </c>
      <c r="C2445" s="14">
        <v>14.8</v>
      </c>
      <c r="D2445" s="31">
        <f t="shared" si="14"/>
        <v>386.02449335039341</v>
      </c>
      <c r="E2445" s="31">
        <f t="shared" si="15"/>
        <v>606.86480235824865</v>
      </c>
      <c r="F2445" s="16">
        <f t="shared" si="0"/>
        <v>992.88929570864207</v>
      </c>
      <c r="G2445" s="16">
        <f t="shared" si="1"/>
        <v>14.391771489762487</v>
      </c>
      <c r="H2445" s="17">
        <f t="shared" si="2"/>
        <v>7.0945945945945943E-2</v>
      </c>
      <c r="I2445" s="15">
        <v>13.49</v>
      </c>
      <c r="J2445" s="32">
        <f t="shared" si="16"/>
        <v>0.98629364500805683</v>
      </c>
      <c r="K2445" s="72">
        <f t="shared" ca="1" si="83"/>
        <v>177.87111058081163</v>
      </c>
      <c r="L2445" s="16">
        <v>179.03999300000001</v>
      </c>
      <c r="M2445" s="21">
        <f t="shared" ca="1" si="84"/>
        <v>-6.5286107288240244E-3</v>
      </c>
      <c r="N2445" s="72"/>
      <c r="O2445" s="16"/>
      <c r="P2445" s="21"/>
      <c r="Q2445" s="33">
        <f t="shared" si="17"/>
        <v>1.0137063549919432</v>
      </c>
      <c r="R2445" s="5">
        <f t="shared" ca="1" si="109"/>
        <v>34.129754884333622</v>
      </c>
      <c r="S2445" s="16">
        <v>33.139999000000003</v>
      </c>
      <c r="T2445" s="75">
        <f t="shared" ca="1" si="110"/>
        <v>2.986589964392028E-2</v>
      </c>
      <c r="U2445" s="5">
        <f t="shared" ca="1" si="122"/>
        <v>64.765674998691281</v>
      </c>
      <c r="V2445" s="85">
        <v>64.94</v>
      </c>
      <c r="W2445" s="36">
        <f t="shared" ca="1" si="123"/>
        <v>-2.6844010056777997E-3</v>
      </c>
      <c r="X2445" s="32">
        <f t="shared" si="18"/>
        <v>0.97258729001611355</v>
      </c>
      <c r="Y2445" s="72">
        <f t="shared" ca="1" si="124"/>
        <v>9395.2519010488813</v>
      </c>
      <c r="Z2445" s="16">
        <v>9375.0004449999997</v>
      </c>
      <c r="AA2445" s="36">
        <f t="shared" ca="1" si="125"/>
        <v>2.1601552093453436E-3</v>
      </c>
      <c r="AB2445" s="72"/>
      <c r="AC2445" s="16"/>
      <c r="AD2445" s="36"/>
      <c r="AE2445" s="34">
        <f t="shared" si="151"/>
        <v>7</v>
      </c>
      <c r="AH2445" s="25" t="str">
        <f t="shared" ca="1" si="7"/>
        <v>-</v>
      </c>
      <c r="AI2445" s="15">
        <f t="shared" ca="1" si="8"/>
        <v>14.334544670572768</v>
      </c>
      <c r="AJ2445" s="15">
        <f t="shared" ca="1" si="9"/>
        <v>14.698111092230359</v>
      </c>
      <c r="AK2445" s="17">
        <f t="shared" ca="1" si="10"/>
        <v>6.5160138199187423E-2</v>
      </c>
      <c r="AL2445" s="17">
        <f t="shared" ca="1" si="11"/>
        <v>8.0992749831125116E-2</v>
      </c>
      <c r="AM2445" s="26">
        <f t="shared" ca="1" si="12"/>
        <v>0</v>
      </c>
      <c r="AN2445" s="26">
        <f t="shared" ca="1" si="13"/>
        <v>0</v>
      </c>
      <c r="AO2445" s="25">
        <f t="shared" si="20"/>
        <v>0</v>
      </c>
      <c r="AP2445" s="26">
        <f t="shared" si="21"/>
        <v>0</v>
      </c>
      <c r="AQ2445" s="25">
        <f t="shared" si="22"/>
        <v>0</v>
      </c>
      <c r="AR2445" s="26">
        <f t="shared" si="23"/>
        <v>1</v>
      </c>
      <c r="AT2445" s="74"/>
      <c r="AU2445">
        <f t="shared" si="121"/>
        <v>46875.002224999997</v>
      </c>
      <c r="AY2445">
        <v>1875</v>
      </c>
      <c r="AZ2445">
        <v>2100</v>
      </c>
      <c r="BA2445">
        <f t="shared" si="107"/>
        <v>21000</v>
      </c>
      <c r="BL2445" s="16">
        <v>8.4</v>
      </c>
      <c r="BM2445">
        <f t="shared" si="108"/>
        <v>84</v>
      </c>
    </row>
    <row r="2446" spans="1:65" x14ac:dyDescent="0.2">
      <c r="A2446" s="40">
        <v>41618</v>
      </c>
      <c r="B2446" s="13">
        <v>13.95</v>
      </c>
      <c r="C2446" s="14">
        <v>14.9</v>
      </c>
      <c r="D2446" s="31">
        <f t="shared" si="14"/>
        <v>330.87813715748007</v>
      </c>
      <c r="E2446" s="31">
        <f t="shared" si="15"/>
        <v>658.09874814558373</v>
      </c>
      <c r="F2446" s="16">
        <f t="shared" si="0"/>
        <v>988.9768853030638</v>
      </c>
      <c r="G2446" s="16">
        <f t="shared" si="1"/>
        <v>14.582162207255957</v>
      </c>
      <c r="H2446" s="17">
        <f t="shared" si="2"/>
        <v>6.3758389261745041E-2</v>
      </c>
      <c r="I2446" s="15">
        <v>13.91</v>
      </c>
      <c r="J2446" s="32">
        <f t="shared" si="16"/>
        <v>1.0092365789351874</v>
      </c>
      <c r="K2446" s="72">
        <f t="shared" ca="1" si="83"/>
        <v>179.50671270663702</v>
      </c>
      <c r="L2446" s="16">
        <v>180</v>
      </c>
      <c r="M2446" s="21">
        <f t="shared" ca="1" si="84"/>
        <v>-2.7404849631276801E-3</v>
      </c>
      <c r="N2446" s="72"/>
      <c r="O2446" s="16"/>
      <c r="P2446" s="21"/>
      <c r="Q2446" s="33">
        <f t="shared" si="17"/>
        <v>0.99076342106481252</v>
      </c>
      <c r="R2446" s="5">
        <f t="shared" ca="1" si="109"/>
        <v>33.813104041179621</v>
      </c>
      <c r="S2446" s="16">
        <v>32.950001</v>
      </c>
      <c r="T2446" s="75">
        <f t="shared" ca="1" si="110"/>
        <v>2.6194325189235056E-2</v>
      </c>
      <c r="U2446" s="5">
        <f t="shared" ca="1" si="122"/>
        <v>64.165264928417329</v>
      </c>
      <c r="V2446" s="85">
        <v>64.62</v>
      </c>
      <c r="W2446" s="36">
        <f t="shared" ca="1" si="123"/>
        <v>-7.0370639365935498E-3</v>
      </c>
      <c r="X2446" s="32">
        <f t="shared" si="18"/>
        <v>1.018473157870375</v>
      </c>
      <c r="Y2446" s="72">
        <f t="shared" ca="1" si="124"/>
        <v>9568.1821191893559</v>
      </c>
      <c r="Z2446" s="16">
        <v>9450.0004489999992</v>
      </c>
      <c r="AA2446" s="36">
        <f t="shared" ca="1" si="125"/>
        <v>1.2505996251234332E-2</v>
      </c>
      <c r="AB2446" s="72"/>
      <c r="AC2446" s="16"/>
      <c r="AD2446" s="36"/>
      <c r="AE2446" s="34">
        <f t="shared" si="151"/>
        <v>6</v>
      </c>
      <c r="AH2446" s="25" t="str">
        <f t="shared" ca="1" si="7"/>
        <v>-</v>
      </c>
      <c r="AI2446" s="15">
        <f t="shared" ca="1" si="8"/>
        <v>14.341743811783639</v>
      </c>
      <c r="AJ2446" s="15">
        <f t="shared" ca="1" si="9"/>
        <v>14.656426508009265</v>
      </c>
      <c r="AK2446" s="17">
        <f t="shared" ca="1" si="10"/>
        <v>6.5918115356846704E-2</v>
      </c>
      <c r="AL2446" s="17">
        <f t="shared" ca="1" si="11"/>
        <v>7.8880088184374419E-2</v>
      </c>
      <c r="AM2446" s="26">
        <f t="shared" ca="1" si="12"/>
        <v>0</v>
      </c>
      <c r="AN2446" s="26">
        <f t="shared" ca="1" si="13"/>
        <v>0</v>
      </c>
      <c r="AO2446" s="25">
        <f t="shared" si="20"/>
        <v>0</v>
      </c>
      <c r="AP2446" s="26">
        <f t="shared" si="21"/>
        <v>0</v>
      </c>
      <c r="AQ2446" s="25">
        <f t="shared" si="22"/>
        <v>0</v>
      </c>
      <c r="AR2446" s="26">
        <f t="shared" si="23"/>
        <v>1</v>
      </c>
      <c r="AT2446" s="74"/>
      <c r="AU2446">
        <f t="shared" si="121"/>
        <v>47250.002244999996</v>
      </c>
      <c r="AY2446">
        <v>1890</v>
      </c>
      <c r="AZ2446">
        <v>2120.0000000000005</v>
      </c>
      <c r="BA2446">
        <f t="shared" si="107"/>
        <v>21200.000000000004</v>
      </c>
      <c r="BL2446" s="16">
        <v>8.48</v>
      </c>
      <c r="BM2446">
        <f t="shared" si="108"/>
        <v>84.800000000000011</v>
      </c>
    </row>
    <row r="2447" spans="1:65" x14ac:dyDescent="0.2">
      <c r="A2447" s="40">
        <v>41619</v>
      </c>
      <c r="B2447" s="13">
        <v>14.9</v>
      </c>
      <c r="C2447" s="14">
        <v>15.45</v>
      </c>
      <c r="D2447" s="31">
        <f t="shared" si="14"/>
        <v>275.73178096456672</v>
      </c>
      <c r="E2447" s="31">
        <f t="shared" si="15"/>
        <v>709.7290614939825</v>
      </c>
      <c r="F2447" s="16">
        <f t="shared" si="0"/>
        <v>985.46084245854922</v>
      </c>
      <c r="G2447" s="16">
        <f t="shared" si="1"/>
        <v>15.296110090836116</v>
      </c>
      <c r="H2447" s="17">
        <f t="shared" si="2"/>
        <v>3.5598705501618033E-2</v>
      </c>
      <c r="I2447" s="15">
        <v>15.35</v>
      </c>
      <c r="J2447" s="32">
        <f t="shared" si="16"/>
        <v>1.0452310600614503</v>
      </c>
      <c r="K2447" s="72">
        <f t="shared" ca="1" si="83"/>
        <v>187.6183424747866</v>
      </c>
      <c r="L2447" s="16">
        <v>188.44000199999999</v>
      </c>
      <c r="M2447" s="21">
        <f t="shared" ca="1" si="84"/>
        <v>-4.3603243286602774E-3</v>
      </c>
      <c r="N2447" s="72"/>
      <c r="O2447" s="16"/>
      <c r="P2447" s="21"/>
      <c r="Q2447" s="33">
        <f t="shared" si="17"/>
        <v>0.95476893993854972</v>
      </c>
      <c r="R2447" s="5">
        <f t="shared" ca="1" si="109"/>
        <v>32.282356604884285</v>
      </c>
      <c r="S2447" s="16">
        <v>31.389999</v>
      </c>
      <c r="T2447" s="75">
        <f t="shared" ca="1" si="110"/>
        <v>2.8428086438750298E-2</v>
      </c>
      <c r="U2447" s="5">
        <f t="shared" ca="1" si="122"/>
        <v>61.260904611161585</v>
      </c>
      <c r="V2447" s="85">
        <v>61.59</v>
      </c>
      <c r="W2447" s="36">
        <f t="shared" ca="1" si="123"/>
        <v>-5.3433250339083947E-3</v>
      </c>
      <c r="X2447" s="32">
        <f t="shared" si="18"/>
        <v>1.0904621201229006</v>
      </c>
      <c r="Y2447" s="72">
        <f t="shared" ca="1" si="124"/>
        <v>10433.053482315951</v>
      </c>
      <c r="Z2447" s="16">
        <v>10315.00049</v>
      </c>
      <c r="AA2447" s="36">
        <f t="shared" ca="1" si="125"/>
        <v>1.1444787853417753E-2</v>
      </c>
      <c r="AB2447" s="72"/>
      <c r="AC2447" s="16"/>
      <c r="AD2447" s="36"/>
      <c r="AE2447" s="34">
        <f t="shared" si="151"/>
        <v>5</v>
      </c>
      <c r="AH2447" s="25" t="str">
        <f t="shared" ca="1" si="7"/>
        <v>-</v>
      </c>
      <c r="AI2447" s="15">
        <f t="shared" ca="1" si="8"/>
        <v>14.388073361762178</v>
      </c>
      <c r="AJ2447" s="15">
        <f t="shared" ca="1" si="9"/>
        <v>14.625303946417638</v>
      </c>
      <c r="AK2447" s="17">
        <f t="shared" ca="1" si="10"/>
        <v>6.2711447994213146E-2</v>
      </c>
      <c r="AL2447" s="17">
        <f t="shared" ca="1" si="11"/>
        <v>7.6734377907596199E-2</v>
      </c>
      <c r="AM2447" s="26">
        <f t="shared" ca="1" si="12"/>
        <v>0</v>
      </c>
      <c r="AN2447" s="26">
        <f t="shared" ca="1" si="13"/>
        <v>0</v>
      </c>
      <c r="AO2447" s="25">
        <f t="shared" si="20"/>
        <v>0</v>
      </c>
      <c r="AP2447" s="26">
        <f t="shared" si="21"/>
        <v>0</v>
      </c>
      <c r="AQ2447" s="25">
        <f t="shared" si="22"/>
        <v>0</v>
      </c>
      <c r="AR2447" s="26">
        <f t="shared" si="23"/>
        <v>1</v>
      </c>
      <c r="AT2447" s="74"/>
      <c r="AU2447">
        <f t="shared" si="121"/>
        <v>51575.00245</v>
      </c>
      <c r="AY2447">
        <v>2063</v>
      </c>
      <c r="AZ2447">
        <v>2297.5</v>
      </c>
      <c r="BA2447">
        <f t="shared" si="107"/>
        <v>22975</v>
      </c>
      <c r="BL2447" s="16">
        <v>9.19</v>
      </c>
      <c r="BM2447">
        <f t="shared" si="108"/>
        <v>91.899999999999991</v>
      </c>
    </row>
    <row r="2448" spans="1:65" x14ac:dyDescent="0.2">
      <c r="A2448" s="40">
        <v>41620</v>
      </c>
      <c r="B2448" s="13">
        <v>15.4</v>
      </c>
      <c r="C2448" s="14">
        <v>15.5</v>
      </c>
      <c r="D2448" s="31">
        <f t="shared" si="14"/>
        <v>220.58542477165338</v>
      </c>
      <c r="E2448" s="31">
        <f t="shared" si="15"/>
        <v>762.91227879329699</v>
      </c>
      <c r="F2448" s="16">
        <f t="shared" si="0"/>
        <v>983.49770356495037</v>
      </c>
      <c r="G2448" s="16">
        <f t="shared" si="1"/>
        <v>15.477571333011548</v>
      </c>
      <c r="H2448" s="17">
        <f t="shared" si="2"/>
        <v>6.4516129032258229E-3</v>
      </c>
      <c r="I2448" s="15">
        <v>15.54</v>
      </c>
      <c r="J2448" s="32">
        <f t="shared" si="16"/>
        <v>1.00984749289394</v>
      </c>
      <c r="K2448" s="72">
        <f t="shared" ca="1" si="83"/>
        <v>189.45818862346317</v>
      </c>
      <c r="L2448" s="16">
        <v>189.240005</v>
      </c>
      <c r="M2448" s="21">
        <f t="shared" ca="1" si="84"/>
        <v>1.1529466164576353E-3</v>
      </c>
      <c r="N2448" s="72"/>
      <c r="O2448" s="16"/>
      <c r="P2448" s="21"/>
      <c r="Q2448" s="33">
        <f t="shared" si="17"/>
        <v>0.99015250710605995</v>
      </c>
      <c r="R2448" s="5">
        <f t="shared" ca="1" si="109"/>
        <v>31.96312473040744</v>
      </c>
      <c r="S2448" s="16">
        <v>31.25</v>
      </c>
      <c r="T2448" s="75">
        <f t="shared" ca="1" si="110"/>
        <v>2.2819991373038077E-2</v>
      </c>
      <c r="U2448" s="5">
        <f t="shared" ca="1" si="122"/>
        <v>60.655561647795388</v>
      </c>
      <c r="V2448" s="85">
        <v>61.33</v>
      </c>
      <c r="W2448" s="36">
        <f t="shared" ca="1" si="123"/>
        <v>-1.0996875137854406E-2</v>
      </c>
      <c r="X2448" s="32">
        <f t="shared" si="18"/>
        <v>1.0196949857878801</v>
      </c>
      <c r="Y2448" s="72">
        <f t="shared" ca="1" si="124"/>
        <v>10637.832167263814</v>
      </c>
      <c r="Z2448" s="16">
        <v>10435.000496000001</v>
      </c>
      <c r="AA2448" s="36">
        <f t="shared" ca="1" si="125"/>
        <v>1.9437629288236634E-2</v>
      </c>
      <c r="AB2448" s="72"/>
      <c r="AC2448" s="16"/>
      <c r="AD2448" s="36"/>
      <c r="AE2448" s="34">
        <f t="shared" si="151"/>
        <v>4</v>
      </c>
      <c r="AH2448" s="25" t="str">
        <f t="shared" ca="1" si="7"/>
        <v>-</v>
      </c>
      <c r="AI2448" s="15">
        <f t="shared" ca="1" si="8"/>
        <v>14.437831810812728</v>
      </c>
      <c r="AJ2448" s="15">
        <f t="shared" ca="1" si="9"/>
        <v>14.579712309941161</v>
      </c>
      <c r="AK2448" s="17">
        <f t="shared" ca="1" si="10"/>
        <v>5.1340829365530007E-2</v>
      </c>
      <c r="AL2448" s="17">
        <f t="shared" ca="1" si="11"/>
        <v>7.3258293369220212E-2</v>
      </c>
      <c r="AM2448" s="26">
        <f t="shared" ca="1" si="12"/>
        <v>0</v>
      </c>
      <c r="AN2448" s="26">
        <f t="shared" ca="1" si="13"/>
        <v>0</v>
      </c>
      <c r="AO2448" s="25">
        <f t="shared" si="20"/>
        <v>0</v>
      </c>
      <c r="AP2448" s="26">
        <f t="shared" si="21"/>
        <v>0</v>
      </c>
      <c r="AQ2448" s="25">
        <f t="shared" si="22"/>
        <v>0</v>
      </c>
      <c r="AR2448" s="26">
        <f t="shared" si="23"/>
        <v>1</v>
      </c>
      <c r="AT2448" s="74"/>
      <c r="AU2448">
        <f t="shared" si="121"/>
        <v>52175.002480000003</v>
      </c>
      <c r="AY2448">
        <v>2087</v>
      </c>
      <c r="AZ2448">
        <v>2315</v>
      </c>
      <c r="BA2448">
        <f t="shared" si="107"/>
        <v>23150</v>
      </c>
      <c r="BL2448" s="16">
        <v>9.26</v>
      </c>
      <c r="BM2448">
        <f t="shared" si="108"/>
        <v>92.6</v>
      </c>
    </row>
    <row r="2449" spans="1:65" x14ac:dyDescent="0.2">
      <c r="A2449" s="40">
        <v>41621</v>
      </c>
      <c r="B2449" s="13">
        <v>15.5</v>
      </c>
      <c r="C2449" s="14">
        <v>15.5</v>
      </c>
      <c r="D2449" s="31">
        <f t="shared" si="14"/>
        <v>165.43906857874003</v>
      </c>
      <c r="E2449" s="31">
        <f t="shared" si="15"/>
        <v>817.70285204303025</v>
      </c>
      <c r="F2449" s="16">
        <f t="shared" si="0"/>
        <v>983.14192062177028</v>
      </c>
      <c r="G2449" s="16">
        <f t="shared" si="1"/>
        <v>15.5</v>
      </c>
      <c r="H2449" s="17">
        <f t="shared" si="2"/>
        <v>0</v>
      </c>
      <c r="I2449" s="15">
        <v>15.76</v>
      </c>
      <c r="J2449" s="32">
        <f t="shared" si="16"/>
        <v>1.00108683073587</v>
      </c>
      <c r="K2449" s="72">
        <f t="shared" ca="1" si="83"/>
        <v>189.65636538080605</v>
      </c>
      <c r="L2449" s="16">
        <v>189.55999800000001</v>
      </c>
      <c r="M2449" s="21">
        <f t="shared" ca="1" si="84"/>
        <v>5.0837403367161597E-4</v>
      </c>
      <c r="N2449" s="72"/>
      <c r="O2449" s="16"/>
      <c r="P2449" s="21"/>
      <c r="Q2449" s="33">
        <f t="shared" si="17"/>
        <v>0.99891316926412987</v>
      </c>
      <c r="R2449" s="5">
        <f t="shared" ca="1" si="109"/>
        <v>31.92705612945845</v>
      </c>
      <c r="S2449" s="16">
        <v>31.24</v>
      </c>
      <c r="T2449" s="75">
        <f t="shared" ca="1" si="110"/>
        <v>2.1992833849502281E-2</v>
      </c>
      <c r="U2449" s="5">
        <f t="shared" ca="1" si="122"/>
        <v>60.587565006537837</v>
      </c>
      <c r="V2449" s="85">
        <v>61.19</v>
      </c>
      <c r="W2449" s="36">
        <f t="shared" ca="1" si="123"/>
        <v>-9.8453177555509249E-3</v>
      </c>
      <c r="X2449" s="32">
        <f t="shared" si="18"/>
        <v>1.0021736614717403</v>
      </c>
      <c r="Y2449" s="72">
        <f t="shared" ca="1" si="124"/>
        <v>10660.253582357464</v>
      </c>
      <c r="Z2449" s="16">
        <v>10475.000497999999</v>
      </c>
      <c r="AA2449" s="36">
        <f t="shared" ca="1" si="125"/>
        <v>1.7685257809088851E-2</v>
      </c>
      <c r="AB2449" s="72"/>
      <c r="AC2449" s="16"/>
      <c r="AD2449" s="36"/>
      <c r="AE2449" s="34">
        <f t="shared" si="151"/>
        <v>3</v>
      </c>
      <c r="AH2449" s="25" t="str">
        <f t="shared" ca="1" si="7"/>
        <v>-</v>
      </c>
      <c r="AI2449" s="15">
        <f t="shared" ca="1" si="8"/>
        <v>14.492441415960048</v>
      </c>
      <c r="AJ2449" s="15">
        <f t="shared" ca="1" si="9"/>
        <v>14.578492797746039</v>
      </c>
      <c r="AK2449" s="17">
        <f t="shared" ca="1" si="10"/>
        <v>4.1125775602089153E-2</v>
      </c>
      <c r="AL2449" s="17">
        <f t="shared" ca="1" si="11"/>
        <v>6.6031730869220207E-2</v>
      </c>
      <c r="AM2449" s="26">
        <f t="shared" ca="1" si="12"/>
        <v>0</v>
      </c>
      <c r="AN2449" s="26">
        <f t="shared" ca="1" si="13"/>
        <v>0</v>
      </c>
      <c r="AO2449" s="25">
        <f t="shared" si="20"/>
        <v>0</v>
      </c>
      <c r="AP2449" s="26">
        <f t="shared" si="21"/>
        <v>0</v>
      </c>
      <c r="AQ2449" s="25">
        <f t="shared" si="22"/>
        <v>0</v>
      </c>
      <c r="AR2449" s="26">
        <f t="shared" si="23"/>
        <v>1</v>
      </c>
      <c r="AT2449" s="74"/>
      <c r="AU2449">
        <f t="shared" si="121"/>
        <v>52375.002489999999</v>
      </c>
      <c r="AY2449">
        <v>2095</v>
      </c>
      <c r="AZ2449">
        <v>2320</v>
      </c>
      <c r="BA2449">
        <f t="shared" si="107"/>
        <v>23200</v>
      </c>
      <c r="BL2449" s="16">
        <v>9.2799999999999994</v>
      </c>
      <c r="BM2449">
        <f t="shared" si="108"/>
        <v>92.8</v>
      </c>
    </row>
    <row r="2450" spans="1:65" x14ac:dyDescent="0.2">
      <c r="A2450" s="40">
        <v>41624</v>
      </c>
      <c r="B2450" s="13">
        <v>15.9</v>
      </c>
      <c r="C2450" s="14">
        <v>15.75</v>
      </c>
      <c r="D2450" s="31">
        <f t="shared" si="14"/>
        <v>110.29271238582669</v>
      </c>
      <c r="E2450" s="31">
        <f t="shared" si="15"/>
        <v>872.84920823594359</v>
      </c>
      <c r="F2450" s="16">
        <f t="shared" si="0"/>
        <v>983.14192062177028</v>
      </c>
      <c r="G2450" s="16">
        <f t="shared" si="1"/>
        <v>15.7668275876665</v>
      </c>
      <c r="H2450" s="17">
        <f t="shared" si="2"/>
        <v>-9.52380952380949E-3</v>
      </c>
      <c r="I2450" s="15">
        <v>16.03</v>
      </c>
      <c r="J2450" s="32">
        <f t="shared" si="16"/>
        <v>1.017214683075258</v>
      </c>
      <c r="K2450" s="72">
        <f t="shared" ca="1" si="83"/>
        <v>192.91337459167389</v>
      </c>
      <c r="L2450" s="16">
        <v>189.800003</v>
      </c>
      <c r="M2450" s="21">
        <f t="shared" ca="1" si="84"/>
        <v>1.6403432784318144E-2</v>
      </c>
      <c r="N2450" s="72"/>
      <c r="O2450" s="16"/>
      <c r="P2450" s="21"/>
      <c r="Q2450" s="33">
        <f t="shared" si="17"/>
        <v>0.98278531692474203</v>
      </c>
      <c r="R2450" s="5">
        <f t="shared" ca="1" si="109"/>
        <v>31.376134833699055</v>
      </c>
      <c r="S2450" s="16">
        <v>31.190000999999999</v>
      </c>
      <c r="T2450" s="75">
        <f t="shared" ca="1" si="110"/>
        <v>5.9677405492566784E-3</v>
      </c>
      <c r="U2450" s="5">
        <f t="shared" ca="1" si="122"/>
        <v>59.542530742517194</v>
      </c>
      <c r="V2450" s="85">
        <v>61.17</v>
      </c>
      <c r="W2450" s="36">
        <f t="shared" ca="1" si="123"/>
        <v>-2.6605676924682162E-2</v>
      </c>
      <c r="X2450" s="32">
        <f t="shared" si="18"/>
        <v>1.0344293661505159</v>
      </c>
      <c r="Y2450" s="72">
        <f t="shared" ca="1" si="124"/>
        <v>11026.553616432187</v>
      </c>
      <c r="Z2450" s="16">
        <v>10485.000497999999</v>
      </c>
      <c r="AA2450" s="36">
        <f t="shared" ca="1" si="125"/>
        <v>5.1650271121635963E-2</v>
      </c>
      <c r="AB2450" s="72"/>
      <c r="AC2450" s="16"/>
      <c r="AD2450" s="36"/>
      <c r="AE2450" s="34">
        <f t="shared" si="151"/>
        <v>2</v>
      </c>
      <c r="AH2450" s="25" t="str">
        <f t="shared" ca="1" si="7"/>
        <v>-</v>
      </c>
      <c r="AI2450" s="15">
        <f t="shared" ca="1" si="8"/>
        <v>14.560573730426286</v>
      </c>
      <c r="AJ2450" s="15">
        <f t="shared" ca="1" si="9"/>
        <v>14.607206693939585</v>
      </c>
      <c r="AK2450" s="17">
        <f t="shared" ca="1" si="10"/>
        <v>2.7871807348120892E-2</v>
      </c>
      <c r="AL2450" s="17">
        <f t="shared" ca="1" si="11"/>
        <v>5.8178428257853083E-2</v>
      </c>
      <c r="AM2450" s="26">
        <f t="shared" ca="1" si="12"/>
        <v>0</v>
      </c>
      <c r="AN2450" s="26">
        <f t="shared" ca="1" si="13"/>
        <v>0</v>
      </c>
      <c r="AO2450" s="25">
        <f t="shared" si="20"/>
        <v>0</v>
      </c>
      <c r="AP2450" s="26">
        <f t="shared" si="21"/>
        <v>0</v>
      </c>
      <c r="AQ2450" s="25">
        <f t="shared" si="22"/>
        <v>0</v>
      </c>
      <c r="AR2450" s="26">
        <f t="shared" si="23"/>
        <v>0</v>
      </c>
      <c r="AT2450" s="74"/>
      <c r="AU2450">
        <f t="shared" si="121"/>
        <v>52425.002489999999</v>
      </c>
      <c r="AY2450">
        <v>2097</v>
      </c>
      <c r="AZ2450">
        <v>2320</v>
      </c>
      <c r="BA2450">
        <f t="shared" si="107"/>
        <v>23200</v>
      </c>
      <c r="BL2450" s="16">
        <v>9.2799999999999994</v>
      </c>
      <c r="BM2450">
        <f t="shared" si="108"/>
        <v>92.8</v>
      </c>
    </row>
    <row r="2451" spans="1:65" x14ac:dyDescent="0.2">
      <c r="A2451" s="40">
        <v>41625</v>
      </c>
      <c r="B2451" s="13">
        <v>16.25</v>
      </c>
      <c r="C2451" s="14">
        <v>15.55</v>
      </c>
      <c r="D2451" s="31">
        <f t="shared" si="14"/>
        <v>55.146356192913345</v>
      </c>
      <c r="E2451" s="31">
        <f t="shared" si="15"/>
        <v>928.52076782117035</v>
      </c>
      <c r="F2451" s="16">
        <f t="shared" si="0"/>
        <v>983.6671240140837</v>
      </c>
      <c r="G2451" s="16">
        <f t="shared" si="1"/>
        <v>15.589243407035413</v>
      </c>
      <c r="H2451" s="17">
        <f t="shared" si="2"/>
        <v>-4.5016077170418001E-2</v>
      </c>
      <c r="I2451" s="15">
        <v>16.21</v>
      </c>
      <c r="J2451" s="32">
        <f t="shared" si="16"/>
        <v>0.98926503993927928</v>
      </c>
      <c r="K2451" s="72">
        <f t="shared" ca="1" si="83"/>
        <v>190.83467695567774</v>
      </c>
      <c r="L2451" s="16">
        <v>189</v>
      </c>
      <c r="M2451" s="21">
        <f t="shared" ca="1" si="84"/>
        <v>9.7072854797763813E-3</v>
      </c>
      <c r="N2451" s="72"/>
      <c r="O2451" s="16"/>
      <c r="P2451" s="21"/>
      <c r="Q2451" s="33">
        <f t="shared" si="17"/>
        <v>1.0107349600607207</v>
      </c>
      <c r="R2451" s="5">
        <f t="shared" ca="1" si="109"/>
        <v>31.711635267944704</v>
      </c>
      <c r="S2451" s="16">
        <v>31.27</v>
      </c>
      <c r="T2451" s="75">
        <f t="shared" ca="1" si="110"/>
        <v>1.4123289668842482E-2</v>
      </c>
      <c r="U2451" s="5">
        <f t="shared" ca="1" si="122"/>
        <v>60.179657084777652</v>
      </c>
      <c r="V2451" s="85">
        <v>61.33</v>
      </c>
      <c r="W2451" s="36">
        <f t="shared" ca="1" si="123"/>
        <v>-1.875661039005945E-2</v>
      </c>
      <c r="X2451" s="32">
        <f t="shared" si="18"/>
        <v>0.97853007987855845</v>
      </c>
      <c r="Y2451" s="72">
        <f t="shared" ca="1" si="124"/>
        <v>10789.104279615602</v>
      </c>
      <c r="Z2451" s="16">
        <v>10390.000493</v>
      </c>
      <c r="AA2451" s="36">
        <f t="shared" ca="1" si="125"/>
        <v>3.8412297177896015E-2</v>
      </c>
      <c r="AB2451" s="72"/>
      <c r="AC2451" s="16"/>
      <c r="AD2451" s="36"/>
      <c r="AE2451" s="34">
        <f t="shared" si="151"/>
        <v>1</v>
      </c>
      <c r="AH2451" s="25" t="str">
        <f t="shared" ca="1" si="7"/>
        <v>-</v>
      </c>
      <c r="AI2451" s="15">
        <f t="shared" ca="1" si="8"/>
        <v>14.628138528152554</v>
      </c>
      <c r="AJ2451" s="15">
        <f t="shared" ca="1" si="9"/>
        <v>14.635779756659925</v>
      </c>
      <c r="AK2451" s="17">
        <f t="shared" ca="1" si="10"/>
        <v>8.5448034953935683E-3</v>
      </c>
      <c r="AL2451" s="17">
        <f t="shared" ca="1" si="11"/>
        <v>4.8785976066280906E-2</v>
      </c>
      <c r="AM2451" s="26">
        <f t="shared" ca="1" si="12"/>
        <v>0</v>
      </c>
      <c r="AN2451" s="26">
        <f t="shared" ca="1" si="13"/>
        <v>0</v>
      </c>
      <c r="AO2451" s="25">
        <f t="shared" si="20"/>
        <v>0</v>
      </c>
      <c r="AP2451" s="26">
        <f t="shared" si="21"/>
        <v>0</v>
      </c>
      <c r="AQ2451" s="25">
        <f t="shared" si="22"/>
        <v>0</v>
      </c>
      <c r="AR2451" s="26">
        <f t="shared" si="23"/>
        <v>0</v>
      </c>
      <c r="AT2451" s="74"/>
      <c r="AU2451">
        <f t="shared" si="121"/>
        <v>51950.002464999998</v>
      </c>
      <c r="AY2451">
        <v>2078</v>
      </c>
      <c r="AZ2451">
        <v>2307.5000000000005</v>
      </c>
      <c r="BA2451">
        <f t="shared" si="107"/>
        <v>23075.000000000004</v>
      </c>
      <c r="BL2451" s="16">
        <v>9.23</v>
      </c>
      <c r="BM2451">
        <f t="shared" si="108"/>
        <v>92.300000000000011</v>
      </c>
    </row>
    <row r="2452" spans="1:65" x14ac:dyDescent="0.2">
      <c r="A2452" s="41">
        <v>41626</v>
      </c>
      <c r="B2452" s="13">
        <v>14.5</v>
      </c>
      <c r="C2452" s="14">
        <v>15.55</v>
      </c>
      <c r="D2452" s="31">
        <f t="shared" si="14"/>
        <v>986.14959664013122</v>
      </c>
      <c r="E2452" s="31">
        <f t="shared" si="15"/>
        <v>0</v>
      </c>
      <c r="F2452" s="16">
        <f t="shared" si="0"/>
        <v>986.14959664013122</v>
      </c>
      <c r="G2452" s="16">
        <f t="shared" si="1"/>
        <v>14.5</v>
      </c>
      <c r="H2452" s="17">
        <f t="shared" si="2"/>
        <v>6.7524115755627001E-2</v>
      </c>
      <c r="I2452" s="15">
        <v>13.8</v>
      </c>
      <c r="J2452" s="32">
        <f t="shared" si="16"/>
        <v>0.932475884244373</v>
      </c>
      <c r="K2452" s="72">
        <f t="shared" ca="1" si="83"/>
        <v>177.94147952541311</v>
      </c>
      <c r="L2452" s="16">
        <v>175.520004</v>
      </c>
      <c r="M2452" s="21">
        <f t="shared" ca="1" si="84"/>
        <v>1.3796008832207609E-2</v>
      </c>
      <c r="N2452" s="72"/>
      <c r="O2452" s="16"/>
      <c r="P2452" s="21"/>
      <c r="Q2452" s="33">
        <f t="shared" si="17"/>
        <v>1.067524115755627</v>
      </c>
      <c r="R2452" s="5">
        <f t="shared" ca="1" si="109"/>
        <v>33.851525129812671</v>
      </c>
      <c r="S2452" s="31">
        <v>33.43</v>
      </c>
      <c r="T2452" s="75">
        <f t="shared" ca="1" si="110"/>
        <v>1.2609187251351231E-2</v>
      </c>
      <c r="U2452" s="5">
        <f t="shared" ca="1" si="122"/>
        <v>64.241035820908124</v>
      </c>
      <c r="V2452" s="85">
        <v>65.67</v>
      </c>
      <c r="W2452" s="36">
        <f t="shared" ca="1" si="123"/>
        <v>-2.1759771266817083E-2</v>
      </c>
      <c r="X2452" s="32">
        <f t="shared" si="18"/>
        <v>0.864951768488746</v>
      </c>
      <c r="Y2452" s="72">
        <f t="shared" ca="1" si="124"/>
        <v>9331.4406553256867</v>
      </c>
      <c r="Z2452" s="16">
        <v>8895.0004219999992</v>
      </c>
      <c r="AA2452" s="36">
        <f t="shared" ca="1" si="125"/>
        <v>4.9065791188299464E-2</v>
      </c>
      <c r="AB2452" s="72"/>
      <c r="AC2452" s="16"/>
      <c r="AD2452" s="36"/>
      <c r="AE2452">
        <v>22</v>
      </c>
      <c r="AH2452" s="25" t="str">
        <f t="shared" ca="1" si="7"/>
        <v>-</v>
      </c>
      <c r="AI2452" s="15">
        <f t="shared" ca="1" si="8"/>
        <v>14.641752358126396</v>
      </c>
      <c r="AJ2452" s="15">
        <f t="shared" ca="1" si="9"/>
        <v>14.630851968170839</v>
      </c>
      <c r="AK2452" s="17">
        <f t="shared" ca="1" si="10"/>
        <v>9.1724245777072277E-3</v>
      </c>
      <c r="AL2452" s="17">
        <f t="shared" ca="1" si="11"/>
        <v>4.7192279812635497E-2</v>
      </c>
      <c r="AM2452" s="26">
        <f t="shared" ca="1" si="12"/>
        <v>1</v>
      </c>
      <c r="AN2452" s="26">
        <f t="shared" ca="1" si="13"/>
        <v>0</v>
      </c>
      <c r="AO2452" s="25">
        <f t="shared" si="20"/>
        <v>0</v>
      </c>
      <c r="AP2452" s="26">
        <f t="shared" si="21"/>
        <v>0</v>
      </c>
      <c r="AQ2452" s="25">
        <f t="shared" si="22"/>
        <v>0</v>
      </c>
      <c r="AR2452" s="26">
        <f t="shared" si="23"/>
        <v>0</v>
      </c>
      <c r="AT2452" s="74"/>
      <c r="AU2452">
        <f t="shared" si="121"/>
        <v>44475.002109999994</v>
      </c>
      <c r="AY2452">
        <v>1779</v>
      </c>
      <c r="AZ2452">
        <v>2004.9999999999998</v>
      </c>
      <c r="BA2452">
        <f t="shared" si="107"/>
        <v>20049.999999999996</v>
      </c>
      <c r="BL2452" s="16">
        <v>8.02</v>
      </c>
      <c r="BM2452">
        <f t="shared" si="108"/>
        <v>80.199999999999989</v>
      </c>
    </row>
    <row r="2453" spans="1:65" x14ac:dyDescent="0.2">
      <c r="A2453" s="40">
        <v>41627</v>
      </c>
      <c r="B2453" s="13">
        <v>14.45</v>
      </c>
      <c r="C2453" s="14">
        <v>15.6</v>
      </c>
      <c r="D2453" s="31">
        <f t="shared" si="14"/>
        <v>941.32461497467068</v>
      </c>
      <c r="E2453" s="31">
        <f t="shared" si="15"/>
        <v>41.798214414738098</v>
      </c>
      <c r="F2453" s="16">
        <f t="shared" si="0"/>
        <v>983.12282938940882</v>
      </c>
      <c r="G2453" s="16">
        <f t="shared" si="1"/>
        <v>14.498893124175341</v>
      </c>
      <c r="H2453" s="17">
        <f t="shared" si="2"/>
        <v>7.3717948717948789E-2</v>
      </c>
      <c r="I2453" s="15">
        <v>14.15</v>
      </c>
      <c r="J2453" s="32">
        <f t="shared" si="16"/>
        <v>0.99685462004455239</v>
      </c>
      <c r="K2453" s="72">
        <f t="shared" ca="1" si="83"/>
        <v>177.37455446249055</v>
      </c>
      <c r="L2453" s="16">
        <v>177.320007</v>
      </c>
      <c r="M2453" s="21">
        <f t="shared" ca="1" si="84"/>
        <v>3.0762158999095149E-4</v>
      </c>
      <c r="N2453" s="72"/>
      <c r="O2453" s="16"/>
      <c r="P2453" s="21"/>
      <c r="Q2453" s="33">
        <f t="shared" si="17"/>
        <v>1.0031453799554477</v>
      </c>
      <c r="R2453" s="5">
        <f t="shared" ca="1" si="109"/>
        <v>33.956586392755995</v>
      </c>
      <c r="S2453" s="16">
        <v>33.200001</v>
      </c>
      <c r="T2453" s="75">
        <f t="shared" ca="1" si="110"/>
        <v>2.2788715962869827E-2</v>
      </c>
      <c r="U2453" s="5">
        <f t="shared" ca="1" si="122"/>
        <v>64.440892049901549</v>
      </c>
      <c r="V2453" s="85">
        <v>65.010000000000005</v>
      </c>
      <c r="W2453" s="36">
        <f t="shared" ca="1" si="123"/>
        <v>-8.7541601307253598E-3</v>
      </c>
      <c r="X2453" s="32">
        <f t="shared" si="18"/>
        <v>0.99370924008910466</v>
      </c>
      <c r="Y2453" s="72">
        <f t="shared" ca="1" si="124"/>
        <v>9272.1285345761698</v>
      </c>
      <c r="Z2453" s="16">
        <v>9100.0004320000007</v>
      </c>
      <c r="AA2453" s="36">
        <f t="shared" ca="1" si="125"/>
        <v>1.8915175209320154E-2</v>
      </c>
      <c r="AB2453" s="72"/>
      <c r="AC2453" s="16"/>
      <c r="AD2453" s="36"/>
      <c r="AE2453" s="34">
        <f t="shared" ref="AE2453:AE2473" si="152">AE2452-1</f>
        <v>21</v>
      </c>
      <c r="AH2453" s="25" t="str">
        <f t="shared" ca="1" si="7"/>
        <v>-</v>
      </c>
      <c r="AI2453" s="15">
        <f t="shared" ca="1" si="8"/>
        <v>14.643545702952881</v>
      </c>
      <c r="AJ2453" s="15">
        <f t="shared" ca="1" si="9"/>
        <v>14.624871109343438</v>
      </c>
      <c r="AK2453" s="17">
        <f t="shared" ca="1" si="10"/>
        <v>1.552563178042902E-2</v>
      </c>
      <c r="AL2453" s="17">
        <f t="shared" ca="1" si="11"/>
        <v>4.6591318274173961E-2</v>
      </c>
      <c r="AM2453" s="26">
        <f t="shared" ca="1" si="12"/>
        <v>1</v>
      </c>
      <c r="AN2453" s="26">
        <f t="shared" ca="1" si="13"/>
        <v>0</v>
      </c>
      <c r="AO2453" s="25">
        <f t="shared" si="20"/>
        <v>0</v>
      </c>
      <c r="AP2453" s="26">
        <f t="shared" si="21"/>
        <v>0</v>
      </c>
      <c r="AQ2453" s="25">
        <f t="shared" si="22"/>
        <v>0</v>
      </c>
      <c r="AR2453" s="26">
        <f t="shared" si="23"/>
        <v>0</v>
      </c>
      <c r="AT2453" s="74"/>
      <c r="AU2453">
        <f t="shared" si="121"/>
        <v>45500.002160000004</v>
      </c>
      <c r="AY2453">
        <v>1820</v>
      </c>
      <c r="AZ2453">
        <v>2029.9999999999998</v>
      </c>
      <c r="BA2453">
        <f t="shared" si="107"/>
        <v>20299.999999999996</v>
      </c>
      <c r="BL2453" s="16">
        <v>8.1199999999999992</v>
      </c>
      <c r="BM2453">
        <f t="shared" si="108"/>
        <v>81.199999999999989</v>
      </c>
    </row>
    <row r="2454" spans="1:65" x14ac:dyDescent="0.2">
      <c r="A2454" s="40">
        <v>41628</v>
      </c>
      <c r="B2454" s="13">
        <v>14.45</v>
      </c>
      <c r="C2454" s="14">
        <v>15.45</v>
      </c>
      <c r="D2454" s="31">
        <f t="shared" si="14"/>
        <v>896.49963330921014</v>
      </c>
      <c r="E2454" s="31">
        <f t="shared" si="15"/>
        <v>83.318790380501198</v>
      </c>
      <c r="F2454" s="16">
        <f t="shared" si="0"/>
        <v>979.81842368971138</v>
      </c>
      <c r="G2454" s="16">
        <f t="shared" si="1"/>
        <v>14.53503492929511</v>
      </c>
      <c r="H2454" s="17">
        <f t="shared" si="2"/>
        <v>6.4724919093851141E-2</v>
      </c>
      <c r="I2454" s="15">
        <v>13.79</v>
      </c>
      <c r="J2454" s="32">
        <f t="shared" si="16"/>
        <v>0.99912321808010951</v>
      </c>
      <c r="K2454" s="72">
        <f t="shared" ca="1" si="83"/>
        <v>177.21181079511229</v>
      </c>
      <c r="L2454" s="16">
        <v>178.479996</v>
      </c>
      <c r="M2454" s="21">
        <f t="shared" ca="1" si="84"/>
        <v>-7.1054753098925144E-3</v>
      </c>
      <c r="N2454" s="72"/>
      <c r="O2454" s="16"/>
      <c r="P2454" s="21"/>
      <c r="Q2454" s="33">
        <f t="shared" si="17"/>
        <v>1.0008767819198905</v>
      </c>
      <c r="R2454" s="5">
        <f t="shared" ca="1" si="109"/>
        <v>33.98494308675324</v>
      </c>
      <c r="S2454" s="16">
        <v>32.950001</v>
      </c>
      <c r="T2454" s="75">
        <f t="shared" ca="1" si="110"/>
        <v>3.1409470571889822E-2</v>
      </c>
      <c r="U2454" s="5">
        <f t="shared" ca="1" si="122"/>
        <v>64.495184562766326</v>
      </c>
      <c r="V2454" s="85">
        <v>64.67</v>
      </c>
      <c r="W2454" s="36">
        <f t="shared" ca="1" si="123"/>
        <v>-2.7031921638112828E-3</v>
      </c>
      <c r="X2454" s="32">
        <f t="shared" si="18"/>
        <v>0.99824643616021902</v>
      </c>
      <c r="Y2454" s="72">
        <f t="shared" ca="1" si="124"/>
        <v>9255.2601075330895</v>
      </c>
      <c r="Z2454" s="16">
        <v>9240.0004389999995</v>
      </c>
      <c r="AA2454" s="36">
        <f t="shared" ca="1" si="125"/>
        <v>1.6514792000098095E-3</v>
      </c>
      <c r="AB2454" s="72"/>
      <c r="AC2454" s="16"/>
      <c r="AD2454" s="36"/>
      <c r="AE2454" s="34">
        <f t="shared" si="152"/>
        <v>20</v>
      </c>
      <c r="AH2454" s="25" t="str">
        <f t="shared" ca="1" si="7"/>
        <v>-</v>
      </c>
      <c r="AI2454" s="15">
        <f t="shared" ca="1" si="8"/>
        <v>14.661880699585984</v>
      </c>
      <c r="AJ2454" s="15">
        <f t="shared" ca="1" si="9"/>
        <v>14.616906685293648</v>
      </c>
      <c r="AK2454" s="17">
        <f t="shared" ca="1" si="10"/>
        <v>2.5237849478866575E-2</v>
      </c>
      <c r="AL2454" s="17">
        <f t="shared" ca="1" si="11"/>
        <v>4.546278465793701E-2</v>
      </c>
      <c r="AM2454" s="26">
        <f t="shared" ca="1" si="12"/>
        <v>1</v>
      </c>
      <c r="AN2454" s="26">
        <f t="shared" ca="1" si="13"/>
        <v>0</v>
      </c>
      <c r="AO2454" s="25">
        <f t="shared" si="20"/>
        <v>0</v>
      </c>
      <c r="AP2454" s="26">
        <f t="shared" si="21"/>
        <v>0</v>
      </c>
      <c r="AQ2454" s="25">
        <f t="shared" si="22"/>
        <v>0</v>
      </c>
      <c r="AR2454" s="26">
        <f t="shared" si="23"/>
        <v>0</v>
      </c>
      <c r="AT2454" s="74"/>
      <c r="AU2454">
        <f t="shared" si="121"/>
        <v>46200.002194999994</v>
      </c>
      <c r="AY2454">
        <v>1848</v>
      </c>
      <c r="AZ2454">
        <v>2045</v>
      </c>
      <c r="BA2454">
        <f t="shared" si="107"/>
        <v>20450</v>
      </c>
      <c r="BL2454" s="16">
        <v>8.18</v>
      </c>
      <c r="BM2454">
        <f t="shared" si="108"/>
        <v>81.8</v>
      </c>
    </row>
    <row r="2455" spans="1:65" x14ac:dyDescent="0.2">
      <c r="A2455" s="44">
        <v>41631</v>
      </c>
      <c r="B2455" s="45">
        <v>13.9</v>
      </c>
      <c r="C2455" s="54">
        <v>15</v>
      </c>
      <c r="D2455" s="31">
        <f t="shared" si="14"/>
        <v>851.6746516437496</v>
      </c>
      <c r="E2455" s="31">
        <f t="shared" si="15"/>
        <v>125.24247873428141</v>
      </c>
      <c r="F2455" s="31">
        <f t="shared" si="0"/>
        <v>976.91713037803106</v>
      </c>
      <c r="G2455" s="31">
        <f t="shared" si="1"/>
        <v>14.041021917134771</v>
      </c>
      <c r="H2455" s="55">
        <f t="shared" si="2"/>
        <v>7.3333333333333361E-2</v>
      </c>
      <c r="I2455" s="82">
        <v>13.04</v>
      </c>
      <c r="J2455" s="32">
        <f t="shared" si="16"/>
        <v>0.96315184580440494</v>
      </c>
      <c r="K2455" s="72">
        <f t="shared" ca="1" si="83"/>
        <v>170.67492430730505</v>
      </c>
      <c r="L2455" s="31">
        <v>172.16000399999999</v>
      </c>
      <c r="M2455" s="21">
        <f t="shared" ca="1" si="84"/>
        <v>-8.626159724618377E-3</v>
      </c>
      <c r="N2455" s="72"/>
      <c r="O2455" s="16"/>
      <c r="P2455" s="21"/>
      <c r="Q2455" s="33">
        <f t="shared" si="17"/>
        <v>1.036848154195595</v>
      </c>
      <c r="R2455" s="5">
        <f t="shared" ca="1" si="109"/>
        <v>35.235757573472078</v>
      </c>
      <c r="S2455" s="31">
        <v>34.139999000000003</v>
      </c>
      <c r="T2455" s="75">
        <f t="shared" ca="1" si="110"/>
        <v>3.2096034140835068E-2</v>
      </c>
      <c r="U2455" s="5">
        <f t="shared" ca="1" si="122"/>
        <v>66.86942368633423</v>
      </c>
      <c r="V2455" s="85">
        <v>67.010000000000005</v>
      </c>
      <c r="W2455" s="36">
        <f t="shared" ca="1" si="123"/>
        <v>-2.0978408247392237E-3</v>
      </c>
      <c r="X2455" s="32">
        <f t="shared" si="18"/>
        <v>0.92630369160880988</v>
      </c>
      <c r="Y2455" s="72">
        <f t="shared" ca="1" si="124"/>
        <v>8572.617376492366</v>
      </c>
      <c r="Z2455" s="16">
        <v>8565.0004069999995</v>
      </c>
      <c r="AA2455" s="36">
        <f t="shared" ca="1" si="125"/>
        <v>8.8931338358621517E-4</v>
      </c>
      <c r="AB2455" s="72"/>
      <c r="AC2455" s="16"/>
      <c r="AD2455" s="36"/>
      <c r="AE2455" s="81">
        <f t="shared" si="152"/>
        <v>19</v>
      </c>
      <c r="AH2455" s="25" t="str">
        <f t="shared" ca="1" si="7"/>
        <v>-</v>
      </c>
      <c r="AI2455" s="15">
        <f t="shared" ca="1" si="8"/>
        <v>14.674105748995734</v>
      </c>
      <c r="AJ2455" s="15">
        <f t="shared" ca="1" si="9"/>
        <v>14.601349211238366</v>
      </c>
      <c r="AK2455" s="17">
        <f t="shared" ca="1" si="10"/>
        <v>3.7460071701088803E-2</v>
      </c>
      <c r="AL2455" s="17">
        <f t="shared" ca="1" si="11"/>
        <v>4.509562294176539E-2</v>
      </c>
      <c r="AM2455" s="26">
        <f t="shared" ca="1" si="12"/>
        <v>1</v>
      </c>
      <c r="AN2455" s="26">
        <f t="shared" ca="1" si="13"/>
        <v>0</v>
      </c>
      <c r="AO2455" s="25">
        <f t="shared" si="20"/>
        <v>0</v>
      </c>
      <c r="AP2455" s="26">
        <f t="shared" si="21"/>
        <v>0</v>
      </c>
      <c r="AQ2455" s="25">
        <f t="shared" si="22"/>
        <v>0</v>
      </c>
      <c r="AR2455" s="26">
        <f t="shared" si="23"/>
        <v>1</v>
      </c>
      <c r="AT2455" s="74"/>
      <c r="AU2455">
        <f t="shared" si="121"/>
        <v>42825.002034999998</v>
      </c>
      <c r="AY2455">
        <v>1713</v>
      </c>
      <c r="AZ2455">
        <v>1917.5</v>
      </c>
      <c r="BA2455">
        <f t="shared" si="107"/>
        <v>19175</v>
      </c>
      <c r="BL2455" s="16">
        <v>7.67</v>
      </c>
      <c r="BM2455">
        <f t="shared" si="108"/>
        <v>76.7</v>
      </c>
    </row>
    <row r="2456" spans="1:65" x14ac:dyDescent="0.2">
      <c r="A2456" s="44">
        <v>41632</v>
      </c>
      <c r="B2456" s="45">
        <v>13.4</v>
      </c>
      <c r="C2456" s="54">
        <v>14.6</v>
      </c>
      <c r="D2456" s="31">
        <f t="shared" si="14"/>
        <v>806.84966997828906</v>
      </c>
      <c r="E2456" s="31">
        <f t="shared" si="15"/>
        <v>166.78029507760814</v>
      </c>
      <c r="F2456" s="31">
        <f t="shared" si="0"/>
        <v>973.62996505589717</v>
      </c>
      <c r="G2456" s="31">
        <f t="shared" si="1"/>
        <v>13.605556896640541</v>
      </c>
      <c r="H2456" s="55">
        <f t="shared" si="2"/>
        <v>8.2191780821917804E-2</v>
      </c>
      <c r="I2456" s="82">
        <v>12.48</v>
      </c>
      <c r="J2456" s="32">
        <f t="shared" si="16"/>
        <v>0.96572575112238712</v>
      </c>
      <c r="K2456" s="72">
        <f t="shared" ca="1" si="83"/>
        <v>164.8184498825417</v>
      </c>
      <c r="L2456" s="31">
        <v>168.63999899999999</v>
      </c>
      <c r="M2456" s="21">
        <f t="shared" ca="1" si="84"/>
        <v>-2.2660988734103882E-2</v>
      </c>
      <c r="N2456" s="72"/>
      <c r="O2456" s="16"/>
      <c r="P2456" s="21"/>
      <c r="Q2456" s="33">
        <f t="shared" si="17"/>
        <v>1.0342742488776129</v>
      </c>
      <c r="R2456" s="5">
        <f t="shared" ca="1" si="109"/>
        <v>36.441918512294457</v>
      </c>
      <c r="S2456" s="31">
        <v>34.830002</v>
      </c>
      <c r="T2456" s="75">
        <f t="shared" ca="1" si="110"/>
        <v>4.6279541192517204E-2</v>
      </c>
      <c r="U2456" s="5">
        <f t="shared" ca="1" si="122"/>
        <v>69.158955188201261</v>
      </c>
      <c r="V2456" s="85">
        <v>68.31</v>
      </c>
      <c r="W2456" s="36">
        <f t="shared" ca="1" si="123"/>
        <v>1.2427978161341811E-2</v>
      </c>
      <c r="X2456" s="32">
        <f t="shared" si="18"/>
        <v>0.93145150224477435</v>
      </c>
      <c r="Y2456" s="72">
        <f t="shared" ca="1" si="124"/>
        <v>7984.4518171523232</v>
      </c>
      <c r="Z2456" s="16">
        <v>8225.0003909999996</v>
      </c>
      <c r="AA2456" s="36">
        <f t="shared" ca="1" si="125"/>
        <v>-2.9246025825225567E-2</v>
      </c>
      <c r="AB2456" s="72"/>
      <c r="AC2456" s="16"/>
      <c r="AD2456" s="36"/>
      <c r="AE2456" s="81">
        <f t="shared" si="152"/>
        <v>18</v>
      </c>
      <c r="AH2456" s="25" t="str">
        <f t="shared" ca="1" si="7"/>
        <v>-</v>
      </c>
      <c r="AI2456" s="15">
        <f t="shared" ca="1" si="8"/>
        <v>14.667192094969209</v>
      </c>
      <c r="AJ2456" s="15">
        <f t="shared" ca="1" si="9"/>
        <v>14.573008169323868</v>
      </c>
      <c r="AK2456" s="17">
        <f t="shared" ca="1" si="10"/>
        <v>5.2746003425376685E-2</v>
      </c>
      <c r="AL2456" s="17">
        <f t="shared" ca="1" si="11"/>
        <v>4.6531951348398416E-2</v>
      </c>
      <c r="AM2456" s="26">
        <f t="shared" ca="1" si="12"/>
        <v>1</v>
      </c>
      <c r="AN2456" s="26">
        <f t="shared" ca="1" si="13"/>
        <v>1</v>
      </c>
      <c r="AO2456" s="25">
        <f t="shared" si="20"/>
        <v>0</v>
      </c>
      <c r="AP2456" s="26">
        <f t="shared" si="21"/>
        <v>0</v>
      </c>
      <c r="AQ2456" s="25">
        <f t="shared" si="22"/>
        <v>0</v>
      </c>
      <c r="AR2456" s="26">
        <f t="shared" si="23"/>
        <v>1</v>
      </c>
      <c r="AT2456" s="74"/>
      <c r="AU2456">
        <f t="shared" si="121"/>
        <v>41125.001955</v>
      </c>
      <c r="AY2456">
        <v>1645</v>
      </c>
      <c r="AZ2456">
        <v>1837.5</v>
      </c>
      <c r="BA2456">
        <f t="shared" si="107"/>
        <v>18375</v>
      </c>
      <c r="BL2456" s="16">
        <v>7.35</v>
      </c>
      <c r="BM2456">
        <f t="shared" si="108"/>
        <v>73.5</v>
      </c>
    </row>
    <row r="2457" spans="1:65" x14ac:dyDescent="0.2">
      <c r="A2457" s="40">
        <v>41634</v>
      </c>
      <c r="B2457" s="13">
        <v>13.4</v>
      </c>
      <c r="C2457" s="14">
        <v>14.5</v>
      </c>
      <c r="D2457" s="31">
        <f t="shared" si="14"/>
        <v>762.02468831282852</v>
      </c>
      <c r="E2457" s="31">
        <f t="shared" si="15"/>
        <v>207.92103167467465</v>
      </c>
      <c r="F2457" s="16">
        <f t="shared" si="0"/>
        <v>969.94571998750314</v>
      </c>
      <c r="G2457" s="16">
        <f t="shared" si="1"/>
        <v>13.635799932026185</v>
      </c>
      <c r="H2457" s="17">
        <f t="shared" si="2"/>
        <v>7.5862068965517171E-2</v>
      </c>
      <c r="I2457" s="15">
        <v>12.33</v>
      </c>
      <c r="J2457" s="32">
        <f t="shared" si="16"/>
        <v>0.99843040297447061</v>
      </c>
      <c r="K2457" s="72">
        <f t="shared" ca="1" si="83"/>
        <v>164.55304256253243</v>
      </c>
      <c r="L2457" s="16">
        <v>165.83999600000001</v>
      </c>
      <c r="M2457" s="21">
        <f t="shared" ca="1" si="84"/>
        <v>-7.760211459891665E-3</v>
      </c>
      <c r="N2457" s="72"/>
      <c r="O2457" s="16"/>
      <c r="P2457" s="21"/>
      <c r="Q2457" s="33">
        <f t="shared" si="17"/>
        <v>1.0015695970255294</v>
      </c>
      <c r="R2457" s="5">
        <f t="shared" ca="1" si="109"/>
        <v>36.497597133959125</v>
      </c>
      <c r="S2457" s="31">
        <v>35.380001</v>
      </c>
      <c r="T2457" s="75">
        <f t="shared" ca="1" si="110"/>
        <v>3.1588357896290768E-2</v>
      </c>
      <c r="U2457" s="5">
        <f t="shared" ca="1" si="122"/>
        <v>69.265135475439848</v>
      </c>
      <c r="V2457" s="85">
        <v>69.5</v>
      </c>
      <c r="W2457" s="36">
        <f t="shared" ca="1" si="123"/>
        <v>-3.3793456771244851E-3</v>
      </c>
      <c r="X2457" s="32">
        <f t="shared" si="18"/>
        <v>0.99686080594894111</v>
      </c>
      <c r="Y2457" s="72">
        <f t="shared" ca="1" si="124"/>
        <v>7958.8632413309115</v>
      </c>
      <c r="Z2457" s="16">
        <v>7940.0003770000003</v>
      </c>
      <c r="AA2457" s="36">
        <f t="shared" ca="1" si="125"/>
        <v>2.3756754956273949E-3</v>
      </c>
      <c r="AB2457" s="72"/>
      <c r="AC2457" s="16"/>
      <c r="AD2457" s="36"/>
      <c r="AE2457" s="34">
        <f t="shared" si="152"/>
        <v>17</v>
      </c>
      <c r="AH2457" s="25" t="str">
        <f t="shared" ca="1" si="7"/>
        <v>-</v>
      </c>
      <c r="AI2457" s="15">
        <f t="shared" ca="1" si="8"/>
        <v>14.657003371071044</v>
      </c>
      <c r="AJ2457" s="15">
        <f t="shared" ca="1" si="9"/>
        <v>14.54361084018989</v>
      </c>
      <c r="AK2457" s="17">
        <f t="shared" ca="1" si="10"/>
        <v>7.2892361114699211E-2</v>
      </c>
      <c r="AL2457" s="17">
        <f t="shared" ca="1" si="11"/>
        <v>4.7845911303904531E-2</v>
      </c>
      <c r="AM2457" s="26">
        <f t="shared" ca="1" si="12"/>
        <v>1</v>
      </c>
      <c r="AN2457" s="26">
        <f t="shared" ca="1" si="13"/>
        <v>1</v>
      </c>
      <c r="AO2457" s="25">
        <f t="shared" si="20"/>
        <v>0</v>
      </c>
      <c r="AP2457" s="26">
        <f t="shared" si="21"/>
        <v>0</v>
      </c>
      <c r="AQ2457" s="25">
        <f t="shared" si="22"/>
        <v>0</v>
      </c>
      <c r="AR2457" s="26">
        <f t="shared" si="23"/>
        <v>1</v>
      </c>
      <c r="AT2457" s="74"/>
      <c r="AU2457">
        <f t="shared" si="121"/>
        <v>39700.001885000005</v>
      </c>
      <c r="AY2457">
        <v>1588</v>
      </c>
      <c r="AZ2457">
        <v>1772.5000000000002</v>
      </c>
      <c r="BA2457">
        <f t="shared" si="107"/>
        <v>17725.000000000004</v>
      </c>
      <c r="BL2457" s="16">
        <v>7.09</v>
      </c>
      <c r="BM2457">
        <f t="shared" si="108"/>
        <v>70.900000000000006</v>
      </c>
    </row>
    <row r="2458" spans="1:65" x14ac:dyDescent="0.2">
      <c r="A2458" s="44">
        <v>41635</v>
      </c>
      <c r="B2458" s="45">
        <v>13.7</v>
      </c>
      <c r="C2458" s="54">
        <v>14.65</v>
      </c>
      <c r="D2458" s="31">
        <f t="shared" si="14"/>
        <v>717.19970664736798</v>
      </c>
      <c r="E2458" s="31">
        <f t="shared" si="15"/>
        <v>249.34549748965193</v>
      </c>
      <c r="F2458" s="31">
        <f t="shared" si="0"/>
        <v>966.54520413701994</v>
      </c>
      <c r="G2458" s="31">
        <f t="shared" si="1"/>
        <v>13.945077231361017</v>
      </c>
      <c r="H2458" s="55">
        <f t="shared" si="2"/>
        <v>6.4846416382252636E-2</v>
      </c>
      <c r="I2458" s="82">
        <v>12.46</v>
      </c>
      <c r="J2458" s="32">
        <f t="shared" si="16"/>
        <v>1.0190958723809078</v>
      </c>
      <c r="K2458" s="72">
        <f t="shared" ca="1" si="83"/>
        <v>167.68848986076031</v>
      </c>
      <c r="L2458" s="31">
        <v>168</v>
      </c>
      <c r="M2458" s="21">
        <f t="shared" ca="1" si="84"/>
        <v>-1.854227019283849E-3</v>
      </c>
      <c r="N2458" s="72"/>
      <c r="O2458" s="16"/>
      <c r="P2458" s="21"/>
      <c r="Q2458" s="33">
        <f t="shared" si="17"/>
        <v>0.98090412761909218</v>
      </c>
      <c r="R2458" s="5">
        <f t="shared" ca="1" si="109"/>
        <v>35.799152269149069</v>
      </c>
      <c r="S2458" s="31">
        <v>34.950001</v>
      </c>
      <c r="T2458" s="75">
        <f t="shared" ca="1" si="110"/>
        <v>2.4296172957164387E-2</v>
      </c>
      <c r="U2458" s="5">
        <f t="shared" ca="1" si="122"/>
        <v>67.940131248487944</v>
      </c>
      <c r="V2458" s="85">
        <v>68.489999999999995</v>
      </c>
      <c r="W2458" s="36">
        <f t="shared" ca="1" si="123"/>
        <v>-8.0284530809176646E-3</v>
      </c>
      <c r="X2458" s="32">
        <f t="shared" si="18"/>
        <v>1.0381917447618156</v>
      </c>
      <c r="Y2458" s="72">
        <f t="shared" ca="1" si="124"/>
        <v>8262.2823123889102</v>
      </c>
      <c r="Z2458" s="16">
        <v>8130.0003859999997</v>
      </c>
      <c r="AA2458" s="36">
        <f t="shared" ca="1" si="125"/>
        <v>1.627083888171792E-2</v>
      </c>
      <c r="AB2458" s="72"/>
      <c r="AC2458" s="16"/>
      <c r="AD2458" s="36"/>
      <c r="AE2458" s="81">
        <f t="shared" si="152"/>
        <v>16</v>
      </c>
      <c r="AH2458" s="25" t="str">
        <f t="shared" ca="1" si="7"/>
        <v>-</v>
      </c>
      <c r="AI2458" s="15">
        <f t="shared" ca="1" si="8"/>
        <v>14.654849679824215</v>
      </c>
      <c r="AJ2458" s="15">
        <f t="shared" ca="1" si="9"/>
        <v>14.522445588236861</v>
      </c>
      <c r="AK2458" s="17">
        <f t="shared" ca="1" si="10"/>
        <v>7.2446077885803484E-2</v>
      </c>
      <c r="AL2458" s="17">
        <f t="shared" ca="1" si="11"/>
        <v>4.7231604535587529E-2</v>
      </c>
      <c r="AM2458" s="26">
        <f t="shared" ca="1" si="12"/>
        <v>1</v>
      </c>
      <c r="AN2458" s="26">
        <f t="shared" ca="1" si="13"/>
        <v>1</v>
      </c>
      <c r="AO2458" s="25">
        <f t="shared" si="20"/>
        <v>0</v>
      </c>
      <c r="AP2458" s="26">
        <f t="shared" si="21"/>
        <v>0</v>
      </c>
      <c r="AQ2458" s="25">
        <f t="shared" si="22"/>
        <v>0</v>
      </c>
      <c r="AR2458" s="26">
        <f t="shared" si="23"/>
        <v>1</v>
      </c>
      <c r="AT2458" s="74"/>
      <c r="AU2458">
        <f t="shared" si="121"/>
        <v>40650.001929999999</v>
      </c>
      <c r="AY2458">
        <v>1626</v>
      </c>
      <c r="AZ2458">
        <v>1820</v>
      </c>
      <c r="BA2458">
        <f t="shared" si="107"/>
        <v>18200</v>
      </c>
      <c r="BL2458" s="16">
        <v>7.28</v>
      </c>
      <c r="BM2458">
        <f t="shared" si="108"/>
        <v>72.8</v>
      </c>
    </row>
    <row r="2459" spans="1:65" x14ac:dyDescent="0.2">
      <c r="A2459" s="40">
        <v>41638</v>
      </c>
      <c r="B2459" s="13">
        <v>13.9</v>
      </c>
      <c r="C2459" s="14">
        <v>14.85</v>
      </c>
      <c r="D2459" s="31">
        <f t="shared" si="14"/>
        <v>672.37472498190743</v>
      </c>
      <c r="E2459" s="31">
        <f t="shared" si="15"/>
        <v>291.26373972970714</v>
      </c>
      <c r="F2459" s="16">
        <f t="shared" si="0"/>
        <v>963.63846471161457</v>
      </c>
      <c r="G2459" s="16">
        <f t="shared" si="1"/>
        <v>14.187141456963353</v>
      </c>
      <c r="H2459" s="17">
        <f t="shared" si="2"/>
        <v>6.3973063973063904E-2</v>
      </c>
      <c r="I2459" s="15">
        <v>13.56</v>
      </c>
      <c r="J2459" s="32">
        <f t="shared" si="16"/>
        <v>1.014298847310251</v>
      </c>
      <c r="K2459" s="72">
        <f t="shared" ca="1" si="83"/>
        <v>170.07930789769509</v>
      </c>
      <c r="L2459" s="16">
        <v>170.279999</v>
      </c>
      <c r="M2459" s="21">
        <f t="shared" ca="1" si="84"/>
        <v>-1.1785946880638377E-3</v>
      </c>
      <c r="N2459" s="72"/>
      <c r="O2459" s="16"/>
      <c r="P2459" s="21"/>
      <c r="Q2459" s="33">
        <f t="shared" si="17"/>
        <v>0.98570115268974912</v>
      </c>
      <c r="R2459" s="5">
        <f t="shared" ca="1" si="109"/>
        <v>35.28579563593901</v>
      </c>
      <c r="S2459" s="31">
        <v>34.32</v>
      </c>
      <c r="T2459" s="75">
        <f t="shared" ca="1" si="110"/>
        <v>2.8140898483071383E-2</v>
      </c>
      <c r="U2459" s="5">
        <f t="shared" ca="1" si="122"/>
        <v>66.966372984238276</v>
      </c>
      <c r="V2459" s="85">
        <v>67.430000000000007</v>
      </c>
      <c r="W2459" s="36">
        <f t="shared" ca="1" si="123"/>
        <v>-6.8756787151376293E-3</v>
      </c>
      <c r="X2459" s="32">
        <f t="shared" si="18"/>
        <v>1.0285976946205018</v>
      </c>
      <c r="Y2459" s="72">
        <f t="shared" ca="1" si="124"/>
        <v>8498.0052216943332</v>
      </c>
      <c r="Z2459" s="16">
        <v>8405.0003990000005</v>
      </c>
      <c r="AA2459" s="36">
        <f t="shared" ca="1" si="125"/>
        <v>1.1065415619182849E-2</v>
      </c>
      <c r="AB2459" s="72"/>
      <c r="AC2459" s="16"/>
      <c r="AD2459" s="36"/>
      <c r="AE2459" s="34">
        <f t="shared" si="152"/>
        <v>15</v>
      </c>
      <c r="AH2459" s="25" t="str">
        <f t="shared" ca="1" si="7"/>
        <v>-</v>
      </c>
      <c r="AI2459" s="15">
        <f t="shared" ca="1" si="8"/>
        <v>14.656457857374159</v>
      </c>
      <c r="AJ2459" s="15">
        <f t="shared" ca="1" si="9"/>
        <v>14.504210724954271</v>
      </c>
      <c r="AK2459" s="17">
        <f t="shared" ca="1" si="10"/>
        <v>7.0821930428322674E-2</v>
      </c>
      <c r="AL2459" s="17">
        <f t="shared" ca="1" si="11"/>
        <v>4.7399275872613701E-2</v>
      </c>
      <c r="AM2459" s="26">
        <f t="shared" ca="1" si="12"/>
        <v>1</v>
      </c>
      <c r="AN2459" s="26">
        <f t="shared" ca="1" si="13"/>
        <v>1</v>
      </c>
      <c r="AO2459" s="25">
        <f t="shared" si="20"/>
        <v>0</v>
      </c>
      <c r="AP2459" s="26">
        <f t="shared" si="21"/>
        <v>0</v>
      </c>
      <c r="AQ2459" s="25">
        <f t="shared" si="22"/>
        <v>0</v>
      </c>
      <c r="AR2459" s="26">
        <f t="shared" si="23"/>
        <v>1</v>
      </c>
      <c r="AT2459" s="74"/>
      <c r="AU2459">
        <f t="shared" si="121"/>
        <v>42025.001994999999</v>
      </c>
      <c r="AY2459">
        <v>1681</v>
      </c>
      <c r="AZ2459">
        <v>1864.9999999999998</v>
      </c>
      <c r="BA2459">
        <f t="shared" si="107"/>
        <v>18649.999999999996</v>
      </c>
      <c r="BL2459" s="16">
        <v>7.46</v>
      </c>
      <c r="BM2459">
        <f t="shared" si="108"/>
        <v>74.599999999999994</v>
      </c>
    </row>
    <row r="2460" spans="1:65" x14ac:dyDescent="0.2">
      <c r="A2460" s="44">
        <v>41639</v>
      </c>
      <c r="B2460" s="45">
        <v>13.95</v>
      </c>
      <c r="C2460" s="54">
        <v>14.75</v>
      </c>
      <c r="D2460" s="31">
        <f t="shared" si="14"/>
        <v>627.54974331644689</v>
      </c>
      <c r="E2460" s="31">
        <f t="shared" si="15"/>
        <v>333.22112997549169</v>
      </c>
      <c r="F2460" s="31">
        <f t="shared" si="0"/>
        <v>960.77087329193864</v>
      </c>
      <c r="G2460" s="31">
        <f t="shared" si="1"/>
        <v>14.227461475353644</v>
      </c>
      <c r="H2460" s="55">
        <f t="shared" si="2"/>
        <v>5.4237288135593253E-2</v>
      </c>
      <c r="I2460" s="82">
        <v>13.72</v>
      </c>
      <c r="J2460" s="32">
        <f t="shared" si="16"/>
        <v>0.99985775827042167</v>
      </c>
      <c r="K2460" s="72">
        <f t="shared" ca="1" si="83"/>
        <v>170.04818271646641</v>
      </c>
      <c r="L2460" s="31">
        <v>170.199997</v>
      </c>
      <c r="M2460" s="21">
        <f t="shared" ca="1" si="84"/>
        <v>-8.9197582966809501E-4</v>
      </c>
      <c r="N2460" s="72"/>
      <c r="O2460" s="16"/>
      <c r="P2460" s="21"/>
      <c r="Q2460" s="33">
        <f t="shared" si="17"/>
        <v>1.0001422417295782</v>
      </c>
      <c r="R2460" s="5">
        <f t="shared" ca="1" si="109"/>
        <v>35.289344579612248</v>
      </c>
      <c r="S2460" s="31">
        <v>34.380001</v>
      </c>
      <c r="T2460" s="75">
        <f t="shared" ca="1" si="110"/>
        <v>2.6449783396232239E-2</v>
      </c>
      <c r="U2460" s="5">
        <f t="shared" ca="1" si="122"/>
        <v>66.973605448050989</v>
      </c>
      <c r="V2460" s="85">
        <v>67.47</v>
      </c>
      <c r="W2460" s="36">
        <f t="shared" ca="1" si="123"/>
        <v>-7.3572632569884333E-3</v>
      </c>
      <c r="X2460" s="32">
        <f t="shared" si="18"/>
        <v>0.99971551654084334</v>
      </c>
      <c r="Y2460" s="72">
        <f t="shared" ca="1" si="124"/>
        <v>8495.028558556698</v>
      </c>
      <c r="Z2460" s="16">
        <v>8390.0003990000005</v>
      </c>
      <c r="AA2460" s="36">
        <f t="shared" ca="1" si="125"/>
        <v>1.2518254417391425E-2</v>
      </c>
      <c r="AB2460" s="72"/>
      <c r="AC2460" s="16"/>
      <c r="AD2460" s="36"/>
      <c r="AE2460" s="81">
        <f t="shared" si="152"/>
        <v>14</v>
      </c>
      <c r="AH2460" s="25" t="str">
        <f t="shared" ca="1" si="7"/>
        <v>-</v>
      </c>
      <c r="AI2460" s="15">
        <f t="shared" ca="1" si="8"/>
        <v>14.652891687955135</v>
      </c>
      <c r="AJ2460" s="15">
        <f t="shared" ca="1" si="9"/>
        <v>14.487215454740308</v>
      </c>
      <c r="AK2460" s="17">
        <f t="shared" ca="1" si="10"/>
        <v>6.9073991935279688E-2</v>
      </c>
      <c r="AL2460" s="17">
        <f t="shared" ca="1" si="11"/>
        <v>4.6414106381088276E-2</v>
      </c>
      <c r="AM2460" s="26">
        <f t="shared" ca="1" si="12"/>
        <v>1</v>
      </c>
      <c r="AN2460" s="26">
        <f t="shared" ca="1" si="13"/>
        <v>1</v>
      </c>
      <c r="AO2460" s="25">
        <f t="shared" si="20"/>
        <v>0</v>
      </c>
      <c r="AP2460" s="26">
        <f t="shared" si="21"/>
        <v>0</v>
      </c>
      <c r="AQ2460" s="25">
        <f t="shared" si="22"/>
        <v>0</v>
      </c>
      <c r="AR2460" s="26">
        <f t="shared" si="23"/>
        <v>1</v>
      </c>
      <c r="AT2460" s="74"/>
      <c r="AU2460">
        <f t="shared" si="121"/>
        <v>41950.001994999999</v>
      </c>
      <c r="AY2460">
        <v>1678</v>
      </c>
      <c r="AZ2460">
        <v>1875</v>
      </c>
      <c r="BA2460">
        <f t="shared" si="107"/>
        <v>18750</v>
      </c>
      <c r="BL2460" s="16">
        <v>7.5</v>
      </c>
      <c r="BM2460">
        <f t="shared" si="108"/>
        <v>75</v>
      </c>
    </row>
    <row r="2461" spans="1:65" x14ac:dyDescent="0.2">
      <c r="A2461" s="44">
        <v>41641</v>
      </c>
      <c r="B2461" s="45">
        <v>14.2</v>
      </c>
      <c r="C2461" s="54">
        <v>15.05</v>
      </c>
      <c r="D2461" s="31">
        <f t="shared" si="14"/>
        <v>582.72476165098635</v>
      </c>
      <c r="E2461" s="31">
        <f t="shared" si="15"/>
        <v>375.61492619468993</v>
      </c>
      <c r="F2461" s="31">
        <f t="shared" si="0"/>
        <v>958.33968784567628</v>
      </c>
      <c r="G2461" s="31">
        <f t="shared" si="1"/>
        <v>14.533151899388832</v>
      </c>
      <c r="H2461" s="55">
        <f t="shared" si="2"/>
        <v>5.6478405315614655E-2</v>
      </c>
      <c r="I2461" s="82">
        <v>14.23</v>
      </c>
      <c r="J2461" s="32">
        <f t="shared" si="16"/>
        <v>1.0189011207709144</v>
      </c>
      <c r="K2461" s="72">
        <f t="shared" ca="1" si="83"/>
        <v>173.25522039872652</v>
      </c>
      <c r="L2461" s="31">
        <v>173.759995</v>
      </c>
      <c r="M2461" s="21">
        <f t="shared" ca="1" si="84"/>
        <v>-2.9050104500376048E-3</v>
      </c>
      <c r="N2461" s="72"/>
      <c r="O2461" s="16"/>
      <c r="P2461" s="21"/>
      <c r="Q2461" s="33">
        <f t="shared" si="17"/>
        <v>0.98109887922908567</v>
      </c>
      <c r="R2461" s="5">
        <f t="shared" ca="1" si="109"/>
        <v>34.620894094787175</v>
      </c>
      <c r="S2461" s="31">
        <v>33.720001000000003</v>
      </c>
      <c r="T2461" s="75">
        <f t="shared" ca="1" si="110"/>
        <v>2.6716876277292273E-2</v>
      </c>
      <c r="U2461" s="5">
        <f t="shared" ca="1" si="122"/>
        <v>65.705479710430197</v>
      </c>
      <c r="V2461" s="85">
        <v>66.11</v>
      </c>
      <c r="W2461" s="36">
        <f t="shared" ca="1" si="123"/>
        <v>-6.1188971346211249E-3</v>
      </c>
      <c r="X2461" s="32">
        <f t="shared" si="18"/>
        <v>1.0378022415418287</v>
      </c>
      <c r="Y2461" s="72">
        <f t="shared" ca="1" si="124"/>
        <v>8815.5794609690329</v>
      </c>
      <c r="Z2461" s="16">
        <v>8720.0004140000001</v>
      </c>
      <c r="AA2461" s="36">
        <f t="shared" ca="1" si="125"/>
        <v>1.0960899361378493E-2</v>
      </c>
      <c r="AB2461" s="72"/>
      <c r="AC2461" s="16"/>
      <c r="AD2461" s="36"/>
      <c r="AE2461" s="81">
        <f t="shared" si="152"/>
        <v>13</v>
      </c>
      <c r="AH2461" s="25" t="str">
        <f t="shared" ca="1" si="7"/>
        <v>-</v>
      </c>
      <c r="AI2461" s="15">
        <f t="shared" ca="1" si="8"/>
        <v>14.649202277418768</v>
      </c>
      <c r="AJ2461" s="15">
        <f t="shared" ca="1" si="9"/>
        <v>14.476229781491362</v>
      </c>
      <c r="AK2461" s="17">
        <f t="shared" ca="1" si="10"/>
        <v>6.6264837265659904E-2</v>
      </c>
      <c r="AL2461" s="17">
        <f t="shared" ca="1" si="11"/>
        <v>4.550988509169257E-2</v>
      </c>
      <c r="AM2461" s="26">
        <f t="shared" ca="1" si="12"/>
        <v>1</v>
      </c>
      <c r="AN2461" s="26">
        <f t="shared" ca="1" si="13"/>
        <v>1</v>
      </c>
      <c r="AO2461" s="25">
        <f t="shared" si="20"/>
        <v>0</v>
      </c>
      <c r="AP2461" s="26">
        <f t="shared" si="21"/>
        <v>0</v>
      </c>
      <c r="AQ2461" s="25">
        <f t="shared" si="22"/>
        <v>0</v>
      </c>
      <c r="AR2461" s="26">
        <f t="shared" si="23"/>
        <v>1</v>
      </c>
      <c r="AT2461" s="74"/>
      <c r="AU2461">
        <f t="shared" si="121"/>
        <v>43600.002070000002</v>
      </c>
      <c r="AY2461">
        <v>1744</v>
      </c>
      <c r="AZ2461">
        <v>1920</v>
      </c>
      <c r="BA2461">
        <f t="shared" si="107"/>
        <v>19200</v>
      </c>
      <c r="BL2461" s="16">
        <v>7.68</v>
      </c>
      <c r="BM2461">
        <f t="shared" si="108"/>
        <v>76.8</v>
      </c>
    </row>
    <row r="2462" spans="1:65" x14ac:dyDescent="0.2">
      <c r="A2462" s="44">
        <v>41642</v>
      </c>
      <c r="B2462" s="45">
        <v>14.05</v>
      </c>
      <c r="C2462" s="54">
        <v>14.9</v>
      </c>
      <c r="D2462" s="31">
        <f t="shared" si="14"/>
        <v>537.89977998552581</v>
      </c>
      <c r="E2462" s="31">
        <f t="shared" si="15"/>
        <v>417.90826437738355</v>
      </c>
      <c r="F2462" s="31">
        <f t="shared" si="0"/>
        <v>955.80804436290941</v>
      </c>
      <c r="G2462" s="31">
        <f t="shared" si="1"/>
        <v>14.421645778475895</v>
      </c>
      <c r="H2462" s="55">
        <f t="shared" si="2"/>
        <v>5.7046979865771785E-2</v>
      </c>
      <c r="I2462" s="82">
        <v>13.76</v>
      </c>
      <c r="J2462" s="32">
        <f t="shared" si="16"/>
        <v>0.989706035798539</v>
      </c>
      <c r="K2462" s="72">
        <f t="shared" ca="1" si="83"/>
        <v>171.46474680308418</v>
      </c>
      <c r="L2462" s="31">
        <v>172.63999899999999</v>
      </c>
      <c r="M2462" s="21">
        <f t="shared" ca="1" si="84"/>
        <v>-6.8075313005290673E-3</v>
      </c>
      <c r="N2462" s="72"/>
      <c r="O2462" s="16"/>
      <c r="P2462" s="21"/>
      <c r="Q2462" s="33">
        <f t="shared" si="17"/>
        <v>1.010293964201461</v>
      </c>
      <c r="R2462" s="5">
        <f t="shared" ca="1" si="109"/>
        <v>34.975823231725052</v>
      </c>
      <c r="S2462" s="31">
        <v>33.919998</v>
      </c>
      <c r="T2462" s="75">
        <f t="shared" ca="1" si="110"/>
        <v>3.1126924940415742E-2</v>
      </c>
      <c r="U2462" s="5">
        <f t="shared" ca="1" si="122"/>
        <v>66.379576955024177</v>
      </c>
      <c r="V2462" s="85">
        <v>66.510000000000005</v>
      </c>
      <c r="W2462" s="36">
        <f t="shared" ca="1" si="123"/>
        <v>-1.9609539163408193E-3</v>
      </c>
      <c r="X2462" s="32">
        <f t="shared" si="18"/>
        <v>0.97941207159707799</v>
      </c>
      <c r="Y2462" s="72">
        <f t="shared" ca="1" si="124"/>
        <v>8633.5167060417607</v>
      </c>
      <c r="Z2462" s="16">
        <v>8620.0004090000002</v>
      </c>
      <c r="AA2462" s="36">
        <f t="shared" ca="1" si="125"/>
        <v>1.5680158237171705E-3</v>
      </c>
      <c r="AB2462" s="72"/>
      <c r="AC2462" s="16"/>
      <c r="AD2462" s="36"/>
      <c r="AE2462" s="81">
        <f t="shared" si="152"/>
        <v>12</v>
      </c>
      <c r="AH2462" s="25" t="str">
        <f t="shared" ca="1" si="7"/>
        <v>-</v>
      </c>
      <c r="AI2462" s="15">
        <f t="shared" ca="1" si="8"/>
        <v>14.622228079861767</v>
      </c>
      <c r="AJ2462" s="15">
        <f t="shared" ca="1" si="9"/>
        <v>14.473605343253334</v>
      </c>
      <c r="AK2462" s="17">
        <f t="shared" ca="1" si="10"/>
        <v>6.2074037106302236E-2</v>
      </c>
      <c r="AL2462" s="17">
        <f t="shared" ca="1" si="11"/>
        <v>4.5090422004444242E-2</v>
      </c>
      <c r="AM2462" s="26">
        <f t="shared" ca="1" si="12"/>
        <v>1</v>
      </c>
      <c r="AN2462" s="26">
        <f t="shared" ca="1" si="13"/>
        <v>1</v>
      </c>
      <c r="AO2462" s="25">
        <f t="shared" si="20"/>
        <v>0</v>
      </c>
      <c r="AP2462" s="26">
        <f t="shared" si="21"/>
        <v>0</v>
      </c>
      <c r="AQ2462" s="25">
        <f t="shared" si="22"/>
        <v>0</v>
      </c>
      <c r="AR2462" s="26">
        <f t="shared" si="23"/>
        <v>1</v>
      </c>
      <c r="AT2462" s="74"/>
      <c r="AU2462">
        <f t="shared" si="121"/>
        <v>43100.002045000001</v>
      </c>
      <c r="AY2462">
        <v>1724</v>
      </c>
      <c r="AZ2462">
        <v>1895</v>
      </c>
      <c r="BA2462">
        <f t="shared" si="107"/>
        <v>18950</v>
      </c>
      <c r="BL2462" s="16">
        <v>7.58</v>
      </c>
      <c r="BM2462">
        <f t="shared" si="108"/>
        <v>75.8</v>
      </c>
    </row>
    <row r="2463" spans="1:65" x14ac:dyDescent="0.2">
      <c r="A2463" s="44">
        <v>41645</v>
      </c>
      <c r="B2463" s="45">
        <v>13.9</v>
      </c>
      <c r="C2463" s="54">
        <v>14.75</v>
      </c>
      <c r="D2463" s="31">
        <f t="shared" si="14"/>
        <v>493.07479832006533</v>
      </c>
      <c r="E2463" s="31">
        <f t="shared" si="15"/>
        <v>460.17611621629089</v>
      </c>
      <c r="F2463" s="31">
        <f t="shared" si="0"/>
        <v>953.25091453635628</v>
      </c>
      <c r="G2463" s="31">
        <f t="shared" si="1"/>
        <v>14.31033236141619</v>
      </c>
      <c r="H2463" s="55">
        <f t="shared" si="2"/>
        <v>5.7627118644067776E-2</v>
      </c>
      <c r="I2463" s="82">
        <v>13.55</v>
      </c>
      <c r="J2463" s="32">
        <f t="shared" si="16"/>
        <v>0.9896267944435192</v>
      </c>
      <c r="K2463" s="72">
        <f t="shared" ca="1" si="83"/>
        <v>169.67918997620598</v>
      </c>
      <c r="L2463" s="31">
        <v>170.91999799999999</v>
      </c>
      <c r="M2463" s="21">
        <f t="shared" ca="1" si="84"/>
        <v>-7.2595836550034187E-3</v>
      </c>
      <c r="N2463" s="72"/>
      <c r="O2463" s="16"/>
      <c r="P2463" s="21"/>
      <c r="Q2463" s="33">
        <f t="shared" si="17"/>
        <v>1.0103732055564807</v>
      </c>
      <c r="R2463" s="5">
        <f t="shared" ca="1" si="109"/>
        <v>35.337162474573702</v>
      </c>
      <c r="S2463" s="31">
        <v>34.349997999999999</v>
      </c>
      <c r="T2463" s="75">
        <f t="shared" ca="1" si="110"/>
        <v>2.8738414324615186E-2</v>
      </c>
      <c r="U2463" s="5">
        <f t="shared" ca="1" si="122"/>
        <v>67.065849844491723</v>
      </c>
      <c r="V2463" s="85">
        <v>67.31</v>
      </c>
      <c r="W2463" s="36">
        <f t="shared" ca="1" si="123"/>
        <v>-3.6272493761443981E-3</v>
      </c>
      <c r="X2463" s="32">
        <f t="shared" si="18"/>
        <v>0.9792535888870384</v>
      </c>
      <c r="Y2463" s="72">
        <f t="shared" ca="1" si="124"/>
        <v>8453.8458084354352</v>
      </c>
      <c r="Z2463" s="16">
        <v>8400.0003990000005</v>
      </c>
      <c r="AA2463" s="36">
        <f t="shared" ca="1" si="125"/>
        <v>6.4101674854497468E-3</v>
      </c>
      <c r="AB2463" s="72"/>
      <c r="AC2463" s="16"/>
      <c r="AD2463" s="36"/>
      <c r="AE2463" s="81">
        <f t="shared" si="152"/>
        <v>11</v>
      </c>
      <c r="AH2463" s="25" t="str">
        <f t="shared" ca="1" si="7"/>
        <v>-</v>
      </c>
      <c r="AI2463" s="15">
        <f t="shared" ca="1" si="8"/>
        <v>14.60041060967831</v>
      </c>
      <c r="AJ2463" s="15">
        <f t="shared" ca="1" si="9"/>
        <v>14.465263742063268</v>
      </c>
      <c r="AK2463" s="17">
        <f t="shared" ca="1" si="10"/>
        <v>5.9034878719394002E-2</v>
      </c>
      <c r="AL2463" s="17">
        <f t="shared" ca="1" si="11"/>
        <v>4.6467197825847351E-2</v>
      </c>
      <c r="AM2463" s="26">
        <f t="shared" ca="1" si="12"/>
        <v>1</v>
      </c>
      <c r="AN2463" s="26">
        <f t="shared" ca="1" si="13"/>
        <v>1</v>
      </c>
      <c r="AO2463" s="25">
        <f t="shared" si="20"/>
        <v>0</v>
      </c>
      <c r="AP2463" s="26">
        <f t="shared" si="21"/>
        <v>0</v>
      </c>
      <c r="AQ2463" s="25">
        <f t="shared" si="22"/>
        <v>0</v>
      </c>
      <c r="AR2463" s="26">
        <f t="shared" si="23"/>
        <v>1</v>
      </c>
      <c r="AT2463" s="74"/>
      <c r="AU2463">
        <f t="shared" si="121"/>
        <v>42000.001994999999</v>
      </c>
      <c r="AY2463">
        <v>1680</v>
      </c>
      <c r="AZ2463">
        <v>1857.5</v>
      </c>
      <c r="BA2463">
        <f t="shared" si="107"/>
        <v>18575</v>
      </c>
      <c r="BL2463" s="16">
        <v>7.43</v>
      </c>
      <c r="BM2463">
        <f t="shared" si="108"/>
        <v>74.3</v>
      </c>
    </row>
    <row r="2464" spans="1:65" x14ac:dyDescent="0.2">
      <c r="A2464" s="40">
        <v>41646</v>
      </c>
      <c r="B2464" s="13">
        <v>13.65</v>
      </c>
      <c r="C2464" s="14">
        <v>14.45</v>
      </c>
      <c r="D2464" s="31">
        <f t="shared" si="14"/>
        <v>448.24981665460484</v>
      </c>
      <c r="E2464" s="31">
        <f t="shared" si="15"/>
        <v>502.41796334509775</v>
      </c>
      <c r="F2464" s="16">
        <f t="shared" si="0"/>
        <v>950.66777999970259</v>
      </c>
      <c r="G2464" s="16">
        <f t="shared" si="1"/>
        <v>14.072791619882398</v>
      </c>
      <c r="H2464" s="17">
        <f t="shared" si="2"/>
        <v>5.5363321799307919E-2</v>
      </c>
      <c r="I2464" s="15">
        <v>12.92</v>
      </c>
      <c r="J2464" s="32">
        <f t="shared" si="16"/>
        <v>0.98073591794904413</v>
      </c>
      <c r="K2464" s="72">
        <f t="shared" ca="1" si="83"/>
        <v>166.40369191650149</v>
      </c>
      <c r="L2464" s="16">
        <v>166.88000500000001</v>
      </c>
      <c r="M2464" s="21">
        <f t="shared" ca="1" si="84"/>
        <v>-2.8542250073549835E-3</v>
      </c>
      <c r="N2464" s="72"/>
      <c r="O2464" s="16"/>
      <c r="P2464" s="21"/>
      <c r="Q2464" s="33">
        <f t="shared" si="17"/>
        <v>1.0192640820509558</v>
      </c>
      <c r="R2464" s="5">
        <f t="shared" ca="1" si="109"/>
        <v>36.016400013569317</v>
      </c>
      <c r="S2464" s="31">
        <v>35.130001</v>
      </c>
      <c r="T2464" s="75">
        <f t="shared" ca="1" si="110"/>
        <v>2.5231966647803885E-2</v>
      </c>
      <c r="U2464" s="5">
        <f t="shared" ca="1" si="122"/>
        <v>68.355471619402081</v>
      </c>
      <c r="V2464" s="85">
        <v>68.89</v>
      </c>
      <c r="W2464" s="36">
        <f t="shared" ca="1" si="123"/>
        <v>-7.7591577964569499E-3</v>
      </c>
      <c r="X2464" s="32">
        <f t="shared" si="18"/>
        <v>0.96147183589808838</v>
      </c>
      <c r="Y2464" s="72">
        <f t="shared" ca="1" si="124"/>
        <v>8127.5997118535615</v>
      </c>
      <c r="Z2464" s="16">
        <v>8025.0003809999998</v>
      </c>
      <c r="AA2464" s="36">
        <f t="shared" ca="1" si="125"/>
        <v>1.2784962739251202E-2</v>
      </c>
      <c r="AB2464" s="72"/>
      <c r="AC2464" s="16"/>
      <c r="AD2464" s="36"/>
      <c r="AE2464" s="34">
        <f t="shared" si="152"/>
        <v>10</v>
      </c>
      <c r="AH2464" s="25" t="str">
        <f t="shared" ca="1" si="7"/>
        <v>-</v>
      </c>
      <c r="AI2464" s="15">
        <f t="shared" ca="1" si="8"/>
        <v>14.554897844149744</v>
      </c>
      <c r="AJ2464" s="15">
        <f t="shared" ca="1" si="9"/>
        <v>14.456559235805091</v>
      </c>
      <c r="AK2464" s="17">
        <f t="shared" ca="1" si="10"/>
        <v>5.7454362955569882E-2</v>
      </c>
      <c r="AL2464" s="17">
        <f t="shared" ca="1" si="11"/>
        <v>4.9524179631852482E-2</v>
      </c>
      <c r="AM2464" s="26">
        <f t="shared" ca="1" si="12"/>
        <v>1</v>
      </c>
      <c r="AN2464" s="26">
        <f t="shared" ca="1" si="13"/>
        <v>1</v>
      </c>
      <c r="AO2464" s="25">
        <f t="shared" si="20"/>
        <v>0</v>
      </c>
      <c r="AP2464" s="26">
        <f t="shared" si="21"/>
        <v>0</v>
      </c>
      <c r="AQ2464" s="25">
        <f t="shared" si="22"/>
        <v>0</v>
      </c>
      <c r="AR2464" s="26">
        <f t="shared" si="23"/>
        <v>1</v>
      </c>
      <c r="AT2464" s="74"/>
      <c r="AU2464">
        <f t="shared" si="121"/>
        <v>40125.001904999997</v>
      </c>
      <c r="AY2464">
        <v>1605</v>
      </c>
      <c r="AZ2464">
        <v>1775</v>
      </c>
      <c r="BA2464">
        <f t="shared" si="107"/>
        <v>17750</v>
      </c>
      <c r="BL2464" s="16">
        <v>7.1</v>
      </c>
      <c r="BM2464">
        <f t="shared" si="108"/>
        <v>71</v>
      </c>
    </row>
    <row r="2465" spans="1:65" x14ac:dyDescent="0.2">
      <c r="A2465" s="44">
        <v>41647</v>
      </c>
      <c r="B2465" s="45">
        <v>13.7</v>
      </c>
      <c r="C2465" s="54">
        <v>14.45</v>
      </c>
      <c r="D2465" s="31">
        <f t="shared" si="14"/>
        <v>403.42483498914436</v>
      </c>
      <c r="E2465" s="31">
        <f t="shared" si="15"/>
        <v>544.76128512596529</v>
      </c>
      <c r="F2465" s="31">
        <f t="shared" si="0"/>
        <v>948.18612011510959</v>
      </c>
      <c r="G2465" s="31">
        <f t="shared" si="1"/>
        <v>14.130897431608549</v>
      </c>
      <c r="H2465" s="55">
        <f t="shared" si="2"/>
        <v>5.1903114186851229E-2</v>
      </c>
      <c r="I2465" s="82">
        <v>12.87</v>
      </c>
      <c r="J2465" s="32">
        <f t="shared" si="16"/>
        <v>1.0015077300904278</v>
      </c>
      <c r="K2465" s="72">
        <f t="shared" ca="1" si="83"/>
        <v>166.64778959652014</v>
      </c>
      <c r="L2465" s="31">
        <v>167.08000200000001</v>
      </c>
      <c r="M2465" s="21">
        <f t="shared" ca="1" si="84"/>
        <v>-2.5868589795675621E-3</v>
      </c>
      <c r="N2465" s="72"/>
      <c r="O2465" s="16"/>
      <c r="P2465" s="21"/>
      <c r="Q2465" s="33">
        <f t="shared" si="17"/>
        <v>0.99849226990957229</v>
      </c>
      <c r="R2465" s="5">
        <f t="shared" ca="1" si="109"/>
        <v>35.960598869856554</v>
      </c>
      <c r="S2465" s="31">
        <v>35.07</v>
      </c>
      <c r="T2465" s="75">
        <f t="shared" ca="1" si="110"/>
        <v>2.5394892211478576E-2</v>
      </c>
      <c r="U2465" s="5">
        <f t="shared" ca="1" si="122"/>
        <v>68.250073367163495</v>
      </c>
      <c r="V2465" s="85">
        <v>68.77</v>
      </c>
      <c r="W2465" s="36">
        <f t="shared" ca="1" si="123"/>
        <v>-7.5603698245819591E-3</v>
      </c>
      <c r="X2465" s="32">
        <f t="shared" si="18"/>
        <v>1.0030154601808554</v>
      </c>
      <c r="Y2465" s="72">
        <f t="shared" ca="1" si="124"/>
        <v>8151.5716493962927</v>
      </c>
      <c r="Z2465" s="16">
        <v>8040.0003820000002</v>
      </c>
      <c r="AA2465" s="36">
        <f t="shared" ca="1" si="125"/>
        <v>1.3877022648665412E-2</v>
      </c>
      <c r="AB2465" s="72"/>
      <c r="AC2465" s="16"/>
      <c r="AD2465" s="36"/>
      <c r="AE2465" s="81">
        <f t="shared" si="152"/>
        <v>9</v>
      </c>
      <c r="AH2465" s="25" t="str">
        <f t="shared" ca="1" si="7"/>
        <v>-</v>
      </c>
      <c r="AI2465" s="15">
        <f t="shared" ca="1" si="8"/>
        <v>14.535642484251898</v>
      </c>
      <c r="AJ2465" s="15">
        <f t="shared" ca="1" si="9"/>
        <v>14.436150213696479</v>
      </c>
      <c r="AK2465" s="17">
        <f t="shared" ca="1" si="10"/>
        <v>5.544270465786777E-2</v>
      </c>
      <c r="AL2465" s="17">
        <f t="shared" ca="1" si="11"/>
        <v>5.2768124268530683E-2</v>
      </c>
      <c r="AM2465" s="26">
        <f t="shared" ca="1" si="12"/>
        <v>1</v>
      </c>
      <c r="AN2465" s="26">
        <f t="shared" ca="1" si="13"/>
        <v>1</v>
      </c>
      <c r="AO2465" s="25">
        <f t="shared" si="20"/>
        <v>0</v>
      </c>
      <c r="AP2465" s="26">
        <f t="shared" si="21"/>
        <v>0</v>
      </c>
      <c r="AQ2465" s="25">
        <f t="shared" si="22"/>
        <v>0</v>
      </c>
      <c r="AR2465" s="26">
        <f t="shared" si="23"/>
        <v>1</v>
      </c>
      <c r="AT2465" s="74"/>
      <c r="AU2465">
        <f t="shared" si="121"/>
        <v>40200.001909999999</v>
      </c>
      <c r="AY2465">
        <v>1608</v>
      </c>
      <c r="AZ2465">
        <v>1789.9999999999998</v>
      </c>
      <c r="BA2465">
        <f t="shared" si="107"/>
        <v>17899.999999999996</v>
      </c>
      <c r="BL2465" s="16">
        <v>7.16</v>
      </c>
      <c r="BM2465">
        <f t="shared" si="108"/>
        <v>71.599999999999994</v>
      </c>
    </row>
    <row r="2466" spans="1:65" x14ac:dyDescent="0.2">
      <c r="A2466" s="40">
        <v>41648</v>
      </c>
      <c r="B2466" s="13">
        <v>13.65</v>
      </c>
      <c r="C2466" s="14">
        <v>14.55</v>
      </c>
      <c r="D2466" s="31">
        <f t="shared" si="14"/>
        <v>358.59985332368387</v>
      </c>
      <c r="E2466" s="31">
        <f t="shared" si="15"/>
        <v>587.25971064961982</v>
      </c>
      <c r="F2466" s="16">
        <f t="shared" si="0"/>
        <v>945.85956397330369</v>
      </c>
      <c r="G2466" s="16">
        <f t="shared" si="1"/>
        <v>14.20878669489203</v>
      </c>
      <c r="H2466" s="17">
        <f t="shared" si="2"/>
        <v>6.1855670103092786E-2</v>
      </c>
      <c r="I2466" s="15">
        <v>12.89</v>
      </c>
      <c r="J2466" s="32">
        <f t="shared" si="16"/>
        <v>1.0030447666593734</v>
      </c>
      <c r="K2466" s="72">
        <f t="shared" ca="1" si="83"/>
        <v>167.14837864785517</v>
      </c>
      <c r="L2466" s="16">
        <v>167.320007</v>
      </c>
      <c r="M2466" s="21">
        <f t="shared" ca="1" si="84"/>
        <v>-1.0257491331854658E-3</v>
      </c>
      <c r="N2466" s="72"/>
      <c r="O2466" s="16"/>
      <c r="P2466" s="21"/>
      <c r="Q2466" s="33">
        <f t="shared" si="17"/>
        <v>0.99695523334062675</v>
      </c>
      <c r="R2466" s="5">
        <f t="shared" ca="1" si="109"/>
        <v>35.849613727390775</v>
      </c>
      <c r="S2466" s="31">
        <v>34.959999000000003</v>
      </c>
      <c r="T2466" s="75">
        <f t="shared" ca="1" si="110"/>
        <v>2.5446646248209887E-2</v>
      </c>
      <c r="U2466" s="5">
        <f t="shared" ca="1" si="122"/>
        <v>68.039938362751982</v>
      </c>
      <c r="V2466" s="85">
        <v>68.59</v>
      </c>
      <c r="W2466" s="36">
        <f t="shared" ca="1" si="123"/>
        <v>-8.0195602456337792E-3</v>
      </c>
      <c r="X2466" s="32">
        <f t="shared" si="18"/>
        <v>1.0060895333187465</v>
      </c>
      <c r="Y2466" s="72">
        <f t="shared" ca="1" si="124"/>
        <v>8200.671169195386</v>
      </c>
      <c r="Z2466" s="16">
        <v>8075.0003839999999</v>
      </c>
      <c r="AA2466" s="36">
        <f t="shared" ca="1" si="125"/>
        <v>1.5562944794949261E-2</v>
      </c>
      <c r="AB2466" s="72"/>
      <c r="AC2466" s="16"/>
      <c r="AD2466" s="36"/>
      <c r="AE2466" s="34">
        <f t="shared" si="152"/>
        <v>8</v>
      </c>
      <c r="AH2466" s="25" t="str">
        <f t="shared" ca="1" si="7"/>
        <v>-</v>
      </c>
      <c r="AI2466" s="15">
        <f t="shared" ca="1" si="8"/>
        <v>14.526928922591399</v>
      </c>
      <c r="AJ2466" s="15">
        <f t="shared" ca="1" si="9"/>
        <v>14.43073085889317</v>
      </c>
      <c r="AK2466" s="17">
        <f t="shared" ca="1" si="10"/>
        <v>5.6712434985784356E-2</v>
      </c>
      <c r="AL2466" s="17">
        <f t="shared" ca="1" si="11"/>
        <v>5.7229341745212076E-2</v>
      </c>
      <c r="AM2466" s="26">
        <f t="shared" ca="1" si="12"/>
        <v>1</v>
      </c>
      <c r="AN2466" s="26">
        <f t="shared" ca="1" si="13"/>
        <v>0</v>
      </c>
      <c r="AO2466" s="25">
        <f t="shared" si="20"/>
        <v>0</v>
      </c>
      <c r="AP2466" s="26">
        <f t="shared" si="21"/>
        <v>0</v>
      </c>
      <c r="AQ2466" s="25">
        <f t="shared" si="22"/>
        <v>0</v>
      </c>
      <c r="AR2466" s="26">
        <f t="shared" si="23"/>
        <v>1</v>
      </c>
      <c r="AT2466" s="74"/>
      <c r="AU2466">
        <f t="shared" si="121"/>
        <v>40375.001920000002</v>
      </c>
      <c r="AY2466">
        <v>1615</v>
      </c>
      <c r="AZ2466">
        <v>1789.9999999999998</v>
      </c>
      <c r="BA2466">
        <f t="shared" si="107"/>
        <v>17899.999999999996</v>
      </c>
      <c r="BL2466" s="16">
        <v>7.16</v>
      </c>
      <c r="BM2466">
        <f t="shared" si="108"/>
        <v>71.599999999999994</v>
      </c>
    </row>
    <row r="2467" spans="1:65" x14ac:dyDescent="0.2">
      <c r="A2467" s="44">
        <v>41649</v>
      </c>
      <c r="B2467" s="45">
        <v>13.25</v>
      </c>
      <c r="C2467" s="54">
        <v>14.3</v>
      </c>
      <c r="D2467" s="31">
        <f t="shared" si="14"/>
        <v>313.77487165822339</v>
      </c>
      <c r="E2467" s="31">
        <f t="shared" si="15"/>
        <v>629.31201303680439</v>
      </c>
      <c r="F2467" s="31">
        <f t="shared" si="0"/>
        <v>943.08688469502772</v>
      </c>
      <c r="G2467" s="31">
        <f t="shared" si="1"/>
        <v>13.950654016519724</v>
      </c>
      <c r="H2467" s="55">
        <f t="shared" si="2"/>
        <v>7.3426573426573438E-2</v>
      </c>
      <c r="I2467" s="82">
        <v>12.14</v>
      </c>
      <c r="J2467" s="32">
        <f t="shared" si="16"/>
        <v>0.9789547528837631</v>
      </c>
      <c r="K2467" s="72">
        <f t="shared" ca="1" si="83"/>
        <v>163.62402881838437</v>
      </c>
      <c r="L2467" s="31">
        <v>163.36000100000001</v>
      </c>
      <c r="M2467" s="21">
        <f t="shared" ca="1" si="84"/>
        <v>1.6162329625864986E-3</v>
      </c>
      <c r="N2467" s="72"/>
      <c r="O2467" s="16"/>
      <c r="P2467" s="21"/>
      <c r="Q2467" s="33">
        <f t="shared" si="17"/>
        <v>1.0210452471162368</v>
      </c>
      <c r="R2467" s="5">
        <f t="shared" ca="1" si="109"/>
        <v>36.602552829570143</v>
      </c>
      <c r="S2467" s="31">
        <v>35.770000000000003</v>
      </c>
      <c r="T2467" s="75">
        <f t="shared" ca="1" si="110"/>
        <v>2.3275169962821925E-2</v>
      </c>
      <c r="U2467" s="5">
        <f t="shared" ca="1" si="122"/>
        <v>69.469477280286341</v>
      </c>
      <c r="V2467" s="85">
        <v>70.2</v>
      </c>
      <c r="W2467" s="36">
        <f t="shared" ca="1" si="123"/>
        <v>-1.040630654862766E-2</v>
      </c>
      <c r="X2467" s="32">
        <f t="shared" si="18"/>
        <v>0.95790950576752631</v>
      </c>
      <c r="Y2467" s="72">
        <f t="shared" ca="1" si="124"/>
        <v>7854.9838715463493</v>
      </c>
      <c r="Z2467" s="16">
        <v>7705.0003660000002</v>
      </c>
      <c r="AA2467" s="36">
        <f t="shared" ca="1" si="125"/>
        <v>1.9465736329901309E-2</v>
      </c>
      <c r="AB2467" s="72"/>
      <c r="AC2467" s="16"/>
      <c r="AD2467" s="36"/>
      <c r="AE2467" s="81">
        <f t="shared" si="152"/>
        <v>7</v>
      </c>
      <c r="AH2467" s="25" t="str">
        <f t="shared" ca="1" si="7"/>
        <v>-</v>
      </c>
      <c r="AI2467" s="15">
        <f t="shared" ca="1" si="8"/>
        <v>14.49685710398491</v>
      </c>
      <c r="AJ2467" s="15">
        <f t="shared" ca="1" si="9"/>
        <v>14.421644626581779</v>
      </c>
      <c r="AK2467" s="17">
        <f t="shared" ca="1" si="10"/>
        <v>5.9537129670944156E-2</v>
      </c>
      <c r="AL2467" s="17">
        <f t="shared" ca="1" si="11"/>
        <v>6.4632007407524034E-2</v>
      </c>
      <c r="AM2467" s="26">
        <f t="shared" ca="1" si="12"/>
        <v>1</v>
      </c>
      <c r="AN2467" s="26">
        <f t="shared" ca="1" si="13"/>
        <v>0</v>
      </c>
      <c r="AO2467" s="25">
        <f t="shared" si="20"/>
        <v>0</v>
      </c>
      <c r="AP2467" s="26">
        <f t="shared" si="21"/>
        <v>0</v>
      </c>
      <c r="AQ2467" s="25">
        <f t="shared" si="22"/>
        <v>0</v>
      </c>
      <c r="AR2467" s="26">
        <f t="shared" si="23"/>
        <v>1</v>
      </c>
      <c r="AT2467" s="74"/>
      <c r="AU2467">
        <f t="shared" si="121"/>
        <v>38525.001830000001</v>
      </c>
      <c r="AY2467">
        <v>1541</v>
      </c>
      <c r="AZ2467">
        <v>1705</v>
      </c>
      <c r="BA2467">
        <f t="shared" si="107"/>
        <v>17050</v>
      </c>
      <c r="BL2467" s="16">
        <v>6.82</v>
      </c>
      <c r="BM2467">
        <f t="shared" si="108"/>
        <v>68.2</v>
      </c>
    </row>
    <row r="2468" spans="1:65" x14ac:dyDescent="0.2">
      <c r="A2468" s="40">
        <v>41652</v>
      </c>
      <c r="B2468" s="13">
        <v>13.8</v>
      </c>
      <c r="C2468" s="14">
        <v>14.55</v>
      </c>
      <c r="D2468" s="31">
        <f t="shared" si="14"/>
        <v>268.94988999276291</v>
      </c>
      <c r="E2468" s="31">
        <f t="shared" si="15"/>
        <v>670.84564989466116</v>
      </c>
      <c r="F2468" s="16">
        <f t="shared" si="0"/>
        <v>939.79553988742407</v>
      </c>
      <c r="G2468" s="16">
        <f t="shared" si="1"/>
        <v>14.335365636531181</v>
      </c>
      <c r="H2468" s="17">
        <f t="shared" si="2"/>
        <v>5.1546391752577359E-2</v>
      </c>
      <c r="I2468" s="15">
        <v>13.28</v>
      </c>
      <c r="J2468" s="32">
        <f t="shared" si="16"/>
        <v>1.0239903896649423</v>
      </c>
      <c r="K2468" s="72">
        <f t="shared" ca="1" si="83"/>
        <v>167.54260237363184</v>
      </c>
      <c r="L2468" s="16">
        <v>169.240005</v>
      </c>
      <c r="M2468" s="21">
        <f t="shared" ca="1" si="84"/>
        <v>-1.0029559065353133E-2</v>
      </c>
      <c r="N2468" s="72"/>
      <c r="O2468" s="16"/>
      <c r="P2468" s="21"/>
      <c r="Q2468" s="33">
        <f t="shared" si="17"/>
        <v>0.97600961033505784</v>
      </c>
      <c r="R2468" s="5">
        <f t="shared" ca="1" si="109"/>
        <v>35.722955091133407</v>
      </c>
      <c r="S2468" s="31">
        <v>34.5</v>
      </c>
      <c r="T2468" s="75">
        <f t="shared" ca="1" si="110"/>
        <v>3.5447973656040792E-2</v>
      </c>
      <c r="U2468" s="5">
        <f t="shared" ca="1" si="122"/>
        <v>67.800556189622029</v>
      </c>
      <c r="V2468" s="85">
        <v>67.760000000000005</v>
      </c>
      <c r="W2468" s="36">
        <f t="shared" ca="1" si="123"/>
        <v>5.9852700150565894E-4</v>
      </c>
      <c r="X2468" s="32">
        <f t="shared" si="18"/>
        <v>1.0479807793298843</v>
      </c>
      <c r="Y2468" s="72">
        <f t="shared" ca="1" si="124"/>
        <v>8231.3303540570359</v>
      </c>
      <c r="Z2468" s="16">
        <v>8260.0003919999999</v>
      </c>
      <c r="AA2468" s="36">
        <f t="shared" ca="1" si="125"/>
        <v>-3.4709487387835432E-3</v>
      </c>
      <c r="AB2468" s="72"/>
      <c r="AC2468" s="16"/>
      <c r="AD2468" s="36"/>
      <c r="AE2468" s="34">
        <f t="shared" si="152"/>
        <v>6</v>
      </c>
      <c r="AH2468" s="25" t="str">
        <f t="shared" ca="1" si="7"/>
        <v>-</v>
      </c>
      <c r="AI2468" s="15">
        <f t="shared" ca="1" si="8"/>
        <v>14.451107368065626</v>
      </c>
      <c r="AJ2468" s="15">
        <f t="shared" ca="1" si="9"/>
        <v>14.419271985937419</v>
      </c>
      <c r="AK2468" s="17">
        <f t="shared" ca="1" si="10"/>
        <v>5.8620364985411753E-2</v>
      </c>
      <c r="AL2468" s="17">
        <f t="shared" ca="1" si="11"/>
        <v>6.3633399657333445E-2</v>
      </c>
      <c r="AM2468" s="26">
        <f t="shared" ca="1" si="12"/>
        <v>1</v>
      </c>
      <c r="AN2468" s="26">
        <f t="shared" ca="1" si="13"/>
        <v>0</v>
      </c>
      <c r="AO2468" s="25">
        <f t="shared" si="20"/>
        <v>0</v>
      </c>
      <c r="AP2468" s="26">
        <f t="shared" si="21"/>
        <v>0</v>
      </c>
      <c r="AQ2468" s="25">
        <f t="shared" si="22"/>
        <v>0</v>
      </c>
      <c r="AR2468" s="26">
        <f t="shared" si="23"/>
        <v>1</v>
      </c>
      <c r="AT2468" s="74"/>
      <c r="AU2468">
        <f t="shared" si="121"/>
        <v>41300.001960000001</v>
      </c>
      <c r="AY2468">
        <v>1652</v>
      </c>
      <c r="AZ2468">
        <v>1827.4999999999998</v>
      </c>
      <c r="BA2468">
        <f t="shared" si="107"/>
        <v>18274.999999999996</v>
      </c>
      <c r="BL2468" s="16">
        <v>7.31</v>
      </c>
      <c r="BM2468">
        <f t="shared" si="108"/>
        <v>73.099999999999994</v>
      </c>
    </row>
    <row r="2469" spans="1:65" x14ac:dyDescent="0.2">
      <c r="A2469" s="44">
        <v>41653</v>
      </c>
      <c r="B2469" s="45">
        <v>13.1</v>
      </c>
      <c r="C2469" s="54">
        <v>14.1</v>
      </c>
      <c r="D2469" s="31">
        <f t="shared" si="14"/>
        <v>224.12490832730242</v>
      </c>
      <c r="E2469" s="31">
        <f t="shared" si="15"/>
        <v>713.36006549489173</v>
      </c>
      <c r="F2469" s="31">
        <f t="shared" si="0"/>
        <v>937.48497382219421</v>
      </c>
      <c r="G2469" s="31">
        <f t="shared" si="1"/>
        <v>13.860929599315572</v>
      </c>
      <c r="H2469" s="55">
        <f t="shared" si="2"/>
        <v>7.0921985815602828E-2</v>
      </c>
      <c r="I2469" s="82">
        <v>12.28</v>
      </c>
      <c r="J2469" s="32">
        <f t="shared" si="16"/>
        <v>0.96452728819661471</v>
      </c>
      <c r="K2469" s="72">
        <f t="shared" ca="1" si="83"/>
        <v>161.59282384062737</v>
      </c>
      <c r="L2469" s="31">
        <v>162.479996</v>
      </c>
      <c r="M2469" s="21">
        <f t="shared" ca="1" si="84"/>
        <v>-5.4601931389303146E-3</v>
      </c>
      <c r="N2469" s="72"/>
      <c r="O2469" s="16"/>
      <c r="P2469" s="21"/>
      <c r="Q2469" s="33">
        <f t="shared" si="17"/>
        <v>1.0354727118033853</v>
      </c>
      <c r="R2469" s="5">
        <f t="shared" ca="1" si="109"/>
        <v>36.988604221048021</v>
      </c>
      <c r="S2469" s="31">
        <v>35.919998</v>
      </c>
      <c r="T2469" s="75">
        <f t="shared" ca="1" si="110"/>
        <v>2.9749618055324546E-2</v>
      </c>
      <c r="U2469" s="5">
        <f t="shared" ca="1" si="122"/>
        <v>70.203222259425118</v>
      </c>
      <c r="V2469" s="85">
        <v>70.459999999999994</v>
      </c>
      <c r="W2469" s="36">
        <f t="shared" ca="1" si="123"/>
        <v>-3.6443051458256558E-3</v>
      </c>
      <c r="X2469" s="32">
        <f t="shared" si="18"/>
        <v>0.92905457639322953</v>
      </c>
      <c r="Y2469" s="72">
        <f t="shared" ca="1" si="124"/>
        <v>7646.8518388636621</v>
      </c>
      <c r="Z2469" s="16">
        <v>7585.00036</v>
      </c>
      <c r="AA2469" s="36">
        <f t="shared" ca="1" si="125"/>
        <v>8.1544463978986716E-3</v>
      </c>
      <c r="AB2469" s="72"/>
      <c r="AC2469" s="16"/>
      <c r="AD2469" s="36"/>
      <c r="AE2469" s="81">
        <f t="shared" si="152"/>
        <v>5</v>
      </c>
      <c r="AH2469" s="25" t="str">
        <f t="shared" ca="1" si="7"/>
        <v>-</v>
      </c>
      <c r="AI2469" s="15">
        <f t="shared" ca="1" si="8"/>
        <v>14.374124428365819</v>
      </c>
      <c r="AJ2469" s="15">
        <f t="shared" ca="1" si="9"/>
        <v>14.407265432459598</v>
      </c>
      <c r="AK2469" s="17">
        <f t="shared" ca="1" si="10"/>
        <v>6.0836176180667591E-2</v>
      </c>
      <c r="AL2469" s="17">
        <f t="shared" ca="1" si="11"/>
        <v>6.3458651975936808E-2</v>
      </c>
      <c r="AM2469" s="26">
        <f t="shared" ca="1" si="12"/>
        <v>0</v>
      </c>
      <c r="AN2469" s="26">
        <f t="shared" ca="1" si="13"/>
        <v>0</v>
      </c>
      <c r="AO2469" s="25">
        <f t="shared" si="20"/>
        <v>0</v>
      </c>
      <c r="AP2469" s="26">
        <f t="shared" si="21"/>
        <v>0</v>
      </c>
      <c r="AQ2469" s="25">
        <f t="shared" si="22"/>
        <v>0</v>
      </c>
      <c r="AR2469" s="26">
        <f t="shared" si="23"/>
        <v>1</v>
      </c>
      <c r="AT2469" s="74"/>
      <c r="AU2469">
        <f t="shared" si="121"/>
        <v>37925.001799999998</v>
      </c>
      <c r="AY2469">
        <v>1517</v>
      </c>
      <c r="AZ2469">
        <v>1675</v>
      </c>
      <c r="BA2469">
        <f t="shared" si="107"/>
        <v>16750</v>
      </c>
      <c r="BL2469" s="16">
        <v>6.7</v>
      </c>
      <c r="BM2469">
        <f t="shared" si="108"/>
        <v>67</v>
      </c>
    </row>
    <row r="2470" spans="1:65" x14ac:dyDescent="0.2">
      <c r="A2470" s="40">
        <v>41654</v>
      </c>
      <c r="B2470" s="13">
        <v>13.15</v>
      </c>
      <c r="C2470" s="14">
        <v>14.15</v>
      </c>
      <c r="D2470" s="31">
        <f t="shared" si="14"/>
        <v>179.29992666184194</v>
      </c>
      <c r="E2470" s="31">
        <f t="shared" si="15"/>
        <v>755.00597044648975</v>
      </c>
      <c r="F2470" s="16">
        <f t="shared" si="0"/>
        <v>934.30589710833169</v>
      </c>
      <c r="G2470" s="16">
        <f t="shared" si="1"/>
        <v>13.958092909167357</v>
      </c>
      <c r="H2470" s="17">
        <f t="shared" si="2"/>
        <v>7.0671378091872739E-2</v>
      </c>
      <c r="I2470" s="15">
        <v>12.28</v>
      </c>
      <c r="J2470" s="32">
        <f t="shared" si="16"/>
        <v>1.0035950291910289</v>
      </c>
      <c r="K2470" s="72">
        <f t="shared" ca="1" si="83"/>
        <v>162.16714326037328</v>
      </c>
      <c r="L2470" s="16">
        <v>163.240005</v>
      </c>
      <c r="M2470" s="21">
        <f t="shared" ca="1" si="84"/>
        <v>-6.5722966599193432E-3</v>
      </c>
      <c r="N2470" s="72"/>
      <c r="O2470" s="16"/>
      <c r="P2470" s="21"/>
      <c r="Q2470" s="33">
        <f t="shared" si="17"/>
        <v>0.99640497080897106</v>
      </c>
      <c r="R2470" s="5">
        <f t="shared" ca="1" si="109"/>
        <v>36.854093752102173</v>
      </c>
      <c r="S2470" s="16">
        <v>35.790000999999997</v>
      </c>
      <c r="T2470" s="75">
        <f t="shared" ca="1" si="110"/>
        <v>2.9731565307924319E-2</v>
      </c>
      <c r="U2470" s="5">
        <f t="shared" ca="1" si="122"/>
        <v>69.948444828791949</v>
      </c>
      <c r="V2470" s="85">
        <v>70.239999999999995</v>
      </c>
      <c r="W2470" s="36">
        <f t="shared" ca="1" si="123"/>
        <v>-4.1508424146931349E-3</v>
      </c>
      <c r="X2470" s="32">
        <f t="shared" si="18"/>
        <v>1.0071900583820579</v>
      </c>
      <c r="Y2470" s="72">
        <f t="shared" ca="1" si="124"/>
        <v>7701.3262682778413</v>
      </c>
      <c r="Z2470" s="16">
        <v>7660.0003640000004</v>
      </c>
      <c r="AA2470" s="36">
        <f t="shared" ca="1" si="125"/>
        <v>5.3950264117560414E-3</v>
      </c>
      <c r="AB2470" s="72"/>
      <c r="AC2470" s="16"/>
      <c r="AD2470" s="36"/>
      <c r="AE2470" s="34">
        <f t="shared" si="152"/>
        <v>4</v>
      </c>
      <c r="AH2470" s="25" t="str">
        <f t="shared" ca="1" si="7"/>
        <v>-</v>
      </c>
      <c r="AI2470" s="15">
        <f t="shared" ca="1" si="8"/>
        <v>14.300700281183316</v>
      </c>
      <c r="AJ2470" s="15">
        <f t="shared" ca="1" si="9"/>
        <v>14.398046991613056</v>
      </c>
      <c r="AK2470" s="17">
        <f t="shared" ca="1" si="10"/>
        <v>6.3387518896095063E-2</v>
      </c>
      <c r="AL2470" s="17">
        <f t="shared" ca="1" si="11"/>
        <v>6.3830305663313158E-2</v>
      </c>
      <c r="AM2470" s="26">
        <f t="shared" ca="1" si="12"/>
        <v>0</v>
      </c>
      <c r="AN2470" s="26">
        <f t="shared" ca="1" si="13"/>
        <v>0</v>
      </c>
      <c r="AO2470" s="25">
        <f t="shared" si="20"/>
        <v>0</v>
      </c>
      <c r="AP2470" s="26">
        <f t="shared" si="21"/>
        <v>0</v>
      </c>
      <c r="AQ2470" s="25">
        <f t="shared" si="22"/>
        <v>0</v>
      </c>
      <c r="AR2470" s="26">
        <f t="shared" si="23"/>
        <v>1</v>
      </c>
      <c r="AT2470" s="74"/>
      <c r="AU2470">
        <f t="shared" si="121"/>
        <v>38300.001820000005</v>
      </c>
      <c r="AY2470">
        <v>1532</v>
      </c>
      <c r="AZ2470">
        <v>1689.9999999999998</v>
      </c>
      <c r="BA2470">
        <f t="shared" si="107"/>
        <v>16899.999999999996</v>
      </c>
      <c r="BL2470" s="16">
        <v>6.76</v>
      </c>
      <c r="BM2470">
        <f t="shared" si="108"/>
        <v>67.599999999999994</v>
      </c>
    </row>
    <row r="2471" spans="1:65" x14ac:dyDescent="0.2">
      <c r="A2471" s="40">
        <v>41655</v>
      </c>
      <c r="B2471" s="13">
        <v>13.45</v>
      </c>
      <c r="C2471" s="14">
        <v>14.3</v>
      </c>
      <c r="D2471" s="31">
        <f t="shared" si="14"/>
        <v>134.47494499638145</v>
      </c>
      <c r="E2471" s="31">
        <f t="shared" si="15"/>
        <v>796.66310888470923</v>
      </c>
      <c r="F2471" s="16">
        <f t="shared" si="0"/>
        <v>931.13805388109063</v>
      </c>
      <c r="G2471" s="16">
        <f t="shared" si="1"/>
        <v>14.177243011634536</v>
      </c>
      <c r="H2471" s="17">
        <f t="shared" si="2"/>
        <v>5.9440559440559482E-2</v>
      </c>
      <c r="I2471" s="15">
        <v>12.53</v>
      </c>
      <c r="J2471" s="32">
        <f t="shared" si="16"/>
        <v>1.0122567575051573</v>
      </c>
      <c r="K2471" s="72">
        <f t="shared" ca="1" si="83"/>
        <v>164.14809434889881</v>
      </c>
      <c r="L2471" s="16">
        <v>163.91999799999999</v>
      </c>
      <c r="M2471" s="21">
        <f t="shared" ca="1" si="84"/>
        <v>1.391510198156642E-3</v>
      </c>
      <c r="N2471" s="72"/>
      <c r="O2471" s="16"/>
      <c r="P2471" s="21"/>
      <c r="Q2471" s="33">
        <f t="shared" si="17"/>
        <v>0.98774324249484269</v>
      </c>
      <c r="R2471" s="5">
        <f t="shared" ca="1" si="109"/>
        <v>36.400865586550431</v>
      </c>
      <c r="S2471" s="16">
        <v>35.57</v>
      </c>
      <c r="T2471" s="75">
        <f t="shared" ca="1" si="110"/>
        <v>2.3358605188373086E-2</v>
      </c>
      <c r="U2471" s="5">
        <f t="shared" ca="1" si="122"/>
        <v>69.088738338788204</v>
      </c>
      <c r="V2471" s="85">
        <v>69.88</v>
      </c>
      <c r="W2471" s="36">
        <f t="shared" ca="1" si="123"/>
        <v>-1.1323149130105776E-2</v>
      </c>
      <c r="X2471" s="32">
        <f t="shared" si="18"/>
        <v>1.0245135150103146</v>
      </c>
      <c r="Y2471" s="72">
        <f t="shared" ca="1" si="124"/>
        <v>7889.5935723323419</v>
      </c>
      <c r="Z2471" s="16">
        <v>7720.0003669999996</v>
      </c>
      <c r="AA2471" s="36">
        <f t="shared" ca="1" si="125"/>
        <v>2.1968030734465668E-2</v>
      </c>
      <c r="AB2471" s="72"/>
      <c r="AC2471" s="16"/>
      <c r="AD2471" s="36"/>
      <c r="AE2471" s="34">
        <f t="shared" si="152"/>
        <v>3</v>
      </c>
      <c r="AH2471" s="25" t="str">
        <f t="shared" ca="1" si="7"/>
        <v>-</v>
      </c>
      <c r="AI2471" s="15">
        <f t="shared" ca="1" si="8"/>
        <v>14.225005777562744</v>
      </c>
      <c r="AJ2471" s="15">
        <f t="shared" ca="1" si="9"/>
        <v>14.398214317389904</v>
      </c>
      <c r="AK2471" s="17">
        <f t="shared" ca="1" si="10"/>
        <v>6.4643759771713105E-2</v>
      </c>
      <c r="AL2471" s="17">
        <f t="shared" ca="1" si="11"/>
        <v>6.2962007295014805E-2</v>
      </c>
      <c r="AM2471" s="26">
        <f t="shared" ca="1" si="12"/>
        <v>0</v>
      </c>
      <c r="AN2471" s="26">
        <f t="shared" ca="1" si="13"/>
        <v>1</v>
      </c>
      <c r="AO2471" s="25">
        <f t="shared" si="20"/>
        <v>0</v>
      </c>
      <c r="AP2471" s="26">
        <f t="shared" si="21"/>
        <v>0</v>
      </c>
      <c r="AQ2471" s="25">
        <f t="shared" si="22"/>
        <v>0</v>
      </c>
      <c r="AR2471" s="26">
        <f t="shared" si="23"/>
        <v>1</v>
      </c>
      <c r="AT2471" s="74"/>
      <c r="AU2471">
        <f t="shared" si="121"/>
        <v>38600.001834999995</v>
      </c>
      <c r="AY2471">
        <v>1544</v>
      </c>
      <c r="AZ2471">
        <v>1710.0000000000002</v>
      </c>
      <c r="BA2471">
        <f t="shared" si="107"/>
        <v>17100.000000000004</v>
      </c>
      <c r="BL2471" s="16">
        <v>6.84</v>
      </c>
      <c r="BM2471">
        <f t="shared" si="108"/>
        <v>68.400000000000006</v>
      </c>
    </row>
    <row r="2472" spans="1:65" x14ac:dyDescent="0.2">
      <c r="A2472" s="40">
        <v>41656</v>
      </c>
      <c r="B2472" s="13">
        <v>13.45</v>
      </c>
      <c r="C2472" s="14">
        <v>14.25</v>
      </c>
      <c r="D2472" s="31">
        <f t="shared" si="14"/>
        <v>89.649963330920968</v>
      </c>
      <c r="E2472" s="31">
        <f t="shared" si="15"/>
        <v>838.82366856306191</v>
      </c>
      <c r="F2472" s="16">
        <f t="shared" si="0"/>
        <v>928.47363189398288</v>
      </c>
      <c r="G2472" s="16">
        <f t="shared" si="1"/>
        <v>14.172754973107383</v>
      </c>
      <c r="H2472" s="17">
        <f t="shared" si="2"/>
        <v>5.6140350877193046E-2</v>
      </c>
      <c r="I2472" s="15">
        <v>12.44</v>
      </c>
      <c r="J2472" s="32">
        <f t="shared" si="16"/>
        <v>0.99682287120237134</v>
      </c>
      <c r="K2472" s="72">
        <f t="shared" ca="1" si="83"/>
        <v>163.61990398368681</v>
      </c>
      <c r="L2472" s="16">
        <v>164.520004</v>
      </c>
      <c r="M2472" s="21">
        <f t="shared" ca="1" si="84"/>
        <v>-5.4710673135723309E-3</v>
      </c>
      <c r="N2472" s="72"/>
      <c r="O2472" s="16"/>
      <c r="P2472" s="21"/>
      <c r="Q2472" s="33">
        <f t="shared" si="17"/>
        <v>1.0031771287976288</v>
      </c>
      <c r="R2472" s="5">
        <f t="shared" ca="1" si="109"/>
        <v>36.514994594841724</v>
      </c>
      <c r="S2472" s="16">
        <v>35.529998999999997</v>
      </c>
      <c r="T2472" s="75">
        <f t="shared" ca="1" si="110"/>
        <v>2.7722927738943297E-2</v>
      </c>
      <c r="U2472" s="5">
        <f t="shared" ca="1" si="122"/>
        <v>69.305869361252704</v>
      </c>
      <c r="V2472" s="85">
        <v>69.75</v>
      </c>
      <c r="W2472" s="36">
        <f t="shared" ca="1" si="123"/>
        <v>-6.367464354799947E-3</v>
      </c>
      <c r="X2472" s="32">
        <f t="shared" si="18"/>
        <v>0.99364574240474257</v>
      </c>
      <c r="Y2472" s="72">
        <f t="shared" ca="1" si="124"/>
        <v>7838.9451229819679</v>
      </c>
      <c r="Z2472" s="16">
        <v>7770.0003690000003</v>
      </c>
      <c r="AA2472" s="36">
        <f t="shared" ca="1" si="125"/>
        <v>8.8731982892866646E-3</v>
      </c>
      <c r="AB2472" s="72"/>
      <c r="AC2472" s="16"/>
      <c r="AD2472" s="36"/>
      <c r="AE2472" s="34">
        <f t="shared" si="152"/>
        <v>2</v>
      </c>
      <c r="AH2472" s="25" t="str">
        <f t="shared" ca="1" si="7"/>
        <v>-</v>
      </c>
      <c r="AI2472" s="15">
        <f t="shared" ca="1" si="8"/>
        <v>14.157553947375694</v>
      </c>
      <c r="AJ2472" s="15">
        <f t="shared" ca="1" si="9"/>
        <v>14.397205668671809</v>
      </c>
      <c r="AK2472" s="17">
        <f t="shared" ca="1" si="10"/>
        <v>6.3691206567396477E-2</v>
      </c>
      <c r="AL2472" s="17">
        <f t="shared" ca="1" si="11"/>
        <v>6.13337929234695E-2</v>
      </c>
      <c r="AM2472" s="26">
        <f t="shared" ca="1" si="12"/>
        <v>0</v>
      </c>
      <c r="AN2472" s="26">
        <f t="shared" ca="1" si="13"/>
        <v>1</v>
      </c>
      <c r="AO2472" s="25">
        <f t="shared" si="20"/>
        <v>0</v>
      </c>
      <c r="AP2472" s="26">
        <f t="shared" si="21"/>
        <v>0</v>
      </c>
      <c r="AQ2472" s="25">
        <f t="shared" si="22"/>
        <v>0</v>
      </c>
      <c r="AR2472" s="26">
        <f t="shared" si="23"/>
        <v>1</v>
      </c>
      <c r="AT2472" s="74"/>
      <c r="AU2472">
        <f t="shared" si="121"/>
        <v>38850.001844999999</v>
      </c>
      <c r="AY2472">
        <v>1554</v>
      </c>
      <c r="AZ2472">
        <v>1707.5</v>
      </c>
      <c r="BA2472">
        <f t="shared" si="107"/>
        <v>17075</v>
      </c>
      <c r="BL2472" s="16">
        <v>6.83</v>
      </c>
      <c r="BM2472">
        <f t="shared" si="108"/>
        <v>68.3</v>
      </c>
    </row>
    <row r="2473" spans="1:65" x14ac:dyDescent="0.2">
      <c r="A2473" s="44">
        <v>41660</v>
      </c>
      <c r="B2473" s="45">
        <v>13.25</v>
      </c>
      <c r="C2473" s="54">
        <v>14.1</v>
      </c>
      <c r="D2473" s="31">
        <f t="shared" si="14"/>
        <v>44.824981665460484</v>
      </c>
      <c r="E2473" s="31">
        <f t="shared" si="15"/>
        <v>881.13216002975969</v>
      </c>
      <c r="F2473" s="31">
        <f t="shared" si="0"/>
        <v>925.95714169522012</v>
      </c>
      <c r="G2473" s="31">
        <f t="shared" si="1"/>
        <v>14.058852054053078</v>
      </c>
      <c r="H2473" s="55">
        <f t="shared" si="2"/>
        <v>6.0283687943262443E-2</v>
      </c>
      <c r="I2473" s="82">
        <v>12.87</v>
      </c>
      <c r="J2473" s="32">
        <f t="shared" si="16"/>
        <v>0.98927467845131678</v>
      </c>
      <c r="K2473" s="72">
        <f t="shared" ca="1" si="83"/>
        <v>161.85842898885051</v>
      </c>
      <c r="L2473" s="31">
        <v>162.320007</v>
      </c>
      <c r="M2473" s="21">
        <f t="shared" ca="1" si="84"/>
        <v>-2.843629812987246E-3</v>
      </c>
      <c r="N2473" s="72"/>
      <c r="O2473" s="16"/>
      <c r="P2473" s="21"/>
      <c r="Q2473" s="33">
        <f t="shared" si="17"/>
        <v>1.0107253215486831</v>
      </c>
      <c r="R2473" s="5">
        <f t="shared" ca="1" si="109"/>
        <v>36.905092171568469</v>
      </c>
      <c r="S2473" s="31">
        <v>35.959999000000003</v>
      </c>
      <c r="T2473" s="75">
        <f t="shared" ca="1" si="110"/>
        <v>2.628179081897266E-2</v>
      </c>
      <c r="U2473" s="5">
        <f t="shared" ca="1" si="122"/>
        <v>70.046798930746348</v>
      </c>
      <c r="V2473" s="85">
        <v>70.540000000000006</v>
      </c>
      <c r="W2473" s="36">
        <f t="shared" ca="1" si="123"/>
        <v>-6.991792872889961E-3</v>
      </c>
      <c r="X2473" s="32">
        <f t="shared" si="18"/>
        <v>0.97854935690263356</v>
      </c>
      <c r="Y2473" s="72">
        <f t="shared" ca="1" si="124"/>
        <v>7670.2898698798044</v>
      </c>
      <c r="Z2473" s="16">
        <v>7570.00036</v>
      </c>
      <c r="AA2473" s="36">
        <f t="shared" ca="1" si="125"/>
        <v>1.3248283369936911E-2</v>
      </c>
      <c r="AB2473" s="72"/>
      <c r="AC2473" s="16"/>
      <c r="AD2473" s="36"/>
      <c r="AE2473" s="81">
        <f t="shared" si="152"/>
        <v>1</v>
      </c>
      <c r="AH2473" s="25" t="str">
        <f t="shared" ca="1" si="7"/>
        <v>-</v>
      </c>
      <c r="AI2473" s="15">
        <f t="shared" ca="1" si="8"/>
        <v>14.136546902330606</v>
      </c>
      <c r="AJ2473" s="15">
        <f t="shared" ca="1" si="9"/>
        <v>14.387391502116539</v>
      </c>
      <c r="AK2473" s="17">
        <f t="shared" ca="1" si="10"/>
        <v>6.1500725653511314E-2</v>
      </c>
      <c r="AL2473" s="17">
        <f t="shared" ca="1" si="11"/>
        <v>6.036014410957858E-2</v>
      </c>
      <c r="AM2473" s="26">
        <f t="shared" ca="1" si="12"/>
        <v>0</v>
      </c>
      <c r="AN2473" s="26">
        <f t="shared" ca="1" si="13"/>
        <v>1</v>
      </c>
      <c r="AO2473" s="25">
        <f t="shared" si="20"/>
        <v>0</v>
      </c>
      <c r="AP2473" s="26">
        <f t="shared" si="21"/>
        <v>0</v>
      </c>
      <c r="AQ2473" s="25">
        <f t="shared" si="22"/>
        <v>0</v>
      </c>
      <c r="AR2473" s="26">
        <f t="shared" si="23"/>
        <v>1</v>
      </c>
      <c r="AT2473" s="74"/>
      <c r="AU2473">
        <f t="shared" si="121"/>
        <v>37850.001799999998</v>
      </c>
      <c r="AY2473">
        <v>1514</v>
      </c>
      <c r="AZ2473">
        <v>1672.5000000000002</v>
      </c>
      <c r="BA2473">
        <f t="shared" si="107"/>
        <v>16725.000000000004</v>
      </c>
      <c r="BL2473" s="16">
        <v>6.69</v>
      </c>
      <c r="BM2473">
        <f t="shared" si="108"/>
        <v>66.900000000000006</v>
      </c>
    </row>
    <row r="2474" spans="1:65" x14ac:dyDescent="0.2">
      <c r="A2474" s="47">
        <v>41661</v>
      </c>
      <c r="B2474" s="45">
        <v>13.85</v>
      </c>
      <c r="C2474" s="54">
        <v>14.8</v>
      </c>
      <c r="D2474" s="31">
        <f t="shared" si="14"/>
        <v>923.25492648843715</v>
      </c>
      <c r="E2474" s="31">
        <f t="shared" si="15"/>
        <v>0</v>
      </c>
      <c r="F2474" s="31">
        <f t="shared" si="0"/>
        <v>923.25492648843715</v>
      </c>
      <c r="G2474" s="31">
        <f t="shared" si="1"/>
        <v>13.85</v>
      </c>
      <c r="H2474" s="55">
        <f t="shared" si="2"/>
        <v>6.4189189189189255E-2</v>
      </c>
      <c r="I2474" s="82">
        <v>12.84</v>
      </c>
      <c r="J2474" s="32">
        <f t="shared" si="16"/>
        <v>0.98226950354609943</v>
      </c>
      <c r="K2474" s="72">
        <f t="shared" ca="1" si="83"/>
        <v>158.98211704103855</v>
      </c>
      <c r="L2474" s="31">
        <v>159.88000500000001</v>
      </c>
      <c r="M2474" s="21">
        <f t="shared" ca="1" si="84"/>
        <v>-5.6160115766912943E-3</v>
      </c>
      <c r="N2474" s="72"/>
      <c r="O2474" s="16"/>
      <c r="P2474" s="21"/>
      <c r="Q2474" s="33">
        <f t="shared" si="17"/>
        <v>1.0177304964539005</v>
      </c>
      <c r="R2474" s="5">
        <f t="shared" ca="1" si="109"/>
        <v>37.557873100668111</v>
      </c>
      <c r="S2474" s="31">
        <v>36.5</v>
      </c>
      <c r="T2474" s="75">
        <f t="shared" ca="1" si="110"/>
        <v>2.8982824675838657E-2</v>
      </c>
      <c r="U2474" s="5">
        <f t="shared" ca="1" si="122"/>
        <v>71.286322849086886</v>
      </c>
      <c r="V2474" s="85">
        <v>71.63</v>
      </c>
      <c r="W2474" s="36">
        <f t="shared" ca="1" si="123"/>
        <v>-4.7979498940822164E-3</v>
      </c>
      <c r="X2474" s="32">
        <f t="shared" si="18"/>
        <v>0.96453900709219886</v>
      </c>
      <c r="Y2474" s="72">
        <f t="shared" ca="1" si="124"/>
        <v>7397.8068703333502</v>
      </c>
      <c r="Z2474" s="16">
        <v>7350.0003489999999</v>
      </c>
      <c r="AA2474" s="36">
        <f t="shared" ca="1" si="125"/>
        <v>6.5042883079392691E-3</v>
      </c>
      <c r="AB2474" s="72"/>
      <c r="AC2474" s="16"/>
      <c r="AD2474" s="36"/>
      <c r="AE2474" s="1">
        <v>19</v>
      </c>
      <c r="AH2474" s="25" t="str">
        <f t="shared" ca="1" si="7"/>
        <v>-</v>
      </c>
      <c r="AI2474" s="15">
        <f t="shared" ca="1" si="8"/>
        <v>14.105647229750829</v>
      </c>
      <c r="AJ2474" s="15">
        <f t="shared" ca="1" si="9"/>
        <v>14.380074428945809</v>
      </c>
      <c r="AK2474" s="17">
        <f t="shared" ca="1" si="10"/>
        <v>6.3607858559613303E-2</v>
      </c>
      <c r="AL2474" s="17">
        <f t="shared" ca="1" si="11"/>
        <v>6.0319067410012119E-2</v>
      </c>
      <c r="AM2474" s="26">
        <f t="shared" ca="1" si="12"/>
        <v>0</v>
      </c>
      <c r="AN2474" s="26">
        <f t="shared" ca="1" si="13"/>
        <v>1</v>
      </c>
      <c r="AO2474" s="25">
        <f t="shared" si="20"/>
        <v>0</v>
      </c>
      <c r="AP2474" s="26">
        <f t="shared" si="21"/>
        <v>0</v>
      </c>
      <c r="AQ2474" s="25">
        <f t="shared" si="22"/>
        <v>0</v>
      </c>
      <c r="AR2474" s="26">
        <f t="shared" si="23"/>
        <v>1</v>
      </c>
      <c r="AT2474" s="74"/>
      <c r="AU2474">
        <f t="shared" si="121"/>
        <v>36750.001745000001</v>
      </c>
      <c r="AY2474">
        <v>1470</v>
      </c>
      <c r="AZ2474">
        <v>1627.4999999999998</v>
      </c>
      <c r="BA2474">
        <f t="shared" si="107"/>
        <v>16274.999999999998</v>
      </c>
      <c r="BL2474" s="16">
        <v>6.51</v>
      </c>
      <c r="BM2474">
        <f t="shared" si="108"/>
        <v>65.099999999999994</v>
      </c>
    </row>
    <row r="2475" spans="1:65" x14ac:dyDescent="0.2">
      <c r="A2475" s="40">
        <v>41662</v>
      </c>
      <c r="B2475" s="13">
        <v>14.2</v>
      </c>
      <c r="C2475" s="14">
        <v>14.95</v>
      </c>
      <c r="D2475" s="31">
        <f t="shared" si="14"/>
        <v>874.66256193641414</v>
      </c>
      <c r="E2475" s="31">
        <f t="shared" si="15"/>
        <v>45.473260070643143</v>
      </c>
      <c r="F2475" s="16">
        <f t="shared" si="0"/>
        <v>920.1358220070573</v>
      </c>
      <c r="G2475" s="16">
        <f t="shared" si="1"/>
        <v>14.23706512042819</v>
      </c>
      <c r="H2475" s="17">
        <f t="shared" si="2"/>
        <v>5.0167224080267525E-2</v>
      </c>
      <c r="I2475" s="15">
        <v>13.77</v>
      </c>
      <c r="J2475" s="32">
        <f t="shared" si="16"/>
        <v>1.0244741463865537</v>
      </c>
      <c r="K2475" s="72">
        <f t="shared" ca="1" si="83"/>
        <v>162.86642863769728</v>
      </c>
      <c r="L2475" s="16">
        <v>164.36000100000001</v>
      </c>
      <c r="M2475" s="21">
        <f t="shared" ca="1" si="84"/>
        <v>-9.0872009808683832E-3</v>
      </c>
      <c r="N2475" s="72"/>
      <c r="O2475" s="16"/>
      <c r="P2475" s="21"/>
      <c r="Q2475" s="33">
        <f t="shared" si="17"/>
        <v>0.97552585361344635</v>
      </c>
      <c r="R2475" s="5">
        <f t="shared" ca="1" si="109"/>
        <v>36.63714989737116</v>
      </c>
      <c r="S2475" s="31">
        <v>35.540000999999997</v>
      </c>
      <c r="T2475" s="75">
        <f t="shared" ca="1" si="110"/>
        <v>3.0870817853132955E-2</v>
      </c>
      <c r="U2475" s="5">
        <f t="shared" ca="1" si="122"/>
        <v>69.539270159764669</v>
      </c>
      <c r="V2475" s="85">
        <v>69.69</v>
      </c>
      <c r="W2475" s="36">
        <f t="shared" ca="1" si="123"/>
        <v>-2.1628618199932351E-3</v>
      </c>
      <c r="X2475" s="32">
        <f t="shared" si="18"/>
        <v>1.0489482927731073</v>
      </c>
      <c r="Y2475" s="72">
        <f t="shared" ca="1" si="124"/>
        <v>7759.4061824826103</v>
      </c>
      <c r="Z2475" s="16">
        <v>7740.000368</v>
      </c>
      <c r="AA2475" s="36">
        <f t="shared" ca="1" si="125"/>
        <v>2.5072110542579715E-3</v>
      </c>
      <c r="AB2475" s="72"/>
      <c r="AC2475" s="16"/>
      <c r="AD2475" s="36"/>
      <c r="AE2475" s="34">
        <f t="shared" ref="AE2475:AE2492" si="153">AE2474-1</f>
        <v>18</v>
      </c>
      <c r="AH2475" s="25" t="str">
        <f t="shared" ca="1" si="7"/>
        <v>-</v>
      </c>
      <c r="AI2475" s="15">
        <f t="shared" ca="1" si="8"/>
        <v>14.091458191233357</v>
      </c>
      <c r="AJ2475" s="15">
        <f t="shared" ca="1" si="9"/>
        <v>14.391117581162836</v>
      </c>
      <c r="AK2475" s="17">
        <f t="shared" ca="1" si="10"/>
        <v>6.0148731603724082E-2</v>
      </c>
      <c r="AL2475" s="17">
        <f t="shared" ca="1" si="11"/>
        <v>5.9456202416712345E-2</v>
      </c>
      <c r="AM2475" s="26">
        <f t="shared" ca="1" si="12"/>
        <v>0</v>
      </c>
      <c r="AN2475" s="26">
        <f t="shared" ca="1" si="13"/>
        <v>1</v>
      </c>
      <c r="AO2475" s="25">
        <f t="shared" si="20"/>
        <v>0</v>
      </c>
      <c r="AP2475" s="26">
        <f t="shared" si="21"/>
        <v>0</v>
      </c>
      <c r="AQ2475" s="25">
        <f t="shared" si="22"/>
        <v>0</v>
      </c>
      <c r="AR2475" s="26">
        <f t="shared" si="23"/>
        <v>1</v>
      </c>
      <c r="AT2475" s="74"/>
      <c r="AU2475">
        <f t="shared" si="121"/>
        <v>38700.001839999997</v>
      </c>
      <c r="AY2475">
        <v>1548</v>
      </c>
      <c r="AZ2475">
        <v>1715.0000000000002</v>
      </c>
      <c r="BA2475">
        <f t="shared" si="107"/>
        <v>17150.000000000004</v>
      </c>
      <c r="BL2475" s="16">
        <v>6.86</v>
      </c>
      <c r="BM2475">
        <f t="shared" si="108"/>
        <v>68.600000000000009</v>
      </c>
    </row>
    <row r="2476" spans="1:65" x14ac:dyDescent="0.2">
      <c r="A2476" s="44">
        <v>41663</v>
      </c>
      <c r="B2476" s="45">
        <v>16.2</v>
      </c>
      <c r="C2476" s="54">
        <v>16.2</v>
      </c>
      <c r="D2476" s="31">
        <f t="shared" si="14"/>
        <v>826.07019738439112</v>
      </c>
      <c r="E2476" s="31">
        <f t="shared" si="15"/>
        <v>91.627880581594752</v>
      </c>
      <c r="F2476" s="31">
        <f t="shared" si="0"/>
        <v>917.69807796598593</v>
      </c>
      <c r="G2476" s="31">
        <f t="shared" si="1"/>
        <v>16.2</v>
      </c>
      <c r="H2476" s="55">
        <f t="shared" si="2"/>
        <v>0</v>
      </c>
      <c r="I2476" s="82">
        <v>17.88</v>
      </c>
      <c r="J2476" s="32">
        <f t="shared" si="16"/>
        <v>1.134860359680951</v>
      </c>
      <c r="K2476" s="72">
        <f t="shared" ca="1" si="83"/>
        <v>184.8231186083332</v>
      </c>
      <c r="L2476" s="31">
        <v>178.759995</v>
      </c>
      <c r="M2476" s="21">
        <f t="shared" ca="1" si="84"/>
        <v>3.3917676090409375E-2</v>
      </c>
      <c r="N2476" s="72"/>
      <c r="O2476" s="16"/>
      <c r="P2476" s="21"/>
      <c r="Q2476" s="33">
        <f t="shared" si="17"/>
        <v>0.86513964031904889</v>
      </c>
      <c r="R2476" s="5">
        <f t="shared" ca="1" si="109"/>
        <v>31.694930260410501</v>
      </c>
      <c r="S2476" s="31">
        <v>32.330002</v>
      </c>
      <c r="T2476" s="75">
        <f t="shared" ca="1" si="110"/>
        <v>-1.9643417887493447E-2</v>
      </c>
      <c r="U2476" s="5">
        <f t="shared" ca="1" si="122"/>
        <v>60.159119530029436</v>
      </c>
      <c r="V2476" s="85">
        <v>63.39</v>
      </c>
      <c r="W2476" s="36">
        <f t="shared" ca="1" si="123"/>
        <v>-5.0968298942586601E-2</v>
      </c>
      <c r="X2476" s="32">
        <f t="shared" si="18"/>
        <v>1.2697207193619022</v>
      </c>
      <c r="Y2476" s="72">
        <f t="shared" ca="1" si="124"/>
        <v>9851.6303905377463</v>
      </c>
      <c r="Z2476" s="16">
        <v>9101.2504320000007</v>
      </c>
      <c r="AA2476" s="36">
        <f t="shared" ca="1" si="125"/>
        <v>8.2448006913358768E-2</v>
      </c>
      <c r="AB2476" s="72"/>
      <c r="AC2476" s="16"/>
      <c r="AD2476" s="36"/>
      <c r="AE2476" s="81">
        <f t="shared" si="153"/>
        <v>17</v>
      </c>
      <c r="AH2476" s="25" t="str">
        <f t="shared" ca="1" si="7"/>
        <v>-</v>
      </c>
      <c r="AI2476" s="15">
        <f t="shared" ca="1" si="8"/>
        <v>14.194266671369794</v>
      </c>
      <c r="AJ2476" s="15">
        <f t="shared" ca="1" si="9"/>
        <v>14.45085554137753</v>
      </c>
      <c r="AK2476" s="17">
        <f t="shared" ca="1" si="10"/>
        <v>4.8370168588411956E-2</v>
      </c>
      <c r="AL2476" s="17">
        <f t="shared" ca="1" si="11"/>
        <v>5.6066371908237767E-2</v>
      </c>
      <c r="AM2476" s="26">
        <f t="shared" ca="1" si="12"/>
        <v>0</v>
      </c>
      <c r="AN2476" s="26">
        <f t="shared" ca="1" si="13"/>
        <v>0</v>
      </c>
      <c r="AO2476" s="25">
        <f t="shared" si="20"/>
        <v>0</v>
      </c>
      <c r="AP2476" s="26">
        <f t="shared" si="21"/>
        <v>0</v>
      </c>
      <c r="AQ2476" s="25">
        <f t="shared" si="22"/>
        <v>0</v>
      </c>
      <c r="AR2476" s="26">
        <f t="shared" si="23"/>
        <v>1</v>
      </c>
      <c r="AT2476" s="74"/>
      <c r="AU2476">
        <f t="shared" si="121"/>
        <v>45506.252160000004</v>
      </c>
      <c r="AY2476">
        <v>1820.25</v>
      </c>
      <c r="AZ2476">
        <v>2007.5</v>
      </c>
      <c r="BA2476">
        <f t="shared" si="107"/>
        <v>20075</v>
      </c>
      <c r="BL2476" s="16">
        <v>8.0299999999999994</v>
      </c>
      <c r="BM2476">
        <f t="shared" si="108"/>
        <v>80.3</v>
      </c>
    </row>
    <row r="2477" spans="1:65" x14ac:dyDescent="0.2">
      <c r="A2477" s="44">
        <v>41666</v>
      </c>
      <c r="B2477" s="45">
        <v>16.100000000000001</v>
      </c>
      <c r="C2477" s="54">
        <v>16.25</v>
      </c>
      <c r="D2477" s="31">
        <f t="shared" si="14"/>
        <v>777.47783283236811</v>
      </c>
      <c r="E2477" s="31">
        <f t="shared" si="15"/>
        <v>140.22024513361777</v>
      </c>
      <c r="F2477" s="31">
        <f t="shared" si="0"/>
        <v>917.69807796598593</v>
      </c>
      <c r="G2477" s="31">
        <f t="shared" si="1"/>
        <v>16.122919342728341</v>
      </c>
      <c r="H2477" s="55">
        <f t="shared" si="2"/>
        <v>9.2307692307691536E-3</v>
      </c>
      <c r="I2477" s="82">
        <v>17.420000000000002</v>
      </c>
      <c r="J2477" s="32">
        <f t="shared" si="16"/>
        <v>0.99524193473631739</v>
      </c>
      <c r="K2477" s="72">
        <f t="shared" ca="1" si="83"/>
        <v>183.93621913095021</v>
      </c>
      <c r="L2477" s="31">
        <v>181.55999800000001</v>
      </c>
      <c r="M2477" s="21">
        <f t="shared" ca="1" si="84"/>
        <v>1.3087801041671079E-2</v>
      </c>
      <c r="N2477" s="72"/>
      <c r="O2477" s="16"/>
      <c r="P2477" s="21"/>
      <c r="Q2477" s="33">
        <f t="shared" si="17"/>
        <v>1.0047580652636825</v>
      </c>
      <c r="R2477" s="5">
        <f t="shared" ca="1" si="109"/>
        <v>31.844410155605875</v>
      </c>
      <c r="S2477" s="31">
        <v>31.49</v>
      </c>
      <c r="T2477" s="75">
        <f t="shared" ca="1" si="110"/>
        <v>1.1254688968112934E-2</v>
      </c>
      <c r="U2477" s="5">
        <f t="shared" ca="1" si="122"/>
        <v>60.44329117384801</v>
      </c>
      <c r="V2477" s="85">
        <v>61.81</v>
      </c>
      <c r="W2477" s="36">
        <f t="shared" ca="1" si="123"/>
        <v>-2.2111451644588127E-2</v>
      </c>
      <c r="X2477" s="32">
        <f t="shared" si="18"/>
        <v>0.99048386947263478</v>
      </c>
      <c r="Y2477" s="72">
        <f t="shared" ca="1" si="124"/>
        <v>9757.2387931441044</v>
      </c>
      <c r="Z2477" s="16">
        <v>9320.0004430000008</v>
      </c>
      <c r="AA2477" s="36">
        <f t="shared" ca="1" si="125"/>
        <v>4.6913983837039562E-2</v>
      </c>
      <c r="AB2477" s="72"/>
      <c r="AC2477" s="16"/>
      <c r="AD2477" s="36"/>
      <c r="AE2477" s="81">
        <f t="shared" si="153"/>
        <v>16</v>
      </c>
      <c r="AH2477" s="25" t="str">
        <f t="shared" ca="1" si="7"/>
        <v>-</v>
      </c>
      <c r="AI2477" s="15">
        <f t="shared" ca="1" si="8"/>
        <v>14.31414107356445</v>
      </c>
      <c r="AJ2477" s="15">
        <f t="shared" ca="1" si="9"/>
        <v>14.506298375739496</v>
      </c>
      <c r="AK2477" s="17">
        <f t="shared" ca="1" si="10"/>
        <v>4.0001870220113568E-2</v>
      </c>
      <c r="AL2477" s="17">
        <f t="shared" ca="1" si="11"/>
        <v>5.3113394652934923E-2</v>
      </c>
      <c r="AM2477" s="26">
        <f t="shared" ca="1" si="12"/>
        <v>0</v>
      </c>
      <c r="AN2477" s="26">
        <f t="shared" ca="1" si="13"/>
        <v>0</v>
      </c>
      <c r="AO2477" s="25">
        <f t="shared" si="20"/>
        <v>0</v>
      </c>
      <c r="AP2477" s="26">
        <f t="shared" si="21"/>
        <v>0</v>
      </c>
      <c r="AQ2477" s="25">
        <f t="shared" si="22"/>
        <v>0</v>
      </c>
      <c r="AR2477" s="26">
        <f t="shared" si="23"/>
        <v>1</v>
      </c>
      <c r="AT2477" s="74"/>
      <c r="AU2477">
        <f t="shared" si="121"/>
        <v>46600.002215</v>
      </c>
      <c r="AY2477">
        <v>1864</v>
      </c>
      <c r="AZ2477">
        <v>2042.5</v>
      </c>
      <c r="BA2477">
        <f t="shared" si="107"/>
        <v>20425</v>
      </c>
      <c r="BL2477" s="16">
        <v>8.17</v>
      </c>
      <c r="BM2477">
        <f t="shared" si="108"/>
        <v>81.7</v>
      </c>
    </row>
    <row r="2478" spans="1:65" x14ac:dyDescent="0.2">
      <c r="A2478" s="44">
        <v>41667</v>
      </c>
      <c r="B2478" s="45">
        <v>15.2</v>
      </c>
      <c r="C2478" s="54">
        <v>15.55</v>
      </c>
      <c r="D2478" s="31">
        <f t="shared" si="14"/>
        <v>728.88546828034509</v>
      </c>
      <c r="E2478" s="31">
        <f t="shared" si="15"/>
        <v>188.36406478208363</v>
      </c>
      <c r="F2478" s="31">
        <f t="shared" si="0"/>
        <v>917.24953306242878</v>
      </c>
      <c r="G2478" s="31">
        <f t="shared" si="1"/>
        <v>15.271875122632787</v>
      </c>
      <c r="H2478" s="55">
        <f t="shared" si="2"/>
        <v>2.2508038585209111E-2</v>
      </c>
      <c r="I2478" s="82">
        <v>15.8</v>
      </c>
      <c r="J2478" s="32">
        <f t="shared" si="16"/>
        <v>0.94675228083022966</v>
      </c>
      <c r="K2478" s="72">
        <f t="shared" ca="1" si="83"/>
        <v>174.13493556769083</v>
      </c>
      <c r="L2478" s="31">
        <v>174.199997</v>
      </c>
      <c r="M2478" s="21">
        <f t="shared" ca="1" si="84"/>
        <v>-3.7348698868900959E-4</v>
      </c>
      <c r="N2478" s="72"/>
      <c r="O2478" s="16"/>
      <c r="P2478" s="21"/>
      <c r="Q2478" s="33">
        <f t="shared" si="17"/>
        <v>1.0532477191697704</v>
      </c>
      <c r="R2478" s="5">
        <f t="shared" ca="1" si="109"/>
        <v>33.538655130229287</v>
      </c>
      <c r="S2478" s="31">
        <v>32.799999</v>
      </c>
      <c r="T2478" s="75">
        <f t="shared" ca="1" si="110"/>
        <v>2.2520004656990618E-2</v>
      </c>
      <c r="U2478" s="5">
        <f t="shared" ca="1" si="122"/>
        <v>63.65957908007875</v>
      </c>
      <c r="V2478" s="85">
        <v>64.319999999999993</v>
      </c>
      <c r="W2478" s="36">
        <f t="shared" ca="1" si="123"/>
        <v>-1.0267738182855153E-2</v>
      </c>
      <c r="X2478" s="32">
        <f t="shared" si="18"/>
        <v>0.89350456166045922</v>
      </c>
      <c r="Y2478" s="72">
        <f t="shared" ca="1" si="124"/>
        <v>8717.5636029766665</v>
      </c>
      <c r="Z2478" s="16">
        <v>8555.0004059999992</v>
      </c>
      <c r="AA2478" s="36">
        <f t="shared" ca="1" si="125"/>
        <v>1.9002126155675526E-2</v>
      </c>
      <c r="AB2478" s="72"/>
      <c r="AC2478" s="16"/>
      <c r="AD2478" s="36"/>
      <c r="AE2478" s="81">
        <f t="shared" si="153"/>
        <v>15</v>
      </c>
      <c r="AH2478" s="25" t="str">
        <f t="shared" ca="1" si="7"/>
        <v>-</v>
      </c>
      <c r="AI2478" s="15">
        <f t="shared" ca="1" si="8"/>
        <v>14.392049415974286</v>
      </c>
      <c r="AJ2478" s="15">
        <f t="shared" ca="1" si="9"/>
        <v>14.53755618976604</v>
      </c>
      <c r="AK2478" s="17">
        <f t="shared" ca="1" si="10"/>
        <v>3.4396484838116248E-2</v>
      </c>
      <c r="AL2478" s="17">
        <f t="shared" ca="1" si="11"/>
        <v>5.0954710822899756E-2</v>
      </c>
      <c r="AM2478" s="26">
        <f t="shared" ca="1" si="12"/>
        <v>0</v>
      </c>
      <c r="AN2478" s="26">
        <f t="shared" ca="1" si="13"/>
        <v>0</v>
      </c>
      <c r="AO2478" s="25">
        <f t="shared" si="20"/>
        <v>0</v>
      </c>
      <c r="AP2478" s="26">
        <f t="shared" si="21"/>
        <v>0</v>
      </c>
      <c r="AQ2478" s="25">
        <f t="shared" si="22"/>
        <v>0</v>
      </c>
      <c r="AR2478" s="26">
        <f t="shared" si="23"/>
        <v>1</v>
      </c>
      <c r="AT2478" s="74"/>
      <c r="AU2478">
        <f t="shared" si="121"/>
        <v>42775.002029999996</v>
      </c>
      <c r="AY2478">
        <v>1711</v>
      </c>
      <c r="AZ2478">
        <v>1882.5</v>
      </c>
      <c r="BA2478">
        <f t="shared" si="107"/>
        <v>18825</v>
      </c>
      <c r="BL2478" s="16">
        <v>7.53</v>
      </c>
      <c r="BM2478">
        <f t="shared" si="108"/>
        <v>75.3</v>
      </c>
    </row>
    <row r="2479" spans="1:65" x14ac:dyDescent="0.2">
      <c r="A2479" s="40">
        <v>41668</v>
      </c>
      <c r="B2479" s="13">
        <v>16.399999999999999</v>
      </c>
      <c r="C2479" s="14">
        <v>16.45</v>
      </c>
      <c r="D2479" s="31">
        <f t="shared" si="14"/>
        <v>680.29310372832208</v>
      </c>
      <c r="E2479" s="31">
        <f t="shared" si="15"/>
        <v>235.86271051782316</v>
      </c>
      <c r="F2479" s="16">
        <f t="shared" si="0"/>
        <v>916.15581424614527</v>
      </c>
      <c r="G2479" s="16">
        <f t="shared" si="1"/>
        <v>16.412872412467951</v>
      </c>
      <c r="H2479" s="17">
        <f t="shared" si="2"/>
        <v>3.0395136778116338E-3</v>
      </c>
      <c r="I2479" s="15">
        <v>17.350000000000001</v>
      </c>
      <c r="J2479" s="32">
        <f t="shared" si="16"/>
        <v>1.0734308486833815</v>
      </c>
      <c r="K2479" s="72">
        <f t="shared" ca="1" si="83"/>
        <v>186.91419124413957</v>
      </c>
      <c r="L2479" s="16">
        <v>185.800003</v>
      </c>
      <c r="M2479" s="21">
        <f t="shared" ca="1" si="84"/>
        <v>5.996707352795734E-3</v>
      </c>
      <c r="N2479" s="72"/>
      <c r="O2479" s="16"/>
      <c r="P2479" s="21"/>
      <c r="Q2479" s="33">
        <f t="shared" si="17"/>
        <v>0.92656915131661843</v>
      </c>
      <c r="R2479" s="5">
        <f t="shared" ca="1" si="109"/>
        <v>31.074588639893683</v>
      </c>
      <c r="S2479" s="16">
        <v>30.540001</v>
      </c>
      <c r="T2479" s="75">
        <f t="shared" ca="1" si="110"/>
        <v>1.7504506299580117E-2</v>
      </c>
      <c r="U2479" s="5">
        <f t="shared" ca="1" si="122"/>
        <v>58.982982784292886</v>
      </c>
      <c r="V2479" s="85">
        <v>60.03</v>
      </c>
      <c r="W2479" s="36">
        <f t="shared" ca="1" si="123"/>
        <v>-1.7441566145379221E-2</v>
      </c>
      <c r="X2479" s="32">
        <f t="shared" si="18"/>
        <v>1.1468616973667631</v>
      </c>
      <c r="Y2479" s="72">
        <f t="shared" ca="1" si="124"/>
        <v>9997.1818014828641</v>
      </c>
      <c r="Z2479" s="16">
        <v>9648.7504580000004</v>
      </c>
      <c r="AA2479" s="36">
        <f t="shared" ca="1" si="125"/>
        <v>3.6111550920458438E-2</v>
      </c>
      <c r="AB2479" s="72"/>
      <c r="AC2479" s="16"/>
      <c r="AD2479" s="36"/>
      <c r="AE2479" s="34">
        <f t="shared" si="153"/>
        <v>14</v>
      </c>
      <c r="AH2479" s="25" t="str">
        <f t="shared" ca="1" si="7"/>
        <v>-</v>
      </c>
      <c r="AI2479" s="15">
        <f t="shared" ca="1" si="8"/>
        <v>14.509563472217472</v>
      </c>
      <c r="AJ2479" s="15">
        <f t="shared" ca="1" si="9"/>
        <v>14.592666011328319</v>
      </c>
      <c r="AK2479" s="17">
        <f t="shared" ca="1" si="10"/>
        <v>2.4855789127207779E-2</v>
      </c>
      <c r="AL2479" s="17">
        <f t="shared" ca="1" si="11"/>
        <v>4.7542985512508747E-2</v>
      </c>
      <c r="AM2479" s="26">
        <f t="shared" ca="1" si="12"/>
        <v>0</v>
      </c>
      <c r="AN2479" s="26">
        <f t="shared" ca="1" si="13"/>
        <v>0</v>
      </c>
      <c r="AO2479" s="25">
        <f t="shared" si="20"/>
        <v>0</v>
      </c>
      <c r="AP2479" s="26">
        <f t="shared" si="21"/>
        <v>0</v>
      </c>
      <c r="AQ2479" s="25">
        <f t="shared" si="22"/>
        <v>0</v>
      </c>
      <c r="AR2479" s="26">
        <f t="shared" si="23"/>
        <v>0</v>
      </c>
      <c r="AT2479" s="74"/>
      <c r="AU2479">
        <f t="shared" si="121"/>
        <v>48243.752290000004</v>
      </c>
      <c r="AY2479">
        <v>1929.75</v>
      </c>
      <c r="AZ2479">
        <v>2120.0000000000005</v>
      </c>
      <c r="BA2479">
        <f t="shared" si="107"/>
        <v>21200.000000000004</v>
      </c>
      <c r="BL2479" s="16">
        <v>8.48</v>
      </c>
      <c r="BM2479">
        <f t="shared" si="108"/>
        <v>84.800000000000011</v>
      </c>
    </row>
    <row r="2480" spans="1:65" x14ac:dyDescent="0.2">
      <c r="A2480" s="44">
        <v>41669</v>
      </c>
      <c r="B2480" s="45">
        <v>16.649999999999999</v>
      </c>
      <c r="C2480" s="54">
        <v>16.600000000000001</v>
      </c>
      <c r="D2480" s="31">
        <f t="shared" si="14"/>
        <v>631.70073917629907</v>
      </c>
      <c r="E2480" s="31">
        <f t="shared" si="15"/>
        <v>284.30737791315306</v>
      </c>
      <c r="F2480" s="31">
        <f t="shared" si="0"/>
        <v>916.00811708945207</v>
      </c>
      <c r="G2480" s="31">
        <f t="shared" si="1"/>
        <v>16.634481175842826</v>
      </c>
      <c r="H2480" s="55">
        <f t="shared" si="2"/>
        <v>-3.0120481927708997E-3</v>
      </c>
      <c r="I2480" s="82">
        <v>17.29</v>
      </c>
      <c r="J2480" s="32">
        <f t="shared" si="16"/>
        <v>1.0133387408604728</v>
      </c>
      <c r="K2480" s="72">
        <f t="shared" ca="1" si="83"/>
        <v>189.39966944448025</v>
      </c>
      <c r="L2480" s="31">
        <v>182.63999899999999</v>
      </c>
      <c r="M2480" s="21">
        <f t="shared" ca="1" si="84"/>
        <v>3.7010898387489943E-2</v>
      </c>
      <c r="N2480" s="72"/>
      <c r="O2480" s="16"/>
      <c r="P2480" s="21"/>
      <c r="Q2480" s="33">
        <f t="shared" si="17"/>
        <v>0.98666125913952707</v>
      </c>
      <c r="R2480" s="5">
        <f t="shared" ca="1" si="109"/>
        <v>30.658815495540672</v>
      </c>
      <c r="S2480" s="31">
        <v>31.030000999999999</v>
      </c>
      <c r="T2480" s="75">
        <f t="shared" ca="1" si="110"/>
        <v>-1.1962149290917729E-2</v>
      </c>
      <c r="U2480" s="5">
        <f t="shared" ca="1" si="122"/>
        <v>58.194231688806667</v>
      </c>
      <c r="V2480" s="85">
        <v>60.86</v>
      </c>
      <c r="W2480" s="36">
        <f t="shared" ca="1" si="123"/>
        <v>-4.38016482286121E-2</v>
      </c>
      <c r="X2480" s="32">
        <f t="shared" si="18"/>
        <v>1.0266774817209459</v>
      </c>
      <c r="Y2480" s="72">
        <f t="shared" ca="1" si="124"/>
        <v>10263.205938089819</v>
      </c>
      <c r="Z2480" s="16">
        <v>9375.0004449999997</v>
      </c>
      <c r="AA2480" s="36">
        <f t="shared" ca="1" si="125"/>
        <v>9.4741914765831187E-2</v>
      </c>
      <c r="AB2480" s="72"/>
      <c r="AC2480" s="16"/>
      <c r="AD2480" s="36"/>
      <c r="AE2480" s="81">
        <f t="shared" si="153"/>
        <v>13</v>
      </c>
      <c r="AH2480" s="25" t="str">
        <f t="shared" ca="1" si="7"/>
        <v>-</v>
      </c>
      <c r="AI2480" s="15">
        <f t="shared" ca="1" si="8"/>
        <v>14.626103458830782</v>
      </c>
      <c r="AJ2480" s="15">
        <f t="shared" ca="1" si="9"/>
        <v>14.64954723432075</v>
      </c>
      <c r="AK2480" s="17">
        <f t="shared" ca="1" si="10"/>
        <v>1.3655582896881088E-2</v>
      </c>
      <c r="AL2480" s="17">
        <f t="shared" ca="1" si="11"/>
        <v>4.3894524888003821E-2</v>
      </c>
      <c r="AM2480" s="26">
        <f t="shared" ca="1" si="12"/>
        <v>0</v>
      </c>
      <c r="AN2480" s="26">
        <f t="shared" ca="1" si="13"/>
        <v>0</v>
      </c>
      <c r="AO2480" s="25">
        <f t="shared" si="20"/>
        <v>0</v>
      </c>
      <c r="AP2480" s="26">
        <f t="shared" si="21"/>
        <v>0</v>
      </c>
      <c r="AQ2480" s="25">
        <f t="shared" si="22"/>
        <v>0</v>
      </c>
      <c r="AR2480" s="26">
        <f t="shared" si="23"/>
        <v>0</v>
      </c>
      <c r="AT2480" s="74"/>
      <c r="AU2480">
        <f t="shared" si="121"/>
        <v>46875.002224999997</v>
      </c>
      <c r="AY2480">
        <v>1875</v>
      </c>
      <c r="AZ2480">
        <v>2052.5</v>
      </c>
      <c r="BA2480">
        <f t="shared" si="107"/>
        <v>20525</v>
      </c>
      <c r="BL2480" s="16">
        <v>8.2100000000000009</v>
      </c>
      <c r="BM2480">
        <f t="shared" si="108"/>
        <v>82.100000000000009</v>
      </c>
    </row>
    <row r="2481" spans="1:65" x14ac:dyDescent="0.2">
      <c r="A2481" s="40">
        <v>41670</v>
      </c>
      <c r="B2481" s="13">
        <v>17.600000000000001</v>
      </c>
      <c r="C2481" s="14">
        <v>17.350000000000001</v>
      </c>
      <c r="D2481" s="31">
        <f t="shared" si="14"/>
        <v>583.10837462427605</v>
      </c>
      <c r="E2481" s="31">
        <f t="shared" si="15"/>
        <v>333.04610500900748</v>
      </c>
      <c r="F2481" s="16">
        <f t="shared" si="0"/>
        <v>916.15447963328347</v>
      </c>
      <c r="G2481" s="16">
        <f t="shared" si="1"/>
        <v>17.509118464076519</v>
      </c>
      <c r="H2481" s="17">
        <f t="shared" si="2"/>
        <v>-1.4409221902017322E-2</v>
      </c>
      <c r="I2481" s="15">
        <v>18.41</v>
      </c>
      <c r="J2481" s="32">
        <f t="shared" si="16"/>
        <v>1.0527479600231811</v>
      </c>
      <c r="K2481" s="72">
        <f t="shared" ca="1" si="83"/>
        <v>199.38198690125967</v>
      </c>
      <c r="L2481" s="16">
        <v>198.03999300000001</v>
      </c>
      <c r="M2481" s="21">
        <f t="shared" ca="1" si="84"/>
        <v>6.7763782503246998E-3</v>
      </c>
      <c r="N2481" s="72"/>
      <c r="O2481" s="16"/>
      <c r="P2481" s="21"/>
      <c r="Q2481" s="33">
        <f t="shared" si="17"/>
        <v>0.94725203997681906</v>
      </c>
      <c r="R2481" s="5">
        <f t="shared" ca="1" si="109"/>
        <v>29.040415685500452</v>
      </c>
      <c r="S2481" s="31">
        <v>28.610001</v>
      </c>
      <c r="T2481" s="75">
        <f t="shared" ca="1" si="110"/>
        <v>1.5044203790851031E-2</v>
      </c>
      <c r="U2481" s="5">
        <f t="shared" ca="1" si="122"/>
        <v>55.122717467377448</v>
      </c>
      <c r="V2481" s="85">
        <v>56.26</v>
      </c>
      <c r="W2481" s="36">
        <f t="shared" ca="1" si="123"/>
        <v>-2.0214762399974218E-2</v>
      </c>
      <c r="X2481" s="32">
        <f t="shared" si="18"/>
        <v>1.1054959200463619</v>
      </c>
      <c r="Y2481" s="72">
        <f t="shared" ca="1" si="124"/>
        <v>11345.185579837253</v>
      </c>
      <c r="Z2481" s="16">
        <v>10941.25052</v>
      </c>
      <c r="AA2481" s="36">
        <f t="shared" ca="1" si="125"/>
        <v>3.6918545928445935E-2</v>
      </c>
      <c r="AB2481" s="72"/>
      <c r="AC2481" s="16"/>
      <c r="AD2481" s="36"/>
      <c r="AE2481" s="34">
        <f t="shared" si="153"/>
        <v>12</v>
      </c>
      <c r="AH2481" s="25" t="str">
        <f t="shared" ca="1" si="7"/>
        <v>-</v>
      </c>
      <c r="AI2481" s="15">
        <f t="shared" ca="1" si="8"/>
        <v>14.782372839246158</v>
      </c>
      <c r="AJ2481" s="15">
        <f t="shared" ca="1" si="9"/>
        <v>14.720242086599383</v>
      </c>
      <c r="AK2481" s="17">
        <f t="shared" ca="1" si="10"/>
        <v>2.8928418998336127E-3</v>
      </c>
      <c r="AL2481" s="17">
        <f t="shared" ca="1" si="11"/>
        <v>3.9750003882449536E-2</v>
      </c>
      <c r="AM2481" s="26">
        <f t="shared" ca="1" si="12"/>
        <v>1</v>
      </c>
      <c r="AN2481" s="26">
        <f t="shared" ca="1" si="13"/>
        <v>0</v>
      </c>
      <c r="AO2481" s="25">
        <f t="shared" si="20"/>
        <v>0</v>
      </c>
      <c r="AP2481" s="26">
        <f t="shared" si="21"/>
        <v>0</v>
      </c>
      <c r="AQ2481" s="25">
        <f t="shared" si="22"/>
        <v>1</v>
      </c>
      <c r="AR2481" s="26">
        <f t="shared" si="23"/>
        <v>0</v>
      </c>
      <c r="AT2481" s="74"/>
      <c r="AU2481">
        <f t="shared" si="121"/>
        <v>54706.2526</v>
      </c>
      <c r="AY2481">
        <v>2188.25</v>
      </c>
      <c r="AZ2481">
        <v>2397.5</v>
      </c>
      <c r="BA2481">
        <f t="shared" si="107"/>
        <v>23975</v>
      </c>
      <c r="BL2481" s="16">
        <v>9.59</v>
      </c>
      <c r="BM2481">
        <f t="shared" si="108"/>
        <v>95.9</v>
      </c>
    </row>
    <row r="2482" spans="1:65" x14ac:dyDescent="0.2">
      <c r="A2482" s="44">
        <v>41673</v>
      </c>
      <c r="B2482" s="45">
        <v>19.2</v>
      </c>
      <c r="C2482" s="54">
        <v>18.600000000000001</v>
      </c>
      <c r="D2482" s="31">
        <f t="shared" si="14"/>
        <v>534.51601007225304</v>
      </c>
      <c r="E2482" s="31">
        <f t="shared" si="15"/>
        <v>382.3386477246043</v>
      </c>
      <c r="F2482" s="31">
        <f t="shared" si="0"/>
        <v>916.85465779685728</v>
      </c>
      <c r="G2482" s="31">
        <f t="shared" si="1"/>
        <v>18.949793288735641</v>
      </c>
      <c r="H2482" s="55">
        <f t="shared" si="2"/>
        <v>-3.2258064516129004E-2</v>
      </c>
      <c r="I2482" s="82">
        <v>21.44</v>
      </c>
      <c r="J2482" s="32">
        <f t="shared" si="16"/>
        <v>1.0831085445035056</v>
      </c>
      <c r="K2482" s="72">
        <f t="shared" ca="1" si="83"/>
        <v>215.94352968891789</v>
      </c>
      <c r="L2482" s="31">
        <v>212.08000200000001</v>
      </c>
      <c r="M2482" s="21">
        <f t="shared" ca="1" si="84"/>
        <v>1.8217312582437094E-2</v>
      </c>
      <c r="N2482" s="72"/>
      <c r="O2482" s="16"/>
      <c r="P2482" s="21"/>
      <c r="Q2482" s="33">
        <f t="shared" si="17"/>
        <v>0.91689145549649431</v>
      </c>
      <c r="R2482" s="5">
        <f t="shared" ca="1" si="109"/>
        <v>26.625799764092541</v>
      </c>
      <c r="S2482" s="31">
        <v>26.639999</v>
      </c>
      <c r="T2482" s="75">
        <f t="shared" ca="1" si="110"/>
        <v>-5.3300437088824699E-4</v>
      </c>
      <c r="U2482" s="5">
        <f t="shared" ca="1" si="122"/>
        <v>50.539818337766668</v>
      </c>
      <c r="V2482" s="85">
        <v>52.22</v>
      </c>
      <c r="W2482" s="36">
        <f t="shared" ca="1" si="123"/>
        <v>-3.2175060555981051E-2</v>
      </c>
      <c r="X2482" s="32">
        <f t="shared" si="18"/>
        <v>1.1662170890070114</v>
      </c>
      <c r="Y2482" s="72">
        <f t="shared" ca="1" si="124"/>
        <v>13230.07853097599</v>
      </c>
      <c r="Z2482" s="16">
        <v>12492.500593000001</v>
      </c>
      <c r="AA2482" s="87">
        <f t="shared" ca="1" si="125"/>
        <v>5.9041657231481845E-2</v>
      </c>
      <c r="AB2482" s="72"/>
      <c r="AC2482" s="31"/>
      <c r="AD2482" s="36"/>
      <c r="AE2482" s="81">
        <f t="shared" si="153"/>
        <v>11</v>
      </c>
      <c r="AH2482" s="25" t="str">
        <f t="shared" ca="1" si="7"/>
        <v>-</v>
      </c>
      <c r="AI2482" s="15">
        <f t="shared" ca="1" si="8"/>
        <v>14.992689095881721</v>
      </c>
      <c r="AJ2482" s="15">
        <f t="shared" ca="1" si="9"/>
        <v>14.816868656393597</v>
      </c>
      <c r="AK2482" s="17">
        <f t="shared" ca="1" si="10"/>
        <v>-2.4835021861878879E-3</v>
      </c>
      <c r="AL2482" s="17">
        <f t="shared" ca="1" si="11"/>
        <v>3.3867895468748174E-2</v>
      </c>
      <c r="AM2482" s="26">
        <f t="shared" ca="1" si="12"/>
        <v>1</v>
      </c>
      <c r="AN2482" s="26">
        <f t="shared" ca="1" si="13"/>
        <v>0</v>
      </c>
      <c r="AO2482" s="25">
        <f t="shared" si="20"/>
        <v>0</v>
      </c>
      <c r="AP2482" s="26">
        <f t="shared" si="21"/>
        <v>0</v>
      </c>
      <c r="AQ2482" s="25">
        <f t="shared" si="22"/>
        <v>1</v>
      </c>
      <c r="AR2482" s="26">
        <f t="shared" si="23"/>
        <v>0</v>
      </c>
      <c r="AT2482" s="74"/>
      <c r="AU2482">
        <f t="shared" si="121"/>
        <v>62462.502965000007</v>
      </c>
      <c r="AY2482">
        <v>2498.5</v>
      </c>
      <c r="AZ2482">
        <v>2727.5</v>
      </c>
      <c r="BA2482">
        <f t="shared" si="107"/>
        <v>27275</v>
      </c>
      <c r="BL2482" s="31">
        <v>10.91</v>
      </c>
      <c r="BM2482">
        <f t="shared" si="108"/>
        <v>109.1</v>
      </c>
    </row>
    <row r="2483" spans="1:65" x14ac:dyDescent="0.2">
      <c r="A2483" s="44">
        <v>41674</v>
      </c>
      <c r="B2483" s="45">
        <v>18.649999999999999</v>
      </c>
      <c r="C2483" s="54">
        <v>18.350000000000001</v>
      </c>
      <c r="D2483" s="31">
        <f t="shared" si="14"/>
        <v>485.92364552023002</v>
      </c>
      <c r="E2483" s="31">
        <f t="shared" si="15"/>
        <v>432.49850790733774</v>
      </c>
      <c r="F2483" s="31">
        <f t="shared" si="0"/>
        <v>918.42215342756776</v>
      </c>
      <c r="G2483" s="31">
        <f t="shared" si="1"/>
        <v>18.508725585083095</v>
      </c>
      <c r="H2483" s="55">
        <f t="shared" si="2"/>
        <v>-1.634877384196165E-2</v>
      </c>
      <c r="I2483" s="88">
        <v>19.11</v>
      </c>
      <c r="J2483" s="32">
        <f t="shared" si="16"/>
        <v>0.97839425716463957</v>
      </c>
      <c r="K2483" s="72">
        <f t="shared" ca="1" si="83"/>
        <v>211.26929594248938</v>
      </c>
      <c r="L2483" s="31">
        <v>207.320007</v>
      </c>
      <c r="M2483" s="21">
        <f t="shared" ca="1" si="84"/>
        <v>1.9049241795990171E-2</v>
      </c>
      <c r="N2483" s="72"/>
      <c r="O2483" s="16"/>
      <c r="P2483" s="21"/>
      <c r="Q2483" s="33">
        <f t="shared" si="17"/>
        <v>1.0216057428353604</v>
      </c>
      <c r="R2483" s="5">
        <f t="shared" ca="1" si="109"/>
        <v>27.199936785782494</v>
      </c>
      <c r="S2483" s="31">
        <v>27.02</v>
      </c>
      <c r="T2483" s="75">
        <f t="shared" ca="1" si="110"/>
        <v>6.6593925160064668E-3</v>
      </c>
      <c r="U2483" s="5">
        <f t="shared" ca="1" si="122"/>
        <v>51.630001019744881</v>
      </c>
      <c r="V2483" s="85">
        <v>53.07</v>
      </c>
      <c r="W2483" s="36">
        <f t="shared" ca="1" si="123"/>
        <v>-2.7133954781517221E-2</v>
      </c>
      <c r="X2483" s="32">
        <f t="shared" si="18"/>
        <v>0.95678851432927914</v>
      </c>
      <c r="Y2483" s="72">
        <f t="shared" ca="1" si="124"/>
        <v>12657.55409403124</v>
      </c>
      <c r="Z2483" s="16">
        <v>11946.250566999999</v>
      </c>
      <c r="AA2483" s="89">
        <f t="shared" ca="1" si="125"/>
        <v>5.95419896009989E-2</v>
      </c>
      <c r="AB2483" s="72"/>
      <c r="AC2483" s="90"/>
      <c r="AD2483" s="36"/>
      <c r="AE2483" s="81">
        <f t="shared" si="153"/>
        <v>10</v>
      </c>
      <c r="AH2483" s="25" t="str">
        <f t="shared" ca="1" si="7"/>
        <v>-</v>
      </c>
      <c r="AI2483" s="15">
        <f t="shared" ca="1" si="8"/>
        <v>15.187311943815395</v>
      </c>
      <c r="AJ2483" s="15">
        <f t="shared" ca="1" si="9"/>
        <v>14.908093689315898</v>
      </c>
      <c r="AK2483" s="17">
        <f t="shared" ca="1" si="10"/>
        <v>-6.7467593649763553E-3</v>
      </c>
      <c r="AL2483" s="17">
        <f t="shared" ca="1" si="11"/>
        <v>2.8256936264464731E-2</v>
      </c>
      <c r="AM2483" s="26">
        <f t="shared" ca="1" si="12"/>
        <v>1</v>
      </c>
      <c r="AN2483" s="26">
        <f t="shared" ca="1" si="13"/>
        <v>0</v>
      </c>
      <c r="AO2483" s="25">
        <f t="shared" si="20"/>
        <v>0</v>
      </c>
      <c r="AP2483" s="26">
        <f t="shared" si="21"/>
        <v>0</v>
      </c>
      <c r="AQ2483" s="25">
        <f t="shared" si="22"/>
        <v>1</v>
      </c>
      <c r="AR2483" s="26">
        <f t="shared" si="23"/>
        <v>0</v>
      </c>
      <c r="AT2483" s="74"/>
      <c r="AU2483">
        <f t="shared" si="121"/>
        <v>59731.252834999992</v>
      </c>
      <c r="AY2483">
        <v>2389.25</v>
      </c>
      <c r="AZ2483">
        <v>2615</v>
      </c>
      <c r="BA2483">
        <f t="shared" si="107"/>
        <v>26150</v>
      </c>
      <c r="BL2483" s="90">
        <v>10.46</v>
      </c>
      <c r="BM2483">
        <f t="shared" si="108"/>
        <v>104.60000000000001</v>
      </c>
    </row>
    <row r="2484" spans="1:65" x14ac:dyDescent="0.2">
      <c r="A2484" s="44">
        <v>41675</v>
      </c>
      <c r="B2484" s="45">
        <v>19.149999999999999</v>
      </c>
      <c r="C2484" s="54">
        <v>18.75</v>
      </c>
      <c r="D2484" s="31">
        <f t="shared" si="14"/>
        <v>437.33128096820701</v>
      </c>
      <c r="E2484" s="31">
        <f t="shared" si="15"/>
        <v>481.88529803786793</v>
      </c>
      <c r="F2484" s="31">
        <f t="shared" si="0"/>
        <v>919.21657900607488</v>
      </c>
      <c r="G2484" s="31">
        <f t="shared" si="1"/>
        <v>18.940306089318398</v>
      </c>
      <c r="H2484" s="55">
        <f t="shared" si="2"/>
        <v>-2.1333333333333204E-2</v>
      </c>
      <c r="I2484" s="88">
        <v>19.95</v>
      </c>
      <c r="J2484" s="32">
        <f t="shared" si="16"/>
        <v>1.0242028371586944</v>
      </c>
      <c r="K2484" s="72">
        <f t="shared" ca="1" si="83"/>
        <v>216.37379082329554</v>
      </c>
      <c r="L2484" s="31">
        <v>215.479996</v>
      </c>
      <c r="M2484" s="21">
        <f t="shared" ca="1" si="84"/>
        <v>4.1479248184854078E-3</v>
      </c>
      <c r="N2484" s="72"/>
      <c r="O2484" s="16"/>
      <c r="P2484" s="21"/>
      <c r="Q2484" s="33">
        <f t="shared" si="17"/>
        <v>0.97579716284130569</v>
      </c>
      <c r="R2484" s="5">
        <f t="shared" ca="1" si="109"/>
        <v>26.540515456000346</v>
      </c>
      <c r="S2484" s="31">
        <v>26.1</v>
      </c>
      <c r="T2484" s="75">
        <f t="shared" ca="1" si="110"/>
        <v>1.6877986819936575E-2</v>
      </c>
      <c r="U2484" s="5">
        <f t="shared" ca="1" si="122"/>
        <v>50.378683717444119</v>
      </c>
      <c r="V2484" s="85">
        <v>51.18</v>
      </c>
      <c r="W2484" s="36">
        <f t="shared" ca="1" si="123"/>
        <v>-1.5656824590775321E-2</v>
      </c>
      <c r="X2484" s="32">
        <f t="shared" si="18"/>
        <v>1.0484056743173886</v>
      </c>
      <c r="Y2484" s="72">
        <f t="shared" ca="1" si="124"/>
        <v>13269.378178372477</v>
      </c>
      <c r="Z2484" s="16">
        <v>12853.750610999999</v>
      </c>
      <c r="AA2484" s="89">
        <f t="shared" ca="1" si="125"/>
        <v>3.2335119915644805E-2</v>
      </c>
      <c r="AB2484" s="72"/>
      <c r="AC2484" s="90"/>
      <c r="AD2484" s="36"/>
      <c r="AE2484" s="81">
        <f t="shared" si="153"/>
        <v>9</v>
      </c>
      <c r="AH2484" s="25" t="str">
        <f t="shared" ca="1" si="7"/>
        <v>-</v>
      </c>
      <c r="AI2484" s="15">
        <f t="shared" ca="1" si="8"/>
        <v>15.407786883239309</v>
      </c>
      <c r="AJ2484" s="15">
        <f t="shared" ca="1" si="9"/>
        <v>15.003502137933848</v>
      </c>
      <c r="AK2484" s="17">
        <f t="shared" ca="1" si="10"/>
        <v>-1.4053654684733408E-2</v>
      </c>
      <c r="AL2484" s="17">
        <f t="shared" ca="1" si="11"/>
        <v>2.3701953446595321E-2</v>
      </c>
      <c r="AM2484" s="26">
        <f t="shared" ca="1" si="12"/>
        <v>1</v>
      </c>
      <c r="AN2484" s="26">
        <f t="shared" ca="1" si="13"/>
        <v>0</v>
      </c>
      <c r="AO2484" s="25">
        <f t="shared" si="20"/>
        <v>0</v>
      </c>
      <c r="AP2484" s="26">
        <f t="shared" si="21"/>
        <v>0</v>
      </c>
      <c r="AQ2484" s="25">
        <f t="shared" si="22"/>
        <v>1</v>
      </c>
      <c r="AR2484" s="26">
        <f t="shared" si="23"/>
        <v>0</v>
      </c>
      <c r="AT2484" s="74"/>
      <c r="AU2484">
        <f t="shared" si="121"/>
        <v>64268.753054999994</v>
      </c>
      <c r="AY2484">
        <v>2570.75</v>
      </c>
      <c r="AZ2484">
        <v>2807.5000000000005</v>
      </c>
      <c r="BA2484">
        <f t="shared" si="107"/>
        <v>28075.000000000004</v>
      </c>
      <c r="BL2484" s="90">
        <v>11.23</v>
      </c>
      <c r="BM2484">
        <f t="shared" si="108"/>
        <v>112.30000000000001</v>
      </c>
    </row>
    <row r="2485" spans="1:65" x14ac:dyDescent="0.2">
      <c r="A2485" s="44">
        <v>41676</v>
      </c>
      <c r="B2485" s="45">
        <v>17</v>
      </c>
      <c r="C2485" s="54">
        <v>17</v>
      </c>
      <c r="D2485" s="31">
        <f t="shared" si="14"/>
        <v>388.738916416184</v>
      </c>
      <c r="E2485" s="31">
        <f t="shared" si="15"/>
        <v>531.51429970033405</v>
      </c>
      <c r="F2485" s="31">
        <f t="shared" si="0"/>
        <v>920.25321611651805</v>
      </c>
      <c r="G2485" s="31">
        <f t="shared" si="1"/>
        <v>17.000000000000004</v>
      </c>
      <c r="H2485" s="55">
        <f t="shared" si="2"/>
        <v>0</v>
      </c>
      <c r="I2485" s="88">
        <v>17.23</v>
      </c>
      <c r="J2485" s="91">
        <f t="shared" si="16"/>
        <v>0.89856898278975361</v>
      </c>
      <c r="K2485" s="72">
        <f t="shared" ca="1" si="83"/>
        <v>194.41885073233567</v>
      </c>
      <c r="L2485" s="31">
        <v>194.03999300000001</v>
      </c>
      <c r="M2485" s="21">
        <f t="shared" ca="1" si="84"/>
        <v>1.9524724077662719E-3</v>
      </c>
      <c r="N2485" s="72"/>
      <c r="O2485" s="16"/>
      <c r="P2485" s="21"/>
      <c r="Q2485" s="92">
        <f t="shared" si="17"/>
        <v>1.1014310172102464</v>
      </c>
      <c r="R2485" s="5">
        <f t="shared" ca="1" si="109"/>
        <v>29.231329146528335</v>
      </c>
      <c r="S2485" s="31">
        <v>28.65</v>
      </c>
      <c r="T2485" s="89">
        <f t="shared" ca="1" si="110"/>
        <v>2.029072064671331E-2</v>
      </c>
      <c r="U2485" s="5">
        <f t="shared" ca="1" si="122"/>
        <v>55.486745174816448</v>
      </c>
      <c r="V2485" s="90">
        <v>56.16</v>
      </c>
      <c r="W2485" s="36">
        <f t="shared" ca="1" si="123"/>
        <v>-1.1988155719080275E-2</v>
      </c>
      <c r="X2485" s="91">
        <f t="shared" si="18"/>
        <v>0.79713796557950733</v>
      </c>
      <c r="Y2485" s="72">
        <f t="shared" ca="1" si="124"/>
        <v>10576.828985576973</v>
      </c>
      <c r="Z2485" s="31">
        <v>10291.250489</v>
      </c>
      <c r="AA2485" s="89">
        <f t="shared" ca="1" si="125"/>
        <v>2.77496400347284E-2</v>
      </c>
      <c r="AB2485" s="72"/>
      <c r="AC2485" s="90"/>
      <c r="AD2485" s="36"/>
      <c r="AE2485" s="81">
        <f t="shared" si="153"/>
        <v>8</v>
      </c>
      <c r="AH2485" s="25" t="str">
        <f t="shared" ca="1" si="7"/>
        <v>-</v>
      </c>
      <c r="AI2485" s="15">
        <f t="shared" ca="1" si="8"/>
        <v>15.547177758483009</v>
      </c>
      <c r="AJ2485" s="15">
        <f t="shared" ca="1" si="9"/>
        <v>15.063617747946939</v>
      </c>
      <c r="AK2485" s="17">
        <f t="shared" ca="1" si="10"/>
        <v>-1.4560240297702013E-2</v>
      </c>
      <c r="AL2485" s="17">
        <f t="shared" ca="1" si="11"/>
        <v>1.9269329333120144E-2</v>
      </c>
      <c r="AM2485" s="26">
        <f t="shared" ca="1" si="12"/>
        <v>1</v>
      </c>
      <c r="AN2485" s="26">
        <f t="shared" ca="1" si="13"/>
        <v>0</v>
      </c>
      <c r="AO2485" s="25">
        <f t="shared" si="20"/>
        <v>0</v>
      </c>
      <c r="AP2485" s="26">
        <f t="shared" si="21"/>
        <v>0</v>
      </c>
      <c r="AQ2485" s="25">
        <f t="shared" si="22"/>
        <v>1</v>
      </c>
      <c r="AR2485" s="26">
        <f t="shared" si="23"/>
        <v>0</v>
      </c>
      <c r="AT2485" s="74"/>
      <c r="AU2485">
        <f t="shared" si="121"/>
        <v>51456.252444999998</v>
      </c>
      <c r="AY2485">
        <v>2058.25</v>
      </c>
      <c r="AZ2485">
        <v>2270</v>
      </c>
      <c r="BA2485">
        <f t="shared" si="107"/>
        <v>22700</v>
      </c>
      <c r="BL2485" s="90">
        <v>9.08</v>
      </c>
      <c r="BM2485">
        <f t="shared" si="108"/>
        <v>90.8</v>
      </c>
    </row>
    <row r="2486" spans="1:65" x14ac:dyDescent="0.2">
      <c r="A2486" s="44">
        <v>41677</v>
      </c>
      <c r="B2486" s="45">
        <v>15.5</v>
      </c>
      <c r="C2486" s="54">
        <v>15.9</v>
      </c>
      <c r="D2486" s="31">
        <f t="shared" si="14"/>
        <v>340.14655186416098</v>
      </c>
      <c r="E2486" s="31">
        <f t="shared" si="15"/>
        <v>580.10666425235706</v>
      </c>
      <c r="F2486" s="31">
        <f t="shared" si="0"/>
        <v>920.25321611651805</v>
      </c>
      <c r="G2486" s="31">
        <f t="shared" si="1"/>
        <v>15.752150888078571</v>
      </c>
      <c r="H2486" s="55">
        <f t="shared" si="2"/>
        <v>2.515723270440251E-2</v>
      </c>
      <c r="I2486" s="88">
        <v>15.31</v>
      </c>
      <c r="J2486" s="91">
        <f t="shared" si="16"/>
        <v>0.92659711106344522</v>
      </c>
      <c r="K2486" s="72">
        <f t="shared" ca="1" si="83"/>
        <v>180.14060115409828</v>
      </c>
      <c r="L2486" s="31">
        <v>181.83999600000001</v>
      </c>
      <c r="M2486" s="21">
        <f t="shared" ca="1" si="84"/>
        <v>-9.3455503920146146E-3</v>
      </c>
      <c r="N2486" s="72"/>
      <c r="O2486" s="16"/>
      <c r="P2486" s="21"/>
      <c r="Q2486" s="92">
        <f t="shared" si="17"/>
        <v>1.0734028889365548</v>
      </c>
      <c r="R2486" s="5">
        <f t="shared" ca="1" si="109"/>
        <v>31.375686029071424</v>
      </c>
      <c r="S2486" s="31">
        <v>30.33</v>
      </c>
      <c r="T2486" s="89">
        <f t="shared" ca="1" si="110"/>
        <v>3.4476954469878869E-2</v>
      </c>
      <c r="U2486" s="5">
        <f t="shared" ca="1" si="122"/>
        <v>59.557593518504589</v>
      </c>
      <c r="V2486" s="90">
        <v>59.52</v>
      </c>
      <c r="W2486" s="36">
        <f t="shared" ca="1" si="123"/>
        <v>6.316115340152241E-4</v>
      </c>
      <c r="X2486" s="91">
        <f t="shared" si="18"/>
        <v>0.85319422212689044</v>
      </c>
      <c r="Y2486" s="72">
        <f t="shared" ca="1" si="124"/>
        <v>9023.4954753512357</v>
      </c>
      <c r="Z2486" s="90">
        <v>9025.0004289999997</v>
      </c>
      <c r="AA2486" s="89">
        <f t="shared" ca="1" si="125"/>
        <v>-1.6675385897248229E-4</v>
      </c>
      <c r="AB2486" s="72"/>
      <c r="AC2486" s="90"/>
      <c r="AD2486" s="36"/>
      <c r="AE2486" s="81">
        <f t="shared" si="153"/>
        <v>7</v>
      </c>
      <c r="AH2486" s="25" t="str">
        <f t="shared" ca="1" si="7"/>
        <v>-</v>
      </c>
      <c r="AI2486" s="15">
        <f t="shared" ca="1" si="8"/>
        <v>15.6243803040292</v>
      </c>
      <c r="AJ2486" s="15">
        <f t="shared" ca="1" si="9"/>
        <v>15.096797733271719</v>
      </c>
      <c r="AK2486" s="17">
        <f t="shared" ca="1" si="10"/>
        <v>-9.865360148173111E-3</v>
      </c>
      <c r="AL2486" s="17">
        <f t="shared" ca="1" si="11"/>
        <v>1.6424695246403255E-2</v>
      </c>
      <c r="AM2486" s="26">
        <f t="shared" ca="1" si="12"/>
        <v>1</v>
      </c>
      <c r="AN2486" s="26">
        <f t="shared" ca="1" si="13"/>
        <v>0</v>
      </c>
      <c r="AO2486" s="25">
        <f t="shared" si="20"/>
        <v>0</v>
      </c>
      <c r="AP2486" s="26">
        <f t="shared" si="21"/>
        <v>0</v>
      </c>
      <c r="AQ2486" s="25">
        <f t="shared" si="22"/>
        <v>1</v>
      </c>
      <c r="AR2486" s="26">
        <f t="shared" si="23"/>
        <v>0</v>
      </c>
      <c r="AU2486">
        <f t="shared" si="121"/>
        <v>45125.002144999999</v>
      </c>
      <c r="AY2486">
        <v>1805</v>
      </c>
      <c r="AZ2486">
        <v>1982.5</v>
      </c>
      <c r="BA2486">
        <f t="shared" si="107"/>
        <v>19825</v>
      </c>
      <c r="BL2486" s="90">
        <v>7.93</v>
      </c>
      <c r="BM2486">
        <f t="shared" si="108"/>
        <v>79.3</v>
      </c>
    </row>
    <row r="2487" spans="1:65" x14ac:dyDescent="0.2">
      <c r="A2487" s="40">
        <v>41680</v>
      </c>
      <c r="B2487" s="13">
        <v>15.65</v>
      </c>
      <c r="C2487" s="14">
        <v>15.85</v>
      </c>
      <c r="D2487" s="31">
        <f t="shared" si="14"/>
        <v>291.55418731213797</v>
      </c>
      <c r="E2487" s="31">
        <f t="shared" si="15"/>
        <v>627.47657938168766</v>
      </c>
      <c r="F2487" s="16">
        <f t="shared" si="0"/>
        <v>919.03076669382563</v>
      </c>
      <c r="G2487" s="16">
        <f t="shared" si="1"/>
        <v>15.786551811347731</v>
      </c>
      <c r="H2487" s="17">
        <f t="shared" si="2"/>
        <v>1.2618296529968376E-2</v>
      </c>
      <c r="I2487" s="93">
        <v>15.26</v>
      </c>
      <c r="J2487" s="32">
        <f t="shared" si="16"/>
        <v>1.0008526025678877</v>
      </c>
      <c r="K2487" s="72">
        <f t="shared" ca="1" si="83"/>
        <v>180.2868392603863</v>
      </c>
      <c r="L2487" s="16">
        <v>182.11999499999999</v>
      </c>
      <c r="M2487" s="21">
        <f t="shared" ca="1" si="84"/>
        <v>-1.0065647869217695E-2</v>
      </c>
      <c r="N2487" s="72"/>
      <c r="O2487" s="16"/>
      <c r="P2487" s="21"/>
      <c r="Q2487" s="33">
        <f t="shared" si="17"/>
        <v>0.99914739743211245</v>
      </c>
      <c r="R2487" s="5">
        <f t="shared" ca="1" si="109"/>
        <v>31.347629083190558</v>
      </c>
      <c r="S2487" s="16">
        <v>30.35</v>
      </c>
      <c r="T2487" s="75">
        <f t="shared" ca="1" si="110"/>
        <v>3.287080998980417E-2</v>
      </c>
      <c r="U2487" s="5">
        <f t="shared" ca="1" si="122"/>
        <v>59.504777319751042</v>
      </c>
      <c r="V2487" s="85">
        <v>59.46</v>
      </c>
      <c r="W2487" s="75">
        <f t="shared" ca="1" si="123"/>
        <v>7.53066258846981E-4</v>
      </c>
      <c r="X2487" s="32">
        <f t="shared" si="18"/>
        <v>1.0017052051357751</v>
      </c>
      <c r="Y2487" s="72">
        <f t="shared" ca="1" si="124"/>
        <v>9038.2875090370799</v>
      </c>
      <c r="Z2487" s="90">
        <v>9015.0004279999994</v>
      </c>
      <c r="AA2487" s="89">
        <f t="shared" ca="1" si="125"/>
        <v>2.5831480789232524E-3</v>
      </c>
      <c r="AB2487" s="72"/>
      <c r="AC2487" s="90"/>
      <c r="AD2487" s="36"/>
      <c r="AE2487" s="34">
        <f t="shared" si="153"/>
        <v>6</v>
      </c>
      <c r="AH2487" s="25" t="str">
        <f t="shared" ca="1" si="7"/>
        <v>-</v>
      </c>
      <c r="AI2487" s="15">
        <f t="shared" ca="1" si="8"/>
        <v>15.699511976241375</v>
      </c>
      <c r="AJ2487" s="15">
        <f t="shared" ca="1" si="9"/>
        <v>15.126173089469079</v>
      </c>
      <c r="AK2487" s="17">
        <f t="shared" ca="1" si="10"/>
        <v>-5.360773742842162E-3</v>
      </c>
      <c r="AL2487" s="17">
        <f t="shared" ca="1" si="11"/>
        <v>1.3498303814491311E-2</v>
      </c>
      <c r="AM2487" s="26">
        <f t="shared" ca="1" si="12"/>
        <v>1</v>
      </c>
      <c r="AN2487" s="26">
        <f t="shared" ca="1" si="13"/>
        <v>0</v>
      </c>
      <c r="AO2487" s="25">
        <f t="shared" si="20"/>
        <v>0</v>
      </c>
      <c r="AP2487" s="26">
        <f t="shared" si="21"/>
        <v>0</v>
      </c>
      <c r="AQ2487" s="25">
        <f t="shared" si="22"/>
        <v>1</v>
      </c>
      <c r="AR2487" s="26">
        <f t="shared" si="23"/>
        <v>0</v>
      </c>
      <c r="AU2487">
        <f t="shared" si="121"/>
        <v>45075.002139999997</v>
      </c>
      <c r="AY2487">
        <v>1803</v>
      </c>
      <c r="AZ2487">
        <v>1980</v>
      </c>
      <c r="BA2487">
        <f t="shared" si="107"/>
        <v>19800</v>
      </c>
      <c r="BL2487" s="90">
        <v>7.92</v>
      </c>
      <c r="BM2487">
        <f t="shared" si="108"/>
        <v>79.2</v>
      </c>
    </row>
    <row r="2488" spans="1:65" x14ac:dyDescent="0.2">
      <c r="A2488" s="44">
        <v>41681</v>
      </c>
      <c r="B2488" s="45">
        <v>15.05</v>
      </c>
      <c r="C2488" s="54">
        <v>15.3</v>
      </c>
      <c r="D2488" s="31">
        <f t="shared" si="14"/>
        <v>242.96182276011498</v>
      </c>
      <c r="E2488" s="31">
        <f t="shared" si="15"/>
        <v>675.45579106870093</v>
      </c>
      <c r="F2488" s="31">
        <f t="shared" si="0"/>
        <v>918.41761382881589</v>
      </c>
      <c r="G2488" s="31">
        <f t="shared" si="1"/>
        <v>15.233864012650187</v>
      </c>
      <c r="H2488" s="55">
        <f t="shared" si="2"/>
        <v>1.6339869281045805E-2</v>
      </c>
      <c r="I2488" s="88">
        <v>14.51</v>
      </c>
      <c r="J2488" s="91">
        <f t="shared" si="16"/>
        <v>0.96434614512391137</v>
      </c>
      <c r="K2488" s="72">
        <f t="shared" ca="1" si="83"/>
        <v>173.8518305775963</v>
      </c>
      <c r="L2488" s="31">
        <v>175.240005</v>
      </c>
      <c r="M2488" s="21">
        <f t="shared" ca="1" si="84"/>
        <v>-7.9215611892027374E-3</v>
      </c>
      <c r="N2488" s="72"/>
      <c r="O2488" s="16"/>
      <c r="P2488" s="21"/>
      <c r="Q2488" s="92">
        <f t="shared" si="17"/>
        <v>1.0356538548760887</v>
      </c>
      <c r="R2488" s="5">
        <f t="shared" ca="1" si="109"/>
        <v>32.463940439828534</v>
      </c>
      <c r="S2488" s="31">
        <v>31.469999000000001</v>
      </c>
      <c r="T2488" s="89">
        <f t="shared" ca="1" si="110"/>
        <v>3.1583777293050827E-2</v>
      </c>
      <c r="U2488" s="5">
        <f t="shared" ca="1" si="122"/>
        <v>61.624242209877785</v>
      </c>
      <c r="V2488" s="90">
        <v>61.71</v>
      </c>
      <c r="W2488" s="36">
        <f t="shared" ca="1" si="123"/>
        <v>-1.3896903276975488E-3</v>
      </c>
      <c r="X2488" s="91">
        <f t="shared" si="18"/>
        <v>0.92869229024782263</v>
      </c>
      <c r="Y2488" s="72">
        <f t="shared" ca="1" si="124"/>
        <v>8393.2355052300773</v>
      </c>
      <c r="Z2488" s="90">
        <v>8337.5003959999995</v>
      </c>
      <c r="AA2488" s="89">
        <f t="shared" ca="1" si="125"/>
        <v>6.6848703547669136E-3</v>
      </c>
      <c r="AB2488" s="72"/>
      <c r="AC2488" s="90"/>
      <c r="AD2488" s="36"/>
      <c r="AE2488" s="81">
        <f t="shared" si="153"/>
        <v>5</v>
      </c>
      <c r="AH2488" s="25" t="str">
        <f t="shared" ca="1" si="7"/>
        <v>-</v>
      </c>
      <c r="AI2488" s="15">
        <f t="shared" ca="1" si="8"/>
        <v>15.760617214152351</v>
      </c>
      <c r="AJ2488" s="15">
        <f t="shared" ca="1" si="9"/>
        <v>15.124654892440152</v>
      </c>
      <c r="AK2488" s="17">
        <f t="shared" ca="1" si="10"/>
        <v>2.738881890020306E-3</v>
      </c>
      <c r="AL2488" s="17">
        <f t="shared" ca="1" si="11"/>
        <v>1.1010773714732108E-2</v>
      </c>
      <c r="AM2488" s="26">
        <f t="shared" ca="1" si="12"/>
        <v>1</v>
      </c>
      <c r="AN2488" s="26">
        <f t="shared" ca="1" si="13"/>
        <v>0</v>
      </c>
      <c r="AO2488" s="25">
        <f t="shared" si="20"/>
        <v>0</v>
      </c>
      <c r="AP2488" s="26">
        <f t="shared" si="21"/>
        <v>0</v>
      </c>
      <c r="AQ2488" s="25">
        <f t="shared" si="22"/>
        <v>1</v>
      </c>
      <c r="AR2488" s="26">
        <f t="shared" si="23"/>
        <v>0</v>
      </c>
      <c r="AU2488">
        <f t="shared" si="121"/>
        <v>41687.501980000001</v>
      </c>
      <c r="AY2488">
        <v>1667.5</v>
      </c>
      <c r="AZ2488">
        <v>1850</v>
      </c>
      <c r="BA2488">
        <f t="shared" si="107"/>
        <v>18500</v>
      </c>
      <c r="BL2488" s="90">
        <v>7.4</v>
      </c>
      <c r="BM2488">
        <f t="shared" si="108"/>
        <v>74</v>
      </c>
    </row>
    <row r="2489" spans="1:65" x14ac:dyDescent="0.2">
      <c r="A2489" s="44">
        <v>41682</v>
      </c>
      <c r="B2489" s="45">
        <v>14.55</v>
      </c>
      <c r="C2489" s="54">
        <v>15</v>
      </c>
      <c r="D2489" s="31">
        <f t="shared" si="14"/>
        <v>194.369458208092</v>
      </c>
      <c r="E2489" s="31">
        <f t="shared" si="15"/>
        <v>723.25416273588689</v>
      </c>
      <c r="F2489" s="31">
        <f t="shared" si="0"/>
        <v>917.62362094397895</v>
      </c>
      <c r="G2489" s="31">
        <f t="shared" si="1"/>
        <v>14.90468177344469</v>
      </c>
      <c r="H2489" s="55">
        <f t="shared" si="2"/>
        <v>2.9999999999999916E-2</v>
      </c>
      <c r="I2489" s="88">
        <v>14.3</v>
      </c>
      <c r="J2489" s="91">
        <f t="shared" si="16"/>
        <v>0.97754557380801788</v>
      </c>
      <c r="K2489" s="72">
        <f t="shared" ca="1" si="83"/>
        <v>169.94115903656174</v>
      </c>
      <c r="L2489" s="31">
        <v>171.60000600000001</v>
      </c>
      <c r="M2489" s="21">
        <f t="shared" ca="1" si="84"/>
        <v>-9.6669400083719392E-3</v>
      </c>
      <c r="N2489" s="72"/>
      <c r="O2489" s="16"/>
      <c r="P2489" s="21"/>
      <c r="Q2489" s="92">
        <f t="shared" si="17"/>
        <v>1.0224544261919821</v>
      </c>
      <c r="R2489" s="5">
        <f t="shared" ca="1" si="109"/>
        <v>33.191516821794124</v>
      </c>
      <c r="S2489" s="31">
        <v>32.119999</v>
      </c>
      <c r="T2489" s="89">
        <f t="shared" ca="1" si="110"/>
        <v>3.3359833597570297E-2</v>
      </c>
      <c r="U2489" s="5">
        <f t="shared" ca="1" si="122"/>
        <v>63.005822102745007</v>
      </c>
      <c r="V2489" s="90">
        <v>62.96</v>
      </c>
      <c r="W2489" s="36">
        <f t="shared" ca="1" si="123"/>
        <v>7.2779705757634264E-4</v>
      </c>
      <c r="X2489" s="91">
        <f t="shared" si="18"/>
        <v>0.95509114761603575</v>
      </c>
      <c r="Y2489" s="72">
        <f t="shared" ca="1" si="124"/>
        <v>8015.7773527834652</v>
      </c>
      <c r="Z2489" s="90">
        <v>7993.7503800000004</v>
      </c>
      <c r="AA2489" s="89">
        <f t="shared" ca="1" si="125"/>
        <v>2.7555242203428387E-3</v>
      </c>
      <c r="AB2489" s="72"/>
      <c r="AC2489" s="90"/>
      <c r="AD2489" s="36"/>
      <c r="AE2489" s="81">
        <f t="shared" si="153"/>
        <v>4</v>
      </c>
      <c r="AH2489" s="25">
        <f t="shared" ca="1" si="7"/>
        <v>1</v>
      </c>
      <c r="AI2489" s="15">
        <f t="shared" ca="1" si="8"/>
        <v>15.787727506386329</v>
      </c>
      <c r="AJ2489" s="15">
        <f t="shared" ca="1" si="9"/>
        <v>15.110681976353156</v>
      </c>
      <c r="AK2489" s="17">
        <f t="shared" ca="1" si="10"/>
        <v>1.0463677530347234E-2</v>
      </c>
      <c r="AL2489" s="17">
        <f t="shared" ca="1" si="11"/>
        <v>9.1180432182782004E-3</v>
      </c>
      <c r="AM2489" s="26">
        <f t="shared" ca="1" si="12"/>
        <v>1</v>
      </c>
      <c r="AN2489" s="26">
        <f t="shared" ca="1" si="13"/>
        <v>1</v>
      </c>
      <c r="AO2489" s="25">
        <f t="shared" si="20"/>
        <v>0</v>
      </c>
      <c r="AP2489" s="26">
        <f t="shared" si="21"/>
        <v>0</v>
      </c>
      <c r="AQ2489" s="25">
        <f t="shared" si="22"/>
        <v>1</v>
      </c>
      <c r="AR2489" s="26">
        <f t="shared" si="23"/>
        <v>0</v>
      </c>
      <c r="AU2489">
        <f t="shared" si="121"/>
        <v>39968.751900000003</v>
      </c>
      <c r="AY2489">
        <v>1598.75</v>
      </c>
      <c r="AZ2489">
        <v>1777.5000000000002</v>
      </c>
      <c r="BA2489">
        <f t="shared" si="107"/>
        <v>17775.000000000004</v>
      </c>
      <c r="BL2489" s="90">
        <v>7.11</v>
      </c>
      <c r="BM2489">
        <f t="shared" si="108"/>
        <v>71.100000000000009</v>
      </c>
    </row>
    <row r="2490" spans="1:65" x14ac:dyDescent="0.2">
      <c r="A2490" s="40">
        <v>41683</v>
      </c>
      <c r="B2490" s="13">
        <v>14.6</v>
      </c>
      <c r="C2490" s="14">
        <v>14.95</v>
      </c>
      <c r="D2490" s="31">
        <f t="shared" si="14"/>
        <v>145.77709365606898</v>
      </c>
      <c r="E2490" s="31">
        <f t="shared" si="15"/>
        <v>770.38875635134923</v>
      </c>
      <c r="F2490" s="16">
        <f t="shared" si="0"/>
        <v>916.16585000741816</v>
      </c>
      <c r="G2490" s="16">
        <f t="shared" si="1"/>
        <v>14.89430922875022</v>
      </c>
      <c r="H2490" s="17">
        <f t="shared" si="2"/>
        <v>2.3411371237458178E-2</v>
      </c>
      <c r="I2490" s="93">
        <v>14.14</v>
      </c>
      <c r="J2490" s="32">
        <f t="shared" si="16"/>
        <v>0.99771654319298364</v>
      </c>
      <c r="K2490" s="72">
        <f t="shared" ca="1" si="83"/>
        <v>169.54619339979257</v>
      </c>
      <c r="L2490" s="16">
        <v>170.36000100000001</v>
      </c>
      <c r="M2490" s="21">
        <f t="shared" ca="1" si="84"/>
        <v>-4.7769875289413732E-3</v>
      </c>
      <c r="N2490" s="72"/>
      <c r="O2490" s="16"/>
      <c r="P2490" s="21"/>
      <c r="Q2490" s="33">
        <f t="shared" si="17"/>
        <v>1.0022834568070165</v>
      </c>
      <c r="R2490" s="5">
        <f t="shared" ca="1" si="109"/>
        <v>33.265922344509271</v>
      </c>
      <c r="S2490" s="16">
        <v>32.340000000000003</v>
      </c>
      <c r="T2490" s="75">
        <f t="shared" ca="1" si="110"/>
        <v>2.8630870269303253E-2</v>
      </c>
      <c r="U2490" s="5">
        <f t="shared" ca="1" si="122"/>
        <v>63.147531218996789</v>
      </c>
      <c r="V2490" s="85">
        <v>63.46</v>
      </c>
      <c r="W2490" s="36">
        <f t="shared" ca="1" si="123"/>
        <v>-4.9238698550773934E-3</v>
      </c>
      <c r="X2490" s="32">
        <f t="shared" si="18"/>
        <v>0.99543308638596717</v>
      </c>
      <c r="Y2490" s="72">
        <f t="shared" ca="1" si="124"/>
        <v>7978.6448559122828</v>
      </c>
      <c r="Z2490" s="90">
        <v>7875.0003740000002</v>
      </c>
      <c r="AA2490" s="89">
        <f t="shared" ca="1" si="125"/>
        <v>1.3161203427300634E-2</v>
      </c>
      <c r="AB2490" s="72"/>
      <c r="AC2490" s="90"/>
      <c r="AD2490" s="36"/>
      <c r="AE2490" s="34">
        <f t="shared" si="153"/>
        <v>3</v>
      </c>
      <c r="AF2490" s="1"/>
      <c r="AG2490" s="1"/>
      <c r="AH2490" s="25">
        <f t="shared" ca="1" si="7"/>
        <v>1</v>
      </c>
      <c r="AI2490" s="15">
        <f t="shared" ca="1" si="8"/>
        <v>15.836936060168929</v>
      </c>
      <c r="AJ2490" s="15">
        <f t="shared" ca="1" si="9"/>
        <v>15.095909030712921</v>
      </c>
      <c r="AK2490" s="17">
        <f t="shared" ca="1" si="10"/>
        <v>1.7921128292145799E-2</v>
      </c>
      <c r="AL2490" s="17">
        <f t="shared" ca="1" si="11"/>
        <v>6.5694295962950081E-3</v>
      </c>
      <c r="AM2490" s="26">
        <f t="shared" ca="1" si="12"/>
        <v>1</v>
      </c>
      <c r="AN2490" s="26">
        <f t="shared" ca="1" si="13"/>
        <v>1</v>
      </c>
      <c r="AO2490" s="25">
        <f t="shared" si="20"/>
        <v>0</v>
      </c>
      <c r="AP2490" s="26">
        <f t="shared" si="21"/>
        <v>0</v>
      </c>
      <c r="AQ2490" s="25">
        <f t="shared" si="22"/>
        <v>1</v>
      </c>
      <c r="AR2490" s="26">
        <f t="shared" si="23"/>
        <v>0</v>
      </c>
      <c r="AU2490">
        <f t="shared" si="121"/>
        <v>39375.00187</v>
      </c>
      <c r="AY2490">
        <v>1575</v>
      </c>
      <c r="AZ2490">
        <v>1757.5</v>
      </c>
      <c r="BA2490">
        <f t="shared" si="107"/>
        <v>17575</v>
      </c>
      <c r="BL2490" s="90">
        <v>7.03</v>
      </c>
      <c r="BM2490">
        <f t="shared" si="108"/>
        <v>70.3</v>
      </c>
    </row>
    <row r="2491" spans="1:65" x14ac:dyDescent="0.2">
      <c r="A2491" s="44">
        <v>41684</v>
      </c>
      <c r="B2491" s="45">
        <v>14.2</v>
      </c>
      <c r="C2491" s="54">
        <v>14.7</v>
      </c>
      <c r="D2491" s="31">
        <f t="shared" si="14"/>
        <v>97.184729104045999</v>
      </c>
      <c r="E2491" s="31">
        <f t="shared" si="15"/>
        <v>817.84350701753885</v>
      </c>
      <c r="F2491" s="31">
        <f t="shared" si="0"/>
        <v>915.02823612158488</v>
      </c>
      <c r="G2491" s="31">
        <f t="shared" si="1"/>
        <v>14.646895229421567</v>
      </c>
      <c r="H2491" s="55">
        <f t="shared" si="2"/>
        <v>3.4013605442176909E-2</v>
      </c>
      <c r="I2491" s="88">
        <v>13.57</v>
      </c>
      <c r="J2491" s="67">
        <f t="shared" si="16"/>
        <v>0.98216760395423786</v>
      </c>
      <c r="K2491" s="72">
        <f t="shared" ca="1" si="83"/>
        <v>166.51598973102944</v>
      </c>
      <c r="L2491" s="31">
        <v>167.800003</v>
      </c>
      <c r="M2491" s="21">
        <f t="shared" ca="1" si="84"/>
        <v>-7.6520455662361835E-3</v>
      </c>
      <c r="N2491" s="72"/>
      <c r="O2491" s="16"/>
      <c r="P2491" s="21"/>
      <c r="Q2491" s="92">
        <f t="shared" si="17"/>
        <v>1.017832396045762</v>
      </c>
      <c r="R2491" s="5">
        <f t="shared" ca="1" si="109"/>
        <v>33.857722919616641</v>
      </c>
      <c r="S2491" s="31">
        <v>32.849997999999999</v>
      </c>
      <c r="T2491" s="89">
        <f t="shared" ca="1" si="110"/>
        <v>3.067655954245848E-2</v>
      </c>
      <c r="U2491" s="5">
        <f t="shared" ca="1" si="122"/>
        <v>64.271402570355647</v>
      </c>
      <c r="V2491" s="90">
        <v>64.400000000000006</v>
      </c>
      <c r="W2491" s="36">
        <f t="shared" ca="1" si="123"/>
        <v>-1.9968544975832044E-3</v>
      </c>
      <c r="X2491" s="91">
        <f t="shared" si="18"/>
        <v>0.96433520790847571</v>
      </c>
      <c r="Y2491" s="72">
        <f t="shared" ca="1" si="124"/>
        <v>7693.5817739308241</v>
      </c>
      <c r="Z2491" s="90">
        <v>7626.2503619999998</v>
      </c>
      <c r="AA2491" s="89">
        <f t="shared" ca="1" si="125"/>
        <v>8.828901325653107E-3</v>
      </c>
      <c r="AB2491" s="72"/>
      <c r="AC2491" s="90"/>
      <c r="AD2491" s="36"/>
      <c r="AE2491" s="81">
        <f t="shared" si="153"/>
        <v>2</v>
      </c>
      <c r="AG2491" s="1"/>
      <c r="AH2491" s="25" t="str">
        <f t="shared" ca="1" si="7"/>
        <v>-</v>
      </c>
      <c r="AI2491" s="15">
        <f t="shared" ca="1" si="8"/>
        <v>15.869736170657223</v>
      </c>
      <c r="AJ2491" s="15">
        <f t="shared" ca="1" si="9"/>
        <v>15.068593607341095</v>
      </c>
      <c r="AK2491" s="17">
        <f t="shared" ca="1" si="10"/>
        <v>2.3590062532508616E-2</v>
      </c>
      <c r="AL2491" s="17">
        <f t="shared" ca="1" si="11"/>
        <v>5.5598284314143445E-3</v>
      </c>
      <c r="AM2491" s="26">
        <f t="shared" ca="1" si="12"/>
        <v>1</v>
      </c>
      <c r="AN2491" s="26">
        <f t="shared" ca="1" si="13"/>
        <v>1</v>
      </c>
      <c r="AO2491" s="25">
        <f t="shared" si="20"/>
        <v>0</v>
      </c>
      <c r="AP2491" s="26">
        <f t="shared" si="21"/>
        <v>0</v>
      </c>
      <c r="AQ2491" s="25">
        <f t="shared" si="22"/>
        <v>0</v>
      </c>
      <c r="AR2491" s="26">
        <f t="shared" si="23"/>
        <v>0</v>
      </c>
      <c r="AU2491">
        <f t="shared" si="121"/>
        <v>38131.251810000002</v>
      </c>
      <c r="AY2491">
        <v>1525.25</v>
      </c>
      <c r="AZ2491">
        <v>1695</v>
      </c>
      <c r="BA2491">
        <f t="shared" si="107"/>
        <v>16950</v>
      </c>
      <c r="BL2491" s="90">
        <v>6.78</v>
      </c>
      <c r="BM2491">
        <f t="shared" si="108"/>
        <v>67.8</v>
      </c>
    </row>
    <row r="2492" spans="1:65" x14ac:dyDescent="0.2">
      <c r="A2492" s="40">
        <v>41688</v>
      </c>
      <c r="B2492" s="13">
        <v>14.25</v>
      </c>
      <c r="C2492" s="14">
        <v>14.45</v>
      </c>
      <c r="D2492" s="31">
        <f t="shared" si="14"/>
        <v>48.592364552023</v>
      </c>
      <c r="E2492" s="31">
        <f t="shared" si="15"/>
        <v>864.78307005418696</v>
      </c>
      <c r="F2492" s="16">
        <f t="shared" si="0"/>
        <v>913.37543460620998</v>
      </c>
      <c r="G2492" s="16">
        <f t="shared" si="1"/>
        <v>14.439359826701935</v>
      </c>
      <c r="H2492" s="17">
        <f t="shared" si="2"/>
        <v>1.384083044982698E-2</v>
      </c>
      <c r="I2492" s="93">
        <v>13.87</v>
      </c>
      <c r="J2492" s="32">
        <f t="shared" si="16"/>
        <v>0.98405006699448427</v>
      </c>
      <c r="K2492" s="72">
        <f t="shared" ca="1" si="83"/>
        <v>163.85339060372237</v>
      </c>
      <c r="L2492" s="16">
        <v>165.720001</v>
      </c>
      <c r="M2492" s="21">
        <f t="shared" ca="1" si="84"/>
        <v>-1.1263639784057339E-2</v>
      </c>
      <c r="N2492" s="72"/>
      <c r="O2492" s="16"/>
      <c r="P2492" s="21"/>
      <c r="Q2492" s="92">
        <f t="shared" si="17"/>
        <v>1.0159499330055157</v>
      </c>
      <c r="R2492" s="5">
        <f t="shared" ca="1" si="109"/>
        <v>34.39631836682365</v>
      </c>
      <c r="S2492" s="16">
        <v>33.299999</v>
      </c>
      <c r="T2492" s="75">
        <f t="shared" ca="1" si="110"/>
        <v>3.2922504496881513E-2</v>
      </c>
      <c r="U2492" s="5">
        <f t="shared" ca="1" si="122"/>
        <v>65.294291680622067</v>
      </c>
      <c r="V2492" s="85">
        <v>65.23</v>
      </c>
      <c r="W2492" s="36">
        <f t="shared" ca="1" si="123"/>
        <v>9.8561521726295547E-4</v>
      </c>
      <c r="X2492" s="91">
        <f t="shared" si="18"/>
        <v>0.96810013398896866</v>
      </c>
      <c r="Y2492" s="72">
        <f t="shared" ca="1" si="124"/>
        <v>7447.6673596368091</v>
      </c>
      <c r="Z2492" s="90">
        <v>7435.0003530000004</v>
      </c>
      <c r="AA2492" s="89">
        <f t="shared" ca="1" si="125"/>
        <v>1.7036995340151753E-3</v>
      </c>
      <c r="AB2492" s="72"/>
      <c r="AC2492" s="90"/>
      <c r="AD2492" s="36"/>
      <c r="AE2492" s="34">
        <f t="shared" si="153"/>
        <v>1</v>
      </c>
      <c r="AG2492" s="1"/>
      <c r="AH2492" s="25" t="str">
        <f t="shared" ca="1" si="7"/>
        <v>-</v>
      </c>
      <c r="AI2492" s="15">
        <f t="shared" ca="1" si="8"/>
        <v>15.882217923755672</v>
      </c>
      <c r="AJ2492" s="15">
        <f t="shared" ca="1" si="9"/>
        <v>15.040547666357348</v>
      </c>
      <c r="AK2492" s="17">
        <f t="shared" ca="1" si="10"/>
        <v>2.1703995490079359E-2</v>
      </c>
      <c r="AL2492" s="17">
        <f t="shared" ca="1" si="11"/>
        <v>6.4248803345285307E-3</v>
      </c>
      <c r="AM2492" s="26">
        <f t="shared" ca="1" si="12"/>
        <v>1</v>
      </c>
      <c r="AN2492" s="26">
        <f t="shared" ca="1" si="13"/>
        <v>1</v>
      </c>
      <c r="AO2492" s="25">
        <f t="shared" si="20"/>
        <v>0</v>
      </c>
      <c r="AP2492" s="26">
        <f t="shared" si="21"/>
        <v>0</v>
      </c>
      <c r="AQ2492" s="25">
        <f t="shared" si="22"/>
        <v>0</v>
      </c>
      <c r="AR2492" s="26">
        <f t="shared" si="23"/>
        <v>0</v>
      </c>
      <c r="AU2492">
        <f t="shared" si="121"/>
        <v>37175.001765000001</v>
      </c>
      <c r="AY2492">
        <v>1487</v>
      </c>
      <c r="AZ2492">
        <v>1664.9999999999998</v>
      </c>
      <c r="BA2492">
        <f t="shared" si="107"/>
        <v>16649.999999999996</v>
      </c>
      <c r="BL2492" s="90">
        <v>6.66</v>
      </c>
      <c r="BM2492">
        <f t="shared" si="108"/>
        <v>66.599999999999994</v>
      </c>
    </row>
    <row r="2493" spans="1:65" x14ac:dyDescent="0.2">
      <c r="A2493" s="47">
        <v>41689</v>
      </c>
      <c r="B2493" s="45">
        <v>15.4</v>
      </c>
      <c r="C2493" s="54">
        <v>15.8</v>
      </c>
      <c r="D2493" s="31">
        <f t="shared" si="14"/>
        <v>912.70287592728926</v>
      </c>
      <c r="E2493" s="31">
        <f t="shared" si="15"/>
        <v>0</v>
      </c>
      <c r="F2493" s="31">
        <f t="shared" si="0"/>
        <v>912.70287592728926</v>
      </c>
      <c r="G2493" s="31">
        <f t="shared" si="1"/>
        <v>15.4</v>
      </c>
      <c r="H2493" s="55">
        <f t="shared" si="2"/>
        <v>2.5316455696202556E-2</v>
      </c>
      <c r="I2493" s="88">
        <v>15.5</v>
      </c>
      <c r="J2493" s="67">
        <f t="shared" si="16"/>
        <v>1.0657439446366783</v>
      </c>
      <c r="K2493" s="72">
        <f t="shared" ca="1" si="83"/>
        <v>174.61863970182804</v>
      </c>
      <c r="L2493" s="31">
        <v>176.679993</v>
      </c>
      <c r="M2493" s="21">
        <f t="shared" ca="1" si="84"/>
        <v>-1.1667157458920387E-2</v>
      </c>
      <c r="N2493" s="72"/>
      <c r="O2493" s="16"/>
      <c r="P2493" s="21"/>
      <c r="Q2493" s="92">
        <f t="shared" si="17"/>
        <v>0.93425605536332168</v>
      </c>
      <c r="R2493" s="5">
        <f t="shared" ca="1" si="109"/>
        <v>32.133630015877166</v>
      </c>
      <c r="S2493" s="31">
        <v>30.99</v>
      </c>
      <c r="T2493" s="89">
        <f t="shared" ca="1" si="110"/>
        <v>3.69031950912284E-2</v>
      </c>
      <c r="U2493" s="5">
        <f t="shared" ca="1" si="122"/>
        <v>60.999498967502376</v>
      </c>
      <c r="V2493" s="90">
        <v>60.78</v>
      </c>
      <c r="W2493" s="36">
        <f t="shared" ca="1" si="123"/>
        <v>3.6113683366629625E-3</v>
      </c>
      <c r="X2493" s="91">
        <f t="shared" si="18"/>
        <v>1.1314878892733566</v>
      </c>
      <c r="Y2493" s="72">
        <f t="shared" ca="1" si="124"/>
        <v>8426.3908171112053</v>
      </c>
      <c r="Z2493" s="90">
        <v>8405.0003990000005</v>
      </c>
      <c r="AA2493" s="89">
        <f t="shared" ca="1" si="125"/>
        <v>2.5449633665394879E-3</v>
      </c>
      <c r="AB2493" s="72"/>
      <c r="AC2493" s="90"/>
      <c r="AD2493" s="36"/>
      <c r="AE2493" s="1">
        <v>19</v>
      </c>
      <c r="AH2493" s="25" t="str">
        <f t="shared" ca="1" si="7"/>
        <v>-</v>
      </c>
      <c r="AI2493" s="15">
        <f t="shared" ca="1" si="8"/>
        <v>15.940658163131507</v>
      </c>
      <c r="AJ2493" s="15">
        <f t="shared" ca="1" si="9"/>
        <v>15.062498885869545</v>
      </c>
      <c r="AK2493" s="17">
        <f t="shared" ca="1" si="10"/>
        <v>2.3820355351118389E-2</v>
      </c>
      <c r="AL2493" s="17">
        <f t="shared" ca="1" si="11"/>
        <v>7.4302357386181184E-3</v>
      </c>
      <c r="AM2493" s="26">
        <f t="shared" ca="1" si="12"/>
        <v>1</v>
      </c>
      <c r="AN2493" s="26">
        <f t="shared" ca="1" si="13"/>
        <v>1</v>
      </c>
      <c r="AO2493" s="25">
        <f t="shared" si="20"/>
        <v>0</v>
      </c>
      <c r="AP2493" s="26">
        <f t="shared" si="21"/>
        <v>0</v>
      </c>
      <c r="AQ2493" s="25">
        <f t="shared" si="22"/>
        <v>0</v>
      </c>
      <c r="AR2493" s="26">
        <f t="shared" si="23"/>
        <v>0</v>
      </c>
      <c r="AU2493">
        <f t="shared" si="121"/>
        <v>42025.001994999999</v>
      </c>
      <c r="AY2493">
        <v>1681</v>
      </c>
      <c r="AZ2493">
        <v>1857.5</v>
      </c>
      <c r="BA2493">
        <f t="shared" si="107"/>
        <v>18575</v>
      </c>
      <c r="BL2493" s="90">
        <v>7.43</v>
      </c>
      <c r="BM2493">
        <f t="shared" si="108"/>
        <v>74.3</v>
      </c>
    </row>
    <row r="2494" spans="1:65" x14ac:dyDescent="0.2">
      <c r="A2494" s="44">
        <v>41690</v>
      </c>
      <c r="B2494" s="45">
        <v>14.95</v>
      </c>
      <c r="C2494" s="54">
        <v>15.4</v>
      </c>
      <c r="D2494" s="31">
        <f t="shared" si="14"/>
        <v>864.66588245743196</v>
      </c>
      <c r="E2494" s="31">
        <f t="shared" si="15"/>
        <v>46.820867052898912</v>
      </c>
      <c r="F2494" s="31">
        <f t="shared" si="0"/>
        <v>911.48674951033092</v>
      </c>
      <c r="G2494" s="31">
        <f t="shared" si="1"/>
        <v>14.973115410273515</v>
      </c>
      <c r="H2494" s="55">
        <f t="shared" si="2"/>
        <v>2.9220779220779258E-2</v>
      </c>
      <c r="I2494" s="88">
        <v>14.79</v>
      </c>
      <c r="J2494" s="67">
        <f t="shared" si="16"/>
        <v>0.9709847114910406</v>
      </c>
      <c r="K2494" s="72">
        <f t="shared" ca="1" si="83"/>
        <v>169.54511719533906</v>
      </c>
      <c r="L2494" s="31">
        <v>170.16000399999999</v>
      </c>
      <c r="M2494" s="21">
        <f t="shared" ca="1" si="84"/>
        <v>-3.6135801022955231E-3</v>
      </c>
      <c r="N2494" s="72"/>
      <c r="O2494" s="16"/>
      <c r="P2494" s="21"/>
      <c r="Q2494" s="92">
        <f t="shared" si="17"/>
        <v>1.0290152885089594</v>
      </c>
      <c r="R2494" s="5">
        <f t="shared" ca="1" si="109"/>
        <v>33.064619075700001</v>
      </c>
      <c r="S2494" s="31">
        <v>32.229999999999997</v>
      </c>
      <c r="T2494" s="89">
        <f t="shared" ca="1" si="110"/>
        <v>2.5895720623642711E-2</v>
      </c>
      <c r="U2494" s="5">
        <f t="shared" ca="1" si="122"/>
        <v>62.767268090754705</v>
      </c>
      <c r="V2494" s="90">
        <v>63.1</v>
      </c>
      <c r="W2494" s="36">
        <f t="shared" ca="1" si="123"/>
        <v>-5.2730888945371904E-3</v>
      </c>
      <c r="X2494" s="91">
        <f t="shared" si="18"/>
        <v>0.94196942298208131</v>
      </c>
      <c r="Y2494" s="72">
        <f t="shared" ca="1" si="124"/>
        <v>7936.880110513579</v>
      </c>
      <c r="Z2494" s="90">
        <v>7841.2503720000004</v>
      </c>
      <c r="AA2494" s="89">
        <f t="shared" ca="1" si="125"/>
        <v>1.2195725678529393E-2</v>
      </c>
      <c r="AB2494" s="72"/>
      <c r="AC2494" s="90"/>
      <c r="AD2494" s="36"/>
      <c r="AE2494" s="81">
        <f t="shared" ref="AE2494:AE2511" si="154">AE2493-1</f>
        <v>18</v>
      </c>
      <c r="AH2494" s="25" t="str">
        <f t="shared" ca="1" si="7"/>
        <v>-</v>
      </c>
      <c r="AI2494" s="15">
        <f t="shared" ca="1" si="8"/>
        <v>15.984194513427719</v>
      </c>
      <c r="AJ2494" s="15">
        <f t="shared" ca="1" si="9"/>
        <v>15.074065283091452</v>
      </c>
      <c r="AK2494" s="17">
        <f t="shared" ca="1" si="10"/>
        <v>2.59671736744073E-2</v>
      </c>
      <c r="AL2494" s="17">
        <f t="shared" ca="1" si="11"/>
        <v>7.8497820283412525E-3</v>
      </c>
      <c r="AM2494" s="26">
        <f t="shared" ca="1" si="12"/>
        <v>1</v>
      </c>
      <c r="AN2494" s="26">
        <f t="shared" ca="1" si="13"/>
        <v>1</v>
      </c>
      <c r="AO2494" s="25">
        <f t="shared" si="20"/>
        <v>0</v>
      </c>
      <c r="AP2494" s="26">
        <f t="shared" si="21"/>
        <v>0</v>
      </c>
      <c r="AQ2494" s="25">
        <f t="shared" si="22"/>
        <v>0</v>
      </c>
      <c r="AR2494" s="26">
        <f t="shared" si="23"/>
        <v>1</v>
      </c>
      <c r="AU2494">
        <f t="shared" si="121"/>
        <v>39206.251860000004</v>
      </c>
      <c r="AY2494">
        <v>1568.25</v>
      </c>
      <c r="AZ2494">
        <v>1739.9999999999998</v>
      </c>
      <c r="BA2494">
        <f t="shared" si="107"/>
        <v>17399.999999999996</v>
      </c>
      <c r="BL2494" s="90">
        <v>6.96</v>
      </c>
      <c r="BM2494">
        <f t="shared" si="108"/>
        <v>69.599999999999994</v>
      </c>
    </row>
    <row r="2495" spans="1:65" x14ac:dyDescent="0.2">
      <c r="A2495" s="40">
        <v>41691</v>
      </c>
      <c r="B2495" s="13">
        <v>15.15</v>
      </c>
      <c r="C2495" s="14">
        <v>15.45</v>
      </c>
      <c r="D2495" s="31">
        <f t="shared" si="14"/>
        <v>816.62888898757467</v>
      </c>
      <c r="E2495" s="31">
        <f t="shared" si="15"/>
        <v>93.454182142143523</v>
      </c>
      <c r="F2495" s="16">
        <f t="shared" si="0"/>
        <v>910.08307112971818</v>
      </c>
      <c r="G2495" s="16">
        <f t="shared" si="1"/>
        <v>15.180806258826285</v>
      </c>
      <c r="H2495" s="17">
        <f t="shared" si="2"/>
        <v>1.941747572815522E-2</v>
      </c>
      <c r="I2495" s="93">
        <v>14.68</v>
      </c>
      <c r="J2495" s="32">
        <f t="shared" si="16"/>
        <v>1.0123095687588641</v>
      </c>
      <c r="K2495" s="72">
        <f t="shared" ca="1" si="83"/>
        <v>171.62514737456664</v>
      </c>
      <c r="L2495" s="16">
        <v>172.03999300000001</v>
      </c>
      <c r="M2495" s="21">
        <f t="shared" ca="1" si="84"/>
        <v>-2.411332494261217E-3</v>
      </c>
      <c r="N2495" s="72"/>
      <c r="O2495" s="16"/>
      <c r="P2495" s="21"/>
      <c r="Q2495" s="33">
        <f t="shared" si="17"/>
        <v>0.98769043124113587</v>
      </c>
      <c r="R2495" s="5">
        <f t="shared" ca="1" si="109"/>
        <v>32.656247400709645</v>
      </c>
      <c r="S2495" s="16">
        <v>31.870000999999998</v>
      </c>
      <c r="T2495" s="75">
        <f t="shared" ca="1" si="110"/>
        <v>2.4670422844029628E-2</v>
      </c>
      <c r="U2495" s="5">
        <f t="shared" ca="1" si="122"/>
        <v>61.992507675360429</v>
      </c>
      <c r="V2495" s="85">
        <v>62.48</v>
      </c>
      <c r="W2495" s="36">
        <f t="shared" ca="1" si="123"/>
        <v>-7.8023739538983384E-3</v>
      </c>
      <c r="X2495" s="32">
        <f t="shared" si="18"/>
        <v>1.0246191375177283</v>
      </c>
      <c r="Y2495" s="72">
        <f t="shared" ca="1" si="124"/>
        <v>8131.7440426644862</v>
      </c>
      <c r="Z2495" s="90">
        <v>8010.0003800000004</v>
      </c>
      <c r="AA2495" s="89">
        <f t="shared" ca="1" si="125"/>
        <v>1.519895841309383E-2</v>
      </c>
      <c r="AB2495" s="72"/>
      <c r="AC2495" s="90"/>
      <c r="AD2495" s="36"/>
      <c r="AE2495" s="34">
        <f t="shared" si="154"/>
        <v>17</v>
      </c>
      <c r="AH2495" s="25" t="str">
        <f t="shared" ca="1" si="7"/>
        <v>-</v>
      </c>
      <c r="AI2495" s="15">
        <f t="shared" ca="1" si="8"/>
        <v>16.047566240038496</v>
      </c>
      <c r="AJ2495" s="15">
        <f t="shared" ca="1" si="9"/>
        <v>15.089815803323917</v>
      </c>
      <c r="AK2495" s="17">
        <f t="shared" ca="1" si="10"/>
        <v>2.4203419629099849E-2</v>
      </c>
      <c r="AL2495" s="17">
        <f t="shared" ca="1" si="11"/>
        <v>8.8734046564877267E-3</v>
      </c>
      <c r="AM2495" s="26">
        <f t="shared" ca="1" si="12"/>
        <v>1</v>
      </c>
      <c r="AN2495" s="26">
        <f t="shared" ca="1" si="13"/>
        <v>1</v>
      </c>
      <c r="AO2495" s="25">
        <f t="shared" si="20"/>
        <v>0</v>
      </c>
      <c r="AP2495" s="26">
        <f t="shared" si="21"/>
        <v>0</v>
      </c>
      <c r="AQ2495" s="25">
        <f t="shared" si="22"/>
        <v>0</v>
      </c>
      <c r="AR2495" s="26">
        <f t="shared" si="23"/>
        <v>1</v>
      </c>
      <c r="AU2495">
        <f t="shared" si="121"/>
        <v>40050.001900000003</v>
      </c>
      <c r="AY2495">
        <v>1602</v>
      </c>
      <c r="AZ2495">
        <v>1767.5</v>
      </c>
      <c r="BA2495">
        <f t="shared" si="107"/>
        <v>17675</v>
      </c>
      <c r="BL2495" s="90">
        <v>7.07</v>
      </c>
      <c r="BM2495">
        <f t="shared" si="108"/>
        <v>70.7</v>
      </c>
    </row>
    <row r="2496" spans="1:65" x14ac:dyDescent="0.2">
      <c r="A2496" s="44">
        <v>41694</v>
      </c>
      <c r="B2496" s="45">
        <v>15</v>
      </c>
      <c r="C2496" s="54">
        <v>15.4</v>
      </c>
      <c r="D2496" s="31">
        <f t="shared" si="14"/>
        <v>768.59189551771738</v>
      </c>
      <c r="E2496" s="31">
        <f t="shared" si="15"/>
        <v>140.55841845724635</v>
      </c>
      <c r="F2496" s="31">
        <f t="shared" si="0"/>
        <v>909.15031397496375</v>
      </c>
      <c r="G2496" s="31">
        <f t="shared" si="1"/>
        <v>15.061841663054684</v>
      </c>
      <c r="H2496" s="55">
        <f t="shared" si="2"/>
        <v>2.5974025974025983E-2</v>
      </c>
      <c r="I2496" s="88">
        <v>14.23</v>
      </c>
      <c r="J2496" s="67">
        <f t="shared" si="16"/>
        <v>0.9911466037836929</v>
      </c>
      <c r="K2496" s="72">
        <f t="shared" ca="1" si="83"/>
        <v>170.098747076378</v>
      </c>
      <c r="L2496" s="31">
        <v>170.800003</v>
      </c>
      <c r="M2496" s="21">
        <f t="shared" ca="1" si="84"/>
        <v>-4.105713766421889E-3</v>
      </c>
      <c r="N2496" s="72"/>
      <c r="O2496" s="16"/>
      <c r="P2496" s="21"/>
      <c r="Q2496" s="69">
        <f t="shared" si="17"/>
        <v>1.0088533962163071</v>
      </c>
      <c r="R2496" s="5">
        <f t="shared" ca="1" si="109"/>
        <v>32.943993637264342</v>
      </c>
      <c r="S2496" s="31">
        <v>32.090000000000003</v>
      </c>
      <c r="T2496" s="89">
        <f t="shared" ca="1" si="110"/>
        <v>2.6612453638651858E-2</v>
      </c>
      <c r="U2496" s="5">
        <f t="shared" ca="1" si="122"/>
        <v>62.539210777969373</v>
      </c>
      <c r="V2496" s="90">
        <v>62.92</v>
      </c>
      <c r="W2496" s="87">
        <f t="shared" ca="1" si="123"/>
        <v>-6.051958392095178E-3</v>
      </c>
      <c r="X2496" s="67">
        <f t="shared" si="18"/>
        <v>0.9822932075673857</v>
      </c>
      <c r="Y2496" s="72">
        <f t="shared" ca="1" si="124"/>
        <v>7987.2312395002073</v>
      </c>
      <c r="Z2496" s="90">
        <v>7877.5003740000002</v>
      </c>
      <c r="AA2496" s="89">
        <f t="shared" ca="1" si="125"/>
        <v>1.3929655384387936E-2</v>
      </c>
      <c r="AB2496" s="72"/>
      <c r="AC2496" s="90"/>
      <c r="AD2496" s="36"/>
      <c r="AE2496" s="81">
        <f t="shared" si="154"/>
        <v>16</v>
      </c>
      <c r="AH2496" s="25" t="str">
        <f t="shared" ca="1" si="7"/>
        <v>-</v>
      </c>
      <c r="AI2496" s="15">
        <f t="shared" ca="1" si="8"/>
        <v>16.086841313496897</v>
      </c>
      <c r="AJ2496" s="15">
        <f t="shared" ca="1" si="9"/>
        <v>15.114713845907328</v>
      </c>
      <c r="AK2496" s="17">
        <f t="shared" ca="1" si="10"/>
        <v>2.4630528751861152E-2</v>
      </c>
      <c r="AL2496" s="17">
        <f t="shared" ca="1" si="11"/>
        <v>1.0685034291912532E-2</v>
      </c>
      <c r="AM2496" s="26">
        <f t="shared" ca="1" si="12"/>
        <v>1</v>
      </c>
      <c r="AN2496" s="26">
        <f t="shared" ca="1" si="13"/>
        <v>1</v>
      </c>
      <c r="AO2496" s="25">
        <f t="shared" si="20"/>
        <v>0</v>
      </c>
      <c r="AP2496" s="26">
        <f t="shared" si="21"/>
        <v>0</v>
      </c>
      <c r="AQ2496" s="25">
        <f t="shared" si="22"/>
        <v>0</v>
      </c>
      <c r="AR2496" s="26">
        <f t="shared" si="23"/>
        <v>1</v>
      </c>
      <c r="AU2496">
        <f t="shared" si="121"/>
        <v>39387.50187</v>
      </c>
      <c r="AY2496">
        <v>1575.5</v>
      </c>
      <c r="AZ2496">
        <v>1757.5</v>
      </c>
      <c r="BA2496">
        <f t="shared" si="107"/>
        <v>17575</v>
      </c>
      <c r="BL2496" s="90">
        <v>7.03</v>
      </c>
      <c r="BM2496">
        <f t="shared" si="108"/>
        <v>70.3</v>
      </c>
    </row>
    <row r="2497" spans="1:65" x14ac:dyDescent="0.2">
      <c r="A2497" s="44">
        <v>41695</v>
      </c>
      <c r="B2497" s="45">
        <v>14.9</v>
      </c>
      <c r="C2497" s="54">
        <v>15.3</v>
      </c>
      <c r="D2497" s="31">
        <f t="shared" si="14"/>
        <v>720.55490204786008</v>
      </c>
      <c r="E2497" s="31">
        <f t="shared" si="15"/>
        <v>187.34769781100348</v>
      </c>
      <c r="F2497" s="31">
        <f t="shared" si="0"/>
        <v>907.9025998588636</v>
      </c>
      <c r="G2497" s="31">
        <f t="shared" si="1"/>
        <v>14.982540879534932</v>
      </c>
      <c r="H2497" s="55">
        <f t="shared" si="2"/>
        <v>2.6143790849673221E-2</v>
      </c>
      <c r="I2497" s="88">
        <v>13.67</v>
      </c>
      <c r="J2497" s="67">
        <f t="shared" si="16"/>
        <v>0.99336981740684771</v>
      </c>
      <c r="K2497" s="72">
        <f t="shared" ca="1" si="83"/>
        <v>168.96407271688165</v>
      </c>
      <c r="L2497" s="31">
        <v>170.759995</v>
      </c>
      <c r="M2497" s="21">
        <f t="shared" ca="1" si="84"/>
        <v>-1.0517230825161115E-2</v>
      </c>
      <c r="N2497" s="72"/>
      <c r="O2497" s="16"/>
      <c r="P2497" s="21"/>
      <c r="Q2497" s="69">
        <f t="shared" si="17"/>
        <v>1.0066301825931523</v>
      </c>
      <c r="R2497" s="5">
        <f t="shared" ca="1" si="109"/>
        <v>33.161036827694979</v>
      </c>
      <c r="S2497" s="31">
        <v>32.060001</v>
      </c>
      <c r="T2497" s="89">
        <f t="shared" ca="1" si="110"/>
        <v>3.43429754632565E-2</v>
      </c>
      <c r="U2497" s="5">
        <f t="shared" ca="1" si="122"/>
        <v>62.951701912079258</v>
      </c>
      <c r="V2497" s="90">
        <v>62.88</v>
      </c>
      <c r="W2497" s="87">
        <f t="shared" ca="1" si="123"/>
        <v>1.1402975839576287E-3</v>
      </c>
      <c r="X2497" s="91">
        <f t="shared" si="18"/>
        <v>0.98673963481369553</v>
      </c>
      <c r="Y2497" s="72">
        <f t="shared" ca="1" si="124"/>
        <v>7880.7989422549444</v>
      </c>
      <c r="Z2497" s="90">
        <v>7862.5003729999999</v>
      </c>
      <c r="AA2497" s="89">
        <f t="shared" ca="1" si="125"/>
        <v>2.3273218933994953E-3</v>
      </c>
      <c r="AB2497" s="72"/>
      <c r="AC2497" s="90"/>
      <c r="AD2497" s="36"/>
      <c r="AE2497" s="81">
        <f t="shared" si="154"/>
        <v>15</v>
      </c>
      <c r="AH2497" s="25" t="str">
        <f t="shared" ca="1" si="7"/>
        <v>-</v>
      </c>
      <c r="AI2497" s="15">
        <f t="shared" ca="1" si="8"/>
        <v>16.028867069665232</v>
      </c>
      <c r="AJ2497" s="15">
        <f t="shared" ca="1" si="9"/>
        <v>15.148298821099873</v>
      </c>
      <c r="AK2497" s="17">
        <f t="shared" ca="1" si="10"/>
        <v>2.3318892986443868E-2</v>
      </c>
      <c r="AL2497" s="17">
        <f t="shared" ca="1" si="11"/>
        <v>1.3219597588893191E-2</v>
      </c>
      <c r="AM2497" s="26">
        <f t="shared" ca="1" si="12"/>
        <v>1</v>
      </c>
      <c r="AN2497" s="26">
        <f t="shared" ca="1" si="13"/>
        <v>1</v>
      </c>
      <c r="AO2497" s="25">
        <f t="shared" si="20"/>
        <v>0</v>
      </c>
      <c r="AP2497" s="26">
        <f t="shared" si="21"/>
        <v>0</v>
      </c>
      <c r="AQ2497" s="25">
        <f t="shared" si="22"/>
        <v>0</v>
      </c>
      <c r="AR2497" s="26">
        <f t="shared" si="23"/>
        <v>1</v>
      </c>
      <c r="AU2497">
        <f t="shared" si="121"/>
        <v>39312.501864999998</v>
      </c>
      <c r="AY2497">
        <v>1572.5</v>
      </c>
      <c r="AZ2497">
        <v>1752.4999999999998</v>
      </c>
      <c r="BA2497">
        <f t="shared" si="107"/>
        <v>17524.999999999996</v>
      </c>
      <c r="BL2497" s="90">
        <v>7.01</v>
      </c>
      <c r="BM2497">
        <f t="shared" si="108"/>
        <v>70.099999999999994</v>
      </c>
    </row>
    <row r="2498" spans="1:65" x14ac:dyDescent="0.2">
      <c r="A2498" s="40">
        <v>41696</v>
      </c>
      <c r="B2498" s="13">
        <v>15.3</v>
      </c>
      <c r="C2498" s="14">
        <v>15.65</v>
      </c>
      <c r="D2498" s="31">
        <f t="shared" si="14"/>
        <v>672.51790857800279</v>
      </c>
      <c r="E2498" s="31">
        <f t="shared" si="15"/>
        <v>234.12882217053775</v>
      </c>
      <c r="F2498" s="16">
        <f t="shared" si="0"/>
        <v>906.64673074854056</v>
      </c>
      <c r="G2498" s="16">
        <f t="shared" si="1"/>
        <v>15.390382598845344</v>
      </c>
      <c r="H2498" s="17">
        <f t="shared" si="2"/>
        <v>2.2364217252396124E-2</v>
      </c>
      <c r="I2498" s="93">
        <v>14.35</v>
      </c>
      <c r="J2498" s="32">
        <f t="shared" si="16"/>
        <v>1.0258002135983546</v>
      </c>
      <c r="K2498" s="72">
        <f t="shared" ca="1" si="83"/>
        <v>173.31631583644665</v>
      </c>
      <c r="L2498" s="16">
        <v>172.800003</v>
      </c>
      <c r="M2498" s="21">
        <f t="shared" ca="1" si="84"/>
        <v>2.9879214553407414E-3</v>
      </c>
      <c r="N2498" s="72"/>
      <c r="O2498" s="16"/>
      <c r="P2498" s="21"/>
      <c r="Q2498" s="33">
        <f t="shared" si="17"/>
        <v>0.97419978640164551</v>
      </c>
      <c r="R2498" s="5">
        <f t="shared" ca="1" si="109"/>
        <v>32.304129190797795</v>
      </c>
      <c r="S2498" s="16">
        <v>31.6</v>
      </c>
      <c r="T2498" s="75">
        <f t="shared" ca="1" si="110"/>
        <v>2.22825693290441E-2</v>
      </c>
      <c r="U2498" s="5">
        <f t="shared" ca="1" si="122"/>
        <v>61.325434981647213</v>
      </c>
      <c r="V2498" s="85">
        <v>62.05</v>
      </c>
      <c r="W2498" s="36">
        <f t="shared" ca="1" si="123"/>
        <v>-1.1677115525427629E-2</v>
      </c>
      <c r="X2498" s="32">
        <f t="shared" si="18"/>
        <v>1.051600427196709</v>
      </c>
      <c r="Y2498" s="72">
        <f t="shared" ca="1" si="124"/>
        <v>8286.9061112016298</v>
      </c>
      <c r="Z2498" s="90">
        <v>8066.2503829999996</v>
      </c>
      <c r="AA2498" s="89">
        <f t="shared" ca="1" si="125"/>
        <v>2.7355427580908278E-2</v>
      </c>
      <c r="AB2498" s="72"/>
      <c r="AC2498" s="90"/>
      <c r="AD2498" s="36"/>
      <c r="AE2498" s="34">
        <f t="shared" si="154"/>
        <v>14</v>
      </c>
      <c r="AH2498" s="25" t="str">
        <f t="shared" ca="1" si="7"/>
        <v>-</v>
      </c>
      <c r="AI2498" s="15">
        <f t="shared" ca="1" si="8"/>
        <v>15.993984367575568</v>
      </c>
      <c r="AJ2498" s="15">
        <f t="shared" ca="1" si="9"/>
        <v>15.191093520290584</v>
      </c>
      <c r="AK2498" s="17">
        <f t="shared" ca="1" si="10"/>
        <v>2.4739457453538727E-2</v>
      </c>
      <c r="AL2498" s="17">
        <f t="shared" ca="1" si="11"/>
        <v>1.6633490199426011E-2</v>
      </c>
      <c r="AM2498" s="26">
        <f t="shared" ca="1" si="12"/>
        <v>1</v>
      </c>
      <c r="AN2498" s="26">
        <f t="shared" ca="1" si="13"/>
        <v>1</v>
      </c>
      <c r="AO2498" s="25">
        <f t="shared" si="20"/>
        <v>0</v>
      </c>
      <c r="AP2498" s="26">
        <f t="shared" si="21"/>
        <v>0</v>
      </c>
      <c r="AQ2498" s="25">
        <f t="shared" si="22"/>
        <v>0</v>
      </c>
      <c r="AR2498" s="26">
        <f t="shared" si="23"/>
        <v>0</v>
      </c>
      <c r="AU2498">
        <f t="shared" si="121"/>
        <v>40331.251915000001</v>
      </c>
      <c r="AY2498">
        <v>1613.25</v>
      </c>
      <c r="AZ2498">
        <v>1787.5</v>
      </c>
      <c r="BA2498">
        <f t="shared" si="107"/>
        <v>17875</v>
      </c>
      <c r="BL2498" s="90">
        <v>7.15</v>
      </c>
      <c r="BM2498">
        <f t="shared" si="108"/>
        <v>71.5</v>
      </c>
    </row>
    <row r="2499" spans="1:65" x14ac:dyDescent="0.2">
      <c r="A2499" s="40">
        <v>41697</v>
      </c>
      <c r="B2499" s="13">
        <v>15.1</v>
      </c>
      <c r="C2499" s="14">
        <v>15.55</v>
      </c>
      <c r="D2499" s="31">
        <f t="shared" si="14"/>
        <v>624.4809151081455</v>
      </c>
      <c r="E2499" s="31">
        <f t="shared" si="15"/>
        <v>281.09150588228329</v>
      </c>
      <c r="F2499" s="16">
        <f t="shared" si="0"/>
        <v>905.57242099042878</v>
      </c>
      <c r="G2499" s="16">
        <f t="shared" si="1"/>
        <v>15.239680907584049</v>
      </c>
      <c r="H2499" s="17">
        <f t="shared" si="2"/>
        <v>2.8938906752411619E-2</v>
      </c>
      <c r="I2499" s="93">
        <v>14.04</v>
      </c>
      <c r="J2499" s="32">
        <f t="shared" si="16"/>
        <v>0.98903473696742283</v>
      </c>
      <c r="K2499" s="72">
        <f t="shared" ca="1" si="83"/>
        <v>171.40886856445789</v>
      </c>
      <c r="L2499" s="16">
        <v>172.39999399999999</v>
      </c>
      <c r="M2499" s="21">
        <f t="shared" ca="1" si="84"/>
        <v>-5.7489876452205806E-3</v>
      </c>
      <c r="N2499" s="72"/>
      <c r="O2499" s="16"/>
      <c r="P2499" s="21"/>
      <c r="Q2499" s="33">
        <f t="shared" si="17"/>
        <v>1.0109652630325772</v>
      </c>
      <c r="R2499" s="5">
        <f t="shared" ca="1" si="109"/>
        <v>32.656991960402202</v>
      </c>
      <c r="S2499" s="16">
        <v>31.690000999999999</v>
      </c>
      <c r="T2499" s="75">
        <f t="shared" ca="1" si="110"/>
        <v>3.0514071627899386E-2</v>
      </c>
      <c r="U2499" s="5">
        <f t="shared" ca="1" si="122"/>
        <v>61.995761982366687</v>
      </c>
      <c r="V2499" s="85">
        <v>62.23</v>
      </c>
      <c r="W2499" s="36">
        <f t="shared" ca="1" si="123"/>
        <v>-3.7640690604741995E-3</v>
      </c>
      <c r="X2499" s="32">
        <f t="shared" si="18"/>
        <v>0.97806947393484556</v>
      </c>
      <c r="Y2499" s="72">
        <f t="shared" ca="1" si="124"/>
        <v>8104.6364741302377</v>
      </c>
      <c r="Z2499" s="90">
        <v>8033.7503820000002</v>
      </c>
      <c r="AA2499" s="89">
        <f t="shared" ca="1" si="125"/>
        <v>8.8235367990846733E-3</v>
      </c>
      <c r="AB2499" s="72"/>
      <c r="AC2499" s="90"/>
      <c r="AD2499" s="36"/>
      <c r="AE2499" s="34">
        <f t="shared" si="154"/>
        <v>13</v>
      </c>
      <c r="AH2499" s="25" t="str">
        <f t="shared" ca="1" si="7"/>
        <v>-</v>
      </c>
      <c r="AI2499" s="15">
        <f t="shared" ca="1" si="8"/>
        <v>15.992451309716103</v>
      </c>
      <c r="AJ2499" s="15">
        <f t="shared" ca="1" si="9"/>
        <v>15.22266921971066</v>
      </c>
      <c r="AK2499" s="17">
        <f t="shared" ca="1" si="10"/>
        <v>2.5343199296240237E-2</v>
      </c>
      <c r="AL2499" s="17">
        <f t="shared" ca="1" si="11"/>
        <v>1.9463970236574341E-2</v>
      </c>
      <c r="AM2499" s="26">
        <f t="shared" ca="1" si="12"/>
        <v>1</v>
      </c>
      <c r="AN2499" s="26">
        <f t="shared" ca="1" si="13"/>
        <v>1</v>
      </c>
      <c r="AO2499" s="25">
        <f t="shared" si="20"/>
        <v>0</v>
      </c>
      <c r="AP2499" s="26">
        <f t="shared" si="21"/>
        <v>0</v>
      </c>
      <c r="AQ2499" s="25">
        <f t="shared" si="22"/>
        <v>0</v>
      </c>
      <c r="AR2499" s="26">
        <f t="shared" si="23"/>
        <v>0</v>
      </c>
      <c r="AU2499">
        <f t="shared" si="121"/>
        <v>40168.751909999999</v>
      </c>
      <c r="AY2499">
        <v>1606.75</v>
      </c>
      <c r="AZ2499">
        <v>1782.5</v>
      </c>
      <c r="BA2499">
        <f t="shared" si="107"/>
        <v>17825</v>
      </c>
      <c r="BL2499" s="90">
        <v>7.13</v>
      </c>
      <c r="BM2499">
        <f t="shared" si="108"/>
        <v>71.3</v>
      </c>
    </row>
    <row r="2500" spans="1:65" x14ac:dyDescent="0.2">
      <c r="A2500" s="44">
        <v>41698</v>
      </c>
      <c r="B2500" s="45">
        <v>15.25</v>
      </c>
      <c r="C2500" s="54">
        <v>15.7</v>
      </c>
      <c r="D2500" s="31">
        <f t="shared" si="14"/>
        <v>576.4439216382882</v>
      </c>
      <c r="E2500" s="31">
        <f t="shared" si="15"/>
        <v>327.73836127745022</v>
      </c>
      <c r="F2500" s="31">
        <f t="shared" si="0"/>
        <v>904.18228291573837</v>
      </c>
      <c r="G2500" s="31">
        <f t="shared" si="1"/>
        <v>15.413111205960885</v>
      </c>
      <c r="H2500" s="55">
        <f t="shared" si="2"/>
        <v>2.8662420382165599E-2</v>
      </c>
      <c r="I2500" s="88">
        <v>14</v>
      </c>
      <c r="J2500" s="67">
        <f t="shared" si="16"/>
        <v>1.0098276162687867</v>
      </c>
      <c r="K2500" s="72">
        <f t="shared" ca="1" si="83"/>
        <v>173.08635247832535</v>
      </c>
      <c r="L2500" s="31">
        <v>175.479996</v>
      </c>
      <c r="M2500" s="21">
        <f t="shared" ca="1" si="84"/>
        <v>-1.3640549214935288E-2</v>
      </c>
      <c r="N2500" s="72"/>
      <c r="O2500" s="16"/>
      <c r="P2500" s="21"/>
      <c r="Q2500" s="69">
        <f t="shared" si="17"/>
        <v>0.99017238373121341</v>
      </c>
      <c r="R2500" s="5">
        <f t="shared" ca="1" si="109"/>
        <v>32.334704497542639</v>
      </c>
      <c r="S2500" s="31">
        <v>31.200001</v>
      </c>
      <c r="T2500" s="89">
        <f t="shared" ca="1" si="110"/>
        <v>3.6368700678651847E-2</v>
      </c>
      <c r="U2500" s="5">
        <f t="shared" ca="1" si="122"/>
        <v>61.384389830178613</v>
      </c>
      <c r="V2500" s="90">
        <v>61.2</v>
      </c>
      <c r="W2500" s="87">
        <f t="shared" ca="1" si="123"/>
        <v>3.0129057218727085E-3</v>
      </c>
      <c r="X2500" s="67">
        <f t="shared" si="18"/>
        <v>1.0196552325375732</v>
      </c>
      <c r="Y2500" s="72">
        <f t="shared" ca="1" si="124"/>
        <v>8263.3911132342</v>
      </c>
      <c r="Z2500" s="90">
        <v>8262.5003919999999</v>
      </c>
      <c r="AA2500" s="89">
        <f t="shared" ca="1" si="125"/>
        <v>1.0780286740591544E-4</v>
      </c>
      <c r="AB2500" s="72"/>
      <c r="AC2500" s="90"/>
      <c r="AD2500" s="36"/>
      <c r="AE2500" s="81">
        <f t="shared" si="154"/>
        <v>12</v>
      </c>
      <c r="AH2500" s="25" t="str">
        <f t="shared" ca="1" si="7"/>
        <v>-</v>
      </c>
      <c r="AI2500" s="15">
        <f t="shared" ca="1" si="8"/>
        <v>15.944843633215767</v>
      </c>
      <c r="AJ2500" s="15">
        <f t="shared" ca="1" si="9"/>
        <v>15.252570920905722</v>
      </c>
      <c r="AK2500" s="17">
        <f t="shared" ca="1" si="10"/>
        <v>2.5250139489804629E-2</v>
      </c>
      <c r="AL2500" s="17">
        <f t="shared" ca="1" si="11"/>
        <v>2.2588704843793016E-2</v>
      </c>
      <c r="AM2500" s="26">
        <f t="shared" ca="1" si="12"/>
        <v>1</v>
      </c>
      <c r="AN2500" s="26">
        <f t="shared" ca="1" si="13"/>
        <v>1</v>
      </c>
      <c r="AO2500" s="25">
        <f t="shared" si="20"/>
        <v>0</v>
      </c>
      <c r="AP2500" s="26">
        <f t="shared" si="21"/>
        <v>0</v>
      </c>
      <c r="AQ2500" s="25">
        <f t="shared" si="22"/>
        <v>0</v>
      </c>
      <c r="AR2500" s="26">
        <f t="shared" si="23"/>
        <v>0</v>
      </c>
      <c r="AU2500">
        <f t="shared" si="121"/>
        <v>41312.501960000001</v>
      </c>
      <c r="AY2500">
        <v>1652.5</v>
      </c>
      <c r="AZ2500">
        <v>1840.0000000000002</v>
      </c>
      <c r="BA2500">
        <f t="shared" si="107"/>
        <v>18400.000000000004</v>
      </c>
      <c r="BL2500" s="90">
        <v>7.36</v>
      </c>
      <c r="BM2500">
        <f t="shared" si="108"/>
        <v>73.600000000000009</v>
      </c>
    </row>
    <row r="2501" spans="1:65" x14ac:dyDescent="0.2">
      <c r="A2501" s="40">
        <v>41701</v>
      </c>
      <c r="B2501" s="13">
        <v>16.600000000000001</v>
      </c>
      <c r="C2501" s="14">
        <v>16.649999999999999</v>
      </c>
      <c r="D2501" s="31">
        <f t="shared" si="14"/>
        <v>528.4069281684308</v>
      </c>
      <c r="E2501" s="31">
        <f t="shared" si="15"/>
        <v>374.39849824657915</v>
      </c>
      <c r="F2501" s="16">
        <f t="shared" si="0"/>
        <v>902.80542641500995</v>
      </c>
      <c r="G2501" s="16">
        <f t="shared" si="1"/>
        <v>16.620735281783436</v>
      </c>
      <c r="H2501" s="17">
        <f t="shared" si="2"/>
        <v>3.0030030030028243E-3</v>
      </c>
      <c r="I2501" s="93">
        <v>16</v>
      </c>
      <c r="J2501" s="32">
        <f t="shared" si="16"/>
        <v>1.0767083684600669</v>
      </c>
      <c r="K2501" s="72">
        <f t="shared" ca="1" si="83"/>
        <v>186.35592651219139</v>
      </c>
      <c r="L2501" s="16">
        <v>185.11999499999999</v>
      </c>
      <c r="M2501" s="21">
        <f t="shared" ca="1" si="84"/>
        <v>6.6763804320078956E-3</v>
      </c>
      <c r="N2501" s="72"/>
      <c r="O2501" s="16"/>
      <c r="P2501" s="21"/>
      <c r="Q2501" s="33">
        <f t="shared" si="17"/>
        <v>0.92329163153993299</v>
      </c>
      <c r="R2501" s="5">
        <f t="shared" ca="1" si="109"/>
        <v>29.853118377438662</v>
      </c>
      <c r="S2501" s="16">
        <v>29.43</v>
      </c>
      <c r="T2501" s="75">
        <f t="shared" ca="1" si="110"/>
        <v>1.4377111024079585E-2</v>
      </c>
      <c r="U2501" s="5">
        <f t="shared" ca="1" si="122"/>
        <v>56.673753120464895</v>
      </c>
      <c r="V2501" s="85">
        <v>57.73</v>
      </c>
      <c r="W2501" s="36">
        <f t="shared" ca="1" si="123"/>
        <v>-1.8296325645853151E-2</v>
      </c>
      <c r="X2501" s="32">
        <f t="shared" si="18"/>
        <v>1.153416736920134</v>
      </c>
      <c r="Y2501" s="72">
        <f t="shared" ca="1" si="124"/>
        <v>9530.5063399860355</v>
      </c>
      <c r="Z2501" s="90">
        <v>9190.0004370000006</v>
      </c>
      <c r="AA2501" s="89">
        <f t="shared" ca="1" si="125"/>
        <v>3.7051783111469609E-2</v>
      </c>
      <c r="AB2501" s="72"/>
      <c r="AC2501" s="90"/>
      <c r="AD2501" s="36"/>
      <c r="AE2501" s="34">
        <f t="shared" si="154"/>
        <v>11</v>
      </c>
      <c r="AH2501" s="25" t="str">
        <f t="shared" ca="1" si="7"/>
        <v>-</v>
      </c>
      <c r="AI2501" s="15">
        <f t="shared" ca="1" si="8"/>
        <v>15.944189066831987</v>
      </c>
      <c r="AJ2501" s="15">
        <f t="shared" ca="1" si="9"/>
        <v>15.310943452769864</v>
      </c>
      <c r="AK2501" s="17">
        <f t="shared" ca="1" si="10"/>
        <v>2.2514394035612562E-2</v>
      </c>
      <c r="AL2501" s="17">
        <f t="shared" ca="1" si="11"/>
        <v>2.2776392531480692E-2</v>
      </c>
      <c r="AM2501" s="26">
        <f t="shared" ca="1" si="12"/>
        <v>1</v>
      </c>
      <c r="AN2501" s="26">
        <f t="shared" ca="1" si="13"/>
        <v>0</v>
      </c>
      <c r="AO2501" s="25">
        <f t="shared" si="20"/>
        <v>0</v>
      </c>
      <c r="AP2501" s="26">
        <f t="shared" si="21"/>
        <v>0</v>
      </c>
      <c r="AQ2501" s="25">
        <f t="shared" si="22"/>
        <v>0</v>
      </c>
      <c r="AR2501" s="26">
        <f t="shared" si="23"/>
        <v>0</v>
      </c>
      <c r="AU2501">
        <f t="shared" si="121"/>
        <v>45950.002185000005</v>
      </c>
      <c r="AY2501">
        <v>1838</v>
      </c>
      <c r="AZ2501">
        <v>2039.9999999999998</v>
      </c>
      <c r="BA2501">
        <f t="shared" si="107"/>
        <v>20399.999999999996</v>
      </c>
      <c r="BL2501" s="90">
        <v>8.16</v>
      </c>
      <c r="BM2501">
        <f t="shared" si="108"/>
        <v>81.599999999999994</v>
      </c>
    </row>
    <row r="2502" spans="1:65" x14ac:dyDescent="0.2">
      <c r="A2502" s="40">
        <v>41702</v>
      </c>
      <c r="B2502" s="13">
        <v>15.1</v>
      </c>
      <c r="C2502" s="14">
        <v>15.6</v>
      </c>
      <c r="D2502" s="31">
        <f t="shared" si="14"/>
        <v>480.36993469857345</v>
      </c>
      <c r="E2502" s="31">
        <f t="shared" si="15"/>
        <v>422.29123648079127</v>
      </c>
      <c r="F2502" s="16">
        <f t="shared" si="0"/>
        <v>902.66117117936471</v>
      </c>
      <c r="G2502" s="16">
        <f t="shared" si="1"/>
        <v>15.333914590526282</v>
      </c>
      <c r="H2502" s="17">
        <f t="shared" si="2"/>
        <v>3.2051282051282048E-2</v>
      </c>
      <c r="I2502" s="93">
        <v>14.1</v>
      </c>
      <c r="J2502" s="32">
        <f t="shared" si="16"/>
        <v>0.9224299763557493</v>
      </c>
      <c r="K2502" s="72">
        <f t="shared" ca="1" si="83"/>
        <v>171.89328485590286</v>
      </c>
      <c r="L2502" s="16">
        <v>172.96000699999999</v>
      </c>
      <c r="M2502" s="21">
        <f t="shared" ca="1" si="84"/>
        <v>-6.1674497047003911E-3</v>
      </c>
      <c r="N2502" s="72"/>
      <c r="O2502" s="16"/>
      <c r="P2502" s="21"/>
      <c r="Q2502" s="33">
        <f t="shared" si="17"/>
        <v>1.0775700236442507</v>
      </c>
      <c r="R2502" s="5">
        <f t="shared" ca="1" si="109"/>
        <v>32.167485364870657</v>
      </c>
      <c r="S2502" s="16">
        <v>31.24</v>
      </c>
      <c r="T2502" s="75">
        <f t="shared" ca="1" si="110"/>
        <v>2.9689032166154258E-2</v>
      </c>
      <c r="U2502" s="5">
        <f t="shared" ca="1" si="122"/>
        <v>61.067846734254509</v>
      </c>
      <c r="V2502" s="85">
        <v>61.32</v>
      </c>
      <c r="W2502" s="36">
        <f t="shared" ca="1" si="123"/>
        <v>-4.1120884824770261E-3</v>
      </c>
      <c r="X2502" s="32">
        <f t="shared" si="18"/>
        <v>0.84485995271149861</v>
      </c>
      <c r="Y2502" s="72">
        <f t="shared" ca="1" si="124"/>
        <v>8051.4132121370467</v>
      </c>
      <c r="Z2502" s="90">
        <v>7990.0003800000004</v>
      </c>
      <c r="AA2502" s="89">
        <f t="shared" ca="1" si="125"/>
        <v>7.6862114163061251E-3</v>
      </c>
      <c r="AB2502" s="72"/>
      <c r="AC2502" s="90"/>
      <c r="AD2502" s="36"/>
      <c r="AE2502" s="34">
        <f t="shared" si="154"/>
        <v>10</v>
      </c>
      <c r="AH2502" s="25" t="str">
        <f t="shared" ca="1" si="7"/>
        <v>-</v>
      </c>
      <c r="AI2502" s="15">
        <f t="shared" ca="1" si="8"/>
        <v>15.84060792999626</v>
      </c>
      <c r="AJ2502" s="15">
        <f t="shared" ca="1" si="9"/>
        <v>15.330474250114682</v>
      </c>
      <c r="AK2502" s="17">
        <f t="shared" ca="1" si="10"/>
        <v>2.3527270048488574E-2</v>
      </c>
      <c r="AL2502" s="17">
        <f t="shared" ca="1" si="11"/>
        <v>2.3207270615660663E-2</v>
      </c>
      <c r="AM2502" s="26">
        <f t="shared" ca="1" si="12"/>
        <v>1</v>
      </c>
      <c r="AN2502" s="26">
        <f t="shared" ca="1" si="13"/>
        <v>1</v>
      </c>
      <c r="AO2502" s="25">
        <f t="shared" si="20"/>
        <v>0</v>
      </c>
      <c r="AP2502" s="26">
        <f t="shared" si="21"/>
        <v>0</v>
      </c>
      <c r="AQ2502" s="25">
        <f t="shared" si="22"/>
        <v>0</v>
      </c>
      <c r="AR2502" s="26">
        <f t="shared" si="23"/>
        <v>0</v>
      </c>
      <c r="AU2502">
        <f t="shared" si="121"/>
        <v>39950.001900000003</v>
      </c>
      <c r="AY2502">
        <v>1598</v>
      </c>
      <c r="AZ2502">
        <v>1795</v>
      </c>
      <c r="BA2502">
        <f t="shared" si="107"/>
        <v>17950</v>
      </c>
      <c r="BL2502" s="90">
        <v>7.18</v>
      </c>
      <c r="BM2502">
        <f t="shared" si="108"/>
        <v>71.8</v>
      </c>
    </row>
    <row r="2503" spans="1:65" x14ac:dyDescent="0.2">
      <c r="A2503" s="40">
        <v>41703</v>
      </c>
      <c r="B2503" s="13">
        <v>15.15</v>
      </c>
      <c r="C2503" s="14">
        <v>15.6</v>
      </c>
      <c r="D2503" s="31">
        <f t="shared" si="14"/>
        <v>432.33294122871609</v>
      </c>
      <c r="E2503" s="31">
        <f t="shared" si="15"/>
        <v>468.78858272405063</v>
      </c>
      <c r="F2503" s="16">
        <f t="shared" si="0"/>
        <v>901.12152395276667</v>
      </c>
      <c r="G2503" s="16">
        <f t="shared" si="1"/>
        <v>15.3841025673213</v>
      </c>
      <c r="H2503" s="17">
        <f t="shared" si="2"/>
        <v>2.8846153846153855E-2</v>
      </c>
      <c r="I2503" s="93">
        <v>13.89</v>
      </c>
      <c r="J2503" s="32">
        <f t="shared" si="16"/>
        <v>1.0015617464614959</v>
      </c>
      <c r="K2503" s="72">
        <f t="shared" ca="1" si="83"/>
        <v>172.15471989617262</v>
      </c>
      <c r="L2503" s="16">
        <v>172.800003</v>
      </c>
      <c r="M2503" s="21">
        <f t="shared" ca="1" si="84"/>
        <v>-3.7342771563920714E-3</v>
      </c>
      <c r="N2503" s="72"/>
      <c r="O2503" s="16"/>
      <c r="P2503" s="21"/>
      <c r="Q2503" s="33">
        <f t="shared" si="17"/>
        <v>0.99843825353850402</v>
      </c>
      <c r="R2503" s="5">
        <f t="shared" ca="1" si="109"/>
        <v>32.115909946119935</v>
      </c>
      <c r="S2503" s="16">
        <v>31.209999</v>
      </c>
      <c r="T2503" s="75">
        <f t="shared" ca="1" si="110"/>
        <v>2.9026304874919567E-2</v>
      </c>
      <c r="U2503" s="5">
        <f t="shared" ca="1" si="122"/>
        <v>60.970386821629404</v>
      </c>
      <c r="V2503" s="85">
        <v>61.25</v>
      </c>
      <c r="W2503" s="36">
        <f t="shared" ca="1" si="123"/>
        <v>-4.5651131162546283E-3</v>
      </c>
      <c r="X2503" s="32">
        <f t="shared" si="18"/>
        <v>1.003123492922992</v>
      </c>
      <c r="Y2503" s="72">
        <f t="shared" ca="1" si="124"/>
        <v>8076.0302005173589</v>
      </c>
      <c r="Z2503" s="90">
        <v>7968.7503779999997</v>
      </c>
      <c r="AA2503" s="89">
        <f t="shared" ca="1" si="125"/>
        <v>1.3462565324361979E-2</v>
      </c>
      <c r="AB2503" s="72"/>
      <c r="AC2503" s="90"/>
      <c r="AD2503" s="36"/>
      <c r="AE2503" s="34">
        <f t="shared" si="154"/>
        <v>9</v>
      </c>
      <c r="AH2503" s="25" t="str">
        <f t="shared" ca="1" si="7"/>
        <v>-</v>
      </c>
      <c r="AI2503" s="15">
        <f t="shared" ca="1" si="8"/>
        <v>15.670813133738434</v>
      </c>
      <c r="AJ2503" s="15">
        <f t="shared" ca="1" si="9"/>
        <v>15.353948805940179</v>
      </c>
      <c r="AK2503" s="17">
        <f t="shared" ca="1" si="10"/>
        <v>2.3977663881235345E-2</v>
      </c>
      <c r="AL2503" s="17">
        <f t="shared" ca="1" si="11"/>
        <v>2.4221511697922256E-2</v>
      </c>
      <c r="AM2503" s="26">
        <f t="shared" ca="1" si="12"/>
        <v>1</v>
      </c>
      <c r="AN2503" s="26">
        <f t="shared" ca="1" si="13"/>
        <v>0</v>
      </c>
      <c r="AO2503" s="25">
        <f t="shared" si="20"/>
        <v>0</v>
      </c>
      <c r="AP2503" s="26">
        <f t="shared" si="21"/>
        <v>0</v>
      </c>
      <c r="AQ2503" s="25">
        <f t="shared" si="22"/>
        <v>0</v>
      </c>
      <c r="AR2503" s="26">
        <f t="shared" si="23"/>
        <v>0</v>
      </c>
      <c r="AU2503">
        <f t="shared" si="121"/>
        <v>39843.75189</v>
      </c>
      <c r="AY2503">
        <v>1593.75</v>
      </c>
      <c r="AZ2503">
        <v>1775</v>
      </c>
      <c r="BA2503">
        <f t="shared" si="107"/>
        <v>17750</v>
      </c>
      <c r="BL2503" s="90">
        <v>7.1</v>
      </c>
      <c r="BM2503">
        <f t="shared" si="108"/>
        <v>71</v>
      </c>
    </row>
    <row r="2504" spans="1:65" x14ac:dyDescent="0.2">
      <c r="A2504" s="40">
        <v>41704</v>
      </c>
      <c r="B2504" s="13">
        <v>15.05</v>
      </c>
      <c r="C2504" s="14">
        <v>15.55</v>
      </c>
      <c r="D2504" s="31">
        <f t="shared" si="14"/>
        <v>384.29594775885874</v>
      </c>
      <c r="E2504" s="31">
        <f t="shared" si="15"/>
        <v>515.43989368996972</v>
      </c>
      <c r="F2504" s="16">
        <f t="shared" si="0"/>
        <v>899.73584144882852</v>
      </c>
      <c r="G2504" s="16">
        <f t="shared" si="1"/>
        <v>15.336439569229544</v>
      </c>
      <c r="H2504" s="17">
        <f t="shared" si="2"/>
        <v>3.2154340836012874E-2</v>
      </c>
      <c r="I2504" s="93">
        <v>14.21</v>
      </c>
      <c r="J2504" s="32">
        <f t="shared" si="16"/>
        <v>0.99536883504477081</v>
      </c>
      <c r="K2504" s="72">
        <f t="shared" ca="1" si="83"/>
        <v>171.35045709092307</v>
      </c>
      <c r="L2504" s="16">
        <v>171.88000500000001</v>
      </c>
      <c r="M2504" s="21">
        <f t="shared" ca="1" si="84"/>
        <v>-3.0809163001649844E-3</v>
      </c>
      <c r="N2504" s="72"/>
      <c r="O2504" s="16"/>
      <c r="P2504" s="21"/>
      <c r="Q2504" s="33">
        <f t="shared" si="17"/>
        <v>1.0046311649552291</v>
      </c>
      <c r="R2504" s="5">
        <f t="shared" ca="1" si="109"/>
        <v>32.263299920132518</v>
      </c>
      <c r="S2504" s="16">
        <v>31.450001</v>
      </c>
      <c r="T2504" s="75">
        <f t="shared" ca="1" si="110"/>
        <v>2.5860060231238699E-2</v>
      </c>
      <c r="U2504" s="5">
        <f t="shared" ca="1" si="122"/>
        <v>61.250653725920372</v>
      </c>
      <c r="V2504" s="85">
        <v>61.7</v>
      </c>
      <c r="W2504" s="36">
        <f t="shared" ca="1" si="123"/>
        <v>-7.2827597095564073E-3</v>
      </c>
      <c r="X2504" s="32">
        <f t="shared" si="18"/>
        <v>0.99073767008954172</v>
      </c>
      <c r="Y2504" s="72">
        <f t="shared" ca="1" si="124"/>
        <v>8000.7007586181126</v>
      </c>
      <c r="Z2504" s="90">
        <v>7871.2503740000002</v>
      </c>
      <c r="AA2504" s="89">
        <f t="shared" ca="1" si="125"/>
        <v>1.6445974713967644E-2</v>
      </c>
      <c r="AB2504" s="72"/>
      <c r="AC2504" s="90"/>
      <c r="AD2504" s="36"/>
      <c r="AE2504" s="34">
        <f t="shared" si="154"/>
        <v>8</v>
      </c>
      <c r="AH2504" s="25" t="str">
        <f t="shared" ca="1" si="7"/>
        <v>-</v>
      </c>
      <c r="AI2504" s="15">
        <f t="shared" ca="1" si="8"/>
        <v>15.519751894888262</v>
      </c>
      <c r="AJ2504" s="15">
        <f t="shared" ca="1" si="9"/>
        <v>15.3789758110088</v>
      </c>
      <c r="AK2504" s="17">
        <f t="shared" ca="1" si="10"/>
        <v>2.5609351145171471E-2</v>
      </c>
      <c r="AL2504" s="17">
        <f t="shared" ca="1" si="11"/>
        <v>2.5209916170107698E-2</v>
      </c>
      <c r="AM2504" s="26">
        <f t="shared" ca="1" si="12"/>
        <v>1</v>
      </c>
      <c r="AN2504" s="26">
        <f t="shared" ca="1" si="13"/>
        <v>1</v>
      </c>
      <c r="AO2504" s="25">
        <f t="shared" si="20"/>
        <v>0</v>
      </c>
      <c r="AP2504" s="26">
        <f t="shared" si="21"/>
        <v>0</v>
      </c>
      <c r="AQ2504" s="25">
        <f t="shared" si="22"/>
        <v>0</v>
      </c>
      <c r="AR2504" s="26">
        <f t="shared" si="23"/>
        <v>0</v>
      </c>
      <c r="AU2504">
        <f t="shared" si="121"/>
        <v>39356.25187</v>
      </c>
      <c r="AY2504">
        <v>1574.25</v>
      </c>
      <c r="AZ2504">
        <v>1764.9999999999998</v>
      </c>
      <c r="BA2504">
        <f t="shared" si="107"/>
        <v>17649.999999999996</v>
      </c>
      <c r="BL2504" s="90">
        <v>7.06</v>
      </c>
      <c r="BM2504">
        <f t="shared" si="108"/>
        <v>70.599999999999994</v>
      </c>
    </row>
    <row r="2505" spans="1:65" x14ac:dyDescent="0.2">
      <c r="A2505" s="40">
        <v>41705</v>
      </c>
      <c r="B2505" s="13">
        <v>15.5</v>
      </c>
      <c r="C2505" s="14">
        <v>15.85</v>
      </c>
      <c r="D2505" s="31">
        <f t="shared" si="14"/>
        <v>336.25895428900139</v>
      </c>
      <c r="E2505" s="31">
        <f t="shared" si="15"/>
        <v>561.9322892990599</v>
      </c>
      <c r="F2505" s="16">
        <f t="shared" si="0"/>
        <v>898.1912435880613</v>
      </c>
      <c r="G2505" s="16">
        <f t="shared" si="1"/>
        <v>15.718969292629701</v>
      </c>
      <c r="H2505" s="17">
        <f t="shared" si="2"/>
        <v>2.2082018927444769E-2</v>
      </c>
      <c r="I2505" s="93">
        <v>14.11</v>
      </c>
      <c r="J2505" s="32">
        <f t="shared" si="16"/>
        <v>1.0231829946159465</v>
      </c>
      <c r="K2505" s="72">
        <f t="shared" ca="1" si="83"/>
        <v>175.31572625284394</v>
      </c>
      <c r="L2505" s="16">
        <v>175.60000600000001</v>
      </c>
      <c r="M2505" s="21">
        <f t="shared" ca="1" si="84"/>
        <v>-1.6189051107211407E-3</v>
      </c>
      <c r="N2505" s="72"/>
      <c r="O2505" s="16"/>
      <c r="P2505" s="21"/>
      <c r="Q2505" s="33">
        <f t="shared" si="17"/>
        <v>0.97681700538405347</v>
      </c>
      <c r="R2505" s="5">
        <f t="shared" ca="1" si="109"/>
        <v>31.514027124175843</v>
      </c>
      <c r="S2505" s="16">
        <v>30.709999</v>
      </c>
      <c r="T2505" s="75">
        <f t="shared" ca="1" si="110"/>
        <v>2.6181313915895718E-2</v>
      </c>
      <c r="U2505" s="5">
        <f t="shared" ca="1" si="122"/>
        <v>59.828631821107912</v>
      </c>
      <c r="V2505" s="85">
        <v>60.27</v>
      </c>
      <c r="W2505" s="36">
        <f t="shared" ca="1" si="123"/>
        <v>-7.3231819958866949E-3</v>
      </c>
      <c r="X2505" s="32">
        <f t="shared" si="18"/>
        <v>1.0463659892318931</v>
      </c>
      <c r="Y2505" s="72">
        <f t="shared" ca="1" si="124"/>
        <v>8371.1101986154627</v>
      </c>
      <c r="Z2505" s="90">
        <v>8201.2503899999992</v>
      </c>
      <c r="AA2505" s="89">
        <f t="shared" ca="1" si="125"/>
        <v>2.0711452588080707E-2</v>
      </c>
      <c r="AB2505" s="72"/>
      <c r="AC2505" s="90"/>
      <c r="AD2505" s="36"/>
      <c r="AE2505" s="34">
        <f t="shared" si="154"/>
        <v>7</v>
      </c>
      <c r="AH2505" s="25" t="str">
        <f t="shared" ca="1" si="7"/>
        <v>-</v>
      </c>
      <c r="AI2505" s="15">
        <f t="shared" ca="1" si="8"/>
        <v>15.366354904569754</v>
      </c>
      <c r="AJ2505" s="15">
        <f t="shared" ca="1" si="9"/>
        <v>15.419126485953859</v>
      </c>
      <c r="AK2505" s="17">
        <f t="shared" ca="1" si="10"/>
        <v>2.4466536507676995E-2</v>
      </c>
      <c r="AL2505" s="17">
        <f t="shared" ca="1" si="11"/>
        <v>2.4715042353073001E-2</v>
      </c>
      <c r="AM2505" s="26">
        <f t="shared" ca="1" si="12"/>
        <v>0</v>
      </c>
      <c r="AN2505" s="26">
        <f t="shared" ca="1" si="13"/>
        <v>0</v>
      </c>
      <c r="AO2505" s="25">
        <f t="shared" si="20"/>
        <v>0</v>
      </c>
      <c r="AP2505" s="26">
        <f t="shared" si="21"/>
        <v>0</v>
      </c>
      <c r="AQ2505" s="25">
        <f t="shared" si="22"/>
        <v>0</v>
      </c>
      <c r="AR2505" s="26">
        <f t="shared" si="23"/>
        <v>0</v>
      </c>
      <c r="AU2505">
        <f t="shared" si="121"/>
        <v>41006.251949999998</v>
      </c>
      <c r="AY2505">
        <v>1640.25</v>
      </c>
      <c r="AZ2505">
        <v>1827.4999999999998</v>
      </c>
      <c r="BA2505">
        <f t="shared" si="107"/>
        <v>18274.999999999996</v>
      </c>
      <c r="BL2505" s="90">
        <v>7.31</v>
      </c>
      <c r="BM2505">
        <f t="shared" si="108"/>
        <v>73.099999999999994</v>
      </c>
    </row>
    <row r="2506" spans="1:65" x14ac:dyDescent="0.2">
      <c r="A2506" s="40">
        <v>41708</v>
      </c>
      <c r="B2506" s="13">
        <v>15.3</v>
      </c>
      <c r="C2506" s="14">
        <v>15.9</v>
      </c>
      <c r="D2506" s="31">
        <f t="shared" si="14"/>
        <v>288.22196081914404</v>
      </c>
      <c r="E2506" s="31">
        <f t="shared" si="15"/>
        <v>608.90852896989827</v>
      </c>
      <c r="F2506" s="16">
        <f t="shared" si="0"/>
        <v>897.13048978904226</v>
      </c>
      <c r="G2506" s="16">
        <f t="shared" si="1"/>
        <v>15.707237432614569</v>
      </c>
      <c r="H2506" s="17">
        <f t="shared" si="2"/>
        <v>3.7735849056603765E-2</v>
      </c>
      <c r="I2506" s="93">
        <v>14.2</v>
      </c>
      <c r="J2506" s="32">
        <f t="shared" si="16"/>
        <v>0.99807354216808286</v>
      </c>
      <c r="K2506" s="72">
        <f t="shared" ca="1" si="83"/>
        <v>174.97085439699566</v>
      </c>
      <c r="L2506" s="16">
        <v>174.88000500000001</v>
      </c>
      <c r="M2506" s="21">
        <f t="shared" ca="1" si="84"/>
        <v>5.1949562213044864E-4</v>
      </c>
      <c r="N2506" s="72"/>
      <c r="O2506" s="16"/>
      <c r="P2506" s="21"/>
      <c r="Q2506" s="33">
        <f t="shared" si="17"/>
        <v>1.0019264578319171</v>
      </c>
      <c r="R2506" s="5">
        <f t="shared" ca="1" si="109"/>
        <v>31.573422206504794</v>
      </c>
      <c r="S2506" s="16">
        <v>30.9</v>
      </c>
      <c r="T2506" s="75">
        <f t="shared" ca="1" si="110"/>
        <v>2.1793598916012812E-2</v>
      </c>
      <c r="U2506" s="5">
        <f t="shared" ca="1" si="122"/>
        <v>59.941836952431913</v>
      </c>
      <c r="V2506" s="85">
        <v>60.59</v>
      </c>
      <c r="W2506" s="36">
        <f t="shared" ca="1" si="123"/>
        <v>-1.0697525129032682E-2</v>
      </c>
      <c r="X2506" s="32">
        <f t="shared" si="18"/>
        <v>0.99614708433616572</v>
      </c>
      <c r="Y2506" s="72">
        <f t="shared" ca="1" si="124"/>
        <v>8338.3082107267783</v>
      </c>
      <c r="Z2506" s="90">
        <v>8130.0003859999997</v>
      </c>
      <c r="AA2506" s="89">
        <f t="shared" ca="1" si="125"/>
        <v>2.5622117446081331E-2</v>
      </c>
      <c r="AB2506" s="72"/>
      <c r="AC2506" s="90"/>
      <c r="AD2506" s="36"/>
      <c r="AE2506" s="34">
        <f t="shared" si="154"/>
        <v>6</v>
      </c>
      <c r="AH2506" s="25" t="str">
        <f t="shared" ca="1" si="7"/>
        <v>-</v>
      </c>
      <c r="AI2506" s="15">
        <f t="shared" ca="1" si="8"/>
        <v>15.304794782313305</v>
      </c>
      <c r="AJ2506" s="15">
        <f t="shared" ca="1" si="9"/>
        <v>15.457573803051565</v>
      </c>
      <c r="AK2506" s="17">
        <f t="shared" ca="1" si="10"/>
        <v>2.5978774620083356E-2</v>
      </c>
      <c r="AL2506" s="17">
        <f t="shared" ca="1" si="11"/>
        <v>2.56103222167696E-2</v>
      </c>
      <c r="AM2506" s="26">
        <f t="shared" ca="1" si="12"/>
        <v>0</v>
      </c>
      <c r="AN2506" s="26">
        <f t="shared" ca="1" si="13"/>
        <v>1</v>
      </c>
      <c r="AO2506" s="25">
        <f t="shared" si="20"/>
        <v>0</v>
      </c>
      <c r="AP2506" s="26">
        <f t="shared" si="21"/>
        <v>0</v>
      </c>
      <c r="AQ2506" s="25">
        <f t="shared" si="22"/>
        <v>0</v>
      </c>
      <c r="AR2506" s="26">
        <f t="shared" si="23"/>
        <v>0</v>
      </c>
      <c r="AU2506">
        <f t="shared" si="121"/>
        <v>40650.001929999999</v>
      </c>
      <c r="AY2506">
        <v>1626</v>
      </c>
      <c r="AZ2506">
        <v>1817.4999999999998</v>
      </c>
      <c r="BA2506">
        <f t="shared" si="107"/>
        <v>18174.999999999996</v>
      </c>
      <c r="BL2506" s="90">
        <v>7.27</v>
      </c>
      <c r="BM2506">
        <f t="shared" si="108"/>
        <v>72.699999999999989</v>
      </c>
    </row>
    <row r="2507" spans="1:65" x14ac:dyDescent="0.2">
      <c r="A2507" s="40">
        <v>41709</v>
      </c>
      <c r="B2507" s="13">
        <v>15.55</v>
      </c>
      <c r="C2507" s="14">
        <v>16.100000000000001</v>
      </c>
      <c r="D2507" s="31">
        <f t="shared" si="14"/>
        <v>240.18496734928669</v>
      </c>
      <c r="E2507" s="31">
        <f t="shared" si="15"/>
        <v>655.13280570504401</v>
      </c>
      <c r="F2507" s="16">
        <f t="shared" si="0"/>
        <v>895.3177730543307</v>
      </c>
      <c r="G2507" s="16">
        <f t="shared" si="1"/>
        <v>15.952452686612656</v>
      </c>
      <c r="H2507" s="17">
        <f t="shared" si="2"/>
        <v>3.4161490683229823E-2</v>
      </c>
      <c r="I2507" s="93">
        <v>14.8</v>
      </c>
      <c r="J2507" s="32">
        <f t="shared" si="16"/>
        <v>1.013559492935562</v>
      </c>
      <c r="K2507" s="72">
        <f t="shared" ca="1" si="83"/>
        <v>177.33614052726335</v>
      </c>
      <c r="L2507" s="16">
        <v>177.320007</v>
      </c>
      <c r="M2507" s="21">
        <f t="shared" ca="1" si="84"/>
        <v>9.0985374613420685E-5</v>
      </c>
      <c r="N2507" s="72"/>
      <c r="O2507" s="16"/>
      <c r="P2507" s="21"/>
      <c r="Q2507" s="33">
        <f t="shared" si="17"/>
        <v>0.98644050706443798</v>
      </c>
      <c r="R2507" s="5">
        <f t="shared" ca="1" si="109"/>
        <v>31.144005138800036</v>
      </c>
      <c r="S2507" s="16">
        <v>30.43</v>
      </c>
      <c r="T2507" s="75">
        <f t="shared" ca="1" si="110"/>
        <v>2.3463856023662064E-2</v>
      </c>
      <c r="U2507" s="5">
        <f t="shared" ca="1" si="122"/>
        <v>59.127031728875089</v>
      </c>
      <c r="V2507" s="85">
        <v>59.73</v>
      </c>
      <c r="W2507" s="36">
        <f t="shared" ca="1" si="123"/>
        <v>-1.0094898227438608E-2</v>
      </c>
      <c r="X2507" s="32">
        <f t="shared" si="18"/>
        <v>1.027118985871124</v>
      </c>
      <c r="Y2507" s="72">
        <f t="shared" ca="1" si="124"/>
        <v>8563.871021030187</v>
      </c>
      <c r="Z2507" s="90">
        <v>8360.0003969999998</v>
      </c>
      <c r="AA2507" s="89">
        <f t="shared" ca="1" si="125"/>
        <v>2.438643712305881E-2</v>
      </c>
      <c r="AB2507" s="72"/>
      <c r="AC2507" s="90"/>
      <c r="AD2507" s="36"/>
      <c r="AE2507" s="34">
        <f t="shared" si="154"/>
        <v>5</v>
      </c>
      <c r="AH2507" s="25" t="str">
        <f t="shared" ca="1" si="7"/>
        <v>-</v>
      </c>
      <c r="AI2507" s="15">
        <f t="shared" ca="1" si="8"/>
        <v>15.314332963195882</v>
      </c>
      <c r="AJ2507" s="15">
        <f t="shared" ca="1" si="9"/>
        <v>15.50010224187402</v>
      </c>
      <c r="AK2507" s="17">
        <f t="shared" ca="1" si="10"/>
        <v>3.1171855900121188E-2</v>
      </c>
      <c r="AL2507" s="17">
        <f t="shared" ca="1" si="11"/>
        <v>2.5619565044335407E-2</v>
      </c>
      <c r="AM2507" s="26">
        <f t="shared" ca="1" si="12"/>
        <v>0</v>
      </c>
      <c r="AN2507" s="26">
        <f t="shared" ca="1" si="13"/>
        <v>1</v>
      </c>
      <c r="AO2507" s="25">
        <f t="shared" si="20"/>
        <v>0</v>
      </c>
      <c r="AP2507" s="26">
        <f t="shared" si="21"/>
        <v>0</v>
      </c>
      <c r="AQ2507" s="25">
        <f t="shared" si="22"/>
        <v>0</v>
      </c>
      <c r="AR2507" s="26">
        <f t="shared" si="23"/>
        <v>0</v>
      </c>
      <c r="AU2507">
        <f t="shared" si="121"/>
        <v>41800.001984999995</v>
      </c>
      <c r="AY2507">
        <v>1672</v>
      </c>
      <c r="AZ2507">
        <v>1855</v>
      </c>
      <c r="BA2507">
        <f t="shared" si="107"/>
        <v>18550</v>
      </c>
      <c r="BL2507" s="90">
        <v>7.42</v>
      </c>
      <c r="BM2507">
        <f t="shared" si="108"/>
        <v>74.2</v>
      </c>
    </row>
    <row r="2508" spans="1:65" x14ac:dyDescent="0.2">
      <c r="A2508" s="40">
        <v>41710</v>
      </c>
      <c r="B2508" s="13">
        <v>15.3</v>
      </c>
      <c r="C2508" s="14">
        <v>15.95</v>
      </c>
      <c r="D2508" s="31">
        <f t="shared" si="14"/>
        <v>192.14797387942934</v>
      </c>
      <c r="E2508" s="31">
        <f t="shared" si="15"/>
        <v>701.52878387003045</v>
      </c>
      <c r="F2508" s="16">
        <f t="shared" si="0"/>
        <v>893.67675774945974</v>
      </c>
      <c r="G2508" s="16">
        <f t="shared" si="1"/>
        <v>15.810244566126846</v>
      </c>
      <c r="H2508" s="17">
        <f t="shared" si="2"/>
        <v>4.0752351097178563E-2</v>
      </c>
      <c r="I2508" s="93">
        <v>14.47</v>
      </c>
      <c r="J2508" s="32">
        <f t="shared" si="16"/>
        <v>0.98926895456876218</v>
      </c>
      <c r="K2508" s="72">
        <f t="shared" ca="1" si="83"/>
        <v>175.42598628914294</v>
      </c>
      <c r="L2508" s="16">
        <v>177.240005</v>
      </c>
      <c r="M2508" s="21">
        <f t="shared" ca="1" si="84"/>
        <v>-1.023481527692947E-2</v>
      </c>
      <c r="N2508" s="72"/>
      <c r="O2508" s="16"/>
      <c r="P2508" s="21"/>
      <c r="Q2508" s="33">
        <f t="shared" si="17"/>
        <v>1.0107310454312377</v>
      </c>
      <c r="R2508" s="5">
        <f t="shared" ca="1" si="109"/>
        <v>31.476901531907405</v>
      </c>
      <c r="S2508" s="16">
        <v>30.450001</v>
      </c>
      <c r="T2508" s="75">
        <f t="shared" ca="1" si="110"/>
        <v>3.372415429173236E-2</v>
      </c>
      <c r="U2508" s="5">
        <f t="shared" ca="1" si="122"/>
        <v>59.759480630812654</v>
      </c>
      <c r="V2508" s="85">
        <v>59.83</v>
      </c>
      <c r="W2508" s="36">
        <f t="shared" ca="1" si="123"/>
        <v>-1.1786623631513404E-3</v>
      </c>
      <c r="X2508" s="32">
        <f t="shared" si="18"/>
        <v>0.97853790913752448</v>
      </c>
      <c r="Y2508" s="72">
        <f t="shared" ca="1" si="124"/>
        <v>8379.5209242453693</v>
      </c>
      <c r="Z2508" s="90">
        <v>8348.7503969999998</v>
      </c>
      <c r="AA2508" s="89">
        <f t="shared" ca="1" si="125"/>
        <v>3.685644651255409E-3</v>
      </c>
      <c r="AB2508" s="72"/>
      <c r="AC2508" s="90"/>
      <c r="AD2508" s="36"/>
      <c r="AE2508" s="34">
        <f t="shared" si="154"/>
        <v>4</v>
      </c>
      <c r="AH2508" s="25" t="str">
        <f t="shared" ca="1" si="7"/>
        <v>-</v>
      </c>
      <c r="AI2508" s="15">
        <f t="shared" ca="1" si="8"/>
        <v>15.315461189613938</v>
      </c>
      <c r="AJ2508" s="15">
        <f t="shared" ca="1" si="9"/>
        <v>15.545458108937607</v>
      </c>
      <c r="AK2508" s="17">
        <f t="shared" ca="1" si="10"/>
        <v>3.2622034074437277E-2</v>
      </c>
      <c r="AL2508" s="17">
        <f t="shared" ca="1" si="11"/>
        <v>2.7301535084794881E-2</v>
      </c>
      <c r="AM2508" s="26">
        <f t="shared" ca="1" si="12"/>
        <v>0</v>
      </c>
      <c r="AN2508" s="26">
        <f t="shared" ca="1" si="13"/>
        <v>1</v>
      </c>
      <c r="AO2508" s="25">
        <f t="shared" si="20"/>
        <v>0</v>
      </c>
      <c r="AP2508" s="26">
        <f t="shared" si="21"/>
        <v>0</v>
      </c>
      <c r="AQ2508" s="25">
        <f t="shared" si="22"/>
        <v>0</v>
      </c>
      <c r="AR2508" s="26">
        <f t="shared" si="23"/>
        <v>0</v>
      </c>
      <c r="AU2508">
        <f t="shared" si="121"/>
        <v>41743.751984999995</v>
      </c>
      <c r="AY2508">
        <v>1669.75</v>
      </c>
      <c r="AZ2508">
        <v>1855</v>
      </c>
      <c r="BA2508">
        <f t="shared" si="107"/>
        <v>18550</v>
      </c>
      <c r="BL2508" s="90">
        <v>7.42</v>
      </c>
      <c r="BM2508">
        <f t="shared" si="108"/>
        <v>74.2</v>
      </c>
    </row>
    <row r="2509" spans="1:65" x14ac:dyDescent="0.2">
      <c r="A2509" s="44">
        <v>41711</v>
      </c>
      <c r="B2509" s="45">
        <v>16.600000000000001</v>
      </c>
      <c r="C2509" s="54">
        <v>16.600000000000001</v>
      </c>
      <c r="D2509" s="31">
        <f t="shared" si="14"/>
        <v>144.11098040957199</v>
      </c>
      <c r="E2509" s="31">
        <f t="shared" si="15"/>
        <v>747.60815691635128</v>
      </c>
      <c r="F2509" s="31">
        <f t="shared" si="0"/>
        <v>891.71913732592327</v>
      </c>
      <c r="G2509" s="31">
        <f t="shared" si="1"/>
        <v>16.600000000000001</v>
      </c>
      <c r="H2509" s="55">
        <f t="shared" si="2"/>
        <v>0</v>
      </c>
      <c r="I2509" s="88">
        <v>16.22</v>
      </c>
      <c r="J2509" s="67">
        <f t="shared" si="16"/>
        <v>1.0476521872654496</v>
      </c>
      <c r="K2509" s="72">
        <f t="shared" ca="1" si="83"/>
        <v>183.77792567578226</v>
      </c>
      <c r="L2509" s="31">
        <v>184.39999399999999</v>
      </c>
      <c r="M2509" s="21">
        <f t="shared" ca="1" si="84"/>
        <v>-3.3734725838317318E-3</v>
      </c>
      <c r="N2509" s="72"/>
      <c r="O2509" s="16"/>
      <c r="P2509" s="21"/>
      <c r="Q2509" s="69">
        <f t="shared" si="17"/>
        <v>0.95234781273455038</v>
      </c>
      <c r="R2509" s="5">
        <f t="shared" ca="1" si="109"/>
        <v>29.975709524915011</v>
      </c>
      <c r="S2509" s="31">
        <v>29.25</v>
      </c>
      <c r="T2509" s="89">
        <f t="shared" ca="1" si="110"/>
        <v>2.481058204837645E-2</v>
      </c>
      <c r="U2509" s="5">
        <f t="shared" ca="1" si="122"/>
        <v>56.909862268407437</v>
      </c>
      <c r="V2509" s="90">
        <v>57.35</v>
      </c>
      <c r="W2509" s="87">
        <f t="shared" ca="1" si="123"/>
        <v>-7.6745899144300663E-3</v>
      </c>
      <c r="X2509" s="91">
        <f t="shared" si="18"/>
        <v>1.0953043745308992</v>
      </c>
      <c r="Y2509" s="72">
        <f t="shared" ca="1" si="124"/>
        <v>9177.5218836046824</v>
      </c>
      <c r="Z2509" s="90">
        <v>9025.0004289999997</v>
      </c>
      <c r="AA2509" s="89">
        <f t="shared" ca="1" si="125"/>
        <v>1.6899883363394212E-2</v>
      </c>
      <c r="AB2509" s="72"/>
      <c r="AC2509" s="90"/>
      <c r="AD2509" s="36"/>
      <c r="AE2509" s="81">
        <f t="shared" si="154"/>
        <v>3</v>
      </c>
      <c r="AH2509" s="25" t="str">
        <f t="shared" ca="1" si="7"/>
        <v>-</v>
      </c>
      <c r="AI2509" s="15">
        <f t="shared" ca="1" si="8"/>
        <v>15.380515284249643</v>
      </c>
      <c r="AJ2509" s="15">
        <f t="shared" ca="1" si="9"/>
        <v>15.600693093412458</v>
      </c>
      <c r="AK2509" s="17">
        <f t="shared" ca="1" si="10"/>
        <v>2.7814341766744966E-2</v>
      </c>
      <c r="AL2509" s="17">
        <f t="shared" ca="1" si="11"/>
        <v>2.5719256603782222E-2</v>
      </c>
      <c r="AM2509" s="26">
        <f t="shared" ca="1" si="12"/>
        <v>0</v>
      </c>
      <c r="AN2509" s="26">
        <f t="shared" ca="1" si="13"/>
        <v>1</v>
      </c>
      <c r="AO2509" s="25">
        <f t="shared" si="20"/>
        <v>0</v>
      </c>
      <c r="AP2509" s="26">
        <f t="shared" si="21"/>
        <v>0</v>
      </c>
      <c r="AQ2509" s="25">
        <f t="shared" si="22"/>
        <v>0</v>
      </c>
      <c r="AR2509" s="26">
        <f t="shared" si="23"/>
        <v>0</v>
      </c>
      <c r="AU2509">
        <f t="shared" si="121"/>
        <v>45125.002144999999</v>
      </c>
      <c r="AY2509">
        <v>1805</v>
      </c>
      <c r="AZ2509">
        <v>2004.9999999999998</v>
      </c>
      <c r="BA2509">
        <f t="shared" si="107"/>
        <v>20049.999999999996</v>
      </c>
      <c r="BL2509" s="90">
        <v>8.02</v>
      </c>
      <c r="BM2509">
        <f t="shared" si="108"/>
        <v>80.199999999999989</v>
      </c>
    </row>
    <row r="2510" spans="1:65" x14ac:dyDescent="0.2">
      <c r="A2510" s="40">
        <v>41712</v>
      </c>
      <c r="B2510" s="13">
        <v>17.7</v>
      </c>
      <c r="C2510" s="14">
        <v>17.100000000000001</v>
      </c>
      <c r="D2510" s="31">
        <f t="shared" si="14"/>
        <v>96.073986939714672</v>
      </c>
      <c r="E2510" s="31">
        <f t="shared" si="15"/>
        <v>795.64515038620857</v>
      </c>
      <c r="F2510" s="16">
        <f t="shared" si="0"/>
        <v>891.71913732592327</v>
      </c>
      <c r="G2510" s="16">
        <f t="shared" si="1"/>
        <v>17.164644112423886</v>
      </c>
      <c r="H2510" s="17">
        <f t="shared" si="2"/>
        <v>-3.5087719298245501E-2</v>
      </c>
      <c r="I2510" s="93">
        <v>17.82</v>
      </c>
      <c r="J2510" s="32">
        <f t="shared" si="16"/>
        <v>1.034014705567704</v>
      </c>
      <c r="K2510" s="72">
        <f t="shared" ca="1" si="83"/>
        <v>190.02133060276461</v>
      </c>
      <c r="L2510" s="16">
        <v>189.60000600000001</v>
      </c>
      <c r="M2510" s="21">
        <f t="shared" ca="1" si="84"/>
        <v>2.2221761045967442E-3</v>
      </c>
      <c r="N2510" s="72"/>
      <c r="O2510" s="16"/>
      <c r="P2510" s="21"/>
      <c r="Q2510" s="33">
        <f t="shared" si="17"/>
        <v>0.96598529443229597</v>
      </c>
      <c r="R2510" s="5">
        <f t="shared" ca="1" si="109"/>
        <v>28.954888318424707</v>
      </c>
      <c r="S2510" s="16">
        <v>28.440000999999999</v>
      </c>
      <c r="T2510" s="75">
        <f t="shared" ca="1" si="110"/>
        <v>1.8104335454302858E-2</v>
      </c>
      <c r="U2510" s="5">
        <f t="shared" ca="1" si="122"/>
        <v>54.972207997653982</v>
      </c>
      <c r="V2510" s="85">
        <v>55.77</v>
      </c>
      <c r="W2510" s="36">
        <f t="shared" ca="1" si="123"/>
        <v>-1.4305038593258407E-2</v>
      </c>
      <c r="X2510" s="32">
        <f t="shared" si="18"/>
        <v>1.0680294111354081</v>
      </c>
      <c r="Y2510" s="72">
        <f t="shared" ca="1" si="124"/>
        <v>9801.2182017256655</v>
      </c>
      <c r="Z2510" s="90">
        <v>9525.0004520000002</v>
      </c>
      <c r="AA2510" s="89">
        <f t="shared" ca="1" si="125"/>
        <v>2.8999237440211018E-2</v>
      </c>
      <c r="AB2510" s="72"/>
      <c r="AC2510" s="90"/>
      <c r="AD2510" s="36"/>
      <c r="AE2510" s="34">
        <f t="shared" si="154"/>
        <v>2</v>
      </c>
      <c r="AH2510" s="25" t="str">
        <f t="shared" ca="1" si="7"/>
        <v>-</v>
      </c>
      <c r="AI2510" s="15">
        <f t="shared" ca="1" si="8"/>
        <v>15.488132538486749</v>
      </c>
      <c r="AJ2510" s="15">
        <f t="shared" ca="1" si="9"/>
        <v>15.681271496171194</v>
      </c>
      <c r="AK2510" s="17">
        <f t="shared" ca="1" si="10"/>
        <v>1.660733174436857E-2</v>
      </c>
      <c r="AL2510" s="17">
        <f t="shared" ca="1" si="11"/>
        <v>2.1699975446343174E-2</v>
      </c>
      <c r="AM2510" s="26">
        <f t="shared" ca="1" si="12"/>
        <v>0</v>
      </c>
      <c r="AN2510" s="26">
        <f t="shared" ca="1" si="13"/>
        <v>0</v>
      </c>
      <c r="AO2510" s="25">
        <f t="shared" si="20"/>
        <v>0</v>
      </c>
      <c r="AP2510" s="26">
        <f t="shared" si="21"/>
        <v>0</v>
      </c>
      <c r="AQ2510" s="25">
        <f t="shared" si="22"/>
        <v>1</v>
      </c>
      <c r="AR2510" s="26">
        <f t="shared" si="23"/>
        <v>0</v>
      </c>
      <c r="AU2510">
        <f t="shared" si="121"/>
        <v>47625.002260000001</v>
      </c>
      <c r="AY2510">
        <v>1905</v>
      </c>
      <c r="AZ2510">
        <v>2097.5</v>
      </c>
      <c r="BA2510">
        <f t="shared" si="107"/>
        <v>20975</v>
      </c>
      <c r="BL2510" s="90">
        <v>8.39</v>
      </c>
      <c r="BM2510">
        <f t="shared" si="108"/>
        <v>83.9</v>
      </c>
    </row>
    <row r="2511" spans="1:65" x14ac:dyDescent="0.2">
      <c r="A2511" s="40">
        <v>41715</v>
      </c>
      <c r="B2511" s="13">
        <v>16.149999999999999</v>
      </c>
      <c r="C2511" s="14">
        <v>16.149999999999999</v>
      </c>
      <c r="D2511" s="31">
        <f t="shared" si="14"/>
        <v>48.036993469857336</v>
      </c>
      <c r="E2511" s="31">
        <f t="shared" si="15"/>
        <v>845.3676523988679</v>
      </c>
      <c r="F2511" s="16">
        <f t="shared" si="0"/>
        <v>893.4046458687252</v>
      </c>
      <c r="G2511" s="16">
        <f t="shared" si="1"/>
        <v>16.149999999999999</v>
      </c>
      <c r="H2511" s="17">
        <f t="shared" si="2"/>
        <v>0</v>
      </c>
      <c r="I2511" s="93">
        <v>15.64</v>
      </c>
      <c r="J2511" s="32">
        <f t="shared" si="16"/>
        <v>0.94266599880802715</v>
      </c>
      <c r="K2511" s="72">
        <f t="shared" ca="1" si="83"/>
        <v>179.11934477299997</v>
      </c>
      <c r="L2511" s="16">
        <v>180.720001</v>
      </c>
      <c r="M2511" s="21">
        <f t="shared" ca="1" si="84"/>
        <v>-8.8571061207554456E-3</v>
      </c>
      <c r="N2511" s="72"/>
      <c r="O2511" s="16"/>
      <c r="P2511" s="21"/>
      <c r="Q2511" s="33">
        <f t="shared" si="17"/>
        <v>1.0573340011919727</v>
      </c>
      <c r="R2511" s="5">
        <f t="shared" ca="1" si="109"/>
        <v>30.613712539655133</v>
      </c>
      <c r="S2511" s="16">
        <v>29.629999000000002</v>
      </c>
      <c r="T2511" s="75">
        <f t="shared" ca="1" si="110"/>
        <v>3.3199918084881846E-2</v>
      </c>
      <c r="U2511" s="5">
        <f t="shared" ca="1" si="122"/>
        <v>58.121994736716083</v>
      </c>
      <c r="V2511" s="85">
        <v>58.28</v>
      </c>
      <c r="W2511" s="36">
        <f t="shared" ca="1" si="123"/>
        <v>-2.7111404132449963E-3</v>
      </c>
      <c r="X2511" s="32">
        <f t="shared" si="18"/>
        <v>0.8853319976160543</v>
      </c>
      <c r="Y2511" s="72">
        <f t="shared" ca="1" si="124"/>
        <v>8676.7610072199113</v>
      </c>
      <c r="Z2511" s="90">
        <v>8637.5004100000006</v>
      </c>
      <c r="AA2511" s="89">
        <f t="shared" ca="1" si="125"/>
        <v>4.5453655984151525E-3</v>
      </c>
      <c r="AB2511" s="72"/>
      <c r="AC2511" s="90"/>
      <c r="AD2511" s="36"/>
      <c r="AE2511" s="34">
        <f t="shared" si="154"/>
        <v>1</v>
      </c>
      <c r="AH2511" s="25" t="str">
        <f t="shared" ca="1" si="7"/>
        <v>-</v>
      </c>
      <c r="AI2511" s="15">
        <f t="shared" ca="1" si="8"/>
        <v>15.547927337117688</v>
      </c>
      <c r="AJ2511" s="15">
        <f t="shared" ca="1" si="9"/>
        <v>15.734732644728085</v>
      </c>
      <c r="AK2511" s="17">
        <f t="shared" ca="1" si="10"/>
        <v>1.2926995256461108E-2</v>
      </c>
      <c r="AL2511" s="17">
        <f t="shared" ca="1" si="11"/>
        <v>2.0486383213333473E-2</v>
      </c>
      <c r="AM2511" s="26">
        <f t="shared" ca="1" si="12"/>
        <v>0</v>
      </c>
      <c r="AN2511" s="26">
        <f t="shared" ca="1" si="13"/>
        <v>0</v>
      </c>
      <c r="AO2511" s="25">
        <f t="shared" si="20"/>
        <v>0</v>
      </c>
      <c r="AP2511" s="26">
        <f t="shared" si="21"/>
        <v>0</v>
      </c>
      <c r="AQ2511" s="25">
        <f t="shared" si="22"/>
        <v>1</v>
      </c>
      <c r="AR2511" s="26">
        <f t="shared" si="23"/>
        <v>0</v>
      </c>
      <c r="AU2511">
        <f t="shared" si="121"/>
        <v>43187.502050000003</v>
      </c>
      <c r="AY2511">
        <v>1727.5</v>
      </c>
      <c r="AZ2511">
        <v>1925</v>
      </c>
      <c r="BA2511">
        <f t="shared" si="107"/>
        <v>19250</v>
      </c>
      <c r="BL2511" s="90">
        <v>7.7</v>
      </c>
      <c r="BM2511">
        <f t="shared" si="108"/>
        <v>77</v>
      </c>
    </row>
    <row r="2512" spans="1:65" x14ac:dyDescent="0.2">
      <c r="A2512" s="47">
        <v>41716</v>
      </c>
      <c r="B2512" s="45">
        <v>15.6</v>
      </c>
      <c r="C2512" s="54">
        <v>16.25</v>
      </c>
      <c r="D2512" s="31">
        <f t="shared" si="14"/>
        <v>893.4046458687252</v>
      </c>
      <c r="E2512" s="31">
        <f t="shared" si="15"/>
        <v>0</v>
      </c>
      <c r="F2512" s="31">
        <f t="shared" si="0"/>
        <v>893.4046458687252</v>
      </c>
      <c r="G2512" s="31">
        <f t="shared" si="1"/>
        <v>15.6</v>
      </c>
      <c r="H2512" s="55">
        <f t="shared" si="2"/>
        <v>4.0000000000000036E-2</v>
      </c>
      <c r="I2512" s="88">
        <v>14.53</v>
      </c>
      <c r="J2512" s="67">
        <f t="shared" si="16"/>
        <v>0.96594427244582048</v>
      </c>
      <c r="K2512" s="72">
        <f t="shared" ca="1" si="83"/>
        <v>173.01225151734747</v>
      </c>
      <c r="L2512" s="31">
        <v>173.60000600000001</v>
      </c>
      <c r="M2512" s="21">
        <f t="shared" ca="1" si="84"/>
        <v>-3.3856823867422117E-3</v>
      </c>
      <c r="N2512" s="72"/>
      <c r="O2512" s="16"/>
      <c r="P2512" s="21"/>
      <c r="Q2512" s="69">
        <f t="shared" si="17"/>
        <v>1.0340557275541795</v>
      </c>
      <c r="R2512" s="5">
        <f t="shared" ca="1" si="109"/>
        <v>31.654966034137797</v>
      </c>
      <c r="S2512" s="31">
        <v>30.84</v>
      </c>
      <c r="T2512" s="89">
        <f t="shared" ca="1" si="110"/>
        <v>2.6425617189941526E-2</v>
      </c>
      <c r="U2512" s="5">
        <f t="shared" ca="1" si="122"/>
        <v>60.099323957534033</v>
      </c>
      <c r="V2512" s="90">
        <v>60.45</v>
      </c>
      <c r="W2512" s="87">
        <f t="shared" ca="1" si="123"/>
        <v>-5.8010925139118322E-3</v>
      </c>
      <c r="X2512" s="67">
        <f t="shared" si="18"/>
        <v>0.93188854489164108</v>
      </c>
      <c r="Y2512" s="72">
        <f t="shared" ca="1" si="124"/>
        <v>8085.2420392829672</v>
      </c>
      <c r="Z2512" s="90">
        <v>7968.7503779999997</v>
      </c>
      <c r="AA2512" s="89">
        <f t="shared" ca="1" si="125"/>
        <v>1.4618560722466074E-2</v>
      </c>
      <c r="AB2512" s="72"/>
      <c r="AC2512" s="90"/>
      <c r="AD2512" s="36"/>
      <c r="AE2512" s="1">
        <v>21</v>
      </c>
      <c r="AH2512" s="25" t="str">
        <f t="shared" ca="1" si="7"/>
        <v>-</v>
      </c>
      <c r="AI2512" s="15">
        <f t="shared" ca="1" si="8"/>
        <v>15.593313278573802</v>
      </c>
      <c r="AJ2512" s="15">
        <f t="shared" ca="1" si="9"/>
        <v>15.769434034688219</v>
      </c>
      <c r="AK2512" s="17">
        <f t="shared" ca="1" si="10"/>
        <v>1.3304353747027153E-2</v>
      </c>
      <c r="AL2512" s="17">
        <f t="shared" ca="1" si="11"/>
        <v>2.1363006589956851E-2</v>
      </c>
      <c r="AM2512" s="26">
        <f t="shared" ca="1" si="12"/>
        <v>0</v>
      </c>
      <c r="AN2512" s="26">
        <f t="shared" ca="1" si="13"/>
        <v>0</v>
      </c>
      <c r="AO2512" s="25">
        <f t="shared" si="20"/>
        <v>0</v>
      </c>
      <c r="AP2512" s="26">
        <f t="shared" si="21"/>
        <v>0</v>
      </c>
      <c r="AQ2512" s="25">
        <f t="shared" si="22"/>
        <v>1</v>
      </c>
      <c r="AR2512" s="26">
        <f t="shared" si="23"/>
        <v>0</v>
      </c>
      <c r="AU2512">
        <f t="shared" si="121"/>
        <v>39843.75189</v>
      </c>
      <c r="AY2512">
        <v>1593.75</v>
      </c>
      <c r="AZ2512">
        <v>1782.5</v>
      </c>
      <c r="BA2512">
        <f t="shared" si="107"/>
        <v>17825</v>
      </c>
      <c r="BL2512" s="90">
        <v>7.13</v>
      </c>
      <c r="BM2512">
        <f t="shared" si="108"/>
        <v>71.3</v>
      </c>
    </row>
    <row r="2513" spans="1:65" x14ac:dyDescent="0.2">
      <c r="A2513" s="40">
        <v>41717</v>
      </c>
      <c r="B2513" s="13">
        <v>16</v>
      </c>
      <c r="C2513" s="14">
        <v>16.5</v>
      </c>
      <c r="D2513" s="31">
        <f t="shared" si="14"/>
        <v>850.86156749402403</v>
      </c>
      <c r="E2513" s="31">
        <f t="shared" si="15"/>
        <v>40.841355239713153</v>
      </c>
      <c r="F2513" s="16">
        <f t="shared" si="0"/>
        <v>891.70292273373718</v>
      </c>
      <c r="G2513" s="16">
        <f t="shared" si="1"/>
        <v>16.022900763358781</v>
      </c>
      <c r="H2513" s="17">
        <f t="shared" si="2"/>
        <v>3.0303030303030276E-2</v>
      </c>
      <c r="I2513" s="93">
        <v>14.97</v>
      </c>
      <c r="J2513" s="32">
        <f t="shared" si="16"/>
        <v>1.0251526251526253</v>
      </c>
      <c r="K2513" s="72">
        <f t="shared" ca="1" si="83"/>
        <v>177.35673305316718</v>
      </c>
      <c r="L2513" s="16">
        <v>177</v>
      </c>
      <c r="M2513" s="21">
        <f t="shared" ca="1" si="84"/>
        <v>2.0154409783456257E-3</v>
      </c>
      <c r="N2513" s="72"/>
      <c r="O2513" s="16"/>
      <c r="P2513" s="21"/>
      <c r="Q2513" s="33">
        <f t="shared" si="17"/>
        <v>0.97484737484737471</v>
      </c>
      <c r="R2513" s="5">
        <f t="shared" ca="1" si="109"/>
        <v>30.857475003883756</v>
      </c>
      <c r="S2513" s="16">
        <v>30.26</v>
      </c>
      <c r="T2513" s="75">
        <f t="shared" ca="1" si="110"/>
        <v>1.9744712620084429E-2</v>
      </c>
      <c r="U2513" s="5">
        <f t="shared" ca="1" si="122"/>
        <v>58.585662415895833</v>
      </c>
      <c r="V2513" s="85">
        <v>59.28</v>
      </c>
      <c r="W2513" s="36">
        <f t="shared" ca="1" si="123"/>
        <v>-1.1712847235225515E-2</v>
      </c>
      <c r="X2513" s="32">
        <f t="shared" si="18"/>
        <v>1.0503052503052506</v>
      </c>
      <c r="Y2513" s="72">
        <f t="shared" ca="1" si="124"/>
        <v>8491.4132805798145</v>
      </c>
      <c r="Z2513" s="90">
        <v>8261.2503919999999</v>
      </c>
      <c r="AA2513" s="89">
        <f t="shared" ca="1" si="125"/>
        <v>2.7860538981205416E-2</v>
      </c>
      <c r="AB2513" s="72"/>
      <c r="AC2513" s="90"/>
      <c r="AD2513" s="36"/>
      <c r="AE2513">
        <f t="shared" ref="AE2513:AE2532" si="155">AE2512-1</f>
        <v>20</v>
      </c>
      <c r="AH2513" s="25" t="str">
        <f t="shared" ca="1" si="7"/>
        <v>-</v>
      </c>
      <c r="AI2513" s="15">
        <f t="shared" ca="1" si="8"/>
        <v>15.668719989843177</v>
      </c>
      <c r="AJ2513" s="15">
        <f t="shared" ca="1" si="9"/>
        <v>15.814559541767515</v>
      </c>
      <c r="AK2513" s="17">
        <f t="shared" ca="1" si="10"/>
        <v>1.2661277016993896E-2</v>
      </c>
      <c r="AL2513" s="17">
        <f t="shared" ca="1" si="11"/>
        <v>2.1622959055791667E-2</v>
      </c>
      <c r="AM2513" s="26">
        <f t="shared" ca="1" si="12"/>
        <v>0</v>
      </c>
      <c r="AN2513" s="26">
        <f t="shared" ca="1" si="13"/>
        <v>0</v>
      </c>
      <c r="AO2513" s="25">
        <f t="shared" si="20"/>
        <v>0</v>
      </c>
      <c r="AP2513" s="26">
        <f t="shared" si="21"/>
        <v>0</v>
      </c>
      <c r="AQ2513" s="25">
        <f t="shared" si="22"/>
        <v>1</v>
      </c>
      <c r="AR2513" s="26">
        <f t="shared" si="23"/>
        <v>0</v>
      </c>
      <c r="AU2513">
        <f t="shared" si="121"/>
        <v>41306.251960000001</v>
      </c>
      <c r="AY2513">
        <v>1652.25</v>
      </c>
      <c r="AZ2513">
        <v>1842.5</v>
      </c>
      <c r="BA2513">
        <f t="shared" si="107"/>
        <v>18425</v>
      </c>
      <c r="BL2513" s="90">
        <v>7.37</v>
      </c>
      <c r="BM2513">
        <f t="shared" si="108"/>
        <v>73.7</v>
      </c>
    </row>
    <row r="2514" spans="1:65" x14ac:dyDescent="0.2">
      <c r="A2514" s="40">
        <v>41718</v>
      </c>
      <c r="B2514" s="13">
        <v>15.75</v>
      </c>
      <c r="C2514" s="14">
        <v>16.2</v>
      </c>
      <c r="D2514" s="31">
        <f t="shared" si="14"/>
        <v>808.31848911932286</v>
      </c>
      <c r="E2514" s="31">
        <f t="shared" si="15"/>
        <v>82.09524942124159</v>
      </c>
      <c r="F2514" s="16">
        <f t="shared" si="0"/>
        <v>890.41373854056451</v>
      </c>
      <c r="G2514" s="16">
        <f t="shared" si="1"/>
        <v>15.79148954653385</v>
      </c>
      <c r="H2514" s="17">
        <f t="shared" si="2"/>
        <v>2.777777777777779E-2</v>
      </c>
      <c r="I2514" s="93">
        <v>14.52</v>
      </c>
      <c r="J2514" s="32">
        <f t="shared" si="16"/>
        <v>0.98413259560829836</v>
      </c>
      <c r="K2514" s="72">
        <f t="shared" ca="1" si="83"/>
        <v>174.53542629852603</v>
      </c>
      <c r="L2514" s="16">
        <v>175.91999799999999</v>
      </c>
      <c r="M2514" s="21">
        <f t="shared" ca="1" si="84"/>
        <v>-7.8704622397389925E-3</v>
      </c>
      <c r="N2514" s="72"/>
      <c r="O2514" s="16"/>
      <c r="P2514" s="21"/>
      <c r="Q2514" s="33">
        <f t="shared" si="17"/>
        <v>1.0158674043917018</v>
      </c>
      <c r="R2514" s="5">
        <f t="shared" ca="1" si="109"/>
        <v>31.345797159192685</v>
      </c>
      <c r="S2514" s="16">
        <v>30.4</v>
      </c>
      <c r="T2514" s="75">
        <f t="shared" ca="1" si="110"/>
        <v>3.1111748657654158E-2</v>
      </c>
      <c r="U2514" s="5">
        <f t="shared" ca="1" si="122"/>
        <v>59.513227282124085</v>
      </c>
      <c r="V2514" s="85">
        <v>59.68</v>
      </c>
      <c r="W2514" s="36">
        <f t="shared" ca="1" si="123"/>
        <v>-2.7944490260709632E-3</v>
      </c>
      <c r="X2514" s="32">
        <f t="shared" si="18"/>
        <v>0.9682651912165966</v>
      </c>
      <c r="Y2514" s="72">
        <f t="shared" ca="1" si="124"/>
        <v>8221.3987922201741</v>
      </c>
      <c r="Z2514" s="90">
        <v>8180.0003889999998</v>
      </c>
      <c r="AA2514" s="89">
        <f t="shared" ca="1" si="125"/>
        <v>5.0609292483463058E-3</v>
      </c>
      <c r="AB2514" s="72"/>
      <c r="AC2514" s="90"/>
      <c r="AD2514" s="36"/>
      <c r="AE2514">
        <f t="shared" si="155"/>
        <v>19</v>
      </c>
      <c r="AH2514" s="25" t="str">
        <f t="shared" ca="1" si="7"/>
        <v>-</v>
      </c>
      <c r="AI2514" s="15">
        <f t="shared" ca="1" si="8"/>
        <v>15.68736234920193</v>
      </c>
      <c r="AJ2514" s="15">
        <f t="shared" ca="1" si="9"/>
        <v>15.856818992803635</v>
      </c>
      <c r="AK2514" s="17">
        <f t="shared" ca="1" si="10"/>
        <v>1.04988481304271E-2</v>
      </c>
      <c r="AL2514" s="17">
        <f t="shared" ca="1" si="11"/>
        <v>2.1961306588628021E-2</v>
      </c>
      <c r="AM2514" s="26">
        <f t="shared" ca="1" si="12"/>
        <v>0</v>
      </c>
      <c r="AN2514" s="26">
        <f t="shared" ca="1" si="13"/>
        <v>0</v>
      </c>
      <c r="AO2514" s="25">
        <f t="shared" si="20"/>
        <v>0</v>
      </c>
      <c r="AP2514" s="26">
        <f t="shared" si="21"/>
        <v>0</v>
      </c>
      <c r="AQ2514" s="25">
        <f t="shared" si="22"/>
        <v>1</v>
      </c>
      <c r="AR2514" s="26">
        <f t="shared" si="23"/>
        <v>0</v>
      </c>
      <c r="AU2514">
        <f t="shared" si="121"/>
        <v>40900.001944999996</v>
      </c>
      <c r="AY2514">
        <v>1636</v>
      </c>
      <c r="AZ2514">
        <v>1822.5000000000002</v>
      </c>
      <c r="BA2514">
        <f t="shared" si="107"/>
        <v>18225.000000000004</v>
      </c>
      <c r="BL2514" s="90">
        <v>7.29</v>
      </c>
      <c r="BM2514">
        <f t="shared" si="108"/>
        <v>72.900000000000006</v>
      </c>
    </row>
    <row r="2515" spans="1:65" x14ac:dyDescent="0.2">
      <c r="A2515" s="40">
        <v>41719</v>
      </c>
      <c r="B2515" s="13">
        <v>16</v>
      </c>
      <c r="C2515" s="14">
        <v>16.45</v>
      </c>
      <c r="D2515" s="31">
        <f t="shared" si="14"/>
        <v>765.77541074462169</v>
      </c>
      <c r="E2515" s="31">
        <f t="shared" si="15"/>
        <v>123.45657561886776</v>
      </c>
      <c r="F2515" s="16">
        <f t="shared" si="0"/>
        <v>889.23198636348945</v>
      </c>
      <c r="G2515" s="16">
        <f t="shared" si="1"/>
        <v>16.062475776715683</v>
      </c>
      <c r="H2515" s="17">
        <f t="shared" si="2"/>
        <v>2.7355623100303927E-2</v>
      </c>
      <c r="I2515" s="93">
        <v>15</v>
      </c>
      <c r="J2515" s="32">
        <f t="shared" si="16"/>
        <v>1.0158103008997574</v>
      </c>
      <c r="K2515" s="72">
        <f t="shared" ca="1" si="83"/>
        <v>177.28765594881523</v>
      </c>
      <c r="L2515" s="16">
        <v>177.11999499999999</v>
      </c>
      <c r="M2515" s="21">
        <f t="shared" ca="1" si="84"/>
        <v>9.4659526619363002E-4</v>
      </c>
      <c r="N2515" s="72"/>
      <c r="O2515" s="16"/>
      <c r="P2515" s="21"/>
      <c r="Q2515" s="33">
        <f t="shared" si="17"/>
        <v>0.98418969910024257</v>
      </c>
      <c r="R2515" s="5">
        <f t="shared" ca="1" si="109"/>
        <v>30.848925494960934</v>
      </c>
      <c r="S2515" s="16">
        <v>30.200001</v>
      </c>
      <c r="T2515" s="75">
        <f t="shared" ca="1" si="110"/>
        <v>2.1487565346800273E-2</v>
      </c>
      <c r="U2515" s="5">
        <f t="shared" ca="1" si="122"/>
        <v>58.570300003026766</v>
      </c>
      <c r="V2515" s="85">
        <v>59.24</v>
      </c>
      <c r="W2515" s="36">
        <f t="shared" ca="1" si="123"/>
        <v>-1.1304861528920256E-2</v>
      </c>
      <c r="X2515" s="32">
        <f t="shared" si="18"/>
        <v>1.0316206017995149</v>
      </c>
      <c r="Y2515" s="72">
        <f t="shared" ca="1" si="124"/>
        <v>8480.8061845283009</v>
      </c>
      <c r="Z2515" s="90">
        <v>8276.2503930000003</v>
      </c>
      <c r="AA2515" s="89">
        <f t="shared" ca="1" si="125"/>
        <v>2.4715998406876702E-2</v>
      </c>
      <c r="AB2515" s="72"/>
      <c r="AC2515" s="90"/>
      <c r="AD2515" s="36"/>
      <c r="AE2515">
        <f t="shared" si="155"/>
        <v>18</v>
      </c>
      <c r="AH2515" s="25" t="str">
        <f t="shared" ca="1" si="7"/>
        <v>-</v>
      </c>
      <c r="AI2515" s="15">
        <f t="shared" ca="1" si="8"/>
        <v>15.739236652365843</v>
      </c>
      <c r="AJ2515" s="15">
        <f t="shared" ca="1" si="9"/>
        <v>15.910781816625969</v>
      </c>
      <c r="AK2515" s="17">
        <f t="shared" ca="1" si="10"/>
        <v>1.5058118647144422E-2</v>
      </c>
      <c r="AL2515" s="17">
        <f t="shared" ca="1" si="11"/>
        <v>2.186235136037129E-2</v>
      </c>
      <c r="AM2515" s="26">
        <f t="shared" ca="1" si="12"/>
        <v>0</v>
      </c>
      <c r="AN2515" s="26">
        <f t="shared" ca="1" si="13"/>
        <v>0</v>
      </c>
      <c r="AO2515" s="25">
        <f t="shared" si="20"/>
        <v>0</v>
      </c>
      <c r="AP2515" s="26">
        <f t="shared" si="21"/>
        <v>0</v>
      </c>
      <c r="AQ2515" s="25">
        <f t="shared" si="22"/>
        <v>1</v>
      </c>
      <c r="AR2515" s="26">
        <f t="shared" si="23"/>
        <v>0</v>
      </c>
      <c r="AU2515">
        <f t="shared" si="121"/>
        <v>41381.251965000003</v>
      </c>
      <c r="AY2515">
        <v>1655.25</v>
      </c>
      <c r="AZ2515">
        <v>1852.4999999999998</v>
      </c>
      <c r="BA2515">
        <f t="shared" si="107"/>
        <v>18524.999999999996</v>
      </c>
      <c r="BL2515" s="90">
        <v>7.41</v>
      </c>
      <c r="BM2515">
        <f t="shared" si="108"/>
        <v>74.099999999999994</v>
      </c>
    </row>
    <row r="2516" spans="1:65" x14ac:dyDescent="0.2">
      <c r="A2516" s="40">
        <v>41722</v>
      </c>
      <c r="B2516" s="13">
        <v>15.95</v>
      </c>
      <c r="C2516" s="14">
        <v>16.45</v>
      </c>
      <c r="D2516" s="31">
        <f t="shared" si="14"/>
        <v>723.23233236992053</v>
      </c>
      <c r="E2516" s="31">
        <f t="shared" si="15"/>
        <v>164.83586157602394</v>
      </c>
      <c r="F2516" s="16">
        <f t="shared" si="0"/>
        <v>888.06819394594447</v>
      </c>
      <c r="G2516" s="16">
        <f t="shared" si="1"/>
        <v>16.042805858097232</v>
      </c>
      <c r="H2516" s="17">
        <f t="shared" si="2"/>
        <v>3.039513677811545E-2</v>
      </c>
      <c r="I2516" s="93">
        <v>15.09</v>
      </c>
      <c r="J2516" s="32">
        <f t="shared" si="16"/>
        <v>0.9974682531658382</v>
      </c>
      <c r="K2516" s="72">
        <f t="shared" ca="1" si="83"/>
        <v>176.83159912325388</v>
      </c>
      <c r="L2516" s="16">
        <v>177.479996</v>
      </c>
      <c r="M2516" s="21">
        <f t="shared" ca="1" si="84"/>
        <v>-3.6533518782934796E-3</v>
      </c>
      <c r="N2516" s="72"/>
      <c r="O2516" s="16"/>
      <c r="P2516" s="21"/>
      <c r="Q2516" s="33">
        <f t="shared" si="17"/>
        <v>1.0025317468341617</v>
      </c>
      <c r="R2516" s="5">
        <f t="shared" ca="1" si="109"/>
        <v>30.925738785143984</v>
      </c>
      <c r="S2516" s="16">
        <v>30.110001</v>
      </c>
      <c r="T2516" s="75">
        <f t="shared" ca="1" si="110"/>
        <v>2.709192155602997E-2</v>
      </c>
      <c r="U2516" s="5">
        <f t="shared" ca="1" si="122"/>
        <v>58.716574918427483</v>
      </c>
      <c r="V2516" s="85">
        <v>59.08</v>
      </c>
      <c r="W2516" s="36">
        <f t="shared" ca="1" si="123"/>
        <v>-6.1514062554589594E-3</v>
      </c>
      <c r="X2516" s="32">
        <f t="shared" si="18"/>
        <v>0.99493650633167652</v>
      </c>
      <c r="Y2516" s="72">
        <f t="shared" ca="1" si="124"/>
        <v>8437.3083538917817</v>
      </c>
      <c r="Z2516" s="90">
        <v>8322.5003949999991</v>
      </c>
      <c r="AA2516" s="89">
        <f t="shared" ca="1" si="125"/>
        <v>1.379488776723364E-2</v>
      </c>
      <c r="AB2516" s="72"/>
      <c r="AC2516" s="90"/>
      <c r="AD2516" s="36"/>
      <c r="AE2516">
        <f t="shared" si="155"/>
        <v>17</v>
      </c>
      <c r="AH2516" s="25" t="str">
        <f t="shared" ca="1" si="7"/>
        <v>-</v>
      </c>
      <c r="AI2516" s="15">
        <f t="shared" ca="1" si="8"/>
        <v>15.780284252331128</v>
      </c>
      <c r="AJ2516" s="15">
        <f t="shared" ca="1" si="9"/>
        <v>15.954824273642288</v>
      </c>
      <c r="AK2516" s="17">
        <f t="shared" ca="1" si="10"/>
        <v>2.597192799320458E-2</v>
      </c>
      <c r="AL2516" s="17">
        <f t="shared" ca="1" si="11"/>
        <v>2.1970646135118156E-2</v>
      </c>
      <c r="AM2516" s="26">
        <f t="shared" ca="1" si="12"/>
        <v>0</v>
      </c>
      <c r="AN2516" s="26">
        <f t="shared" ca="1" si="13"/>
        <v>1</v>
      </c>
      <c r="AO2516" s="25">
        <f t="shared" si="20"/>
        <v>0</v>
      </c>
      <c r="AP2516" s="26">
        <f t="shared" si="21"/>
        <v>0</v>
      </c>
      <c r="AQ2516" s="25">
        <f t="shared" si="22"/>
        <v>1</v>
      </c>
      <c r="AR2516" s="26">
        <f t="shared" si="23"/>
        <v>0</v>
      </c>
      <c r="AU2516">
        <f t="shared" si="121"/>
        <v>41612.501974999992</v>
      </c>
      <c r="AY2516">
        <v>1664.5</v>
      </c>
      <c r="AZ2516">
        <v>1862.5</v>
      </c>
      <c r="BA2516">
        <f t="shared" si="107"/>
        <v>18625</v>
      </c>
      <c r="BL2516" s="90">
        <v>7.45</v>
      </c>
      <c r="BM2516">
        <f t="shared" si="108"/>
        <v>74.5</v>
      </c>
    </row>
    <row r="2517" spans="1:65" x14ac:dyDescent="0.2">
      <c r="A2517" s="40">
        <v>41723</v>
      </c>
      <c r="B2517" s="13">
        <v>15.7</v>
      </c>
      <c r="C2517" s="14">
        <v>16.25</v>
      </c>
      <c r="D2517" s="31">
        <f t="shared" si="14"/>
        <v>680.68925399521936</v>
      </c>
      <c r="E2517" s="31">
        <f t="shared" si="15"/>
        <v>206.08583726456402</v>
      </c>
      <c r="F2517" s="16">
        <f t="shared" si="0"/>
        <v>886.77509125978338</v>
      </c>
      <c r="G2517" s="16">
        <f t="shared" si="1"/>
        <v>15.827819569598516</v>
      </c>
      <c r="H2517" s="17">
        <f t="shared" si="2"/>
        <v>3.3846153846153859E-2</v>
      </c>
      <c r="I2517" s="93">
        <v>14.02</v>
      </c>
      <c r="J2517" s="32">
        <f t="shared" si="16"/>
        <v>0.98516263678200922</v>
      </c>
      <c r="K2517" s="72">
        <f t="shared" ca="1" si="83"/>
        <v>174.20078235226794</v>
      </c>
      <c r="L2517" s="16">
        <v>175.240005</v>
      </c>
      <c r="M2517" s="21">
        <f t="shared" ca="1" si="84"/>
        <v>-5.9302820022862964E-3</v>
      </c>
      <c r="N2517" s="72"/>
      <c r="O2517" s="16"/>
      <c r="P2517" s="21"/>
      <c r="Q2517" s="33">
        <f t="shared" si="17"/>
        <v>1.0148373632179908</v>
      </c>
      <c r="R2517" s="5">
        <f t="shared" ca="1" si="109"/>
        <v>31.383287763325022</v>
      </c>
      <c r="S2517" s="16">
        <v>30.48</v>
      </c>
      <c r="T2517" s="75">
        <f t="shared" ca="1" si="110"/>
        <v>2.9635425305939028E-2</v>
      </c>
      <c r="U2517" s="5">
        <f t="shared" ca="1" si="122"/>
        <v>59.585734054142321</v>
      </c>
      <c r="V2517" s="85">
        <v>59.85</v>
      </c>
      <c r="W2517" s="36">
        <f t="shared" ca="1" si="123"/>
        <v>-4.415471108733169E-3</v>
      </c>
      <c r="X2517" s="32">
        <f t="shared" si="18"/>
        <v>0.97032527356401832</v>
      </c>
      <c r="Y2517" s="72">
        <f t="shared" ca="1" si="124"/>
        <v>8186.3947289130256</v>
      </c>
      <c r="Z2517" s="90">
        <v>8100.0003850000003</v>
      </c>
      <c r="AA2517" s="89">
        <f t="shared" ca="1" si="125"/>
        <v>1.0665967877361439E-2</v>
      </c>
      <c r="AB2517" s="72"/>
      <c r="AC2517" s="90"/>
      <c r="AD2517" s="36"/>
      <c r="AE2517">
        <f t="shared" si="155"/>
        <v>16</v>
      </c>
      <c r="AH2517" s="25" t="str">
        <f t="shared" ca="1" si="7"/>
        <v>-</v>
      </c>
      <c r="AI2517" s="15">
        <f t="shared" ca="1" si="8"/>
        <v>15.816759390737973</v>
      </c>
      <c r="AJ2517" s="15">
        <f t="shared" ca="1" si="9"/>
        <v>15.945746702169084</v>
      </c>
      <c r="AK2517" s="17">
        <f t="shared" ca="1" si="10"/>
        <v>3.1612953634230223E-2</v>
      </c>
      <c r="AL2517" s="17">
        <f t="shared" ca="1" si="11"/>
        <v>2.3898343062815096E-2</v>
      </c>
      <c r="AM2517" s="26">
        <f t="shared" ca="1" si="12"/>
        <v>0</v>
      </c>
      <c r="AN2517" s="26">
        <f t="shared" ca="1" si="13"/>
        <v>1</v>
      </c>
      <c r="AO2517" s="25">
        <f t="shared" si="20"/>
        <v>0</v>
      </c>
      <c r="AP2517" s="26">
        <f t="shared" si="21"/>
        <v>0</v>
      </c>
      <c r="AQ2517" s="25">
        <f t="shared" si="22"/>
        <v>0</v>
      </c>
      <c r="AR2517" s="26">
        <f t="shared" si="23"/>
        <v>0</v>
      </c>
      <c r="AU2517">
        <f t="shared" si="121"/>
        <v>40500.001925000004</v>
      </c>
      <c r="AY2517">
        <v>1620</v>
      </c>
      <c r="AZ2517">
        <v>1827.4999999999998</v>
      </c>
      <c r="BA2517">
        <f t="shared" si="107"/>
        <v>18274.999999999996</v>
      </c>
      <c r="BL2517" s="90">
        <v>7.31</v>
      </c>
      <c r="BM2517">
        <f t="shared" si="108"/>
        <v>73.099999999999994</v>
      </c>
    </row>
    <row r="2518" spans="1:65" x14ac:dyDescent="0.2">
      <c r="A2518" s="40">
        <v>41724</v>
      </c>
      <c r="B2518" s="13">
        <v>16.05</v>
      </c>
      <c r="C2518" s="14">
        <v>16.649999999999999</v>
      </c>
      <c r="D2518" s="31">
        <f t="shared" si="14"/>
        <v>638.14617562051819</v>
      </c>
      <c r="E2518" s="31">
        <f t="shared" si="15"/>
        <v>247.18899606350612</v>
      </c>
      <c r="F2518" s="16">
        <f t="shared" si="0"/>
        <v>885.33517168402432</v>
      </c>
      <c r="G2518" s="16">
        <f t="shared" si="1"/>
        <v>16.217522315143082</v>
      </c>
      <c r="H2518" s="17">
        <f t="shared" si="2"/>
        <v>3.603603603603589E-2</v>
      </c>
      <c r="I2518" s="93">
        <v>14.93</v>
      </c>
      <c r="J2518" s="32">
        <f t="shared" si="16"/>
        <v>1.0229576287097397</v>
      </c>
      <c r="K2518" s="72">
        <f t="shared" ca="1" si="83"/>
        <v>178.19275437674588</v>
      </c>
      <c r="L2518" s="16">
        <v>178.44000199999999</v>
      </c>
      <c r="M2518" s="21">
        <f t="shared" ca="1" si="84"/>
        <v>-1.385606481074301E-3</v>
      </c>
      <c r="N2518" s="72"/>
      <c r="O2518" s="16"/>
      <c r="P2518" s="21"/>
      <c r="Q2518" s="33">
        <f t="shared" si="17"/>
        <v>0.97704237129026028</v>
      </c>
      <c r="R2518" s="5">
        <f t="shared" ca="1" si="109"/>
        <v>30.661524523164786</v>
      </c>
      <c r="S2518" s="16">
        <v>29.93</v>
      </c>
      <c r="T2518" s="75">
        <f t="shared" ca="1" si="110"/>
        <v>2.444118019260897E-2</v>
      </c>
      <c r="U2518" s="5">
        <f t="shared" ca="1" si="122"/>
        <v>58.215793784168284</v>
      </c>
      <c r="V2518" s="85">
        <v>58.76</v>
      </c>
      <c r="W2518" s="36">
        <f t="shared" ca="1" si="123"/>
        <v>-9.2615080978848581E-3</v>
      </c>
      <c r="X2518" s="32">
        <f t="shared" si="18"/>
        <v>1.0459152574194794</v>
      </c>
      <c r="Y2518" s="72">
        <f t="shared" ca="1" si="124"/>
        <v>8561.711640101139</v>
      </c>
      <c r="Z2518" s="90">
        <v>8377.5003980000001</v>
      </c>
      <c r="AA2518" s="89">
        <f t="shared" ca="1" si="125"/>
        <v>2.1988807323138588E-2</v>
      </c>
      <c r="AB2518" s="72"/>
      <c r="AC2518" s="90"/>
      <c r="AD2518" s="36"/>
      <c r="AE2518">
        <f t="shared" si="155"/>
        <v>15</v>
      </c>
      <c r="AH2518" s="25" t="str">
        <f t="shared" ca="1" si="7"/>
        <v>-</v>
      </c>
      <c r="AI2518" s="15">
        <f t="shared" ca="1" si="8"/>
        <v>15.875568030528836</v>
      </c>
      <c r="AJ2518" s="15">
        <f t="shared" ca="1" si="9"/>
        <v>15.948054091740179</v>
      </c>
      <c r="AK2518" s="17">
        <f t="shared" ca="1" si="10"/>
        <v>3.0952292973569533E-2</v>
      </c>
      <c r="AL2518" s="17">
        <f t="shared" ca="1" si="11"/>
        <v>2.4147390186862211E-2</v>
      </c>
      <c r="AM2518" s="26">
        <f t="shared" ca="1" si="12"/>
        <v>0</v>
      </c>
      <c r="AN2518" s="26">
        <f t="shared" ca="1" si="13"/>
        <v>1</v>
      </c>
      <c r="AO2518" s="25">
        <f t="shared" si="20"/>
        <v>0</v>
      </c>
      <c r="AP2518" s="26">
        <f t="shared" si="21"/>
        <v>0</v>
      </c>
      <c r="AQ2518" s="25">
        <f t="shared" si="22"/>
        <v>0</v>
      </c>
      <c r="AR2518" s="26">
        <f t="shared" si="23"/>
        <v>0</v>
      </c>
      <c r="AU2518">
        <f t="shared" si="121"/>
        <v>41887.501990000004</v>
      </c>
      <c r="AY2518">
        <v>1675.5</v>
      </c>
      <c r="AZ2518">
        <v>1872.5000000000002</v>
      </c>
      <c r="BA2518">
        <f t="shared" si="107"/>
        <v>18725.000000000004</v>
      </c>
      <c r="BL2518" s="90">
        <v>7.49</v>
      </c>
      <c r="BM2518">
        <f t="shared" si="108"/>
        <v>74.900000000000006</v>
      </c>
    </row>
    <row r="2519" spans="1:65" x14ac:dyDescent="0.2">
      <c r="A2519" s="40">
        <v>41725</v>
      </c>
      <c r="B2519" s="13">
        <v>15.75</v>
      </c>
      <c r="C2519" s="14">
        <v>16.399999999999999</v>
      </c>
      <c r="D2519" s="31">
        <f t="shared" si="14"/>
        <v>595.60309724581703</v>
      </c>
      <c r="E2519" s="31">
        <f t="shared" si="15"/>
        <v>288.19899053281267</v>
      </c>
      <c r="F2519" s="16">
        <f t="shared" si="0"/>
        <v>883.8020877786297</v>
      </c>
      <c r="G2519" s="16">
        <f t="shared" si="1"/>
        <v>15.961958476266068</v>
      </c>
      <c r="H2519" s="17">
        <f t="shared" si="2"/>
        <v>3.9634146341463339E-2</v>
      </c>
      <c r="I2519" s="93">
        <v>14.62</v>
      </c>
      <c r="J2519" s="32">
        <f t="shared" si="16"/>
        <v>0.98253714487528354</v>
      </c>
      <c r="K2519" s="72">
        <f t="shared" ca="1" si="83"/>
        <v>175.07386242123837</v>
      </c>
      <c r="L2519" s="16">
        <v>176.279999</v>
      </c>
      <c r="M2519" s="21">
        <f t="shared" ca="1" si="84"/>
        <v>-6.8421635216915876E-3</v>
      </c>
      <c r="N2519" s="72"/>
      <c r="O2519" s="16"/>
      <c r="P2519" s="21"/>
      <c r="Q2519" s="33">
        <f t="shared" si="17"/>
        <v>1.0174628551247165</v>
      </c>
      <c r="R2519" s="5">
        <f t="shared" ca="1" si="109"/>
        <v>31.195662659397595</v>
      </c>
      <c r="S2519" s="16">
        <v>30.290001</v>
      </c>
      <c r="T2519" s="75">
        <f t="shared" ca="1" si="110"/>
        <v>2.9899690640406203E-2</v>
      </c>
      <c r="U2519" s="5">
        <f t="shared" ca="1" si="122"/>
        <v>59.230379909844977</v>
      </c>
      <c r="V2519" s="85">
        <v>59.51</v>
      </c>
      <c r="W2519" s="36">
        <f t="shared" ca="1" si="123"/>
        <v>-4.6987076147709762E-3</v>
      </c>
      <c r="X2519" s="32">
        <f t="shared" si="18"/>
        <v>0.96507428975056719</v>
      </c>
      <c r="Y2519" s="72">
        <f t="shared" ca="1" si="124"/>
        <v>8262.1439867749014</v>
      </c>
      <c r="Z2519" s="90">
        <v>8175.0003880000004</v>
      </c>
      <c r="AA2519" s="89">
        <f t="shared" ca="1" si="125"/>
        <v>1.0659766928307205E-2</v>
      </c>
      <c r="AB2519" s="72"/>
      <c r="AC2519" s="90"/>
      <c r="AD2519" s="36"/>
      <c r="AE2519">
        <f t="shared" si="155"/>
        <v>14</v>
      </c>
      <c r="AH2519" s="25" t="str">
        <f t="shared" ca="1" si="7"/>
        <v>-</v>
      </c>
      <c r="AI2519" s="15">
        <f t="shared" ca="1" si="8"/>
        <v>15.902785929453636</v>
      </c>
      <c r="AJ2519" s="15">
        <f t="shared" ca="1" si="9"/>
        <v>15.964885393048309</v>
      </c>
      <c r="AK2519" s="17">
        <f t="shared" ca="1" si="10"/>
        <v>3.2507478979975045E-2</v>
      </c>
      <c r="AL2519" s="17">
        <f t="shared" ca="1" si="11"/>
        <v>2.4821639717819054E-2</v>
      </c>
      <c r="AM2519" s="26">
        <f t="shared" ca="1" si="12"/>
        <v>0</v>
      </c>
      <c r="AN2519" s="26">
        <f t="shared" ca="1" si="13"/>
        <v>1</v>
      </c>
      <c r="AO2519" s="25">
        <f t="shared" si="20"/>
        <v>0</v>
      </c>
      <c r="AP2519" s="26">
        <f t="shared" si="21"/>
        <v>0</v>
      </c>
      <c r="AQ2519" s="25">
        <f t="shared" si="22"/>
        <v>0</v>
      </c>
      <c r="AR2519" s="26">
        <f t="shared" si="23"/>
        <v>0</v>
      </c>
      <c r="AU2519">
        <f t="shared" si="121"/>
        <v>40875.001940000002</v>
      </c>
      <c r="AY2519">
        <v>1635</v>
      </c>
      <c r="AZ2519">
        <v>1837.5</v>
      </c>
      <c r="BA2519">
        <f t="shared" si="107"/>
        <v>18375</v>
      </c>
      <c r="BL2519" s="90">
        <v>7.35</v>
      </c>
      <c r="BM2519">
        <f t="shared" si="108"/>
        <v>73.5</v>
      </c>
    </row>
    <row r="2520" spans="1:65" x14ac:dyDescent="0.2">
      <c r="A2520" s="44">
        <v>41726</v>
      </c>
      <c r="B2520" s="45">
        <v>15.6</v>
      </c>
      <c r="C2520" s="54">
        <v>16.25</v>
      </c>
      <c r="D2520" s="31">
        <f t="shared" si="14"/>
        <v>553.06001887111586</v>
      </c>
      <c r="E2520" s="31">
        <f t="shared" si="15"/>
        <v>329.05591031339463</v>
      </c>
      <c r="F2520" s="31">
        <f t="shared" si="0"/>
        <v>882.11592918451049</v>
      </c>
      <c r="G2520" s="31">
        <f t="shared" si="1"/>
        <v>15.842469651241235</v>
      </c>
      <c r="H2520" s="55">
        <f t="shared" si="2"/>
        <v>4.0000000000000036E-2</v>
      </c>
      <c r="I2520" s="88">
        <v>14.41</v>
      </c>
      <c r="J2520" s="91">
        <f t="shared" si="16"/>
        <v>0.99062058560865518</v>
      </c>
      <c r="K2520" s="72">
        <f t="shared" ca="1" si="83"/>
        <v>173.42470165066521</v>
      </c>
      <c r="L2520" s="31">
        <v>174.199997</v>
      </c>
      <c r="M2520" s="21">
        <f t="shared" ca="1" si="84"/>
        <v>-4.4506048374661177E-3</v>
      </c>
      <c r="N2520" s="72"/>
      <c r="O2520" s="16"/>
      <c r="P2520" s="21"/>
      <c r="Q2520" s="69">
        <f t="shared" si="17"/>
        <v>1.0093794143913448</v>
      </c>
      <c r="R2520" s="5">
        <f t="shared" ca="1" si="109"/>
        <v>31.48694794720701</v>
      </c>
      <c r="S2520" s="31">
        <v>30.66</v>
      </c>
      <c r="T2520" s="89">
        <f t="shared" ca="1" si="110"/>
        <v>2.6971557312687876E-2</v>
      </c>
      <c r="U2520" s="5">
        <f t="shared" ca="1" si="122"/>
        <v>59.783879390486263</v>
      </c>
      <c r="V2520" s="90">
        <v>60.11</v>
      </c>
      <c r="W2520" s="87">
        <f t="shared" ca="1" si="123"/>
        <v>-5.425396930855711E-3</v>
      </c>
      <c r="X2520" s="67">
        <f t="shared" si="18"/>
        <v>0.98124117121731025</v>
      </c>
      <c r="Y2520" s="72">
        <f t="shared" ca="1" si="124"/>
        <v>8106.6222850478298</v>
      </c>
      <c r="Z2520" s="90">
        <v>7980.0003790000001</v>
      </c>
      <c r="AA2520" s="89">
        <f t="shared" ca="1" si="125"/>
        <v>1.5867406019308628E-2</v>
      </c>
      <c r="AB2520" s="72"/>
      <c r="AC2520" s="90"/>
      <c r="AD2520" s="36"/>
      <c r="AE2520" s="1">
        <f t="shared" si="155"/>
        <v>13</v>
      </c>
      <c r="AH2520" s="25" t="str">
        <f t="shared" ca="1" si="7"/>
        <v>-</v>
      </c>
      <c r="AI2520" s="15">
        <f t="shared" ca="1" si="8"/>
        <v>15.931490155342074</v>
      </c>
      <c r="AJ2520" s="15">
        <f t="shared" ca="1" si="9"/>
        <v>15.950973130579364</v>
      </c>
      <c r="AK2520" s="17">
        <f t="shared" ca="1" si="10"/>
        <v>3.4544516017012084E-2</v>
      </c>
      <c r="AL2520" s="17">
        <f t="shared" ca="1" si="11"/>
        <v>2.5311993415568251E-2</v>
      </c>
      <c r="AM2520" s="26">
        <f t="shared" ca="1" si="12"/>
        <v>0</v>
      </c>
      <c r="AN2520" s="26">
        <f t="shared" ca="1" si="13"/>
        <v>1</v>
      </c>
      <c r="AO2520" s="25">
        <f t="shared" si="20"/>
        <v>0</v>
      </c>
      <c r="AP2520" s="26">
        <f t="shared" si="21"/>
        <v>0</v>
      </c>
      <c r="AQ2520" s="25">
        <f t="shared" si="22"/>
        <v>0</v>
      </c>
      <c r="AR2520" s="26">
        <f t="shared" si="23"/>
        <v>0</v>
      </c>
      <c r="AU2520">
        <f t="shared" si="121"/>
        <v>39900.001895000001</v>
      </c>
      <c r="AY2520">
        <v>1596</v>
      </c>
      <c r="AZ2520">
        <v>1807.5000000000002</v>
      </c>
      <c r="BA2520">
        <f t="shared" si="107"/>
        <v>18075.000000000004</v>
      </c>
      <c r="BL2520" s="90">
        <v>7.23</v>
      </c>
      <c r="BM2520">
        <f t="shared" si="108"/>
        <v>72.300000000000011</v>
      </c>
    </row>
    <row r="2521" spans="1:65" x14ac:dyDescent="0.2">
      <c r="A2521" s="44">
        <v>41729</v>
      </c>
      <c r="B2521" s="45">
        <v>15.15</v>
      </c>
      <c r="C2521" s="54">
        <v>15.85</v>
      </c>
      <c r="D2521" s="31">
        <f t="shared" si="14"/>
        <v>510.51694049641463</v>
      </c>
      <c r="E2521" s="31">
        <f t="shared" si="15"/>
        <v>369.89726555310779</v>
      </c>
      <c r="F2521" s="31">
        <f t="shared" si="0"/>
        <v>880.41420604952236</v>
      </c>
      <c r="G2521" s="31">
        <f t="shared" si="1"/>
        <v>15.444098032616948</v>
      </c>
      <c r="H2521" s="55">
        <f t="shared" si="2"/>
        <v>4.4164037854889537E-2</v>
      </c>
      <c r="I2521" s="88">
        <v>13.88</v>
      </c>
      <c r="J2521" s="67">
        <f t="shared" si="16"/>
        <v>0.97297356911444255</v>
      </c>
      <c r="K2521" s="72">
        <f t="shared" ca="1" si="83"/>
        <v>168.73077184173852</v>
      </c>
      <c r="L2521" s="31">
        <v>168.60000600000001</v>
      </c>
      <c r="M2521" s="21">
        <f t="shared" ca="1" si="84"/>
        <v>7.7559808472669014E-4</v>
      </c>
      <c r="N2521" s="72"/>
      <c r="O2521" s="16"/>
      <c r="P2521" s="21"/>
      <c r="Q2521" s="69">
        <f t="shared" si="17"/>
        <v>1.0270264308855575</v>
      </c>
      <c r="R2521" s="5">
        <f t="shared" ca="1" si="109"/>
        <v>32.336580614159658</v>
      </c>
      <c r="S2521" s="31">
        <v>31.610001</v>
      </c>
      <c r="T2521" s="89">
        <f t="shared" ca="1" si="110"/>
        <v>2.2985751065292829E-2</v>
      </c>
      <c r="U2521" s="5">
        <f t="shared" ca="1" si="122"/>
        <v>61.397522232160526</v>
      </c>
      <c r="V2521" s="90">
        <v>61.97</v>
      </c>
      <c r="W2521" s="87">
        <f t="shared" ca="1" si="123"/>
        <v>-9.2379823759798779E-3</v>
      </c>
      <c r="X2521" s="67">
        <f t="shared" si="18"/>
        <v>0.9459471382288851</v>
      </c>
      <c r="Y2521" s="72">
        <f t="shared" ca="1" si="124"/>
        <v>7667.9314674583247</v>
      </c>
      <c r="Z2521" s="90">
        <v>7488.7503559999996</v>
      </c>
      <c r="AA2521" s="89">
        <f t="shared" ca="1" si="125"/>
        <v>2.3926703781060744E-2</v>
      </c>
      <c r="AB2521" s="72"/>
      <c r="AC2521" s="90"/>
      <c r="AD2521" s="87"/>
      <c r="AE2521" s="1">
        <f t="shared" si="155"/>
        <v>12</v>
      </c>
      <c r="AH2521" s="25" t="str">
        <f t="shared" ca="1" si="7"/>
        <v>-</v>
      </c>
      <c r="AI2521" s="15">
        <f t="shared" ca="1" si="8"/>
        <v>15.93296571851617</v>
      </c>
      <c r="AJ2521" s="15">
        <f t="shared" ca="1" si="9"/>
        <v>15.921939395378732</v>
      </c>
      <c r="AK2521" s="17">
        <f t="shared" ca="1" si="10"/>
        <v>3.7345918476109685E-2</v>
      </c>
      <c r="AL2521" s="17">
        <f t="shared" ca="1" si="11"/>
        <v>2.6692119598533549E-2</v>
      </c>
      <c r="AM2521" s="26">
        <f t="shared" ca="1" si="12"/>
        <v>1</v>
      </c>
      <c r="AN2521" s="26">
        <f t="shared" ca="1" si="13"/>
        <v>1</v>
      </c>
      <c r="AO2521" s="25">
        <f t="shared" si="20"/>
        <v>0</v>
      </c>
      <c r="AP2521" s="26">
        <f t="shared" si="21"/>
        <v>0</v>
      </c>
      <c r="AQ2521" s="25">
        <f t="shared" si="22"/>
        <v>0</v>
      </c>
      <c r="AR2521" s="26">
        <f t="shared" si="23"/>
        <v>0</v>
      </c>
      <c r="AU2521">
        <f t="shared" si="121"/>
        <v>37443.751779999999</v>
      </c>
      <c r="AY2521">
        <v>1497.75</v>
      </c>
      <c r="AZ2521">
        <v>1752.4999999999998</v>
      </c>
      <c r="BA2521">
        <f t="shared" si="107"/>
        <v>17524.999999999996</v>
      </c>
      <c r="BL2521" s="90">
        <v>7.01</v>
      </c>
      <c r="BM2521">
        <f t="shared" si="108"/>
        <v>70.099999999999994</v>
      </c>
    </row>
    <row r="2522" spans="1:65" x14ac:dyDescent="0.2">
      <c r="A2522" s="40">
        <v>41730</v>
      </c>
      <c r="B2522" s="13">
        <v>14.5</v>
      </c>
      <c r="C2522" s="14">
        <v>15.45</v>
      </c>
      <c r="D2522" s="31">
        <f t="shared" si="14"/>
        <v>467.97386212171341</v>
      </c>
      <c r="E2522" s="31">
        <f t="shared" si="15"/>
        <v>410.56146980400518</v>
      </c>
      <c r="F2522" s="16">
        <f t="shared" si="0"/>
        <v>878.53533192571854</v>
      </c>
      <c r="G2522" s="16">
        <f t="shared" si="1"/>
        <v>14.94395869140387</v>
      </c>
      <c r="H2522" s="17">
        <f t="shared" si="2"/>
        <v>6.1488673139158512E-2</v>
      </c>
      <c r="I2522" s="93">
        <v>13.1</v>
      </c>
      <c r="J2522" s="32">
        <f t="shared" si="16"/>
        <v>0.96555118080487479</v>
      </c>
      <c r="K2522" s="72">
        <f t="shared" ca="1" si="83"/>
        <v>162.91155414150933</v>
      </c>
      <c r="L2522" s="16">
        <v>162.96000699999999</v>
      </c>
      <c r="M2522" s="21">
        <f t="shared" ca="1" si="84"/>
        <v>-2.9732975214380496E-4</v>
      </c>
      <c r="N2522" s="72"/>
      <c r="O2522" s="16"/>
      <c r="P2522" s="21"/>
      <c r="Q2522" s="33">
        <f t="shared" si="17"/>
        <v>1.0344488191951251</v>
      </c>
      <c r="R2522" s="5">
        <f t="shared" ca="1" si="109"/>
        <v>33.449144127722143</v>
      </c>
      <c r="S2522" s="16">
        <v>32.659999999999997</v>
      </c>
      <c r="T2522" s="75">
        <f t="shared" ca="1" si="110"/>
        <v>2.4162404400555608E-2</v>
      </c>
      <c r="U2522" s="5">
        <f t="shared" ca="1" si="122"/>
        <v>63.510419993374711</v>
      </c>
      <c r="V2522" s="85">
        <v>64.069999999999993</v>
      </c>
      <c r="W2522" s="36">
        <f t="shared" ca="1" si="123"/>
        <v>-8.7338849168921828E-3</v>
      </c>
      <c r="X2522" s="32">
        <f t="shared" si="18"/>
        <v>0.93110236160974968</v>
      </c>
      <c r="Y2522" s="72">
        <f t="shared" ca="1" si="124"/>
        <v>7139.159216674313</v>
      </c>
      <c r="Z2522" s="90">
        <v>6997.5003319999996</v>
      </c>
      <c r="AA2522" s="89">
        <f t="shared" ca="1" si="125"/>
        <v>2.0244212640690935E-2</v>
      </c>
      <c r="AB2522" s="72"/>
      <c r="AC2522" s="90"/>
      <c r="AD2522" s="36"/>
      <c r="AE2522">
        <f t="shared" si="155"/>
        <v>11</v>
      </c>
      <c r="AH2522" s="25" t="str">
        <f t="shared" ca="1" si="7"/>
        <v>-</v>
      </c>
      <c r="AI2522" s="15">
        <f t="shared" ca="1" si="8"/>
        <v>15.853119214212384</v>
      </c>
      <c r="AJ2522" s="15">
        <f t="shared" ca="1" si="9"/>
        <v>15.859374522874521</v>
      </c>
      <c r="AK2522" s="17">
        <f t="shared" ca="1" si="10"/>
        <v>4.2528174536283526E-2</v>
      </c>
      <c r="AL2522" s="17">
        <f t="shared" ca="1" si="11"/>
        <v>2.8176671103693221E-2</v>
      </c>
      <c r="AM2522" s="26">
        <f t="shared" ca="1" si="12"/>
        <v>0</v>
      </c>
      <c r="AN2522" s="26">
        <f t="shared" ca="1" si="13"/>
        <v>1</v>
      </c>
      <c r="AO2522" s="25">
        <f t="shared" si="20"/>
        <v>0</v>
      </c>
      <c r="AP2522" s="26">
        <f t="shared" si="21"/>
        <v>0</v>
      </c>
      <c r="AQ2522" s="25">
        <f t="shared" si="22"/>
        <v>0</v>
      </c>
      <c r="AR2522" s="26">
        <f t="shared" si="23"/>
        <v>0</v>
      </c>
      <c r="AU2522">
        <f t="shared" si="121"/>
        <v>34987.501659999994</v>
      </c>
      <c r="AY2522">
        <v>1399.5</v>
      </c>
      <c r="AZ2522">
        <v>1625</v>
      </c>
      <c r="BA2522">
        <f t="shared" si="107"/>
        <v>16250</v>
      </c>
      <c r="BL2522" s="90">
        <v>6.5</v>
      </c>
      <c r="BM2522">
        <f t="shared" si="108"/>
        <v>65</v>
      </c>
    </row>
    <row r="2523" spans="1:65" x14ac:dyDescent="0.2">
      <c r="A2523" s="44">
        <v>41731</v>
      </c>
      <c r="B2523" s="45">
        <v>14.6</v>
      </c>
      <c r="C2523" s="54">
        <v>15.55</v>
      </c>
      <c r="D2523" s="31">
        <f t="shared" si="14"/>
        <v>425.43078374701219</v>
      </c>
      <c r="E2523" s="31">
        <f t="shared" si="15"/>
        <v>450.48863073819081</v>
      </c>
      <c r="F2523" s="31">
        <f t="shared" si="0"/>
        <v>875.91941448520299</v>
      </c>
      <c r="G2523" s="31">
        <f t="shared" si="1"/>
        <v>15.088588552923907</v>
      </c>
      <c r="H2523" s="55">
        <f t="shared" si="2"/>
        <v>6.1093247588424493E-2</v>
      </c>
      <c r="I2523" s="88">
        <v>13.09</v>
      </c>
      <c r="J2523" s="67">
        <f t="shared" si="16"/>
        <v>1.006671742282264</v>
      </c>
      <c r="K2523" s="72">
        <f t="shared" ca="1" si="83"/>
        <v>163.99177215702593</v>
      </c>
      <c r="L2523" s="31">
        <v>164.16000399999999</v>
      </c>
      <c r="M2523" s="21">
        <f t="shared" ca="1" si="84"/>
        <v>-1.0248040867131796E-3</v>
      </c>
      <c r="N2523" s="72"/>
      <c r="O2523" s="16"/>
      <c r="P2523" s="21"/>
      <c r="Q2523" s="69">
        <f t="shared" si="17"/>
        <v>0.99332825771773603</v>
      </c>
      <c r="R2523" s="5">
        <f t="shared" ca="1" si="109"/>
        <v>33.22459590790961</v>
      </c>
      <c r="S2523" s="31">
        <v>32.439999</v>
      </c>
      <c r="T2523" s="89">
        <f t="shared" ca="1" si="110"/>
        <v>2.4186095317376838E-2</v>
      </c>
      <c r="U2523" s="5">
        <f t="shared" ca="1" si="122"/>
        <v>63.084535038605544</v>
      </c>
      <c r="V2523" s="90">
        <v>63.62</v>
      </c>
      <c r="W2523" s="87">
        <f t="shared" ca="1" si="123"/>
        <v>-8.4166136654268021E-3</v>
      </c>
      <c r="X2523" s="67">
        <f t="shared" si="18"/>
        <v>1.0133434845645279</v>
      </c>
      <c r="Y2523" s="72">
        <f t="shared" ca="1" si="124"/>
        <v>7233.9443576304902</v>
      </c>
      <c r="Z2523" s="90">
        <v>7090.0003370000004</v>
      </c>
      <c r="AA2523" s="89">
        <f t="shared" ca="1" si="125"/>
        <v>2.0302399688093248E-2</v>
      </c>
      <c r="AB2523" s="72"/>
      <c r="AC2523" s="90"/>
      <c r="AD2523" s="87"/>
      <c r="AE2523" s="1">
        <f t="shared" si="155"/>
        <v>10</v>
      </c>
      <c r="AH2523" s="25" t="str">
        <f t="shared" ca="1" si="7"/>
        <v>-</v>
      </c>
      <c r="AI2523" s="15">
        <f t="shared" ca="1" si="8"/>
        <v>15.8414370219456</v>
      </c>
      <c r="AJ2523" s="15">
        <f t="shared" ca="1" si="9"/>
        <v>15.76519879761082</v>
      </c>
      <c r="AK2523" s="17">
        <f t="shared" ca="1" si="10"/>
        <v>4.7069356826661968E-2</v>
      </c>
      <c r="AL2523" s="17">
        <f t="shared" ca="1" si="11"/>
        <v>2.9859905910267888E-2</v>
      </c>
      <c r="AM2523" s="26">
        <f t="shared" ca="1" si="12"/>
        <v>1</v>
      </c>
      <c r="AN2523" s="26">
        <f t="shared" ca="1" si="13"/>
        <v>1</v>
      </c>
      <c r="AO2523" s="25">
        <f t="shared" si="20"/>
        <v>0</v>
      </c>
      <c r="AP2523" s="26">
        <f t="shared" si="21"/>
        <v>0</v>
      </c>
      <c r="AQ2523" s="25">
        <f t="shared" si="22"/>
        <v>0</v>
      </c>
      <c r="AR2523" s="26">
        <f t="shared" si="23"/>
        <v>0</v>
      </c>
      <c r="AU2523">
        <f t="shared" si="121"/>
        <v>35450.001685000003</v>
      </c>
      <c r="AY2523">
        <v>1418</v>
      </c>
      <c r="AZ2523">
        <v>1632.5</v>
      </c>
      <c r="BA2523">
        <f t="shared" si="107"/>
        <v>16325</v>
      </c>
      <c r="BL2523" s="90">
        <v>6.53</v>
      </c>
      <c r="BM2523">
        <f t="shared" si="108"/>
        <v>65.3</v>
      </c>
    </row>
    <row r="2524" spans="1:65" x14ac:dyDescent="0.2">
      <c r="A2524" s="40">
        <v>41732</v>
      </c>
      <c r="B2524" s="13">
        <v>14.45</v>
      </c>
      <c r="C2524" s="14">
        <v>15.4</v>
      </c>
      <c r="D2524" s="31">
        <f t="shared" si="14"/>
        <v>382.88770537231096</v>
      </c>
      <c r="E2524" s="31">
        <f t="shared" si="15"/>
        <v>490.43261429257268</v>
      </c>
      <c r="F2524" s="16">
        <f t="shared" si="0"/>
        <v>873.32031966488364</v>
      </c>
      <c r="G2524" s="16">
        <f t="shared" si="1"/>
        <v>14.983493808728426</v>
      </c>
      <c r="H2524" s="17">
        <f t="shared" si="2"/>
        <v>6.1688311688311792E-2</v>
      </c>
      <c r="I2524" s="93">
        <v>13.37</v>
      </c>
      <c r="J2524" s="32">
        <f t="shared" si="16"/>
        <v>0.99008821083248566</v>
      </c>
      <c r="K2524" s="72">
        <f t="shared" ca="1" si="83"/>
        <v>162.35970093666583</v>
      </c>
      <c r="L2524" s="16">
        <v>163.96000699999999</v>
      </c>
      <c r="M2524" s="21">
        <f t="shared" ca="1" si="84"/>
        <v>-9.7603439559145605E-3</v>
      </c>
      <c r="N2524" s="72"/>
      <c r="O2524" s="16"/>
      <c r="P2524" s="21"/>
      <c r="Q2524" s="33">
        <f t="shared" si="17"/>
        <v>1.0099117891675142</v>
      </c>
      <c r="R2524" s="5">
        <f t="shared" ca="1" si="109"/>
        <v>33.552513285918806</v>
      </c>
      <c r="S2524" s="16">
        <v>32.459999000000003</v>
      </c>
      <c r="T2524" s="75">
        <f t="shared" ca="1" si="110"/>
        <v>3.3657249524832171E-2</v>
      </c>
      <c r="U2524" s="5">
        <f t="shared" ca="1" si="122"/>
        <v>63.707634516492867</v>
      </c>
      <c r="V2524" s="85">
        <v>63.71</v>
      </c>
      <c r="W2524" s="36">
        <f t="shared" ca="1" si="123"/>
        <v>-3.7128920218710694E-5</v>
      </c>
      <c r="X2524" s="32">
        <f t="shared" si="18"/>
        <v>0.98017642166497143</v>
      </c>
      <c r="Y2524" s="72">
        <f t="shared" ca="1" si="124"/>
        <v>7090.0750442435547</v>
      </c>
      <c r="Z2524" s="90">
        <v>7061.2503349999997</v>
      </c>
      <c r="AA2524" s="89">
        <f t="shared" ca="1" si="125"/>
        <v>4.0820970615758432E-3</v>
      </c>
      <c r="AB2524" s="72"/>
      <c r="AC2524" s="90"/>
      <c r="AD2524" s="36"/>
      <c r="AE2524">
        <f t="shared" si="155"/>
        <v>9</v>
      </c>
      <c r="AH2524" s="25" t="str">
        <f t="shared" ca="1" si="7"/>
        <v>-</v>
      </c>
      <c r="AI2524" s="15">
        <f t="shared" ca="1" si="8"/>
        <v>15.822360414393559</v>
      </c>
      <c r="AJ2524" s="15">
        <f t="shared" ca="1" si="9"/>
        <v>15.679217534772899</v>
      </c>
      <c r="AK2524" s="17">
        <f t="shared" ca="1" si="10"/>
        <v>5.1344736102041287E-2</v>
      </c>
      <c r="AL2524" s="17">
        <f t="shared" ca="1" si="11"/>
        <v>3.1168403447213715E-2</v>
      </c>
      <c r="AM2524" s="26">
        <f t="shared" ca="1" si="12"/>
        <v>1</v>
      </c>
      <c r="AN2524" s="26">
        <f t="shared" ca="1" si="13"/>
        <v>1</v>
      </c>
      <c r="AO2524" s="25">
        <f t="shared" si="20"/>
        <v>0</v>
      </c>
      <c r="AP2524" s="26">
        <f t="shared" si="21"/>
        <v>0</v>
      </c>
      <c r="AQ2524" s="25">
        <f t="shared" si="22"/>
        <v>0</v>
      </c>
      <c r="AR2524" s="26">
        <f t="shared" si="23"/>
        <v>0</v>
      </c>
      <c r="AU2524">
        <f t="shared" si="121"/>
        <v>35306.251675</v>
      </c>
      <c r="AY2524">
        <v>1412.25</v>
      </c>
      <c r="AZ2524">
        <v>1612.5</v>
      </c>
      <c r="BA2524">
        <f t="shared" si="107"/>
        <v>16125</v>
      </c>
      <c r="BL2524" s="90">
        <v>6.45</v>
      </c>
      <c r="BM2524">
        <f t="shared" si="108"/>
        <v>64.5</v>
      </c>
    </row>
    <row r="2525" spans="1:65" x14ac:dyDescent="0.2">
      <c r="A2525" s="40">
        <v>41733</v>
      </c>
      <c r="B2525" s="13">
        <v>14.85</v>
      </c>
      <c r="C2525" s="14">
        <v>15.75</v>
      </c>
      <c r="D2525" s="31">
        <f t="shared" si="14"/>
        <v>340.34462699760974</v>
      </c>
      <c r="E2525" s="31">
        <f t="shared" si="15"/>
        <v>530.35128198831501</v>
      </c>
      <c r="F2525" s="16">
        <f t="shared" si="0"/>
        <v>870.69590898592469</v>
      </c>
      <c r="G2525" s="16">
        <f t="shared" si="1"/>
        <v>15.398200753975519</v>
      </c>
      <c r="H2525" s="17">
        <f t="shared" si="2"/>
        <v>5.7142857142857162E-2</v>
      </c>
      <c r="I2525" s="93">
        <v>13.96</v>
      </c>
      <c r="J2525" s="32">
        <f t="shared" si="16"/>
        <v>1.0245893174955745</v>
      </c>
      <c r="K2525" s="72">
        <f t="shared" ca="1" si="83"/>
        <v>166.34523333315738</v>
      </c>
      <c r="L2525" s="16">
        <v>167.36000100000001</v>
      </c>
      <c r="M2525" s="21">
        <f t="shared" ca="1" si="84"/>
        <v>-6.0633822943310682E-3</v>
      </c>
      <c r="N2525" s="72"/>
      <c r="O2525" s="16"/>
      <c r="P2525" s="21"/>
      <c r="Q2525" s="33">
        <f t="shared" si="17"/>
        <v>0.97541068250442553</v>
      </c>
      <c r="R2525" s="5">
        <f t="shared" ca="1" si="109"/>
        <v>32.726116500188439</v>
      </c>
      <c r="S2525" s="16">
        <v>31.76</v>
      </c>
      <c r="T2525" s="75">
        <f t="shared" ca="1" si="110"/>
        <v>3.0419285270416804E-2</v>
      </c>
      <c r="U2525" s="5">
        <f t="shared" ca="1" si="122"/>
        <v>62.138979836740134</v>
      </c>
      <c r="V2525" s="85">
        <v>62.36</v>
      </c>
      <c r="W2525" s="36">
        <f t="shared" ca="1" si="123"/>
        <v>-3.5442617584968794E-3</v>
      </c>
      <c r="X2525" s="32">
        <f t="shared" si="18"/>
        <v>1.0491786349911489</v>
      </c>
      <c r="Y2525" s="72">
        <f t="shared" ca="1" si="124"/>
        <v>7438.2656891376409</v>
      </c>
      <c r="Z2525" s="90">
        <v>7365.0003500000003</v>
      </c>
      <c r="AA2525" s="89">
        <f t="shared" ca="1" si="125"/>
        <v>9.9477713042662227E-3</v>
      </c>
      <c r="AB2525" s="72"/>
      <c r="AC2525" s="90"/>
      <c r="AD2525" s="36"/>
      <c r="AE2525">
        <f t="shared" si="155"/>
        <v>8</v>
      </c>
      <c r="AH2525" s="25" t="str">
        <f t="shared" ca="1" si="7"/>
        <v>-</v>
      </c>
      <c r="AI2525" s="15">
        <f t="shared" ca="1" si="8"/>
        <v>15.825301423190988</v>
      </c>
      <c r="AJ2525" s="15">
        <f t="shared" ca="1" si="9"/>
        <v>15.592824721715756</v>
      </c>
      <c r="AK2525" s="17">
        <f t="shared" ca="1" si="10"/>
        <v>5.4262854568940255E-2</v>
      </c>
      <c r="AL2525" s="17">
        <f t="shared" ca="1" si="11"/>
        <v>3.4739832018642287E-2</v>
      </c>
      <c r="AM2525" s="26">
        <f t="shared" ca="1" si="12"/>
        <v>1</v>
      </c>
      <c r="AN2525" s="26">
        <f t="shared" ca="1" si="13"/>
        <v>1</v>
      </c>
      <c r="AO2525" s="25">
        <f t="shared" si="20"/>
        <v>0</v>
      </c>
      <c r="AP2525" s="26">
        <f t="shared" si="21"/>
        <v>0</v>
      </c>
      <c r="AQ2525" s="25">
        <f t="shared" si="22"/>
        <v>0</v>
      </c>
      <c r="AR2525" s="26">
        <f t="shared" si="23"/>
        <v>0</v>
      </c>
      <c r="AU2525">
        <f t="shared" si="121"/>
        <v>36825.001750000003</v>
      </c>
      <c r="AY2525">
        <v>1473</v>
      </c>
      <c r="AZ2525">
        <v>1672.5000000000002</v>
      </c>
      <c r="BA2525">
        <f t="shared" si="107"/>
        <v>16725.000000000004</v>
      </c>
      <c r="BL2525" s="90">
        <v>6.69</v>
      </c>
      <c r="BM2525">
        <f t="shared" si="108"/>
        <v>66.900000000000006</v>
      </c>
    </row>
    <row r="2526" spans="1:65" x14ac:dyDescent="0.2">
      <c r="A2526" s="40">
        <v>41736</v>
      </c>
      <c r="B2526" s="13">
        <v>15.5</v>
      </c>
      <c r="C2526" s="14">
        <v>16</v>
      </c>
      <c r="D2526" s="31">
        <f t="shared" si="14"/>
        <v>297.80154862290851</v>
      </c>
      <c r="E2526" s="31">
        <f t="shared" si="15"/>
        <v>570.46332731303335</v>
      </c>
      <c r="F2526" s="16">
        <f t="shared" si="0"/>
        <v>868.26487593594186</v>
      </c>
      <c r="G2526" s="16">
        <f t="shared" si="1"/>
        <v>15.828507661154728</v>
      </c>
      <c r="H2526" s="17">
        <f t="shared" si="2"/>
        <v>3.125E-2</v>
      </c>
      <c r="I2526" s="93">
        <v>15.57</v>
      </c>
      <c r="J2526" s="32">
        <f t="shared" si="16"/>
        <v>1.0250751896075709</v>
      </c>
      <c r="K2526" s="72">
        <f t="shared" ca="1" si="83"/>
        <v>170.50941998850811</v>
      </c>
      <c r="L2526" s="16">
        <v>171.199997</v>
      </c>
      <c r="M2526" s="21">
        <f t="shared" ca="1" si="84"/>
        <v>-4.0337442966887575E-3</v>
      </c>
      <c r="N2526" s="72"/>
      <c r="O2526" s="16"/>
      <c r="P2526" s="21"/>
      <c r="Q2526" s="33">
        <f t="shared" si="17"/>
        <v>0.97492481039242906</v>
      </c>
      <c r="R2526" s="5">
        <f t="shared" ca="1" si="109"/>
        <v>31.904173782537416</v>
      </c>
      <c r="S2526" s="16">
        <v>31.040001</v>
      </c>
      <c r="T2526" s="75">
        <f t="shared" ca="1" si="110"/>
        <v>2.7840617097190691E-2</v>
      </c>
      <c r="U2526" s="5">
        <f t="shared" ca="1" si="122"/>
        <v>60.578759124239106</v>
      </c>
      <c r="V2526" s="85">
        <v>60.98</v>
      </c>
      <c r="W2526" s="36">
        <f t="shared" ca="1" si="123"/>
        <v>-6.5798766113625944E-3</v>
      </c>
      <c r="X2526" s="32">
        <f t="shared" si="18"/>
        <v>1.0501503792151419</v>
      </c>
      <c r="Y2526" s="72">
        <f t="shared" ca="1" si="124"/>
        <v>7810.7834482109338</v>
      </c>
      <c r="Z2526" s="90">
        <v>7702.5003660000002</v>
      </c>
      <c r="AA2526" s="89">
        <f t="shared" ca="1" si="125"/>
        <v>1.4058172939388805E-2</v>
      </c>
      <c r="AB2526" s="72"/>
      <c r="AC2526" s="90"/>
      <c r="AD2526" s="36"/>
      <c r="AE2526">
        <f t="shared" si="155"/>
        <v>7</v>
      </c>
      <c r="AH2526" s="25" t="str">
        <f t="shared" ca="1" si="7"/>
        <v>-</v>
      </c>
      <c r="AI2526" s="15">
        <f t="shared" ca="1" si="8"/>
        <v>15.830517535977894</v>
      </c>
      <c r="AJ2526" s="15">
        <f t="shared" ca="1" si="9"/>
        <v>15.564251737841479</v>
      </c>
      <c r="AK2526" s="17">
        <f t="shared" ca="1" si="10"/>
        <v>5.2804521235606916E-2</v>
      </c>
      <c r="AL2526" s="17">
        <f t="shared" ca="1" si="11"/>
        <v>3.8885939474782631E-2</v>
      </c>
      <c r="AM2526" s="26">
        <f t="shared" ca="1" si="12"/>
        <v>1</v>
      </c>
      <c r="AN2526" s="26">
        <f t="shared" ca="1" si="13"/>
        <v>1</v>
      </c>
      <c r="AO2526" s="25">
        <f t="shared" si="20"/>
        <v>0</v>
      </c>
      <c r="AP2526" s="26">
        <f t="shared" si="21"/>
        <v>0</v>
      </c>
      <c r="AQ2526" s="25">
        <f t="shared" si="22"/>
        <v>0</v>
      </c>
      <c r="AR2526" s="26">
        <f t="shared" si="23"/>
        <v>0</v>
      </c>
      <c r="AU2526">
        <f t="shared" si="121"/>
        <v>38512.501830000001</v>
      </c>
      <c r="AY2526">
        <v>1540.5</v>
      </c>
      <c r="AZ2526">
        <v>1717.5</v>
      </c>
      <c r="BA2526">
        <f t="shared" si="107"/>
        <v>17175</v>
      </c>
      <c r="BL2526" s="90">
        <v>6.87</v>
      </c>
      <c r="BM2526">
        <f t="shared" si="108"/>
        <v>68.7</v>
      </c>
    </row>
    <row r="2527" spans="1:65" x14ac:dyDescent="0.2">
      <c r="A2527" s="40">
        <v>41737</v>
      </c>
      <c r="B2527" s="13">
        <v>15.15</v>
      </c>
      <c r="C2527" s="14">
        <v>15.75</v>
      </c>
      <c r="D2527" s="31">
        <f t="shared" si="14"/>
        <v>255.25847024820729</v>
      </c>
      <c r="E2527" s="31">
        <f t="shared" si="15"/>
        <v>611.67693448852515</v>
      </c>
      <c r="F2527" s="16">
        <f t="shared" si="0"/>
        <v>866.93540473673238</v>
      </c>
      <c r="G2527" s="16">
        <f t="shared" si="1"/>
        <v>15.573337377488427</v>
      </c>
      <c r="H2527" s="17">
        <f t="shared" si="2"/>
        <v>3.8095238095238071E-2</v>
      </c>
      <c r="I2527" s="93">
        <v>14.89</v>
      </c>
      <c r="J2527" s="32">
        <f t="shared" si="16"/>
        <v>0.98237257123457555</v>
      </c>
      <c r="K2527" s="72">
        <f t="shared" ca="1" si="83"/>
        <v>167.4969485404647</v>
      </c>
      <c r="L2527" s="16">
        <v>168.08000200000001</v>
      </c>
      <c r="M2527" s="21">
        <f t="shared" ca="1" si="84"/>
        <v>-3.4689044062202424E-3</v>
      </c>
      <c r="N2527" s="72"/>
      <c r="O2527" s="16"/>
      <c r="P2527" s="21"/>
      <c r="Q2527" s="33">
        <f t="shared" si="17"/>
        <v>1.0176274287654246</v>
      </c>
      <c r="R2527" s="5">
        <f t="shared" ca="1" si="109"/>
        <v>32.465209818922396</v>
      </c>
      <c r="S2527" s="16">
        <v>31.610001</v>
      </c>
      <c r="T2527" s="75">
        <f t="shared" ca="1" si="110"/>
        <v>2.7055007651609876E-2</v>
      </c>
      <c r="U2527" s="5">
        <f t="shared" ca="1" si="122"/>
        <v>61.644496387099529</v>
      </c>
      <c r="V2527" s="85">
        <v>62.09</v>
      </c>
      <c r="W2527" s="36">
        <f t="shared" ca="1" si="123"/>
        <v>-7.1751266371472685E-3</v>
      </c>
      <c r="X2527" s="32">
        <f t="shared" si="18"/>
        <v>0.964745142469151</v>
      </c>
      <c r="Y2527" s="72">
        <f t="shared" ca="1" si="124"/>
        <v>7534.9194612673828</v>
      </c>
      <c r="Z2527" s="90">
        <v>7405.000352</v>
      </c>
      <c r="AA2527" s="89">
        <f t="shared" ca="1" si="125"/>
        <v>1.7544780971184313E-2</v>
      </c>
      <c r="AB2527" s="72"/>
      <c r="AC2527" s="90"/>
      <c r="AD2527" s="36"/>
      <c r="AE2527">
        <f t="shared" si="155"/>
        <v>6</v>
      </c>
      <c r="AH2527" s="25" t="str">
        <f t="shared" ca="1" si="7"/>
        <v>-</v>
      </c>
      <c r="AI2527" s="15">
        <f t="shared" ca="1" si="8"/>
        <v>15.824141342876649</v>
      </c>
      <c r="AJ2527" s="15">
        <f t="shared" ca="1" si="9"/>
        <v>15.559890432705133</v>
      </c>
      <c r="AK2527" s="17">
        <f t="shared" ca="1" si="10"/>
        <v>5.1793054608998336E-2</v>
      </c>
      <c r="AL2527" s="17">
        <f t="shared" ca="1" si="11"/>
        <v>4.1266891855735011E-2</v>
      </c>
      <c r="AM2527" s="26">
        <f t="shared" ca="1" si="12"/>
        <v>1</v>
      </c>
      <c r="AN2527" s="26">
        <f t="shared" ca="1" si="13"/>
        <v>1</v>
      </c>
      <c r="AO2527" s="25">
        <f t="shared" si="20"/>
        <v>0</v>
      </c>
      <c r="AP2527" s="26">
        <f t="shared" si="21"/>
        <v>0</v>
      </c>
      <c r="AQ2527" s="25">
        <f t="shared" si="22"/>
        <v>0</v>
      </c>
      <c r="AR2527" s="26">
        <f t="shared" si="23"/>
        <v>0</v>
      </c>
      <c r="AU2527">
        <f t="shared" si="121"/>
        <v>37025.001759999999</v>
      </c>
      <c r="AY2527">
        <v>1481</v>
      </c>
      <c r="AZ2527">
        <v>1645</v>
      </c>
      <c r="BA2527">
        <f t="shared" si="107"/>
        <v>16450</v>
      </c>
      <c r="BL2527" s="90">
        <v>6.58</v>
      </c>
      <c r="BM2527">
        <f t="shared" si="108"/>
        <v>65.8</v>
      </c>
    </row>
    <row r="2528" spans="1:65" x14ac:dyDescent="0.2">
      <c r="A2528" s="40">
        <v>41738</v>
      </c>
      <c r="B2528" s="13">
        <v>14.5</v>
      </c>
      <c r="C2528" s="14">
        <v>15.45</v>
      </c>
      <c r="D2528" s="31">
        <f t="shared" si="14"/>
        <v>212.71539187350606</v>
      </c>
      <c r="E2528" s="31">
        <f t="shared" si="15"/>
        <v>652.59932416323772</v>
      </c>
      <c r="F2528" s="16">
        <f t="shared" si="0"/>
        <v>865.31471603674379</v>
      </c>
      <c r="G2528" s="16">
        <f t="shared" si="1"/>
        <v>15.216466906739571</v>
      </c>
      <c r="H2528" s="17">
        <f t="shared" si="2"/>
        <v>6.1488673139158512E-2</v>
      </c>
      <c r="I2528" s="93">
        <v>13.82</v>
      </c>
      <c r="J2528" s="32">
        <f t="shared" si="16"/>
        <v>0.97525791545775986</v>
      </c>
      <c r="K2528" s="72">
        <f t="shared" ca="1" si="83"/>
        <v>163.34606531583793</v>
      </c>
      <c r="L2528" s="16">
        <v>163.91999799999999</v>
      </c>
      <c r="M2528" s="21">
        <f t="shared" ca="1" si="84"/>
        <v>-3.5012975302870586E-3</v>
      </c>
      <c r="N2528" s="72"/>
      <c r="O2528" s="16"/>
      <c r="P2528" s="21"/>
      <c r="Q2528" s="33">
        <f t="shared" si="17"/>
        <v>1.0247420845422401</v>
      </c>
      <c r="R2528" s="5">
        <f t="shared" ca="1" si="109"/>
        <v>33.267080864372531</v>
      </c>
      <c r="S2528" s="16">
        <v>32.450001</v>
      </c>
      <c r="T2528" s="75">
        <f t="shared" ca="1" si="110"/>
        <v>2.5179656061413699E-2</v>
      </c>
      <c r="U2528" s="5">
        <f t="shared" ca="1" si="122"/>
        <v>63.167547085887222</v>
      </c>
      <c r="V2528" s="85">
        <v>63.57</v>
      </c>
      <c r="W2528" s="36">
        <f t="shared" ca="1" si="123"/>
        <v>-6.3308622638473906E-3</v>
      </c>
      <c r="X2528" s="32">
        <f t="shared" si="18"/>
        <v>0.95051583091551983</v>
      </c>
      <c r="Y2528" s="72">
        <f t="shared" ca="1" si="124"/>
        <v>7161.5888750070644</v>
      </c>
      <c r="Z2528" s="90">
        <v>7027.5003340000003</v>
      </c>
      <c r="AA2528" s="89">
        <f t="shared" ca="1" si="125"/>
        <v>1.9080545661211222E-2</v>
      </c>
      <c r="AB2528" s="72"/>
      <c r="AC2528" s="90"/>
      <c r="AD2528" s="36"/>
      <c r="AE2528">
        <f t="shared" si="155"/>
        <v>5</v>
      </c>
      <c r="AH2528" s="25" t="str">
        <f t="shared" ca="1" si="7"/>
        <v>-</v>
      </c>
      <c r="AI2528" s="15">
        <f t="shared" ca="1" si="8"/>
        <v>15.789094400977934</v>
      </c>
      <c r="AJ2528" s="15">
        <f t="shared" ca="1" si="9"/>
        <v>15.545985922836643</v>
      </c>
      <c r="AK2528" s="17">
        <f t="shared" ca="1" si="10"/>
        <v>5.1793054608998336E-2</v>
      </c>
      <c r="AL2528" s="17">
        <f t="shared" ca="1" si="11"/>
        <v>4.2609933926932415E-2</v>
      </c>
      <c r="AM2528" s="26">
        <f t="shared" ca="1" si="12"/>
        <v>1</v>
      </c>
      <c r="AN2528" s="26">
        <f t="shared" ca="1" si="13"/>
        <v>1</v>
      </c>
      <c r="AO2528" s="25">
        <f t="shared" si="20"/>
        <v>0</v>
      </c>
      <c r="AP2528" s="26">
        <f t="shared" si="21"/>
        <v>0</v>
      </c>
      <c r="AQ2528" s="25">
        <f t="shared" si="22"/>
        <v>0</v>
      </c>
      <c r="AR2528" s="26">
        <f t="shared" si="23"/>
        <v>0</v>
      </c>
      <c r="AU2528">
        <f t="shared" si="121"/>
        <v>35137.501669999998</v>
      </c>
      <c r="AY2528">
        <v>1405.5</v>
      </c>
      <c r="AZ2528">
        <v>1585</v>
      </c>
      <c r="BA2528">
        <f t="shared" si="107"/>
        <v>15850</v>
      </c>
      <c r="BL2528" s="90">
        <v>6.34</v>
      </c>
      <c r="BM2528">
        <f t="shared" si="108"/>
        <v>63.4</v>
      </c>
    </row>
    <row r="2529" spans="1:65" x14ac:dyDescent="0.2">
      <c r="A2529" s="44">
        <v>41739</v>
      </c>
      <c r="B2529" s="45">
        <v>15.85</v>
      </c>
      <c r="C2529" s="54">
        <v>16.25</v>
      </c>
      <c r="D2529" s="31">
        <f t="shared" si="14"/>
        <v>170.17231349880484</v>
      </c>
      <c r="E2529" s="31">
        <f t="shared" si="15"/>
        <v>692.52648509742335</v>
      </c>
      <c r="F2529" s="31">
        <f t="shared" si="0"/>
        <v>862.69879859622824</v>
      </c>
      <c r="G2529" s="31">
        <f t="shared" si="1"/>
        <v>16.171097693064734</v>
      </c>
      <c r="H2529" s="55">
        <f t="shared" si="2"/>
        <v>2.4615384615384595E-2</v>
      </c>
      <c r="I2529" s="88">
        <v>15.89</v>
      </c>
      <c r="J2529" s="67">
        <f t="shared" si="16"/>
        <v>1.0595239509727448</v>
      </c>
      <c r="K2529" s="72">
        <f t="shared" ca="1" si="83"/>
        <v>173.06201282015726</v>
      </c>
      <c r="L2529" s="31">
        <v>173.759995</v>
      </c>
      <c r="M2529" s="21">
        <f t="shared" ca="1" si="84"/>
        <v>-4.0169325502267626E-3</v>
      </c>
      <c r="N2529" s="72"/>
      <c r="O2529" s="16"/>
      <c r="P2529" s="21"/>
      <c r="Q2529" s="69">
        <f t="shared" si="17"/>
        <v>0.94047604902725535</v>
      </c>
      <c r="R2529" s="5">
        <f t="shared" ca="1" si="109"/>
        <v>31.285589403191185</v>
      </c>
      <c r="S2529" s="31">
        <v>30.469999000000001</v>
      </c>
      <c r="T2529" s="89">
        <f t="shared" ca="1" si="110"/>
        <v>2.6766998029477577E-2</v>
      </c>
      <c r="U2529" s="5">
        <f t="shared" ca="1" si="122"/>
        <v>59.405531266343836</v>
      </c>
      <c r="V2529" s="90">
        <v>59.76</v>
      </c>
      <c r="W2529" s="87">
        <f t="shared" ca="1" si="123"/>
        <v>-5.9315383811272132E-3</v>
      </c>
      <c r="X2529" s="67">
        <f t="shared" si="18"/>
        <v>1.1190479019454893</v>
      </c>
      <c r="Y2529" s="72">
        <f t="shared" ca="1" si="124"/>
        <v>8013.6335681528872</v>
      </c>
      <c r="Z2529" s="90">
        <v>7881.2503740000002</v>
      </c>
      <c r="AA2529" s="89">
        <f t="shared" ca="1" si="125"/>
        <v>1.6797232402312075E-2</v>
      </c>
      <c r="AB2529" s="72"/>
      <c r="AC2529" s="90"/>
      <c r="AD2529" s="87"/>
      <c r="AE2529" s="1">
        <f t="shared" si="155"/>
        <v>4</v>
      </c>
      <c r="AH2529" s="25" t="str">
        <f t="shared" ca="1" si="7"/>
        <v>-</v>
      </c>
      <c r="AI2529" s="15">
        <f t="shared" ca="1" si="8"/>
        <v>15.80627788321307</v>
      </c>
      <c r="AJ2529" s="15">
        <f t="shared" ca="1" si="9"/>
        <v>15.568845280895536</v>
      </c>
      <c r="AK2529" s="17">
        <f t="shared" ca="1" si="10"/>
        <v>4.5713410780158358E-2</v>
      </c>
      <c r="AL2529" s="17">
        <f t="shared" ca="1" si="11"/>
        <v>4.225445607145456E-2</v>
      </c>
      <c r="AM2529" s="26">
        <f t="shared" ca="1" si="12"/>
        <v>1</v>
      </c>
      <c r="AN2529" s="26">
        <f t="shared" ca="1" si="13"/>
        <v>1</v>
      </c>
      <c r="AO2529" s="25">
        <f t="shared" si="20"/>
        <v>0</v>
      </c>
      <c r="AP2529" s="26">
        <f t="shared" si="21"/>
        <v>0</v>
      </c>
      <c r="AQ2529" s="25">
        <f t="shared" si="22"/>
        <v>0</v>
      </c>
      <c r="AR2529" s="26">
        <f t="shared" si="23"/>
        <v>0</v>
      </c>
      <c r="AU2529">
        <f t="shared" si="121"/>
        <v>39406.25187</v>
      </c>
      <c r="AY2529">
        <v>1576.25</v>
      </c>
      <c r="AZ2529">
        <v>1745.0000000000002</v>
      </c>
      <c r="BA2529">
        <f t="shared" si="107"/>
        <v>17450.000000000004</v>
      </c>
      <c r="BL2529" s="90">
        <v>6.98</v>
      </c>
      <c r="BM2529">
        <f t="shared" si="108"/>
        <v>69.800000000000011</v>
      </c>
    </row>
    <row r="2530" spans="1:65" x14ac:dyDescent="0.2">
      <c r="A2530" s="40">
        <v>41740</v>
      </c>
      <c r="B2530" s="13">
        <v>16.850000000000001</v>
      </c>
      <c r="C2530" s="14">
        <v>16.649999999999999</v>
      </c>
      <c r="D2530" s="31">
        <f t="shared" si="14"/>
        <v>127.62923512410363</v>
      </c>
      <c r="E2530" s="31">
        <f t="shared" si="15"/>
        <v>734.02234923520882</v>
      </c>
      <c r="F2530" s="16">
        <f t="shared" si="0"/>
        <v>861.65158435931244</v>
      </c>
      <c r="G2530" s="16">
        <f t="shared" si="1"/>
        <v>16.679624325525726</v>
      </c>
      <c r="H2530" s="17">
        <f t="shared" si="2"/>
        <v>-1.2012012012012185E-2</v>
      </c>
      <c r="I2530" s="93">
        <v>17.03</v>
      </c>
      <c r="J2530" s="32">
        <f t="shared" si="16"/>
        <v>1.0301945824527121</v>
      </c>
      <c r="K2530" s="72">
        <f t="shared" ca="1" si="83"/>
        <v>178.28027960960239</v>
      </c>
      <c r="L2530" s="16">
        <v>179</v>
      </c>
      <c r="M2530" s="21">
        <f t="shared" ca="1" si="84"/>
        <v>-4.0207843038972723E-3</v>
      </c>
      <c r="N2530" s="72"/>
      <c r="O2530" s="16"/>
      <c r="P2530" s="21"/>
      <c r="Q2530" s="33">
        <f t="shared" si="17"/>
        <v>0.96980541754728777</v>
      </c>
      <c r="R2530" s="5">
        <f t="shared" ca="1" si="109"/>
        <v>30.339670130965185</v>
      </c>
      <c r="S2530" s="16">
        <v>29.51</v>
      </c>
      <c r="T2530" s="75">
        <f t="shared" ca="1" si="110"/>
        <v>2.8114880751107546E-2</v>
      </c>
      <c r="U2530" s="5">
        <f t="shared" ca="1" si="122"/>
        <v>57.609833689229973</v>
      </c>
      <c r="V2530" s="85">
        <v>57.89</v>
      </c>
      <c r="W2530" s="36">
        <f t="shared" ca="1" si="123"/>
        <v>-4.83963224684795E-3</v>
      </c>
      <c r="X2530" s="32">
        <f t="shared" si="18"/>
        <v>1.0603891649054245</v>
      </c>
      <c r="Y2530" s="72">
        <f t="shared" ca="1" si="124"/>
        <v>8497.010955499145</v>
      </c>
      <c r="Z2530" s="90">
        <v>8375.0003980000001</v>
      </c>
      <c r="AA2530" s="89">
        <f t="shared" ca="1" si="125"/>
        <v>1.4568424083690993E-2</v>
      </c>
      <c r="AB2530" s="72"/>
      <c r="AC2530" s="90"/>
      <c r="AD2530" s="36"/>
      <c r="AE2530">
        <f t="shared" si="155"/>
        <v>3</v>
      </c>
      <c r="AH2530" s="25" t="str">
        <f t="shared" ca="1" si="7"/>
        <v>-</v>
      </c>
      <c r="AI2530" s="15">
        <f t="shared" ca="1" si="8"/>
        <v>15.810069517761912</v>
      </c>
      <c r="AJ2530" s="15">
        <f t="shared" ca="1" si="9"/>
        <v>15.612136562653612</v>
      </c>
      <c r="AK2530" s="17">
        <f t="shared" ca="1" si="10"/>
        <v>3.3430023496771023E-2</v>
      </c>
      <c r="AL2530" s="17">
        <f t="shared" ca="1" si="11"/>
        <v>3.9767594209592687E-2</v>
      </c>
      <c r="AM2530" s="26">
        <f t="shared" ca="1" si="12"/>
        <v>1</v>
      </c>
      <c r="AN2530" s="26">
        <f t="shared" ca="1" si="13"/>
        <v>0</v>
      </c>
      <c r="AO2530" s="25">
        <f t="shared" si="20"/>
        <v>0</v>
      </c>
      <c r="AP2530" s="26">
        <f t="shared" si="21"/>
        <v>0</v>
      </c>
      <c r="AQ2530" s="25">
        <f t="shared" si="22"/>
        <v>0</v>
      </c>
      <c r="AR2530" s="26">
        <f t="shared" si="23"/>
        <v>0</v>
      </c>
      <c r="AU2530">
        <f t="shared" si="121"/>
        <v>41875.001990000004</v>
      </c>
      <c r="AY2530">
        <v>1675</v>
      </c>
      <c r="AZ2530">
        <v>1842.5</v>
      </c>
      <c r="BA2530">
        <f t="shared" si="107"/>
        <v>18425</v>
      </c>
      <c r="BL2530" s="90">
        <v>7.37</v>
      </c>
      <c r="BM2530">
        <f t="shared" si="108"/>
        <v>73.7</v>
      </c>
    </row>
    <row r="2531" spans="1:65" x14ac:dyDescent="0.2">
      <c r="A2531" s="40">
        <v>41743</v>
      </c>
      <c r="B2531" s="13">
        <v>16.2</v>
      </c>
      <c r="C2531" s="14">
        <v>16.649999999999999</v>
      </c>
      <c r="D2531" s="31">
        <f t="shared" si="14"/>
        <v>85.08615674940242</v>
      </c>
      <c r="E2531" s="31">
        <f t="shared" si="15"/>
        <v>777.07645557837486</v>
      </c>
      <c r="F2531" s="16">
        <f t="shared" si="0"/>
        <v>862.16261232777731</v>
      </c>
      <c r="G2531" s="16">
        <f t="shared" si="1"/>
        <v>16.605589850464689</v>
      </c>
      <c r="H2531" s="17">
        <f t="shared" si="2"/>
        <v>2.7027027027026973E-2</v>
      </c>
      <c r="I2531" s="93">
        <v>16.18</v>
      </c>
      <c r="J2531" s="32">
        <f t="shared" si="16"/>
        <v>0.99615182947850611</v>
      </c>
      <c r="K2531" s="72">
        <f t="shared" ca="1" si="83"/>
        <v>177.58698653228149</v>
      </c>
      <c r="L2531" s="16">
        <v>177.520004</v>
      </c>
      <c r="M2531" s="21">
        <f t="shared" ca="1" si="84"/>
        <v>3.7732385518358751E-4</v>
      </c>
      <c r="N2531" s="72"/>
      <c r="O2531" s="16"/>
      <c r="P2531" s="21"/>
      <c r="Q2531" s="33">
        <f t="shared" si="17"/>
        <v>1.0038481705214939</v>
      </c>
      <c r="R2531" s="5">
        <f t="shared" ca="1" si="109"/>
        <v>30.455153580696315</v>
      </c>
      <c r="S2531" s="16">
        <v>29.76</v>
      </c>
      <c r="T2531" s="75">
        <f t="shared" ca="1" si="110"/>
        <v>2.3358655265333119E-2</v>
      </c>
      <c r="U2531" s="5">
        <f t="shared" ca="1" si="122"/>
        <v>57.829546265623179</v>
      </c>
      <c r="V2531" s="85">
        <v>58.37</v>
      </c>
      <c r="W2531" s="36">
        <f t="shared" ca="1" si="123"/>
        <v>-9.2591011543056087E-3</v>
      </c>
      <c r="X2531" s="32">
        <f t="shared" si="18"/>
        <v>0.99230365895701234</v>
      </c>
      <c r="Y2531" s="72">
        <f t="shared" ca="1" si="124"/>
        <v>8431.0601503616363</v>
      </c>
      <c r="Z2531" s="90">
        <v>8248.7503919999999</v>
      </c>
      <c r="AA2531" s="89">
        <f t="shared" ca="1" si="125"/>
        <v>2.2101500190677165E-2</v>
      </c>
      <c r="AB2531" s="72"/>
      <c r="AC2531" s="90"/>
      <c r="AD2531" s="36"/>
      <c r="AE2531">
        <f t="shared" si="155"/>
        <v>2</v>
      </c>
      <c r="AH2531" s="25" t="str">
        <f t="shared" ca="1" si="7"/>
        <v>-</v>
      </c>
      <c r="AI2531" s="15">
        <f t="shared" ca="1" si="8"/>
        <v>15.783447886240047</v>
      </c>
      <c r="AJ2531" s="15">
        <f t="shared" ca="1" si="9"/>
        <v>15.653875114402743</v>
      </c>
      <c r="AK2531" s="17">
        <f t="shared" ca="1" si="10"/>
        <v>2.8410718477465995E-2</v>
      </c>
      <c r="AL2531" s="17">
        <f t="shared" ca="1" si="11"/>
        <v>3.9747056955012877E-2</v>
      </c>
      <c r="AM2531" s="26">
        <f t="shared" ca="1" si="12"/>
        <v>1</v>
      </c>
      <c r="AN2531" s="26">
        <f t="shared" ca="1" si="13"/>
        <v>0</v>
      </c>
      <c r="AO2531" s="25">
        <f t="shared" si="20"/>
        <v>0</v>
      </c>
      <c r="AP2531" s="26">
        <f t="shared" si="21"/>
        <v>0</v>
      </c>
      <c r="AQ2531" s="25">
        <f t="shared" si="22"/>
        <v>0</v>
      </c>
      <c r="AR2531" s="26">
        <f t="shared" si="23"/>
        <v>0</v>
      </c>
      <c r="AU2531">
        <f t="shared" si="121"/>
        <v>41243.751960000001</v>
      </c>
      <c r="AY2531">
        <v>1649.75</v>
      </c>
      <c r="AZ2531">
        <v>1827.4999999999998</v>
      </c>
      <c r="BA2531">
        <f t="shared" si="107"/>
        <v>18274.999999999996</v>
      </c>
      <c r="BL2531" s="90">
        <v>7.31</v>
      </c>
      <c r="BM2531">
        <f t="shared" si="108"/>
        <v>73.099999999999994</v>
      </c>
    </row>
    <row r="2532" spans="1:65" x14ac:dyDescent="0.2">
      <c r="A2532" s="44">
        <v>41744</v>
      </c>
      <c r="B2532" s="45">
        <v>15.6</v>
      </c>
      <c r="C2532" s="54">
        <v>16.45</v>
      </c>
      <c r="D2532" s="31">
        <f t="shared" si="14"/>
        <v>42.54307837470121</v>
      </c>
      <c r="E2532" s="31">
        <f t="shared" si="15"/>
        <v>818.46972102403015</v>
      </c>
      <c r="F2532" s="31">
        <f t="shared" si="0"/>
        <v>861.01279939873132</v>
      </c>
      <c r="G2532" s="31">
        <f t="shared" si="1"/>
        <v>16.408001069619697</v>
      </c>
      <c r="H2532" s="55">
        <f t="shared" si="2"/>
        <v>5.1671732522796332E-2</v>
      </c>
      <c r="I2532" s="88">
        <v>15.61</v>
      </c>
      <c r="J2532" s="91">
        <f t="shared" si="16"/>
        <v>0.98678329896200956</v>
      </c>
      <c r="K2532" s="72">
        <f t="shared" ca="1" si="83"/>
        <v>175.23272824458914</v>
      </c>
      <c r="L2532" s="31">
        <v>175.679993</v>
      </c>
      <c r="M2532" s="21">
        <f t="shared" ca="1" si="84"/>
        <v>-2.5459060407115124E-3</v>
      </c>
      <c r="N2532" s="72"/>
      <c r="O2532" s="16"/>
      <c r="P2532" s="21"/>
      <c r="Q2532" s="92">
        <f t="shared" si="17"/>
        <v>1.0132167010379904</v>
      </c>
      <c r="R2532" s="5">
        <f t="shared" ca="1" si="109"/>
        <v>30.856384750680583</v>
      </c>
      <c r="S2532" s="31">
        <v>30.129999000000002</v>
      </c>
      <c r="T2532" s="89">
        <f t="shared" ca="1" si="110"/>
        <v>2.4108389471920701E-2</v>
      </c>
      <c r="U2532" s="5">
        <f t="shared" ca="1" si="122"/>
        <v>58.591856103519561</v>
      </c>
      <c r="V2532" s="90">
        <v>59.02</v>
      </c>
      <c r="W2532" s="87">
        <f t="shared" ca="1" si="123"/>
        <v>-7.2542171548702515E-3</v>
      </c>
      <c r="X2532" s="91">
        <f t="shared" si="18"/>
        <v>0.97356659792401923</v>
      </c>
      <c r="Y2532" s="72">
        <f t="shared" ca="1" si="124"/>
        <v>8207.6583402424294</v>
      </c>
      <c r="Z2532" s="90">
        <v>8058.7503829999996</v>
      </c>
      <c r="AA2532" s="89">
        <f t="shared" ca="1" si="125"/>
        <v>1.8477797445687408E-2</v>
      </c>
      <c r="AB2532" s="72"/>
      <c r="AC2532" s="90"/>
      <c r="AD2532" s="87"/>
      <c r="AE2532" s="1">
        <f t="shared" si="155"/>
        <v>1</v>
      </c>
      <c r="AH2532" s="25" t="str">
        <f t="shared" ca="1" si="7"/>
        <v>-</v>
      </c>
      <c r="AI2532" s="15">
        <f t="shared" ca="1" si="8"/>
        <v>15.795733651460033</v>
      </c>
      <c r="AJ2532" s="15">
        <f t="shared" ca="1" si="9"/>
        <v>15.696828915383183</v>
      </c>
      <c r="AK2532" s="17">
        <f t="shared" ca="1" si="10"/>
        <v>3.1814340564598718E-2</v>
      </c>
      <c r="AL2532" s="17">
        <f t="shared" ca="1" si="11"/>
        <v>4.1076844189055432E-2</v>
      </c>
      <c r="AM2532" s="26">
        <f t="shared" ca="1" si="12"/>
        <v>1</v>
      </c>
      <c r="AN2532" s="26">
        <f t="shared" ca="1" si="13"/>
        <v>0</v>
      </c>
      <c r="AO2532" s="25">
        <f t="shared" si="20"/>
        <v>0</v>
      </c>
      <c r="AP2532" s="26">
        <f t="shared" si="21"/>
        <v>0</v>
      </c>
      <c r="AQ2532" s="25">
        <f t="shared" si="22"/>
        <v>1</v>
      </c>
      <c r="AR2532" s="26">
        <f t="shared" si="23"/>
        <v>0</v>
      </c>
      <c r="AU2532">
        <f t="shared" si="121"/>
        <v>40293.751915000001</v>
      </c>
      <c r="AY2532">
        <v>1611.75</v>
      </c>
      <c r="AZ2532">
        <v>1784.9999999999998</v>
      </c>
      <c r="BA2532">
        <f t="shared" si="107"/>
        <v>17849.999999999996</v>
      </c>
      <c r="BL2532" s="90">
        <v>7.14</v>
      </c>
      <c r="BM2532">
        <f t="shared" si="108"/>
        <v>71.399999999999991</v>
      </c>
    </row>
    <row r="2533" spans="1:65" x14ac:dyDescent="0.2">
      <c r="A2533" s="41">
        <v>41745</v>
      </c>
      <c r="B2533" s="13">
        <v>15.9</v>
      </c>
      <c r="C2533" s="14">
        <v>16.350000000000001</v>
      </c>
      <c r="D2533" s="31">
        <f t="shared" si="14"/>
        <v>858.81452483225746</v>
      </c>
      <c r="E2533" s="31">
        <f t="shared" si="15"/>
        <v>0</v>
      </c>
      <c r="F2533" s="16">
        <f t="shared" si="0"/>
        <v>858.81452483225746</v>
      </c>
      <c r="G2533" s="16">
        <f t="shared" si="1"/>
        <v>15.9</v>
      </c>
      <c r="H2533" s="17">
        <f t="shared" si="2"/>
        <v>2.7522935779816571E-2</v>
      </c>
      <c r="I2533" s="93">
        <v>14.18</v>
      </c>
      <c r="J2533" s="32">
        <f t="shared" si="16"/>
        <v>0.96656534954407314</v>
      </c>
      <c r="K2533" s="72">
        <f t="shared" ca="1" si="83"/>
        <v>169.36697819346074</v>
      </c>
      <c r="L2533" s="16">
        <v>169.39999399999999</v>
      </c>
      <c r="M2533" s="21">
        <f t="shared" ca="1" si="84"/>
        <v>-1.9489851067677042E-4</v>
      </c>
      <c r="N2533" s="72"/>
      <c r="O2533" s="16"/>
      <c r="P2533" s="21"/>
      <c r="Q2533" s="33">
        <f t="shared" si="17"/>
        <v>1.0334346504559269</v>
      </c>
      <c r="R2533" s="5">
        <f t="shared" ca="1" si="109"/>
        <v>31.8867287746302</v>
      </c>
      <c r="S2533" s="16">
        <v>31.16</v>
      </c>
      <c r="T2533" s="75">
        <f t="shared" ca="1" si="110"/>
        <v>2.3322489558093698E-2</v>
      </c>
      <c r="U2533" s="5">
        <f t="shared" ca="1" si="122"/>
        <v>60.54878134716828</v>
      </c>
      <c r="V2533" s="85">
        <v>61.11</v>
      </c>
      <c r="W2533" s="36">
        <f t="shared" ca="1" si="123"/>
        <v>-9.1837449326087322E-3</v>
      </c>
      <c r="X2533" s="32">
        <f t="shared" si="18"/>
        <v>0.93313069908814628</v>
      </c>
      <c r="Y2533" s="72">
        <f t="shared" ca="1" si="124"/>
        <v>7658.3139141248448</v>
      </c>
      <c r="Z2533" s="90">
        <v>7481.2503550000001</v>
      </c>
      <c r="AA2533" s="89">
        <f t="shared" ca="1" si="125"/>
        <v>2.3667642536051005E-2</v>
      </c>
      <c r="AB2533" s="72"/>
      <c r="AC2533" s="90"/>
      <c r="AD2533" s="36"/>
      <c r="AE2533">
        <v>24</v>
      </c>
      <c r="AH2533" s="25" t="str">
        <f t="shared" ca="1" si="7"/>
        <v>-</v>
      </c>
      <c r="AI2533" s="15">
        <f t="shared" ca="1" si="8"/>
        <v>15.810019365745745</v>
      </c>
      <c r="AJ2533" s="15">
        <f t="shared" ca="1" si="9"/>
        <v>15.732454285463623</v>
      </c>
      <c r="AK2533" s="17">
        <f t="shared" ca="1" si="10"/>
        <v>3.0052290178695134E-2</v>
      </c>
      <c r="AL2533" s="17">
        <f t="shared" ca="1" si="11"/>
        <v>4.0681643059909352E-2</v>
      </c>
      <c r="AM2533" s="26">
        <f t="shared" ca="1" si="12"/>
        <v>1</v>
      </c>
      <c r="AN2533" s="26">
        <f t="shared" ca="1" si="13"/>
        <v>0</v>
      </c>
      <c r="AO2533" s="25">
        <f t="shared" si="20"/>
        <v>0</v>
      </c>
      <c r="AP2533" s="26">
        <f t="shared" si="21"/>
        <v>0</v>
      </c>
      <c r="AQ2533" s="25">
        <f t="shared" si="22"/>
        <v>1</v>
      </c>
      <c r="AR2533" s="26">
        <f t="shared" si="23"/>
        <v>0</v>
      </c>
      <c r="AU2533">
        <f t="shared" si="121"/>
        <v>37406.251774999997</v>
      </c>
      <c r="AY2533">
        <v>1496.25</v>
      </c>
      <c r="AZ2533">
        <v>1672.5000000000002</v>
      </c>
      <c r="BA2533">
        <f t="shared" si="107"/>
        <v>16725.000000000004</v>
      </c>
      <c r="BL2533" s="90">
        <v>6.69</v>
      </c>
      <c r="BM2533">
        <f t="shared" si="108"/>
        <v>66.900000000000006</v>
      </c>
    </row>
    <row r="2534" spans="1:65" x14ac:dyDescent="0.2">
      <c r="A2534" s="40">
        <v>41746</v>
      </c>
      <c r="B2534" s="13">
        <v>15.6</v>
      </c>
      <c r="C2534" s="14">
        <v>16.100000000000001</v>
      </c>
      <c r="D2534" s="31">
        <f t="shared" si="14"/>
        <v>823.03058629758004</v>
      </c>
      <c r="E2534" s="31">
        <f t="shared" si="15"/>
        <v>34.799059492438573</v>
      </c>
      <c r="F2534" s="16">
        <f t="shared" si="0"/>
        <v>857.82964579001862</v>
      </c>
      <c r="G2534" s="16">
        <f t="shared" si="1"/>
        <v>15.620283199387675</v>
      </c>
      <c r="H2534" s="17">
        <f t="shared" si="2"/>
        <v>3.1055900621118071E-2</v>
      </c>
      <c r="I2534" s="93">
        <v>13.36</v>
      </c>
      <c r="J2534" s="32">
        <f t="shared" si="16"/>
        <v>0.98128113399880734</v>
      </c>
      <c r="K2534" s="72">
        <f t="shared" ca="1" si="83"/>
        <v>166.18984492043626</v>
      </c>
      <c r="L2534" s="16">
        <v>166.83999600000001</v>
      </c>
      <c r="M2534" s="21">
        <f t="shared" ca="1" si="84"/>
        <v>-3.8968538429103995E-3</v>
      </c>
      <c r="N2534" s="72"/>
      <c r="O2534" s="16"/>
      <c r="P2534" s="21"/>
      <c r="Q2534" s="33">
        <f t="shared" si="17"/>
        <v>1.0187188660011925</v>
      </c>
      <c r="R2534" s="5">
        <f t="shared" ca="1" si="109"/>
        <v>32.482258953218349</v>
      </c>
      <c r="S2534" s="16">
        <v>31.610001</v>
      </c>
      <c r="T2534" s="75">
        <f t="shared" ca="1" si="110"/>
        <v>2.7594366517683693E-2</v>
      </c>
      <c r="U2534" s="5">
        <f t="shared" ca="1" si="122"/>
        <v>61.680074155379508</v>
      </c>
      <c r="V2534" s="85">
        <v>61.99</v>
      </c>
      <c r="W2534" s="36">
        <f t="shared" ca="1" si="123"/>
        <v>-4.9996103342554313E-3</v>
      </c>
      <c r="X2534" s="32">
        <f t="shared" si="18"/>
        <v>0.9625622679976148</v>
      </c>
      <c r="Y2534" s="72">
        <f t="shared" ca="1" si="124"/>
        <v>7371.1188618848055</v>
      </c>
      <c r="Z2534" s="90">
        <v>7270.0003450000004</v>
      </c>
      <c r="AA2534" s="89">
        <f t="shared" ca="1" si="125"/>
        <v>1.3909011291086135E-2</v>
      </c>
      <c r="AB2534" s="72"/>
      <c r="AC2534" s="90"/>
      <c r="AD2534" s="36"/>
      <c r="AE2534">
        <f t="shared" ref="AE2534:AE2556" si="156">AE2533-1</f>
        <v>23</v>
      </c>
      <c r="AH2534" s="25" t="str">
        <f t="shared" ca="1" si="7"/>
        <v>-</v>
      </c>
      <c r="AI2534" s="15">
        <f t="shared" ca="1" si="8"/>
        <v>15.790847100794741</v>
      </c>
      <c r="AJ2534" s="15">
        <f t="shared" ca="1" si="9"/>
        <v>15.737827046424297</v>
      </c>
      <c r="AK2534" s="17">
        <f t="shared" ca="1" si="10"/>
        <v>2.4980161425688392E-2</v>
      </c>
      <c r="AL2534" s="17">
        <f t="shared" ca="1" si="11"/>
        <v>4.0370384596476988E-2</v>
      </c>
      <c r="AM2534" s="26">
        <f t="shared" ca="1" si="12"/>
        <v>1</v>
      </c>
      <c r="AN2534" s="26">
        <f t="shared" ca="1" si="13"/>
        <v>0</v>
      </c>
      <c r="AO2534" s="25">
        <f t="shared" si="20"/>
        <v>0</v>
      </c>
      <c r="AP2534" s="26">
        <f t="shared" si="21"/>
        <v>0</v>
      </c>
      <c r="AQ2534" s="25">
        <f t="shared" si="22"/>
        <v>1</v>
      </c>
      <c r="AR2534" s="26">
        <f t="shared" si="23"/>
        <v>0</v>
      </c>
      <c r="AU2534">
        <f t="shared" si="121"/>
        <v>36350.001725000002</v>
      </c>
      <c r="AY2534">
        <v>1454</v>
      </c>
      <c r="AZ2534">
        <v>1625</v>
      </c>
      <c r="BA2534">
        <f t="shared" si="107"/>
        <v>16250</v>
      </c>
      <c r="BL2534" s="90">
        <v>6.5</v>
      </c>
      <c r="BM2534">
        <f t="shared" si="108"/>
        <v>65</v>
      </c>
    </row>
    <row r="2535" spans="1:65" x14ac:dyDescent="0.2">
      <c r="A2535" s="40">
        <v>41750</v>
      </c>
      <c r="B2535" s="13">
        <v>15.4</v>
      </c>
      <c r="C2535" s="14">
        <v>16.05</v>
      </c>
      <c r="D2535" s="31">
        <f t="shared" si="14"/>
        <v>787.24664776290263</v>
      </c>
      <c r="E2535" s="31">
        <f t="shared" si="15"/>
        <v>69.471695588150823</v>
      </c>
      <c r="F2535" s="16">
        <f t="shared" si="0"/>
        <v>856.71834335105348</v>
      </c>
      <c r="G2535" s="16">
        <f t="shared" si="1"/>
        <v>15.452708807372641</v>
      </c>
      <c r="H2535" s="17">
        <f t="shared" si="2"/>
        <v>4.0498442367601251E-2</v>
      </c>
      <c r="I2535" s="93">
        <v>13.25</v>
      </c>
      <c r="J2535" s="32">
        <f t="shared" si="16"/>
        <v>0.98799041681550748</v>
      </c>
      <c r="K2535" s="72">
        <f t="shared" ca="1" si="83"/>
        <v>164.18728029412779</v>
      </c>
      <c r="L2535" s="16">
        <v>163.759995</v>
      </c>
      <c r="M2535" s="21">
        <f t="shared" ca="1" si="84"/>
        <v>2.609216580201927E-3</v>
      </c>
      <c r="N2535" s="72"/>
      <c r="O2535" s="16"/>
      <c r="P2535" s="21"/>
      <c r="Q2535" s="33">
        <f t="shared" si="17"/>
        <v>1.0120095831844924</v>
      </c>
      <c r="R2535" s="5">
        <f t="shared" ca="1" si="109"/>
        <v>32.870987924964375</v>
      </c>
      <c r="S2535" s="16">
        <v>32.229999999999997</v>
      </c>
      <c r="T2535" s="75">
        <f t="shared" ca="1" si="110"/>
        <v>1.9887928171404841E-2</v>
      </c>
      <c r="U2535" s="5">
        <f t="shared" ca="1" si="122"/>
        <v>62.41868913274272</v>
      </c>
      <c r="V2535" s="85">
        <v>63.18</v>
      </c>
      <c r="W2535" s="36">
        <f t="shared" ca="1" si="123"/>
        <v>-1.2049871276626769E-2</v>
      </c>
      <c r="X2535" s="32">
        <f t="shared" si="18"/>
        <v>0.97598083363101495</v>
      </c>
      <c r="Y2535" s="72">
        <f t="shared" ca="1" si="124"/>
        <v>7193.5972673034757</v>
      </c>
      <c r="Z2535" s="90">
        <v>6988.7503319999996</v>
      </c>
      <c r="AA2535" s="89">
        <f t="shared" ca="1" si="125"/>
        <v>2.931095339971234E-2</v>
      </c>
      <c r="AB2535" s="72"/>
      <c r="AC2535" s="90"/>
      <c r="AD2535" s="36"/>
      <c r="AE2535">
        <f t="shared" si="156"/>
        <v>22</v>
      </c>
      <c r="AH2535" s="25" t="str">
        <f t="shared" ca="1" si="7"/>
        <v>-</v>
      </c>
      <c r="AI2535" s="15">
        <f t="shared" ca="1" si="8"/>
        <v>15.774714684644206</v>
      </c>
      <c r="AJ2535" s="15">
        <f t="shared" ca="1" si="9"/>
        <v>15.749524446353545</v>
      </c>
      <c r="AK2535" s="17">
        <f t="shared" ca="1" si="10"/>
        <v>2.7627337717724503E-2</v>
      </c>
      <c r="AL2535" s="17">
        <f t="shared" ca="1" si="11"/>
        <v>4.0424403098110608E-2</v>
      </c>
      <c r="AM2535" s="26">
        <f t="shared" ca="1" si="12"/>
        <v>1</v>
      </c>
      <c r="AN2535" s="26">
        <f t="shared" ca="1" si="13"/>
        <v>0</v>
      </c>
      <c r="AO2535" s="25">
        <f t="shared" si="20"/>
        <v>0</v>
      </c>
      <c r="AP2535" s="26">
        <f t="shared" si="21"/>
        <v>0</v>
      </c>
      <c r="AQ2535" s="25">
        <f t="shared" si="22"/>
        <v>1</v>
      </c>
      <c r="AR2535" s="26">
        <f t="shared" si="23"/>
        <v>0</v>
      </c>
      <c r="AU2535">
        <f t="shared" si="121"/>
        <v>34943.751659999994</v>
      </c>
      <c r="AY2535">
        <v>1397.75</v>
      </c>
      <c r="AZ2535">
        <v>1580</v>
      </c>
      <c r="BA2535">
        <f t="shared" si="107"/>
        <v>15800</v>
      </c>
      <c r="BL2535" s="90">
        <v>6.32</v>
      </c>
      <c r="BM2535">
        <f t="shared" si="108"/>
        <v>63.2</v>
      </c>
    </row>
    <row r="2536" spans="1:65" x14ac:dyDescent="0.2">
      <c r="A2536" s="40">
        <v>41751</v>
      </c>
      <c r="B2536" s="13">
        <v>15.25</v>
      </c>
      <c r="C2536" s="14">
        <v>15.85</v>
      </c>
      <c r="D2536" s="31">
        <f t="shared" si="14"/>
        <v>751.46270922822521</v>
      </c>
      <c r="E2536" s="31">
        <f t="shared" si="15"/>
        <v>103.8064403503958</v>
      </c>
      <c r="F2536" s="16">
        <f t="shared" si="0"/>
        <v>855.26914957862095</v>
      </c>
      <c r="G2536" s="16">
        <f t="shared" si="1"/>
        <v>15.322823700283033</v>
      </c>
      <c r="H2536" s="17">
        <f t="shared" si="2"/>
        <v>3.7854889589905349E-2</v>
      </c>
      <c r="I2536" s="93">
        <v>13.19</v>
      </c>
      <c r="J2536" s="32">
        <f t="shared" si="16"/>
        <v>0.98991732494533535</v>
      </c>
      <c r="K2536" s="72">
        <f t="shared" ca="1" si="83"/>
        <v>162.52520720164645</v>
      </c>
      <c r="L2536" s="16">
        <v>163.55999800000001</v>
      </c>
      <c r="M2536" s="21">
        <f t="shared" ca="1" si="84"/>
        <v>-6.3266740707196324E-3</v>
      </c>
      <c r="N2536" s="72"/>
      <c r="O2536" s="16"/>
      <c r="P2536" s="21"/>
      <c r="Q2536" s="33">
        <f t="shared" si="17"/>
        <v>1.0100826750546648</v>
      </c>
      <c r="R2536" s="5">
        <f t="shared" ca="1" si="109"/>
        <v>33.20103224597959</v>
      </c>
      <c r="S2536" s="16">
        <v>32.290000999999997</v>
      </c>
      <c r="T2536" s="75">
        <f t="shared" ca="1" si="110"/>
        <v>2.8214035855235606E-2</v>
      </c>
      <c r="U2536" s="5">
        <f t="shared" ca="1" si="122"/>
        <v>63.045878015756507</v>
      </c>
      <c r="V2536" s="85">
        <v>63.35</v>
      </c>
      <c r="W2536" s="36">
        <f t="shared" ca="1" si="123"/>
        <v>-4.8006627347039321E-3</v>
      </c>
      <c r="X2536" s="32">
        <f t="shared" si="18"/>
        <v>0.97983464989067059</v>
      </c>
      <c r="Y2536" s="72">
        <f t="shared" ca="1" si="124"/>
        <v>7048.0719736560632</v>
      </c>
      <c r="Z2536" s="90">
        <v>6950.0003299999998</v>
      </c>
      <c r="AA2536" s="89">
        <f t="shared" ca="1" si="125"/>
        <v>1.4111027194161777E-2</v>
      </c>
      <c r="AB2536" s="72"/>
      <c r="AC2536" s="90"/>
      <c r="AD2536" s="36"/>
      <c r="AE2536">
        <f t="shared" si="156"/>
        <v>21</v>
      </c>
      <c r="AH2536" s="25" t="str">
        <f t="shared" ca="1" si="7"/>
        <v>-</v>
      </c>
      <c r="AI2536" s="15">
        <f t="shared" ca="1" si="8"/>
        <v>15.739493157195035</v>
      </c>
      <c r="AJ2536" s="15">
        <f t="shared" ca="1" si="9"/>
        <v>15.752988286389076</v>
      </c>
      <c r="AK2536" s="17">
        <f t="shared" ca="1" si="10"/>
        <v>3.5938487984710756E-2</v>
      </c>
      <c r="AL2536" s="17">
        <f t="shared" ca="1" si="11"/>
        <v>4.029033369747969E-2</v>
      </c>
      <c r="AM2536" s="26">
        <f t="shared" ca="1" si="12"/>
        <v>0</v>
      </c>
      <c r="AN2536" s="26">
        <f t="shared" ca="1" si="13"/>
        <v>0</v>
      </c>
      <c r="AO2536" s="25">
        <f t="shared" si="20"/>
        <v>0</v>
      </c>
      <c r="AP2536" s="26">
        <f t="shared" si="21"/>
        <v>0</v>
      </c>
      <c r="AQ2536" s="25">
        <f t="shared" si="22"/>
        <v>0</v>
      </c>
      <c r="AR2536" s="26">
        <f t="shared" si="23"/>
        <v>0</v>
      </c>
      <c r="AU2536">
        <f t="shared" si="121"/>
        <v>34750.001649999998</v>
      </c>
      <c r="AY2536">
        <v>1390</v>
      </c>
      <c r="AZ2536">
        <v>1567.5</v>
      </c>
      <c r="BA2536">
        <f t="shared" si="107"/>
        <v>15675</v>
      </c>
      <c r="BL2536" s="90">
        <v>6.27</v>
      </c>
      <c r="BM2536">
        <f t="shared" si="108"/>
        <v>62.699999999999996</v>
      </c>
    </row>
    <row r="2537" spans="1:65" x14ac:dyDescent="0.2">
      <c r="A2537" s="40">
        <v>41752</v>
      </c>
      <c r="B2537" s="13">
        <v>15.4</v>
      </c>
      <c r="C2537" s="14">
        <v>15.8</v>
      </c>
      <c r="D2537" s="31">
        <f t="shared" si="14"/>
        <v>715.67877069354779</v>
      </c>
      <c r="E2537" s="31">
        <f t="shared" si="15"/>
        <v>138.23578184275101</v>
      </c>
      <c r="F2537" s="16">
        <f t="shared" si="0"/>
        <v>853.91455253629874</v>
      </c>
      <c r="G2537" s="16">
        <f t="shared" si="1"/>
        <v>15.464753917792905</v>
      </c>
      <c r="H2537" s="17">
        <f t="shared" si="2"/>
        <v>2.5316455696202556E-2</v>
      </c>
      <c r="I2537" s="93">
        <v>13.27</v>
      </c>
      <c r="J2537" s="32">
        <f t="shared" si="16"/>
        <v>1.0076641713717449</v>
      </c>
      <c r="K2537" s="72">
        <f t="shared" ca="1" si="83"/>
        <v>163.76415163336057</v>
      </c>
      <c r="L2537" s="16">
        <v>164</v>
      </c>
      <c r="M2537" s="21">
        <f t="shared" ca="1" si="84"/>
        <v>-1.4380997965818942E-3</v>
      </c>
      <c r="N2537" s="72"/>
      <c r="O2537" s="16"/>
      <c r="P2537" s="21"/>
      <c r="Q2537" s="33">
        <f t="shared" si="17"/>
        <v>0.99233582862825509</v>
      </c>
      <c r="R2537" s="5">
        <f t="shared" ca="1" si="109"/>
        <v>32.94520133419288</v>
      </c>
      <c r="S2537" s="16">
        <v>32.150002000000001</v>
      </c>
      <c r="T2537" s="75">
        <f t="shared" ca="1" si="110"/>
        <v>2.4734036849916208E-2</v>
      </c>
      <c r="U2537" s="5">
        <f t="shared" ca="1" si="122"/>
        <v>62.560541741778344</v>
      </c>
      <c r="V2537" s="85">
        <v>63.02</v>
      </c>
      <c r="W2537" s="36">
        <f t="shared" ca="1" si="123"/>
        <v>-7.2906737261450149E-3</v>
      </c>
      <c r="X2537" s="32">
        <f t="shared" si="18"/>
        <v>1.0153283427434898</v>
      </c>
      <c r="Y2537" s="72">
        <f t="shared" ca="1" si="124"/>
        <v>7155.6362707333292</v>
      </c>
      <c r="Z2537" s="90">
        <v>7017.500333</v>
      </c>
      <c r="AA2537" s="89">
        <f t="shared" ca="1" si="125"/>
        <v>1.9684493221003633E-2</v>
      </c>
      <c r="AB2537" s="72"/>
      <c r="AC2537" s="90"/>
      <c r="AD2537" s="36"/>
      <c r="AE2537">
        <f t="shared" si="156"/>
        <v>20</v>
      </c>
      <c r="AH2537" s="25" t="str">
        <f t="shared" ca="1" si="7"/>
        <v>-</v>
      </c>
      <c r="AI2537" s="15">
        <f t="shared" ca="1" si="8"/>
        <v>15.711966874323402</v>
      </c>
      <c r="AJ2537" s="15">
        <f t="shared" ca="1" si="9"/>
        <v>15.762815414553424</v>
      </c>
      <c r="AK2537" s="17">
        <f t="shared" ca="1" si="10"/>
        <v>3.5653392762906688E-2</v>
      </c>
      <c r="AL2537" s="17">
        <f t="shared" ca="1" si="11"/>
        <v>3.9112359812561753E-2</v>
      </c>
      <c r="AM2537" s="26">
        <f t="shared" ca="1" si="12"/>
        <v>0</v>
      </c>
      <c r="AN2537" s="26">
        <f t="shared" ca="1" si="13"/>
        <v>0</v>
      </c>
      <c r="AO2537" s="25">
        <f t="shared" si="20"/>
        <v>0</v>
      </c>
      <c r="AP2537" s="26">
        <f t="shared" si="21"/>
        <v>0</v>
      </c>
      <c r="AQ2537" s="25">
        <f t="shared" si="22"/>
        <v>0</v>
      </c>
      <c r="AR2537" s="26">
        <f t="shared" si="23"/>
        <v>0</v>
      </c>
      <c r="AU2537">
        <f t="shared" si="121"/>
        <v>35087.501665000003</v>
      </c>
      <c r="AY2537">
        <v>1403.5</v>
      </c>
      <c r="AZ2537">
        <v>1577.4999999999998</v>
      </c>
      <c r="BA2537">
        <f t="shared" si="107"/>
        <v>15774.999999999998</v>
      </c>
      <c r="BL2537" s="90">
        <v>6.31</v>
      </c>
      <c r="BM2537">
        <f t="shared" si="108"/>
        <v>63.099999999999994</v>
      </c>
    </row>
    <row r="2538" spans="1:65" x14ac:dyDescent="0.2">
      <c r="A2538" s="40">
        <v>41753</v>
      </c>
      <c r="B2538" s="13">
        <v>15.5</v>
      </c>
      <c r="C2538" s="14">
        <v>16.05</v>
      </c>
      <c r="D2538" s="31">
        <f t="shared" si="14"/>
        <v>679.89483215887037</v>
      </c>
      <c r="E2538" s="31">
        <f t="shared" si="15"/>
        <v>173.11379788287962</v>
      </c>
      <c r="F2538" s="16">
        <f t="shared" si="0"/>
        <v>853.00863004174994</v>
      </c>
      <c r="G2538" s="16">
        <f t="shared" si="1"/>
        <v>15.611619725149705</v>
      </c>
      <c r="H2538" s="17">
        <f t="shared" si="2"/>
        <v>3.4267912772585674E-2</v>
      </c>
      <c r="I2538" s="93">
        <v>13.32</v>
      </c>
      <c r="J2538" s="32">
        <f t="shared" si="16"/>
        <v>1.0084258280199949</v>
      </c>
      <c r="K2538" s="72">
        <f t="shared" ca="1" si="83"/>
        <v>165.13726762088632</v>
      </c>
      <c r="L2538" s="16">
        <v>166.199997</v>
      </c>
      <c r="M2538" s="21">
        <f t="shared" ca="1" si="84"/>
        <v>-6.3942803748286261E-3</v>
      </c>
      <c r="N2538" s="72"/>
      <c r="O2538" s="16"/>
      <c r="P2538" s="21"/>
      <c r="Q2538" s="33">
        <f t="shared" si="17"/>
        <v>0.99157417198000508</v>
      </c>
      <c r="R2538" s="5">
        <f t="shared" ca="1" si="109"/>
        <v>32.666249843968494</v>
      </c>
      <c r="S2538" s="16">
        <v>31.76</v>
      </c>
      <c r="T2538" s="75">
        <f t="shared" ca="1" si="110"/>
        <v>2.8534314986413484E-2</v>
      </c>
      <c r="U2538" s="5">
        <f t="shared" ca="1" si="122"/>
        <v>62.031293635299726</v>
      </c>
      <c r="V2538" s="85">
        <v>62.28</v>
      </c>
      <c r="W2538" s="36">
        <f t="shared" ca="1" si="123"/>
        <v>-3.9933584569729549E-3</v>
      </c>
      <c r="X2538" s="32">
        <f t="shared" si="18"/>
        <v>1.0168516560399898</v>
      </c>
      <c r="Y2538" s="72">
        <f t="shared" ca="1" si="124"/>
        <v>7275.7417210634139</v>
      </c>
      <c r="Z2538" s="90">
        <v>7176.2503409999999</v>
      </c>
      <c r="AA2538" s="89">
        <f t="shared" ca="1" si="125"/>
        <v>1.3863978447768313E-2</v>
      </c>
      <c r="AB2538" s="72"/>
      <c r="AC2538" s="90"/>
      <c r="AD2538" s="36"/>
      <c r="AE2538">
        <f t="shared" si="156"/>
        <v>19</v>
      </c>
      <c r="AH2538" s="25" t="str">
        <f t="shared" ca="1" si="7"/>
        <v>-</v>
      </c>
      <c r="AI2538" s="15">
        <f t="shared" ca="1" si="8"/>
        <v>15.701671643635361</v>
      </c>
      <c r="AJ2538" s="15">
        <f t="shared" ca="1" si="9"/>
        <v>15.778158801031831</v>
      </c>
      <c r="AK2538" s="17">
        <f t="shared" ca="1" si="10"/>
        <v>3.2752756137871576E-2</v>
      </c>
      <c r="AL2538" s="17">
        <f t="shared" ca="1" si="11"/>
        <v>3.7411062289650951E-2</v>
      </c>
      <c r="AM2538" s="26">
        <f t="shared" ca="1" si="12"/>
        <v>0</v>
      </c>
      <c r="AN2538" s="26">
        <f t="shared" ca="1" si="13"/>
        <v>0</v>
      </c>
      <c r="AO2538" s="25">
        <f t="shared" si="20"/>
        <v>0</v>
      </c>
      <c r="AP2538" s="26">
        <f t="shared" si="21"/>
        <v>0</v>
      </c>
      <c r="AQ2538" s="25">
        <f t="shared" si="22"/>
        <v>0</v>
      </c>
      <c r="AR2538" s="26">
        <f t="shared" si="23"/>
        <v>0</v>
      </c>
      <c r="AU2538">
        <f t="shared" si="121"/>
        <v>35881.251705000002</v>
      </c>
      <c r="AY2538">
        <v>1435.25</v>
      </c>
      <c r="AZ2538">
        <v>1625</v>
      </c>
      <c r="BA2538">
        <f t="shared" si="107"/>
        <v>16250</v>
      </c>
      <c r="BL2538" s="90">
        <v>6.5</v>
      </c>
      <c r="BM2538">
        <f t="shared" si="108"/>
        <v>65</v>
      </c>
    </row>
    <row r="2539" spans="1:65" x14ac:dyDescent="0.2">
      <c r="A2539" s="40">
        <v>41754</v>
      </c>
      <c r="B2539" s="13">
        <v>15.6</v>
      </c>
      <c r="C2539" s="14">
        <v>16.2</v>
      </c>
      <c r="D2539" s="31">
        <f t="shared" si="14"/>
        <v>644.11089362419295</v>
      </c>
      <c r="E2539" s="31">
        <f t="shared" si="15"/>
        <v>207.67149553319112</v>
      </c>
      <c r="F2539" s="16">
        <f t="shared" si="0"/>
        <v>851.78238915738405</v>
      </c>
      <c r="G2539" s="16">
        <f t="shared" si="1"/>
        <v>15.746284894952076</v>
      </c>
      <c r="H2539" s="17">
        <f t="shared" si="2"/>
        <v>3.7037037037036979E-2</v>
      </c>
      <c r="I2539" s="93">
        <v>14.06</v>
      </c>
      <c r="J2539" s="32">
        <f t="shared" si="16"/>
        <v>1.0071760093304845</v>
      </c>
      <c r="K2539" s="72">
        <f t="shared" ca="1" si="83"/>
        <v>166.31551356748255</v>
      </c>
      <c r="L2539" s="16">
        <v>167.320007</v>
      </c>
      <c r="M2539" s="21">
        <f t="shared" ca="1" si="84"/>
        <v>-6.0034269094756225E-3</v>
      </c>
      <c r="N2539" s="72"/>
      <c r="O2539" s="16"/>
      <c r="P2539" s="21"/>
      <c r="Q2539" s="33">
        <f t="shared" si="17"/>
        <v>0.99282399066951543</v>
      </c>
      <c r="R2539" s="5">
        <f t="shared" ca="1" si="109"/>
        <v>32.430485462641087</v>
      </c>
      <c r="S2539" s="16">
        <v>31.51</v>
      </c>
      <c r="T2539" s="75">
        <f t="shared" ca="1" si="110"/>
        <v>2.9212486913395289E-2</v>
      </c>
      <c r="U2539" s="5">
        <f t="shared" ca="1" si="122"/>
        <v>61.584048064636242</v>
      </c>
      <c r="V2539" s="85">
        <v>61.83</v>
      </c>
      <c r="W2539" s="36">
        <f t="shared" ca="1" si="123"/>
        <v>-3.9778737726630445E-3</v>
      </c>
      <c r="X2539" s="32">
        <f t="shared" si="18"/>
        <v>1.0143520186609691</v>
      </c>
      <c r="Y2539" s="72">
        <f t="shared" ca="1" si="124"/>
        <v>7379.677590369829</v>
      </c>
      <c r="Z2539" s="90">
        <v>7295.0003459999998</v>
      </c>
      <c r="AA2539" s="89">
        <f t="shared" ca="1" si="125"/>
        <v>1.1607572358274042E-2</v>
      </c>
      <c r="AB2539" s="72"/>
      <c r="AC2539" s="90"/>
      <c r="AD2539" s="36"/>
      <c r="AE2539">
        <f t="shared" si="156"/>
        <v>18</v>
      </c>
      <c r="AH2539" s="25" t="str">
        <f t="shared" ca="1" si="7"/>
        <v>-</v>
      </c>
      <c r="AI2539" s="15">
        <f t="shared" ca="1" si="8"/>
        <v>15.679231766483408</v>
      </c>
      <c r="AJ2539" s="15">
        <f t="shared" ca="1" si="9"/>
        <v>15.786839344839311</v>
      </c>
      <c r="AK2539" s="17">
        <f t="shared" ca="1" si="10"/>
        <v>3.4338439680741649E-2</v>
      </c>
      <c r="AL2539" s="17">
        <f t="shared" ca="1" si="11"/>
        <v>3.5907549130189231E-2</v>
      </c>
      <c r="AM2539" s="26">
        <f t="shared" ca="1" si="12"/>
        <v>0</v>
      </c>
      <c r="AN2539" s="26">
        <f t="shared" ca="1" si="13"/>
        <v>0</v>
      </c>
      <c r="AO2539" s="25">
        <f t="shared" si="20"/>
        <v>0</v>
      </c>
      <c r="AP2539" s="26">
        <f t="shared" si="21"/>
        <v>0</v>
      </c>
      <c r="AQ2539" s="25">
        <f t="shared" si="22"/>
        <v>0</v>
      </c>
      <c r="AR2539" s="26">
        <f t="shared" si="23"/>
        <v>0</v>
      </c>
      <c r="AU2539">
        <f t="shared" si="121"/>
        <v>36475.001729999996</v>
      </c>
      <c r="AY2539">
        <v>1459</v>
      </c>
      <c r="AZ2539">
        <v>1639.9999999999998</v>
      </c>
      <c r="BA2539">
        <f t="shared" si="107"/>
        <v>16399.999999999996</v>
      </c>
      <c r="BL2539" s="90">
        <v>6.56</v>
      </c>
      <c r="BM2539">
        <f t="shared" si="108"/>
        <v>65.599999999999994</v>
      </c>
    </row>
    <row r="2540" spans="1:65" x14ac:dyDescent="0.2">
      <c r="A2540" s="40">
        <v>41757</v>
      </c>
      <c r="B2540" s="13">
        <v>15.2</v>
      </c>
      <c r="C2540" s="14">
        <v>15.9</v>
      </c>
      <c r="D2540" s="31">
        <f t="shared" si="14"/>
        <v>608.32695508951554</v>
      </c>
      <c r="E2540" s="31">
        <f t="shared" si="15"/>
        <v>242.13010301102861</v>
      </c>
      <c r="F2540" s="16">
        <f t="shared" si="0"/>
        <v>850.45705810054415</v>
      </c>
      <c r="G2540" s="16">
        <f t="shared" si="1"/>
        <v>15.399294097795213</v>
      </c>
      <c r="H2540" s="17">
        <f t="shared" si="2"/>
        <v>4.4025157232704504E-2</v>
      </c>
      <c r="I2540" s="93">
        <v>13.97</v>
      </c>
      <c r="J2540" s="32">
        <f t="shared" si="16"/>
        <v>0.97644197753473927</v>
      </c>
      <c r="K2540" s="72">
        <f t="shared" ca="1" si="83"/>
        <v>162.39082834395205</v>
      </c>
      <c r="L2540" s="16">
        <v>163.800003</v>
      </c>
      <c r="M2540" s="21">
        <f t="shared" ca="1" si="84"/>
        <v>-8.6030197206281613E-3</v>
      </c>
      <c r="N2540" s="72"/>
      <c r="O2540" s="16"/>
      <c r="P2540" s="21"/>
      <c r="Q2540" s="33">
        <f t="shared" si="17"/>
        <v>1.0235580224652607</v>
      </c>
      <c r="R2540" s="5">
        <f t="shared" ca="1" si="109"/>
        <v>33.193100729201618</v>
      </c>
      <c r="S2540" s="16">
        <v>32.209999000000003</v>
      </c>
      <c r="T2540" s="75">
        <f t="shared" ca="1" si="110"/>
        <v>3.0521631782776962E-2</v>
      </c>
      <c r="U2540" s="5">
        <f t="shared" ca="1" si="122"/>
        <v>63.032688427161588</v>
      </c>
      <c r="V2540" s="85">
        <v>63.17</v>
      </c>
      <c r="W2540" s="36">
        <f t="shared" ca="1" si="123"/>
        <v>-2.1736832806460906E-3</v>
      </c>
      <c r="X2540" s="32">
        <f t="shared" si="18"/>
        <v>0.95288395506947843</v>
      </c>
      <c r="Y2540" s="72">
        <f t="shared" ca="1" si="124"/>
        <v>7031.5135730743732</v>
      </c>
      <c r="Z2540" s="90">
        <v>6970.0003310000002</v>
      </c>
      <c r="AA2540" s="89">
        <f t="shared" ca="1" si="125"/>
        <v>8.8254288598502238E-3</v>
      </c>
      <c r="AB2540" s="72"/>
      <c r="AC2540" s="90"/>
      <c r="AD2540" s="36"/>
      <c r="AE2540">
        <f t="shared" si="156"/>
        <v>17</v>
      </c>
      <c r="AH2540" s="25" t="str">
        <f t="shared" ca="1" si="7"/>
        <v>-</v>
      </c>
      <c r="AI2540" s="15">
        <f t="shared" ca="1" si="8"/>
        <v>15.652438224651462</v>
      </c>
      <c r="AJ2540" s="15">
        <f t="shared" ca="1" si="9"/>
        <v>15.790732349478608</v>
      </c>
      <c r="AK2540" s="17">
        <f t="shared" ca="1" si="10"/>
        <v>3.6499982449339385E-2</v>
      </c>
      <c r="AL2540" s="17">
        <f t="shared" ca="1" si="11"/>
        <v>3.4803601976713776E-2</v>
      </c>
      <c r="AM2540" s="26">
        <f t="shared" ca="1" si="12"/>
        <v>0</v>
      </c>
      <c r="AN2540" s="26">
        <f t="shared" ca="1" si="13"/>
        <v>1</v>
      </c>
      <c r="AO2540" s="25">
        <f t="shared" si="20"/>
        <v>0</v>
      </c>
      <c r="AP2540" s="26">
        <f t="shared" si="21"/>
        <v>0</v>
      </c>
      <c r="AQ2540" s="25">
        <f t="shared" si="22"/>
        <v>0</v>
      </c>
      <c r="AR2540" s="26">
        <f t="shared" si="23"/>
        <v>0</v>
      </c>
      <c r="AU2540">
        <f t="shared" si="121"/>
        <v>34850.001655</v>
      </c>
      <c r="AY2540">
        <v>1394</v>
      </c>
      <c r="AZ2540">
        <v>1564.9999999999998</v>
      </c>
      <c r="BA2540">
        <f t="shared" si="107"/>
        <v>15649.999999999998</v>
      </c>
      <c r="BL2540" s="90">
        <v>6.26</v>
      </c>
      <c r="BM2540">
        <f t="shared" si="108"/>
        <v>62.599999999999994</v>
      </c>
    </row>
    <row r="2541" spans="1:65" x14ac:dyDescent="0.2">
      <c r="A2541" s="44">
        <v>41758</v>
      </c>
      <c r="B2541" s="45">
        <v>15</v>
      </c>
      <c r="C2541" s="54">
        <v>15.7</v>
      </c>
      <c r="D2541" s="31">
        <f t="shared" si="14"/>
        <v>572.54301655483812</v>
      </c>
      <c r="E2541" s="31">
        <f t="shared" si="15"/>
        <v>276.33864802531139</v>
      </c>
      <c r="F2541" s="31">
        <f t="shared" si="0"/>
        <v>848.8816645801495</v>
      </c>
      <c r="G2541" s="31">
        <f t="shared" si="1"/>
        <v>15.227872813949151</v>
      </c>
      <c r="H2541" s="55">
        <f t="shared" si="2"/>
        <v>4.4585987261146487E-2</v>
      </c>
      <c r="I2541" s="88">
        <v>13.71</v>
      </c>
      <c r="J2541" s="67">
        <f t="shared" si="16"/>
        <v>0.98703645004001006</v>
      </c>
      <c r="K2541" s="72">
        <f t="shared" ca="1" si="83"/>
        <v>160.27913220221487</v>
      </c>
      <c r="L2541" s="31">
        <v>160.800003</v>
      </c>
      <c r="M2541" s="21">
        <f t="shared" ca="1" si="84"/>
        <v>-3.2392461944489898E-3</v>
      </c>
      <c r="N2541" s="72"/>
      <c r="O2541" s="16"/>
      <c r="P2541" s="21"/>
      <c r="Q2541" s="69">
        <f t="shared" si="17"/>
        <v>1.0129635499599898</v>
      </c>
      <c r="R2541" s="5">
        <f t="shared" ca="1" si="109"/>
        <v>33.6220004421616</v>
      </c>
      <c r="S2541" s="31">
        <v>32.790000999999997</v>
      </c>
      <c r="T2541" s="89">
        <f t="shared" ca="1" si="110"/>
        <v>2.53735717227213E-2</v>
      </c>
      <c r="U2541" s="5">
        <f t="shared" ca="1" si="122"/>
        <v>63.847629906586633</v>
      </c>
      <c r="V2541" s="90">
        <v>64.31</v>
      </c>
      <c r="W2541" s="87">
        <f t="shared" ca="1" si="123"/>
        <v>-7.1897075635728412E-3</v>
      </c>
      <c r="X2541" s="67">
        <f t="shared" si="18"/>
        <v>0.97407290008002023</v>
      </c>
      <c r="Y2541" s="72">
        <f t="shared" ca="1" si="124"/>
        <v>6848.7560503379927</v>
      </c>
      <c r="Z2541" s="90">
        <v>6730.0003200000001</v>
      </c>
      <c r="AA2541" s="89">
        <f t="shared" ca="1" si="125"/>
        <v>1.7645724322639059E-2</v>
      </c>
      <c r="AB2541" s="72"/>
      <c r="AC2541" s="90"/>
      <c r="AD2541" s="87"/>
      <c r="AE2541" s="1">
        <f t="shared" si="156"/>
        <v>16</v>
      </c>
      <c r="AH2541" s="25" t="str">
        <f t="shared" ca="1" si="7"/>
        <v>-</v>
      </c>
      <c r="AI2541" s="15">
        <f t="shared" ca="1" si="8"/>
        <v>15.623171708589934</v>
      </c>
      <c r="AJ2541" s="15">
        <f t="shared" ca="1" si="9"/>
        <v>15.786214339917349</v>
      </c>
      <c r="AK2541" s="17">
        <f t="shared" ca="1" si="10"/>
        <v>3.7181239931596922E-2</v>
      </c>
      <c r="AL2541" s="17">
        <f t="shared" ca="1" si="11"/>
        <v>3.4018797609106859E-2</v>
      </c>
      <c r="AM2541" s="26">
        <f t="shared" ca="1" si="12"/>
        <v>0</v>
      </c>
      <c r="AN2541" s="26">
        <f t="shared" ca="1" si="13"/>
        <v>1</v>
      </c>
      <c r="AO2541" s="25">
        <f t="shared" si="20"/>
        <v>0</v>
      </c>
      <c r="AP2541" s="26">
        <f t="shared" si="21"/>
        <v>0</v>
      </c>
      <c r="AQ2541" s="25">
        <f t="shared" si="22"/>
        <v>0</v>
      </c>
      <c r="AR2541" s="26">
        <f t="shared" si="23"/>
        <v>0</v>
      </c>
      <c r="AU2541">
        <f t="shared" si="121"/>
        <v>33650.001600000003</v>
      </c>
      <c r="AY2541">
        <v>1346</v>
      </c>
      <c r="AZ2541">
        <v>1530</v>
      </c>
      <c r="BA2541">
        <f t="shared" si="107"/>
        <v>15300</v>
      </c>
      <c r="BL2541" s="90">
        <v>6.12</v>
      </c>
      <c r="BM2541">
        <f t="shared" si="108"/>
        <v>61.2</v>
      </c>
    </row>
    <row r="2542" spans="1:65" x14ac:dyDescent="0.2">
      <c r="A2542" s="40">
        <v>41759</v>
      </c>
      <c r="B2542" s="13">
        <v>15</v>
      </c>
      <c r="C2542" s="14">
        <v>15.75</v>
      </c>
      <c r="D2542" s="31">
        <f t="shared" si="14"/>
        <v>536.7590780201607</v>
      </c>
      <c r="E2542" s="31">
        <f t="shared" si="15"/>
        <v>310.52712433232801</v>
      </c>
      <c r="F2542" s="16">
        <f t="shared" si="0"/>
        <v>847.28620235248877</v>
      </c>
      <c r="G2542" s="16">
        <f t="shared" si="1"/>
        <v>15.274872106500272</v>
      </c>
      <c r="H2542" s="17">
        <f t="shared" si="2"/>
        <v>4.7619047619047672E-2</v>
      </c>
      <c r="I2542" s="93">
        <v>13.41</v>
      </c>
      <c r="J2542" s="32">
        <f t="shared" si="16"/>
        <v>1.0012011110207575</v>
      </c>
      <c r="K2542" s="72">
        <f t="shared" ca="1" si="83"/>
        <v>160.46510312687312</v>
      </c>
      <c r="L2542" s="16">
        <v>161</v>
      </c>
      <c r="M2542" s="21">
        <f t="shared" ca="1" si="84"/>
        <v>-3.3223408268750472E-3</v>
      </c>
      <c r="N2542" s="72"/>
      <c r="O2542" s="16"/>
      <c r="P2542" s="21"/>
      <c r="Q2542" s="33">
        <f t="shared" si="17"/>
        <v>0.99879888897924263</v>
      </c>
      <c r="R2542" s="5">
        <f t="shared" ca="1" si="109"/>
        <v>33.580217720906347</v>
      </c>
      <c r="S2542" s="16">
        <v>32.759998000000003</v>
      </c>
      <c r="T2542" s="75">
        <f t="shared" ca="1" si="110"/>
        <v>2.5037233546422809E-2</v>
      </c>
      <c r="U2542" s="5">
        <f t="shared" ca="1" si="122"/>
        <v>63.768758588829847</v>
      </c>
      <c r="V2542" s="85">
        <v>64.22</v>
      </c>
      <c r="W2542" s="36">
        <f t="shared" ca="1" si="123"/>
        <v>-7.0264934782022998E-3</v>
      </c>
      <c r="X2542" s="32">
        <f t="shared" si="18"/>
        <v>1.0024022220415147</v>
      </c>
      <c r="Y2542" s="72">
        <f t="shared" ca="1" si="124"/>
        <v>6864.7564622339887</v>
      </c>
      <c r="Z2542" s="90">
        <v>6737.5003200000001</v>
      </c>
      <c r="AA2542" s="89">
        <f t="shared" ca="1" si="125"/>
        <v>1.8887738210005549E-2</v>
      </c>
      <c r="AB2542" s="72"/>
      <c r="AC2542" s="90"/>
      <c r="AD2542" s="36"/>
      <c r="AE2542">
        <f t="shared" si="156"/>
        <v>15</v>
      </c>
      <c r="AH2542" s="25" t="str">
        <f t="shared" ca="1" si="7"/>
        <v>-</v>
      </c>
      <c r="AI2542" s="15">
        <f t="shared" ca="1" si="8"/>
        <v>15.615113331155808</v>
      </c>
      <c r="AJ2542" s="15">
        <f t="shared" ca="1" si="9"/>
        <v>15.75338840881288</v>
      </c>
      <c r="AK2542" s="17">
        <f t="shared" ca="1" si="10"/>
        <v>3.8808599603120643E-2</v>
      </c>
      <c r="AL2542" s="17">
        <f t="shared" ca="1" si="11"/>
        <v>3.5041863085297338E-2</v>
      </c>
      <c r="AM2542" s="26">
        <f t="shared" ca="1" si="12"/>
        <v>0</v>
      </c>
      <c r="AN2542" s="26">
        <f t="shared" ca="1" si="13"/>
        <v>1</v>
      </c>
      <c r="AO2542" s="25">
        <f t="shared" si="20"/>
        <v>0</v>
      </c>
      <c r="AP2542" s="26">
        <f t="shared" si="21"/>
        <v>0</v>
      </c>
      <c r="AQ2542" s="25">
        <f t="shared" si="22"/>
        <v>0</v>
      </c>
      <c r="AR2542" s="26">
        <f t="shared" si="23"/>
        <v>0</v>
      </c>
      <c r="AU2542">
        <f t="shared" si="121"/>
        <v>33687.501600000003</v>
      </c>
      <c r="AY2542">
        <v>1347.5</v>
      </c>
      <c r="AZ2542">
        <v>1522.5</v>
      </c>
      <c r="BA2542">
        <f t="shared" si="107"/>
        <v>15225</v>
      </c>
      <c r="BL2542" s="90">
        <v>6.09</v>
      </c>
      <c r="BM2542">
        <f t="shared" si="108"/>
        <v>60.9</v>
      </c>
    </row>
    <row r="2543" spans="1:65" x14ac:dyDescent="0.2">
      <c r="A2543" s="40">
        <v>41760</v>
      </c>
      <c r="B2543" s="13">
        <v>14.9</v>
      </c>
      <c r="C2543" s="14">
        <v>15.75</v>
      </c>
      <c r="D2543" s="31">
        <f t="shared" si="14"/>
        <v>500.97513948548334</v>
      </c>
      <c r="E2543" s="31">
        <f t="shared" si="15"/>
        <v>344.60706579392553</v>
      </c>
      <c r="F2543" s="16">
        <f t="shared" si="0"/>
        <v>845.58220527940887</v>
      </c>
      <c r="G2543" s="16">
        <f t="shared" si="1"/>
        <v>15.246407485985408</v>
      </c>
      <c r="H2543" s="17">
        <f t="shared" si="2"/>
        <v>5.3968253968253999E-2</v>
      </c>
      <c r="I2543" s="93">
        <v>13.25</v>
      </c>
      <c r="J2543" s="32">
        <f t="shared" si="16"/>
        <v>0.99612913114202328</v>
      </c>
      <c r="K2543" s="72">
        <f t="shared" ca="1" si="83"/>
        <v>159.83744723827613</v>
      </c>
      <c r="L2543" s="16">
        <v>160.83999600000001</v>
      </c>
      <c r="M2543" s="21">
        <f t="shared" ca="1" si="84"/>
        <v>-6.2332055872712563E-3</v>
      </c>
      <c r="N2543" s="72"/>
      <c r="O2543" s="16"/>
      <c r="P2543" s="21"/>
      <c r="Q2543" s="33">
        <f t="shared" si="17"/>
        <v>1.0038708688579767</v>
      </c>
      <c r="R2543" s="5">
        <f t="shared" ca="1" si="109"/>
        <v>33.70879801723283</v>
      </c>
      <c r="S2543" s="16">
        <v>32.759998000000003</v>
      </c>
      <c r="T2543" s="75">
        <f t="shared" ca="1" si="110"/>
        <v>2.8962151256322632E-2</v>
      </c>
      <c r="U2543" s="5">
        <f t="shared" ca="1" si="122"/>
        <v>64.013407488788587</v>
      </c>
      <c r="V2543" s="85">
        <v>64.290000000000006</v>
      </c>
      <c r="W2543" s="36">
        <f t="shared" ca="1" si="123"/>
        <v>-4.302263356842727E-3</v>
      </c>
      <c r="X2543" s="32">
        <f t="shared" si="18"/>
        <v>0.99225826228404657</v>
      </c>
      <c r="Y2543" s="72">
        <f t="shared" ca="1" si="124"/>
        <v>6811.163024758408</v>
      </c>
      <c r="Z2543" s="90">
        <v>6740.0003200000001</v>
      </c>
      <c r="AA2543" s="89">
        <f t="shared" ca="1" si="125"/>
        <v>1.0558264299668153E-2</v>
      </c>
      <c r="AB2543" s="72"/>
      <c r="AC2543" s="90"/>
      <c r="AD2543" s="36"/>
      <c r="AE2543">
        <f t="shared" si="156"/>
        <v>14</v>
      </c>
      <c r="AH2543" s="25" t="str">
        <f t="shared" ca="1" si="7"/>
        <v>-</v>
      </c>
      <c r="AI2543" s="15">
        <f t="shared" ca="1" si="8"/>
        <v>15.62951565470731</v>
      </c>
      <c r="AJ2543" s="15">
        <f t="shared" ca="1" si="9"/>
        <v>15.751254089189931</v>
      </c>
      <c r="AK2543" s="17">
        <f t="shared" ca="1" si="10"/>
        <v>4.3583899315129217E-2</v>
      </c>
      <c r="AL2543" s="17">
        <f t="shared" ca="1" si="11"/>
        <v>3.6033926577360834E-2</v>
      </c>
      <c r="AM2543" s="26">
        <f t="shared" ca="1" si="12"/>
        <v>0</v>
      </c>
      <c r="AN2543" s="26">
        <f t="shared" ca="1" si="13"/>
        <v>1</v>
      </c>
      <c r="AO2543" s="25">
        <f t="shared" si="20"/>
        <v>0</v>
      </c>
      <c r="AP2543" s="26">
        <f t="shared" si="21"/>
        <v>0</v>
      </c>
      <c r="AQ2543" s="25">
        <f t="shared" si="22"/>
        <v>0</v>
      </c>
      <c r="AR2543" s="26">
        <f t="shared" si="23"/>
        <v>0</v>
      </c>
      <c r="AU2543">
        <f t="shared" si="121"/>
        <v>33700.001600000003</v>
      </c>
      <c r="AY2543">
        <v>1348</v>
      </c>
      <c r="AZ2543">
        <v>1522.5</v>
      </c>
      <c r="BA2543">
        <f t="shared" si="107"/>
        <v>15225</v>
      </c>
      <c r="BL2543" s="90">
        <v>6.09</v>
      </c>
      <c r="BM2543">
        <f t="shared" si="108"/>
        <v>60.9</v>
      </c>
    </row>
    <row r="2544" spans="1:65" x14ac:dyDescent="0.2">
      <c r="A2544" s="40">
        <v>41761</v>
      </c>
      <c r="B2544" s="13">
        <v>14.9</v>
      </c>
      <c r="C2544" s="14">
        <v>15.85</v>
      </c>
      <c r="D2544" s="31">
        <f t="shared" si="14"/>
        <v>465.19120095080598</v>
      </c>
      <c r="E2544" s="31">
        <f t="shared" si="15"/>
        <v>378.45980764577905</v>
      </c>
      <c r="F2544" s="16">
        <f t="shared" si="0"/>
        <v>843.65100859658503</v>
      </c>
      <c r="G2544" s="16">
        <f t="shared" si="1"/>
        <v>15.326167708685112</v>
      </c>
      <c r="H2544" s="17">
        <f t="shared" si="2"/>
        <v>5.9936908517350118E-2</v>
      </c>
      <c r="I2544" s="93">
        <v>12.91</v>
      </c>
      <c r="J2544" s="32">
        <f t="shared" si="16"/>
        <v>1.002935596805987</v>
      </c>
      <c r="K2544" s="72">
        <f t="shared" ca="1" si="83"/>
        <v>160.30013015633031</v>
      </c>
      <c r="L2544" s="16">
        <v>160</v>
      </c>
      <c r="M2544" s="21">
        <f t="shared" ca="1" si="84"/>
        <v>1.8758134770644475E-3</v>
      </c>
      <c r="N2544" s="72"/>
      <c r="O2544" s="16"/>
      <c r="P2544" s="21"/>
      <c r="Q2544" s="33">
        <f t="shared" si="17"/>
        <v>0.99706440319401313</v>
      </c>
      <c r="R2544" s="5">
        <f t="shared" ca="1" si="109"/>
        <v>33.608442435602043</v>
      </c>
      <c r="S2544" s="16">
        <v>32.909999999999997</v>
      </c>
      <c r="T2544" s="75">
        <f t="shared" ca="1" si="110"/>
        <v>2.1222802661867123E-2</v>
      </c>
      <c r="U2544" s="5">
        <f t="shared" ca="1" si="122"/>
        <v>63.823304840918908</v>
      </c>
      <c r="V2544" s="85">
        <v>64.650000000000006</v>
      </c>
      <c r="W2544" s="36">
        <f t="shared" ca="1" si="123"/>
        <v>-1.2787241439769489E-2</v>
      </c>
      <c r="X2544" s="32">
        <f t="shared" si="18"/>
        <v>1.0058711936119737</v>
      </c>
      <c r="Y2544" s="72">
        <f t="shared" ca="1" si="124"/>
        <v>6850.7017857975252</v>
      </c>
      <c r="Z2544" s="90">
        <v>6682.500317</v>
      </c>
      <c r="AA2544" s="89">
        <f t="shared" ca="1" si="125"/>
        <v>2.5170439329367141E-2</v>
      </c>
      <c r="AB2544" s="72"/>
      <c r="AC2544" s="90"/>
      <c r="AD2544" s="36"/>
      <c r="AE2544">
        <f t="shared" si="156"/>
        <v>13</v>
      </c>
      <c r="AH2544" s="25" t="str">
        <f t="shared" ca="1" si="7"/>
        <v>-</v>
      </c>
      <c r="AI2544" s="15">
        <f t="shared" ca="1" si="8"/>
        <v>15.640828947838795</v>
      </c>
      <c r="AJ2544" s="15">
        <f t="shared" ca="1" si="9"/>
        <v>15.749841043857339</v>
      </c>
      <c r="AK2544" s="17">
        <f t="shared" ca="1" si="10"/>
        <v>4.786206527258996E-2</v>
      </c>
      <c r="AL2544" s="17">
        <f t="shared" ca="1" si="11"/>
        <v>3.5936941288497809E-2</v>
      </c>
      <c r="AM2544" s="26">
        <f t="shared" ca="1" si="12"/>
        <v>0</v>
      </c>
      <c r="AN2544" s="26">
        <f t="shared" ca="1" si="13"/>
        <v>1</v>
      </c>
      <c r="AO2544" s="25">
        <f t="shared" si="20"/>
        <v>0</v>
      </c>
      <c r="AP2544" s="26">
        <f t="shared" si="21"/>
        <v>0</v>
      </c>
      <c r="AQ2544" s="25">
        <f t="shared" si="22"/>
        <v>0</v>
      </c>
      <c r="AR2544" s="26">
        <f t="shared" si="23"/>
        <v>0</v>
      </c>
      <c r="AU2544">
        <f t="shared" si="121"/>
        <v>33412.501584999998</v>
      </c>
      <c r="AY2544">
        <v>1336.5</v>
      </c>
      <c r="AZ2544">
        <v>1512.5</v>
      </c>
      <c r="BA2544">
        <f t="shared" si="107"/>
        <v>15125</v>
      </c>
      <c r="BL2544" s="90">
        <v>6.05</v>
      </c>
      <c r="BM2544">
        <f t="shared" si="108"/>
        <v>60.5</v>
      </c>
    </row>
    <row r="2545" spans="1:65" x14ac:dyDescent="0.2">
      <c r="A2545" s="44">
        <v>41764</v>
      </c>
      <c r="B2545" s="13">
        <v>14.6</v>
      </c>
      <c r="C2545" s="14">
        <v>15.6</v>
      </c>
      <c r="D2545" s="82">
        <f t="shared" si="14"/>
        <v>429.40726241612862</v>
      </c>
      <c r="E2545" s="82">
        <f t="shared" si="15"/>
        <v>412.09896753011299</v>
      </c>
      <c r="F2545" s="82">
        <f t="shared" si="0"/>
        <v>841.50622994624155</v>
      </c>
      <c r="G2545" s="82">
        <f t="shared" si="1"/>
        <v>15.089715884285775</v>
      </c>
      <c r="H2545" s="55">
        <f t="shared" si="2"/>
        <v>6.4102564102564097E-2</v>
      </c>
      <c r="I2545" s="82">
        <v>13.29</v>
      </c>
      <c r="J2545" s="67">
        <f t="shared" si="16"/>
        <v>0.98206898275062338</v>
      </c>
      <c r="K2545" s="72">
        <f t="shared" ca="1" si="83"/>
        <v>157.41936782358025</v>
      </c>
      <c r="L2545" s="82">
        <v>158.240005</v>
      </c>
      <c r="M2545" s="21">
        <f t="shared" ca="1" si="84"/>
        <v>-5.1860285041052121E-3</v>
      </c>
      <c r="N2545" s="72"/>
      <c r="O2545" s="16"/>
      <c r="P2545" s="21"/>
      <c r="Q2545" s="69">
        <f t="shared" si="17"/>
        <v>1.0179310172493765</v>
      </c>
      <c r="R2545" s="5">
        <f t="shared" ca="1" si="109"/>
        <v>34.209650808208259</v>
      </c>
      <c r="S2545" s="82">
        <v>33.270000000000003</v>
      </c>
      <c r="T2545" s="21">
        <f t="shared" ca="1" si="110"/>
        <v>2.8243186300218097E-2</v>
      </c>
      <c r="U2545" s="5">
        <f t="shared" ca="1" si="122"/>
        <v>64.965497422831632</v>
      </c>
      <c r="V2545" s="56">
        <v>65.3</v>
      </c>
      <c r="W2545" s="55">
        <f t="shared" ca="1" si="123"/>
        <v>-5.122550952042346E-3</v>
      </c>
      <c r="X2545" s="67">
        <f t="shared" si="18"/>
        <v>0.96413796550124675</v>
      </c>
      <c r="Y2545" s="72">
        <f t="shared" ca="1" si="124"/>
        <v>6604.5869848640959</v>
      </c>
      <c r="Z2545" s="56">
        <v>6518.7503100000004</v>
      </c>
      <c r="AA2545" s="21">
        <f t="shared" ca="1" si="125"/>
        <v>1.3167658029855662E-2</v>
      </c>
      <c r="AB2545" s="72"/>
      <c r="AC2545" s="56"/>
      <c r="AD2545" s="55"/>
      <c r="AE2545" s="30">
        <f t="shared" si="156"/>
        <v>12</v>
      </c>
      <c r="AH2545" s="25" t="str">
        <f t="shared" ca="1" si="7"/>
        <v>-</v>
      </c>
      <c r="AI2545" s="15">
        <f t="shared" ca="1" si="8"/>
        <v>15.645887141912954</v>
      </c>
      <c r="AJ2545" s="15">
        <f t="shared" ca="1" si="9"/>
        <v>15.743823393005053</v>
      </c>
      <c r="AK2545" s="17">
        <f t="shared" ca="1" si="10"/>
        <v>5.2372986450177815E-2</v>
      </c>
      <c r="AL2545" s="17">
        <f t="shared" ca="1" si="11"/>
        <v>3.8404890006446528E-2</v>
      </c>
      <c r="AM2545" s="26">
        <f t="shared" ca="1" si="12"/>
        <v>0</v>
      </c>
      <c r="AN2545" s="26">
        <f t="shared" ca="1" si="13"/>
        <v>1</v>
      </c>
      <c r="AO2545" s="25">
        <f t="shared" si="20"/>
        <v>0</v>
      </c>
      <c r="AP2545" s="26">
        <f t="shared" si="21"/>
        <v>0</v>
      </c>
      <c r="AQ2545" s="25">
        <f t="shared" si="22"/>
        <v>0</v>
      </c>
      <c r="AR2545" s="26">
        <f t="shared" si="23"/>
        <v>0</v>
      </c>
      <c r="AU2545">
        <f t="shared" si="121"/>
        <v>32593.751550000001</v>
      </c>
      <c r="AY2545">
        <v>1303.75</v>
      </c>
      <c r="AZ2545">
        <v>1482.5</v>
      </c>
      <c r="BA2545">
        <f t="shared" si="107"/>
        <v>14825</v>
      </c>
      <c r="BL2545" s="56">
        <v>5.93</v>
      </c>
      <c r="BM2545">
        <f t="shared" si="108"/>
        <v>59.3</v>
      </c>
    </row>
    <row r="2546" spans="1:65" x14ac:dyDescent="0.2">
      <c r="A2546" s="40">
        <v>41765</v>
      </c>
      <c r="B2546" s="13">
        <v>14.75</v>
      </c>
      <c r="C2546" s="14">
        <v>15.8</v>
      </c>
      <c r="D2546" s="31">
        <f t="shared" si="14"/>
        <v>393.62332388145126</v>
      </c>
      <c r="E2546" s="31">
        <f t="shared" si="15"/>
        <v>445.58906385102898</v>
      </c>
      <c r="F2546" s="16">
        <f t="shared" si="0"/>
        <v>839.21238773248024</v>
      </c>
      <c r="G2546" s="16">
        <f t="shared" si="1"/>
        <v>15.307509069078144</v>
      </c>
      <c r="H2546" s="17">
        <f t="shared" si="2"/>
        <v>6.6455696202531667E-2</v>
      </c>
      <c r="I2546" s="93">
        <v>13.8</v>
      </c>
      <c r="J2546" s="32">
        <f t="shared" si="16"/>
        <v>1.0116679998511979</v>
      </c>
      <c r="K2546" s="72">
        <f t="shared" ca="1" si="83"/>
        <v>159.24964443032997</v>
      </c>
      <c r="L2546" s="16">
        <v>159.320007</v>
      </c>
      <c r="M2546" s="21">
        <f t="shared" ca="1" si="84"/>
        <v>-4.4164302396772117E-4</v>
      </c>
      <c r="N2546" s="72"/>
      <c r="O2546" s="16"/>
      <c r="P2546" s="21"/>
      <c r="Q2546" s="33">
        <f t="shared" si="17"/>
        <v>0.98833200014880207</v>
      </c>
      <c r="R2546" s="5">
        <f t="shared" ca="1" si="109"/>
        <v>33.809084107014442</v>
      </c>
      <c r="S2546" s="16">
        <v>33.049999</v>
      </c>
      <c r="T2546" s="75">
        <f t="shared" ca="1" si="110"/>
        <v>2.2967780029719286E-2</v>
      </c>
      <c r="U2546" s="5">
        <f t="shared" ca="1" si="122"/>
        <v>64.205281837668053</v>
      </c>
      <c r="V2546" s="85">
        <v>64.72</v>
      </c>
      <c r="W2546" s="36">
        <f t="shared" ca="1" si="123"/>
        <v>-7.953000036031296E-3</v>
      </c>
      <c r="X2546" s="32">
        <f t="shared" si="18"/>
        <v>1.0233359997023959</v>
      </c>
      <c r="Y2546" s="72">
        <f t="shared" ca="1" si="124"/>
        <v>6758.2668128106643</v>
      </c>
      <c r="Z2546" s="90">
        <v>6600.0003129999996</v>
      </c>
      <c r="AA2546" s="89">
        <f t="shared" ca="1" si="125"/>
        <v>2.3979771561363071E-2</v>
      </c>
      <c r="AB2546" s="72"/>
      <c r="AC2546" s="90"/>
      <c r="AD2546" s="36"/>
      <c r="AE2546">
        <f t="shared" si="156"/>
        <v>11</v>
      </c>
      <c r="AH2546" s="25" t="str">
        <f t="shared" ca="1" si="7"/>
        <v>-</v>
      </c>
      <c r="AI2546" s="15">
        <f t="shared" ca="1" si="8"/>
        <v>15.641568490251174</v>
      </c>
      <c r="AJ2546" s="15">
        <f t="shared" ca="1" si="9"/>
        <v>15.733787777796479</v>
      </c>
      <c r="AK2546" s="17">
        <f t="shared" ca="1" si="10"/>
        <v>5.6111409611815675E-2</v>
      </c>
      <c r="AL2546" s="17">
        <f t="shared" ca="1" si="11"/>
        <v>4.3309121769855519E-2</v>
      </c>
      <c r="AM2546" s="26">
        <f t="shared" ca="1" si="12"/>
        <v>0</v>
      </c>
      <c r="AN2546" s="26">
        <f t="shared" ca="1" si="13"/>
        <v>1</v>
      </c>
      <c r="AO2546" s="25">
        <f t="shared" si="20"/>
        <v>0</v>
      </c>
      <c r="AP2546" s="26">
        <f t="shared" si="21"/>
        <v>0</v>
      </c>
      <c r="AQ2546" s="25">
        <f t="shared" si="22"/>
        <v>0</v>
      </c>
      <c r="AR2546" s="26">
        <f t="shared" si="23"/>
        <v>0</v>
      </c>
      <c r="AU2546">
        <f t="shared" si="121"/>
        <v>33000.001564999999</v>
      </c>
      <c r="AY2546">
        <v>1320</v>
      </c>
      <c r="AZ2546">
        <v>1487.5</v>
      </c>
      <c r="BA2546">
        <f t="shared" si="107"/>
        <v>14875</v>
      </c>
      <c r="BL2546" s="90">
        <v>5.95</v>
      </c>
      <c r="BM2546">
        <f t="shared" si="108"/>
        <v>59.5</v>
      </c>
    </row>
    <row r="2547" spans="1:65" x14ac:dyDescent="0.2">
      <c r="A2547" s="40">
        <v>41766</v>
      </c>
      <c r="B2547" s="13">
        <v>14.4</v>
      </c>
      <c r="C2547" s="14">
        <v>15.45</v>
      </c>
      <c r="D2547" s="31">
        <f t="shared" si="14"/>
        <v>357.83938534677384</v>
      </c>
      <c r="E2547" s="31">
        <f t="shared" si="15"/>
        <v>478.99495583751576</v>
      </c>
      <c r="F2547" s="16">
        <f t="shared" si="0"/>
        <v>836.83434118428954</v>
      </c>
      <c r="G2547" s="16">
        <f t="shared" si="1"/>
        <v>15.001008681022368</v>
      </c>
      <c r="H2547" s="17">
        <f t="shared" si="2"/>
        <v>6.7961165048543659E-2</v>
      </c>
      <c r="I2547" s="93">
        <v>13.4</v>
      </c>
      <c r="J2547" s="32">
        <f t="shared" si="16"/>
        <v>0.97720019529187763</v>
      </c>
      <c r="K2547" s="72">
        <f t="shared" ca="1" si="83"/>
        <v>155.61243937149652</v>
      </c>
      <c r="L2547" s="16">
        <v>156.199997</v>
      </c>
      <c r="M2547" s="21">
        <f t="shared" ca="1" si="84"/>
        <v>-3.7615725978757566E-3</v>
      </c>
      <c r="N2547" s="72"/>
      <c r="O2547" s="16"/>
      <c r="P2547" s="21"/>
      <c r="Q2547" s="33">
        <f t="shared" si="17"/>
        <v>1.0227998047081224</v>
      </c>
      <c r="R2547" s="5">
        <f t="shared" ca="1" si="109"/>
        <v>34.578484067834999</v>
      </c>
      <c r="S2547" s="16">
        <v>33.619999</v>
      </c>
      <c r="T2547" s="75">
        <f t="shared" ca="1" si="110"/>
        <v>2.8509372288648773E-2</v>
      </c>
      <c r="U2547" s="5">
        <f t="shared" ca="1" si="122"/>
        <v>65.666901512999743</v>
      </c>
      <c r="V2547" s="85">
        <v>66.08</v>
      </c>
      <c r="W2547" s="36">
        <f t="shared" ca="1" si="123"/>
        <v>-6.2514904207060379E-3</v>
      </c>
      <c r="X2547" s="32">
        <f t="shared" si="18"/>
        <v>0.95440039058375514</v>
      </c>
      <c r="Y2547" s="72">
        <f t="shared" ca="1" si="124"/>
        <v>6449.6679850405671</v>
      </c>
      <c r="Z2547" s="90">
        <v>6348.7503020000004</v>
      </c>
      <c r="AA2547" s="89">
        <f t="shared" ca="1" si="125"/>
        <v>1.5895676824583163E-2</v>
      </c>
      <c r="AB2547" s="72"/>
      <c r="AC2547" s="90"/>
      <c r="AD2547" s="36"/>
      <c r="AE2547">
        <f t="shared" si="156"/>
        <v>10</v>
      </c>
      <c r="AH2547" s="25" t="str">
        <f t="shared" ca="1" si="7"/>
        <v>-</v>
      </c>
      <c r="AI2547" s="15">
        <f t="shared" ca="1" si="8"/>
        <v>15.602163776911539</v>
      </c>
      <c r="AJ2547" s="15">
        <f t="shared" ca="1" si="9"/>
        <v>15.71656268629423</v>
      </c>
      <c r="AK2547" s="17">
        <f t="shared" ca="1" si="10"/>
        <v>6.0007272576381866E-2</v>
      </c>
      <c r="AL2547" s="17">
        <f t="shared" ca="1" si="11"/>
        <v>4.5867505396200312E-2</v>
      </c>
      <c r="AM2547" s="26">
        <f t="shared" ca="1" si="12"/>
        <v>0</v>
      </c>
      <c r="AN2547" s="26">
        <f t="shared" ca="1" si="13"/>
        <v>1</v>
      </c>
      <c r="AO2547" s="25">
        <f t="shared" si="20"/>
        <v>0</v>
      </c>
      <c r="AP2547" s="26">
        <f t="shared" si="21"/>
        <v>0</v>
      </c>
      <c r="AQ2547" s="25">
        <f t="shared" si="22"/>
        <v>0</v>
      </c>
      <c r="AR2547" s="26">
        <f t="shared" si="23"/>
        <v>0</v>
      </c>
      <c r="AU2547">
        <f t="shared" si="121"/>
        <v>31743.751510000002</v>
      </c>
      <c r="AY2547">
        <v>1269.75</v>
      </c>
      <c r="AZ2547">
        <v>1420</v>
      </c>
      <c r="BA2547">
        <f t="shared" si="107"/>
        <v>14200</v>
      </c>
      <c r="BL2547" s="90">
        <v>5.68</v>
      </c>
      <c r="BM2547">
        <f t="shared" si="108"/>
        <v>56.8</v>
      </c>
    </row>
    <row r="2548" spans="1:65" x14ac:dyDescent="0.2">
      <c r="A2548" s="40">
        <v>41767</v>
      </c>
      <c r="B2548" s="13">
        <v>14.45</v>
      </c>
      <c r="C2548" s="14">
        <v>15.45</v>
      </c>
      <c r="D2548" s="31">
        <f t="shared" si="14"/>
        <v>322.05544681209648</v>
      </c>
      <c r="E2548" s="31">
        <f t="shared" si="15"/>
        <v>512.34697621935095</v>
      </c>
      <c r="F2548" s="16">
        <f t="shared" si="0"/>
        <v>834.40242303144737</v>
      </c>
      <c r="G2548" s="16">
        <f t="shared" si="1"/>
        <v>15.064028629444719</v>
      </c>
      <c r="H2548" s="17">
        <f t="shared" si="2"/>
        <v>6.4724919093851141E-2</v>
      </c>
      <c r="I2548" s="93">
        <v>13.43</v>
      </c>
      <c r="J2548" s="32">
        <f t="shared" si="16"/>
        <v>1.0012827460811609</v>
      </c>
      <c r="K2548" s="72">
        <f t="shared" ca="1" si="83"/>
        <v>155.80569847318864</v>
      </c>
      <c r="L2548" s="16">
        <v>156.479996</v>
      </c>
      <c r="M2548" s="21">
        <f t="shared" ca="1" si="84"/>
        <v>-4.3091611966257866E-3</v>
      </c>
      <c r="N2548" s="72"/>
      <c r="O2548" s="16"/>
      <c r="P2548" s="21"/>
      <c r="Q2548" s="33">
        <f t="shared" si="17"/>
        <v>0.99871725391883925</v>
      </c>
      <c r="R2548" s="5">
        <f t="shared" ca="1" si="109"/>
        <v>34.53269000652449</v>
      </c>
      <c r="S2548" s="16">
        <v>33.610000999999997</v>
      </c>
      <c r="T2548" s="75">
        <f t="shared" ca="1" si="110"/>
        <v>2.7452811040514193E-2</v>
      </c>
      <c r="U2548" s="5">
        <f t="shared" ca="1" si="122"/>
        <v>65.580422301379528</v>
      </c>
      <c r="V2548" s="85">
        <v>65.89</v>
      </c>
      <c r="W2548" s="36">
        <f t="shared" ca="1" si="123"/>
        <v>-4.6984018609875942E-3</v>
      </c>
      <c r="X2548" s="32">
        <f t="shared" si="18"/>
        <v>1.0025654921623215</v>
      </c>
      <c r="Y2548" s="72">
        <f t="shared" ca="1" si="124"/>
        <v>6465.7889958865908</v>
      </c>
      <c r="Z2548" s="90">
        <v>6380.0003029999998</v>
      </c>
      <c r="AA2548" s="89">
        <f t="shared" ca="1" si="125"/>
        <v>1.3446502948636457E-2</v>
      </c>
      <c r="AB2548" s="72"/>
      <c r="AC2548" s="90"/>
      <c r="AD2548" s="36"/>
      <c r="AE2548">
        <f t="shared" si="156"/>
        <v>9</v>
      </c>
      <c r="AH2548" s="25" t="str">
        <f t="shared" ca="1" si="7"/>
        <v>-</v>
      </c>
      <c r="AI2548" s="15">
        <f t="shared" ca="1" si="8"/>
        <v>15.577910979385646</v>
      </c>
      <c r="AJ2548" s="15">
        <f t="shared" ca="1" si="9"/>
        <v>15.694893806851111</v>
      </c>
      <c r="AK2548" s="17">
        <f t="shared" ca="1" si="10"/>
        <v>6.2858251155515785E-2</v>
      </c>
      <c r="AL2548" s="17">
        <f t="shared" ca="1" si="11"/>
        <v>4.6683329556891237E-2</v>
      </c>
      <c r="AM2548" s="26">
        <f t="shared" ca="1" si="12"/>
        <v>0</v>
      </c>
      <c r="AN2548" s="26">
        <f t="shared" ca="1" si="13"/>
        <v>1</v>
      </c>
      <c r="AO2548" s="25">
        <f t="shared" si="20"/>
        <v>0</v>
      </c>
      <c r="AP2548" s="26">
        <f t="shared" si="21"/>
        <v>0</v>
      </c>
      <c r="AQ2548" s="25">
        <f t="shared" si="22"/>
        <v>0</v>
      </c>
      <c r="AR2548" s="26">
        <f t="shared" si="23"/>
        <v>0</v>
      </c>
      <c r="AU2548">
        <f t="shared" si="121"/>
        <v>31900.001515</v>
      </c>
      <c r="AY2548">
        <v>1276</v>
      </c>
      <c r="AZ2548">
        <v>1435.0000000000002</v>
      </c>
      <c r="BA2548">
        <f t="shared" si="107"/>
        <v>14350.000000000002</v>
      </c>
      <c r="BL2548" s="90">
        <v>5.74</v>
      </c>
      <c r="BM2548">
        <f t="shared" si="108"/>
        <v>57.400000000000006</v>
      </c>
    </row>
    <row r="2549" spans="1:65" x14ac:dyDescent="0.2">
      <c r="A2549" s="40">
        <v>41768</v>
      </c>
      <c r="B2549" s="45">
        <v>14.05</v>
      </c>
      <c r="C2549" s="54">
        <v>15.2</v>
      </c>
      <c r="D2549" s="31">
        <f t="shared" si="14"/>
        <v>286.27150827741912</v>
      </c>
      <c r="E2549" s="31">
        <f t="shared" si="15"/>
        <v>545.81480222751202</v>
      </c>
      <c r="F2549" s="16">
        <f t="shared" si="0"/>
        <v>832.08631050493113</v>
      </c>
      <c r="G2549" s="16">
        <f t="shared" si="1"/>
        <v>14.804353261959978</v>
      </c>
      <c r="H2549" s="17">
        <f t="shared" si="2"/>
        <v>7.5657894736842035E-2</v>
      </c>
      <c r="I2549" s="88">
        <v>12.92</v>
      </c>
      <c r="J2549" s="32">
        <f t="shared" si="16"/>
        <v>0.98003396612464422</v>
      </c>
      <c r="K2549" s="72">
        <f t="shared" ca="1" si="83"/>
        <v>152.68865155534579</v>
      </c>
      <c r="L2549" s="31">
        <v>153.08000200000001</v>
      </c>
      <c r="M2549" s="21">
        <f t="shared" ca="1" si="84"/>
        <v>-2.55650927319835E-3</v>
      </c>
      <c r="N2549" s="72"/>
      <c r="O2549" s="16"/>
      <c r="P2549" s="21"/>
      <c r="Q2549" s="33">
        <f t="shared" si="17"/>
        <v>1.0199660338753558</v>
      </c>
      <c r="R2549" s="5">
        <f t="shared" ca="1" si="109"/>
        <v>35.220703555688267</v>
      </c>
      <c r="S2549" s="31">
        <v>34.32</v>
      </c>
      <c r="T2549" s="75">
        <f t="shared" ca="1" si="110"/>
        <v>2.6244276098142977E-2</v>
      </c>
      <c r="U2549" s="5">
        <f t="shared" ca="1" si="122"/>
        <v>66.887513233210058</v>
      </c>
      <c r="V2549" s="90">
        <v>67.349999999999994</v>
      </c>
      <c r="W2549" s="36">
        <f t="shared" ca="1" si="123"/>
        <v>-6.8669156167770846E-3</v>
      </c>
      <c r="X2549" s="32">
        <f t="shared" si="18"/>
        <v>0.96006793224928844</v>
      </c>
      <c r="Y2549" s="72">
        <f t="shared" ca="1" si="124"/>
        <v>6207.1881302744196</v>
      </c>
      <c r="Z2549" s="90">
        <v>6097.5002899999999</v>
      </c>
      <c r="AA2549" s="89">
        <f t="shared" ca="1" si="125"/>
        <v>1.798898483929709E-2</v>
      </c>
      <c r="AB2549" s="72"/>
      <c r="AC2549" s="90"/>
      <c r="AD2549" s="36"/>
      <c r="AE2549">
        <f t="shared" si="156"/>
        <v>8</v>
      </c>
      <c r="AH2549" s="25" t="str">
        <f t="shared" ca="1" si="7"/>
        <v>-</v>
      </c>
      <c r="AI2549" s="15">
        <f t="shared" ca="1" si="8"/>
        <v>15.55828652011043</v>
      </c>
      <c r="AJ2549" s="15">
        <f t="shared" ca="1" si="9"/>
        <v>15.670359872603138</v>
      </c>
      <c r="AK2549" s="17">
        <f t="shared" ca="1" si="10"/>
        <v>6.6473191283613786E-2</v>
      </c>
      <c r="AL2549" s="17">
        <f t="shared" ca="1" si="11"/>
        <v>4.9691764491705329E-2</v>
      </c>
      <c r="AM2549" s="26">
        <f t="shared" ca="1" si="12"/>
        <v>0</v>
      </c>
      <c r="AN2549" s="26">
        <f t="shared" ca="1" si="13"/>
        <v>1</v>
      </c>
      <c r="AO2549" s="25">
        <f t="shared" si="20"/>
        <v>0</v>
      </c>
      <c r="AP2549" s="26">
        <f t="shared" si="21"/>
        <v>0</v>
      </c>
      <c r="AQ2549" s="25">
        <f t="shared" si="22"/>
        <v>0</v>
      </c>
      <c r="AR2549" s="26">
        <f t="shared" si="23"/>
        <v>0</v>
      </c>
      <c r="AU2549">
        <f t="shared" si="121"/>
        <v>30487.50145</v>
      </c>
      <c r="AY2549">
        <v>1219.5</v>
      </c>
      <c r="AZ2549">
        <v>1385</v>
      </c>
      <c r="BA2549">
        <f t="shared" si="107"/>
        <v>13850</v>
      </c>
      <c r="BL2549" s="90">
        <v>5.54</v>
      </c>
      <c r="BM2549">
        <f t="shared" si="108"/>
        <v>55.4</v>
      </c>
    </row>
    <row r="2550" spans="1:65" x14ac:dyDescent="0.2">
      <c r="A2550" s="40">
        <v>41771</v>
      </c>
      <c r="B2550" s="13">
        <v>13.5</v>
      </c>
      <c r="C2550" s="14">
        <v>14.8</v>
      </c>
      <c r="D2550" s="31">
        <f t="shared" si="14"/>
        <v>250.48756974274173</v>
      </c>
      <c r="E2550" s="31">
        <f t="shared" si="15"/>
        <v>578.8914033072632</v>
      </c>
      <c r="F2550" s="16">
        <f t="shared" si="0"/>
        <v>829.3789730500049</v>
      </c>
      <c r="G2550" s="16">
        <f t="shared" si="1"/>
        <v>14.407376300525128</v>
      </c>
      <c r="H2550" s="17">
        <f t="shared" si="2"/>
        <v>8.7837837837837829E-2</v>
      </c>
      <c r="I2550" s="93">
        <v>12.23</v>
      </c>
      <c r="J2550" s="32">
        <f t="shared" si="16"/>
        <v>0.97001869268816421</v>
      </c>
      <c r="K2550" s="72">
        <f t="shared" ca="1" si="83"/>
        <v>148.10480798761751</v>
      </c>
      <c r="L2550" s="16">
        <v>148.520004</v>
      </c>
      <c r="M2550" s="21">
        <f t="shared" ca="1" si="84"/>
        <v>-2.7955561621348657E-3</v>
      </c>
      <c r="N2550" s="72"/>
      <c r="O2550" s="16"/>
      <c r="P2550" s="21"/>
      <c r="Q2550" s="33">
        <f t="shared" si="17"/>
        <v>1.0299813073118358</v>
      </c>
      <c r="R2550" s="5">
        <f t="shared" ca="1" si="109"/>
        <v>36.275155054524134</v>
      </c>
      <c r="S2550" s="16">
        <v>35.349997999999999</v>
      </c>
      <c r="T2550" s="75">
        <f t="shared" ca="1" si="110"/>
        <v>2.6171346728906038E-2</v>
      </c>
      <c r="U2550" s="5">
        <f t="shared" ca="1" si="122"/>
        <v>68.890529744894479</v>
      </c>
      <c r="V2550" s="85">
        <v>69.290000000000006</v>
      </c>
      <c r="W2550" s="36">
        <f t="shared" ca="1" si="123"/>
        <v>-5.7651934637830407E-3</v>
      </c>
      <c r="X2550" s="32">
        <f t="shared" si="18"/>
        <v>0.94003738537632853</v>
      </c>
      <c r="Y2550" s="72">
        <f t="shared" ca="1" si="124"/>
        <v>5834.6048816391967</v>
      </c>
      <c r="Z2550" s="90">
        <v>5731.2502720000002</v>
      </c>
      <c r="AA2550" s="89">
        <f t="shared" ca="1" si="125"/>
        <v>1.8033518819468592E-2</v>
      </c>
      <c r="AB2550" s="72"/>
      <c r="AC2550" s="90"/>
      <c r="AD2550" s="36"/>
      <c r="AE2550">
        <f t="shared" si="156"/>
        <v>7</v>
      </c>
      <c r="AH2550" s="25" t="str">
        <f t="shared" ca="1" si="7"/>
        <v>-</v>
      </c>
      <c r="AI2550" s="15">
        <f t="shared" ca="1" si="8"/>
        <v>15.474299787132352</v>
      </c>
      <c r="AJ2550" s="15">
        <f t="shared" ca="1" si="9"/>
        <v>15.616881245786674</v>
      </c>
      <c r="AK2550" s="17">
        <f t="shared" ca="1" si="10"/>
        <v>7.1123346170361743E-2</v>
      </c>
      <c r="AL2550" s="17">
        <f t="shared" ca="1" si="11"/>
        <v>5.3240635567750313E-2</v>
      </c>
      <c r="AM2550" s="26">
        <f t="shared" ca="1" si="12"/>
        <v>0</v>
      </c>
      <c r="AN2550" s="26">
        <f t="shared" ca="1" si="13"/>
        <v>1</v>
      </c>
      <c r="AO2550" s="25">
        <f t="shared" si="20"/>
        <v>0</v>
      </c>
      <c r="AP2550" s="26">
        <f t="shared" si="21"/>
        <v>0</v>
      </c>
      <c r="AQ2550" s="25">
        <f t="shared" si="22"/>
        <v>0</v>
      </c>
      <c r="AR2550" s="26">
        <f t="shared" si="23"/>
        <v>0</v>
      </c>
      <c r="AU2550">
        <f t="shared" si="121"/>
        <v>28656.251360000002</v>
      </c>
      <c r="AY2550">
        <v>1146.25</v>
      </c>
      <c r="AZ2550">
        <v>1300</v>
      </c>
      <c r="BA2550">
        <f t="shared" si="107"/>
        <v>13000</v>
      </c>
      <c r="BL2550" s="90">
        <v>5.2</v>
      </c>
      <c r="BM2550">
        <f t="shared" si="108"/>
        <v>52</v>
      </c>
    </row>
    <row r="2551" spans="1:65" x14ac:dyDescent="0.2">
      <c r="A2551" s="40">
        <v>41772</v>
      </c>
      <c r="B2551" s="13">
        <v>13.5</v>
      </c>
      <c r="C2551" s="14">
        <v>14.85</v>
      </c>
      <c r="D2551" s="31">
        <f t="shared" si="14"/>
        <v>214.70363120806434</v>
      </c>
      <c r="E2551" s="31">
        <f t="shared" si="15"/>
        <v>611.53215805173249</v>
      </c>
      <c r="F2551" s="16">
        <f t="shared" si="0"/>
        <v>826.23578925979677</v>
      </c>
      <c r="G2551" s="16">
        <f t="shared" si="1"/>
        <v>14.499192269448221</v>
      </c>
      <c r="H2551" s="17">
        <f t="shared" si="2"/>
        <v>9.0909090909090939E-2</v>
      </c>
      <c r="I2551" s="93">
        <v>12.13</v>
      </c>
      <c r="J2551" s="32">
        <f t="shared" si="16"/>
        <v>1.002558888626514</v>
      </c>
      <c r="K2551" s="72">
        <f t="shared" ca="1" si="83"/>
        <v>148.4777383096496</v>
      </c>
      <c r="L2551" s="16">
        <v>148.96000699999999</v>
      </c>
      <c r="M2551" s="21">
        <f t="shared" ca="1" si="84"/>
        <v>-3.2375716144427613E-3</v>
      </c>
      <c r="N2551" s="72"/>
      <c r="O2551" s="16"/>
      <c r="P2551" s="21"/>
      <c r="Q2551" s="33">
        <f t="shared" si="17"/>
        <v>0.9974411113734859</v>
      </c>
      <c r="R2551" s="5">
        <f t="shared" ca="1" si="109"/>
        <v>36.180823664509148</v>
      </c>
      <c r="S2551" s="16">
        <v>35.259998000000003</v>
      </c>
      <c r="T2551" s="75">
        <f t="shared" ca="1" si="110"/>
        <v>2.6115306770838308E-2</v>
      </c>
      <c r="U2551" s="5">
        <f t="shared" ca="1" si="122"/>
        <v>68.711894089849238</v>
      </c>
      <c r="V2551" s="85">
        <v>69.13</v>
      </c>
      <c r="W2551" s="36">
        <f t="shared" ca="1" si="123"/>
        <v>-6.0481109525641133E-3</v>
      </c>
      <c r="X2551" s="32">
        <f t="shared" si="18"/>
        <v>1.0051177772530282</v>
      </c>
      <c r="Y2551" s="72">
        <f t="shared" ca="1" si="124"/>
        <v>5864.0791309796323</v>
      </c>
      <c r="Z2551" s="90">
        <v>5761.250274</v>
      </c>
      <c r="AA2551" s="89">
        <f t="shared" ca="1" si="125"/>
        <v>1.7848357923919672E-2</v>
      </c>
      <c r="AB2551" s="72"/>
      <c r="AC2551" s="90"/>
      <c r="AD2551" s="36"/>
      <c r="AE2551">
        <f t="shared" si="156"/>
        <v>6</v>
      </c>
      <c r="AH2551" s="25" t="str">
        <f t="shared" ca="1" si="7"/>
        <v>-</v>
      </c>
      <c r="AI2551" s="15">
        <f t="shared" ca="1" si="8"/>
        <v>15.370469689223899</v>
      </c>
      <c r="AJ2551" s="15">
        <f t="shared" ca="1" si="9"/>
        <v>15.551870225226294</v>
      </c>
      <c r="AK2551" s="17">
        <f t="shared" ca="1" si="10"/>
        <v>7.5591100638116207E-2</v>
      </c>
      <c r="AL2551" s="17">
        <f t="shared" ca="1" si="11"/>
        <v>5.6391301101593419E-2</v>
      </c>
      <c r="AM2551" s="26">
        <f t="shared" ca="1" si="12"/>
        <v>0</v>
      </c>
      <c r="AN2551" s="26">
        <f t="shared" ca="1" si="13"/>
        <v>1</v>
      </c>
      <c r="AO2551" s="25">
        <f t="shared" si="20"/>
        <v>0</v>
      </c>
      <c r="AP2551" s="26">
        <f t="shared" si="21"/>
        <v>0</v>
      </c>
      <c r="AQ2551" s="25">
        <f t="shared" si="22"/>
        <v>0</v>
      </c>
      <c r="AR2551" s="26">
        <f t="shared" si="23"/>
        <v>1</v>
      </c>
      <c r="AU2551">
        <f t="shared" si="121"/>
        <v>28806.251369999998</v>
      </c>
      <c r="AY2551">
        <v>1152.25</v>
      </c>
      <c r="AZ2551">
        <v>1305</v>
      </c>
      <c r="BA2551">
        <f t="shared" si="107"/>
        <v>13050</v>
      </c>
      <c r="BL2551" s="90">
        <v>5.22</v>
      </c>
      <c r="BM2551">
        <f t="shared" si="108"/>
        <v>52.199999999999996</v>
      </c>
    </row>
    <row r="2552" spans="1:65" x14ac:dyDescent="0.2">
      <c r="A2552" s="40">
        <v>41773</v>
      </c>
      <c r="B2552" s="13">
        <v>13.25</v>
      </c>
      <c r="C2552" s="14">
        <v>14.75</v>
      </c>
      <c r="D2552" s="31">
        <f t="shared" si="14"/>
        <v>178.91969267338695</v>
      </c>
      <c r="E2552" s="31">
        <f t="shared" si="15"/>
        <v>644.0630112650756</v>
      </c>
      <c r="F2552" s="16">
        <f t="shared" si="0"/>
        <v>822.98270393846258</v>
      </c>
      <c r="G2552" s="16">
        <f t="shared" si="1"/>
        <v>14.423894071253594</v>
      </c>
      <c r="H2552" s="17">
        <f t="shared" si="2"/>
        <v>0.10169491525423724</v>
      </c>
      <c r="I2552" s="93">
        <v>12.17</v>
      </c>
      <c r="J2552" s="32">
        <f t="shared" si="16"/>
        <v>0.99088994261091867</v>
      </c>
      <c r="K2552" s="72">
        <f t="shared" ca="1" si="83"/>
        <v>147.11909959722431</v>
      </c>
      <c r="L2552" s="16">
        <v>148.11999499999999</v>
      </c>
      <c r="M2552" s="21">
        <f t="shared" ca="1" si="84"/>
        <v>-6.7573280891326179E-3</v>
      </c>
      <c r="N2552" s="72"/>
      <c r="O2552" s="16"/>
      <c r="P2552" s="21"/>
      <c r="Q2552" s="33">
        <f t="shared" si="17"/>
        <v>1.0091100573890814</v>
      </c>
      <c r="R2552" s="5">
        <f t="shared" ca="1" si="109"/>
        <v>36.508912067855348</v>
      </c>
      <c r="S2552" s="16">
        <v>35.43</v>
      </c>
      <c r="T2552" s="75">
        <f t="shared" ca="1" si="110"/>
        <v>3.0451935304977387E-2</v>
      </c>
      <c r="U2552" s="5">
        <f t="shared" ca="1" si="122"/>
        <v>69.335489576521127</v>
      </c>
      <c r="V2552" s="85">
        <v>69.52</v>
      </c>
      <c r="W2552" s="36">
        <f t="shared" ca="1" si="123"/>
        <v>-2.6540624781195236E-3</v>
      </c>
      <c r="X2552" s="32">
        <f t="shared" si="18"/>
        <v>0.98177988522183735</v>
      </c>
      <c r="Y2552" s="72">
        <f t="shared" ca="1" si="124"/>
        <v>5756.8560344937696</v>
      </c>
      <c r="Z2552" s="90">
        <v>5708.7502709999999</v>
      </c>
      <c r="AA2552" s="89">
        <f t="shared" ca="1" si="125"/>
        <v>8.426671549838706E-3</v>
      </c>
      <c r="AB2552" s="72"/>
      <c r="AC2552" s="90"/>
      <c r="AD2552" s="36"/>
      <c r="AE2552">
        <f t="shared" si="156"/>
        <v>5</v>
      </c>
      <c r="AH2552" s="25" t="str">
        <f t="shared" ca="1" si="7"/>
        <v>-</v>
      </c>
      <c r="AI2552" s="15">
        <f t="shared" ca="1" si="8"/>
        <v>15.266579414023372</v>
      </c>
      <c r="AJ2552" s="15">
        <f t="shared" ca="1" si="9"/>
        <v>15.509770080622724</v>
      </c>
      <c r="AK2552" s="17">
        <f t="shared" ca="1" si="10"/>
        <v>8.1464303813400474E-2</v>
      </c>
      <c r="AL2552" s="17">
        <f t="shared" ca="1" si="11"/>
        <v>6.0381302705614162E-2</v>
      </c>
      <c r="AM2552" s="26">
        <f t="shared" ca="1" si="12"/>
        <v>0</v>
      </c>
      <c r="AN2552" s="26">
        <f t="shared" ca="1" si="13"/>
        <v>1</v>
      </c>
      <c r="AO2552" s="25">
        <f t="shared" si="20"/>
        <v>0</v>
      </c>
      <c r="AP2552" s="26">
        <f t="shared" si="21"/>
        <v>0</v>
      </c>
      <c r="AQ2552" s="25">
        <f t="shared" si="22"/>
        <v>0</v>
      </c>
      <c r="AR2552" s="26">
        <f t="shared" si="23"/>
        <v>1</v>
      </c>
      <c r="AU2552">
        <f t="shared" si="121"/>
        <v>28543.751355</v>
      </c>
      <c r="AY2552">
        <v>1141.75</v>
      </c>
      <c r="AZ2552">
        <v>1295</v>
      </c>
      <c r="BA2552">
        <f t="shared" si="107"/>
        <v>12950</v>
      </c>
      <c r="BL2552" s="90">
        <v>5.18</v>
      </c>
      <c r="BM2552">
        <f t="shared" si="108"/>
        <v>51.8</v>
      </c>
    </row>
    <row r="2553" spans="1:65" x14ac:dyDescent="0.2">
      <c r="A2553" s="40">
        <v>41774</v>
      </c>
      <c r="B2553" s="13">
        <v>13.7</v>
      </c>
      <c r="C2553" s="14">
        <v>14.9</v>
      </c>
      <c r="D2553" s="31">
        <f t="shared" si="14"/>
        <v>143.13575413870956</v>
      </c>
      <c r="E2553" s="31">
        <f t="shared" si="15"/>
        <v>676.20790520300613</v>
      </c>
      <c r="F2553" s="16">
        <f t="shared" si="0"/>
        <v>819.34365934171569</v>
      </c>
      <c r="G2553" s="16">
        <f t="shared" si="1"/>
        <v>14.690365247832085</v>
      </c>
      <c r="H2553" s="17">
        <f t="shared" si="2"/>
        <v>8.0536912751677958E-2</v>
      </c>
      <c r="I2553" s="93">
        <v>13.17</v>
      </c>
      <c r="J2553" s="32">
        <f t="shared" si="16"/>
        <v>1.0139708237808873</v>
      </c>
      <c r="K2553" s="72">
        <f t="shared" ca="1" si="83"/>
        <v>149.16839306808197</v>
      </c>
      <c r="L2553" s="16">
        <v>149.679993</v>
      </c>
      <c r="M2553" s="21">
        <f t="shared" ca="1" si="84"/>
        <v>-3.4179580160591506E-3</v>
      </c>
      <c r="N2553" s="72"/>
      <c r="O2553" s="16"/>
      <c r="P2553" s="21"/>
      <c r="Q2553" s="33">
        <f t="shared" si="17"/>
        <v>0.98602917621911268</v>
      </c>
      <c r="R2553" s="5">
        <f t="shared" ca="1" si="109"/>
        <v>35.997352826074746</v>
      </c>
      <c r="S2553" s="16">
        <v>35.049999</v>
      </c>
      <c r="T2553" s="75">
        <f t="shared" ca="1" si="110"/>
        <v>2.702864060209377E-2</v>
      </c>
      <c r="U2553" s="5">
        <f t="shared" ca="1" si="122"/>
        <v>68.364475102326296</v>
      </c>
      <c r="V2553" s="85">
        <v>68.69</v>
      </c>
      <c r="W2553" s="36">
        <f t="shared" ca="1" si="123"/>
        <v>-4.739043495031332E-3</v>
      </c>
      <c r="X2553" s="32">
        <f t="shared" si="18"/>
        <v>1.0279416475617746</v>
      </c>
      <c r="Y2553" s="72">
        <f t="shared" ca="1" si="124"/>
        <v>5917.3226137193633</v>
      </c>
      <c r="Z2553" s="90">
        <v>5813.7502759999998</v>
      </c>
      <c r="AA2553" s="89">
        <f t="shared" ca="1" si="125"/>
        <v>1.7815064769280697E-2</v>
      </c>
      <c r="AB2553" s="72"/>
      <c r="AC2553" s="90"/>
      <c r="AD2553" s="36"/>
      <c r="AE2553">
        <f t="shared" si="156"/>
        <v>4</v>
      </c>
      <c r="AH2553" s="25" t="str">
        <f t="shared" ca="1" si="7"/>
        <v>-</v>
      </c>
      <c r="AI2553" s="15">
        <f t="shared" ca="1" si="8"/>
        <v>15.184787232033484</v>
      </c>
      <c r="AJ2553" s="15">
        <f t="shared" ca="1" si="9"/>
        <v>15.487583867155214</v>
      </c>
      <c r="AK2553" s="17">
        <f t="shared" ca="1" si="10"/>
        <v>8.3560261763922852E-2</v>
      </c>
      <c r="AL2553" s="17">
        <f t="shared" ca="1" si="11"/>
        <v>6.3832581271581368E-2</v>
      </c>
      <c r="AM2553" s="26">
        <f t="shared" ca="1" si="12"/>
        <v>0</v>
      </c>
      <c r="AN2553" s="26">
        <f t="shared" ca="1" si="13"/>
        <v>1</v>
      </c>
      <c r="AO2553" s="25">
        <f t="shared" si="20"/>
        <v>0</v>
      </c>
      <c r="AP2553" s="26">
        <f t="shared" si="21"/>
        <v>0</v>
      </c>
      <c r="AQ2553" s="25">
        <f t="shared" si="22"/>
        <v>0</v>
      </c>
      <c r="AR2553" s="26">
        <f t="shared" si="23"/>
        <v>1</v>
      </c>
      <c r="AU2553">
        <f t="shared" si="121"/>
        <v>29068.751379999998</v>
      </c>
      <c r="AY2553">
        <v>1162.75</v>
      </c>
      <c r="AZ2553">
        <v>1320</v>
      </c>
      <c r="BA2553">
        <f t="shared" si="107"/>
        <v>13200</v>
      </c>
      <c r="BL2553" s="90">
        <v>5.28</v>
      </c>
      <c r="BM2553">
        <f t="shared" si="108"/>
        <v>52.800000000000004</v>
      </c>
    </row>
    <row r="2554" spans="1:65" x14ac:dyDescent="0.2">
      <c r="A2554" s="40">
        <v>41775</v>
      </c>
      <c r="B2554" s="13">
        <v>13.25</v>
      </c>
      <c r="C2554" s="14">
        <v>14.65</v>
      </c>
      <c r="D2554" s="31">
        <f t="shared" si="14"/>
        <v>107.35181560403217</v>
      </c>
      <c r="E2554" s="31">
        <f t="shared" si="15"/>
        <v>709.10991580200482</v>
      </c>
      <c r="F2554" s="16">
        <f t="shared" si="0"/>
        <v>816.46173140603696</v>
      </c>
      <c r="G2554" s="16">
        <f t="shared" si="1"/>
        <v>14.465922123396005</v>
      </c>
      <c r="H2554" s="17">
        <f t="shared" si="2"/>
        <v>9.5563139931740593E-2</v>
      </c>
      <c r="I2554" s="93">
        <v>12.44</v>
      </c>
      <c r="J2554" s="32">
        <f t="shared" si="16"/>
        <v>0.98125812401715273</v>
      </c>
      <c r="K2554" s="72">
        <f t="shared" ca="1" si="83"/>
        <v>146.36673022305828</v>
      </c>
      <c r="L2554" s="16">
        <v>146.199997</v>
      </c>
      <c r="M2554" s="21">
        <f t="shared" ca="1" si="84"/>
        <v>1.140446145551475E-3</v>
      </c>
      <c r="N2554" s="72"/>
      <c r="O2554" s="16"/>
      <c r="P2554" s="21"/>
      <c r="Q2554" s="33">
        <f t="shared" si="17"/>
        <v>1.0187418759828473</v>
      </c>
      <c r="R2554" s="5">
        <f t="shared" ca="1" si="109"/>
        <v>36.670483040715482</v>
      </c>
      <c r="S2554" s="16">
        <v>35.860000999999997</v>
      </c>
      <c r="T2554" s="75">
        <f t="shared" ca="1" si="110"/>
        <v>2.2601283271450126E-2</v>
      </c>
      <c r="U2554" s="5">
        <f t="shared" ca="1" si="122"/>
        <v>69.643369263772044</v>
      </c>
      <c r="V2554" s="85">
        <v>70.36</v>
      </c>
      <c r="W2554" s="36">
        <f t="shared" ca="1" si="123"/>
        <v>-1.0185200912847575E-2</v>
      </c>
      <c r="X2554" s="32">
        <f t="shared" si="18"/>
        <v>0.96251624803430547</v>
      </c>
      <c r="Y2554" s="72">
        <f t="shared" ca="1" si="124"/>
        <v>5695.144320622886</v>
      </c>
      <c r="Z2554" s="90">
        <v>5562.5002640000002</v>
      </c>
      <c r="AA2554" s="89">
        <f t="shared" ca="1" si="125"/>
        <v>2.384612140719275E-2</v>
      </c>
      <c r="AB2554" s="72"/>
      <c r="AC2554" s="90"/>
      <c r="AD2554" s="36"/>
      <c r="AE2554">
        <f t="shared" si="156"/>
        <v>3</v>
      </c>
      <c r="AF2554" s="1"/>
      <c r="AG2554" s="1"/>
      <c r="AH2554" s="25" t="str">
        <f t="shared" ca="1" si="7"/>
        <v>-</v>
      </c>
      <c r="AI2554" s="15">
        <f t="shared" ca="1" si="8"/>
        <v>15.116497809338053</v>
      </c>
      <c r="AJ2554" s="15">
        <f t="shared" ca="1" si="9"/>
        <v>15.449608778375632</v>
      </c>
      <c r="AK2554" s="17">
        <f t="shared" ca="1" si="10"/>
        <v>8.8699965236904432E-2</v>
      </c>
      <c r="AL2554" s="17">
        <f t="shared" ca="1" si="11"/>
        <v>6.766353296902855E-2</v>
      </c>
      <c r="AM2554" s="26">
        <f t="shared" ca="1" si="12"/>
        <v>0</v>
      </c>
      <c r="AN2554" s="26">
        <f t="shared" ca="1" si="13"/>
        <v>1</v>
      </c>
      <c r="AO2554" s="25">
        <f t="shared" si="20"/>
        <v>0</v>
      </c>
      <c r="AP2554" s="26">
        <f t="shared" si="21"/>
        <v>0</v>
      </c>
      <c r="AQ2554" s="25">
        <f t="shared" si="22"/>
        <v>0</v>
      </c>
      <c r="AR2554" s="26">
        <f t="shared" si="23"/>
        <v>1</v>
      </c>
      <c r="AU2554">
        <f t="shared" si="121"/>
        <v>27812.501320000003</v>
      </c>
      <c r="AY2554">
        <v>1112.5</v>
      </c>
      <c r="AZ2554">
        <v>1252.4999999999998</v>
      </c>
      <c r="BA2554">
        <f t="shared" si="107"/>
        <v>12524.999999999998</v>
      </c>
      <c r="BL2554" s="90">
        <v>5.01</v>
      </c>
      <c r="BM2554">
        <f t="shared" si="108"/>
        <v>50.099999999999994</v>
      </c>
    </row>
    <row r="2555" spans="1:65" x14ac:dyDescent="0.2">
      <c r="A2555" s="40">
        <v>41778</v>
      </c>
      <c r="B2555" s="13">
        <v>13</v>
      </c>
      <c r="C2555" s="14">
        <v>14.35</v>
      </c>
      <c r="D2555" s="31">
        <f t="shared" si="14"/>
        <v>71.567877069354779</v>
      </c>
      <c r="E2555" s="31">
        <f t="shared" si="15"/>
        <v>741.47422881118405</v>
      </c>
      <c r="F2555" s="16">
        <f t="shared" si="0"/>
        <v>813.04210588053888</v>
      </c>
      <c r="G2555" s="16">
        <f t="shared" si="1"/>
        <v>14.231166506205737</v>
      </c>
      <c r="H2555" s="17">
        <f t="shared" si="2"/>
        <v>9.4076655052264813E-2</v>
      </c>
      <c r="I2555" s="93">
        <v>12.42</v>
      </c>
      <c r="J2555" s="32">
        <f t="shared" si="16"/>
        <v>0.97965143966446799</v>
      </c>
      <c r="K2555" s="72">
        <f t="shared" ca="1" si="83"/>
        <v>143.38253232514745</v>
      </c>
      <c r="L2555" s="16">
        <v>144.44000199999999</v>
      </c>
      <c r="M2555" s="21">
        <f t="shared" ca="1" si="84"/>
        <v>-7.3211690681958125E-3</v>
      </c>
      <c r="N2555" s="72"/>
      <c r="O2555" s="16"/>
      <c r="P2555" s="21"/>
      <c r="Q2555" s="33">
        <f t="shared" si="17"/>
        <v>1.020348560335532</v>
      </c>
      <c r="R2555" s="5">
        <f t="shared" ca="1" si="109"/>
        <v>37.415115847950503</v>
      </c>
      <c r="S2555" s="16">
        <v>36.299999</v>
      </c>
      <c r="T2555" s="75">
        <f t="shared" ca="1" si="110"/>
        <v>3.0719473241597146E-2</v>
      </c>
      <c r="U2555" s="5">
        <f t="shared" ca="1" si="122"/>
        <v>71.058078777799707</v>
      </c>
      <c r="V2555" s="85">
        <v>71.209999999999994</v>
      </c>
      <c r="W2555" s="36">
        <f t="shared" ca="1" si="123"/>
        <v>-2.1334253925050749E-3</v>
      </c>
      <c r="X2555" s="32">
        <f t="shared" si="18"/>
        <v>0.95930287932893599</v>
      </c>
      <c r="Y2555" s="72">
        <f t="shared" ca="1" si="124"/>
        <v>5463.0087835963486</v>
      </c>
      <c r="Z2555" s="90">
        <v>5416.2502569999997</v>
      </c>
      <c r="AA2555" s="89">
        <f t="shared" ca="1" si="125"/>
        <v>8.6330070394952454E-3</v>
      </c>
      <c r="AB2555" s="72"/>
      <c r="AC2555" s="90"/>
      <c r="AD2555" s="36"/>
      <c r="AE2555">
        <f t="shared" si="156"/>
        <v>2</v>
      </c>
      <c r="AF2555" s="1"/>
      <c r="AG2555" s="1"/>
      <c r="AH2555" s="25" t="str">
        <f t="shared" ca="1" si="7"/>
        <v>-</v>
      </c>
      <c r="AI2555" s="15">
        <f t="shared" ca="1" si="8"/>
        <v>15.050349395377012</v>
      </c>
      <c r="AJ2555" s="15">
        <f t="shared" ca="1" si="9"/>
        <v>15.411552118855436</v>
      </c>
      <c r="AK2555" s="17">
        <f t="shared" ca="1" si="10"/>
        <v>9.1769758622808228E-2</v>
      </c>
      <c r="AL2555" s="17">
        <f t="shared" ca="1" si="11"/>
        <v>7.1228509094980297E-2</v>
      </c>
      <c r="AM2555" s="26">
        <f t="shared" ca="1" si="12"/>
        <v>0</v>
      </c>
      <c r="AN2555" s="26">
        <f t="shared" ca="1" si="13"/>
        <v>1</v>
      </c>
      <c r="AO2555" s="25">
        <f t="shared" si="20"/>
        <v>0</v>
      </c>
      <c r="AP2555" s="26">
        <f t="shared" si="21"/>
        <v>0</v>
      </c>
      <c r="AQ2555" s="25">
        <f t="shared" si="22"/>
        <v>0</v>
      </c>
      <c r="AR2555" s="26">
        <f t="shared" si="23"/>
        <v>1</v>
      </c>
      <c r="AU2555">
        <f t="shared" si="121"/>
        <v>27081.251284999998</v>
      </c>
      <c r="AY2555">
        <v>1083.25</v>
      </c>
      <c r="AZ2555">
        <v>1207.5</v>
      </c>
      <c r="BA2555">
        <f t="shared" si="107"/>
        <v>12075</v>
      </c>
      <c r="BL2555" s="90">
        <v>4.83</v>
      </c>
      <c r="BM2555">
        <f t="shared" si="108"/>
        <v>48.3</v>
      </c>
    </row>
    <row r="2556" spans="1:65" x14ac:dyDescent="0.2">
      <c r="A2556" s="40">
        <v>41779</v>
      </c>
      <c r="B2556" s="45">
        <v>13.05</v>
      </c>
      <c r="C2556" s="54">
        <v>14.4</v>
      </c>
      <c r="D2556" s="31">
        <f t="shared" si="14"/>
        <v>35.783938534677389</v>
      </c>
      <c r="E2556" s="31">
        <f t="shared" si="15"/>
        <v>773.89173410392311</v>
      </c>
      <c r="F2556" s="16">
        <f t="shared" si="0"/>
        <v>809.67567263860053</v>
      </c>
      <c r="G2556" s="16">
        <f t="shared" si="1"/>
        <v>14.340336212814217</v>
      </c>
      <c r="H2556" s="17">
        <f t="shared" si="2"/>
        <v>9.375E-2</v>
      </c>
      <c r="I2556" s="88">
        <v>12.96</v>
      </c>
      <c r="J2556" s="32">
        <f t="shared" si="16"/>
        <v>1.0034988679941039</v>
      </c>
      <c r="K2556" s="72">
        <f t="shared" ca="1" si="83"/>
        <v>143.878343007529</v>
      </c>
      <c r="L2556" s="31">
        <v>143.16000399999999</v>
      </c>
      <c r="M2556" s="21">
        <f t="shared" ca="1" si="84"/>
        <v>5.0177353133422E-3</v>
      </c>
      <c r="N2556" s="72"/>
      <c r="O2556" s="16"/>
      <c r="P2556" s="21"/>
      <c r="Q2556" s="33">
        <f t="shared" si="17"/>
        <v>0.99650113200589618</v>
      </c>
      <c r="R2556" s="5">
        <f t="shared" ca="1" si="109"/>
        <v>37.282652085658363</v>
      </c>
      <c r="S2556" s="31">
        <v>36.580002</v>
      </c>
      <c r="T2556" s="75">
        <f t="shared" ca="1" si="110"/>
        <v>1.9208585217091088E-2</v>
      </c>
      <c r="U2556" s="5">
        <f t="shared" ca="1" si="122"/>
        <v>70.807031747833747</v>
      </c>
      <c r="V2556" s="90">
        <v>71.83</v>
      </c>
      <c r="W2556" s="36">
        <f t="shared" ca="1" si="123"/>
        <v>-1.4241518198054449E-2</v>
      </c>
      <c r="X2556" s="32">
        <f t="shared" si="18"/>
        <v>1.0069977359882076</v>
      </c>
      <c r="Y2556" s="72">
        <f t="shared" ca="1" si="124"/>
        <v>5500.8754231080993</v>
      </c>
      <c r="Z2556" s="90">
        <v>5310.0002519999998</v>
      </c>
      <c r="AA2556" s="89">
        <f t="shared" ca="1" si="125"/>
        <v>3.5946358201434506E-2</v>
      </c>
      <c r="AB2556" s="72"/>
      <c r="AC2556" s="90"/>
      <c r="AD2556" s="36"/>
      <c r="AE2556">
        <f t="shared" si="156"/>
        <v>1</v>
      </c>
      <c r="AF2556" s="94"/>
      <c r="AG2556" s="1"/>
      <c r="AH2556" s="25" t="str">
        <f t="shared" ca="1" si="7"/>
        <v>-</v>
      </c>
      <c r="AI2556" s="15">
        <f t="shared" ca="1" si="8"/>
        <v>14.997379271826613</v>
      </c>
      <c r="AJ2556" s="15">
        <f t="shared" ca="1" si="9"/>
        <v>15.369548714857842</v>
      </c>
      <c r="AK2556" s="17">
        <f t="shared" ca="1" si="10"/>
        <v>9.2755118983168586E-2</v>
      </c>
      <c r="AL2556" s="17">
        <f t="shared" ca="1" si="11"/>
        <v>7.4336311767936258E-2</v>
      </c>
      <c r="AM2556" s="26">
        <f t="shared" ca="1" si="12"/>
        <v>0</v>
      </c>
      <c r="AN2556" s="26">
        <f t="shared" ca="1" si="13"/>
        <v>1</v>
      </c>
      <c r="AO2556" s="25">
        <f t="shared" si="20"/>
        <v>0</v>
      </c>
      <c r="AP2556" s="26">
        <f t="shared" si="21"/>
        <v>0</v>
      </c>
      <c r="AQ2556" s="25">
        <f t="shared" si="22"/>
        <v>0</v>
      </c>
      <c r="AR2556" s="26">
        <f t="shared" si="23"/>
        <v>1</v>
      </c>
      <c r="AU2556">
        <f t="shared" si="121"/>
        <v>26550.001259999997</v>
      </c>
      <c r="AY2556">
        <v>1062</v>
      </c>
      <c r="AZ2556">
        <v>1185.0000000000002</v>
      </c>
      <c r="BA2556">
        <f t="shared" si="107"/>
        <v>11850.000000000002</v>
      </c>
      <c r="BL2556" s="90">
        <v>4.74</v>
      </c>
      <c r="BM2556">
        <f t="shared" si="108"/>
        <v>47.400000000000006</v>
      </c>
    </row>
    <row r="2557" spans="1:65" x14ac:dyDescent="0.2">
      <c r="A2557" s="41">
        <v>41780</v>
      </c>
      <c r="B2557" s="13">
        <v>14.1</v>
      </c>
      <c r="C2557" s="14">
        <v>15.05</v>
      </c>
      <c r="D2557" s="31">
        <f t="shared" si="14"/>
        <v>806.32092840097448</v>
      </c>
      <c r="E2557" s="31">
        <f t="shared" si="15"/>
        <v>0</v>
      </c>
      <c r="F2557" s="16">
        <f t="shared" si="0"/>
        <v>806.32092840097448</v>
      </c>
      <c r="G2557" s="16">
        <f t="shared" si="1"/>
        <v>14.1</v>
      </c>
      <c r="H2557" s="17">
        <f t="shared" si="2"/>
        <v>6.3122923588039948E-2</v>
      </c>
      <c r="I2557" s="93">
        <v>11.91</v>
      </c>
      <c r="J2557" s="32">
        <f t="shared" si="16"/>
        <v>0.97916666666666663</v>
      </c>
      <c r="K2557" s="72">
        <f t="shared" ca="1" si="83"/>
        <v>140.87513409712213</v>
      </c>
      <c r="L2557" s="16">
        <v>140.88000500000001</v>
      </c>
      <c r="M2557" s="21">
        <f t="shared" ca="1" si="84"/>
        <v>-3.4574834646570701E-5</v>
      </c>
      <c r="N2557" s="72"/>
      <c r="O2557" s="16"/>
      <c r="P2557" s="21"/>
      <c r="Q2557" s="33">
        <f t="shared" si="17"/>
        <v>1.0208333333333335</v>
      </c>
      <c r="R2557" s="5">
        <f t="shared" ca="1" si="109"/>
        <v>38.057788500644676</v>
      </c>
      <c r="S2557" s="16">
        <v>37.159999999999997</v>
      </c>
      <c r="T2557" s="75">
        <f t="shared" ca="1" si="110"/>
        <v>2.4160078058252956E-2</v>
      </c>
      <c r="U2557" s="5">
        <f t="shared" ca="1" si="122"/>
        <v>72.279703630886289</v>
      </c>
      <c r="V2557" s="85">
        <v>72.88</v>
      </c>
      <c r="W2557" s="36">
        <f t="shared" ca="1" si="123"/>
        <v>-8.2367778418455939E-3</v>
      </c>
      <c r="X2557" s="32">
        <f t="shared" si="18"/>
        <v>0.95833333333333326</v>
      </c>
      <c r="Y2557" s="72">
        <f t="shared" ca="1" si="124"/>
        <v>5271.3253352255806</v>
      </c>
      <c r="Z2557" s="90">
        <v>5148.7502450000002</v>
      </c>
      <c r="AA2557" s="89">
        <f t="shared" ca="1" si="125"/>
        <v>2.3806765601927234E-2</v>
      </c>
      <c r="AB2557" s="72"/>
      <c r="AC2557" s="90"/>
      <c r="AD2557" s="36"/>
      <c r="AE2557">
        <v>19</v>
      </c>
      <c r="AH2557" s="25" t="str">
        <f t="shared" ca="1" si="7"/>
        <v>-</v>
      </c>
      <c r="AI2557" s="15">
        <f t="shared" ca="1" si="8"/>
        <v>14.939149571813138</v>
      </c>
      <c r="AJ2557" s="15">
        <f t="shared" ca="1" si="9"/>
        <v>15.322163206123763</v>
      </c>
      <c r="AK2557" s="17">
        <f t="shared" ca="1" si="10"/>
        <v>8.8124091096326754E-2</v>
      </c>
      <c r="AL2557" s="17">
        <f t="shared" ca="1" si="11"/>
        <v>7.5494870288367114E-2</v>
      </c>
      <c r="AM2557" s="26">
        <f t="shared" ca="1" si="12"/>
        <v>0</v>
      </c>
      <c r="AN2557" s="26">
        <f t="shared" ca="1" si="13"/>
        <v>1</v>
      </c>
      <c r="AO2557" s="25">
        <f t="shared" si="20"/>
        <v>0</v>
      </c>
      <c r="AP2557" s="26">
        <f t="shared" si="21"/>
        <v>0</v>
      </c>
      <c r="AQ2557" s="25">
        <f t="shared" si="22"/>
        <v>0</v>
      </c>
      <c r="AR2557" s="26">
        <f t="shared" si="23"/>
        <v>1</v>
      </c>
      <c r="AU2557">
        <f t="shared" si="121"/>
        <v>25743.751225</v>
      </c>
      <c r="AY2557">
        <v>1029.75</v>
      </c>
      <c r="AZ2557">
        <v>1160</v>
      </c>
      <c r="BA2557">
        <f t="shared" si="107"/>
        <v>11600</v>
      </c>
      <c r="BL2557" s="90">
        <v>4.6399999999999997</v>
      </c>
      <c r="BM2557">
        <f t="shared" si="108"/>
        <v>46.4</v>
      </c>
    </row>
    <row r="2558" spans="1:65" x14ac:dyDescent="0.2">
      <c r="A2558" s="40">
        <v>41781</v>
      </c>
      <c r="B2558" s="13">
        <v>14.05</v>
      </c>
      <c r="C2558" s="14">
        <v>15.1</v>
      </c>
      <c r="D2558" s="31">
        <f t="shared" si="14"/>
        <v>763.88298480092317</v>
      </c>
      <c r="E2558" s="31">
        <f t="shared" si="15"/>
        <v>39.759136528951707</v>
      </c>
      <c r="F2558" s="16">
        <f t="shared" si="0"/>
        <v>803.64212132987484</v>
      </c>
      <c r="G2558" s="16">
        <f t="shared" si="1"/>
        <v>14.101947368421053</v>
      </c>
      <c r="H2558" s="17">
        <f t="shared" si="2"/>
        <v>6.9536423841059514E-2</v>
      </c>
      <c r="I2558" s="93">
        <v>12.03</v>
      </c>
      <c r="J2558" s="32">
        <f t="shared" si="16"/>
        <v>0.99681539325800905</v>
      </c>
      <c r="K2558" s="72">
        <f t="shared" ca="1" si="83"/>
        <v>140.42077728818606</v>
      </c>
      <c r="L2558" s="16">
        <v>140.96000699999999</v>
      </c>
      <c r="M2558" s="21">
        <f t="shared" ca="1" si="84"/>
        <v>-3.8254092298245354E-3</v>
      </c>
      <c r="N2558" s="72"/>
      <c r="O2558" s="16"/>
      <c r="P2558" s="21"/>
      <c r="Q2558" s="33">
        <f t="shared" si="17"/>
        <v>1.0031846067419909</v>
      </c>
      <c r="R2558" s="5">
        <f t="shared" ca="1" si="109"/>
        <v>38.177397104079496</v>
      </c>
      <c r="S2558" s="16">
        <v>37.189999</v>
      </c>
      <c r="T2558" s="75">
        <f t="shared" ca="1" si="110"/>
        <v>2.655009762381268E-2</v>
      </c>
      <c r="U2558" s="5">
        <f t="shared" ca="1" si="122"/>
        <v>72.507403655008417</v>
      </c>
      <c r="V2558" s="85">
        <v>72.95</v>
      </c>
      <c r="W2558" s="36">
        <f t="shared" ca="1" si="123"/>
        <v>-6.0671191911115217E-3</v>
      </c>
      <c r="X2558" s="32">
        <f t="shared" si="18"/>
        <v>0.99363078651601799</v>
      </c>
      <c r="Y2558" s="72">
        <f t="shared" ca="1" si="124"/>
        <v>5237.4064260254963</v>
      </c>
      <c r="Z2558" s="90">
        <v>5137.5002439999998</v>
      </c>
      <c r="AA2558" s="89">
        <f t="shared" ca="1" si="125"/>
        <v>1.9446457864829347E-2</v>
      </c>
      <c r="AB2558" s="72"/>
      <c r="AC2558" s="90"/>
      <c r="AD2558" s="36"/>
      <c r="AE2558">
        <f t="shared" ref="AE2558:AE2575" si="157">AE2557-1</f>
        <v>18</v>
      </c>
      <c r="AH2558" s="25" t="str">
        <f t="shared" ca="1" si="7"/>
        <v>-</v>
      </c>
      <c r="AI2558" s="15">
        <f t="shared" ca="1" si="8"/>
        <v>14.874254021843049</v>
      </c>
      <c r="AJ2558" s="15">
        <f t="shared" ca="1" si="9"/>
        <v>15.280068762192606</v>
      </c>
      <c r="AK2558" s="17">
        <f t="shared" ca="1" si="10"/>
        <v>8.2764342527463799E-2</v>
      </c>
      <c r="AL2558" s="17">
        <f t="shared" ca="1" si="11"/>
        <v>7.6864706302242847E-2</v>
      </c>
      <c r="AM2558" s="26">
        <f t="shared" ca="1" si="12"/>
        <v>0</v>
      </c>
      <c r="AN2558" s="26">
        <f t="shared" ca="1" si="13"/>
        <v>1</v>
      </c>
      <c r="AO2558" s="25">
        <f t="shared" si="20"/>
        <v>0</v>
      </c>
      <c r="AP2558" s="26">
        <f t="shared" si="21"/>
        <v>0</v>
      </c>
      <c r="AQ2558" s="25">
        <f t="shared" si="22"/>
        <v>0</v>
      </c>
      <c r="AR2558" s="26">
        <f t="shared" si="23"/>
        <v>1</v>
      </c>
      <c r="AU2558">
        <f t="shared" si="121"/>
        <v>25687.501219999998</v>
      </c>
      <c r="AY2558">
        <v>1027.5</v>
      </c>
      <c r="AZ2558">
        <v>1160</v>
      </c>
      <c r="BA2558">
        <f t="shared" si="107"/>
        <v>11600</v>
      </c>
      <c r="BL2558" s="90">
        <v>4.6399999999999997</v>
      </c>
      <c r="BM2558">
        <f t="shared" si="108"/>
        <v>46.4</v>
      </c>
    </row>
    <row r="2559" spans="1:65" x14ac:dyDescent="0.2">
      <c r="A2559" s="40">
        <v>41782</v>
      </c>
      <c r="B2559" s="45">
        <v>13.9</v>
      </c>
      <c r="C2559" s="54">
        <v>15.05</v>
      </c>
      <c r="D2559" s="31">
        <f t="shared" si="14"/>
        <v>721.44504120087186</v>
      </c>
      <c r="E2559" s="31">
        <f t="shared" si="15"/>
        <v>79.246097295886841</v>
      </c>
      <c r="F2559" s="16">
        <f t="shared" si="0"/>
        <v>800.69113849675864</v>
      </c>
      <c r="G2559" s="16">
        <f t="shared" si="1"/>
        <v>14.013817934917284</v>
      </c>
      <c r="H2559" s="17">
        <f t="shared" si="2"/>
        <v>7.6411960132890422E-2</v>
      </c>
      <c r="I2559" s="88">
        <v>11.36</v>
      </c>
      <c r="J2559" s="32">
        <f t="shared" si="16"/>
        <v>0.99010148558776634</v>
      </c>
      <c r="K2559" s="72">
        <f t="shared" ca="1" si="83"/>
        <v>139.02515219246868</v>
      </c>
      <c r="L2559" s="31">
        <v>139.800003</v>
      </c>
      <c r="M2559" s="21">
        <f t="shared" ca="1" si="84"/>
        <v>-5.5425664585380769E-3</v>
      </c>
      <c r="N2559" s="72"/>
      <c r="O2559" s="16"/>
      <c r="P2559" s="21"/>
      <c r="Q2559" s="33">
        <f t="shared" si="17"/>
        <v>1.0098985144122337</v>
      </c>
      <c r="R2559" s="5">
        <f t="shared" ca="1" si="109"/>
        <v>38.55369045658697</v>
      </c>
      <c r="S2559" s="31">
        <v>37.459999000000003</v>
      </c>
      <c r="T2559" s="75">
        <f t="shared" ca="1" si="110"/>
        <v>2.91962489531024E-2</v>
      </c>
      <c r="U2559" s="5">
        <f t="shared" ca="1" si="122"/>
        <v>73.22261234139367</v>
      </c>
      <c r="V2559" s="90">
        <v>73.510000000000005</v>
      </c>
      <c r="W2559" s="36">
        <f t="shared" ca="1" si="123"/>
        <v>-3.9095042661724203E-3</v>
      </c>
      <c r="X2559" s="32">
        <f t="shared" si="18"/>
        <v>0.98020297117553257</v>
      </c>
      <c r="Y2559" s="72">
        <f t="shared" ca="1" si="124"/>
        <v>5133.3834737741781</v>
      </c>
      <c r="Z2559" s="90">
        <v>5073.7502409999997</v>
      </c>
      <c r="AA2559" s="89">
        <f t="shared" ca="1" si="125"/>
        <v>1.1753285034074738E-2</v>
      </c>
      <c r="AB2559" s="72"/>
      <c r="AC2559" s="90"/>
      <c r="AD2559" s="36"/>
      <c r="AE2559">
        <f t="shared" si="157"/>
        <v>17</v>
      </c>
      <c r="AH2559" s="25" t="str">
        <f t="shared" ca="1" si="7"/>
        <v>-</v>
      </c>
      <c r="AI2559" s="15">
        <f t="shared" ca="1" si="8"/>
        <v>14.798168222308174</v>
      </c>
      <c r="AJ2559" s="15">
        <f t="shared" ca="1" si="9"/>
        <v>15.226319874870025</v>
      </c>
      <c r="AK2559" s="17">
        <f t="shared" ca="1" si="10"/>
        <v>8.2076850424332548E-2</v>
      </c>
      <c r="AL2559" s="17">
        <f t="shared" ca="1" si="11"/>
        <v>7.826743793753263E-2</v>
      </c>
      <c r="AM2559" s="26">
        <f t="shared" ca="1" si="12"/>
        <v>0</v>
      </c>
      <c r="AN2559" s="26">
        <f t="shared" ca="1" si="13"/>
        <v>1</v>
      </c>
      <c r="AO2559" s="25">
        <f t="shared" si="20"/>
        <v>0</v>
      </c>
      <c r="AP2559" s="26">
        <f t="shared" si="21"/>
        <v>0</v>
      </c>
      <c r="AQ2559" s="25">
        <f t="shared" si="22"/>
        <v>0</v>
      </c>
      <c r="AR2559" s="26">
        <f t="shared" si="23"/>
        <v>1</v>
      </c>
      <c r="AU2559">
        <f t="shared" si="121"/>
        <v>25368.751205</v>
      </c>
      <c r="AY2559">
        <v>1014.75</v>
      </c>
      <c r="AZ2559">
        <v>1139.9999999999998</v>
      </c>
      <c r="BA2559">
        <f t="shared" si="107"/>
        <v>11399.999999999998</v>
      </c>
      <c r="BL2559" s="90">
        <v>4.5599999999999996</v>
      </c>
      <c r="BM2559">
        <f t="shared" si="108"/>
        <v>45.599999999999994</v>
      </c>
    </row>
    <row r="2560" spans="1:65" x14ac:dyDescent="0.2">
      <c r="A2560" s="40">
        <v>41786</v>
      </c>
      <c r="B2560" s="45">
        <v>13.45</v>
      </c>
      <c r="C2560" s="54">
        <v>14.65</v>
      </c>
      <c r="D2560" s="31">
        <f t="shared" si="14"/>
        <v>679.00709760082054</v>
      </c>
      <c r="E2560" s="31">
        <f t="shared" si="15"/>
        <v>118.44127444144917</v>
      </c>
      <c r="F2560" s="16">
        <f t="shared" si="0"/>
        <v>797.44837204226974</v>
      </c>
      <c r="G2560" s="16">
        <f t="shared" si="1"/>
        <v>13.628230383699629</v>
      </c>
      <c r="H2560" s="17">
        <f t="shared" si="2"/>
        <v>8.1911262798634921E-2</v>
      </c>
      <c r="I2560" s="88">
        <v>11.51</v>
      </c>
      <c r="J2560" s="32">
        <f t="shared" si="16"/>
        <v>0.96854666369383891</v>
      </c>
      <c r="K2560" s="72">
        <f t="shared" ca="1" si="83"/>
        <v>134.64685781915617</v>
      </c>
      <c r="L2560" s="31">
        <v>135.479996</v>
      </c>
      <c r="M2560" s="21">
        <f t="shared" ca="1" si="84"/>
        <v>-6.1495291219512017E-3</v>
      </c>
      <c r="N2560" s="72"/>
      <c r="O2560" s="16"/>
      <c r="P2560" s="21"/>
      <c r="Q2560" s="33">
        <f t="shared" si="17"/>
        <v>1.0314533363061611</v>
      </c>
      <c r="R2560" s="5">
        <f t="shared" ca="1" si="109"/>
        <v>39.764676035244619</v>
      </c>
      <c r="S2560" s="31">
        <v>38.619999</v>
      </c>
      <c r="T2560" s="75">
        <f t="shared" ca="1" si="110"/>
        <v>2.9639488992338384E-2</v>
      </c>
      <c r="U2560" s="5">
        <f t="shared" ca="1" si="122"/>
        <v>75.523122137249516</v>
      </c>
      <c r="V2560" s="90">
        <v>75.78</v>
      </c>
      <c r="W2560" s="36">
        <f t="shared" ca="1" si="123"/>
        <v>-3.389784412120421E-3</v>
      </c>
      <c r="X2560" s="32">
        <f t="shared" si="18"/>
        <v>0.93709332738767792</v>
      </c>
      <c r="Y2560" s="72">
        <f t="shared" ca="1" si="124"/>
        <v>4810.1428088061866</v>
      </c>
      <c r="Z2560" s="90">
        <v>4756.2502260000001</v>
      </c>
      <c r="AA2560" s="89">
        <f t="shared" ca="1" si="125"/>
        <v>1.1330897292069113E-2</v>
      </c>
      <c r="AB2560" s="72"/>
      <c r="AC2560" s="90"/>
      <c r="AD2560" s="36"/>
      <c r="AE2560">
        <f t="shared" si="157"/>
        <v>16</v>
      </c>
      <c r="AH2560" s="25" t="str">
        <f t="shared" ca="1" si="7"/>
        <v>-</v>
      </c>
      <c r="AI2560" s="15">
        <f t="shared" ca="1" si="8"/>
        <v>14.697308483677102</v>
      </c>
      <c r="AJ2560" s="15">
        <f t="shared" ca="1" si="9"/>
        <v>15.169399677490352</v>
      </c>
      <c r="AK2560" s="17">
        <f t="shared" ca="1" si="10"/>
        <v>7.9801537568814931E-2</v>
      </c>
      <c r="AL2560" s="17">
        <f t="shared" ca="1" si="11"/>
        <v>7.9640835080112923E-2</v>
      </c>
      <c r="AM2560" s="26">
        <f t="shared" ca="1" si="12"/>
        <v>0</v>
      </c>
      <c r="AN2560" s="26">
        <f t="shared" ca="1" si="13"/>
        <v>1</v>
      </c>
      <c r="AO2560" s="25">
        <f t="shared" si="20"/>
        <v>0</v>
      </c>
      <c r="AP2560" s="26">
        <f t="shared" si="21"/>
        <v>0</v>
      </c>
      <c r="AQ2560" s="25">
        <f t="shared" si="22"/>
        <v>0</v>
      </c>
      <c r="AR2560" s="26">
        <f t="shared" si="23"/>
        <v>1</v>
      </c>
      <c r="AU2560">
        <f t="shared" si="121"/>
        <v>23781.251130000001</v>
      </c>
      <c r="AY2560">
        <v>951.25</v>
      </c>
      <c r="AZ2560">
        <v>1067.5</v>
      </c>
      <c r="BA2560">
        <f t="shared" si="107"/>
        <v>10675</v>
      </c>
      <c r="BL2560" s="90">
        <v>4.2699999999999996</v>
      </c>
      <c r="BM2560">
        <f t="shared" si="108"/>
        <v>42.699999999999996</v>
      </c>
    </row>
    <row r="2561" spans="1:65" x14ac:dyDescent="0.2">
      <c r="A2561" s="40">
        <v>41787</v>
      </c>
      <c r="B2561" s="45">
        <v>13.45</v>
      </c>
      <c r="C2561" s="54">
        <v>14.75</v>
      </c>
      <c r="D2561" s="31">
        <f t="shared" si="14"/>
        <v>636.56915400076923</v>
      </c>
      <c r="E2561" s="31">
        <f t="shared" si="15"/>
        <v>157.40307249064301</v>
      </c>
      <c r="F2561" s="16">
        <f t="shared" si="0"/>
        <v>793.97222649141224</v>
      </c>
      <c r="G2561" s="16">
        <f t="shared" si="1"/>
        <v>13.707721854002468</v>
      </c>
      <c r="H2561" s="17">
        <f t="shared" si="2"/>
        <v>8.8135593220339037E-2</v>
      </c>
      <c r="I2561" s="88">
        <v>11.68</v>
      </c>
      <c r="J2561" s="32">
        <f t="shared" si="16"/>
        <v>1.0014483421274389</v>
      </c>
      <c r="K2561" s="72">
        <f t="shared" ca="1" si="83"/>
        <v>134.83637530271233</v>
      </c>
      <c r="L2561" s="31">
        <v>135.11999499999999</v>
      </c>
      <c r="M2561" s="21">
        <f t="shared" ca="1" si="84"/>
        <v>-2.0990209279364031E-3</v>
      </c>
      <c r="N2561" s="72"/>
      <c r="O2561" s="16"/>
      <c r="P2561" s="21"/>
      <c r="Q2561" s="33">
        <f t="shared" si="17"/>
        <v>0.99855165787256106</v>
      </c>
      <c r="R2561" s="5">
        <f t="shared" ca="1" si="109"/>
        <v>39.705429034896731</v>
      </c>
      <c r="S2561" s="31">
        <v>38.740001999999997</v>
      </c>
      <c r="T2561" s="75">
        <f t="shared" ca="1" si="110"/>
        <v>2.4920675917795114E-2</v>
      </c>
      <c r="U2561" s="5">
        <f t="shared" ca="1" si="122"/>
        <v>75.411156995835128</v>
      </c>
      <c r="V2561" s="90">
        <v>75.989999999999995</v>
      </c>
      <c r="W2561" s="36">
        <f t="shared" ca="1" si="123"/>
        <v>-7.6173576018537534E-3</v>
      </c>
      <c r="X2561" s="32">
        <f t="shared" si="18"/>
        <v>1.0028966842548779</v>
      </c>
      <c r="Y2561" s="72">
        <f t="shared" ca="1" si="124"/>
        <v>4823.7587861853253</v>
      </c>
      <c r="Z2561" s="90">
        <v>4725.0002240000003</v>
      </c>
      <c r="AA2561" s="89">
        <f t="shared" ca="1" si="125"/>
        <v>2.0901282011309589E-2</v>
      </c>
      <c r="AB2561" s="72"/>
      <c r="AC2561" s="90"/>
      <c r="AD2561" s="36"/>
      <c r="AE2561">
        <f t="shared" si="157"/>
        <v>15</v>
      </c>
      <c r="AH2561" s="25" t="str">
        <f t="shared" ca="1" si="7"/>
        <v>-</v>
      </c>
      <c r="AI2561" s="15">
        <f t="shared" ca="1" si="8"/>
        <v>14.616757424448876</v>
      </c>
      <c r="AJ2561" s="15">
        <f t="shared" ca="1" si="9"/>
        <v>15.117332658045504</v>
      </c>
      <c r="AK2561" s="17">
        <f t="shared" ca="1" si="10"/>
        <v>7.8811360596827307E-2</v>
      </c>
      <c r="AL2561" s="17">
        <f t="shared" ca="1" si="11"/>
        <v>8.114289939997385E-2</v>
      </c>
      <c r="AM2561" s="26">
        <f t="shared" ca="1" si="12"/>
        <v>0</v>
      </c>
      <c r="AN2561" s="26">
        <f t="shared" ca="1" si="13"/>
        <v>0</v>
      </c>
      <c r="AO2561" s="25">
        <f t="shared" si="20"/>
        <v>0</v>
      </c>
      <c r="AP2561" s="26">
        <f t="shared" si="21"/>
        <v>0</v>
      </c>
      <c r="AQ2561" s="25">
        <f t="shared" si="22"/>
        <v>0</v>
      </c>
      <c r="AR2561" s="26">
        <f t="shared" si="23"/>
        <v>1</v>
      </c>
      <c r="AU2561">
        <f t="shared" si="121"/>
        <v>23625.001120000001</v>
      </c>
      <c r="AY2561">
        <v>945</v>
      </c>
      <c r="AZ2561">
        <v>1067.5</v>
      </c>
      <c r="BA2561">
        <f t="shared" si="107"/>
        <v>10675</v>
      </c>
      <c r="BL2561" s="90">
        <v>4.2699999999999996</v>
      </c>
      <c r="BM2561">
        <f t="shared" si="108"/>
        <v>42.699999999999996</v>
      </c>
    </row>
    <row r="2562" spans="1:65" x14ac:dyDescent="0.2">
      <c r="A2562" s="40">
        <v>41788</v>
      </c>
      <c r="B2562" s="13">
        <v>13.3</v>
      </c>
      <c r="C2562" s="14">
        <v>14.7</v>
      </c>
      <c r="D2562" s="31">
        <f t="shared" si="14"/>
        <v>594.13121040071792</v>
      </c>
      <c r="E2562" s="31">
        <f t="shared" si="15"/>
        <v>196.10072275645248</v>
      </c>
      <c r="F2562" s="16">
        <f t="shared" si="0"/>
        <v>790.23193315717037</v>
      </c>
      <c r="G2562" s="16">
        <f t="shared" si="1"/>
        <v>13.647418270939994</v>
      </c>
      <c r="H2562" s="17">
        <f t="shared" si="2"/>
        <v>9.5238095238095122E-2</v>
      </c>
      <c r="I2562" s="93">
        <v>11.57</v>
      </c>
      <c r="J2562" s="32">
        <f t="shared" si="16"/>
        <v>0.99091062073554792</v>
      </c>
      <c r="K2562" s="72">
        <f t="shared" ca="1" si="83"/>
        <v>133.60534930450072</v>
      </c>
      <c r="L2562" s="16">
        <v>134.55999800000001</v>
      </c>
      <c r="M2562" s="21">
        <f t="shared" ca="1" si="84"/>
        <v>-7.0945950482199562E-3</v>
      </c>
      <c r="N2562" s="72"/>
      <c r="O2562" s="16"/>
      <c r="P2562" s="21"/>
      <c r="Q2562" s="33">
        <f t="shared" si="17"/>
        <v>1.0090893792644522</v>
      </c>
      <c r="R2562" s="5">
        <f t="shared" ca="1" si="109"/>
        <v>40.064657627776448</v>
      </c>
      <c r="S2562" s="16">
        <v>38.880001</v>
      </c>
      <c r="T2562" s="75">
        <f t="shared" ca="1" si="110"/>
        <v>3.0469562687934295E-2</v>
      </c>
      <c r="U2562" s="5">
        <f t="shared" ca="1" si="122"/>
        <v>76.093992402547727</v>
      </c>
      <c r="V2562" s="85">
        <v>76.260000000000005</v>
      </c>
      <c r="W2562" s="36">
        <f t="shared" ca="1" si="123"/>
        <v>-2.176863328773647E-3</v>
      </c>
      <c r="X2562" s="32">
        <f t="shared" si="18"/>
        <v>0.98182124147109573</v>
      </c>
      <c r="Y2562" s="72">
        <f t="shared" ca="1" si="124"/>
        <v>4735.7571444954147</v>
      </c>
      <c r="Z2562" s="90">
        <v>4696.250223</v>
      </c>
      <c r="AA2562" s="89">
        <f t="shared" ca="1" si="125"/>
        <v>8.4124396315018585E-3</v>
      </c>
      <c r="AB2562" s="72"/>
      <c r="AC2562" s="90"/>
      <c r="AD2562" s="36"/>
      <c r="AE2562">
        <f t="shared" si="157"/>
        <v>14</v>
      </c>
      <c r="AH2562" s="25" t="str">
        <f t="shared" ca="1" si="7"/>
        <v>-</v>
      </c>
      <c r="AI2562" s="15">
        <f t="shared" ca="1" si="8"/>
        <v>14.541497684305579</v>
      </c>
      <c r="AJ2562" s="15">
        <f t="shared" ca="1" si="9"/>
        <v>15.073511200443626</v>
      </c>
      <c r="AK2562" s="17">
        <f t="shared" ca="1" si="10"/>
        <v>7.9059376469843165E-2</v>
      </c>
      <c r="AL2562" s="17">
        <f t="shared" ca="1" si="11"/>
        <v>8.2941799339696573E-2</v>
      </c>
      <c r="AM2562" s="26">
        <f t="shared" ca="1" si="12"/>
        <v>0</v>
      </c>
      <c r="AN2562" s="26">
        <f t="shared" ca="1" si="13"/>
        <v>0</v>
      </c>
      <c r="AO2562" s="25">
        <f t="shared" si="20"/>
        <v>0</v>
      </c>
      <c r="AP2562" s="26">
        <f t="shared" si="21"/>
        <v>0</v>
      </c>
      <c r="AQ2562" s="25">
        <f t="shared" si="22"/>
        <v>0</v>
      </c>
      <c r="AR2562" s="26">
        <f t="shared" si="23"/>
        <v>1</v>
      </c>
      <c r="AU2562">
        <f t="shared" si="121"/>
        <v>23481.251114999999</v>
      </c>
      <c r="AY2562">
        <v>939.25</v>
      </c>
      <c r="AZ2562">
        <v>1050</v>
      </c>
      <c r="BA2562">
        <f t="shared" si="107"/>
        <v>10500</v>
      </c>
      <c r="BL2562" s="90">
        <v>4.2</v>
      </c>
      <c r="BM2562">
        <f t="shared" si="108"/>
        <v>42</v>
      </c>
    </row>
    <row r="2563" spans="1:65" x14ac:dyDescent="0.2">
      <c r="A2563" s="40">
        <v>41789</v>
      </c>
      <c r="B2563" s="45">
        <v>13.3</v>
      </c>
      <c r="C2563" s="54">
        <v>14.8</v>
      </c>
      <c r="D2563" s="31">
        <f t="shared" si="14"/>
        <v>551.69326680066661</v>
      </c>
      <c r="E2563" s="31">
        <f t="shared" si="15"/>
        <v>234.49695744221316</v>
      </c>
      <c r="F2563" s="16">
        <f t="shared" si="0"/>
        <v>786.19022424287982</v>
      </c>
      <c r="G2563" s="16">
        <f t="shared" si="1"/>
        <v>13.747404998582955</v>
      </c>
      <c r="H2563" s="17">
        <f t="shared" si="2"/>
        <v>0.10135135135135132</v>
      </c>
      <c r="I2563" s="88">
        <v>11.4</v>
      </c>
      <c r="J2563" s="32">
        <f t="shared" si="16"/>
        <v>1.0021743634268678</v>
      </c>
      <c r="K2563" s="72">
        <f t="shared" ca="1" si="83"/>
        <v>133.89039722391476</v>
      </c>
      <c r="L2563" s="31">
        <v>134.08000200000001</v>
      </c>
      <c r="M2563" s="21">
        <f t="shared" ca="1" si="84"/>
        <v>-1.414116745651949E-3</v>
      </c>
      <c r="N2563" s="72"/>
      <c r="O2563" s="16"/>
      <c r="P2563" s="21"/>
      <c r="Q2563" s="33">
        <f t="shared" si="17"/>
        <v>0.99782563657313228</v>
      </c>
      <c r="R2563" s="5">
        <f t="shared" ca="1" si="109"/>
        <v>39.975877089678917</v>
      </c>
      <c r="S2563" s="31">
        <v>38.950001</v>
      </c>
      <c r="T2563" s="75">
        <f t="shared" ca="1" si="110"/>
        <v>2.633828147216009E-2</v>
      </c>
      <c r="U2563" s="5">
        <f t="shared" ca="1" si="122"/>
        <v>75.925936962117376</v>
      </c>
      <c r="V2563" s="90">
        <v>76.39</v>
      </c>
      <c r="W2563" s="36">
        <f t="shared" ca="1" si="123"/>
        <v>-6.0749186789190272E-3</v>
      </c>
      <c r="X2563" s="32">
        <f t="shared" si="18"/>
        <v>1.0043487268537354</v>
      </c>
      <c r="Y2563" s="72">
        <f t="shared" ca="1" si="124"/>
        <v>4756.0386283724965</v>
      </c>
      <c r="Z2563" s="90">
        <v>4668.7502219999997</v>
      </c>
      <c r="AA2563" s="89">
        <f t="shared" ca="1" si="125"/>
        <v>1.8696311051548235E-2</v>
      </c>
      <c r="AB2563" s="72"/>
      <c r="AC2563" s="90"/>
      <c r="AD2563" s="36"/>
      <c r="AE2563">
        <f t="shared" si="157"/>
        <v>13</v>
      </c>
      <c r="AH2563" s="25" t="str">
        <f t="shared" ca="1" si="7"/>
        <v>-</v>
      </c>
      <c r="AI2563" s="15">
        <f t="shared" ca="1" si="8"/>
        <v>14.468761155357134</v>
      </c>
      <c r="AJ2563" s="15">
        <f t="shared" ca="1" si="9"/>
        <v>15.044326964033361</v>
      </c>
      <c r="AK2563" s="17">
        <f t="shared" ca="1" si="10"/>
        <v>8.5430781097061717E-2</v>
      </c>
      <c r="AL2563" s="17">
        <f t="shared" ca="1" si="11"/>
        <v>8.5028685983622052E-2</v>
      </c>
      <c r="AM2563" s="26">
        <f t="shared" ca="1" si="12"/>
        <v>0</v>
      </c>
      <c r="AN2563" s="26">
        <f t="shared" ca="1" si="13"/>
        <v>1</v>
      </c>
      <c r="AO2563" s="25">
        <f t="shared" si="20"/>
        <v>0</v>
      </c>
      <c r="AP2563" s="26">
        <f t="shared" si="21"/>
        <v>0</v>
      </c>
      <c r="AQ2563" s="25">
        <f t="shared" si="22"/>
        <v>0</v>
      </c>
      <c r="AR2563" s="26">
        <f t="shared" si="23"/>
        <v>1</v>
      </c>
      <c r="AU2563">
        <f t="shared" si="121"/>
        <v>23343.751109999997</v>
      </c>
      <c r="AY2563">
        <v>933.75</v>
      </c>
      <c r="AZ2563">
        <v>1052.5</v>
      </c>
      <c r="BA2563">
        <f t="shared" si="107"/>
        <v>10525</v>
      </c>
      <c r="BL2563" s="90">
        <v>4.21</v>
      </c>
      <c r="BM2563">
        <f t="shared" si="108"/>
        <v>42.1</v>
      </c>
    </row>
    <row r="2564" spans="1:65" x14ac:dyDescent="0.2">
      <c r="A2564" s="40">
        <v>41792</v>
      </c>
      <c r="B2564" s="45">
        <v>13.2</v>
      </c>
      <c r="C2564" s="54">
        <v>14.75</v>
      </c>
      <c r="D2564" s="31">
        <f t="shared" si="14"/>
        <v>509.25532320061535</v>
      </c>
      <c r="E2564" s="31">
        <f t="shared" si="15"/>
        <v>272.63375810982683</v>
      </c>
      <c r="F2564" s="16">
        <f t="shared" si="0"/>
        <v>781.88908131044218</v>
      </c>
      <c r="G2564" s="16">
        <f t="shared" si="1"/>
        <v>13.740463264126907</v>
      </c>
      <c r="H2564" s="17">
        <f t="shared" si="2"/>
        <v>0.10508474576271187</v>
      </c>
      <c r="I2564" s="88">
        <v>11.58</v>
      </c>
      <c r="J2564" s="32">
        <f t="shared" si="16"/>
        <v>0.994026945804385</v>
      </c>
      <c r="K2564" s="72">
        <f t="shared" ca="1" si="83"/>
        <v>133.08523678539231</v>
      </c>
      <c r="L2564" s="31">
        <v>133.520004</v>
      </c>
      <c r="M2564" s="21">
        <f t="shared" ca="1" si="84"/>
        <v>-3.2561953383980491E-3</v>
      </c>
      <c r="N2564" s="72"/>
      <c r="O2564" s="16"/>
      <c r="P2564" s="21"/>
      <c r="Q2564" s="33">
        <f t="shared" si="17"/>
        <v>1.0059730541956149</v>
      </c>
      <c r="R2564" s="5">
        <f t="shared" ca="1" si="109"/>
        <v>40.212979880409179</v>
      </c>
      <c r="S2564" s="31">
        <v>39.189999</v>
      </c>
      <c r="T2564" s="75">
        <f t="shared" ca="1" si="110"/>
        <v>2.6103110653541452E-2</v>
      </c>
      <c r="U2564" s="5">
        <f t="shared" ca="1" si="122"/>
        <v>76.37683181498987</v>
      </c>
      <c r="V2564" s="90">
        <v>76.92</v>
      </c>
      <c r="W2564" s="36">
        <f t="shared" ca="1" si="123"/>
        <v>-7.0614688638862624E-3</v>
      </c>
      <c r="X2564" s="32">
        <f t="shared" si="18"/>
        <v>0.98805389160877011</v>
      </c>
      <c r="Y2564" s="72">
        <f t="shared" ca="1" si="124"/>
        <v>4698.9132048654974</v>
      </c>
      <c r="Z2564" s="90">
        <v>4622.5002199999999</v>
      </c>
      <c r="AA2564" s="89">
        <f t="shared" ca="1" si="125"/>
        <v>1.6530661163602387E-2</v>
      </c>
      <c r="AB2564" s="72"/>
      <c r="AC2564" s="90"/>
      <c r="AD2564" s="36"/>
      <c r="AE2564">
        <f t="shared" si="157"/>
        <v>12</v>
      </c>
      <c r="AH2564" s="25" t="str">
        <f t="shared" ca="1" si="7"/>
        <v>-</v>
      </c>
      <c r="AI2564" s="15">
        <f t="shared" ca="1" si="8"/>
        <v>14.397049525744825</v>
      </c>
      <c r="AJ2564" s="15">
        <f t="shared" ca="1" si="9"/>
        <v>15.011445859428557</v>
      </c>
      <c r="AK2564" s="17">
        <f t="shared" ca="1" si="10"/>
        <v>9.1355501417337115E-2</v>
      </c>
      <c r="AL2564" s="17">
        <f t="shared" ca="1" si="11"/>
        <v>8.7551175150425847E-2</v>
      </c>
      <c r="AM2564" s="26">
        <f t="shared" ca="1" si="12"/>
        <v>0</v>
      </c>
      <c r="AN2564" s="26">
        <f t="shared" ca="1" si="13"/>
        <v>1</v>
      </c>
      <c r="AO2564" s="25">
        <f t="shared" si="20"/>
        <v>0</v>
      </c>
      <c r="AP2564" s="26">
        <f t="shared" si="21"/>
        <v>0</v>
      </c>
      <c r="AQ2564" s="25">
        <f t="shared" si="22"/>
        <v>0</v>
      </c>
      <c r="AR2564" s="26">
        <f t="shared" si="23"/>
        <v>1</v>
      </c>
      <c r="AU2564">
        <f t="shared" si="121"/>
        <v>23112.501100000001</v>
      </c>
      <c r="AY2564">
        <v>924.5</v>
      </c>
      <c r="AZ2564">
        <v>1037.5</v>
      </c>
      <c r="BA2564">
        <f t="shared" si="107"/>
        <v>10375</v>
      </c>
      <c r="BL2564" s="90">
        <v>4.1500000000000004</v>
      </c>
      <c r="BM2564">
        <f t="shared" si="108"/>
        <v>41.5</v>
      </c>
    </row>
    <row r="2565" spans="1:65" x14ac:dyDescent="0.2">
      <c r="A2565" s="40">
        <v>41793</v>
      </c>
      <c r="B2565" s="13">
        <v>13.3</v>
      </c>
      <c r="C2565" s="14">
        <v>14.75</v>
      </c>
      <c r="D2565" s="31">
        <f t="shared" si="14"/>
        <v>466.8173796005641</v>
      </c>
      <c r="E2565" s="31">
        <f t="shared" si="15"/>
        <v>310.6121211959744</v>
      </c>
      <c r="F2565" s="16">
        <f t="shared" si="0"/>
        <v>777.42950079653849</v>
      </c>
      <c r="G2565" s="16">
        <f t="shared" si="1"/>
        <v>13.879329154955792</v>
      </c>
      <c r="H2565" s="17">
        <f t="shared" si="2"/>
        <v>9.8305084745762716E-2</v>
      </c>
      <c r="I2565" s="93">
        <v>11.87</v>
      </c>
      <c r="J2565" s="32">
        <f t="shared" si="16"/>
        <v>1.0043451071704936</v>
      </c>
      <c r="K2565" s="72">
        <f t="shared" ca="1" si="83"/>
        <v>133.65805720871083</v>
      </c>
      <c r="L2565" s="16">
        <v>134</v>
      </c>
      <c r="M2565" s="21">
        <f t="shared" ca="1" si="84"/>
        <v>-2.551811875292318E-3</v>
      </c>
      <c r="N2565" s="72"/>
      <c r="O2565" s="16"/>
      <c r="P2565" s="21"/>
      <c r="Q2565" s="33">
        <f t="shared" si="17"/>
        <v>0.99565489282950637</v>
      </c>
      <c r="R2565" s="5">
        <f t="shared" ca="1" si="109"/>
        <v>40.036582232340422</v>
      </c>
      <c r="S2565" s="16">
        <v>39</v>
      </c>
      <c r="T2565" s="75">
        <f t="shared" ca="1" si="110"/>
        <v>2.6579031598472351E-2</v>
      </c>
      <c r="U2565" s="5">
        <f t="shared" ca="1" si="122"/>
        <v>76.042362863037454</v>
      </c>
      <c r="V2565" s="85">
        <v>76.58</v>
      </c>
      <c r="W2565" s="36">
        <f t="shared" ca="1" si="123"/>
        <v>-7.0205946325743607E-3</v>
      </c>
      <c r="X2565" s="32">
        <f t="shared" si="18"/>
        <v>1.0086902143409873</v>
      </c>
      <c r="Y2565" s="72">
        <f t="shared" ca="1" si="124"/>
        <v>4739.435830149554</v>
      </c>
      <c r="Z2565" s="90">
        <v>4653.7502210000002</v>
      </c>
      <c r="AA2565" s="89">
        <f t="shared" ca="1" si="125"/>
        <v>1.8412163326449786E-2</v>
      </c>
      <c r="AB2565" s="72"/>
      <c r="AC2565" s="90"/>
      <c r="AD2565" s="36"/>
      <c r="AE2565">
        <f t="shared" si="157"/>
        <v>11</v>
      </c>
      <c r="AH2565" s="25" t="str">
        <f t="shared" ca="1" si="7"/>
        <v>-</v>
      </c>
      <c r="AI2565" s="15">
        <f t="shared" ca="1" si="8"/>
        <v>14.328152451757717</v>
      </c>
      <c r="AJ2565" s="15">
        <f t="shared" ca="1" si="9"/>
        <v>14.98451501421459</v>
      </c>
      <c r="AK2565" s="17">
        <f t="shared" ca="1" si="10"/>
        <v>9.5004355519482497E-2</v>
      </c>
      <c r="AL2565" s="17">
        <f t="shared" ca="1" si="11"/>
        <v>8.896662452598339E-2</v>
      </c>
      <c r="AM2565" s="26">
        <f t="shared" ca="1" si="12"/>
        <v>0</v>
      </c>
      <c r="AN2565" s="26">
        <f t="shared" ca="1" si="13"/>
        <v>1</v>
      </c>
      <c r="AO2565" s="25">
        <f t="shared" si="20"/>
        <v>0</v>
      </c>
      <c r="AP2565" s="26">
        <f t="shared" si="21"/>
        <v>0</v>
      </c>
      <c r="AQ2565" s="25">
        <f t="shared" si="22"/>
        <v>0</v>
      </c>
      <c r="AR2565" s="26">
        <f t="shared" si="23"/>
        <v>1</v>
      </c>
      <c r="AU2565">
        <f t="shared" si="121"/>
        <v>23268.751105000003</v>
      </c>
      <c r="AY2565">
        <v>930.75</v>
      </c>
      <c r="AZ2565">
        <v>1042.5</v>
      </c>
      <c r="BA2565">
        <f t="shared" si="107"/>
        <v>10425</v>
      </c>
      <c r="BL2565" s="90">
        <v>4.17</v>
      </c>
      <c r="BM2565">
        <f t="shared" si="108"/>
        <v>41.7</v>
      </c>
    </row>
    <row r="2566" spans="1:65" x14ac:dyDescent="0.2">
      <c r="A2566" s="40">
        <v>41794</v>
      </c>
      <c r="B2566" s="13">
        <v>13.2</v>
      </c>
      <c r="C2566" s="14">
        <v>14.55</v>
      </c>
      <c r="D2566" s="31">
        <f t="shared" si="14"/>
        <v>424.37943600051278</v>
      </c>
      <c r="E2566" s="31">
        <f t="shared" si="15"/>
        <v>348.87819915398677</v>
      </c>
      <c r="F2566" s="16">
        <f t="shared" si="0"/>
        <v>773.25763515449955</v>
      </c>
      <c r="G2566" s="16">
        <f t="shared" si="1"/>
        <v>13.809092684566609</v>
      </c>
      <c r="H2566" s="17">
        <f t="shared" si="2"/>
        <v>9.278350515463929E-2</v>
      </c>
      <c r="I2566" s="93">
        <v>12.08</v>
      </c>
      <c r="J2566" s="32">
        <f t="shared" si="16"/>
        <v>0.98960041666576992</v>
      </c>
      <c r="K2566" s="72">
        <f t="shared" ca="1" si="83"/>
        <v>132.2626768003355</v>
      </c>
      <c r="L2566" s="16">
        <v>132.60000600000001</v>
      </c>
      <c r="M2566" s="21">
        <f t="shared" ca="1" si="84"/>
        <v>-2.5439606666722877E-3</v>
      </c>
      <c r="N2566" s="72"/>
      <c r="O2566" s="16"/>
      <c r="P2566" s="21"/>
      <c r="Q2566" s="33">
        <f t="shared" si="17"/>
        <v>1.0103995833342301</v>
      </c>
      <c r="R2566" s="5">
        <f t="shared" ca="1" si="109"/>
        <v>40.451260789156962</v>
      </c>
      <c r="S2566" s="16">
        <v>39.419998</v>
      </c>
      <c r="T2566" s="75">
        <f t="shared" ca="1" si="110"/>
        <v>2.6160904147102239E-2</v>
      </c>
      <c r="U2566" s="5">
        <f t="shared" ca="1" si="122"/>
        <v>76.830541335634479</v>
      </c>
      <c r="V2566" s="85">
        <v>77.39</v>
      </c>
      <c r="W2566" s="36">
        <f t="shared" ca="1" si="123"/>
        <v>-7.2290821083540761E-3</v>
      </c>
      <c r="X2566" s="32">
        <f t="shared" si="18"/>
        <v>0.97920083333153984</v>
      </c>
      <c r="Y2566" s="72">
        <f t="shared" ca="1" si="124"/>
        <v>4640.5540849133549</v>
      </c>
      <c r="Z2566" s="90">
        <v>4568.7502169999998</v>
      </c>
      <c r="AA2566" s="89">
        <f t="shared" ca="1" si="125"/>
        <v>1.5716304131965449E-2</v>
      </c>
      <c r="AB2566" s="72"/>
      <c r="AC2566" s="90"/>
      <c r="AD2566" s="36"/>
      <c r="AE2566">
        <f t="shared" si="157"/>
        <v>10</v>
      </c>
      <c r="AH2566" s="25" t="str">
        <f t="shared" ca="1" si="7"/>
        <v>-</v>
      </c>
      <c r="AI2566" s="15">
        <f t="shared" ca="1" si="8"/>
        <v>14.267170394628232</v>
      </c>
      <c r="AJ2566" s="15">
        <f t="shared" ca="1" si="9"/>
        <v>14.945756280814374</v>
      </c>
      <c r="AK2566" s="17">
        <f t="shared" ca="1" si="10"/>
        <v>9.6816395912149897E-2</v>
      </c>
      <c r="AL2566" s="17">
        <f t="shared" ca="1" si="11"/>
        <v>8.9275728733283488E-2</v>
      </c>
      <c r="AM2566" s="26">
        <f t="shared" ca="1" si="12"/>
        <v>0</v>
      </c>
      <c r="AN2566" s="26">
        <f t="shared" ca="1" si="13"/>
        <v>1</v>
      </c>
      <c r="AO2566" s="25">
        <f t="shared" si="20"/>
        <v>0</v>
      </c>
      <c r="AP2566" s="26">
        <f t="shared" si="21"/>
        <v>0</v>
      </c>
      <c r="AQ2566" s="25">
        <f t="shared" si="22"/>
        <v>0</v>
      </c>
      <c r="AR2566" s="26">
        <f t="shared" si="23"/>
        <v>1</v>
      </c>
      <c r="AU2566">
        <f t="shared" si="121"/>
        <v>22843.751085</v>
      </c>
      <c r="AY2566">
        <v>913.75</v>
      </c>
      <c r="AZ2566">
        <v>1012.5</v>
      </c>
      <c r="BA2566">
        <f t="shared" si="107"/>
        <v>10125</v>
      </c>
      <c r="BL2566" s="90">
        <v>4.05</v>
      </c>
      <c r="BM2566">
        <f t="shared" si="108"/>
        <v>40.5</v>
      </c>
    </row>
    <row r="2567" spans="1:65" x14ac:dyDescent="0.2">
      <c r="A2567" s="40">
        <v>41795</v>
      </c>
      <c r="B2567" s="45">
        <v>12.65</v>
      </c>
      <c r="C2567" s="54">
        <v>14.05</v>
      </c>
      <c r="D2567" s="31">
        <f t="shared" si="14"/>
        <v>381.94149240046153</v>
      </c>
      <c r="E2567" s="31">
        <f t="shared" si="15"/>
        <v>387.37860159527042</v>
      </c>
      <c r="F2567" s="16">
        <f t="shared" si="0"/>
        <v>769.3200939957319</v>
      </c>
      <c r="G2567" s="16">
        <f t="shared" si="1"/>
        <v>13.354947194888149</v>
      </c>
      <c r="H2567" s="17">
        <f t="shared" si="2"/>
        <v>9.9644128113879016E-2</v>
      </c>
      <c r="I2567" s="88">
        <v>11.68</v>
      </c>
      <c r="J2567" s="32">
        <f t="shared" si="16"/>
        <v>0.96218789683053518</v>
      </c>
      <c r="K2567" s="72">
        <f t="shared" ca="1" si="83"/>
        <v>127.2563586214312</v>
      </c>
      <c r="L2567" s="31">
        <v>127.800003</v>
      </c>
      <c r="M2567" s="21">
        <f t="shared" ca="1" si="84"/>
        <v>-4.2538682770516039E-3</v>
      </c>
      <c r="N2567" s="72"/>
      <c r="O2567" s="16"/>
      <c r="P2567" s="21"/>
      <c r="Q2567" s="33">
        <f t="shared" si="17"/>
        <v>1.0378121031694649</v>
      </c>
      <c r="R2567" s="5">
        <f t="shared" ca="1" si="109"/>
        <v>41.979059170202355</v>
      </c>
      <c r="S2567" s="31">
        <v>40.82</v>
      </c>
      <c r="T2567" s="75">
        <f t="shared" ca="1" si="110"/>
        <v>2.8394394174481981E-2</v>
      </c>
      <c r="U2567" s="5">
        <f t="shared" ca="1" si="122"/>
        <v>79.732935906116708</v>
      </c>
      <c r="V2567" s="90">
        <v>80.099999999999994</v>
      </c>
      <c r="W2567" s="36">
        <f t="shared" ca="1" si="123"/>
        <v>-4.5825729573443956E-3</v>
      </c>
      <c r="X2567" s="32">
        <f t="shared" si="18"/>
        <v>0.92437579366107037</v>
      </c>
      <c r="Y2567" s="72">
        <f t="shared" ca="1" si="124"/>
        <v>4289.3335522223933</v>
      </c>
      <c r="Z2567" s="90">
        <v>4225.0002009999998</v>
      </c>
      <c r="AA2567" s="89">
        <f t="shared" ca="1" si="125"/>
        <v>1.5226827967290198E-2</v>
      </c>
      <c r="AB2567" s="72"/>
      <c r="AC2567" s="90"/>
      <c r="AD2567" s="36"/>
      <c r="AE2567">
        <f t="shared" si="157"/>
        <v>9</v>
      </c>
      <c r="AH2567" s="25" t="str">
        <f t="shared" ca="1" si="7"/>
        <v>-</v>
      </c>
      <c r="AI2567" s="15">
        <f t="shared" ca="1" si="8"/>
        <v>14.174191257762041</v>
      </c>
      <c r="AJ2567" s="15">
        <f t="shared" ca="1" si="9"/>
        <v>14.885425537734701</v>
      </c>
      <c r="AK2567" s="17">
        <f t="shared" ca="1" si="10"/>
        <v>9.8734485061073227E-2</v>
      </c>
      <c r="AL2567" s="17">
        <f t="shared" ca="1" si="11"/>
        <v>8.9821668558582729E-2</v>
      </c>
      <c r="AM2567" s="26">
        <f t="shared" ca="1" si="12"/>
        <v>0</v>
      </c>
      <c r="AN2567" s="26">
        <f t="shared" ca="1" si="13"/>
        <v>1</v>
      </c>
      <c r="AO2567" s="25">
        <f t="shared" si="20"/>
        <v>0</v>
      </c>
      <c r="AP2567" s="26">
        <f t="shared" si="21"/>
        <v>0</v>
      </c>
      <c r="AQ2567" s="25">
        <f t="shared" si="22"/>
        <v>0</v>
      </c>
      <c r="AR2567" s="26">
        <f t="shared" si="23"/>
        <v>1</v>
      </c>
      <c r="AU2567">
        <f t="shared" si="121"/>
        <v>21125.001004999998</v>
      </c>
      <c r="AY2567">
        <v>845</v>
      </c>
      <c r="AZ2567">
        <v>947.5</v>
      </c>
      <c r="BA2567">
        <f t="shared" si="107"/>
        <v>9475</v>
      </c>
      <c r="BL2567" s="90">
        <v>3.79</v>
      </c>
      <c r="BM2567">
        <f t="shared" si="108"/>
        <v>37.9</v>
      </c>
    </row>
    <row r="2568" spans="1:65" x14ac:dyDescent="0.2">
      <c r="A2568" s="40">
        <v>41796</v>
      </c>
      <c r="B2568" s="13">
        <v>12</v>
      </c>
      <c r="C2568" s="14">
        <v>13.3</v>
      </c>
      <c r="D2568" s="31">
        <f t="shared" si="14"/>
        <v>339.50354880041027</v>
      </c>
      <c r="E2568" s="31">
        <f t="shared" si="15"/>
        <v>425.58785330634862</v>
      </c>
      <c r="F2568" s="16">
        <f t="shared" si="0"/>
        <v>765.09140210675889</v>
      </c>
      <c r="G2568" s="16">
        <f t="shared" si="1"/>
        <v>12.723134788568769</v>
      </c>
      <c r="H2568" s="17">
        <f t="shared" si="2"/>
        <v>9.7744360902255689E-2</v>
      </c>
      <c r="I2568" s="93">
        <v>10.73</v>
      </c>
      <c r="J2568" s="32">
        <f t="shared" si="16"/>
        <v>0.94745414137184869</v>
      </c>
      <c r="K2568" s="72">
        <f t="shared" ca="1" si="83"/>
        <v>120.56464861224639</v>
      </c>
      <c r="L2568" s="16">
        <v>121.400002</v>
      </c>
      <c r="M2568" s="21">
        <f t="shared" ca="1" si="84"/>
        <v>-6.8809997857628841E-3</v>
      </c>
      <c r="N2568" s="72"/>
      <c r="O2568" s="16"/>
      <c r="P2568" s="21"/>
      <c r="Q2568" s="33">
        <f t="shared" si="17"/>
        <v>1.0525458586281513</v>
      </c>
      <c r="R2568" s="5">
        <f t="shared" ca="1" si="109"/>
        <v>44.183044194510998</v>
      </c>
      <c r="S2568" s="16">
        <v>42.900002000000001</v>
      </c>
      <c r="T2568" s="75">
        <f t="shared" ca="1" si="110"/>
        <v>2.9907742067494483E-2</v>
      </c>
      <c r="U2568" s="5">
        <f t="shared" ca="1" si="122"/>
        <v>83.91969835864623</v>
      </c>
      <c r="V2568" s="85">
        <v>84.11</v>
      </c>
      <c r="W2568" s="36">
        <f t="shared" ca="1" si="123"/>
        <v>-2.2625328897131129E-3</v>
      </c>
      <c r="X2568" s="32">
        <f t="shared" si="18"/>
        <v>0.89490828274369738</v>
      </c>
      <c r="Y2568" s="72">
        <f t="shared" ca="1" si="124"/>
        <v>3838.3074956779274</v>
      </c>
      <c r="Z2568" s="90">
        <v>3803.7501809999999</v>
      </c>
      <c r="AA2568" s="89">
        <f t="shared" ca="1" si="125"/>
        <v>9.085064221762959E-3</v>
      </c>
      <c r="AB2568" s="72"/>
      <c r="AC2568" s="90"/>
      <c r="AD2568" s="36"/>
      <c r="AE2568">
        <f t="shared" si="157"/>
        <v>8</v>
      </c>
      <c r="AH2568" s="25" t="str">
        <f t="shared" ca="1" si="7"/>
        <v>-</v>
      </c>
      <c r="AI2568" s="15">
        <f t="shared" ca="1" si="8"/>
        <v>14.065721072407108</v>
      </c>
      <c r="AJ2568" s="15">
        <f t="shared" ca="1" si="9"/>
        <v>14.815908401419591</v>
      </c>
      <c r="AK2568" s="17">
        <f t="shared" ca="1" si="10"/>
        <v>9.9152196005099988E-2</v>
      </c>
      <c r="AL2568" s="17">
        <f t="shared" ca="1" si="11"/>
        <v>8.9574758911583896E-2</v>
      </c>
      <c r="AM2568" s="26">
        <f t="shared" ca="1" si="12"/>
        <v>0</v>
      </c>
      <c r="AN2568" s="26">
        <f t="shared" ca="1" si="13"/>
        <v>1</v>
      </c>
      <c r="AO2568" s="25">
        <f t="shared" si="20"/>
        <v>0</v>
      </c>
      <c r="AP2568" s="26">
        <f t="shared" si="21"/>
        <v>0</v>
      </c>
      <c r="AQ2568" s="25">
        <f t="shared" si="22"/>
        <v>0</v>
      </c>
      <c r="AR2568" s="26">
        <f t="shared" si="23"/>
        <v>1</v>
      </c>
      <c r="AU2568">
        <f t="shared" si="121"/>
        <v>19018.750905000001</v>
      </c>
      <c r="AY2568">
        <v>760.75</v>
      </c>
      <c r="AZ2568">
        <v>852.5</v>
      </c>
      <c r="BA2568">
        <f t="shared" si="107"/>
        <v>8525</v>
      </c>
      <c r="BL2568" s="90">
        <v>3.41</v>
      </c>
      <c r="BM2568">
        <f t="shared" si="108"/>
        <v>34.1</v>
      </c>
    </row>
    <row r="2569" spans="1:65" x14ac:dyDescent="0.2">
      <c r="A2569" s="44">
        <v>41799</v>
      </c>
      <c r="B2569" s="45">
        <v>12.2</v>
      </c>
      <c r="C2569" s="54">
        <v>13.45</v>
      </c>
      <c r="D2569" s="31">
        <f t="shared" si="14"/>
        <v>297.06560520035896</v>
      </c>
      <c r="E2569" s="31">
        <f t="shared" si="15"/>
        <v>463.8777272312069</v>
      </c>
      <c r="F2569" s="31">
        <f t="shared" si="0"/>
        <v>760.94333243156586</v>
      </c>
      <c r="G2569" s="31">
        <f t="shared" si="1"/>
        <v>12.962010959720388</v>
      </c>
      <c r="H2569" s="55">
        <f t="shared" si="2"/>
        <v>9.2936802973977661E-2</v>
      </c>
      <c r="I2569" s="88">
        <v>11.15</v>
      </c>
      <c r="J2569" s="67">
        <f t="shared" si="16"/>
        <v>1.0132514892006288</v>
      </c>
      <c r="K2569" s="72">
        <f t="shared" ca="1" si="83"/>
        <v>122.15732943872631</v>
      </c>
      <c r="L2569" s="31">
        <v>122.959999</v>
      </c>
      <c r="M2569" s="21">
        <f t="shared" ca="1" si="84"/>
        <v>-6.5278917355366013E-3</v>
      </c>
      <c r="N2569" s="72"/>
      <c r="O2569" s="16"/>
      <c r="P2569" s="21"/>
      <c r="Q2569" s="69">
        <f t="shared" si="17"/>
        <v>0.98674851079937109</v>
      </c>
      <c r="R2569" s="5">
        <f t="shared" ca="1" si="109"/>
        <v>43.595736844795965</v>
      </c>
      <c r="S2569" s="31">
        <v>42.290000999999997</v>
      </c>
      <c r="T2569" s="89">
        <f t="shared" ca="1" si="110"/>
        <v>3.0875758191539621E-2</v>
      </c>
      <c r="U2569" s="5">
        <f t="shared" ca="1" si="122"/>
        <v>82.804802426777968</v>
      </c>
      <c r="V2569" s="90">
        <v>83</v>
      </c>
      <c r="W2569" s="87">
        <f t="shared" ca="1" si="123"/>
        <v>-2.3517779906268906E-3</v>
      </c>
      <c r="X2569" s="67">
        <f t="shared" si="18"/>
        <v>1.0265029784012578</v>
      </c>
      <c r="Y2569" s="72">
        <f t="shared" ca="1" si="124"/>
        <v>3939.7747703584691</v>
      </c>
      <c r="Z2569" s="90">
        <v>3895.0001849999999</v>
      </c>
      <c r="AA2569" s="89">
        <f t="shared" ca="1" si="125"/>
        <v>1.1495400059517396E-2</v>
      </c>
      <c r="AB2569" s="72"/>
      <c r="AC2569" s="90"/>
      <c r="AD2569" s="87"/>
      <c r="AE2569" s="1">
        <f t="shared" si="157"/>
        <v>7</v>
      </c>
      <c r="AH2569" s="25" t="str">
        <f t="shared" ca="1" si="7"/>
        <v>-</v>
      </c>
      <c r="AI2569" s="15">
        <f t="shared" ca="1" si="8"/>
        <v>13.965624992896426</v>
      </c>
      <c r="AJ2569" s="15">
        <f t="shared" ca="1" si="9"/>
        <v>14.760921671004493</v>
      </c>
      <c r="AK2569" s="17">
        <f t="shared" ca="1" si="10"/>
        <v>9.7749771275537703E-2</v>
      </c>
      <c r="AL2569" s="17">
        <f t="shared" ca="1" si="11"/>
        <v>9.0349752050477614E-2</v>
      </c>
      <c r="AM2569" s="26">
        <f t="shared" ca="1" si="12"/>
        <v>0</v>
      </c>
      <c r="AN2569" s="26">
        <f t="shared" ca="1" si="13"/>
        <v>1</v>
      </c>
      <c r="AO2569" s="25">
        <f t="shared" si="20"/>
        <v>0</v>
      </c>
      <c r="AP2569" s="26">
        <f t="shared" si="21"/>
        <v>0</v>
      </c>
      <c r="AQ2569" s="25">
        <f t="shared" si="22"/>
        <v>0</v>
      </c>
      <c r="AR2569" s="26">
        <f t="shared" si="23"/>
        <v>1</v>
      </c>
      <c r="AU2569">
        <f t="shared" si="121"/>
        <v>19475.000925</v>
      </c>
      <c r="AY2569">
        <v>779</v>
      </c>
      <c r="AZ2569">
        <v>869.99999999999989</v>
      </c>
      <c r="BA2569">
        <f t="shared" si="107"/>
        <v>8699.9999999999982</v>
      </c>
      <c r="BL2569" s="90">
        <v>3.48</v>
      </c>
      <c r="BM2569">
        <f t="shared" si="108"/>
        <v>34.799999999999997</v>
      </c>
    </row>
    <row r="2570" spans="1:65" x14ac:dyDescent="0.2">
      <c r="A2570" s="40">
        <v>41800</v>
      </c>
      <c r="B2570" s="13">
        <v>12.05</v>
      </c>
      <c r="C2570" s="14">
        <v>13.25</v>
      </c>
      <c r="D2570" s="31">
        <f t="shared" si="14"/>
        <v>254.62766160030768</v>
      </c>
      <c r="E2570" s="31">
        <f t="shared" si="15"/>
        <v>502.37162402827943</v>
      </c>
      <c r="F2570" s="16">
        <f t="shared" si="0"/>
        <v>756.99928562858713</v>
      </c>
      <c r="G2570" s="16">
        <f t="shared" si="1"/>
        <v>12.846362639012732</v>
      </c>
      <c r="H2570" s="17">
        <f t="shared" si="2"/>
        <v>9.0566037735849036E-2</v>
      </c>
      <c r="I2570" s="93">
        <v>10.99</v>
      </c>
      <c r="J2570" s="32">
        <f t="shared" si="16"/>
        <v>0.9859410451523023</v>
      </c>
      <c r="K2570" s="72">
        <f t="shared" ca="1" si="83"/>
        <v>120.43501496542164</v>
      </c>
      <c r="L2570" s="16">
        <v>120.839996</v>
      </c>
      <c r="M2570" s="21">
        <f t="shared" ca="1" si="84"/>
        <v>-3.3513823898037496E-3</v>
      </c>
      <c r="N2570" s="72"/>
      <c r="O2570" s="16"/>
      <c r="P2570" s="21"/>
      <c r="Q2570" s="33">
        <f t="shared" si="17"/>
        <v>1.0140589548476977</v>
      </c>
      <c r="R2570" s="5">
        <f t="shared" ca="1" si="109"/>
        <v>44.206805666544547</v>
      </c>
      <c r="S2570" s="16">
        <v>43.040000999999997</v>
      </c>
      <c r="T2570" s="75">
        <f t="shared" ca="1" si="110"/>
        <v>2.710977322106824E-2</v>
      </c>
      <c r="U2570" s="5">
        <f t="shared" ca="1" si="122"/>
        <v>83.966076691831134</v>
      </c>
      <c r="V2570" s="85">
        <v>84.47</v>
      </c>
      <c r="W2570" s="36">
        <f t="shared" ca="1" si="123"/>
        <v>-5.9657074484297974E-3</v>
      </c>
      <c r="X2570" s="32">
        <f t="shared" si="18"/>
        <v>0.97188209030460448</v>
      </c>
      <c r="Y2570" s="72">
        <f t="shared" ca="1" si="124"/>
        <v>3828.7445408984031</v>
      </c>
      <c r="Z2570" s="90">
        <v>3765.0001790000001</v>
      </c>
      <c r="AA2570" s="89">
        <f t="shared" ca="1" si="125"/>
        <v>1.6930772607647991E-2</v>
      </c>
      <c r="AB2570" s="72"/>
      <c r="AC2570" s="90"/>
      <c r="AD2570" s="36"/>
      <c r="AE2570">
        <f t="shared" si="157"/>
        <v>6</v>
      </c>
      <c r="AH2570" s="25" t="str">
        <f t="shared" ca="1" si="7"/>
        <v>-</v>
      </c>
      <c r="AI2570" s="15">
        <f t="shared" ca="1" si="8"/>
        <v>13.872387344184656</v>
      </c>
      <c r="AJ2570" s="15">
        <f t="shared" ca="1" si="9"/>
        <v>14.679830572125173</v>
      </c>
      <c r="AK2570" s="17">
        <f t="shared" ca="1" si="10"/>
        <v>9.5329986604393901E-2</v>
      </c>
      <c r="AL2570" s="17">
        <f t="shared" ca="1" si="11"/>
        <v>9.0037433163234412E-2</v>
      </c>
      <c r="AM2570" s="26">
        <f t="shared" ca="1" si="12"/>
        <v>0</v>
      </c>
      <c r="AN2570" s="26">
        <f t="shared" ca="1" si="13"/>
        <v>1</v>
      </c>
      <c r="AO2570" s="25">
        <f t="shared" si="20"/>
        <v>0</v>
      </c>
      <c r="AP2570" s="26">
        <f t="shared" si="21"/>
        <v>0</v>
      </c>
      <c r="AQ2570" s="25">
        <f t="shared" si="22"/>
        <v>0</v>
      </c>
      <c r="AR2570" s="26">
        <f t="shared" si="23"/>
        <v>1</v>
      </c>
      <c r="AU2570">
        <f t="shared" si="121"/>
        <v>18825.000895000001</v>
      </c>
      <c r="AY2570">
        <v>753</v>
      </c>
      <c r="AZ2570">
        <v>837.5</v>
      </c>
      <c r="BA2570">
        <f t="shared" si="107"/>
        <v>8375</v>
      </c>
      <c r="BL2570" s="90">
        <v>3.35</v>
      </c>
      <c r="BM2570">
        <f t="shared" si="108"/>
        <v>33.5</v>
      </c>
    </row>
    <row r="2571" spans="1:65" x14ac:dyDescent="0.2">
      <c r="A2571" s="40">
        <v>41801</v>
      </c>
      <c r="B2571" s="13">
        <v>12.5</v>
      </c>
      <c r="C2571" s="14">
        <v>13.5</v>
      </c>
      <c r="D2571" s="31">
        <f t="shared" si="14"/>
        <v>212.18971800025639</v>
      </c>
      <c r="E2571" s="31">
        <f t="shared" si="15"/>
        <v>540.96613122681663</v>
      </c>
      <c r="F2571" s="16">
        <f t="shared" si="0"/>
        <v>753.15584922707308</v>
      </c>
      <c r="G2571" s="16">
        <f t="shared" si="1"/>
        <v>13.21826585663775</v>
      </c>
      <c r="H2571" s="17">
        <f t="shared" si="2"/>
        <v>7.407407407407407E-2</v>
      </c>
      <c r="I2571" s="93">
        <v>11.6</v>
      </c>
      <c r="J2571" s="32">
        <f t="shared" si="16"/>
        <v>1.0237258945017351</v>
      </c>
      <c r="K2571" s="72">
        <f t="shared" ca="1" si="83"/>
        <v>123.28741703893792</v>
      </c>
      <c r="L2571" s="16">
        <v>123.55999799999999</v>
      </c>
      <c r="M2571" s="21">
        <f t="shared" ca="1" si="84"/>
        <v>-2.2060615528828008E-3</v>
      </c>
      <c r="N2571" s="72"/>
      <c r="O2571" s="16"/>
      <c r="P2571" s="21"/>
      <c r="Q2571" s="33">
        <f t="shared" si="17"/>
        <v>0.97627410549826488</v>
      </c>
      <c r="R2571" s="5">
        <f t="shared" ca="1" si="109"/>
        <v>43.156161755203826</v>
      </c>
      <c r="S2571" s="16">
        <v>42.110000999999997</v>
      </c>
      <c r="T2571" s="75">
        <f t="shared" ca="1" si="110"/>
        <v>2.4843522449781677E-2</v>
      </c>
      <c r="U2571" s="5">
        <f t="shared" ca="1" si="122"/>
        <v>81.971100002308475</v>
      </c>
      <c r="V2571" s="85">
        <v>82.6</v>
      </c>
      <c r="W2571" s="36">
        <f t="shared" ca="1" si="123"/>
        <v>-7.6138014248367959E-3</v>
      </c>
      <c r="X2571" s="32">
        <f t="shared" si="18"/>
        <v>1.0474517890034702</v>
      </c>
      <c r="Y2571" s="72">
        <f t="shared" ca="1" si="124"/>
        <v>4010.1613803585028</v>
      </c>
      <c r="Z2571" s="90">
        <v>3927.5001870000001</v>
      </c>
      <c r="AA2571" s="89">
        <f t="shared" ca="1" si="125"/>
        <v>2.1046770063082549E-2</v>
      </c>
      <c r="AB2571" s="72"/>
      <c r="AC2571" s="90"/>
      <c r="AD2571" s="36"/>
      <c r="AE2571">
        <f t="shared" si="157"/>
        <v>5</v>
      </c>
      <c r="AH2571" s="25" t="str">
        <f t="shared" ca="1" si="7"/>
        <v>-</v>
      </c>
      <c r="AI2571" s="15">
        <f t="shared" ca="1" si="8"/>
        <v>13.815763037332871</v>
      </c>
      <c r="AJ2571" s="15">
        <f t="shared" ca="1" si="9"/>
        <v>14.595407194835222</v>
      </c>
      <c r="AK2571" s="17">
        <f t="shared" ca="1" si="10"/>
        <v>9.1291484825779132E-2</v>
      </c>
      <c r="AL2571" s="17">
        <f t="shared" ca="1" si="11"/>
        <v>8.8787271852097477E-2</v>
      </c>
      <c r="AM2571" s="26">
        <f t="shared" ca="1" si="12"/>
        <v>0</v>
      </c>
      <c r="AN2571" s="26">
        <f t="shared" ca="1" si="13"/>
        <v>1</v>
      </c>
      <c r="AO2571" s="25">
        <f t="shared" si="20"/>
        <v>0</v>
      </c>
      <c r="AP2571" s="26">
        <f t="shared" si="21"/>
        <v>0</v>
      </c>
      <c r="AQ2571" s="25">
        <f t="shared" si="22"/>
        <v>0</v>
      </c>
      <c r="AR2571" s="26">
        <f t="shared" si="23"/>
        <v>1</v>
      </c>
      <c r="AU2571">
        <f t="shared" si="121"/>
        <v>19637.500935</v>
      </c>
      <c r="AY2571">
        <v>785.5</v>
      </c>
      <c r="AZ2571">
        <v>877.49999999999989</v>
      </c>
      <c r="BA2571">
        <f t="shared" si="107"/>
        <v>8774.9999999999982</v>
      </c>
      <c r="BL2571" s="90">
        <v>3.51</v>
      </c>
      <c r="BM2571">
        <f t="shared" si="108"/>
        <v>35.099999999999994</v>
      </c>
    </row>
    <row r="2572" spans="1:65" x14ac:dyDescent="0.2">
      <c r="A2572" s="40">
        <v>41802</v>
      </c>
      <c r="B2572" s="13">
        <v>13.2</v>
      </c>
      <c r="C2572" s="14">
        <v>14.15</v>
      </c>
      <c r="D2572" s="31">
        <f t="shared" si="14"/>
        <v>169.75177440020511</v>
      </c>
      <c r="E2572" s="31">
        <f t="shared" si="15"/>
        <v>580.26052344908635</v>
      </c>
      <c r="F2572" s="16">
        <f t="shared" si="0"/>
        <v>750.01229784929149</v>
      </c>
      <c r="G2572" s="16">
        <f t="shared" si="1"/>
        <v>13.934984611395532</v>
      </c>
      <c r="H2572" s="17">
        <f t="shared" si="2"/>
        <v>6.7137809187279185E-2</v>
      </c>
      <c r="I2572" s="93">
        <v>12.56</v>
      </c>
      <c r="J2572" s="32">
        <f t="shared" si="16"/>
        <v>1.0498216919997252</v>
      </c>
      <c r="K2572" s="72">
        <f t="shared" ca="1" si="83"/>
        <v>129.42452816430168</v>
      </c>
      <c r="L2572" s="16">
        <v>129.479996</v>
      </c>
      <c r="M2572" s="21">
        <f t="shared" ca="1" si="84"/>
        <v>-4.2838922931634276E-4</v>
      </c>
      <c r="N2572" s="72"/>
      <c r="O2572" s="16"/>
      <c r="P2572" s="21"/>
      <c r="Q2572" s="33">
        <f t="shared" si="17"/>
        <v>0.9501783080002747</v>
      </c>
      <c r="R2572" s="5">
        <f t="shared" ca="1" si="109"/>
        <v>41.004340498286147</v>
      </c>
      <c r="S2572" s="16">
        <v>40.080002</v>
      </c>
      <c r="T2572" s="75">
        <f t="shared" ca="1" si="110"/>
        <v>2.3062336630775296E-2</v>
      </c>
      <c r="U2572" s="5">
        <f t="shared" ca="1" si="122"/>
        <v>77.884494604403685</v>
      </c>
      <c r="V2572" s="85">
        <v>78.540000000000006</v>
      </c>
      <c r="W2572" s="36">
        <f t="shared" ca="1" si="123"/>
        <v>-8.3461343977122692E-3</v>
      </c>
      <c r="X2572" s="32">
        <f t="shared" si="18"/>
        <v>1.0996433839994506</v>
      </c>
      <c r="Y2572" s="72">
        <f t="shared" ca="1" si="124"/>
        <v>4409.4572114004914</v>
      </c>
      <c r="Z2572" s="90">
        <v>4323.7502050000003</v>
      </c>
      <c r="AA2572" s="89">
        <f t="shared" ca="1" si="125"/>
        <v>1.9822376949847655E-2</v>
      </c>
      <c r="AB2572" s="72"/>
      <c r="AC2572" s="90"/>
      <c r="AD2572" s="36"/>
      <c r="AE2572">
        <f t="shared" si="157"/>
        <v>4</v>
      </c>
      <c r="AH2572" s="25" t="str">
        <f t="shared" ca="1" si="7"/>
        <v>-</v>
      </c>
      <c r="AI2572" s="15">
        <f t="shared" ca="1" si="8"/>
        <v>13.78889600599703</v>
      </c>
      <c r="AJ2572" s="15">
        <f t="shared" ca="1" si="9"/>
        <v>14.530270481687191</v>
      </c>
      <c r="AK2572" s="17">
        <f t="shared" ca="1" si="10"/>
        <v>8.7017202164552443E-2</v>
      </c>
      <c r="AL2572" s="17">
        <f t="shared" ca="1" si="11"/>
        <v>8.7124009926302426E-2</v>
      </c>
      <c r="AM2572" s="26">
        <f t="shared" ca="1" si="12"/>
        <v>0</v>
      </c>
      <c r="AN2572" s="26">
        <f t="shared" ca="1" si="13"/>
        <v>0</v>
      </c>
      <c r="AO2572" s="25">
        <f t="shared" si="20"/>
        <v>0</v>
      </c>
      <c r="AP2572" s="26">
        <f t="shared" si="21"/>
        <v>0</v>
      </c>
      <c r="AQ2572" s="25">
        <f t="shared" si="22"/>
        <v>0</v>
      </c>
      <c r="AR2572" s="26">
        <f t="shared" si="23"/>
        <v>1</v>
      </c>
      <c r="AU2572">
        <f t="shared" si="121"/>
        <v>21618.751025000001</v>
      </c>
      <c r="AY2572">
        <v>864.75</v>
      </c>
      <c r="AZ2572">
        <v>969.99999999999989</v>
      </c>
      <c r="BA2572">
        <f t="shared" si="107"/>
        <v>9699.9999999999982</v>
      </c>
      <c r="BL2572" s="90">
        <v>3.88</v>
      </c>
      <c r="BM2572">
        <f t="shared" si="108"/>
        <v>38.799999999999997</v>
      </c>
    </row>
    <row r="2573" spans="1:65" x14ac:dyDescent="0.2">
      <c r="A2573" s="40">
        <v>41803</v>
      </c>
      <c r="B2573" s="13">
        <v>12.95</v>
      </c>
      <c r="C2573" s="14">
        <v>13.8</v>
      </c>
      <c r="D2573" s="31">
        <f t="shared" si="14"/>
        <v>127.31383080015382</v>
      </c>
      <c r="E2573" s="31">
        <f t="shared" si="15"/>
        <v>619.84927648941687</v>
      </c>
      <c r="F2573" s="16">
        <f t="shared" si="0"/>
        <v>747.16310728957069</v>
      </c>
      <c r="G2573" s="16">
        <f t="shared" si="1"/>
        <v>13.655163142927787</v>
      </c>
      <c r="H2573" s="17">
        <f t="shared" si="2"/>
        <v>6.1594202898550776E-2</v>
      </c>
      <c r="I2573" s="93">
        <v>12.18</v>
      </c>
      <c r="J2573" s="32">
        <f t="shared" si="16"/>
        <v>0.97619692380795098</v>
      </c>
      <c r="K2573" s="72">
        <f t="shared" ca="1" si="83"/>
        <v>126.33867547465472</v>
      </c>
      <c r="L2573" s="16">
        <v>127.279999</v>
      </c>
      <c r="M2573" s="21">
        <f t="shared" ca="1" si="84"/>
        <v>-7.3956908606298971E-3</v>
      </c>
      <c r="N2573" s="72"/>
      <c r="O2573" s="16"/>
      <c r="P2573" s="21"/>
      <c r="Q2573" s="33">
        <f t="shared" si="17"/>
        <v>1.0238030761920491</v>
      </c>
      <c r="R2573" s="5">
        <f t="shared" ca="1" si="109"/>
        <v>41.97862109237294</v>
      </c>
      <c r="S2573" s="16">
        <v>40.740001999999997</v>
      </c>
      <c r="T2573" s="75">
        <f t="shared" ca="1" si="110"/>
        <v>3.0403019920640727E-2</v>
      </c>
      <c r="U2573" s="5">
        <f t="shared" ca="1" si="122"/>
        <v>79.735655285482608</v>
      </c>
      <c r="V2573" s="85">
        <v>79.91</v>
      </c>
      <c r="W2573" s="36">
        <f t="shared" ca="1" si="123"/>
        <v>-2.1817634153095842E-3</v>
      </c>
      <c r="X2573" s="32">
        <f t="shared" si="18"/>
        <v>0.95239384761590185</v>
      </c>
      <c r="Y2573" s="72">
        <f t="shared" ca="1" si="124"/>
        <v>4199.2635345968174</v>
      </c>
      <c r="Z2573" s="90">
        <v>4162.5001979999997</v>
      </c>
      <c r="AA2573" s="89">
        <f t="shared" ca="1" si="125"/>
        <v>8.8320323959339992E-3</v>
      </c>
      <c r="AB2573" s="72"/>
      <c r="AC2573" s="90"/>
      <c r="AD2573" s="36"/>
      <c r="AE2573">
        <f t="shared" si="157"/>
        <v>3</v>
      </c>
      <c r="AH2573" s="25" t="str">
        <f t="shared" ca="1" si="7"/>
        <v>-</v>
      </c>
      <c r="AI2573" s="15">
        <f t="shared" ca="1" si="8"/>
        <v>13.75228977131485</v>
      </c>
      <c r="AJ2573" s="15">
        <f t="shared" ca="1" si="9"/>
        <v>14.463128093231292</v>
      </c>
      <c r="AK2573" s="17">
        <f t="shared" ca="1" si="10"/>
        <v>8.0675547961997732E-2</v>
      </c>
      <c r="AL2573" s="17">
        <f t="shared" ca="1" si="11"/>
        <v>8.7028464883209367E-2</v>
      </c>
      <c r="AM2573" s="26">
        <f t="shared" ca="1" si="12"/>
        <v>0</v>
      </c>
      <c r="AN2573" s="26">
        <f t="shared" ca="1" si="13"/>
        <v>0</v>
      </c>
      <c r="AO2573" s="25">
        <f t="shared" si="20"/>
        <v>0</v>
      </c>
      <c r="AP2573" s="26">
        <f t="shared" si="21"/>
        <v>0</v>
      </c>
      <c r="AQ2573" s="25">
        <f t="shared" si="22"/>
        <v>0</v>
      </c>
      <c r="AR2573" s="26">
        <f t="shared" si="23"/>
        <v>1</v>
      </c>
      <c r="AU2573">
        <f t="shared" si="121"/>
        <v>20812.50099</v>
      </c>
      <c r="AY2573">
        <v>832.5</v>
      </c>
      <c r="AZ2573">
        <v>925</v>
      </c>
      <c r="BA2573">
        <f t="shared" si="107"/>
        <v>9250</v>
      </c>
      <c r="BL2573" s="90">
        <v>3.7</v>
      </c>
      <c r="BM2573">
        <f t="shared" si="108"/>
        <v>37</v>
      </c>
    </row>
    <row r="2574" spans="1:65" x14ac:dyDescent="0.2">
      <c r="A2574" s="44">
        <v>41806</v>
      </c>
      <c r="B2574" s="45">
        <v>13.05</v>
      </c>
      <c r="C2574" s="54">
        <v>13.8</v>
      </c>
      <c r="D2574" s="31">
        <f t="shared" si="14"/>
        <v>84.87588720010254</v>
      </c>
      <c r="E2574" s="31">
        <f t="shared" si="15"/>
        <v>659.67328878076933</v>
      </c>
      <c r="F2574" s="31">
        <f t="shared" si="0"/>
        <v>744.54917598087184</v>
      </c>
      <c r="G2574" s="31">
        <f t="shared" si="1"/>
        <v>13.714502738766431</v>
      </c>
      <c r="H2574" s="55">
        <f t="shared" si="2"/>
        <v>5.4347826086956541E-2</v>
      </c>
      <c r="I2574" s="88">
        <v>12.65</v>
      </c>
      <c r="J2574" s="67">
        <f t="shared" si="16"/>
        <v>1.000831901704649</v>
      </c>
      <c r="K2574" s="72">
        <f t="shared" ca="1" si="83"/>
        <v>126.43862197472843</v>
      </c>
      <c r="L2574" s="31">
        <v>127.08000199999999</v>
      </c>
      <c r="M2574" s="21">
        <f t="shared" ca="1" si="84"/>
        <v>-5.047057091418357E-3</v>
      </c>
      <c r="N2574" s="72"/>
      <c r="O2574" s="16"/>
      <c r="P2574" s="21"/>
      <c r="Q2574" s="69">
        <f t="shared" si="17"/>
        <v>0.99916809829535114</v>
      </c>
      <c r="R2574" s="5">
        <f t="shared" ca="1" si="109"/>
        <v>41.941951686591608</v>
      </c>
      <c r="S2574" s="31">
        <v>40.779998999999997</v>
      </c>
      <c r="T2574" s="89">
        <f t="shared" ca="1" si="110"/>
        <v>2.849320046799441E-2</v>
      </c>
      <c r="U2574" s="5">
        <f t="shared" ca="1" si="122"/>
        <v>79.666595544131496</v>
      </c>
      <c r="V2574" s="90">
        <v>80.040000000000006</v>
      </c>
      <c r="W2574" s="87">
        <f t="shared" ca="1" si="123"/>
        <v>-4.665223086812967E-3</v>
      </c>
      <c r="X2574" s="67">
        <f t="shared" si="18"/>
        <v>1.0016638034092977</v>
      </c>
      <c r="Y2574" s="72">
        <f t="shared" ca="1" si="124"/>
        <v>4205.9734570855717</v>
      </c>
      <c r="Z2574" s="90">
        <v>4146.2501970000003</v>
      </c>
      <c r="AA2574" s="89">
        <f t="shared" ca="1" si="125"/>
        <v>1.4404162133964773E-2</v>
      </c>
      <c r="AB2574" s="72"/>
      <c r="AC2574" s="90"/>
      <c r="AD2574" s="87"/>
      <c r="AE2574" s="1">
        <f t="shared" si="157"/>
        <v>2</v>
      </c>
      <c r="AG2574" s="1"/>
      <c r="AH2574" s="25" t="str">
        <f t="shared" ca="1" si="7"/>
        <v>-</v>
      </c>
      <c r="AI2574" s="15">
        <f t="shared" ca="1" si="8"/>
        <v>13.70582012802601</v>
      </c>
      <c r="AJ2574" s="15">
        <f t="shared" ca="1" si="9"/>
        <v>14.409823281981691</v>
      </c>
      <c r="AK2574" s="17">
        <f t="shared" ca="1" si="10"/>
        <v>7.3442792159447878E-2</v>
      </c>
      <c r="AL2574" s="17">
        <f t="shared" ca="1" si="11"/>
        <v>8.607917752357791E-2</v>
      </c>
      <c r="AM2574" s="26">
        <f t="shared" ca="1" si="12"/>
        <v>0</v>
      </c>
      <c r="AN2574" s="26">
        <f t="shared" ca="1" si="13"/>
        <v>0</v>
      </c>
      <c r="AO2574" s="25">
        <f t="shared" si="20"/>
        <v>0</v>
      </c>
      <c r="AP2574" s="26">
        <f t="shared" si="21"/>
        <v>0</v>
      </c>
      <c r="AQ2574" s="25">
        <f t="shared" si="22"/>
        <v>0</v>
      </c>
      <c r="AR2574" s="26">
        <f t="shared" si="23"/>
        <v>1</v>
      </c>
      <c r="AU2574">
        <f t="shared" si="121"/>
        <v>20731.250985000002</v>
      </c>
      <c r="AY2574">
        <v>829.25</v>
      </c>
      <c r="AZ2574">
        <v>922.5</v>
      </c>
      <c r="BA2574">
        <f t="shared" si="107"/>
        <v>9225</v>
      </c>
      <c r="BL2574" s="90">
        <v>3.69</v>
      </c>
      <c r="BM2574">
        <f t="shared" si="108"/>
        <v>36.9</v>
      </c>
    </row>
    <row r="2575" spans="1:65" x14ac:dyDescent="0.2">
      <c r="A2575" s="40">
        <v>41807</v>
      </c>
      <c r="B2575" s="13">
        <v>12.35</v>
      </c>
      <c r="C2575" s="14">
        <v>13.45</v>
      </c>
      <c r="D2575" s="31">
        <f t="shared" si="14"/>
        <v>42.43794360005127</v>
      </c>
      <c r="E2575" s="31">
        <f t="shared" si="15"/>
        <v>699.80482240255697</v>
      </c>
      <c r="F2575" s="16">
        <f t="shared" si="0"/>
        <v>742.24276600260828</v>
      </c>
      <c r="G2575" s="16">
        <f t="shared" si="1"/>
        <v>13.387107183662476</v>
      </c>
      <c r="H2575" s="17">
        <f t="shared" si="2"/>
        <v>8.1784386617100302E-2</v>
      </c>
      <c r="I2575" s="93">
        <v>12.06</v>
      </c>
      <c r="J2575" s="32">
        <f t="shared" si="16"/>
        <v>0.97310400795559726</v>
      </c>
      <c r="K2575" s="72">
        <f t="shared" ca="1" si="83"/>
        <v>123.03291379413302</v>
      </c>
      <c r="L2575" s="16">
        <v>122.68</v>
      </c>
      <c r="M2575" s="21">
        <f t="shared" ca="1" si="84"/>
        <v>2.8767019410907749E-3</v>
      </c>
      <c r="N2575" s="72"/>
      <c r="O2575" s="16"/>
      <c r="P2575" s="21"/>
      <c r="Q2575" s="33">
        <f t="shared" si="17"/>
        <v>1.0268959920444027</v>
      </c>
      <c r="R2575" s="5">
        <f t="shared" ca="1" si="109"/>
        <v>43.06822784500698</v>
      </c>
      <c r="S2575" s="16">
        <v>42.18</v>
      </c>
      <c r="T2575" s="75">
        <f t="shared" ca="1" si="110"/>
        <v>2.1058033309790909E-2</v>
      </c>
      <c r="U2575" s="5">
        <f t="shared" ca="1" si="122"/>
        <v>81.806506886992977</v>
      </c>
      <c r="V2575" s="85">
        <v>82.66</v>
      </c>
      <c r="W2575" s="36">
        <f t="shared" ca="1" si="123"/>
        <v>-1.0325346153000474E-2</v>
      </c>
      <c r="X2575" s="32">
        <f t="shared" si="18"/>
        <v>0.94620801591119463</v>
      </c>
      <c r="Y2575" s="72">
        <f t="shared" ca="1" si="124"/>
        <v>3979.4638815927342</v>
      </c>
      <c r="Z2575" s="90">
        <v>3868.750184</v>
      </c>
      <c r="AA2575" s="89">
        <f t="shared" ca="1" si="125"/>
        <v>2.8617432588594924E-2</v>
      </c>
      <c r="AB2575" s="72"/>
      <c r="AC2575" s="90"/>
      <c r="AD2575" s="36"/>
      <c r="AE2575">
        <f t="shared" si="157"/>
        <v>1</v>
      </c>
      <c r="AG2575" s="1"/>
      <c r="AH2575" s="25" t="str">
        <f t="shared" ca="1" si="7"/>
        <v>-</v>
      </c>
      <c r="AI2575" s="15">
        <f t="shared" ca="1" si="8"/>
        <v>13.654447988038699</v>
      </c>
      <c r="AJ2575" s="15">
        <f t="shared" ca="1" si="9"/>
        <v>14.355355574281079</v>
      </c>
      <c r="AK2575" s="17">
        <f t="shared" ca="1" si="10"/>
        <v>7.1584056099968318E-2</v>
      </c>
      <c r="AL2575" s="17">
        <f t="shared" ca="1" si="11"/>
        <v>8.6414954178841041E-2</v>
      </c>
      <c r="AM2575" s="26">
        <f t="shared" ca="1" si="12"/>
        <v>0</v>
      </c>
      <c r="AN2575" s="26">
        <f t="shared" ca="1" si="13"/>
        <v>0</v>
      </c>
      <c r="AO2575" s="25">
        <f t="shared" si="20"/>
        <v>0</v>
      </c>
      <c r="AP2575" s="26">
        <f t="shared" si="21"/>
        <v>0</v>
      </c>
      <c r="AQ2575" s="25">
        <f t="shared" si="22"/>
        <v>0</v>
      </c>
      <c r="AR2575" s="26">
        <f t="shared" si="23"/>
        <v>1</v>
      </c>
      <c r="AU2575">
        <f t="shared" si="121"/>
        <v>19343.750919999999</v>
      </c>
      <c r="AY2575">
        <v>773.75</v>
      </c>
      <c r="AZ2575">
        <v>860</v>
      </c>
      <c r="BA2575">
        <f t="shared" si="107"/>
        <v>8600</v>
      </c>
      <c r="BL2575" s="90">
        <v>3.44</v>
      </c>
      <c r="BM2575">
        <f t="shared" si="108"/>
        <v>34.4</v>
      </c>
    </row>
    <row r="2576" spans="1:65" x14ac:dyDescent="0.2">
      <c r="A2576" s="47">
        <v>41808</v>
      </c>
      <c r="B2576" s="45">
        <v>12.7</v>
      </c>
      <c r="C2576" s="54">
        <v>13.7</v>
      </c>
      <c r="D2576" s="31">
        <f t="shared" si="14"/>
        <v>738.77200481598697</v>
      </c>
      <c r="E2576" s="31">
        <f t="shared" si="15"/>
        <v>0</v>
      </c>
      <c r="F2576" s="31">
        <f t="shared" si="0"/>
        <v>738.77200481598697</v>
      </c>
      <c r="G2576" s="31">
        <f t="shared" si="1"/>
        <v>12.7</v>
      </c>
      <c r="H2576" s="55">
        <f t="shared" si="2"/>
        <v>7.2992700729927029E-2</v>
      </c>
      <c r="I2576" s="1">
        <v>10.61</v>
      </c>
      <c r="J2576" s="67">
        <f t="shared" si="16"/>
        <v>0.94423791821561354</v>
      </c>
      <c r="K2576" s="72">
        <f t="shared" ca="1" si="83"/>
        <v>116.16760627935699</v>
      </c>
      <c r="L2576" s="31">
        <v>116.08000199999999</v>
      </c>
      <c r="M2576" s="21">
        <f t="shared" ca="1" si="84"/>
        <v>7.5468881674377569E-4</v>
      </c>
      <c r="N2576" s="72"/>
      <c r="O2576" s="16"/>
      <c r="P2576" s="21"/>
      <c r="Q2576" s="69">
        <f t="shared" si="17"/>
        <v>1.0557620817843865</v>
      </c>
      <c r="R2576" s="5">
        <f t="shared" ca="1" si="109"/>
        <v>45.467907676264559</v>
      </c>
      <c r="S2576" s="31">
        <v>44.419998</v>
      </c>
      <c r="T2576" s="89">
        <f t="shared" ca="1" si="110"/>
        <v>2.359094379663321E-2</v>
      </c>
      <c r="U2576" s="5">
        <f t="shared" ca="1" si="122"/>
        <v>86.365251161493319</v>
      </c>
      <c r="V2576" s="90">
        <v>87.18</v>
      </c>
      <c r="W2576" s="87">
        <f t="shared" ca="1" si="123"/>
        <v>-9.3455934676151386E-3</v>
      </c>
      <c r="X2576" s="67">
        <f t="shared" si="18"/>
        <v>0.88847583643122707</v>
      </c>
      <c r="Y2576" s="72">
        <f t="shared" ca="1" si="124"/>
        <v>3535.4248080592956</v>
      </c>
      <c r="Z2576" s="90">
        <v>3452.500164</v>
      </c>
      <c r="AA2576" s="89">
        <f t="shared" ca="1" si="125"/>
        <v>2.401872269955831E-2</v>
      </c>
      <c r="AB2576" s="72"/>
      <c r="AC2576" s="90"/>
      <c r="AD2576" s="87"/>
      <c r="AE2576" s="1">
        <v>19</v>
      </c>
      <c r="AG2576" s="1"/>
      <c r="AH2576" s="25" t="str">
        <f t="shared" ca="1" si="7"/>
        <v>-</v>
      </c>
      <c r="AI2576" s="15">
        <f t="shared" ca="1" si="8"/>
        <v>13.581535297266996</v>
      </c>
      <c r="AJ2576" s="15">
        <f t="shared" ca="1" si="9"/>
        <v>14.288216335076871</v>
      </c>
      <c r="AK2576" s="17">
        <f t="shared" ca="1" si="10"/>
        <v>6.8655166598981313E-2</v>
      </c>
      <c r="AL2576" s="17">
        <f t="shared" ca="1" si="11"/>
        <v>8.5857544049546791E-2</v>
      </c>
      <c r="AM2576" s="26">
        <f t="shared" ca="1" si="12"/>
        <v>0</v>
      </c>
      <c r="AN2576" s="26">
        <f t="shared" ca="1" si="13"/>
        <v>0</v>
      </c>
      <c r="AO2576" s="25">
        <f t="shared" si="20"/>
        <v>0</v>
      </c>
      <c r="AP2576" s="26">
        <f t="shared" si="21"/>
        <v>0</v>
      </c>
      <c r="AQ2576" s="25">
        <f t="shared" si="22"/>
        <v>0</v>
      </c>
      <c r="AR2576" s="26">
        <f t="shared" si="23"/>
        <v>1</v>
      </c>
      <c r="AU2576">
        <f t="shared" si="121"/>
        <v>17262.500820000001</v>
      </c>
      <c r="AY2576">
        <v>690.5</v>
      </c>
      <c r="AZ2576">
        <v>772.5</v>
      </c>
      <c r="BA2576">
        <f t="shared" si="107"/>
        <v>7725</v>
      </c>
      <c r="BL2576" s="90">
        <v>3.09</v>
      </c>
      <c r="BM2576">
        <f t="shared" si="108"/>
        <v>30.9</v>
      </c>
    </row>
    <row r="2577" spans="1:65" x14ac:dyDescent="0.2">
      <c r="A2577" s="44">
        <v>41809</v>
      </c>
      <c r="B2577" s="45">
        <v>12.8</v>
      </c>
      <c r="C2577" s="54">
        <v>13.8</v>
      </c>
      <c r="D2577" s="31">
        <f t="shared" si="14"/>
        <v>699.88926772040872</v>
      </c>
      <c r="E2577" s="31">
        <f t="shared" si="15"/>
        <v>36.044581103200287</v>
      </c>
      <c r="F2577" s="31">
        <f t="shared" si="0"/>
        <v>735.93384882360897</v>
      </c>
      <c r="G2577" s="31">
        <f t="shared" si="1"/>
        <v>12.84897801774007</v>
      </c>
      <c r="H2577" s="55">
        <f t="shared" si="2"/>
        <v>7.2463768115942018E-2</v>
      </c>
      <c r="I2577" s="1">
        <v>10.62</v>
      </c>
      <c r="J2577" s="67">
        <f t="shared" si="16"/>
        <v>1.0078437659756609</v>
      </c>
      <c r="K2577" s="72">
        <f t="shared" ca="1" si="83"/>
        <v>117.07402472897829</v>
      </c>
      <c r="L2577" s="31">
        <v>116.68</v>
      </c>
      <c r="M2577" s="21">
        <f t="shared" ca="1" si="84"/>
        <v>3.3769688805132011E-3</v>
      </c>
      <c r="N2577" s="72"/>
      <c r="O2577" s="16"/>
      <c r="P2577" s="21"/>
      <c r="Q2577" s="69">
        <f t="shared" si="17"/>
        <v>0.99215623402433895</v>
      </c>
      <c r="R2577" s="5">
        <f t="shared" ca="1" si="109"/>
        <v>45.10938877295289</v>
      </c>
      <c r="S2577" s="31">
        <v>44.259998000000003</v>
      </c>
      <c r="T2577" s="89">
        <f t="shared" ca="1" si="110"/>
        <v>1.9190935637929469E-2</v>
      </c>
      <c r="U2577" s="5">
        <f t="shared" ca="1" si="122"/>
        <v>85.684888783224551</v>
      </c>
      <c r="V2577" s="90">
        <v>86.83</v>
      </c>
      <c r="W2577" s="87">
        <f t="shared" ca="1" si="123"/>
        <v>-1.3187967485609206E-2</v>
      </c>
      <c r="X2577" s="67">
        <f t="shared" si="18"/>
        <v>1.0156875319513221</v>
      </c>
      <c r="Y2577" s="72">
        <f t="shared" ca="1" si="124"/>
        <v>3590.650570191076</v>
      </c>
      <c r="Z2577" s="90">
        <v>3481.2501649999999</v>
      </c>
      <c r="AA2577" s="89">
        <f t="shared" ca="1" si="125"/>
        <v>3.1425608619274868E-2</v>
      </c>
      <c r="AB2577" s="72"/>
      <c r="AC2577" s="90"/>
      <c r="AD2577" s="87"/>
      <c r="AE2577" s="1">
        <f t="shared" ref="AE2577:AE2594" si="158">AE2576-1</f>
        <v>18</v>
      </c>
      <c r="AH2577" s="25" t="str">
        <f t="shared" ca="1" si="7"/>
        <v>-</v>
      </c>
      <c r="AI2577" s="15">
        <f t="shared" ca="1" si="8"/>
        <v>13.510518240358703</v>
      </c>
      <c r="AJ2577" s="15">
        <f t="shared" ca="1" si="9"/>
        <v>14.22787863550265</v>
      </c>
      <c r="AK2577" s="17">
        <f t="shared" ca="1" si="10"/>
        <v>6.8386782272625971E-2</v>
      </c>
      <c r="AL2577" s="17">
        <f t="shared" ca="1" si="11"/>
        <v>8.4878054980521978E-2</v>
      </c>
      <c r="AM2577" s="26">
        <f t="shared" ca="1" si="12"/>
        <v>0</v>
      </c>
      <c r="AN2577" s="26">
        <f t="shared" ca="1" si="13"/>
        <v>0</v>
      </c>
      <c r="AO2577" s="25">
        <f t="shared" si="20"/>
        <v>0</v>
      </c>
      <c r="AP2577" s="26">
        <f t="shared" si="21"/>
        <v>0</v>
      </c>
      <c r="AQ2577" s="25">
        <f t="shared" si="22"/>
        <v>0</v>
      </c>
      <c r="AR2577" s="26">
        <f t="shared" si="23"/>
        <v>1</v>
      </c>
      <c r="AU2577">
        <f t="shared" si="121"/>
        <v>17406.250824999999</v>
      </c>
      <c r="AY2577">
        <v>696.25</v>
      </c>
      <c r="AZ2577">
        <v>777.5</v>
      </c>
      <c r="BA2577">
        <f t="shared" si="107"/>
        <v>7775</v>
      </c>
      <c r="BL2577" s="90">
        <v>3.11</v>
      </c>
      <c r="BM2577">
        <f t="shared" si="108"/>
        <v>31.099999999999998</v>
      </c>
    </row>
    <row r="2578" spans="1:65" x14ac:dyDescent="0.2">
      <c r="A2578" s="44">
        <v>41810</v>
      </c>
      <c r="B2578" s="45">
        <v>12.9</v>
      </c>
      <c r="C2578" s="54">
        <v>13.9</v>
      </c>
      <c r="D2578" s="31">
        <f t="shared" si="14"/>
        <v>661.00653062483048</v>
      </c>
      <c r="E2578" s="31">
        <f t="shared" si="15"/>
        <v>72.109728554171426</v>
      </c>
      <c r="F2578" s="31">
        <f t="shared" si="0"/>
        <v>733.11625917900187</v>
      </c>
      <c r="G2578" s="31">
        <f t="shared" si="1"/>
        <v>12.998360563759597</v>
      </c>
      <c r="H2578" s="55">
        <f t="shared" si="2"/>
        <v>7.1942446043165464E-2</v>
      </c>
      <c r="I2578" s="1">
        <v>10.85</v>
      </c>
      <c r="J2578" s="67">
        <f t="shared" si="16"/>
        <v>1.0077529232886366</v>
      </c>
      <c r="K2578" s="72">
        <f t="shared" ca="1" si="83"/>
        <v>117.97688078467439</v>
      </c>
      <c r="L2578" s="31">
        <v>118.239998</v>
      </c>
      <c r="M2578" s="21">
        <f t="shared" ca="1" si="84"/>
        <v>-2.2252809520988607E-3</v>
      </c>
      <c r="N2578" s="72"/>
      <c r="O2578" s="16"/>
      <c r="P2578" s="21"/>
      <c r="Q2578" s="69">
        <f t="shared" si="17"/>
        <v>0.99224707671136347</v>
      </c>
      <c r="R2578" s="5">
        <f t="shared" ca="1" si="109"/>
        <v>44.757794513667434</v>
      </c>
      <c r="S2578" s="31">
        <v>43.639999000000003</v>
      </c>
      <c r="T2578" s="89">
        <f t="shared" ca="1" si="110"/>
        <v>2.5614013274093596E-2</v>
      </c>
      <c r="U2578" s="5">
        <f t="shared" ca="1" si="122"/>
        <v>85.01766969708062</v>
      </c>
      <c r="V2578" s="90">
        <v>85.62</v>
      </c>
      <c r="W2578" s="87">
        <f t="shared" ca="1" si="123"/>
        <v>-7.0349252852065407E-3</v>
      </c>
      <c r="X2578" s="67">
        <f t="shared" si="18"/>
        <v>1.0155058465772731</v>
      </c>
      <c r="Y2578" s="72">
        <f t="shared" ca="1" si="124"/>
        <v>3646.0866708754802</v>
      </c>
      <c r="Z2578" s="90">
        <v>3578.7501699999998</v>
      </c>
      <c r="AA2578" s="89">
        <f t="shared" ca="1" si="125"/>
        <v>1.881564727260087E-2</v>
      </c>
      <c r="AB2578" s="72"/>
      <c r="AC2578" s="90"/>
      <c r="AD2578" s="87"/>
      <c r="AE2578" s="1">
        <f t="shared" si="158"/>
        <v>17</v>
      </c>
      <c r="AH2578" s="25" t="str">
        <f t="shared" ca="1" si="7"/>
        <v>-</v>
      </c>
      <c r="AI2578" s="15">
        <f t="shared" ca="1" si="8"/>
        <v>13.458059219585349</v>
      </c>
      <c r="AJ2578" s="15">
        <f t="shared" ca="1" si="9"/>
        <v>14.167722700038423</v>
      </c>
      <c r="AK2578" s="17">
        <f t="shared" ca="1" si="10"/>
        <v>6.9187555081940355E-2</v>
      </c>
      <c r="AL2578" s="17">
        <f t="shared" ca="1" si="11"/>
        <v>8.3422076905838888E-2</v>
      </c>
      <c r="AM2578" s="26">
        <f t="shared" ca="1" si="12"/>
        <v>0</v>
      </c>
      <c r="AN2578" s="26">
        <f t="shared" ca="1" si="13"/>
        <v>0</v>
      </c>
      <c r="AO2578" s="25">
        <f t="shared" si="20"/>
        <v>0</v>
      </c>
      <c r="AP2578" s="26">
        <f t="shared" si="21"/>
        <v>0</v>
      </c>
      <c r="AQ2578" s="25">
        <f t="shared" si="22"/>
        <v>0</v>
      </c>
      <c r="AR2578" s="26">
        <f t="shared" si="23"/>
        <v>1</v>
      </c>
      <c r="AU2578">
        <f t="shared" si="121"/>
        <v>17893.75085</v>
      </c>
      <c r="AY2578">
        <v>715.75</v>
      </c>
      <c r="AZ2578">
        <v>795</v>
      </c>
      <c r="BA2578">
        <f t="shared" si="107"/>
        <v>7950</v>
      </c>
      <c r="BL2578" s="90">
        <v>3.18</v>
      </c>
      <c r="BM2578">
        <f t="shared" si="108"/>
        <v>31.8</v>
      </c>
    </row>
    <row r="2579" spans="1:65" x14ac:dyDescent="0.2">
      <c r="A2579" s="40">
        <v>41813</v>
      </c>
      <c r="B2579" s="13">
        <v>12.6</v>
      </c>
      <c r="C2579" s="14">
        <v>13.7</v>
      </c>
      <c r="D2579" s="31">
        <f t="shared" si="14"/>
        <v>622.12379352925223</v>
      </c>
      <c r="E2579" s="31">
        <f t="shared" si="15"/>
        <v>108.19514643424046</v>
      </c>
      <c r="F2579" s="16">
        <f t="shared" si="0"/>
        <v>730.31893996349265</v>
      </c>
      <c r="G2579" s="16">
        <f t="shared" si="1"/>
        <v>12.762962583283976</v>
      </c>
      <c r="H2579" s="17">
        <f t="shared" si="2"/>
        <v>8.0291970802919721E-2</v>
      </c>
      <c r="I2579">
        <v>10.98</v>
      </c>
      <c r="J2579" s="32">
        <f t="shared" si="16"/>
        <v>0.97814362436665481</v>
      </c>
      <c r="K2579" s="72">
        <f t="shared" ca="1" si="83"/>
        <v>115.3936292033589</v>
      </c>
      <c r="L2579" s="16">
        <v>115.32</v>
      </c>
      <c r="M2579" s="21">
        <f t="shared" ca="1" si="84"/>
        <v>6.3847730973729813E-4</v>
      </c>
      <c r="N2579" s="72"/>
      <c r="O2579" s="16"/>
      <c r="P2579" s="21"/>
      <c r="Q2579" s="33">
        <f t="shared" si="17"/>
        <v>1.0218563756333452</v>
      </c>
      <c r="R2579" s="5">
        <f t="shared" ca="1" si="109"/>
        <v>45.734132379900885</v>
      </c>
      <c r="S2579" s="16">
        <v>44.740001999999997</v>
      </c>
      <c r="T2579" s="75">
        <f t="shared" ca="1" si="110"/>
        <v>2.2220168427817412E-2</v>
      </c>
      <c r="U2579" s="5">
        <f t="shared" ca="1" si="122"/>
        <v>86.872873589155802</v>
      </c>
      <c r="V2579" s="85">
        <v>87.72</v>
      </c>
      <c r="W2579" s="36">
        <f t="shared" ca="1" si="123"/>
        <v>-9.6571638263132364E-3</v>
      </c>
      <c r="X2579" s="32">
        <f t="shared" si="18"/>
        <v>0.95628724873330961</v>
      </c>
      <c r="Y2579" s="72">
        <f t="shared" ca="1" si="124"/>
        <v>3486.476720086941</v>
      </c>
      <c r="Z2579" s="90">
        <v>3397.5001609999999</v>
      </c>
      <c r="AA2579" s="89">
        <f t="shared" ca="1" si="125"/>
        <v>2.6188831455640674E-2</v>
      </c>
      <c r="AB2579" s="72"/>
      <c r="AC2579" s="90"/>
      <c r="AD2579" s="36"/>
      <c r="AE2579">
        <f t="shared" si="158"/>
        <v>16</v>
      </c>
      <c r="AH2579" s="25" t="str">
        <f t="shared" ca="1" si="7"/>
        <v>-</v>
      </c>
      <c r="AI2579" s="15">
        <f t="shared" ca="1" si="8"/>
        <v>13.394298039340729</v>
      </c>
      <c r="AJ2579" s="15">
        <f t="shared" ca="1" si="9"/>
        <v>14.098243257553893</v>
      </c>
      <c r="AK2579" s="17">
        <f t="shared" ca="1" si="10"/>
        <v>7.2303849732668513E-2</v>
      </c>
      <c r="AL2579" s="17">
        <f t="shared" ca="1" si="11"/>
        <v>8.2105865621561885E-2</v>
      </c>
      <c r="AM2579" s="26">
        <f t="shared" ca="1" si="12"/>
        <v>0</v>
      </c>
      <c r="AN2579" s="26">
        <f t="shared" ca="1" si="13"/>
        <v>0</v>
      </c>
      <c r="AO2579" s="25">
        <f t="shared" si="20"/>
        <v>0</v>
      </c>
      <c r="AP2579" s="26">
        <f t="shared" si="21"/>
        <v>0</v>
      </c>
      <c r="AQ2579" s="25">
        <f t="shared" si="22"/>
        <v>0</v>
      </c>
      <c r="AR2579" s="26">
        <f t="shared" si="23"/>
        <v>1</v>
      </c>
      <c r="AU2579">
        <f t="shared" si="121"/>
        <v>16987.500805</v>
      </c>
      <c r="AY2579">
        <v>679.5</v>
      </c>
      <c r="AZ2579">
        <v>752.5</v>
      </c>
      <c r="BA2579">
        <f t="shared" si="107"/>
        <v>7525</v>
      </c>
      <c r="BL2579" s="90">
        <v>3.01</v>
      </c>
      <c r="BM2579">
        <f t="shared" si="108"/>
        <v>30.099999999999998</v>
      </c>
    </row>
    <row r="2580" spans="1:65" x14ac:dyDescent="0.2">
      <c r="A2580" s="44">
        <v>41814</v>
      </c>
      <c r="B2580" s="45">
        <v>13.1</v>
      </c>
      <c r="C2580" s="54">
        <v>13.95</v>
      </c>
      <c r="D2580" s="31">
        <f t="shared" si="14"/>
        <v>583.24105643367398</v>
      </c>
      <c r="E2580" s="31">
        <f t="shared" si="15"/>
        <v>143.95591193820295</v>
      </c>
      <c r="F2580" s="31">
        <f t="shared" si="0"/>
        <v>727.19696837187689</v>
      </c>
      <c r="G2580" s="31">
        <f t="shared" si="1"/>
        <v>13.268266000092698</v>
      </c>
      <c r="H2580" s="55">
        <f t="shared" si="2"/>
        <v>6.0931899641577081E-2</v>
      </c>
      <c r="I2580" s="1">
        <v>12.13</v>
      </c>
      <c r="J2580" s="67">
        <f t="shared" si="16"/>
        <v>1.0351473377998861</v>
      </c>
      <c r="K2580" s="72">
        <f t="shared" ca="1" si="83"/>
        <v>119.44453835590683</v>
      </c>
      <c r="L2580" s="31">
        <v>119.44000200000001</v>
      </c>
      <c r="M2580" s="21">
        <f t="shared" ca="1" si="84"/>
        <v>3.798020621953865E-5</v>
      </c>
      <c r="N2580" s="72"/>
      <c r="O2580" s="16"/>
      <c r="P2580" s="21"/>
      <c r="Q2580" s="69">
        <f t="shared" si="17"/>
        <v>0.9648526622001139</v>
      </c>
      <c r="R2580" s="5">
        <f t="shared" ca="1" si="109"/>
        <v>44.124861119899535</v>
      </c>
      <c r="S2580" s="31">
        <v>43.07</v>
      </c>
      <c r="T2580" s="89">
        <f t="shared" ca="1" si="110"/>
        <v>2.4491783605747261E-2</v>
      </c>
      <c r="U2580" s="5">
        <f t="shared" ca="1" si="122"/>
        <v>83.816653757767526</v>
      </c>
      <c r="V2580" s="90">
        <v>84.5</v>
      </c>
      <c r="W2580" s="87">
        <f t="shared" ca="1" si="123"/>
        <v>-8.0869377778991034E-3</v>
      </c>
      <c r="X2580" s="67">
        <f t="shared" si="18"/>
        <v>1.0702946755997722</v>
      </c>
      <c r="Y2580" s="72">
        <f t="shared" ca="1" si="124"/>
        <v>3731.311884634797</v>
      </c>
      <c r="Z2580" s="90">
        <v>3645.0001729999999</v>
      </c>
      <c r="AA2580" s="89">
        <f t="shared" ca="1" si="125"/>
        <v>2.3679480806103412E-2</v>
      </c>
      <c r="AB2580" s="72"/>
      <c r="AC2580" s="90"/>
      <c r="AD2580" s="87"/>
      <c r="AE2580" s="1">
        <f t="shared" si="158"/>
        <v>15</v>
      </c>
      <c r="AH2580" s="25" t="str">
        <f t="shared" ca="1" si="7"/>
        <v>-</v>
      </c>
      <c r="AI2580" s="15">
        <f t="shared" ca="1" si="8"/>
        <v>13.358795566253843</v>
      </c>
      <c r="AJ2580" s="15">
        <f t="shared" ca="1" si="9"/>
        <v>14.037803772313417</v>
      </c>
      <c r="AK2580" s="17">
        <f t="shared" ca="1" si="10"/>
        <v>7.3401195325105265E-2</v>
      </c>
      <c r="AL2580" s="17">
        <f t="shared" ca="1" si="11"/>
        <v>7.9346312738990968E-2</v>
      </c>
      <c r="AM2580" s="26">
        <f t="shared" ca="1" si="12"/>
        <v>0</v>
      </c>
      <c r="AN2580" s="26">
        <f t="shared" ca="1" si="13"/>
        <v>0</v>
      </c>
      <c r="AO2580" s="25">
        <f t="shared" si="20"/>
        <v>0</v>
      </c>
      <c r="AP2580" s="26">
        <f t="shared" si="21"/>
        <v>0</v>
      </c>
      <c r="AQ2580" s="25">
        <f t="shared" si="22"/>
        <v>0</v>
      </c>
      <c r="AR2580" s="26">
        <f t="shared" si="23"/>
        <v>1</v>
      </c>
      <c r="AU2580">
        <f t="shared" si="121"/>
        <v>18225.000864999998</v>
      </c>
      <c r="AY2580">
        <v>729</v>
      </c>
      <c r="AZ2580">
        <v>819.99999999999989</v>
      </c>
      <c r="BA2580">
        <f t="shared" si="107"/>
        <v>8199.9999999999982</v>
      </c>
      <c r="BL2580" s="90">
        <v>3.28</v>
      </c>
      <c r="BM2580">
        <f t="shared" si="108"/>
        <v>32.799999999999997</v>
      </c>
    </row>
    <row r="2581" spans="1:65" x14ac:dyDescent="0.2">
      <c r="A2581" s="40">
        <v>41815</v>
      </c>
      <c r="B2581" s="13">
        <v>12.65</v>
      </c>
      <c r="C2581" s="14">
        <v>13.6</v>
      </c>
      <c r="D2581" s="31">
        <f t="shared" si="14"/>
        <v>544.35831933809573</v>
      </c>
      <c r="E2581" s="31">
        <f t="shared" si="15"/>
        <v>180.4694499992836</v>
      </c>
      <c r="F2581" s="16">
        <f t="shared" si="0"/>
        <v>724.82776933737932</v>
      </c>
      <c r="G2581" s="16">
        <f t="shared" si="1"/>
        <v>12.886533401108585</v>
      </c>
      <c r="H2581" s="17">
        <f t="shared" si="2"/>
        <v>6.9852941176470562E-2</v>
      </c>
      <c r="I2581">
        <v>11.59</v>
      </c>
      <c r="J2581" s="32">
        <f t="shared" si="16"/>
        <v>0.96806539974136152</v>
      </c>
      <c r="K2581" s="72">
        <f t="shared" ca="1" si="83"/>
        <v>115.6254107619431</v>
      </c>
      <c r="L2581" s="16">
        <v>115</v>
      </c>
      <c r="M2581" s="21">
        <f t="shared" ca="1" si="84"/>
        <v>5.4383544516791397E-3</v>
      </c>
      <c r="N2581" s="72"/>
      <c r="O2581" s="16"/>
      <c r="P2581" s="21"/>
      <c r="Q2581" s="33">
        <f t="shared" si="17"/>
        <v>1.0319346002586385</v>
      </c>
      <c r="R2581" s="5">
        <f t="shared" ca="1" si="109"/>
        <v>45.532074035889657</v>
      </c>
      <c r="S2581" s="16">
        <v>44.790000999999997</v>
      </c>
      <c r="T2581" s="75">
        <f t="shared" ca="1" si="110"/>
        <v>1.6567828071485432E-2</v>
      </c>
      <c r="U2581" s="5">
        <f t="shared" ca="1" si="122"/>
        <v>86.490343954758814</v>
      </c>
      <c r="V2581" s="85">
        <v>87.69</v>
      </c>
      <c r="W2581" s="36">
        <f t="shared" ca="1" si="123"/>
        <v>-1.3680648252265757E-2</v>
      </c>
      <c r="X2581" s="32">
        <f t="shared" si="18"/>
        <v>0.93613079948272304</v>
      </c>
      <c r="Y2581" s="72">
        <f t="shared" ca="1" si="124"/>
        <v>3492.766092684255</v>
      </c>
      <c r="Z2581" s="90">
        <v>3377.5001600000001</v>
      </c>
      <c r="AA2581" s="89">
        <f t="shared" ca="1" si="125"/>
        <v>3.4127587631040984E-2</v>
      </c>
      <c r="AB2581" s="72"/>
      <c r="AC2581" s="90"/>
      <c r="AD2581" s="36"/>
      <c r="AE2581">
        <f t="shared" si="158"/>
        <v>14</v>
      </c>
      <c r="AH2581" s="25" t="str">
        <f t="shared" ca="1" si="7"/>
        <v>-</v>
      </c>
      <c r="AI2581" s="15">
        <f t="shared" ca="1" si="8"/>
        <v>13.323476662320937</v>
      </c>
      <c r="AJ2581" s="15">
        <f t="shared" ca="1" si="9"/>
        <v>13.976516926052771</v>
      </c>
      <c r="AK2581" s="17">
        <f t="shared" ca="1" si="10"/>
        <v>7.1412621085000308E-2</v>
      </c>
      <c r="AL2581" s="17">
        <f t="shared" ca="1" si="11"/>
        <v>7.7568053765910208E-2</v>
      </c>
      <c r="AM2581" s="26">
        <f t="shared" ca="1" si="12"/>
        <v>0</v>
      </c>
      <c r="AN2581" s="26">
        <f t="shared" ca="1" si="13"/>
        <v>0</v>
      </c>
      <c r="AO2581" s="25">
        <f t="shared" si="20"/>
        <v>0</v>
      </c>
      <c r="AP2581" s="26">
        <f t="shared" si="21"/>
        <v>0</v>
      </c>
      <c r="AQ2581" s="25">
        <f t="shared" si="22"/>
        <v>0</v>
      </c>
      <c r="AR2581" s="26">
        <f t="shared" si="23"/>
        <v>1</v>
      </c>
      <c r="AU2581">
        <f t="shared" si="121"/>
        <v>16887.500800000002</v>
      </c>
      <c r="AY2581">
        <v>675.5</v>
      </c>
      <c r="AZ2581">
        <v>757.49999999999989</v>
      </c>
      <c r="BA2581">
        <f t="shared" si="107"/>
        <v>7574.9999999999991</v>
      </c>
      <c r="BL2581" s="90">
        <v>3.03</v>
      </c>
      <c r="BM2581">
        <f t="shared" si="108"/>
        <v>30.299999999999997</v>
      </c>
    </row>
    <row r="2582" spans="1:65" x14ac:dyDescent="0.2">
      <c r="A2582" s="44">
        <v>41816</v>
      </c>
      <c r="B2582" s="45">
        <v>12.75</v>
      </c>
      <c r="C2582" s="54">
        <v>13.6</v>
      </c>
      <c r="D2582" s="31">
        <f t="shared" si="14"/>
        <v>505.47558224251748</v>
      </c>
      <c r="E2582" s="31">
        <f t="shared" si="15"/>
        <v>216.63611354774426</v>
      </c>
      <c r="F2582" s="31">
        <f t="shared" si="0"/>
        <v>722.11169579026171</v>
      </c>
      <c r="G2582" s="31">
        <f t="shared" si="1"/>
        <v>13.005003066131014</v>
      </c>
      <c r="H2582" s="55">
        <f t="shared" si="2"/>
        <v>6.25E-2</v>
      </c>
      <c r="I2582" s="1">
        <v>11.63</v>
      </c>
      <c r="J2582" s="67">
        <f t="shared" si="16"/>
        <v>1.0054116444324546</v>
      </c>
      <c r="K2582" s="72">
        <f t="shared" ca="1" si="83"/>
        <v>116.24639504653591</v>
      </c>
      <c r="L2582" s="31">
        <v>116.44000200000001</v>
      </c>
      <c r="M2582" s="21">
        <f t="shared" ca="1" si="84"/>
        <v>-1.6627185686934104E-3</v>
      </c>
      <c r="N2582" s="72"/>
      <c r="O2582" s="16"/>
      <c r="P2582" s="21"/>
      <c r="Q2582" s="69">
        <f t="shared" si="17"/>
        <v>0.99458835556754543</v>
      </c>
      <c r="R2582" s="5">
        <f t="shared" ca="1" si="109"/>
        <v>45.283784099456525</v>
      </c>
      <c r="S2582" s="31">
        <v>44.189999</v>
      </c>
      <c r="T2582" s="89">
        <f t="shared" ca="1" si="110"/>
        <v>2.4751869749001922E-2</v>
      </c>
      <c r="U2582" s="5">
        <f t="shared" ca="1" si="122"/>
        <v>86.019343956096336</v>
      </c>
      <c r="V2582" s="90">
        <v>86.66</v>
      </c>
      <c r="W2582" s="87">
        <f t="shared" ca="1" si="123"/>
        <v>-7.3927537953341919E-3</v>
      </c>
      <c r="X2582" s="67">
        <f t="shared" si="18"/>
        <v>1.0108232888649091</v>
      </c>
      <c r="Y2582" s="72">
        <f t="shared" ca="1" si="124"/>
        <v>3530.3369512260924</v>
      </c>
      <c r="Z2582" s="90">
        <v>3455.000164</v>
      </c>
      <c r="AA2582" s="89">
        <f t="shared" ca="1" si="125"/>
        <v>2.1805147221432196E-2</v>
      </c>
      <c r="AB2582" s="72"/>
      <c r="AC2582" s="90"/>
      <c r="AD2582" s="87"/>
      <c r="AE2582" s="1">
        <f t="shared" si="158"/>
        <v>13</v>
      </c>
      <c r="AH2582" s="25" t="str">
        <f t="shared" ca="1" si="7"/>
        <v>-</v>
      </c>
      <c r="AI2582" s="15">
        <f t="shared" ca="1" si="8"/>
        <v>13.290013862898485</v>
      </c>
      <c r="AJ2582" s="15">
        <f t="shared" ca="1" si="9"/>
        <v>13.92230059074013</v>
      </c>
      <c r="AK2582" s="17">
        <f t="shared" ca="1" si="10"/>
        <v>6.9663837630012479E-2</v>
      </c>
      <c r="AL2582" s="17">
        <f t="shared" ca="1" si="11"/>
        <v>7.5675334693745253E-2</v>
      </c>
      <c r="AM2582" s="26">
        <f t="shared" ca="1" si="12"/>
        <v>0</v>
      </c>
      <c r="AN2582" s="26">
        <f t="shared" ca="1" si="13"/>
        <v>0</v>
      </c>
      <c r="AO2582" s="25">
        <f t="shared" si="20"/>
        <v>0</v>
      </c>
      <c r="AP2582" s="26">
        <f t="shared" si="21"/>
        <v>0</v>
      </c>
      <c r="AQ2582" s="25">
        <f t="shared" si="22"/>
        <v>0</v>
      </c>
      <c r="AR2582" s="26">
        <f t="shared" si="23"/>
        <v>1</v>
      </c>
      <c r="AU2582">
        <f t="shared" si="121"/>
        <v>17275.000820000001</v>
      </c>
      <c r="AY2582">
        <v>691</v>
      </c>
      <c r="AZ2582">
        <v>775</v>
      </c>
      <c r="BA2582">
        <f t="shared" si="107"/>
        <v>7750</v>
      </c>
      <c r="BL2582" s="90">
        <v>3.1</v>
      </c>
      <c r="BM2582">
        <f t="shared" si="108"/>
        <v>31</v>
      </c>
    </row>
    <row r="2583" spans="1:65" x14ac:dyDescent="0.2">
      <c r="A2583" s="44">
        <v>41817</v>
      </c>
      <c r="B2583" s="45">
        <v>12.65</v>
      </c>
      <c r="C2583" s="54">
        <v>13.5</v>
      </c>
      <c r="D2583" s="31">
        <f t="shared" si="14"/>
        <v>466.59284514693923</v>
      </c>
      <c r="E2583" s="31">
        <f t="shared" si="15"/>
        <v>253.08867957484887</v>
      </c>
      <c r="F2583" s="31">
        <f t="shared" si="0"/>
        <v>719.68152472178804</v>
      </c>
      <c r="G2583" s="31">
        <f t="shared" si="1"/>
        <v>12.948917465919088</v>
      </c>
      <c r="H2583" s="55">
        <f t="shared" si="2"/>
        <v>6.2962962962962887E-2</v>
      </c>
      <c r="I2583" s="1">
        <v>11.26</v>
      </c>
      <c r="J2583" s="67">
        <f t="shared" si="16"/>
        <v>0.99233652904456038</v>
      </c>
      <c r="K2583" s="72">
        <f t="shared" ca="1" si="83"/>
        <v>115.3508413600327</v>
      </c>
      <c r="L2583" s="31">
        <v>115.44000200000001</v>
      </c>
      <c r="M2583" s="21">
        <f t="shared" ca="1" si="84"/>
        <v>-7.7235480269052424E-4</v>
      </c>
      <c r="N2583" s="72"/>
      <c r="O2583" s="16"/>
      <c r="P2583" s="21"/>
      <c r="Q2583" s="69">
        <f t="shared" si="17"/>
        <v>1.0076634709554395</v>
      </c>
      <c r="R2583" s="5">
        <f t="shared" ca="1" si="109"/>
        <v>45.628914143913697</v>
      </c>
      <c r="S2583" s="31">
        <v>44.560001</v>
      </c>
      <c r="T2583" s="89">
        <f t="shared" ca="1" si="110"/>
        <v>2.3988175940877945E-2</v>
      </c>
      <c r="U2583" s="5">
        <f t="shared" ca="1" si="122"/>
        <v>86.675583222366399</v>
      </c>
      <c r="V2583" s="90">
        <v>87.39</v>
      </c>
      <c r="W2583" s="87">
        <f t="shared" ca="1" si="123"/>
        <v>-8.1750403665591248E-3</v>
      </c>
      <c r="X2583" s="67">
        <f t="shared" si="18"/>
        <v>0.98467305808912087</v>
      </c>
      <c r="Y2583" s="72">
        <f t="shared" ca="1" si="124"/>
        <v>3475.9989004245494</v>
      </c>
      <c r="Z2583" s="90">
        <v>3398.7501609999999</v>
      </c>
      <c r="AA2583" s="89">
        <f t="shared" ca="1" si="125"/>
        <v>2.2728572494372736E-2</v>
      </c>
      <c r="AB2583" s="72"/>
      <c r="AC2583" s="90"/>
      <c r="AD2583" s="87"/>
      <c r="AE2583" s="1">
        <f t="shared" si="158"/>
        <v>12</v>
      </c>
      <c r="AH2583" s="25" t="str">
        <f t="shared" ca="1" si="7"/>
        <v>-</v>
      </c>
      <c r="AI2583" s="15">
        <f t="shared" ca="1" si="8"/>
        <v>13.256751919802252</v>
      </c>
      <c r="AJ2583" s="15">
        <f t="shared" ca="1" si="9"/>
        <v>13.865569989750345</v>
      </c>
      <c r="AK2583" s="17">
        <f t="shared" ca="1" si="10"/>
        <v>6.8080370104515953E-2</v>
      </c>
      <c r="AL2583" s="17">
        <f t="shared" ca="1" si="11"/>
        <v>7.3382761871813001E-2</v>
      </c>
      <c r="AM2583" s="26">
        <f t="shared" ca="1" si="12"/>
        <v>0</v>
      </c>
      <c r="AN2583" s="26">
        <f t="shared" ca="1" si="13"/>
        <v>0</v>
      </c>
      <c r="AO2583" s="25">
        <f t="shared" si="20"/>
        <v>0</v>
      </c>
      <c r="AP2583" s="26">
        <f t="shared" si="21"/>
        <v>0</v>
      </c>
      <c r="AQ2583" s="25">
        <f t="shared" si="22"/>
        <v>0</v>
      </c>
      <c r="AR2583" s="26">
        <f t="shared" si="23"/>
        <v>1</v>
      </c>
      <c r="AU2583">
        <f t="shared" si="121"/>
        <v>16993.750805</v>
      </c>
      <c r="AY2583">
        <v>679.75</v>
      </c>
      <c r="AZ2583">
        <v>765</v>
      </c>
      <c r="BA2583">
        <f t="shared" si="107"/>
        <v>7650</v>
      </c>
      <c r="BL2583" s="90">
        <v>3.06</v>
      </c>
      <c r="BM2583">
        <f t="shared" si="108"/>
        <v>30.6</v>
      </c>
    </row>
    <row r="2584" spans="1:65" x14ac:dyDescent="0.2">
      <c r="A2584" s="40">
        <v>41820</v>
      </c>
      <c r="B2584" s="13">
        <v>12.45</v>
      </c>
      <c r="C2584" s="14">
        <v>13.35</v>
      </c>
      <c r="D2584" s="31">
        <f t="shared" si="14"/>
        <v>427.71010805136098</v>
      </c>
      <c r="E2584" s="31">
        <f t="shared" si="15"/>
        <v>289.52324433477963</v>
      </c>
      <c r="F2584" s="16">
        <f t="shared" si="0"/>
        <v>717.23335238614061</v>
      </c>
      <c r="G2584" s="16">
        <f t="shared" si="1"/>
        <v>12.813300059923897</v>
      </c>
      <c r="H2584" s="17">
        <f t="shared" si="2"/>
        <v>6.7415730337078705E-2</v>
      </c>
      <c r="I2584">
        <v>11.57</v>
      </c>
      <c r="J2584" s="32">
        <f t="shared" si="16"/>
        <v>0.98616062126066828</v>
      </c>
      <c r="K2584" s="72">
        <f t="shared" ca="1" si="83"/>
        <v>113.74981983726157</v>
      </c>
      <c r="L2584" s="16">
        <v>114.400002</v>
      </c>
      <c r="M2584" s="21">
        <f t="shared" ca="1" si="84"/>
        <v>-5.6834104140875072E-3</v>
      </c>
      <c r="N2584" s="72"/>
      <c r="O2584" s="16"/>
      <c r="P2584" s="21"/>
      <c r="Q2584" s="33">
        <f t="shared" si="17"/>
        <v>1.0138393787393318</v>
      </c>
      <c r="R2584" s="5">
        <f t="shared" ca="1" si="109"/>
        <v>46.258462821211872</v>
      </c>
      <c r="S2584" s="16">
        <v>44.98</v>
      </c>
      <c r="T2584" s="75">
        <f t="shared" ca="1" si="110"/>
        <v>2.842291732351878E-2</v>
      </c>
      <c r="U2584" s="5">
        <f t="shared" ca="1" si="122"/>
        <v>87.872111003240221</v>
      </c>
      <c r="V2584" s="85">
        <v>88.27</v>
      </c>
      <c r="W2584" s="36">
        <f t="shared" ca="1" si="123"/>
        <v>-4.5076356265976569E-3</v>
      </c>
      <c r="X2584" s="32">
        <f t="shared" si="18"/>
        <v>0.97232124252133645</v>
      </c>
      <c r="Y2584" s="72">
        <f t="shared" ca="1" si="124"/>
        <v>3379.5651354649526</v>
      </c>
      <c r="Z2584" s="90">
        <v>3327.5001579999998</v>
      </c>
      <c r="AA2584" s="89">
        <f t="shared" ca="1" si="125"/>
        <v>1.5646874528248419E-2</v>
      </c>
      <c r="AB2584" s="72"/>
      <c r="AC2584" s="90"/>
      <c r="AD2584" s="36"/>
      <c r="AE2584">
        <f t="shared" si="158"/>
        <v>11</v>
      </c>
      <c r="AH2584" s="25" t="str">
        <f t="shared" ca="1" si="7"/>
        <v>-</v>
      </c>
      <c r="AI2584" s="15">
        <f t="shared" ca="1" si="8"/>
        <v>13.212270732247058</v>
      </c>
      <c r="AJ2584" s="15">
        <f t="shared" ca="1" si="9"/>
        <v>13.806225906187873</v>
      </c>
      <c r="AK2584" s="17">
        <f t="shared" ca="1" si="10"/>
        <v>6.7325917486834821E-2</v>
      </c>
      <c r="AL2584" s="17">
        <f t="shared" ca="1" si="11"/>
        <v>7.1487222461489447E-2</v>
      </c>
      <c r="AM2584" s="26">
        <f t="shared" ca="1" si="12"/>
        <v>0</v>
      </c>
      <c r="AN2584" s="26">
        <f t="shared" ca="1" si="13"/>
        <v>0</v>
      </c>
      <c r="AO2584" s="25">
        <f t="shared" si="20"/>
        <v>0</v>
      </c>
      <c r="AP2584" s="26">
        <f t="shared" si="21"/>
        <v>0</v>
      </c>
      <c r="AQ2584" s="25">
        <f t="shared" si="22"/>
        <v>0</v>
      </c>
      <c r="AR2584" s="26">
        <f t="shared" si="23"/>
        <v>1</v>
      </c>
      <c r="AU2584">
        <f t="shared" si="121"/>
        <v>16637.500789999998</v>
      </c>
      <c r="AY2584">
        <v>665.5</v>
      </c>
      <c r="AZ2584">
        <v>745</v>
      </c>
      <c r="BA2584">
        <f t="shared" si="107"/>
        <v>7450</v>
      </c>
      <c r="BL2584" s="90">
        <v>2.98</v>
      </c>
      <c r="BM2584">
        <f t="shared" si="108"/>
        <v>29.8</v>
      </c>
    </row>
    <row r="2585" spans="1:65" x14ac:dyDescent="0.2">
      <c r="A2585" s="40">
        <v>41821</v>
      </c>
      <c r="B2585" s="13">
        <v>12.1</v>
      </c>
      <c r="C2585" s="14">
        <v>13.05</v>
      </c>
      <c r="D2585" s="31">
        <f t="shared" si="14"/>
        <v>388.82737095578273</v>
      </c>
      <c r="E2585" s="31">
        <f t="shared" si="15"/>
        <v>325.78467331155485</v>
      </c>
      <c r="F2585" s="16">
        <f t="shared" si="0"/>
        <v>714.61204426733752</v>
      </c>
      <c r="G2585" s="16">
        <f t="shared" si="1"/>
        <v>12.533095750524735</v>
      </c>
      <c r="H2585" s="17">
        <f t="shared" si="2"/>
        <v>7.2796934865900442E-2</v>
      </c>
      <c r="I2585">
        <v>11.15</v>
      </c>
      <c r="J2585" s="32">
        <f t="shared" si="16"/>
        <v>0.97455693449353553</v>
      </c>
      <c r="K2585" s="72">
        <f t="shared" ca="1" si="83"/>
        <v>110.85115635602425</v>
      </c>
      <c r="L2585" s="16">
        <v>111.360001</v>
      </c>
      <c r="M2585" s="21">
        <f t="shared" ca="1" si="84"/>
        <v>-4.5693663739797292E-3</v>
      </c>
      <c r="N2585" s="72"/>
      <c r="O2585" s="16"/>
      <c r="P2585" s="21"/>
      <c r="Q2585" s="33">
        <f t="shared" si="17"/>
        <v>1.0254430655064646</v>
      </c>
      <c r="R2585" s="5">
        <f t="shared" ca="1" si="109"/>
        <v>47.433443823793993</v>
      </c>
      <c r="S2585" s="16">
        <v>46.139999000000003</v>
      </c>
      <c r="T2585" s="75">
        <f t="shared" ca="1" si="110"/>
        <v>2.8033048370763734E-2</v>
      </c>
      <c r="U2585" s="5">
        <f t="shared" ca="1" si="122"/>
        <v>90.104761998502823</v>
      </c>
      <c r="V2585" s="85">
        <v>90.51</v>
      </c>
      <c r="W2585" s="36">
        <f t="shared" ca="1" si="123"/>
        <v>-4.4772732460190224E-3</v>
      </c>
      <c r="X2585" s="32">
        <f t="shared" si="18"/>
        <v>0.94911386898707095</v>
      </c>
      <c r="Y2585" s="72">
        <f t="shared" ca="1" si="124"/>
        <v>3207.3810395364385</v>
      </c>
      <c r="Z2585" s="90">
        <v>3163.7501499999998</v>
      </c>
      <c r="AA2585" s="89">
        <f t="shared" ca="1" si="125"/>
        <v>1.3790877113490977E-2</v>
      </c>
      <c r="AB2585" s="72"/>
      <c r="AC2585" s="90"/>
      <c r="AD2585" s="36"/>
      <c r="AE2585">
        <f t="shared" si="158"/>
        <v>10</v>
      </c>
      <c r="AH2585" s="25" t="str">
        <f t="shared" ca="1" si="7"/>
        <v>-</v>
      </c>
      <c r="AI2585" s="15">
        <f t="shared" ca="1" si="8"/>
        <v>13.154777041123147</v>
      </c>
      <c r="AJ2585" s="15">
        <f t="shared" ca="1" si="9"/>
        <v>13.738102199891276</v>
      </c>
      <c r="AK2585" s="17">
        <f t="shared" ca="1" si="10"/>
        <v>6.6076744830664946E-2</v>
      </c>
      <c r="AL2585" s="17">
        <f t="shared" ca="1" si="11"/>
        <v>7.0228480704734614E-2</v>
      </c>
      <c r="AM2585" s="26">
        <f t="shared" ca="1" si="12"/>
        <v>0</v>
      </c>
      <c r="AN2585" s="26">
        <f t="shared" ca="1" si="13"/>
        <v>0</v>
      </c>
      <c r="AO2585" s="25">
        <f t="shared" si="20"/>
        <v>0</v>
      </c>
      <c r="AP2585" s="26">
        <f t="shared" si="21"/>
        <v>0</v>
      </c>
      <c r="AQ2585" s="25">
        <f t="shared" si="22"/>
        <v>0</v>
      </c>
      <c r="AR2585" s="26">
        <f t="shared" si="23"/>
        <v>1</v>
      </c>
      <c r="AU2585">
        <f t="shared" si="121"/>
        <v>15818.750749999999</v>
      </c>
      <c r="AY2585">
        <v>632.75</v>
      </c>
      <c r="AZ2585">
        <v>707.5</v>
      </c>
      <c r="BA2585">
        <f t="shared" si="107"/>
        <v>7075</v>
      </c>
      <c r="BL2585" s="90">
        <v>2.83</v>
      </c>
      <c r="BM2585">
        <f t="shared" si="108"/>
        <v>28.3</v>
      </c>
    </row>
    <row r="2586" spans="1:65" x14ac:dyDescent="0.2">
      <c r="A2586" s="40">
        <v>41822</v>
      </c>
      <c r="B2586" s="13">
        <v>11.95</v>
      </c>
      <c r="C2586" s="14">
        <v>12.9</v>
      </c>
      <c r="D2586" s="31">
        <f t="shared" si="14"/>
        <v>349.94463386020448</v>
      </c>
      <c r="E2586" s="31">
        <f t="shared" si="15"/>
        <v>361.8368663273784</v>
      </c>
      <c r="F2586" s="16">
        <f t="shared" si="0"/>
        <v>711.78150018758288</v>
      </c>
      <c r="G2586" s="16">
        <f t="shared" si="1"/>
        <v>12.432936157964797</v>
      </c>
      <c r="H2586" s="17">
        <f t="shared" si="2"/>
        <v>7.3643410852713309E-2</v>
      </c>
      <c r="I2586">
        <v>10.82</v>
      </c>
      <c r="J2586" s="32">
        <f t="shared" si="16"/>
        <v>0.98807909393189997</v>
      </c>
      <c r="K2586" s="72">
        <f t="shared" ca="1" si="83"/>
        <v>109.52524482675447</v>
      </c>
      <c r="L2586" s="16">
        <v>110.199997</v>
      </c>
      <c r="M2586" s="21">
        <f t="shared" ca="1" si="84"/>
        <v>-6.1229781453217523E-3</v>
      </c>
      <c r="N2586" s="72"/>
      <c r="O2586" s="16"/>
      <c r="P2586" s="21"/>
      <c r="Q2586" s="33">
        <f t="shared" si="17"/>
        <v>1.0119209060681</v>
      </c>
      <c r="R2586" s="5">
        <f t="shared" ca="1" si="109"/>
        <v>47.996893881331395</v>
      </c>
      <c r="S2586" s="16">
        <v>46.630001</v>
      </c>
      <c r="T2586" s="75">
        <f t="shared" ca="1" si="110"/>
        <v>2.9313593223628611E-2</v>
      </c>
      <c r="U2586" s="5">
        <f t="shared" ca="1" si="122"/>
        <v>91.17577085368373</v>
      </c>
      <c r="V2586" s="85">
        <v>91.41</v>
      </c>
      <c r="W2586" s="36">
        <f t="shared" ca="1" si="123"/>
        <v>-2.5624017756948549E-3</v>
      </c>
      <c r="X2586" s="32">
        <f t="shared" si="18"/>
        <v>0.97615818786379993</v>
      </c>
      <c r="Y2586" s="72">
        <f t="shared" ca="1" si="124"/>
        <v>3130.7052082726664</v>
      </c>
      <c r="Z2586" s="90">
        <v>3093.7501470000002</v>
      </c>
      <c r="AA2586" s="89">
        <f t="shared" ca="1" si="125"/>
        <v>1.1945069742784942E-2</v>
      </c>
      <c r="AB2586" s="72"/>
      <c r="AC2586" s="90"/>
      <c r="AD2586" s="36"/>
      <c r="AE2586">
        <f t="shared" si="158"/>
        <v>9</v>
      </c>
      <c r="AH2586" s="25" t="str">
        <f t="shared" ca="1" si="7"/>
        <v>-</v>
      </c>
      <c r="AI2586" s="15">
        <f t="shared" ca="1" si="8"/>
        <v>13.085901184123575</v>
      </c>
      <c r="AJ2586" s="15">
        <f t="shared" ca="1" si="9"/>
        <v>13.673302694371252</v>
      </c>
      <c r="AK2586" s="17">
        <f t="shared" ca="1" si="10"/>
        <v>6.8195330032520984E-2</v>
      </c>
      <c r="AL2586" s="17">
        <f t="shared" ca="1" si="11"/>
        <v>6.9170816524538631E-2</v>
      </c>
      <c r="AM2586" s="26">
        <f t="shared" ca="1" si="12"/>
        <v>0</v>
      </c>
      <c r="AN2586" s="26">
        <f t="shared" ca="1" si="13"/>
        <v>0</v>
      </c>
      <c r="AO2586" s="25">
        <f t="shared" si="20"/>
        <v>0</v>
      </c>
      <c r="AP2586" s="26">
        <f t="shared" si="21"/>
        <v>0</v>
      </c>
      <c r="AQ2586" s="25">
        <f t="shared" si="22"/>
        <v>0</v>
      </c>
      <c r="AR2586" s="26">
        <f t="shared" si="23"/>
        <v>1</v>
      </c>
      <c r="AU2586">
        <f t="shared" si="121"/>
        <v>15468.750735000001</v>
      </c>
      <c r="AY2586">
        <v>618.75</v>
      </c>
      <c r="AZ2586">
        <v>692.5</v>
      </c>
      <c r="BA2586">
        <f t="shared" si="107"/>
        <v>6925</v>
      </c>
      <c r="BL2586" s="90">
        <v>2.77</v>
      </c>
      <c r="BM2586">
        <f t="shared" si="108"/>
        <v>27.7</v>
      </c>
    </row>
    <row r="2587" spans="1:65" x14ac:dyDescent="0.2">
      <c r="A2587" s="40">
        <v>41823</v>
      </c>
      <c r="B2587" s="13">
        <v>11.8</v>
      </c>
      <c r="C2587" s="14">
        <v>12.8</v>
      </c>
      <c r="D2587" s="31">
        <f t="shared" si="14"/>
        <v>311.06189676462623</v>
      </c>
      <c r="E2587" s="31">
        <f t="shared" si="15"/>
        <v>397.85614603994895</v>
      </c>
      <c r="F2587" s="16">
        <f t="shared" si="0"/>
        <v>708.91804280457518</v>
      </c>
      <c r="G2587" s="16">
        <f t="shared" si="1"/>
        <v>12.361215996797002</v>
      </c>
      <c r="H2587" s="17">
        <f t="shared" si="2"/>
        <v>7.8125E-2</v>
      </c>
      <c r="I2587">
        <v>10.32</v>
      </c>
      <c r="J2587" s="32">
        <f t="shared" si="16"/>
        <v>0.99023170038053565</v>
      </c>
      <c r="K2587" s="72">
        <f t="shared" ca="1" si="83"/>
        <v>108.45094791130039</v>
      </c>
      <c r="L2587" s="16">
        <v>108.68</v>
      </c>
      <c r="M2587" s="21">
        <f t="shared" ca="1" si="84"/>
        <v>-2.1075827079464269E-3</v>
      </c>
      <c r="N2587" s="72"/>
      <c r="O2587" s="16"/>
      <c r="P2587" s="21"/>
      <c r="Q2587" s="33">
        <f t="shared" si="17"/>
        <v>1.0097682996194643</v>
      </c>
      <c r="R2587" s="5">
        <f t="shared" ca="1" si="109"/>
        <v>48.463722902502091</v>
      </c>
      <c r="S2587" s="16">
        <v>47.27</v>
      </c>
      <c r="T2587" s="75">
        <f t="shared" ca="1" si="110"/>
        <v>2.5253287550287461E-2</v>
      </c>
      <c r="U2587" s="5">
        <f t="shared" ca="1" si="122"/>
        <v>92.063251168213029</v>
      </c>
      <c r="V2587" s="85">
        <v>92.7</v>
      </c>
      <c r="W2587" s="36">
        <f t="shared" ca="1" si="123"/>
        <v>-6.8689194367526889E-3</v>
      </c>
      <c r="X2587" s="32">
        <f t="shared" si="18"/>
        <v>0.98046340076107141</v>
      </c>
      <c r="Y2587" s="72">
        <f t="shared" ca="1" si="124"/>
        <v>3069.3398591249957</v>
      </c>
      <c r="Z2587" s="90">
        <v>3012.5001430000002</v>
      </c>
      <c r="AA2587" s="89">
        <f t="shared" ca="1" si="125"/>
        <v>1.8867954664523793E-2</v>
      </c>
      <c r="AB2587" s="72"/>
      <c r="AC2587" s="90"/>
      <c r="AD2587" s="36"/>
      <c r="AE2587">
        <f t="shared" si="158"/>
        <v>8</v>
      </c>
      <c r="AH2587" s="25" t="str">
        <f t="shared" ca="1" si="7"/>
        <v>-</v>
      </c>
      <c r="AI2587" s="15">
        <f t="shared" ca="1" si="8"/>
        <v>13.016954675182168</v>
      </c>
      <c r="AJ2587" s="15">
        <f t="shared" ca="1" si="9"/>
        <v>13.601441887730248</v>
      </c>
      <c r="AK2587" s="17">
        <f t="shared" ca="1" si="10"/>
        <v>6.9574006503109229E-2</v>
      </c>
      <c r="AL2587" s="17">
        <f t="shared" ca="1" si="11"/>
        <v>6.9423999394909008E-2</v>
      </c>
      <c r="AM2587" s="26">
        <f t="shared" ca="1" si="12"/>
        <v>0</v>
      </c>
      <c r="AN2587" s="26">
        <f t="shared" ca="1" si="13"/>
        <v>1</v>
      </c>
      <c r="AO2587" s="25">
        <f t="shared" si="20"/>
        <v>0</v>
      </c>
      <c r="AP2587" s="26">
        <f t="shared" si="21"/>
        <v>0</v>
      </c>
      <c r="AQ2587" s="25">
        <f t="shared" si="22"/>
        <v>0</v>
      </c>
      <c r="AR2587" s="26">
        <f t="shared" si="23"/>
        <v>1</v>
      </c>
      <c r="AU2587">
        <f t="shared" si="121"/>
        <v>15062.500715000002</v>
      </c>
      <c r="AY2587">
        <v>602.5</v>
      </c>
      <c r="AZ2587">
        <v>672.5</v>
      </c>
      <c r="BA2587">
        <f t="shared" si="107"/>
        <v>6725</v>
      </c>
      <c r="BL2587" s="90">
        <v>2.69</v>
      </c>
      <c r="BM2587">
        <f t="shared" si="108"/>
        <v>26.9</v>
      </c>
    </row>
    <row r="2588" spans="1:65" x14ac:dyDescent="0.2">
      <c r="A2588" s="44">
        <v>41827</v>
      </c>
      <c r="B2588" s="45">
        <v>12.15</v>
      </c>
      <c r="C2588" s="54">
        <v>13.05</v>
      </c>
      <c r="D2588" s="31">
        <f t="shared" si="14"/>
        <v>272.17915966904798</v>
      </c>
      <c r="E2588" s="31">
        <f t="shared" si="15"/>
        <v>433.7011692999352</v>
      </c>
      <c r="F2588" s="31">
        <f t="shared" si="0"/>
        <v>705.88032896898312</v>
      </c>
      <c r="G2588" s="31">
        <f t="shared" si="1"/>
        <v>12.702970576386601</v>
      </c>
      <c r="H2588" s="55">
        <f t="shared" si="2"/>
        <v>6.8965517241379337E-2</v>
      </c>
      <c r="I2588" s="1">
        <v>11.33</v>
      </c>
      <c r="J2588" s="67">
        <f t="shared" si="16"/>
        <v>1.0232438580756855</v>
      </c>
      <c r="K2588" s="72">
        <f t="shared" ca="1" si="83"/>
        <v>110.96724225617238</v>
      </c>
      <c r="L2588" s="31">
        <v>111.08000199999999</v>
      </c>
      <c r="M2588" s="21">
        <f t="shared" ca="1" si="84"/>
        <v>-1.0151219103111809E-3</v>
      </c>
      <c r="N2588" s="72"/>
      <c r="O2588" s="16"/>
      <c r="P2588" s="21"/>
      <c r="Q2588" s="69">
        <f t="shared" si="17"/>
        <v>0.97675614192431448</v>
      </c>
      <c r="R2588" s="5">
        <f t="shared" ca="1" si="109"/>
        <v>47.335266998418469</v>
      </c>
      <c r="S2588" s="31">
        <v>46.290000999999997</v>
      </c>
      <c r="T2588" s="89">
        <f t="shared" ca="1" si="110"/>
        <v>2.2580816069078764E-2</v>
      </c>
      <c r="U2588" s="5">
        <f t="shared" ca="1" si="122"/>
        <v>89.920267459355472</v>
      </c>
      <c r="V2588" s="90">
        <v>90.7</v>
      </c>
      <c r="W2588" s="87">
        <f t="shared" ca="1" si="123"/>
        <v>-8.5968306576023265E-3</v>
      </c>
      <c r="X2588" s="67">
        <f t="shared" si="18"/>
        <v>1.046487716151371</v>
      </c>
      <c r="Y2588" s="72">
        <f t="shared" ca="1" si="124"/>
        <v>3211.8150657532206</v>
      </c>
      <c r="Z2588" s="90">
        <v>3131.250149</v>
      </c>
      <c r="AA2588" s="89">
        <f t="shared" ca="1" si="125"/>
        <v>2.5729313507242436E-2</v>
      </c>
      <c r="AB2588" s="72"/>
      <c r="AC2588" s="90"/>
      <c r="AD2588" s="87"/>
      <c r="AE2588" s="1">
        <f t="shared" si="158"/>
        <v>7</v>
      </c>
      <c r="AH2588" s="25" t="str">
        <f t="shared" ca="1" si="7"/>
        <v>-</v>
      </c>
      <c r="AI2588" s="15">
        <f t="shared" ca="1" si="8"/>
        <v>12.985908169539234</v>
      </c>
      <c r="AJ2588" s="15">
        <f t="shared" ca="1" si="9"/>
        <v>13.545392177861084</v>
      </c>
      <c r="AK2588" s="17">
        <f t="shared" ca="1" si="10"/>
        <v>7.0651592710005776E-2</v>
      </c>
      <c r="AL2588" s="17">
        <f t="shared" ca="1" si="11"/>
        <v>6.9538231148290275E-2</v>
      </c>
      <c r="AM2588" s="26">
        <f t="shared" ca="1" si="12"/>
        <v>0</v>
      </c>
      <c r="AN2588" s="26">
        <f t="shared" ca="1" si="13"/>
        <v>1</v>
      </c>
      <c r="AO2588" s="25">
        <f t="shared" si="20"/>
        <v>0</v>
      </c>
      <c r="AP2588" s="26">
        <f t="shared" si="21"/>
        <v>0</v>
      </c>
      <c r="AQ2588" s="25">
        <f t="shared" si="22"/>
        <v>0</v>
      </c>
      <c r="AR2588" s="26">
        <f t="shared" si="23"/>
        <v>1</v>
      </c>
      <c r="AU2588">
        <f t="shared" si="121"/>
        <v>15656.250744999999</v>
      </c>
      <c r="AY2588">
        <v>626.25</v>
      </c>
      <c r="AZ2588">
        <v>697.5</v>
      </c>
      <c r="BA2588">
        <f t="shared" si="107"/>
        <v>6975</v>
      </c>
      <c r="BL2588" s="90">
        <v>2.79</v>
      </c>
      <c r="BM2588">
        <f t="shared" si="108"/>
        <v>27.9</v>
      </c>
    </row>
    <row r="2589" spans="1:65" x14ac:dyDescent="0.2">
      <c r="A2589" s="40">
        <v>41828</v>
      </c>
      <c r="B2589" s="13">
        <v>12.4</v>
      </c>
      <c r="C2589" s="14">
        <v>13.1</v>
      </c>
      <c r="D2589" s="31">
        <f t="shared" si="14"/>
        <v>233.2964225734697</v>
      </c>
      <c r="E2589" s="31">
        <f t="shared" si="15"/>
        <v>469.90233831995636</v>
      </c>
      <c r="F2589" s="16">
        <f t="shared" si="0"/>
        <v>703.19876089342608</v>
      </c>
      <c r="G2589" s="16">
        <f t="shared" si="1"/>
        <v>12.867764812904472</v>
      </c>
      <c r="H2589" s="17">
        <f t="shared" si="2"/>
        <v>5.3435114503816772E-2</v>
      </c>
      <c r="I2589">
        <v>11.98</v>
      </c>
      <c r="J2589" s="32">
        <f t="shared" si="16"/>
        <v>1.009124708031562</v>
      </c>
      <c r="K2589" s="72">
        <f t="shared" ca="1" si="83"/>
        <v>111.97522075133688</v>
      </c>
      <c r="L2589" s="16">
        <v>112.760002</v>
      </c>
      <c r="M2589" s="21">
        <f t="shared" ca="1" si="84"/>
        <v>-6.9597484457575897E-3</v>
      </c>
      <c r="N2589" s="72"/>
      <c r="O2589" s="16"/>
      <c r="P2589" s="21"/>
      <c r="Q2589" s="33">
        <f t="shared" si="17"/>
        <v>0.99087529196843804</v>
      </c>
      <c r="R2589" s="5">
        <f t="shared" ca="1" si="109"/>
        <v>46.901392575734157</v>
      </c>
      <c r="S2589" s="16">
        <v>45.529998999999997</v>
      </c>
      <c r="T2589" s="75">
        <f t="shared" ca="1" si="110"/>
        <v>3.0120659034808244E-2</v>
      </c>
      <c r="U2589" s="5">
        <f t="shared" ca="1" si="122"/>
        <v>89.096720903389965</v>
      </c>
      <c r="V2589" s="85">
        <v>89.27</v>
      </c>
      <c r="W2589" s="36">
        <f t="shared" ca="1" si="123"/>
        <v>-1.9410675099140926E-3</v>
      </c>
      <c r="X2589" s="32">
        <f t="shared" si="18"/>
        <v>1.0182494160631239</v>
      </c>
      <c r="Y2589" s="72">
        <f t="shared" ca="1" si="124"/>
        <v>3270.2135780492508</v>
      </c>
      <c r="Z2589" s="90">
        <v>3238.7501539999998</v>
      </c>
      <c r="AA2589" s="89">
        <f t="shared" ca="1" si="125"/>
        <v>9.7146808346399507E-3</v>
      </c>
      <c r="AB2589" s="72"/>
      <c r="AC2589" s="90"/>
      <c r="AD2589" s="36"/>
      <c r="AE2589">
        <f t="shared" si="158"/>
        <v>6</v>
      </c>
      <c r="AH2589" s="25" t="str">
        <f t="shared" ca="1" si="7"/>
        <v>-</v>
      </c>
      <c r="AI2589" s="15">
        <f t="shared" ca="1" si="8"/>
        <v>12.99279531355522</v>
      </c>
      <c r="AJ2589" s="15">
        <f t="shared" ca="1" si="9"/>
        <v>13.491824767701567</v>
      </c>
      <c r="AK2589" s="17">
        <f t="shared" ca="1" si="10"/>
        <v>6.9063617966814761E-2</v>
      </c>
      <c r="AL2589" s="17">
        <f t="shared" ca="1" si="11"/>
        <v>6.9028288123619386E-2</v>
      </c>
      <c r="AM2589" s="26">
        <f t="shared" ca="1" si="12"/>
        <v>0</v>
      </c>
      <c r="AN2589" s="26">
        <f t="shared" ca="1" si="13"/>
        <v>1</v>
      </c>
      <c r="AO2589" s="25">
        <f t="shared" si="20"/>
        <v>0</v>
      </c>
      <c r="AP2589" s="26">
        <f t="shared" si="21"/>
        <v>0</v>
      </c>
      <c r="AQ2589" s="25">
        <f t="shared" si="22"/>
        <v>0</v>
      </c>
      <c r="AR2589" s="26">
        <f t="shared" si="23"/>
        <v>1</v>
      </c>
      <c r="AU2589">
        <f t="shared" si="121"/>
        <v>16193.750769999999</v>
      </c>
      <c r="AY2589">
        <v>647.75</v>
      </c>
      <c r="AZ2589">
        <v>719.99999999999989</v>
      </c>
      <c r="BA2589">
        <f t="shared" si="107"/>
        <v>7199.9999999999991</v>
      </c>
      <c r="BL2589" s="90">
        <v>2.88</v>
      </c>
      <c r="BM2589">
        <f t="shared" si="108"/>
        <v>28.799999999999997</v>
      </c>
    </row>
    <row r="2590" spans="1:65" x14ac:dyDescent="0.2">
      <c r="A2590" s="40">
        <v>41829</v>
      </c>
      <c r="B2590" s="13">
        <v>12.25</v>
      </c>
      <c r="C2590" s="14">
        <v>12.85</v>
      </c>
      <c r="D2590" s="31">
        <f t="shared" si="14"/>
        <v>194.41368547789142</v>
      </c>
      <c r="E2590" s="31">
        <f t="shared" si="15"/>
        <v>506.7073719066106</v>
      </c>
      <c r="F2590" s="16">
        <f t="shared" si="0"/>
        <v>701.12105738450202</v>
      </c>
      <c r="G2590" s="16">
        <f t="shared" si="1"/>
        <v>12.683626147641487</v>
      </c>
      <c r="H2590" s="17">
        <f t="shared" si="2"/>
        <v>4.6692607003890996E-2</v>
      </c>
      <c r="I2590">
        <v>11.65</v>
      </c>
      <c r="J2590" s="32">
        <f t="shared" si="16"/>
        <v>0.98277756116910142</v>
      </c>
      <c r="K2590" s="72">
        <f t="shared" ca="1" si="83"/>
        <v>110.0422479765195</v>
      </c>
      <c r="L2590" s="16">
        <v>110.599998</v>
      </c>
      <c r="M2590" s="21">
        <f t="shared" ca="1" si="84"/>
        <v>-5.0429478622639251E-3</v>
      </c>
      <c r="N2590" s="72"/>
      <c r="O2590" s="16"/>
      <c r="P2590" s="21"/>
      <c r="Q2590" s="33">
        <f t="shared" si="17"/>
        <v>1.0172224388308986</v>
      </c>
      <c r="R2590" s="5">
        <f t="shared" ca="1" si="109"/>
        <v>47.707161440056431</v>
      </c>
      <c r="S2590" s="16">
        <v>46.439999</v>
      </c>
      <c r="T2590" s="75">
        <f t="shared" ca="1" si="110"/>
        <v>2.7286013508665906E-2</v>
      </c>
      <c r="U2590" s="5">
        <f t="shared" ca="1" si="122"/>
        <v>90.628080931334253</v>
      </c>
      <c r="V2590" s="85">
        <v>91.04</v>
      </c>
      <c r="W2590" s="36">
        <f t="shared" ca="1" si="123"/>
        <v>-4.5245943394744423E-3</v>
      </c>
      <c r="X2590" s="32">
        <f t="shared" si="18"/>
        <v>0.96555512233820284</v>
      </c>
      <c r="Y2590" s="72">
        <f t="shared" ca="1" si="124"/>
        <v>3157.3636617637221</v>
      </c>
      <c r="Z2590" s="90">
        <v>3111.2501480000001</v>
      </c>
      <c r="AA2590" s="89">
        <f t="shared" ca="1" si="125"/>
        <v>1.4821538471718552E-2</v>
      </c>
      <c r="AB2590" s="72"/>
      <c r="AC2590" s="90"/>
      <c r="AD2590" s="36"/>
      <c r="AE2590">
        <f t="shared" si="158"/>
        <v>5</v>
      </c>
      <c r="AH2590" s="25" t="str">
        <f t="shared" ca="1" si="7"/>
        <v>-</v>
      </c>
      <c r="AI2590" s="15">
        <f t="shared" ca="1" si="8"/>
        <v>12.979538893932416</v>
      </c>
      <c r="AJ2590" s="15">
        <f t="shared" ca="1" si="9"/>
        <v>13.440099716132824</v>
      </c>
      <c r="AK2590" s="17">
        <f t="shared" ca="1" si="10"/>
        <v>6.5609764077950147E-2</v>
      </c>
      <c r="AL2590" s="17">
        <f t="shared" ca="1" si="11"/>
        <v>6.8549836930927782E-2</v>
      </c>
      <c r="AM2590" s="26">
        <f t="shared" ca="1" si="12"/>
        <v>0</v>
      </c>
      <c r="AN2590" s="26">
        <f t="shared" ca="1" si="13"/>
        <v>0</v>
      </c>
      <c r="AO2590" s="25">
        <f t="shared" si="20"/>
        <v>0</v>
      </c>
      <c r="AP2590" s="26">
        <f t="shared" si="21"/>
        <v>0</v>
      </c>
      <c r="AQ2590" s="25">
        <f t="shared" si="22"/>
        <v>0</v>
      </c>
      <c r="AR2590" s="26">
        <f t="shared" si="23"/>
        <v>1</v>
      </c>
      <c r="AU2590">
        <f t="shared" si="121"/>
        <v>15556.250739999999</v>
      </c>
      <c r="AY2590">
        <v>622.25</v>
      </c>
      <c r="AZ2590">
        <v>694.99999999999989</v>
      </c>
      <c r="BA2590">
        <f t="shared" si="107"/>
        <v>6949.9999999999991</v>
      </c>
      <c r="BL2590" s="90">
        <v>2.78</v>
      </c>
      <c r="BM2590">
        <f t="shared" si="108"/>
        <v>27.799999999999997</v>
      </c>
    </row>
    <row r="2591" spans="1:65" x14ac:dyDescent="0.2">
      <c r="A2591" s="40">
        <v>41830</v>
      </c>
      <c r="B2591" s="13">
        <v>13</v>
      </c>
      <c r="C2591" s="14">
        <v>13.35</v>
      </c>
      <c r="D2591" s="31">
        <f t="shared" si="14"/>
        <v>155.53094838231314</v>
      </c>
      <c r="E2591" s="31">
        <f t="shared" si="15"/>
        <v>543.77457263974941</v>
      </c>
      <c r="F2591" s="16">
        <f t="shared" si="0"/>
        <v>699.30552102206252</v>
      </c>
      <c r="G2591" s="16">
        <f t="shared" si="1"/>
        <v>13.272157297064879</v>
      </c>
      <c r="H2591" s="17">
        <f t="shared" si="2"/>
        <v>2.6217228464419429E-2</v>
      </c>
      <c r="I2591" s="16">
        <v>12.59</v>
      </c>
      <c r="J2591" s="32">
        <f t="shared" si="16"/>
        <v>1.0436912288477191</v>
      </c>
      <c r="K2591" s="72">
        <f t="shared" ca="1" si="83"/>
        <v>114.84544680615284</v>
      </c>
      <c r="L2591" s="16">
        <v>114.32</v>
      </c>
      <c r="M2591" s="21">
        <f t="shared" ca="1" si="84"/>
        <v>4.5962806696364837E-3</v>
      </c>
      <c r="N2591" s="72"/>
      <c r="O2591" s="16"/>
      <c r="P2591" s="21"/>
      <c r="Q2591" s="33">
        <f t="shared" si="17"/>
        <v>0.95630877115228075</v>
      </c>
      <c r="R2591" s="5">
        <f t="shared" ca="1" si="109"/>
        <v>45.620876347020427</v>
      </c>
      <c r="S2591" s="16">
        <v>44.799999</v>
      </c>
      <c r="T2591" s="75">
        <f t="shared" ca="1" si="110"/>
        <v>1.8323155476419269E-2</v>
      </c>
      <c r="U2591" s="5">
        <f t="shared" ca="1" si="122"/>
        <v>86.665461576121061</v>
      </c>
      <c r="V2591" s="85">
        <v>87.78</v>
      </c>
      <c r="W2591" s="36">
        <f t="shared" ca="1" si="123"/>
        <v>-1.2696951741614722E-2</v>
      </c>
      <c r="X2591" s="32">
        <f t="shared" si="18"/>
        <v>1.0873824576954385</v>
      </c>
      <c r="Y2591" s="72">
        <f t="shared" ca="1" si="124"/>
        <v>3433.0359046579611</v>
      </c>
      <c r="Z2591" s="90">
        <v>3331.2501579999998</v>
      </c>
      <c r="AA2591" s="89">
        <f t="shared" ca="1" si="125"/>
        <v>3.0554819311159408E-2</v>
      </c>
      <c r="AB2591" s="72"/>
      <c r="AC2591" s="90"/>
      <c r="AD2591" s="36"/>
      <c r="AE2591">
        <f t="shared" si="158"/>
        <v>4</v>
      </c>
      <c r="AH2591" s="25" t="str">
        <f t="shared" ca="1" si="7"/>
        <v>-</v>
      </c>
      <c r="AI2591" s="15">
        <f t="shared" ca="1" si="8"/>
        <v>12.999814830030138</v>
      </c>
      <c r="AJ2591" s="15">
        <f t="shared" ca="1" si="9"/>
        <v>13.412411447755739</v>
      </c>
      <c r="AK2591" s="17">
        <f t="shared" ca="1" si="10"/>
        <v>5.7846479677703309E-2</v>
      </c>
      <c r="AL2591" s="17">
        <f t="shared" ca="1" si="11"/>
        <v>6.5076889546385241E-2</v>
      </c>
      <c r="AM2591" s="26">
        <f t="shared" ca="1" si="12"/>
        <v>0</v>
      </c>
      <c r="AN2591" s="26">
        <f t="shared" ca="1" si="13"/>
        <v>0</v>
      </c>
      <c r="AO2591" s="25">
        <f t="shared" si="20"/>
        <v>0</v>
      </c>
      <c r="AP2591" s="26">
        <f t="shared" si="21"/>
        <v>0</v>
      </c>
      <c r="AQ2591" s="25">
        <f t="shared" si="22"/>
        <v>0</v>
      </c>
      <c r="AR2591" s="26">
        <f t="shared" si="23"/>
        <v>1</v>
      </c>
      <c r="AU2591">
        <f t="shared" si="121"/>
        <v>16656.250789999998</v>
      </c>
      <c r="AY2591">
        <v>666.25</v>
      </c>
      <c r="AZ2591">
        <v>742.50000000000011</v>
      </c>
      <c r="BA2591">
        <f t="shared" si="107"/>
        <v>7425.0000000000009</v>
      </c>
      <c r="BL2591" s="90">
        <v>2.97</v>
      </c>
      <c r="BM2591">
        <f t="shared" si="108"/>
        <v>29.700000000000003</v>
      </c>
    </row>
    <row r="2592" spans="1:65" x14ac:dyDescent="0.2">
      <c r="A2592" s="44">
        <v>41831</v>
      </c>
      <c r="B2592" s="45">
        <v>12.65</v>
      </c>
      <c r="C2592" s="54">
        <v>13.2</v>
      </c>
      <c r="D2592" s="31">
        <f t="shared" si="14"/>
        <v>116.64821128673486</v>
      </c>
      <c r="E2592" s="31">
        <f t="shared" si="15"/>
        <v>581.63791213357092</v>
      </c>
      <c r="F2592" s="31">
        <f t="shared" si="0"/>
        <v>698.28612342030578</v>
      </c>
      <c r="G2592" s="31">
        <f t="shared" si="1"/>
        <v>13.108122882503441</v>
      </c>
      <c r="H2592" s="55">
        <f t="shared" si="2"/>
        <v>4.166666666666663E-2</v>
      </c>
      <c r="I2592" s="31">
        <v>12.08</v>
      </c>
      <c r="J2592" s="67">
        <f t="shared" si="16"/>
        <v>0.98620099995624977</v>
      </c>
      <c r="K2592" s="72">
        <f t="shared" ca="1" si="83"/>
        <v>113.25607706908509</v>
      </c>
      <c r="L2592" s="31">
        <v>113.199997</v>
      </c>
      <c r="M2592" s="21">
        <f t="shared" ca="1" si="84"/>
        <v>4.9540698384557575E-4</v>
      </c>
      <c r="N2592" s="72"/>
      <c r="O2592" s="16"/>
      <c r="P2592" s="21"/>
      <c r="Q2592" s="69">
        <f t="shared" si="17"/>
        <v>1.0137990000437502</v>
      </c>
      <c r="R2592" s="5">
        <f t="shared" ca="1" si="109"/>
        <v>46.248472090943004</v>
      </c>
      <c r="S2592" s="31">
        <v>45.27</v>
      </c>
      <c r="T2592" s="89">
        <f t="shared" ca="1" si="110"/>
        <v>2.1614139406737367E-2</v>
      </c>
      <c r="U2592" s="5">
        <f t="shared" ca="1" si="122"/>
        <v>87.858350312527961</v>
      </c>
      <c r="V2592" s="90">
        <v>88.86</v>
      </c>
      <c r="W2592" s="87">
        <f t="shared" ca="1" si="123"/>
        <v>-1.1272222456358753E-2</v>
      </c>
      <c r="X2592" s="67">
        <f t="shared" si="18"/>
        <v>0.97240199991249943</v>
      </c>
      <c r="Y2592" s="72">
        <f t="shared" ca="1" si="124"/>
        <v>3338.0712760826714</v>
      </c>
      <c r="Z2592" s="90">
        <v>3251.2501539999998</v>
      </c>
      <c r="AA2592" s="89">
        <f t="shared" ca="1" si="125"/>
        <v>2.6703919406464577E-2</v>
      </c>
      <c r="AB2592" s="72"/>
      <c r="AC2592" s="90"/>
      <c r="AD2592" s="87"/>
      <c r="AE2592" s="1">
        <f t="shared" si="158"/>
        <v>3</v>
      </c>
      <c r="AH2592" s="25" t="str">
        <f t="shared" ca="1" si="7"/>
        <v>-</v>
      </c>
      <c r="AI2592" s="15">
        <f t="shared" ca="1" si="8"/>
        <v>12.994569926499931</v>
      </c>
      <c r="AJ2592" s="15">
        <f t="shared" ca="1" si="9"/>
        <v>13.378482926122942</v>
      </c>
      <c r="AK2592" s="17">
        <f t="shared" ca="1" si="10"/>
        <v>5.2517022313362194E-2</v>
      </c>
      <c r="AL2592" s="17">
        <f t="shared" ca="1" si="11"/>
        <v>6.3119012417431453E-2</v>
      </c>
      <c r="AM2592" s="26">
        <f t="shared" ca="1" si="12"/>
        <v>0</v>
      </c>
      <c r="AN2592" s="26">
        <f t="shared" ca="1" si="13"/>
        <v>0</v>
      </c>
      <c r="AO2592" s="25">
        <f t="shared" si="20"/>
        <v>0</v>
      </c>
      <c r="AP2592" s="26">
        <f t="shared" si="21"/>
        <v>0</v>
      </c>
      <c r="AQ2592" s="25">
        <f t="shared" si="22"/>
        <v>0</v>
      </c>
      <c r="AR2592" s="26">
        <f t="shared" si="23"/>
        <v>1</v>
      </c>
      <c r="AU2592">
        <f t="shared" si="121"/>
        <v>16256.250769999999</v>
      </c>
      <c r="AY2592">
        <v>650.25</v>
      </c>
      <c r="AZ2592">
        <v>717.50000000000011</v>
      </c>
      <c r="BA2592">
        <f t="shared" si="107"/>
        <v>7175.0000000000009</v>
      </c>
      <c r="BL2592" s="90">
        <v>2.87</v>
      </c>
      <c r="BM2592">
        <f t="shared" si="108"/>
        <v>28.700000000000003</v>
      </c>
    </row>
    <row r="2593" spans="1:65" x14ac:dyDescent="0.2">
      <c r="A2593" s="44">
        <v>41834</v>
      </c>
      <c r="B2593" s="45">
        <v>12.05</v>
      </c>
      <c r="C2593" s="54">
        <v>12.75</v>
      </c>
      <c r="D2593" s="31">
        <f t="shared" si="14"/>
        <v>77.765474191156585</v>
      </c>
      <c r="E2593" s="31">
        <f t="shared" si="15"/>
        <v>618.9005351835001</v>
      </c>
      <c r="F2593" s="31">
        <f t="shared" si="0"/>
        <v>696.66600937465671</v>
      </c>
      <c r="G2593" s="31">
        <f t="shared" si="1"/>
        <v>12.671862368478873</v>
      </c>
      <c r="H2593" s="55">
        <f t="shared" si="2"/>
        <v>5.4901960784313641E-2</v>
      </c>
      <c r="I2593" s="31">
        <v>11.82</v>
      </c>
      <c r="J2593" s="67">
        <f t="shared" si="16"/>
        <v>0.96447539617422207</v>
      </c>
      <c r="K2593" s="72">
        <f t="shared" ca="1" si="83"/>
        <v>109.22824660205089</v>
      </c>
      <c r="L2593" s="31">
        <v>109.91999800000001</v>
      </c>
      <c r="M2593" s="21">
        <f t="shared" ca="1" si="84"/>
        <v>-6.2932260783803776E-3</v>
      </c>
      <c r="N2593" s="72"/>
      <c r="O2593" s="16"/>
      <c r="P2593" s="21"/>
      <c r="Q2593" s="69">
        <f t="shared" si="17"/>
        <v>1.0355246038257779</v>
      </c>
      <c r="R2593" s="5">
        <f t="shared" ca="1" si="109"/>
        <v>47.88943564550403</v>
      </c>
      <c r="S2593" s="31">
        <v>46.560001</v>
      </c>
      <c r="T2593" s="89">
        <f t="shared" ca="1" si="110"/>
        <v>2.8553148989494861E-2</v>
      </c>
      <c r="U2593" s="5">
        <f t="shared" ca="1" si="122"/>
        <v>90.976368678128779</v>
      </c>
      <c r="V2593" s="90">
        <v>91.21</v>
      </c>
      <c r="W2593" s="87">
        <f t="shared" ca="1" si="123"/>
        <v>-2.5614660878326384E-3</v>
      </c>
      <c r="X2593" s="67">
        <f t="shared" si="18"/>
        <v>0.92895079234844402</v>
      </c>
      <c r="Y2593" s="72">
        <f t="shared" ca="1" si="124"/>
        <v>3100.6998766374086</v>
      </c>
      <c r="Z2593" s="90">
        <v>3065.0001459999999</v>
      </c>
      <c r="AA2593" s="89">
        <f t="shared" ca="1" si="125"/>
        <v>1.1647546145796732E-2</v>
      </c>
      <c r="AB2593" s="72"/>
      <c r="AC2593" s="90"/>
      <c r="AD2593" s="87"/>
      <c r="AE2593" s="1">
        <f t="shared" si="158"/>
        <v>2</v>
      </c>
      <c r="AH2593" s="25" t="str">
        <f t="shared" ca="1" si="7"/>
        <v>-</v>
      </c>
      <c r="AI2593" s="15">
        <f t="shared" ca="1" si="8"/>
        <v>12.934421248265805</v>
      </c>
      <c r="AJ2593" s="15">
        <f t="shared" ca="1" si="9"/>
        <v>13.335750445567461</v>
      </c>
      <c r="AK2593" s="17">
        <f t="shared" ca="1" si="10"/>
        <v>4.8646515777414467E-2</v>
      </c>
      <c r="AL2593" s="17">
        <f t="shared" ca="1" si="11"/>
        <v>6.2021399459204686E-2</v>
      </c>
      <c r="AM2593" s="26">
        <f t="shared" ca="1" si="12"/>
        <v>0</v>
      </c>
      <c r="AN2593" s="26">
        <f t="shared" ca="1" si="13"/>
        <v>0</v>
      </c>
      <c r="AO2593" s="25">
        <f t="shared" si="20"/>
        <v>0</v>
      </c>
      <c r="AP2593" s="26">
        <f t="shared" si="21"/>
        <v>0</v>
      </c>
      <c r="AQ2593" s="25">
        <f t="shared" si="22"/>
        <v>0</v>
      </c>
      <c r="AR2593" s="26">
        <f t="shared" si="23"/>
        <v>1</v>
      </c>
      <c r="AU2593">
        <f t="shared" si="121"/>
        <v>15325.00073</v>
      </c>
      <c r="AY2593">
        <v>613</v>
      </c>
      <c r="AZ2593">
        <v>680.00000000000011</v>
      </c>
      <c r="BA2593">
        <f t="shared" si="107"/>
        <v>6800.0000000000009</v>
      </c>
      <c r="BL2593" s="90">
        <v>2.72</v>
      </c>
      <c r="BM2593">
        <f t="shared" si="108"/>
        <v>27.200000000000003</v>
      </c>
    </row>
    <row r="2594" spans="1:65" x14ac:dyDescent="0.2">
      <c r="A2594" s="40">
        <v>41835</v>
      </c>
      <c r="B2594" s="13">
        <v>12.2</v>
      </c>
      <c r="C2594" s="14">
        <v>13</v>
      </c>
      <c r="D2594" s="31">
        <f t="shared" si="14"/>
        <v>38.882737095578292</v>
      </c>
      <c r="E2594" s="31">
        <f t="shared" si="15"/>
        <v>655.64853377187012</v>
      </c>
      <c r="F2594" s="16">
        <f t="shared" si="0"/>
        <v>694.53127086744837</v>
      </c>
      <c r="G2594" s="16">
        <f t="shared" si="1"/>
        <v>12.955212686625886</v>
      </c>
      <c r="H2594" s="17">
        <f t="shared" si="2"/>
        <v>6.1538461538461542E-2</v>
      </c>
      <c r="I2594" s="16">
        <v>11.96</v>
      </c>
      <c r="J2594" s="32">
        <f t="shared" si="16"/>
        <v>1.0192278513062709</v>
      </c>
      <c r="K2594" s="72">
        <f t="shared" ca="1" si="83"/>
        <v>111.32393244747075</v>
      </c>
      <c r="L2594" s="16">
        <v>111.800003</v>
      </c>
      <c r="M2594" s="21">
        <f t="shared" ca="1" si="84"/>
        <v>-4.2582338081802269E-3</v>
      </c>
      <c r="N2594" s="72"/>
      <c r="O2594" s="16"/>
      <c r="P2594" s="21"/>
      <c r="Q2594" s="33">
        <f t="shared" si="17"/>
        <v>0.98077214869372908</v>
      </c>
      <c r="R2594" s="5">
        <f t="shared" ca="1" si="109"/>
        <v>46.966668046639782</v>
      </c>
      <c r="S2594" s="16">
        <v>45.720001000000003</v>
      </c>
      <c r="T2594" s="75">
        <f t="shared" ca="1" si="110"/>
        <v>2.7267432619692607E-2</v>
      </c>
      <c r="U2594" s="5">
        <f t="shared" ca="1" si="122"/>
        <v>89.224033860758823</v>
      </c>
      <c r="V2594" s="85">
        <v>89.52</v>
      </c>
      <c r="W2594" s="36">
        <f t="shared" ca="1" si="123"/>
        <v>-3.306145433882632E-3</v>
      </c>
      <c r="X2594" s="32">
        <f t="shared" si="18"/>
        <v>1.0384557026125418</v>
      </c>
      <c r="Y2594" s="72">
        <f t="shared" ca="1" si="124"/>
        <v>3219.7275546893179</v>
      </c>
      <c r="Z2594" s="90">
        <v>3172.5001510000002</v>
      </c>
      <c r="AA2594" s="89">
        <f t="shared" ca="1" si="125"/>
        <v>1.4886493756172471E-2</v>
      </c>
      <c r="AB2594" s="72"/>
      <c r="AC2594" s="90"/>
      <c r="AD2594" s="36"/>
      <c r="AE2594">
        <f t="shared" si="158"/>
        <v>1</v>
      </c>
      <c r="AH2594" s="25" t="str">
        <f t="shared" ca="1" si="7"/>
        <v>-</v>
      </c>
      <c r="AI2594" s="15">
        <f t="shared" ca="1" si="8"/>
        <v>12.901090274156191</v>
      </c>
      <c r="AJ2594" s="15">
        <f t="shared" ca="1" si="9"/>
        <v>13.293429651391701</v>
      </c>
      <c r="AK2594" s="17">
        <f t="shared" ca="1" si="10"/>
        <v>4.7408673160261504E-2</v>
      </c>
      <c r="AL2594" s="17">
        <f t="shared" ca="1" si="11"/>
        <v>6.1371150427660691E-2</v>
      </c>
      <c r="AM2594" s="26">
        <f t="shared" ca="1" si="12"/>
        <v>0</v>
      </c>
      <c r="AN2594" s="26">
        <f t="shared" ca="1" si="13"/>
        <v>0</v>
      </c>
      <c r="AO2594" s="25">
        <f t="shared" si="20"/>
        <v>0</v>
      </c>
      <c r="AP2594" s="26">
        <f t="shared" si="21"/>
        <v>0</v>
      </c>
      <c r="AQ2594" s="25">
        <f t="shared" si="22"/>
        <v>0</v>
      </c>
      <c r="AR2594" s="26">
        <f t="shared" si="23"/>
        <v>1</v>
      </c>
      <c r="AU2594">
        <f t="shared" si="121"/>
        <v>15862.500755000001</v>
      </c>
      <c r="AY2594">
        <v>634.5</v>
      </c>
      <c r="AZ2594">
        <v>710</v>
      </c>
      <c r="BA2594">
        <f t="shared" si="107"/>
        <v>7100</v>
      </c>
      <c r="BL2594" s="90">
        <v>2.84</v>
      </c>
      <c r="BM2594">
        <f t="shared" si="108"/>
        <v>28.4</v>
      </c>
    </row>
    <row r="2595" spans="1:65" x14ac:dyDescent="0.2">
      <c r="A2595" s="41">
        <v>41836</v>
      </c>
      <c r="B2595" s="13">
        <v>12.7</v>
      </c>
      <c r="C2595" s="14">
        <v>13.6</v>
      </c>
      <c r="D2595" s="31">
        <f t="shared" si="14"/>
        <v>692.13848704618204</v>
      </c>
      <c r="E2595" s="31">
        <f t="shared" si="15"/>
        <v>0</v>
      </c>
      <c r="F2595" s="16">
        <f t="shared" si="0"/>
        <v>692.13848704618204</v>
      </c>
      <c r="G2595" s="16">
        <f t="shared" si="1"/>
        <v>12.700000000000001</v>
      </c>
      <c r="H2595" s="17">
        <f t="shared" si="2"/>
        <v>6.6176470588235281E-2</v>
      </c>
      <c r="I2595" s="16">
        <v>11</v>
      </c>
      <c r="J2595" s="32">
        <f t="shared" si="16"/>
        <v>0.97692307692307689</v>
      </c>
      <c r="K2595" s="72">
        <f t="shared" ca="1" si="83"/>
        <v>108.75048490164798</v>
      </c>
      <c r="L2595" s="16">
        <v>109.08000199999999</v>
      </c>
      <c r="M2595" s="21">
        <f t="shared" ca="1" si="84"/>
        <v>-3.0208754337207816E-3</v>
      </c>
      <c r="N2595" s="72"/>
      <c r="O2595" s="16"/>
      <c r="P2595" s="21"/>
      <c r="Q2595" s="33">
        <f t="shared" si="17"/>
        <v>1.0230769230769232</v>
      </c>
      <c r="R2595" s="5">
        <f t="shared" ca="1" si="109"/>
        <v>48.048512511105116</v>
      </c>
      <c r="S2595" s="16">
        <v>46.790000999999997</v>
      </c>
      <c r="T2595" s="75">
        <f t="shared" ca="1" si="110"/>
        <v>2.6897018256210756E-2</v>
      </c>
      <c r="U2595" s="5">
        <f t="shared" ca="1" si="122"/>
        <v>91.279924912003196</v>
      </c>
      <c r="V2595" s="85">
        <v>91.77</v>
      </c>
      <c r="W2595" s="36">
        <f t="shared" ca="1" si="123"/>
        <v>-5.3402537648120311E-3</v>
      </c>
      <c r="X2595" s="32">
        <f t="shared" si="18"/>
        <v>0.95384615384615379</v>
      </c>
      <c r="Y2595" s="72">
        <f t="shared" ca="1" si="124"/>
        <v>3070.922624140891</v>
      </c>
      <c r="Z2595" s="90">
        <v>3018.7501430000002</v>
      </c>
      <c r="AA2595" s="89">
        <f t="shared" ca="1" si="125"/>
        <v>1.7282808668968662E-2</v>
      </c>
      <c r="AB2595" s="72"/>
      <c r="AC2595" s="90"/>
      <c r="AD2595" s="36"/>
      <c r="AE2595">
        <v>25</v>
      </c>
      <c r="AH2595" s="25" t="str">
        <f t="shared" ca="1" si="7"/>
        <v>-</v>
      </c>
      <c r="AI2595" s="15">
        <f t="shared" ca="1" si="8"/>
        <v>12.85278061992922</v>
      </c>
      <c r="AJ2595" s="15">
        <f t="shared" ca="1" si="9"/>
        <v>13.250358380089359</v>
      </c>
      <c r="AK2595" s="17">
        <f t="shared" ca="1" si="10"/>
        <v>4.9532232507664586E-2</v>
      </c>
      <c r="AL2595" s="17">
        <f t="shared" ca="1" si="11"/>
        <v>6.0488931664242913E-2</v>
      </c>
      <c r="AM2595" s="26">
        <f t="shared" ca="1" si="12"/>
        <v>0</v>
      </c>
      <c r="AN2595" s="26">
        <f t="shared" ca="1" si="13"/>
        <v>0</v>
      </c>
      <c r="AO2595" s="25">
        <f t="shared" si="20"/>
        <v>0</v>
      </c>
      <c r="AP2595" s="26">
        <f t="shared" si="21"/>
        <v>0</v>
      </c>
      <c r="AQ2595" s="25">
        <f t="shared" si="22"/>
        <v>0</v>
      </c>
      <c r="AR2595" s="26">
        <f t="shared" si="23"/>
        <v>1</v>
      </c>
      <c r="AU2595">
        <f t="shared" si="121"/>
        <v>15093.750715000002</v>
      </c>
      <c r="AY2595">
        <v>603.75</v>
      </c>
      <c r="AZ2595">
        <v>675</v>
      </c>
      <c r="BA2595">
        <f t="shared" si="107"/>
        <v>6750</v>
      </c>
      <c r="BL2595" s="90">
        <v>2.7</v>
      </c>
      <c r="BM2595">
        <f t="shared" si="108"/>
        <v>27</v>
      </c>
    </row>
    <row r="2596" spans="1:65" x14ac:dyDescent="0.2">
      <c r="A2596" s="95">
        <v>41837</v>
      </c>
      <c r="B2596" s="45">
        <v>13.7</v>
      </c>
      <c r="C2596" s="54">
        <v>14.25</v>
      </c>
      <c r="D2596" s="31">
        <f t="shared" si="14"/>
        <v>664.45294756433475</v>
      </c>
      <c r="E2596" s="31">
        <f t="shared" si="15"/>
        <v>25.853408192607386</v>
      </c>
      <c r="F2596" s="31">
        <f t="shared" si="0"/>
        <v>690.30635575694214</v>
      </c>
      <c r="G2596" s="31">
        <f t="shared" si="1"/>
        <v>13.720598643468001</v>
      </c>
      <c r="H2596" s="55">
        <f t="shared" si="2"/>
        <v>3.8596491228070184E-2</v>
      </c>
      <c r="I2596" s="1">
        <v>14.54</v>
      </c>
      <c r="J2596" s="67">
        <f t="shared" si="16"/>
        <v>1.0775023158869845</v>
      </c>
      <c r="K2596" s="72">
        <f t="shared" ca="1" si="83"/>
        <v>117.1741221864324</v>
      </c>
      <c r="L2596" s="31">
        <v>119.720001</v>
      </c>
      <c r="M2596" s="21">
        <f t="shared" ca="1" si="84"/>
        <v>-2.1265275578870046E-2</v>
      </c>
      <c r="N2596" s="72"/>
      <c r="O2596" s="16"/>
      <c r="P2596" s="21"/>
      <c r="Q2596" s="69">
        <f t="shared" si="17"/>
        <v>0.92249768411301547</v>
      </c>
      <c r="R2596" s="5">
        <f t="shared" ca="1" si="109"/>
        <v>44.322795010300389</v>
      </c>
      <c r="S2596" s="31">
        <v>42.290000999999997</v>
      </c>
      <c r="T2596" s="89">
        <f t="shared" ca="1" si="110"/>
        <v>4.8067958435385062E-2</v>
      </c>
      <c r="U2596" s="5">
        <f t="shared" ca="1" si="122"/>
        <v>84.202636524889797</v>
      </c>
      <c r="V2596" s="90">
        <v>83.1</v>
      </c>
      <c r="W2596" s="87">
        <f t="shared" ca="1" si="123"/>
        <v>1.3268790913234695E-2</v>
      </c>
      <c r="X2596" s="67">
        <f t="shared" si="18"/>
        <v>1.1550046317739691</v>
      </c>
      <c r="Y2596" s="72">
        <f t="shared" ca="1" si="124"/>
        <v>3546.696420146638</v>
      </c>
      <c r="Z2596" s="90">
        <v>3598.7501710000001</v>
      </c>
      <c r="AA2596" s="89">
        <f t="shared" ca="1" si="125"/>
        <v>-1.4464396910024374E-2</v>
      </c>
      <c r="AB2596" s="72"/>
      <c r="AC2596" s="90"/>
      <c r="AD2596" s="87"/>
      <c r="AE2596" s="1">
        <f t="shared" ref="AE2596:AE2619" si="159">AE2595-1</f>
        <v>24</v>
      </c>
      <c r="AH2596" s="25" t="str">
        <f t="shared" ca="1" si="7"/>
        <v>-</v>
      </c>
      <c r="AI2596" s="15">
        <f t="shared" ca="1" si="8"/>
        <v>12.868661165634245</v>
      </c>
      <c r="AJ2596" s="15">
        <f t="shared" ca="1" si="9"/>
        <v>13.237905505388436</v>
      </c>
      <c r="AK2596" s="17">
        <f t="shared" ca="1" si="10"/>
        <v>4.8182879878361118E-2</v>
      </c>
      <c r="AL2596" s="17">
        <f t="shared" ca="1" si="11"/>
        <v>5.9092968638398732E-2</v>
      </c>
      <c r="AM2596" s="26">
        <f t="shared" ca="1" si="12"/>
        <v>0</v>
      </c>
      <c r="AN2596" s="26">
        <f t="shared" ca="1" si="13"/>
        <v>0</v>
      </c>
      <c r="AO2596" s="25">
        <f t="shared" si="20"/>
        <v>0</v>
      </c>
      <c r="AP2596" s="26">
        <f t="shared" si="21"/>
        <v>0</v>
      </c>
      <c r="AQ2596" s="25">
        <f t="shared" si="22"/>
        <v>0</v>
      </c>
      <c r="AR2596" s="26">
        <f t="shared" si="23"/>
        <v>1</v>
      </c>
      <c r="AU2596">
        <f t="shared" si="121"/>
        <v>17993.750855000002</v>
      </c>
      <c r="AY2596">
        <v>719.75</v>
      </c>
      <c r="AZ2596">
        <v>790</v>
      </c>
      <c r="BA2596">
        <f t="shared" si="107"/>
        <v>7900</v>
      </c>
      <c r="BL2596" s="90">
        <v>3.16</v>
      </c>
      <c r="BM2596">
        <f t="shared" si="108"/>
        <v>31.6</v>
      </c>
    </row>
    <row r="2597" spans="1:65" x14ac:dyDescent="0.2">
      <c r="A2597" s="12">
        <v>41838</v>
      </c>
      <c r="B2597" s="13">
        <v>13</v>
      </c>
      <c r="C2597" s="14">
        <v>13.7</v>
      </c>
      <c r="D2597" s="31">
        <f t="shared" si="14"/>
        <v>636.76740808248746</v>
      </c>
      <c r="E2597" s="31">
        <f t="shared" si="15"/>
        <v>52.470382992699157</v>
      </c>
      <c r="F2597" s="16">
        <f t="shared" si="0"/>
        <v>689.23779107518658</v>
      </c>
      <c r="G2597" s="16">
        <f t="shared" si="1"/>
        <v>13.053289689814592</v>
      </c>
      <c r="H2597" s="17">
        <f t="shared" si="2"/>
        <v>5.1094890510948843E-2</v>
      </c>
      <c r="I2597">
        <v>12.06</v>
      </c>
      <c r="J2597" s="32">
        <f t="shared" si="16"/>
        <v>0.9498917718494897</v>
      </c>
      <c r="K2597" s="72">
        <f t="shared" ca="1" si="83"/>
        <v>111.29819694911728</v>
      </c>
      <c r="L2597" s="16">
        <v>111.55999799999999</v>
      </c>
      <c r="M2597" s="21">
        <f t="shared" ca="1" si="84"/>
        <v>-2.3467287161721695E-3</v>
      </c>
      <c r="N2597" s="72"/>
      <c r="O2597" s="16"/>
      <c r="P2597" s="21"/>
      <c r="Q2597" s="33">
        <f t="shared" si="17"/>
        <v>1.0501082281505103</v>
      </c>
      <c r="R2597" s="5">
        <f t="shared" ca="1" si="109"/>
        <v>46.541792784295566</v>
      </c>
      <c r="S2597" s="16">
        <v>45.43</v>
      </c>
      <c r="T2597" s="75">
        <f t="shared" ca="1" si="110"/>
        <v>2.4472656489006529E-2</v>
      </c>
      <c r="U2597" s="5">
        <f t="shared" ca="1" si="122"/>
        <v>88.418854285326489</v>
      </c>
      <c r="V2597" s="85">
        <v>89.1</v>
      </c>
      <c r="W2597" s="36">
        <f t="shared" ca="1" si="123"/>
        <v>-7.6447330490853555E-3</v>
      </c>
      <c r="X2597" s="32">
        <f t="shared" si="18"/>
        <v>0.89978354369897939</v>
      </c>
      <c r="Y2597" s="72">
        <f t="shared" ca="1" si="124"/>
        <v>3191.0490465958278</v>
      </c>
      <c r="Z2597" s="90">
        <v>3125.0001480000001</v>
      </c>
      <c r="AA2597" s="89">
        <f t="shared" ca="1" si="125"/>
        <v>2.1135646549680649E-2</v>
      </c>
      <c r="AB2597" s="72"/>
      <c r="AC2597" s="90"/>
      <c r="AD2597" s="36"/>
      <c r="AE2597">
        <f t="shared" si="159"/>
        <v>23</v>
      </c>
      <c r="AH2597" s="25" t="str">
        <f t="shared" ca="1" si="7"/>
        <v>-</v>
      </c>
      <c r="AI2597" s="15">
        <f t="shared" ca="1" si="8"/>
        <v>12.885484484196844</v>
      </c>
      <c r="AJ2597" s="15">
        <f t="shared" ca="1" si="9"/>
        <v>13.206514126778691</v>
      </c>
      <c r="AK2597" s="17">
        <f t="shared" ca="1" si="10"/>
        <v>5.2329156886116023E-2</v>
      </c>
      <c r="AL2597" s="17">
        <f t="shared" ca="1" si="11"/>
        <v>5.7920590471803625E-2</v>
      </c>
      <c r="AM2597" s="26">
        <f t="shared" ca="1" si="12"/>
        <v>0</v>
      </c>
      <c r="AN2597" s="26">
        <f t="shared" ca="1" si="13"/>
        <v>0</v>
      </c>
      <c r="AO2597" s="25">
        <f t="shared" si="20"/>
        <v>0</v>
      </c>
      <c r="AP2597" s="26">
        <f t="shared" si="21"/>
        <v>0</v>
      </c>
      <c r="AQ2597" s="25">
        <f t="shared" si="22"/>
        <v>0</v>
      </c>
      <c r="AR2597" s="26">
        <f t="shared" si="23"/>
        <v>1</v>
      </c>
      <c r="AU2597">
        <f t="shared" si="121"/>
        <v>15625.000739999999</v>
      </c>
      <c r="AY2597">
        <v>625</v>
      </c>
      <c r="AZ2597">
        <v>694.99999999999989</v>
      </c>
      <c r="BA2597">
        <f t="shared" si="107"/>
        <v>6949.9999999999991</v>
      </c>
      <c r="BL2597" s="90">
        <v>2.78</v>
      </c>
      <c r="BM2597">
        <f t="shared" si="108"/>
        <v>27.799999999999997</v>
      </c>
    </row>
    <row r="2598" spans="1:65" x14ac:dyDescent="0.2">
      <c r="A2598" s="12">
        <v>41841</v>
      </c>
      <c r="B2598" s="13">
        <v>13.4</v>
      </c>
      <c r="C2598" s="14">
        <v>13.95</v>
      </c>
      <c r="D2598" s="31">
        <f t="shared" si="14"/>
        <v>609.08186860064018</v>
      </c>
      <c r="E2598" s="31">
        <f t="shared" si="15"/>
        <v>78.741332865984901</v>
      </c>
      <c r="F2598" s="16">
        <f t="shared" si="0"/>
        <v>687.82320146662505</v>
      </c>
      <c r="G2598" s="16">
        <f t="shared" si="1"/>
        <v>13.462963466460492</v>
      </c>
      <c r="H2598" s="17">
        <f t="shared" si="2"/>
        <v>3.9426523297490967E-2</v>
      </c>
      <c r="I2598">
        <v>12.81</v>
      </c>
      <c r="J2598" s="32">
        <f t="shared" si="16"/>
        <v>1.0292679040481805</v>
      </c>
      <c r="K2598" s="72">
        <f t="shared" ca="1" si="83"/>
        <v>114.55099169336764</v>
      </c>
      <c r="L2598" s="16">
        <v>114.040001</v>
      </c>
      <c r="M2598" s="21">
        <f t="shared" ca="1" si="84"/>
        <v>4.4808022526028508E-3</v>
      </c>
      <c r="N2598" s="72"/>
      <c r="O2598" s="16"/>
      <c r="P2598" s="21"/>
      <c r="Q2598" s="33">
        <f t="shared" si="17"/>
        <v>0.97073209595181953</v>
      </c>
      <c r="R2598" s="5">
        <f t="shared" ca="1" si="109"/>
        <v>45.177729935636847</v>
      </c>
      <c r="S2598" s="16">
        <v>44.32</v>
      </c>
      <c r="T2598" s="75">
        <f t="shared" ca="1" si="110"/>
        <v>1.9353112266174349E-2</v>
      </c>
      <c r="U2598" s="5">
        <f t="shared" ca="1" si="122"/>
        <v>85.828081279899664</v>
      </c>
      <c r="V2598" s="85">
        <v>87.04</v>
      </c>
      <c r="W2598" s="36">
        <f t="shared" ca="1" si="123"/>
        <v>-1.3923698530564599E-2</v>
      </c>
      <c r="X2598" s="32">
        <f t="shared" si="18"/>
        <v>1.0585358080963609</v>
      </c>
      <c r="Y2598" s="72">
        <f t="shared" ca="1" si="124"/>
        <v>3377.6173750114408</v>
      </c>
      <c r="Z2598" s="90">
        <v>3271.2501550000002</v>
      </c>
      <c r="AA2598" s="89">
        <f t="shared" ca="1" si="125"/>
        <v>3.2515770721129891E-2</v>
      </c>
      <c r="AB2598" s="72"/>
      <c r="AC2598" s="90"/>
      <c r="AD2598" s="36"/>
      <c r="AE2598">
        <f t="shared" si="159"/>
        <v>22</v>
      </c>
      <c r="AH2598" s="25" t="str">
        <f t="shared" ca="1" si="7"/>
        <v>-</v>
      </c>
      <c r="AI2598" s="15">
        <f t="shared" ca="1" si="8"/>
        <v>12.914721886516864</v>
      </c>
      <c r="AJ2598" s="15">
        <f t="shared" ca="1" si="9"/>
        <v>13.190976650350896</v>
      </c>
      <c r="AK2598" s="17">
        <f t="shared" ca="1" si="10"/>
        <v>5.1955799657920076E-2</v>
      </c>
      <c r="AL2598" s="17">
        <f t="shared" ca="1" si="11"/>
        <v>5.647849817789681E-2</v>
      </c>
      <c r="AM2598" s="26">
        <f t="shared" ca="1" si="12"/>
        <v>0</v>
      </c>
      <c r="AN2598" s="26">
        <f t="shared" ca="1" si="13"/>
        <v>0</v>
      </c>
      <c r="AO2598" s="25">
        <f t="shared" si="20"/>
        <v>0</v>
      </c>
      <c r="AP2598" s="26">
        <f t="shared" si="21"/>
        <v>0</v>
      </c>
      <c r="AQ2598" s="25">
        <f t="shared" si="22"/>
        <v>0</v>
      </c>
      <c r="AR2598" s="26">
        <f t="shared" si="23"/>
        <v>1</v>
      </c>
      <c r="AU2598">
        <f t="shared" si="121"/>
        <v>16356.250775</v>
      </c>
      <c r="AY2598">
        <v>654.25</v>
      </c>
      <c r="AZ2598">
        <v>727.5</v>
      </c>
      <c r="BA2598">
        <f t="shared" si="107"/>
        <v>7275</v>
      </c>
      <c r="BL2598" s="90">
        <v>2.91</v>
      </c>
      <c r="BM2598">
        <f t="shared" si="108"/>
        <v>29.1</v>
      </c>
    </row>
    <row r="2599" spans="1:65" x14ac:dyDescent="0.2">
      <c r="A2599" s="12">
        <v>41842</v>
      </c>
      <c r="B2599" s="13">
        <v>13</v>
      </c>
      <c r="C2599" s="14">
        <v>13.7</v>
      </c>
      <c r="D2599" s="31">
        <f t="shared" si="14"/>
        <v>581.39632911879289</v>
      </c>
      <c r="E2599" s="31">
        <f t="shared" si="15"/>
        <v>105.33532778044753</v>
      </c>
      <c r="F2599" s="16">
        <f t="shared" si="0"/>
        <v>686.73165689924042</v>
      </c>
      <c r="G2599" s="16">
        <f t="shared" si="1"/>
        <v>13.10737051176473</v>
      </c>
      <c r="H2599" s="17">
        <f t="shared" si="2"/>
        <v>5.1094890510948843E-2</v>
      </c>
      <c r="I2599">
        <v>12.24</v>
      </c>
      <c r="J2599" s="32">
        <f t="shared" si="16"/>
        <v>0.97204227994194392</v>
      </c>
      <c r="K2599" s="72">
        <f t="shared" ca="1" si="83"/>
        <v>111.34386768378992</v>
      </c>
      <c r="L2599" s="16">
        <v>111.760002</v>
      </c>
      <c r="M2599" s="21">
        <f t="shared" ca="1" si="84"/>
        <v>-3.72346375056504E-3</v>
      </c>
      <c r="N2599" s="72"/>
      <c r="O2599" s="16"/>
      <c r="P2599" s="21"/>
      <c r="Q2599" s="33">
        <f t="shared" si="17"/>
        <v>1.0279577200580561</v>
      </c>
      <c r="R2599" s="5">
        <f t="shared" ca="1" si="109"/>
        <v>46.438861599543003</v>
      </c>
      <c r="S2599" s="16">
        <v>45.220001000000003</v>
      </c>
      <c r="T2599" s="75">
        <f t="shared" ca="1" si="110"/>
        <v>2.695401531598815E-2</v>
      </c>
      <c r="U2599" s="5">
        <f t="shared" ca="1" si="122"/>
        <v>88.22461823799911</v>
      </c>
      <c r="V2599" s="85">
        <v>88.76</v>
      </c>
      <c r="W2599" s="36">
        <f t="shared" ca="1" si="123"/>
        <v>-6.0317909193431203E-3</v>
      </c>
      <c r="X2599" s="32">
        <f t="shared" si="18"/>
        <v>0.94408455988388784</v>
      </c>
      <c r="Y2599" s="72">
        <f t="shared" ca="1" si="124"/>
        <v>3188.5465509035648</v>
      </c>
      <c r="Z2599" s="90">
        <v>3132.500149</v>
      </c>
      <c r="AA2599" s="89">
        <f t="shared" ca="1" si="125"/>
        <v>1.7891907178825439E-2</v>
      </c>
      <c r="AB2599" s="72"/>
      <c r="AC2599" s="90"/>
      <c r="AD2599" s="36"/>
      <c r="AE2599">
        <f t="shared" si="159"/>
        <v>21</v>
      </c>
      <c r="AH2599" s="25" t="str">
        <f t="shared" ca="1" si="7"/>
        <v>-</v>
      </c>
      <c r="AI2599" s="15">
        <f t="shared" ca="1" si="8"/>
        <v>12.919912836421869</v>
      </c>
      <c r="AJ2599" s="15">
        <f t="shared" ca="1" si="9"/>
        <v>13.166718678237327</v>
      </c>
      <c r="AK2599" s="17">
        <f t="shared" ca="1" si="10"/>
        <v>5.1321287945692608E-2</v>
      </c>
      <c r="AL2599" s="17">
        <f t="shared" ca="1" si="11"/>
        <v>5.5736743649645933E-2</v>
      </c>
      <c r="AM2599" s="26">
        <f t="shared" ca="1" si="12"/>
        <v>0</v>
      </c>
      <c r="AN2599" s="26">
        <f t="shared" ca="1" si="13"/>
        <v>0</v>
      </c>
      <c r="AO2599" s="25">
        <f t="shared" si="20"/>
        <v>0</v>
      </c>
      <c r="AP2599" s="26">
        <f t="shared" si="21"/>
        <v>0</v>
      </c>
      <c r="AQ2599" s="25">
        <f t="shared" si="22"/>
        <v>0</v>
      </c>
      <c r="AR2599" s="26">
        <f t="shared" si="23"/>
        <v>1</v>
      </c>
      <c r="AU2599">
        <f t="shared" si="121"/>
        <v>15662.500744999999</v>
      </c>
      <c r="AY2599">
        <v>626.5</v>
      </c>
      <c r="AZ2599">
        <v>702.5</v>
      </c>
      <c r="BA2599">
        <f t="shared" si="107"/>
        <v>7025</v>
      </c>
      <c r="BL2599" s="90">
        <v>2.81</v>
      </c>
      <c r="BM2599">
        <f t="shared" si="108"/>
        <v>28.1</v>
      </c>
    </row>
    <row r="2600" spans="1:65" x14ac:dyDescent="0.2">
      <c r="A2600" s="95">
        <v>41843</v>
      </c>
      <c r="B2600" s="45">
        <v>13.05</v>
      </c>
      <c r="C2600" s="54">
        <v>13.85</v>
      </c>
      <c r="D2600" s="31">
        <f t="shared" si="14"/>
        <v>553.71078963694561</v>
      </c>
      <c r="E2600" s="31">
        <f t="shared" si="15"/>
        <v>131.60627765373326</v>
      </c>
      <c r="F2600" s="31">
        <f t="shared" si="0"/>
        <v>685.31706729067889</v>
      </c>
      <c r="G2600" s="31">
        <f t="shared" si="1"/>
        <v>13.203629651365926</v>
      </c>
      <c r="H2600" s="55">
        <f t="shared" si="2"/>
        <v>5.7761732851985492E-2</v>
      </c>
      <c r="I2600" s="1">
        <v>11.52</v>
      </c>
      <c r="J2600" s="67">
        <f t="shared" si="16"/>
        <v>1.0052688794097906</v>
      </c>
      <c r="K2600" s="72">
        <f t="shared" ca="1" si="83"/>
        <v>111.92596191241084</v>
      </c>
      <c r="L2600" s="31">
        <v>112.720001</v>
      </c>
      <c r="M2600" s="21">
        <f t="shared" ca="1" si="84"/>
        <v>-7.0443495435131799E-3</v>
      </c>
      <c r="N2600" s="72"/>
      <c r="O2600" s="16"/>
      <c r="P2600" s="21"/>
      <c r="Q2600" s="69">
        <f t="shared" si="17"/>
        <v>0.99473112059020941</v>
      </c>
      <c r="R2600" s="5">
        <f t="shared" ca="1" si="109"/>
        <v>46.192256449028442</v>
      </c>
      <c r="S2600" s="31">
        <v>44.82</v>
      </c>
      <c r="T2600" s="89">
        <f t="shared" ca="1" si="110"/>
        <v>3.0617055980108016E-2</v>
      </c>
      <c r="U2600" s="5">
        <f t="shared" ca="1" si="122"/>
        <v>87.75676886965843</v>
      </c>
      <c r="V2600" s="90">
        <v>87.96</v>
      </c>
      <c r="W2600" s="87">
        <f t="shared" ca="1" si="123"/>
        <v>-2.3104948879213729E-3</v>
      </c>
      <c r="X2600" s="67">
        <f t="shared" si="18"/>
        <v>1.0105377588195812</v>
      </c>
      <c r="Y2600" s="72">
        <f t="shared" ca="1" si="124"/>
        <v>3221.9346258833662</v>
      </c>
      <c r="Z2600" s="90">
        <v>3185.0001510000002</v>
      </c>
      <c r="AA2600" s="89">
        <f t="shared" ca="1" si="125"/>
        <v>1.1596380889266076E-2</v>
      </c>
      <c r="AB2600" s="72"/>
      <c r="AC2600" s="90"/>
      <c r="AD2600" s="87"/>
      <c r="AE2600" s="1">
        <f t="shared" si="159"/>
        <v>20</v>
      </c>
      <c r="AH2600" s="25" t="str">
        <f t="shared" ca="1" si="7"/>
        <v>-</v>
      </c>
      <c r="AI2600" s="15">
        <f t="shared" ca="1" si="8"/>
        <v>12.940896982521011</v>
      </c>
      <c r="AJ2600" s="15">
        <f t="shared" ca="1" si="9"/>
        <v>13.146957988394611</v>
      </c>
      <c r="AK2600" s="17">
        <f t="shared" ca="1" si="10"/>
        <v>5.0691833164613266E-2</v>
      </c>
      <c r="AL2600" s="17">
        <f t="shared" ca="1" si="11"/>
        <v>5.5133368806827607E-2</v>
      </c>
      <c r="AM2600" s="26">
        <f t="shared" ca="1" si="12"/>
        <v>0</v>
      </c>
      <c r="AN2600" s="26">
        <f t="shared" ca="1" si="13"/>
        <v>0</v>
      </c>
      <c r="AO2600" s="25">
        <f t="shared" si="20"/>
        <v>0</v>
      </c>
      <c r="AP2600" s="26">
        <f t="shared" si="21"/>
        <v>0</v>
      </c>
      <c r="AQ2600" s="25">
        <f t="shared" si="22"/>
        <v>0</v>
      </c>
      <c r="AR2600" s="26">
        <f t="shared" si="23"/>
        <v>1</v>
      </c>
      <c r="AU2600">
        <f t="shared" si="121"/>
        <v>15925.000755000001</v>
      </c>
      <c r="AY2600">
        <v>637</v>
      </c>
      <c r="AZ2600">
        <v>712.5</v>
      </c>
      <c r="BA2600">
        <f t="shared" si="107"/>
        <v>7125</v>
      </c>
      <c r="BL2600" s="90">
        <v>2.85</v>
      </c>
      <c r="BM2600">
        <f t="shared" si="108"/>
        <v>28.5</v>
      </c>
    </row>
    <row r="2601" spans="1:65" x14ac:dyDescent="0.2">
      <c r="A2601" s="12">
        <v>41844</v>
      </c>
      <c r="B2601" s="13">
        <v>13.2</v>
      </c>
      <c r="C2601" s="14">
        <v>14.05</v>
      </c>
      <c r="D2601" s="31">
        <f t="shared" si="14"/>
        <v>526.02525015509832</v>
      </c>
      <c r="E2601" s="31">
        <f t="shared" si="15"/>
        <v>157.69265240016699</v>
      </c>
      <c r="F2601" s="16">
        <f t="shared" si="0"/>
        <v>683.71790255526525</v>
      </c>
      <c r="G2601" s="16">
        <f t="shared" si="1"/>
        <v>13.396043944496988</v>
      </c>
      <c r="H2601" s="17">
        <f t="shared" si="2"/>
        <v>6.0498220640569533E-2</v>
      </c>
      <c r="I2601">
        <v>11.84</v>
      </c>
      <c r="J2601" s="32">
        <f t="shared" si="16"/>
        <v>1.0122053610569623</v>
      </c>
      <c r="K2601" s="72">
        <f t="shared" ca="1" si="83"/>
        <v>113.28743999897858</v>
      </c>
      <c r="L2601" s="16">
        <v>111.959999</v>
      </c>
      <c r="M2601" s="21">
        <f t="shared" ca="1" si="84"/>
        <v>1.1856386306135891E-2</v>
      </c>
      <c r="N2601" s="72"/>
      <c r="O2601" s="16"/>
      <c r="P2601" s="21"/>
      <c r="Q2601" s="33">
        <f t="shared" si="17"/>
        <v>0.98779463894303765</v>
      </c>
      <c r="R2601" s="5">
        <f t="shared" ca="1" si="109"/>
        <v>45.62656245926302</v>
      </c>
      <c r="S2601" s="16">
        <v>45.16</v>
      </c>
      <c r="T2601" s="75">
        <f t="shared" ca="1" si="110"/>
        <v>1.0331321064283078E-2</v>
      </c>
      <c r="U2601" s="5">
        <f t="shared" ca="1" si="122"/>
        <v>86.68269809907919</v>
      </c>
      <c r="V2601" s="85">
        <v>88.59</v>
      </c>
      <c r="W2601" s="36">
        <f t="shared" ca="1" si="123"/>
        <v>-2.1529539461799457E-2</v>
      </c>
      <c r="X2601" s="32">
        <f t="shared" si="18"/>
        <v>1.0244107221139247</v>
      </c>
      <c r="Y2601" s="72">
        <f t="shared" ca="1" si="124"/>
        <v>3300.3671549164383</v>
      </c>
      <c r="Z2601" s="90">
        <v>3147.500149</v>
      </c>
      <c r="AA2601" s="89">
        <f t="shared" ca="1" si="125"/>
        <v>4.8567751764842987E-2</v>
      </c>
      <c r="AB2601" s="72"/>
      <c r="AC2601" s="90"/>
      <c r="AD2601" s="36"/>
      <c r="AE2601">
        <f t="shared" si="159"/>
        <v>19</v>
      </c>
      <c r="AH2601" s="25" t="str">
        <f t="shared" ca="1" si="7"/>
        <v>-</v>
      </c>
      <c r="AI2601" s="15">
        <f t="shared" ca="1" si="8"/>
        <v>12.946981646540259</v>
      </c>
      <c r="AJ2601" s="15">
        <f t="shared" ca="1" si="9"/>
        <v>13.141294904511621</v>
      </c>
      <c r="AK2601" s="17">
        <f t="shared" ca="1" si="10"/>
        <v>4.9745458173335644E-2</v>
      </c>
      <c r="AL2601" s="17">
        <f t="shared" ca="1" si="11"/>
        <v>5.4364699167744425E-2</v>
      </c>
      <c r="AM2601" s="26">
        <f t="shared" ca="1" si="12"/>
        <v>0</v>
      </c>
      <c r="AN2601" s="26">
        <f t="shared" ca="1" si="13"/>
        <v>0</v>
      </c>
      <c r="AO2601" s="25">
        <f t="shared" si="20"/>
        <v>0</v>
      </c>
      <c r="AP2601" s="26">
        <f t="shared" si="21"/>
        <v>0</v>
      </c>
      <c r="AQ2601" s="25">
        <f t="shared" si="22"/>
        <v>0</v>
      </c>
      <c r="AR2601" s="26">
        <f t="shared" si="23"/>
        <v>1</v>
      </c>
      <c r="AU2601">
        <f t="shared" si="121"/>
        <v>15737.500744999999</v>
      </c>
      <c r="AY2601">
        <v>629.5</v>
      </c>
      <c r="AZ2601">
        <v>700</v>
      </c>
      <c r="BA2601">
        <f t="shared" si="107"/>
        <v>7000</v>
      </c>
      <c r="BL2601" s="90">
        <v>2.8</v>
      </c>
      <c r="BM2601">
        <f t="shared" si="108"/>
        <v>28</v>
      </c>
    </row>
    <row r="2602" spans="1:65" x14ac:dyDescent="0.2">
      <c r="A2602" s="12">
        <v>41845</v>
      </c>
      <c r="B2602" s="13">
        <v>13.5</v>
      </c>
      <c r="C2602" s="14">
        <v>14.3</v>
      </c>
      <c r="D2602" s="31">
        <f t="shared" si="14"/>
        <v>498.33971067325103</v>
      </c>
      <c r="E2602" s="31">
        <f t="shared" si="15"/>
        <v>183.70326600588828</v>
      </c>
      <c r="F2602" s="16">
        <f t="shared" si="0"/>
        <v>682.04297667913931</v>
      </c>
      <c r="G2602" s="16">
        <f t="shared" si="1"/>
        <v>13.715474123815879</v>
      </c>
      <c r="H2602" s="17">
        <f t="shared" si="2"/>
        <v>5.5944055944055937E-2</v>
      </c>
      <c r="I2602">
        <v>12.69</v>
      </c>
      <c r="J2602" s="32">
        <f t="shared" si="16"/>
        <v>1.0213369663168093</v>
      </c>
      <c r="K2602" s="72">
        <f t="shared" ca="1" si="83"/>
        <v>115.699933243608</v>
      </c>
      <c r="L2602" s="16">
        <v>115.32</v>
      </c>
      <c r="M2602" s="21">
        <f t="shared" ca="1" si="84"/>
        <v>3.2945997537981954E-3</v>
      </c>
      <c r="N2602" s="72"/>
      <c r="O2602" s="16"/>
      <c r="P2602" s="21"/>
      <c r="Q2602" s="33">
        <f t="shared" si="17"/>
        <v>0.97866303368319074</v>
      </c>
      <c r="R2602" s="5">
        <f t="shared" ca="1" si="109"/>
        <v>44.651169846414909</v>
      </c>
      <c r="S2602" s="16">
        <v>43.84</v>
      </c>
      <c r="T2602" s="75">
        <f t="shared" ca="1" si="110"/>
        <v>1.850296182515752E-2</v>
      </c>
      <c r="U2602" s="5">
        <f t="shared" ca="1" si="122"/>
        <v>84.830247989759798</v>
      </c>
      <c r="V2602" s="85">
        <v>85.92</v>
      </c>
      <c r="W2602" s="36">
        <f t="shared" ca="1" si="123"/>
        <v>-1.2683333452516342E-2</v>
      </c>
      <c r="X2602" s="32">
        <f t="shared" si="18"/>
        <v>1.0426739326336185</v>
      </c>
      <c r="Y2602" s="72">
        <f t="shared" ca="1" si="124"/>
        <v>3440.9803239610919</v>
      </c>
      <c r="Z2602" s="90">
        <v>3332.5001579999998</v>
      </c>
      <c r="AA2602" s="89">
        <f t="shared" ca="1" si="125"/>
        <v>3.2552186291926979E-2</v>
      </c>
      <c r="AB2602" s="72"/>
      <c r="AC2602" s="90"/>
      <c r="AD2602" s="36"/>
      <c r="AE2602">
        <f t="shared" si="159"/>
        <v>18</v>
      </c>
      <c r="AH2602" s="25" t="str">
        <f t="shared" ca="1" si="7"/>
        <v>-</v>
      </c>
      <c r="AI2602" s="15">
        <f t="shared" ca="1" si="8"/>
        <v>12.986455014288227</v>
      </c>
      <c r="AJ2602" s="15">
        <f t="shared" ca="1" si="9"/>
        <v>13.141483984263168</v>
      </c>
      <c r="AK2602" s="17">
        <f t="shared" ca="1" si="10"/>
        <v>5.2636718959333272E-2</v>
      </c>
      <c r="AL2602" s="17">
        <f t="shared" ca="1" si="11"/>
        <v>5.3258489485953339E-2</v>
      </c>
      <c r="AM2602" s="26">
        <f t="shared" ca="1" si="12"/>
        <v>0</v>
      </c>
      <c r="AN2602" s="26">
        <f t="shared" ca="1" si="13"/>
        <v>0</v>
      </c>
      <c r="AO2602" s="25">
        <f t="shared" si="20"/>
        <v>0</v>
      </c>
      <c r="AP2602" s="26">
        <f t="shared" si="21"/>
        <v>0</v>
      </c>
      <c r="AQ2602" s="25">
        <f t="shared" si="22"/>
        <v>0</v>
      </c>
      <c r="AR2602" s="26">
        <f t="shared" si="23"/>
        <v>1</v>
      </c>
      <c r="AU2602">
        <f t="shared" si="121"/>
        <v>16662.500789999998</v>
      </c>
      <c r="AY2602">
        <v>666.5</v>
      </c>
      <c r="AZ2602">
        <v>735</v>
      </c>
      <c r="BA2602">
        <f t="shared" si="107"/>
        <v>7350</v>
      </c>
      <c r="BL2602" s="90">
        <v>2.94</v>
      </c>
      <c r="BM2602">
        <f t="shared" si="108"/>
        <v>29.4</v>
      </c>
    </row>
    <row r="2603" spans="1:65" x14ac:dyDescent="0.2">
      <c r="A2603" s="12">
        <v>41848</v>
      </c>
      <c r="B2603" s="13">
        <v>13.35</v>
      </c>
      <c r="C2603" s="14">
        <v>14.15</v>
      </c>
      <c r="D2603" s="31">
        <f t="shared" si="14"/>
        <v>470.65417119140375</v>
      </c>
      <c r="E2603" s="31">
        <f t="shared" si="15"/>
        <v>209.83996411812171</v>
      </c>
      <c r="F2603" s="16">
        <f t="shared" si="0"/>
        <v>680.49413530952552</v>
      </c>
      <c r="G2603" s="16">
        <f t="shared" si="1"/>
        <v>13.596691282972099</v>
      </c>
      <c r="H2603" s="17">
        <f t="shared" si="2"/>
        <v>5.6537102473498302E-2</v>
      </c>
      <c r="I2603">
        <v>12.56</v>
      </c>
      <c r="J2603" s="32">
        <f t="shared" si="16"/>
        <v>0.98908828336126187</v>
      </c>
      <c r="K2603" s="72">
        <f t="shared" ca="1" si="83"/>
        <v>114.43278297147013</v>
      </c>
      <c r="L2603" s="16">
        <v>114.599998</v>
      </c>
      <c r="M2603" s="21">
        <f t="shared" ca="1" si="84"/>
        <v>-1.4591189480637429E-3</v>
      </c>
      <c r="N2603" s="72"/>
      <c r="O2603" s="16"/>
      <c r="P2603" s="21"/>
      <c r="Q2603" s="33">
        <f t="shared" si="17"/>
        <v>1.010911716638738</v>
      </c>
      <c r="R2603" s="5">
        <f t="shared" ca="1" si="109"/>
        <v>45.136510353374625</v>
      </c>
      <c r="S2603" s="16">
        <v>44.080002</v>
      </c>
      <c r="T2603" s="75">
        <f t="shared" ca="1" si="110"/>
        <v>2.3967974261312981E-2</v>
      </c>
      <c r="U2603" s="5">
        <f t="shared" ca="1" si="122"/>
        <v>85.752955728107963</v>
      </c>
      <c r="V2603" s="85">
        <v>86.31</v>
      </c>
      <c r="W2603" s="36">
        <f t="shared" ca="1" si="123"/>
        <v>-6.4539945764342365E-3</v>
      </c>
      <c r="X2603" s="32">
        <f t="shared" si="18"/>
        <v>0.97817656672252373</v>
      </c>
      <c r="Y2603" s="72">
        <f t="shared" ca="1" si="124"/>
        <v>3365.6647999381735</v>
      </c>
      <c r="Z2603" s="90">
        <v>3293.7501560000001</v>
      </c>
      <c r="AA2603" s="89">
        <f t="shared" ca="1" si="125"/>
        <v>2.1833666954723753E-2</v>
      </c>
      <c r="AB2603" s="72"/>
      <c r="AC2603" s="90"/>
      <c r="AD2603" s="36"/>
      <c r="AE2603">
        <f t="shared" si="159"/>
        <v>17</v>
      </c>
      <c r="AH2603" s="25" t="str">
        <f t="shared" ca="1" si="7"/>
        <v>-</v>
      </c>
      <c r="AI2603" s="15">
        <f t="shared" ca="1" si="8"/>
        <v>13.014630643661611</v>
      </c>
      <c r="AJ2603" s="15">
        <f t="shared" ca="1" si="9"/>
        <v>13.140246740654195</v>
      </c>
      <c r="AK2603" s="17">
        <f t="shared" ca="1" si="10"/>
        <v>5.3543754286424848E-2</v>
      </c>
      <c r="AL2603" s="17">
        <f t="shared" ca="1" si="11"/>
        <v>5.1909245890546983E-2</v>
      </c>
      <c r="AM2603" s="26">
        <f t="shared" ca="1" si="12"/>
        <v>0</v>
      </c>
      <c r="AN2603" s="26">
        <f t="shared" ca="1" si="13"/>
        <v>1</v>
      </c>
      <c r="AO2603" s="25">
        <f t="shared" si="20"/>
        <v>0</v>
      </c>
      <c r="AP2603" s="26">
        <f t="shared" si="21"/>
        <v>0</v>
      </c>
      <c r="AQ2603" s="25">
        <f t="shared" si="22"/>
        <v>0</v>
      </c>
      <c r="AR2603" s="26">
        <f t="shared" si="23"/>
        <v>1</v>
      </c>
      <c r="AU2603">
        <f t="shared" si="121"/>
        <v>16468.750780000002</v>
      </c>
      <c r="AY2603">
        <v>658.75</v>
      </c>
      <c r="AZ2603">
        <v>732.5</v>
      </c>
      <c r="BA2603">
        <f t="shared" si="107"/>
        <v>7325</v>
      </c>
      <c r="BL2603" s="90">
        <v>2.93</v>
      </c>
      <c r="BM2603">
        <f t="shared" si="108"/>
        <v>29.3</v>
      </c>
    </row>
    <row r="2604" spans="1:65" x14ac:dyDescent="0.2">
      <c r="A2604" s="95">
        <v>41849</v>
      </c>
      <c r="B2604" s="45">
        <v>13.45</v>
      </c>
      <c r="C2604" s="54">
        <v>14.2</v>
      </c>
      <c r="D2604" s="31">
        <f t="shared" si="14"/>
        <v>442.96863170955646</v>
      </c>
      <c r="E2604" s="31">
        <f t="shared" si="15"/>
        <v>235.9602434172497</v>
      </c>
      <c r="F2604" s="31">
        <f t="shared" si="0"/>
        <v>678.92887512680613</v>
      </c>
      <c r="G2604" s="31">
        <f t="shared" si="1"/>
        <v>13.710660857191977</v>
      </c>
      <c r="H2604" s="55">
        <f t="shared" si="2"/>
        <v>5.2816901408450745E-2</v>
      </c>
      <c r="I2604" s="1">
        <v>13.28</v>
      </c>
      <c r="J2604" s="67">
        <f t="shared" si="16"/>
        <v>1.0060626928116125</v>
      </c>
      <c r="K2604" s="72">
        <f t="shared" ca="1" si="83"/>
        <v>115.121860303294</v>
      </c>
      <c r="L2604" s="31">
        <v>114.480003</v>
      </c>
      <c r="M2604" s="21">
        <f t="shared" ca="1" si="84"/>
        <v>5.6067198329301507E-3</v>
      </c>
      <c r="N2604" s="72"/>
      <c r="O2604" s="16"/>
      <c r="P2604" s="21"/>
      <c r="Q2604" s="69">
        <f t="shared" si="17"/>
        <v>0.99393730718838758</v>
      </c>
      <c r="R2604" s="5">
        <f t="shared" ca="1" si="109"/>
        <v>44.860992628705631</v>
      </c>
      <c r="S2604" s="31">
        <v>44.119999</v>
      </c>
      <c r="T2604" s="89">
        <f t="shared" ca="1" si="110"/>
        <v>1.6794960233467618E-2</v>
      </c>
      <c r="U2604" s="5">
        <f t="shared" ca="1" si="122"/>
        <v>85.230143909032648</v>
      </c>
      <c r="V2604" s="90">
        <v>86.53</v>
      </c>
      <c r="W2604" s="87">
        <f t="shared" ca="1" si="123"/>
        <v>-1.5022028093925261E-2</v>
      </c>
      <c r="X2604" s="67">
        <f t="shared" si="18"/>
        <v>1.0121253856232248</v>
      </c>
      <c r="Y2604" s="72">
        <f t="shared" ca="1" si="124"/>
        <v>3406.2505927482321</v>
      </c>
      <c r="Z2604" s="90">
        <v>3277.5001560000001</v>
      </c>
      <c r="AA2604" s="89">
        <f t="shared" ca="1" si="125"/>
        <v>3.9283121470652951E-2</v>
      </c>
      <c r="AB2604" s="72"/>
      <c r="AC2604" s="90"/>
      <c r="AD2604" s="87"/>
      <c r="AE2604" s="1">
        <f t="shared" si="159"/>
        <v>16</v>
      </c>
      <c r="AH2604" s="25" t="str">
        <f t="shared" ca="1" si="7"/>
        <v>-</v>
      </c>
      <c r="AI2604" s="15">
        <f t="shared" ca="1" si="8"/>
        <v>13.05090413848413</v>
      </c>
      <c r="AJ2604" s="15">
        <f t="shared" ca="1" si="9"/>
        <v>13.139350542083683</v>
      </c>
      <c r="AK2604" s="17">
        <f t="shared" ca="1" si="10"/>
        <v>5.5775483971584806E-2</v>
      </c>
      <c r="AL2604" s="17">
        <f t="shared" ca="1" si="11"/>
        <v>5.0899957400988946E-2</v>
      </c>
      <c r="AM2604" s="26">
        <f t="shared" ca="1" si="12"/>
        <v>0</v>
      </c>
      <c r="AN2604" s="26">
        <f t="shared" ca="1" si="13"/>
        <v>1</v>
      </c>
      <c r="AO2604" s="25">
        <f t="shared" si="20"/>
        <v>0</v>
      </c>
      <c r="AP2604" s="26">
        <f t="shared" si="21"/>
        <v>0</v>
      </c>
      <c r="AQ2604" s="25">
        <f t="shared" si="22"/>
        <v>0</v>
      </c>
      <c r="AR2604" s="26">
        <f t="shared" si="23"/>
        <v>1</v>
      </c>
      <c r="AU2604">
        <f t="shared" si="121"/>
        <v>16387.500780000002</v>
      </c>
      <c r="AY2604">
        <v>655.5</v>
      </c>
      <c r="AZ2604">
        <v>730</v>
      </c>
      <c r="BA2604">
        <f t="shared" si="107"/>
        <v>7300</v>
      </c>
      <c r="BL2604" s="90">
        <v>2.92</v>
      </c>
      <c r="BM2604">
        <f t="shared" si="108"/>
        <v>29.2</v>
      </c>
    </row>
    <row r="2605" spans="1:65" x14ac:dyDescent="0.2">
      <c r="A2605" s="12">
        <v>41850</v>
      </c>
      <c r="B2605" s="13">
        <v>13.55</v>
      </c>
      <c r="C2605" s="14">
        <v>14.3</v>
      </c>
      <c r="D2605" s="31">
        <f t="shared" si="14"/>
        <v>415.28309222770918</v>
      </c>
      <c r="E2605" s="31">
        <f t="shared" si="15"/>
        <v>262.18351848984446</v>
      </c>
      <c r="F2605" s="16">
        <f t="shared" si="0"/>
        <v>677.46661071755364</v>
      </c>
      <c r="G2605" s="16">
        <f t="shared" si="1"/>
        <v>13.840254361995953</v>
      </c>
      <c r="H2605" s="17">
        <f t="shared" si="2"/>
        <v>5.2447552447552392E-2</v>
      </c>
      <c r="I2605">
        <v>13.33</v>
      </c>
      <c r="J2605" s="32">
        <f t="shared" si="16"/>
        <v>1.0072778856464686</v>
      </c>
      <c r="K2605" s="72">
        <f t="shared" ca="1" si="83"/>
        <v>115.95497659321354</v>
      </c>
      <c r="L2605" s="16">
        <v>116.32</v>
      </c>
      <c r="M2605" s="21">
        <f t="shared" ca="1" si="84"/>
        <v>-3.1380966883291683E-3</v>
      </c>
      <c r="N2605" s="72"/>
      <c r="O2605" s="16"/>
      <c r="P2605" s="21"/>
      <c r="Q2605" s="33">
        <f t="shared" si="17"/>
        <v>0.9927221143535313</v>
      </c>
      <c r="R2605" s="5">
        <f t="shared" ca="1" si="109"/>
        <v>44.532644205691824</v>
      </c>
      <c r="S2605" s="16">
        <v>43.389999000000003</v>
      </c>
      <c r="T2605" s="75">
        <f t="shared" ca="1" si="110"/>
        <v>2.6334298963496653E-2</v>
      </c>
      <c r="U2605" s="5">
        <f t="shared" ca="1" si="122"/>
        <v>84.606952013197684</v>
      </c>
      <c r="V2605" s="85">
        <v>85.09</v>
      </c>
      <c r="W2605" s="36">
        <f t="shared" ca="1" si="123"/>
        <v>-5.6769066494572681E-3</v>
      </c>
      <c r="X2605" s="32">
        <f t="shared" si="18"/>
        <v>1.0145557712929374</v>
      </c>
      <c r="Y2605" s="72">
        <f t="shared" ca="1" si="124"/>
        <v>3455.6037582749232</v>
      </c>
      <c r="Z2605" s="90">
        <v>3395.0001609999999</v>
      </c>
      <c r="AA2605" s="89">
        <f t="shared" ca="1" si="125"/>
        <v>1.7850837820600395E-2</v>
      </c>
      <c r="AB2605" s="72"/>
      <c r="AC2605" s="90"/>
      <c r="AD2605" s="36"/>
      <c r="AE2605">
        <f t="shared" si="159"/>
        <v>15</v>
      </c>
      <c r="AH2605" s="25" t="str">
        <f t="shared" ca="1" si="7"/>
        <v>-</v>
      </c>
      <c r="AI2605" s="15">
        <f t="shared" ca="1" si="8"/>
        <v>13.099806724297087</v>
      </c>
      <c r="AJ2605" s="15">
        <f t="shared" ca="1" si="9"/>
        <v>13.141784471299998</v>
      </c>
      <c r="AK2605" s="17">
        <f t="shared" ca="1" si="10"/>
        <v>5.6000927627685403E-2</v>
      </c>
      <c r="AL2605" s="17">
        <f t="shared" ca="1" si="11"/>
        <v>5.0838234772472422E-2</v>
      </c>
      <c r="AM2605" s="26">
        <f t="shared" ca="1" si="12"/>
        <v>0</v>
      </c>
      <c r="AN2605" s="26">
        <f t="shared" ca="1" si="13"/>
        <v>1</v>
      </c>
      <c r="AO2605" s="25">
        <f t="shared" si="20"/>
        <v>0</v>
      </c>
      <c r="AP2605" s="26">
        <f t="shared" si="21"/>
        <v>0</v>
      </c>
      <c r="AQ2605" s="25">
        <f t="shared" si="22"/>
        <v>0</v>
      </c>
      <c r="AR2605" s="26">
        <f t="shared" si="23"/>
        <v>1</v>
      </c>
      <c r="AU2605">
        <f t="shared" si="121"/>
        <v>16975.000805</v>
      </c>
      <c r="AY2605">
        <v>679</v>
      </c>
      <c r="AZ2605">
        <v>747.5</v>
      </c>
      <c r="BA2605">
        <f t="shared" si="107"/>
        <v>7475</v>
      </c>
      <c r="BL2605" s="90">
        <v>2.99</v>
      </c>
      <c r="BM2605">
        <f t="shared" si="108"/>
        <v>29.900000000000002</v>
      </c>
    </row>
    <row r="2606" spans="1:65" x14ac:dyDescent="0.2">
      <c r="A2606" s="95">
        <v>41851</v>
      </c>
      <c r="B2606" s="45">
        <v>15.2</v>
      </c>
      <c r="C2606" s="54">
        <v>15.5</v>
      </c>
      <c r="D2606" s="31">
        <f t="shared" si="14"/>
        <v>387.59755274586189</v>
      </c>
      <c r="E2606" s="31">
        <f t="shared" si="15"/>
        <v>288.41701918767876</v>
      </c>
      <c r="F2606" s="31">
        <f t="shared" si="0"/>
        <v>676.01457193354065</v>
      </c>
      <c r="G2606" s="31">
        <f t="shared" si="1"/>
        <v>15.327992959543497</v>
      </c>
      <c r="H2606" s="55">
        <f t="shared" si="2"/>
        <v>1.9354838709677469E-2</v>
      </c>
      <c r="I2606" s="1">
        <v>16.95</v>
      </c>
      <c r="J2606" s="67">
        <f t="shared" si="16"/>
        <v>1.1051198565907858</v>
      </c>
      <c r="K2606" s="72">
        <f t="shared" ca="1" si="83"/>
        <v>128.1389229235746</v>
      </c>
      <c r="L2606" s="31">
        <v>126.160004</v>
      </c>
      <c r="M2606" s="21">
        <f t="shared" ca="1" si="84"/>
        <v>1.5685786785284157E-2</v>
      </c>
      <c r="N2606" s="72"/>
      <c r="O2606" s="16"/>
      <c r="P2606" s="21"/>
      <c r="Q2606" s="69">
        <f t="shared" si="17"/>
        <v>0.89488014340921418</v>
      </c>
      <c r="R2606" s="5">
        <f t="shared" ca="1" si="109"/>
        <v>39.849718877143459</v>
      </c>
      <c r="S2606" s="31">
        <v>39.729999999999997</v>
      </c>
      <c r="T2606" s="89">
        <f t="shared" ca="1" si="110"/>
        <v>3.0133117831226412E-3</v>
      </c>
      <c r="U2606" s="5">
        <f t="shared" ca="1" si="122"/>
        <v>75.710489280838203</v>
      </c>
      <c r="V2606" s="90">
        <v>77.819999999999993</v>
      </c>
      <c r="W2606" s="87">
        <f t="shared" ca="1" si="123"/>
        <v>-2.7107565139575816E-2</v>
      </c>
      <c r="X2606" s="67">
        <f t="shared" si="18"/>
        <v>1.2102397131815716</v>
      </c>
      <c r="Y2606" s="72">
        <f t="shared" ca="1" si="124"/>
        <v>4181.8336636070871</v>
      </c>
      <c r="Z2606" s="90">
        <v>3962.500188</v>
      </c>
      <c r="AA2606" s="89">
        <f t="shared" ca="1" si="125"/>
        <v>5.5352294056998333E-2</v>
      </c>
      <c r="AB2606" s="72"/>
      <c r="AC2606" s="90"/>
      <c r="AD2606" s="87"/>
      <c r="AE2606" s="1">
        <f t="shared" si="159"/>
        <v>14</v>
      </c>
      <c r="AH2606" s="25" t="str">
        <f t="shared" ca="1" si="7"/>
        <v>-</v>
      </c>
      <c r="AI2606" s="15">
        <f t="shared" ca="1" si="8"/>
        <v>13.232897067583695</v>
      </c>
      <c r="AJ2606" s="15">
        <f t="shared" ca="1" si="9"/>
        <v>13.177117734826529</v>
      </c>
      <c r="AK2606" s="17">
        <f t="shared" ca="1" si="10"/>
        <v>4.9599778603967394E-2</v>
      </c>
      <c r="AL2606" s="17">
        <f t="shared" ca="1" si="11"/>
        <v>4.9129624254084077E-2</v>
      </c>
      <c r="AM2606" s="26">
        <f t="shared" ca="1" si="12"/>
        <v>1</v>
      </c>
      <c r="AN2606" s="26">
        <f t="shared" ca="1" si="13"/>
        <v>1</v>
      </c>
      <c r="AO2606" s="25">
        <f t="shared" si="20"/>
        <v>0</v>
      </c>
      <c r="AP2606" s="26">
        <f t="shared" si="21"/>
        <v>0</v>
      </c>
      <c r="AQ2606" s="25">
        <f t="shared" si="22"/>
        <v>0</v>
      </c>
      <c r="AR2606" s="26">
        <f t="shared" si="23"/>
        <v>1</v>
      </c>
      <c r="AU2606">
        <f t="shared" si="121"/>
        <v>19812.500939999998</v>
      </c>
      <c r="AY2606">
        <v>792.5</v>
      </c>
      <c r="AZ2606">
        <v>867.50000000000011</v>
      </c>
      <c r="BA2606">
        <f t="shared" si="107"/>
        <v>8675.0000000000018</v>
      </c>
      <c r="BL2606" s="90">
        <v>3.47</v>
      </c>
      <c r="BM2606">
        <f t="shared" si="108"/>
        <v>34.700000000000003</v>
      </c>
    </row>
    <row r="2607" spans="1:65" x14ac:dyDescent="0.2">
      <c r="A2607" s="12">
        <v>41852</v>
      </c>
      <c r="B2607" s="13">
        <v>16.05</v>
      </c>
      <c r="C2607" s="14">
        <v>16.100000000000001</v>
      </c>
      <c r="D2607" s="31">
        <f t="shared" si="14"/>
        <v>359.9120132640146</v>
      </c>
      <c r="E2607" s="31">
        <f t="shared" si="15"/>
        <v>315.56670951826447</v>
      </c>
      <c r="F2607" s="16">
        <f t="shared" si="0"/>
        <v>675.47872278227908</v>
      </c>
      <c r="G2607" s="16">
        <f t="shared" si="1"/>
        <v>16.073358745351626</v>
      </c>
      <c r="H2607" s="17">
        <f t="shared" si="2"/>
        <v>3.1055900621118626E-3</v>
      </c>
      <c r="I2607">
        <v>17.03</v>
      </c>
      <c r="J2607" s="32">
        <f t="shared" si="16"/>
        <v>1.0477965440418486</v>
      </c>
      <c r="K2607" s="72">
        <f t="shared" ca="1" si="83"/>
        <v>134.25804694186533</v>
      </c>
      <c r="L2607" s="16">
        <v>132.03999300000001</v>
      </c>
      <c r="M2607" s="21">
        <f t="shared" ca="1" si="84"/>
        <v>1.6798349435426893E-2</v>
      </c>
      <c r="N2607" s="72"/>
      <c r="O2607" s="16"/>
      <c r="P2607" s="21"/>
      <c r="Q2607" s="33">
        <f t="shared" si="17"/>
        <v>0.95220345595815137</v>
      </c>
      <c r="R2607" s="5">
        <f t="shared" ca="1" si="109"/>
        <v>37.94345929331471</v>
      </c>
      <c r="S2607" s="16">
        <v>37.75</v>
      </c>
      <c r="T2607" s="75">
        <f t="shared" ca="1" si="110"/>
        <v>5.1247494917804007E-3</v>
      </c>
      <c r="U2607" s="5">
        <f t="shared" ca="1" si="122"/>
        <v>72.089321451842238</v>
      </c>
      <c r="V2607" s="85">
        <v>74.010000000000005</v>
      </c>
      <c r="W2607" s="36">
        <f t="shared" ca="1" si="123"/>
        <v>-2.5951608541518265E-2</v>
      </c>
      <c r="X2607" s="32">
        <f t="shared" si="18"/>
        <v>1.0955930880836973</v>
      </c>
      <c r="Y2607" s="72">
        <f t="shared" ca="1" si="124"/>
        <v>4581.2865287133091</v>
      </c>
      <c r="Z2607" s="90">
        <v>4341.2502059999997</v>
      </c>
      <c r="AA2607" s="89">
        <f t="shared" ca="1" si="125"/>
        <v>5.5291980725173932E-2</v>
      </c>
      <c r="AB2607" s="72"/>
      <c r="AC2607" s="90"/>
      <c r="AD2607" s="36"/>
      <c r="AE2607">
        <f t="shared" si="159"/>
        <v>13</v>
      </c>
      <c r="AH2607" s="25" t="str">
        <f t="shared" ca="1" si="7"/>
        <v>-</v>
      </c>
      <c r="AI2607" s="15">
        <f t="shared" ca="1" si="8"/>
        <v>13.406250524125927</v>
      </c>
      <c r="AJ2607" s="15">
        <f t="shared" ca="1" si="9"/>
        <v>13.23234373630909</v>
      </c>
      <c r="AK2607" s="17">
        <f t="shared" ca="1" si="10"/>
        <v>4.0034340174224449E-2</v>
      </c>
      <c r="AL2607" s="17">
        <f t="shared" ca="1" si="11"/>
        <v>4.7685146853939854E-2</v>
      </c>
      <c r="AM2607" s="26">
        <f t="shared" ca="1" si="12"/>
        <v>1</v>
      </c>
      <c r="AN2607" s="26">
        <f t="shared" ca="1" si="13"/>
        <v>0</v>
      </c>
      <c r="AO2607" s="25">
        <f t="shared" si="20"/>
        <v>0</v>
      </c>
      <c r="AP2607" s="26">
        <f t="shared" si="21"/>
        <v>0</v>
      </c>
      <c r="AQ2607" s="25">
        <f t="shared" si="22"/>
        <v>0</v>
      </c>
      <c r="AR2607" s="26">
        <f t="shared" si="23"/>
        <v>1</v>
      </c>
      <c r="AU2607">
        <f t="shared" si="121"/>
        <v>21706.251029999999</v>
      </c>
      <c r="AY2607">
        <v>868.25</v>
      </c>
      <c r="AZ2607">
        <v>950</v>
      </c>
      <c r="BA2607">
        <f t="shared" si="107"/>
        <v>9500</v>
      </c>
      <c r="BL2607" s="90">
        <v>3.8</v>
      </c>
      <c r="BM2607">
        <f t="shared" si="108"/>
        <v>38</v>
      </c>
    </row>
    <row r="2608" spans="1:65" x14ac:dyDescent="0.2">
      <c r="A2608" s="12">
        <v>41855</v>
      </c>
      <c r="B2608" s="13">
        <v>14.95</v>
      </c>
      <c r="C2608" s="14">
        <v>15.35</v>
      </c>
      <c r="D2608" s="31">
        <f t="shared" si="14"/>
        <v>332.22647378216732</v>
      </c>
      <c r="E2608" s="31">
        <f t="shared" si="15"/>
        <v>343.16626906383271</v>
      </c>
      <c r="F2608" s="16">
        <f t="shared" si="0"/>
        <v>675.39274284600003</v>
      </c>
      <c r="G2608" s="16">
        <f t="shared" si="1"/>
        <v>15.153239535928552</v>
      </c>
      <c r="H2608" s="17">
        <f t="shared" si="2"/>
        <v>2.6058631921824116E-2</v>
      </c>
      <c r="I2608">
        <v>15.12</v>
      </c>
      <c r="J2608" s="32">
        <f t="shared" si="16"/>
        <v>0.94263501234400005</v>
      </c>
      <c r="K2608" s="72">
        <f t="shared" ca="1" si="83"/>
        <v>126.55117628810892</v>
      </c>
      <c r="L2608" s="16">
        <v>126.199997</v>
      </c>
      <c r="M2608" s="21">
        <f t="shared" ca="1" si="84"/>
        <v>2.7827202571876729E-3</v>
      </c>
      <c r="N2608" s="72"/>
      <c r="O2608" s="16"/>
      <c r="P2608" s="21"/>
      <c r="Q2608" s="33">
        <f t="shared" si="17"/>
        <v>1.0573649876560001</v>
      </c>
      <c r="R2608" s="5">
        <f t="shared" ca="1" si="109"/>
        <v>40.118414017311622</v>
      </c>
      <c r="S2608" s="16">
        <v>39.290000999999997</v>
      </c>
      <c r="T2608" s="75">
        <f t="shared" ca="1" si="110"/>
        <v>2.108457613201958E-2</v>
      </c>
      <c r="U2608" s="5">
        <f t="shared" ca="1" si="122"/>
        <v>76.222114900583477</v>
      </c>
      <c r="V2608" s="85">
        <v>77.13</v>
      </c>
      <c r="W2608" s="36">
        <f t="shared" ca="1" si="123"/>
        <v>-1.1770842725483184E-2</v>
      </c>
      <c r="X2608" s="32">
        <f t="shared" si="18"/>
        <v>0.88527002468799998</v>
      </c>
      <c r="Y2608" s="72">
        <f t="shared" ca="1" si="124"/>
        <v>4055.4087216688822</v>
      </c>
      <c r="Z2608" s="90">
        <v>3942.5001870000001</v>
      </c>
      <c r="AA2608" s="89">
        <f t="shared" ca="1" si="125"/>
        <v>2.8638815298268522E-2</v>
      </c>
      <c r="AB2608" s="72"/>
      <c r="AC2608" s="90"/>
      <c r="AD2608" s="36"/>
      <c r="AE2608">
        <f t="shared" si="159"/>
        <v>12</v>
      </c>
      <c r="AH2608" s="25" t="str">
        <f t="shared" ca="1" si="7"/>
        <v>-</v>
      </c>
      <c r="AI2608" s="15">
        <f t="shared" ca="1" si="8"/>
        <v>13.539204025989333</v>
      </c>
      <c r="AJ2608" s="15">
        <f t="shared" ca="1" si="9"/>
        <v>13.276204525114954</v>
      </c>
      <c r="AK2608" s="17">
        <f t="shared" ca="1" si="10"/>
        <v>3.5053436170519148E-2</v>
      </c>
      <c r="AL2608" s="17">
        <f t="shared" ca="1" si="11"/>
        <v>4.6709644682387197E-2</v>
      </c>
      <c r="AM2608" s="26">
        <f t="shared" ca="1" si="12"/>
        <v>1</v>
      </c>
      <c r="AN2608" s="26">
        <f t="shared" ca="1" si="13"/>
        <v>0</v>
      </c>
      <c r="AO2608" s="25">
        <f t="shared" si="20"/>
        <v>0</v>
      </c>
      <c r="AP2608" s="26">
        <f t="shared" si="21"/>
        <v>0</v>
      </c>
      <c r="AQ2608" s="25">
        <f t="shared" si="22"/>
        <v>0</v>
      </c>
      <c r="AR2608" s="26">
        <f t="shared" si="23"/>
        <v>1</v>
      </c>
      <c r="AU2608">
        <f t="shared" si="121"/>
        <v>19712.500935</v>
      </c>
      <c r="AY2608">
        <v>788.5</v>
      </c>
      <c r="AZ2608">
        <v>857.50000000000011</v>
      </c>
      <c r="BA2608">
        <f t="shared" si="107"/>
        <v>8575.0000000000018</v>
      </c>
      <c r="BL2608" s="90">
        <v>3.43</v>
      </c>
      <c r="BM2608">
        <f t="shared" si="108"/>
        <v>34.300000000000004</v>
      </c>
    </row>
    <row r="2609" spans="1:65" x14ac:dyDescent="0.2">
      <c r="A2609" s="12">
        <v>41856</v>
      </c>
      <c r="B2609" s="13">
        <v>16.149999999999999</v>
      </c>
      <c r="C2609" s="14">
        <v>16.2</v>
      </c>
      <c r="D2609" s="31">
        <f t="shared" si="14"/>
        <v>304.54093430032003</v>
      </c>
      <c r="E2609" s="31">
        <f t="shared" si="15"/>
        <v>370.1303612627654</v>
      </c>
      <c r="F2609" s="16">
        <f t="shared" si="0"/>
        <v>674.67129556308544</v>
      </c>
      <c r="G2609" s="16">
        <f t="shared" si="1"/>
        <v>16.177430421576915</v>
      </c>
      <c r="H2609" s="17">
        <f t="shared" si="2"/>
        <v>3.0864197530864335E-3</v>
      </c>
      <c r="I2609">
        <v>16.87</v>
      </c>
      <c r="J2609" s="32">
        <f t="shared" si="16"/>
        <v>1.0664485191843804</v>
      </c>
      <c r="K2609" s="72">
        <f t="shared" ca="1" si="83"/>
        <v>134.9548124919009</v>
      </c>
      <c r="L2609" s="16">
        <v>135.16000399999999</v>
      </c>
      <c r="M2609" s="21">
        <f t="shared" ca="1" si="84"/>
        <v>-1.5181377776453081E-3</v>
      </c>
      <c r="N2609" s="72"/>
      <c r="O2609" s="16"/>
      <c r="P2609" s="21"/>
      <c r="Q2609" s="33">
        <f t="shared" si="17"/>
        <v>0.93355148081561956</v>
      </c>
      <c r="R2609" s="5">
        <f t="shared" ca="1" si="109"/>
        <v>37.451044587576902</v>
      </c>
      <c r="S2609" s="16">
        <v>36.590000000000003</v>
      </c>
      <c r="T2609" s="75">
        <f t="shared" ca="1" si="110"/>
        <v>2.3532237976958151E-2</v>
      </c>
      <c r="U2609" s="5">
        <f t="shared" ca="1" si="122"/>
        <v>71.154832136425512</v>
      </c>
      <c r="V2609" s="85">
        <v>71.739999999999995</v>
      </c>
      <c r="W2609" s="36">
        <f t="shared" ca="1" si="123"/>
        <v>-8.1567865008988476E-3</v>
      </c>
      <c r="X2609" s="32">
        <f t="shared" si="18"/>
        <v>1.1328970383687609</v>
      </c>
      <c r="Y2609" s="72">
        <f t="shared" ca="1" si="124"/>
        <v>4594.0581609067667</v>
      </c>
      <c r="Z2609" s="90">
        <v>4485.0002130000003</v>
      </c>
      <c r="AA2609" s="89">
        <f t="shared" ca="1" si="125"/>
        <v>2.4316152224621187E-2</v>
      </c>
      <c r="AB2609" s="72"/>
      <c r="AC2609" s="90"/>
      <c r="AD2609" s="36"/>
      <c r="AE2609">
        <f t="shared" si="159"/>
        <v>11</v>
      </c>
      <c r="AH2609" s="25" t="str">
        <f t="shared" ca="1" si="7"/>
        <v>-</v>
      </c>
      <c r="AI2609" s="15">
        <f t="shared" ca="1" si="8"/>
        <v>13.704654494807917</v>
      </c>
      <c r="AJ2609" s="15">
        <f t="shared" ca="1" si="9"/>
        <v>13.360455638115155</v>
      </c>
      <c r="AK2609" s="17">
        <f t="shared" ca="1" si="10"/>
        <v>2.6144989050450502E-2</v>
      </c>
      <c r="AL2609" s="17">
        <f t="shared" ca="1" si="11"/>
        <v>4.3471173367935496E-2</v>
      </c>
      <c r="AM2609" s="26">
        <f t="shared" ca="1" si="12"/>
        <v>1</v>
      </c>
      <c r="AN2609" s="26">
        <f t="shared" ca="1" si="13"/>
        <v>0</v>
      </c>
      <c r="AO2609" s="25">
        <f t="shared" si="20"/>
        <v>0</v>
      </c>
      <c r="AP2609" s="26">
        <f t="shared" si="21"/>
        <v>0</v>
      </c>
      <c r="AQ2609" s="25">
        <f t="shared" si="22"/>
        <v>0</v>
      </c>
      <c r="AR2609" s="26">
        <f t="shared" si="23"/>
        <v>1</v>
      </c>
      <c r="AU2609">
        <f t="shared" si="121"/>
        <v>22425.001065</v>
      </c>
      <c r="AY2609">
        <v>897</v>
      </c>
      <c r="AZ2609">
        <v>977.5</v>
      </c>
      <c r="BA2609">
        <f t="shared" si="107"/>
        <v>9775</v>
      </c>
      <c r="BL2609" s="90">
        <v>3.91</v>
      </c>
      <c r="BM2609">
        <f t="shared" si="108"/>
        <v>39.1</v>
      </c>
    </row>
    <row r="2610" spans="1:65" x14ac:dyDescent="0.2">
      <c r="A2610" s="12">
        <v>41857</v>
      </c>
      <c r="B2610" s="13">
        <v>16.2</v>
      </c>
      <c r="C2610" s="14">
        <v>16.3</v>
      </c>
      <c r="D2610" s="31">
        <f t="shared" si="14"/>
        <v>276.85539481847275</v>
      </c>
      <c r="E2610" s="31">
        <f t="shared" si="15"/>
        <v>397.73045154868106</v>
      </c>
      <c r="F2610" s="16">
        <f t="shared" si="0"/>
        <v>674.58584636715386</v>
      </c>
      <c r="G2610" s="16">
        <f t="shared" si="1"/>
        <v>16.258959204924114</v>
      </c>
      <c r="H2610" s="17">
        <f t="shared" si="2"/>
        <v>6.1349693251534498E-3</v>
      </c>
      <c r="I2610">
        <v>16.37</v>
      </c>
      <c r="J2610" s="32">
        <f t="shared" si="16"/>
        <v>1.0049123707569656</v>
      </c>
      <c r="K2610" s="72">
        <f t="shared" ca="1" si="83"/>
        <v>135.61223170194697</v>
      </c>
      <c r="L2610" s="16">
        <v>135.63999899999999</v>
      </c>
      <c r="M2610" s="21">
        <f t="shared" ca="1" si="84"/>
        <v>-2.0471319859727551E-4</v>
      </c>
      <c r="N2610" s="72"/>
      <c r="O2610" s="16"/>
      <c r="P2610" s="21"/>
      <c r="Q2610" s="33">
        <f t="shared" si="17"/>
        <v>0.9950876292430344</v>
      </c>
      <c r="R2610" s="5">
        <f t="shared" ca="1" si="109"/>
        <v>37.265518674156134</v>
      </c>
      <c r="S2610" s="16">
        <v>36.409999999999997</v>
      </c>
      <c r="T2610" s="75">
        <f t="shared" ca="1" si="110"/>
        <v>2.3496805112774986E-2</v>
      </c>
      <c r="U2610" s="5">
        <f t="shared" ca="1" si="122"/>
        <v>70.802869169926453</v>
      </c>
      <c r="V2610" s="85">
        <v>71.459999999999994</v>
      </c>
      <c r="W2610" s="36">
        <f t="shared" ca="1" si="123"/>
        <v>-9.1957854754203903E-3</v>
      </c>
      <c r="X2610" s="32">
        <f t="shared" si="18"/>
        <v>1.0098247415139312</v>
      </c>
      <c r="Y2610" s="72">
        <f t="shared" ca="1" si="124"/>
        <v>4638.888274986577</v>
      </c>
      <c r="Z2610" s="90">
        <v>4525.000215</v>
      </c>
      <c r="AA2610" s="89">
        <f t="shared" ca="1" si="125"/>
        <v>2.5168630845374886E-2</v>
      </c>
      <c r="AB2610" s="72"/>
      <c r="AC2610" s="90"/>
      <c r="AD2610" s="36"/>
      <c r="AE2610">
        <f t="shared" si="159"/>
        <v>10</v>
      </c>
      <c r="AH2610" s="25" t="str">
        <f t="shared" ca="1" si="7"/>
        <v>-</v>
      </c>
      <c r="AI2610" s="15">
        <f t="shared" ca="1" si="8"/>
        <v>13.866139942046949</v>
      </c>
      <c r="AJ2610" s="15">
        <f t="shared" ca="1" si="9"/>
        <v>13.440869009949393</v>
      </c>
      <c r="AK2610" s="17">
        <f t="shared" ca="1" si="10"/>
        <v>1.8364667036567622E-2</v>
      </c>
      <c r="AL2610" s="17">
        <f t="shared" ca="1" si="11"/>
        <v>4.0008455104603741E-2</v>
      </c>
      <c r="AM2610" s="26">
        <f t="shared" ca="1" si="12"/>
        <v>1</v>
      </c>
      <c r="AN2610" s="26">
        <f t="shared" ca="1" si="13"/>
        <v>0</v>
      </c>
      <c r="AO2610" s="25">
        <f t="shared" si="20"/>
        <v>0</v>
      </c>
      <c r="AP2610" s="26">
        <f t="shared" si="21"/>
        <v>0</v>
      </c>
      <c r="AQ2610" s="25">
        <f t="shared" si="22"/>
        <v>0</v>
      </c>
      <c r="AR2610" s="26">
        <f t="shared" si="23"/>
        <v>0</v>
      </c>
      <c r="AU2610">
        <f t="shared" si="121"/>
        <v>22625.001075</v>
      </c>
      <c r="AY2610">
        <v>905</v>
      </c>
      <c r="AZ2610">
        <v>990</v>
      </c>
      <c r="BA2610">
        <f t="shared" si="107"/>
        <v>9900</v>
      </c>
      <c r="BL2610" s="90">
        <v>3.96</v>
      </c>
      <c r="BM2610">
        <f t="shared" si="108"/>
        <v>39.6</v>
      </c>
    </row>
    <row r="2611" spans="1:65" x14ac:dyDescent="0.2">
      <c r="A2611" s="95">
        <v>41858</v>
      </c>
      <c r="B2611" s="13">
        <v>16.649999999999999</v>
      </c>
      <c r="C2611" s="14">
        <v>16.649999999999999</v>
      </c>
      <c r="D2611" s="31">
        <f t="shared" si="14"/>
        <v>249.16985533662546</v>
      </c>
      <c r="E2611" s="31">
        <f t="shared" si="15"/>
        <v>425.24614109505688</v>
      </c>
      <c r="F2611" s="16">
        <f t="shared" si="0"/>
        <v>674.41599643168229</v>
      </c>
      <c r="G2611" s="16">
        <f t="shared" si="1"/>
        <v>16.649999999999999</v>
      </c>
      <c r="H2611" s="17">
        <f t="shared" si="2"/>
        <v>0</v>
      </c>
      <c r="I2611">
        <v>16.66</v>
      </c>
      <c r="J2611" s="32">
        <f t="shared" si="16"/>
        <v>1.0237929492463782</v>
      </c>
      <c r="K2611" s="72">
        <f t="shared" ca="1" si="83"/>
        <v>138.83318646644335</v>
      </c>
      <c r="L2611" s="16">
        <v>138.479996</v>
      </c>
      <c r="M2611" s="21">
        <f t="shared" ca="1" si="84"/>
        <v>2.5504800450987242E-3</v>
      </c>
      <c r="N2611" s="72"/>
      <c r="O2611" s="16"/>
      <c r="P2611" s="21"/>
      <c r="Q2611" s="33">
        <f t="shared" si="17"/>
        <v>0.97620705075362191</v>
      </c>
      <c r="R2611" s="5">
        <f t="shared" ca="1" si="109"/>
        <v>36.377346584153614</v>
      </c>
      <c r="S2611" s="16">
        <v>35.650002000000001</v>
      </c>
      <c r="T2611" s="75">
        <f t="shared" ca="1" si="110"/>
        <v>2.0402371482436746E-2</v>
      </c>
      <c r="U2611" s="5">
        <f t="shared" ca="1" si="122"/>
        <v>69.11589380368315</v>
      </c>
      <c r="V2611" s="85">
        <v>69.989999999999995</v>
      </c>
      <c r="W2611" s="36">
        <f t="shared" ca="1" si="123"/>
        <v>-1.2489015521029359E-2</v>
      </c>
      <c r="X2611" s="32">
        <f t="shared" si="18"/>
        <v>1.0475858984927562</v>
      </c>
      <c r="Y2611" s="72">
        <f t="shared" ca="1" si="124"/>
        <v>4859.3141138390674</v>
      </c>
      <c r="Z2611" s="90">
        <v>4721.2502240000003</v>
      </c>
      <c r="AA2611" s="89">
        <f t="shared" ca="1" si="125"/>
        <v>2.9243078271351346E-2</v>
      </c>
      <c r="AB2611" s="72"/>
      <c r="AC2611" s="90"/>
      <c r="AD2611" s="36"/>
      <c r="AE2611">
        <f t="shared" si="159"/>
        <v>9</v>
      </c>
      <c r="AH2611" s="25" t="str">
        <f t="shared" ca="1" si="7"/>
        <v>-</v>
      </c>
      <c r="AI2611" s="15">
        <f t="shared" ca="1" si="8"/>
        <v>14.055014887397352</v>
      </c>
      <c r="AJ2611" s="15">
        <f t="shared" ca="1" si="9"/>
        <v>13.533640652900303</v>
      </c>
      <c r="AK2611" s="17">
        <f t="shared" ca="1" si="10"/>
        <v>9.6234082953088884E-3</v>
      </c>
      <c r="AL2611" s="17">
        <f t="shared" ca="1" si="11"/>
        <v>3.5872425692839036E-2</v>
      </c>
      <c r="AM2611" s="26">
        <f t="shared" ca="1" si="12"/>
        <v>1</v>
      </c>
      <c r="AN2611" s="26">
        <f t="shared" ca="1" si="13"/>
        <v>0</v>
      </c>
      <c r="AO2611" s="25">
        <f t="shared" si="20"/>
        <v>0</v>
      </c>
      <c r="AP2611" s="26">
        <f t="shared" si="21"/>
        <v>0</v>
      </c>
      <c r="AQ2611" s="25">
        <f t="shared" si="22"/>
        <v>0</v>
      </c>
      <c r="AR2611" s="26">
        <f t="shared" si="23"/>
        <v>0</v>
      </c>
      <c r="AU2611">
        <f t="shared" si="121"/>
        <v>23606.251120000001</v>
      </c>
      <c r="AY2611">
        <v>944.25</v>
      </c>
      <c r="AZ2611">
        <v>1032.5</v>
      </c>
      <c r="BA2611">
        <f t="shared" si="107"/>
        <v>10325</v>
      </c>
      <c r="BL2611" s="90">
        <v>4.13</v>
      </c>
      <c r="BM2611">
        <f t="shared" si="108"/>
        <v>41.3</v>
      </c>
    </row>
    <row r="2612" spans="1:65" x14ac:dyDescent="0.2">
      <c r="A2612" s="95">
        <v>41859</v>
      </c>
      <c r="B2612" s="45">
        <v>16</v>
      </c>
      <c r="C2612" s="54">
        <v>16.149999999999999</v>
      </c>
      <c r="D2612" s="31">
        <f t="shared" si="14"/>
        <v>221.48431585477817</v>
      </c>
      <c r="E2612" s="31">
        <f t="shared" si="15"/>
        <v>452.93168057690417</v>
      </c>
      <c r="F2612" s="31">
        <f t="shared" si="0"/>
        <v>674.41599643168229</v>
      </c>
      <c r="G2612" s="31">
        <f t="shared" si="1"/>
        <v>16.100738642686416</v>
      </c>
      <c r="H2612" s="55">
        <f t="shared" si="2"/>
        <v>9.2879256965943124E-3</v>
      </c>
      <c r="I2612" s="31">
        <v>15.77</v>
      </c>
      <c r="J2612" s="67">
        <f t="shared" si="16"/>
        <v>0.96701132989107608</v>
      </c>
      <c r="K2612" s="72">
        <f t="shared" ca="1" si="83"/>
        <v>134.24779104135973</v>
      </c>
      <c r="L2612" s="31">
        <v>132.83999600000001</v>
      </c>
      <c r="M2612" s="21">
        <f t="shared" ca="1" si="84"/>
        <v>1.0597674523866436E-2</v>
      </c>
      <c r="N2612" s="72"/>
      <c r="O2612" s="16"/>
      <c r="P2612" s="21"/>
      <c r="Q2612" s="69">
        <f t="shared" si="17"/>
        <v>1.0329886701089239</v>
      </c>
      <c r="R2612" s="5">
        <f t="shared" ca="1" si="109"/>
        <v>37.575821445541429</v>
      </c>
      <c r="S2612" s="31">
        <v>37.080002</v>
      </c>
      <c r="T2612" s="89">
        <f t="shared" ca="1" si="110"/>
        <v>1.3371613236197469E-2</v>
      </c>
      <c r="U2612" s="5">
        <f t="shared" ca="1" si="122"/>
        <v>71.393490952876036</v>
      </c>
      <c r="V2612" s="90">
        <v>72.63</v>
      </c>
      <c r="W2612" s="87">
        <f t="shared" ca="1" si="123"/>
        <v>-1.7024770027866717E-2</v>
      </c>
      <c r="X2612" s="67">
        <f t="shared" si="18"/>
        <v>0.93402265978215215</v>
      </c>
      <c r="Y2612" s="72">
        <f t="shared" ca="1" si="124"/>
        <v>4538.4107866470858</v>
      </c>
      <c r="Z2612" s="90">
        <v>4342.5002059999997</v>
      </c>
      <c r="AA2612" s="89">
        <f t="shared" ca="1" si="125"/>
        <v>4.5114696915016371E-2</v>
      </c>
      <c r="AB2612" s="72"/>
      <c r="AC2612" s="90"/>
      <c r="AD2612" s="87"/>
      <c r="AE2612" s="1">
        <f t="shared" si="159"/>
        <v>8</v>
      </c>
      <c r="AH2612" s="25" t="str">
        <f t="shared" ca="1" si="7"/>
        <v>-</v>
      </c>
      <c r="AI2612" s="15">
        <f t="shared" ca="1" si="8"/>
        <v>14.189709237188854</v>
      </c>
      <c r="AJ2612" s="15">
        <f t="shared" ca="1" si="9"/>
        <v>13.603944867194173</v>
      </c>
      <c r="AK2612" s="17">
        <f t="shared" ca="1" si="10"/>
        <v>7.9455894597950296E-3</v>
      </c>
      <c r="AL2612" s="17">
        <f t="shared" ca="1" si="11"/>
        <v>3.4040640347121794E-2</v>
      </c>
      <c r="AM2612" s="26">
        <f t="shared" ca="1" si="12"/>
        <v>1</v>
      </c>
      <c r="AN2612" s="26">
        <f t="shared" ca="1" si="13"/>
        <v>0</v>
      </c>
      <c r="AO2612" s="25">
        <f t="shared" si="20"/>
        <v>0</v>
      </c>
      <c r="AP2612" s="26">
        <f t="shared" si="21"/>
        <v>0</v>
      </c>
      <c r="AQ2612" s="25">
        <f t="shared" si="22"/>
        <v>0</v>
      </c>
      <c r="AR2612" s="26">
        <f t="shared" si="23"/>
        <v>0</v>
      </c>
      <c r="AU2612">
        <f t="shared" si="121"/>
        <v>21712.501029999999</v>
      </c>
      <c r="AY2612">
        <v>868.5</v>
      </c>
      <c r="AZ2612">
        <v>954.99999999999989</v>
      </c>
      <c r="BA2612">
        <f t="shared" si="107"/>
        <v>9549.9999999999982</v>
      </c>
      <c r="BL2612" s="90">
        <v>3.82</v>
      </c>
      <c r="BM2612">
        <f t="shared" si="108"/>
        <v>38.199999999999996</v>
      </c>
    </row>
    <row r="2613" spans="1:65" x14ac:dyDescent="0.2">
      <c r="A2613" s="96">
        <v>41862</v>
      </c>
      <c r="B2613" s="13">
        <v>14.8</v>
      </c>
      <c r="C2613" s="14">
        <v>15.3</v>
      </c>
      <c r="D2613" s="31">
        <f t="shared" si="14"/>
        <v>193.79877637293089</v>
      </c>
      <c r="E2613" s="31">
        <f t="shared" si="15"/>
        <v>480.3600788251739</v>
      </c>
      <c r="F2613" s="16">
        <f t="shared" si="0"/>
        <v>674.15885519810479</v>
      </c>
      <c r="G2613" s="16">
        <f t="shared" si="1"/>
        <v>15.156266238380876</v>
      </c>
      <c r="H2613" s="17">
        <f t="shared" si="2"/>
        <v>3.2679738562091498E-2</v>
      </c>
      <c r="I2613" s="16">
        <v>14.23</v>
      </c>
      <c r="J2613" s="32">
        <f t="shared" si="16"/>
        <v>0.94098089507611049</v>
      </c>
      <c r="K2613" s="72">
        <f t="shared" ca="1" si="83"/>
        <v>126.3194565750052</v>
      </c>
      <c r="L2613" s="16">
        <v>127.400002</v>
      </c>
      <c r="M2613" s="21">
        <f t="shared" ca="1" si="84"/>
        <v>-8.4815181164188333E-3</v>
      </c>
      <c r="N2613" s="72"/>
      <c r="O2613" s="16"/>
      <c r="P2613" s="21"/>
      <c r="Q2613" s="33">
        <f t="shared" si="17"/>
        <v>1.0590191049238895</v>
      </c>
      <c r="R2613" s="5">
        <f t="shared" ca="1" si="109"/>
        <v>39.791855048631042</v>
      </c>
      <c r="S2613" s="16">
        <v>38.560001</v>
      </c>
      <c r="T2613" s="75">
        <f t="shared" ca="1" si="110"/>
        <v>3.194642159451818E-2</v>
      </c>
      <c r="U2613" s="5">
        <f t="shared" ca="1" si="122"/>
        <v>75.604482445472144</v>
      </c>
      <c r="V2613" s="85">
        <v>75.62</v>
      </c>
      <c r="W2613" s="36">
        <f t="shared" ca="1" si="123"/>
        <v>-2.0520437090532881E-4</v>
      </c>
      <c r="X2613" s="32">
        <f t="shared" si="18"/>
        <v>0.88196179015222098</v>
      </c>
      <c r="Y2613" s="72">
        <f t="shared" ca="1" si="124"/>
        <v>4002.4414712994317</v>
      </c>
      <c r="Z2613" s="90">
        <v>3990.0001900000002</v>
      </c>
      <c r="AA2613" s="89">
        <f t="shared" ca="1" si="125"/>
        <v>3.1181154654109089E-3</v>
      </c>
      <c r="AB2613" s="72"/>
      <c r="AC2613" s="90"/>
      <c r="AD2613" s="36"/>
      <c r="AE2613">
        <f t="shared" si="159"/>
        <v>7</v>
      </c>
      <c r="AH2613" s="25" t="str">
        <f t="shared" ca="1" si="7"/>
        <v>-</v>
      </c>
      <c r="AI2613" s="15">
        <f t="shared" ca="1" si="8"/>
        <v>14.287239873183017</v>
      </c>
      <c r="AJ2613" s="15">
        <f t="shared" ca="1" si="9"/>
        <v>13.633732223949913</v>
      </c>
      <c r="AK2613" s="17">
        <f t="shared" ca="1" si="10"/>
        <v>1.2874614209791635E-2</v>
      </c>
      <c r="AL2613" s="17">
        <f t="shared" ca="1" si="11"/>
        <v>3.288969335031821E-2</v>
      </c>
      <c r="AM2613" s="26">
        <f t="shared" ca="1" si="12"/>
        <v>1</v>
      </c>
      <c r="AN2613" s="26">
        <f t="shared" ca="1" si="13"/>
        <v>0</v>
      </c>
      <c r="AO2613" s="25">
        <f t="shared" si="20"/>
        <v>0</v>
      </c>
      <c r="AP2613" s="26">
        <f t="shared" si="21"/>
        <v>0</v>
      </c>
      <c r="AQ2613" s="25">
        <f t="shared" si="22"/>
        <v>0</v>
      </c>
      <c r="AR2613" s="26">
        <f t="shared" si="23"/>
        <v>0</v>
      </c>
      <c r="AU2613">
        <f t="shared" si="121"/>
        <v>19950.000950000001</v>
      </c>
      <c r="AY2613">
        <v>798</v>
      </c>
      <c r="AZ2613">
        <v>862.5</v>
      </c>
      <c r="BA2613">
        <f t="shared" si="107"/>
        <v>8625</v>
      </c>
      <c r="BL2613" s="90">
        <v>3.45</v>
      </c>
      <c r="BM2613">
        <f t="shared" si="108"/>
        <v>34.5</v>
      </c>
    </row>
    <row r="2614" spans="1:65" x14ac:dyDescent="0.2">
      <c r="A2614" s="96">
        <v>41863</v>
      </c>
      <c r="B2614" s="13">
        <v>14.65</v>
      </c>
      <c r="C2614" s="14">
        <v>15.15</v>
      </c>
      <c r="D2614" s="31">
        <f t="shared" si="14"/>
        <v>166.11323689108363</v>
      </c>
      <c r="E2614" s="31">
        <f t="shared" si="15"/>
        <v>507.14086211480395</v>
      </c>
      <c r="F2614" s="16">
        <f t="shared" si="0"/>
        <v>673.25409900588761</v>
      </c>
      <c r="G2614" s="16">
        <f t="shared" si="1"/>
        <v>15.026634069412749</v>
      </c>
      <c r="H2614" s="17">
        <f t="shared" si="2"/>
        <v>3.3003300330032959E-2</v>
      </c>
      <c r="I2614" s="16">
        <v>14.13</v>
      </c>
      <c r="J2614" s="32">
        <f t="shared" si="16"/>
        <v>0.99011638553621628</v>
      </c>
      <c r="K2614" s="72">
        <f t="shared" ca="1" si="83"/>
        <v>125.06586487436438</v>
      </c>
      <c r="L2614" s="16">
        <v>126.599998</v>
      </c>
      <c r="M2614" s="21">
        <f t="shared" ca="1" si="84"/>
        <v>-1.2117955370233259E-2</v>
      </c>
      <c r="N2614" s="72"/>
      <c r="O2614" s="16"/>
      <c r="P2614" s="21"/>
      <c r="Q2614" s="33">
        <f t="shared" si="17"/>
        <v>1.0098836144637837</v>
      </c>
      <c r="R2614" s="5">
        <f t="shared" ca="1" si="109"/>
        <v>40.183468342549915</v>
      </c>
      <c r="S2614" s="16">
        <v>38.830002</v>
      </c>
      <c r="T2614" s="75">
        <f t="shared" ca="1" si="110"/>
        <v>3.4856200691154089E-2</v>
      </c>
      <c r="U2614" s="5">
        <f t="shared" ca="1" si="122"/>
        <v>76.349114067203629</v>
      </c>
      <c r="V2614" s="85">
        <v>76.099999999999994</v>
      </c>
      <c r="W2614" s="36">
        <f t="shared" ca="1" si="123"/>
        <v>3.2735094244892926E-3</v>
      </c>
      <c r="X2614" s="32">
        <f t="shared" si="18"/>
        <v>0.98023277107243267</v>
      </c>
      <c r="Y2614" s="72">
        <f t="shared" ca="1" si="124"/>
        <v>3923.0660882153156</v>
      </c>
      <c r="Z2614" s="90">
        <v>3923.7501860000002</v>
      </c>
      <c r="AA2614" s="89">
        <f t="shared" ca="1" si="125"/>
        <v>-1.7434794578040491E-4</v>
      </c>
      <c r="AB2614" s="72"/>
      <c r="AC2614" s="90"/>
      <c r="AD2614" s="36"/>
      <c r="AE2614">
        <f t="shared" si="159"/>
        <v>6</v>
      </c>
      <c r="AH2614" s="25" t="str">
        <f t="shared" ca="1" si="7"/>
        <v>-</v>
      </c>
      <c r="AI2614" s="15">
        <f t="shared" ca="1" si="8"/>
        <v>14.399371858941771</v>
      </c>
      <c r="AJ2614" s="15">
        <f t="shared" ca="1" si="9"/>
        <v>13.667182734351984</v>
      </c>
      <c r="AK2614" s="17">
        <f t="shared" ca="1" si="10"/>
        <v>1.4032058944493109E-2</v>
      </c>
      <c r="AL2614" s="17">
        <f t="shared" ca="1" si="11"/>
        <v>3.2488241914852084E-2</v>
      </c>
      <c r="AM2614" s="26">
        <f t="shared" ca="1" si="12"/>
        <v>1</v>
      </c>
      <c r="AN2614" s="26">
        <f t="shared" ca="1" si="13"/>
        <v>0</v>
      </c>
      <c r="AO2614" s="25">
        <f t="shared" si="20"/>
        <v>0</v>
      </c>
      <c r="AP2614" s="26">
        <f t="shared" si="21"/>
        <v>0</v>
      </c>
      <c r="AQ2614" s="25">
        <f t="shared" si="22"/>
        <v>0</v>
      </c>
      <c r="AR2614" s="26">
        <f t="shared" si="23"/>
        <v>0</v>
      </c>
      <c r="AU2614">
        <f t="shared" si="121"/>
        <v>19618.750930000002</v>
      </c>
      <c r="AY2614">
        <v>784.75</v>
      </c>
      <c r="AZ2614">
        <v>855.00000000000011</v>
      </c>
      <c r="BA2614">
        <f t="shared" si="107"/>
        <v>8550.0000000000018</v>
      </c>
      <c r="BL2614" s="90">
        <v>3.42</v>
      </c>
      <c r="BM2614">
        <f t="shared" si="108"/>
        <v>34.200000000000003</v>
      </c>
    </row>
    <row r="2615" spans="1:65" x14ac:dyDescent="0.2">
      <c r="A2615" s="96">
        <v>41864</v>
      </c>
      <c r="B2615" s="13">
        <v>13.55</v>
      </c>
      <c r="C2615" s="14">
        <v>14.4</v>
      </c>
      <c r="D2615" s="31">
        <f t="shared" si="14"/>
        <v>138.42769740923637</v>
      </c>
      <c r="E2615" s="31">
        <f t="shared" si="15"/>
        <v>533.91268742233285</v>
      </c>
      <c r="F2615" s="16">
        <f t="shared" si="0"/>
        <v>672.34038483156928</v>
      </c>
      <c r="G2615" s="16">
        <f t="shared" si="1"/>
        <v>14.224994087143333</v>
      </c>
      <c r="H2615" s="17">
        <f t="shared" si="2"/>
        <v>5.902777777777779E-2</v>
      </c>
      <c r="I2615" s="16">
        <v>12.9</v>
      </c>
      <c r="J2615" s="32">
        <f t="shared" si="16"/>
        <v>0.94536730015500448</v>
      </c>
      <c r="K2615" s="72">
        <f t="shared" ca="1" si="83"/>
        <v>118.2283588880325</v>
      </c>
      <c r="L2615" s="16">
        <v>119.55999799999999</v>
      </c>
      <c r="M2615" s="21">
        <f t="shared" ca="1" si="84"/>
        <v>-1.1137831500862776E-2</v>
      </c>
      <c r="N2615" s="72"/>
      <c r="O2615" s="16"/>
      <c r="P2615" s="21"/>
      <c r="Q2615" s="33">
        <f t="shared" si="17"/>
        <v>1.0546326998449955</v>
      </c>
      <c r="R2615" s="5">
        <f t="shared" ca="1" si="109"/>
        <v>42.37703426218058</v>
      </c>
      <c r="S2615" s="16">
        <v>41.040000999999997</v>
      </c>
      <c r="T2615" s="75">
        <f t="shared" ca="1" si="110"/>
        <v>3.2578782397704696E-2</v>
      </c>
      <c r="U2615" s="5">
        <f t="shared" ca="1" si="122"/>
        <v>80.517515653054645</v>
      </c>
      <c r="V2615" s="85">
        <v>80.400000000000006</v>
      </c>
      <c r="W2615" s="36">
        <f t="shared" ca="1" si="123"/>
        <v>1.4616374758039657E-3</v>
      </c>
      <c r="X2615" s="32">
        <f t="shared" si="18"/>
        <v>0.89073460031000884</v>
      </c>
      <c r="Y2615" s="72">
        <f t="shared" ca="1" si="124"/>
        <v>3494.1807259703437</v>
      </c>
      <c r="Z2615" s="90">
        <v>3485.0001659999998</v>
      </c>
      <c r="AA2615" s="89">
        <f t="shared" ca="1" si="125"/>
        <v>2.6343068961403007E-3</v>
      </c>
      <c r="AB2615" s="72"/>
      <c r="AC2615" s="90"/>
      <c r="AD2615" s="36"/>
      <c r="AE2615">
        <f t="shared" si="159"/>
        <v>5</v>
      </c>
      <c r="AH2615" s="25" t="str">
        <f t="shared" ca="1" si="7"/>
        <v>-</v>
      </c>
      <c r="AI2615" s="15">
        <f t="shared" ca="1" si="8"/>
        <v>14.459837639918796</v>
      </c>
      <c r="AJ2615" s="15">
        <f t="shared" ca="1" si="9"/>
        <v>13.679633742848983</v>
      </c>
      <c r="AK2615" s="17">
        <f t="shared" ca="1" si="10"/>
        <v>2.3355618615275003E-2</v>
      </c>
      <c r="AL2615" s="17">
        <f t="shared" ca="1" si="11"/>
        <v>3.2984047369028893E-2</v>
      </c>
      <c r="AM2615" s="26">
        <f t="shared" ca="1" si="12"/>
        <v>1</v>
      </c>
      <c r="AN2615" s="26">
        <f t="shared" ca="1" si="13"/>
        <v>0</v>
      </c>
      <c r="AO2615" s="25">
        <f t="shared" si="20"/>
        <v>0</v>
      </c>
      <c r="AP2615" s="26">
        <f t="shared" si="21"/>
        <v>0</v>
      </c>
      <c r="AQ2615" s="25">
        <f t="shared" si="22"/>
        <v>0</v>
      </c>
      <c r="AR2615" s="26">
        <f t="shared" si="23"/>
        <v>0</v>
      </c>
      <c r="AU2615">
        <f t="shared" si="121"/>
        <v>17425.000829999997</v>
      </c>
      <c r="AY2615">
        <v>697</v>
      </c>
      <c r="AZ2615">
        <v>762.5</v>
      </c>
      <c r="BA2615">
        <f t="shared" si="107"/>
        <v>7625</v>
      </c>
      <c r="BL2615" s="90">
        <v>3.05</v>
      </c>
      <c r="BM2615">
        <f t="shared" si="108"/>
        <v>30.5</v>
      </c>
    </row>
    <row r="2616" spans="1:65" x14ac:dyDescent="0.2">
      <c r="A2616" s="96">
        <v>41865</v>
      </c>
      <c r="B2616" s="45">
        <v>12.95</v>
      </c>
      <c r="C2616" s="54">
        <v>13.9</v>
      </c>
      <c r="D2616" s="31">
        <f t="shared" si="14"/>
        <v>110.7421579273891</v>
      </c>
      <c r="E2616" s="31">
        <f t="shared" si="15"/>
        <v>559.96401103198775</v>
      </c>
      <c r="F2616" s="31">
        <f t="shared" si="0"/>
        <v>670.7061689593769</v>
      </c>
      <c r="G2616" s="31">
        <f t="shared" si="1"/>
        <v>13.743142862105698</v>
      </c>
      <c r="H2616" s="55">
        <f t="shared" si="2"/>
        <v>6.8345323741007324E-2</v>
      </c>
      <c r="I2616" s="31">
        <v>12.42</v>
      </c>
      <c r="J2616" s="67">
        <f t="shared" si="16"/>
        <v>0.96377813426538705</v>
      </c>
      <c r="K2616" s="72">
        <f t="shared" ca="1" si="83"/>
        <v>113.94126180005406</v>
      </c>
      <c r="L2616" s="31">
        <v>115.519997</v>
      </c>
      <c r="M2616" s="21">
        <f t="shared" ca="1" si="84"/>
        <v>-1.3666336919537307E-2</v>
      </c>
      <c r="N2616" s="72"/>
      <c r="O2616" s="16"/>
      <c r="P2616" s="21"/>
      <c r="Q2616" s="69">
        <f t="shared" si="17"/>
        <v>1.0362218657346129</v>
      </c>
      <c r="R2616" s="5">
        <f t="shared" ca="1" si="109"/>
        <v>43.910180190893847</v>
      </c>
      <c r="S2616" s="31">
        <v>42.380001</v>
      </c>
      <c r="T2616" s="89">
        <f t="shared" ca="1" si="110"/>
        <v>3.6106162217736777E-2</v>
      </c>
      <c r="U2616" s="5">
        <f t="shared" ca="1" si="122"/>
        <v>83.431153894827474</v>
      </c>
      <c r="V2616" s="90">
        <v>82.93</v>
      </c>
      <c r="W2616" s="87">
        <f t="shared" ca="1" si="123"/>
        <v>6.0430953192749017E-3</v>
      </c>
      <c r="X2616" s="67">
        <f t="shared" si="18"/>
        <v>0.92755626853077411</v>
      </c>
      <c r="Y2616" s="72">
        <f t="shared" ca="1" si="124"/>
        <v>3240.8359321585749</v>
      </c>
      <c r="Z2616" s="90">
        <v>3261.2501550000002</v>
      </c>
      <c r="AA2616" s="89">
        <f t="shared" ca="1" si="125"/>
        <v>-6.2596310835362065E-3</v>
      </c>
      <c r="AB2616" s="72"/>
      <c r="AC2616" s="90"/>
      <c r="AD2616" s="87"/>
      <c r="AE2616" s="1">
        <f t="shared" si="159"/>
        <v>4</v>
      </c>
      <c r="AH2616" s="25" t="str">
        <f t="shared" ca="1" si="7"/>
        <v>-</v>
      </c>
      <c r="AI2616" s="15">
        <f t="shared" ca="1" si="8"/>
        <v>14.509511109542876</v>
      </c>
      <c r="AJ2616" s="15">
        <f t="shared" ca="1" si="9"/>
        <v>13.688317539884183</v>
      </c>
      <c r="AK2616" s="17">
        <f t="shared" ca="1" si="10"/>
        <v>3.3724011017917312E-2</v>
      </c>
      <c r="AL2616" s="17">
        <f t="shared" ca="1" si="11"/>
        <v>3.3645521799592758E-2</v>
      </c>
      <c r="AM2616" s="26">
        <f t="shared" ca="1" si="12"/>
        <v>1</v>
      </c>
      <c r="AN2616" s="26">
        <f t="shared" ca="1" si="13"/>
        <v>1</v>
      </c>
      <c r="AO2616" s="25">
        <f t="shared" si="20"/>
        <v>0</v>
      </c>
      <c r="AP2616" s="26">
        <f t="shared" si="21"/>
        <v>0</v>
      </c>
      <c r="AQ2616" s="25">
        <f t="shared" si="22"/>
        <v>0</v>
      </c>
      <c r="AR2616" s="26">
        <f t="shared" si="23"/>
        <v>0</v>
      </c>
      <c r="AU2616">
        <f t="shared" si="121"/>
        <v>16306.250775</v>
      </c>
      <c r="AY2616">
        <v>652.25</v>
      </c>
      <c r="AZ2616">
        <v>715</v>
      </c>
      <c r="BA2616">
        <f t="shared" si="107"/>
        <v>7150</v>
      </c>
      <c r="BL2616" s="90">
        <v>2.86</v>
      </c>
      <c r="BM2616">
        <f t="shared" si="108"/>
        <v>28.599999999999998</v>
      </c>
    </row>
    <row r="2617" spans="1:65" x14ac:dyDescent="0.2">
      <c r="A2617" s="96">
        <v>41866</v>
      </c>
      <c r="B2617" s="45">
        <v>13.25</v>
      </c>
      <c r="C2617" s="54">
        <v>13.9</v>
      </c>
      <c r="D2617" s="31">
        <f t="shared" si="14"/>
        <v>83.056618445541829</v>
      </c>
      <c r="E2617" s="31">
        <f t="shared" si="15"/>
        <v>585.75737335500378</v>
      </c>
      <c r="F2617" s="31">
        <f t="shared" si="0"/>
        <v>668.81399180054564</v>
      </c>
      <c r="G2617" s="31">
        <f t="shared" si="1"/>
        <v>13.819279795800529</v>
      </c>
      <c r="H2617" s="55">
        <f t="shared" si="2"/>
        <v>4.6762589928057596E-2</v>
      </c>
      <c r="I2617" s="1">
        <v>13.15</v>
      </c>
      <c r="J2617" s="67">
        <f t="shared" si="16"/>
        <v>1.0027031935225585</v>
      </c>
      <c r="K2617" s="72">
        <f t="shared" ca="1" si="83"/>
        <v>114.24460936721496</v>
      </c>
      <c r="L2617" s="31">
        <v>115.519997</v>
      </c>
      <c r="M2617" s="21">
        <f t="shared" ca="1" si="84"/>
        <v>-1.1040405695171899E-2</v>
      </c>
      <c r="N2617" s="72"/>
      <c r="O2617" s="16"/>
      <c r="P2617" s="21"/>
      <c r="Q2617" s="69">
        <f t="shared" si="17"/>
        <v>0.99729680647744157</v>
      </c>
      <c r="R2617" s="5">
        <f t="shared" ca="1" si="109"/>
        <v>43.789658180662528</v>
      </c>
      <c r="S2617" s="31">
        <v>42.360000999999997</v>
      </c>
      <c r="T2617" s="89">
        <f t="shared" ca="1" si="110"/>
        <v>3.3750168718422152E-2</v>
      </c>
      <c r="U2617" s="5">
        <f t="shared" ca="1" si="122"/>
        <v>83.202774759469037</v>
      </c>
      <c r="V2617" s="90">
        <v>82.95</v>
      </c>
      <c r="W2617" s="87">
        <f t="shared" ca="1" si="123"/>
        <v>3.0473147615314518E-3</v>
      </c>
      <c r="X2617" s="67">
        <f t="shared" si="18"/>
        <v>1.0054063870451169</v>
      </c>
      <c r="Y2617" s="72">
        <f t="shared" ca="1" si="124"/>
        <v>3258.1427028752</v>
      </c>
      <c r="Z2617" s="90">
        <v>3250.0001539999998</v>
      </c>
      <c r="AA2617" s="89">
        <f t="shared" ca="1" si="125"/>
        <v>2.5053995351903579E-3</v>
      </c>
      <c r="AB2617" s="72"/>
      <c r="AC2617" s="90"/>
      <c r="AD2617" s="87"/>
      <c r="AE2617" s="1">
        <f t="shared" si="159"/>
        <v>3</v>
      </c>
      <c r="AG2617" s="1"/>
      <c r="AH2617" s="25" t="str">
        <f t="shared" ca="1" si="7"/>
        <v>-</v>
      </c>
      <c r="AI2617" s="15">
        <f t="shared" ca="1" si="8"/>
        <v>14.5142102120349</v>
      </c>
      <c r="AJ2617" s="15">
        <f t="shared" ca="1" si="9"/>
        <v>13.715617047098828</v>
      </c>
      <c r="AK2617" s="17">
        <f t="shared" ca="1" si="10"/>
        <v>4.1517776005926911E-2</v>
      </c>
      <c r="AL2617" s="17">
        <f t="shared" ca="1" si="11"/>
        <v>3.2787044880060762E-2</v>
      </c>
      <c r="AM2617" s="26">
        <f t="shared" ca="1" si="12"/>
        <v>1</v>
      </c>
      <c r="AN2617" s="26">
        <f t="shared" ca="1" si="13"/>
        <v>1</v>
      </c>
      <c r="AO2617" s="25">
        <f t="shared" si="20"/>
        <v>0</v>
      </c>
      <c r="AP2617" s="26">
        <f t="shared" si="21"/>
        <v>0</v>
      </c>
      <c r="AQ2617" s="25">
        <f t="shared" si="22"/>
        <v>0</v>
      </c>
      <c r="AR2617" s="26">
        <f t="shared" si="23"/>
        <v>1</v>
      </c>
      <c r="AU2617">
        <f t="shared" si="121"/>
        <v>16250.000769999999</v>
      </c>
      <c r="AY2617">
        <v>650</v>
      </c>
      <c r="AZ2617">
        <v>717.50000000000011</v>
      </c>
      <c r="BA2617">
        <f t="shared" si="107"/>
        <v>7175.0000000000009</v>
      </c>
      <c r="BL2617" s="90">
        <v>2.87</v>
      </c>
      <c r="BM2617">
        <f t="shared" si="108"/>
        <v>28.700000000000003</v>
      </c>
    </row>
    <row r="2618" spans="1:65" x14ac:dyDescent="0.2">
      <c r="A2618" s="96">
        <v>41869</v>
      </c>
      <c r="B2618" s="13">
        <v>12.55</v>
      </c>
      <c r="C2618" s="14">
        <v>13.4</v>
      </c>
      <c r="D2618" s="31">
        <f t="shared" si="14"/>
        <v>55.371078963694558</v>
      </c>
      <c r="E2618" s="31">
        <f t="shared" si="15"/>
        <v>612.14826530712435</v>
      </c>
      <c r="F2618" s="16">
        <f t="shared" si="0"/>
        <v>667.51934427081892</v>
      </c>
      <c r="G2618" s="16">
        <f t="shared" si="1"/>
        <v>13.329492055139536</v>
      </c>
      <c r="H2618" s="17">
        <f t="shared" si="2"/>
        <v>6.3432835820895539E-2</v>
      </c>
      <c r="I2618" s="31">
        <v>12.32</v>
      </c>
      <c r="J2618" s="32">
        <f t="shared" si="16"/>
        <v>0.96269052149839029</v>
      </c>
      <c r="K2618" s="72">
        <f t="shared" ca="1" si="83"/>
        <v>109.97771881608479</v>
      </c>
      <c r="L2618" s="16">
        <v>111.199997</v>
      </c>
      <c r="M2618" s="21">
        <f t="shared" ca="1" si="84"/>
        <v>-1.0991710583546218E-2</v>
      </c>
      <c r="N2618" s="72"/>
      <c r="O2618" s="16"/>
      <c r="P2618" s="21"/>
      <c r="Q2618" s="33">
        <f t="shared" si="17"/>
        <v>1.0373094785016097</v>
      </c>
      <c r="R2618" s="5">
        <f t="shared" ca="1" si="109"/>
        <v>45.421535210898902</v>
      </c>
      <c r="S2618" s="16">
        <v>43.950001</v>
      </c>
      <c r="T2618" s="75">
        <f t="shared" ca="1" si="110"/>
        <v>3.348200631210229E-2</v>
      </c>
      <c r="U2618" s="5">
        <f t="shared" ca="1" si="122"/>
        <v>86.304072137166713</v>
      </c>
      <c r="V2618" s="85">
        <v>86.18</v>
      </c>
      <c r="W2618" s="36">
        <f t="shared" ca="1" si="123"/>
        <v>1.4396859731574192E-3</v>
      </c>
      <c r="X2618" s="32">
        <f t="shared" si="18"/>
        <v>0.92538104299678059</v>
      </c>
      <c r="Y2618" s="72">
        <f t="shared" ca="1" si="124"/>
        <v>3014.8250644859859</v>
      </c>
      <c r="Z2618" s="90">
        <v>3012.5001430000002</v>
      </c>
      <c r="AA2618" s="89">
        <f t="shared" ca="1" si="125"/>
        <v>7.7175813298730497E-4</v>
      </c>
      <c r="AB2618" s="72"/>
      <c r="AC2618" s="90"/>
      <c r="AD2618" s="36"/>
      <c r="AE2618">
        <f t="shared" si="159"/>
        <v>2</v>
      </c>
      <c r="AG2618" s="1"/>
      <c r="AH2618" s="25" t="str">
        <f t="shared" ca="1" si="7"/>
        <v>-</v>
      </c>
      <c r="AI2618" s="15">
        <f t="shared" ca="1" si="8"/>
        <v>14.527362705621805</v>
      </c>
      <c r="AJ2618" s="15">
        <f t="shared" ca="1" si="9"/>
        <v>13.727336901669549</v>
      </c>
      <c r="AK2618" s="17">
        <f t="shared" ca="1" si="10"/>
        <v>5.0541927693310451E-2</v>
      </c>
      <c r="AL2618" s="17">
        <f t="shared" ca="1" si="11"/>
        <v>3.3255093622363237E-2</v>
      </c>
      <c r="AM2618" s="26">
        <f t="shared" ca="1" si="12"/>
        <v>1</v>
      </c>
      <c r="AN2618" s="26">
        <f t="shared" ca="1" si="13"/>
        <v>1</v>
      </c>
      <c r="AO2618" s="25">
        <f t="shared" si="20"/>
        <v>0</v>
      </c>
      <c r="AP2618" s="26">
        <f t="shared" si="21"/>
        <v>0</v>
      </c>
      <c r="AQ2618" s="25">
        <f t="shared" si="22"/>
        <v>0</v>
      </c>
      <c r="AR2618" s="26">
        <f t="shared" si="23"/>
        <v>1</v>
      </c>
      <c r="AU2618">
        <f t="shared" si="121"/>
        <v>15062.500715000002</v>
      </c>
      <c r="AY2618">
        <v>602.5</v>
      </c>
      <c r="AZ2618">
        <v>672.5</v>
      </c>
      <c r="BA2618">
        <f t="shared" si="107"/>
        <v>6725</v>
      </c>
      <c r="BL2618" s="90">
        <v>2.69</v>
      </c>
      <c r="BM2618">
        <f t="shared" si="108"/>
        <v>26.9</v>
      </c>
    </row>
    <row r="2619" spans="1:65" x14ac:dyDescent="0.2">
      <c r="A2619" s="96">
        <v>41870</v>
      </c>
      <c r="B2619" s="45">
        <v>12.2</v>
      </c>
      <c r="C2619" s="54">
        <v>13.5</v>
      </c>
      <c r="D2619" s="31">
        <f t="shared" si="14"/>
        <v>27.685539481847279</v>
      </c>
      <c r="E2619" s="31">
        <f t="shared" si="15"/>
        <v>638.07763250840674</v>
      </c>
      <c r="F2619" s="31">
        <f t="shared" si="0"/>
        <v>665.76317199025402</v>
      </c>
      <c r="G2619" s="31">
        <f t="shared" si="1"/>
        <v>13.445939933537014</v>
      </c>
      <c r="H2619" s="55">
        <f t="shared" si="2"/>
        <v>9.6296296296296324E-2</v>
      </c>
      <c r="I2619" s="1">
        <v>12.21</v>
      </c>
      <c r="J2619" s="67">
        <f t="shared" si="16"/>
        <v>1.0060822304826735</v>
      </c>
      <c r="K2619" s="72">
        <f t="shared" ca="1" si="83"/>
        <v>110.64211780854369</v>
      </c>
      <c r="L2619" s="31">
        <v>110</v>
      </c>
      <c r="M2619" s="21">
        <f t="shared" ca="1" si="84"/>
        <v>5.8374346231244347E-3</v>
      </c>
      <c r="N2619" s="72"/>
      <c r="O2619" s="16"/>
      <c r="P2619" s="21"/>
      <c r="Q2619" s="69">
        <f t="shared" si="17"/>
        <v>0.99391776951732647</v>
      </c>
      <c r="R2619" s="5">
        <f t="shared" ca="1" si="109"/>
        <v>45.143390272256504</v>
      </c>
      <c r="S2619" s="31">
        <v>44.369999</v>
      </c>
      <c r="T2619" s="89">
        <f t="shared" ca="1" si="110"/>
        <v>1.7430500105634524E-2</v>
      </c>
      <c r="U2619" s="5">
        <f t="shared" ca="1" si="122"/>
        <v>85.776214192434352</v>
      </c>
      <c r="V2619" s="90">
        <v>86.94</v>
      </c>
      <c r="W2619" s="87">
        <f t="shared" ca="1" si="123"/>
        <v>-1.3386080142231945E-2</v>
      </c>
      <c r="X2619" s="67">
        <f t="shared" si="18"/>
        <v>1.0121644609653471</v>
      </c>
      <c r="Y2619" s="72">
        <f t="shared" ca="1" si="124"/>
        <v>3051.2979576140151</v>
      </c>
      <c r="Z2619" s="90">
        <v>2952.5001400000001</v>
      </c>
      <c r="AA2619" s="89">
        <f t="shared" ca="1" si="125"/>
        <v>3.3462426055639406E-2</v>
      </c>
      <c r="AB2619" s="72"/>
      <c r="AC2619" s="90"/>
      <c r="AD2619" s="87"/>
      <c r="AE2619" s="1">
        <f t="shared" si="159"/>
        <v>1</v>
      </c>
      <c r="AG2619" s="1"/>
      <c r="AH2619" s="25" t="str">
        <f t="shared" ca="1" si="7"/>
        <v>-</v>
      </c>
      <c r="AI2619" s="15">
        <f t="shared" ca="1" si="8"/>
        <v>14.526552061196881</v>
      </c>
      <c r="AJ2619" s="15">
        <f t="shared" ca="1" si="9"/>
        <v>13.738253471664118</v>
      </c>
      <c r="AK2619" s="17">
        <f t="shared" ca="1" si="10"/>
        <v>6.1144687315677924E-2</v>
      </c>
      <c r="AL2619" s="17">
        <f t="shared" ca="1" si="11"/>
        <v>3.5740043236288113E-2</v>
      </c>
      <c r="AM2619" s="26">
        <f t="shared" ca="1" si="12"/>
        <v>1</v>
      </c>
      <c r="AN2619" s="26">
        <f t="shared" ca="1" si="13"/>
        <v>1</v>
      </c>
      <c r="AO2619" s="25">
        <f t="shared" si="20"/>
        <v>0</v>
      </c>
      <c r="AP2619" s="26">
        <f t="shared" si="21"/>
        <v>0</v>
      </c>
      <c r="AQ2619" s="25">
        <f t="shared" si="22"/>
        <v>0</v>
      </c>
      <c r="AR2619" s="26">
        <f t="shared" si="23"/>
        <v>1</v>
      </c>
      <c r="AU2619">
        <f t="shared" si="121"/>
        <v>14762.500700000001</v>
      </c>
      <c r="AY2619">
        <v>590.5</v>
      </c>
      <c r="AZ2619">
        <v>655.00000000000011</v>
      </c>
      <c r="BA2619">
        <f t="shared" si="107"/>
        <v>6550.0000000000009</v>
      </c>
      <c r="BL2619" s="90">
        <v>2.62</v>
      </c>
      <c r="BM2619">
        <f t="shared" si="108"/>
        <v>26.200000000000003</v>
      </c>
    </row>
    <row r="2620" spans="1:65" x14ac:dyDescent="0.2">
      <c r="A2620" s="97">
        <v>41871</v>
      </c>
      <c r="B2620" s="13">
        <v>13.5</v>
      </c>
      <c r="C2620" s="14">
        <v>14.2</v>
      </c>
      <c r="D2620" s="31">
        <f t="shared" si="14"/>
        <v>663.09715707718726</v>
      </c>
      <c r="E2620" s="31">
        <f t="shared" si="15"/>
        <v>0</v>
      </c>
      <c r="F2620" s="16">
        <f t="shared" si="0"/>
        <v>663.09715707718726</v>
      </c>
      <c r="G2620" s="16">
        <f t="shared" si="1"/>
        <v>13.5</v>
      </c>
      <c r="H2620" s="17">
        <f t="shared" si="2"/>
        <v>4.9295774647887258E-2</v>
      </c>
      <c r="I2620" s="16">
        <v>11.78</v>
      </c>
      <c r="J2620" s="32">
        <f t="shared" si="16"/>
        <v>1</v>
      </c>
      <c r="K2620" s="72">
        <f t="shared" ca="1" si="83"/>
        <v>110.63760715110246</v>
      </c>
      <c r="L2620" s="16">
        <v>110.839996</v>
      </c>
      <c r="M2620" s="21">
        <f t="shared" ca="1" si="84"/>
        <v>-1.8259550361003406E-3</v>
      </c>
      <c r="N2620" s="72"/>
      <c r="O2620" s="16"/>
      <c r="P2620" s="21"/>
      <c r="Q2620" s="33">
        <f t="shared" si="17"/>
        <v>1</v>
      </c>
      <c r="R2620" s="5">
        <f t="shared" ca="1" si="109"/>
        <v>45.141509657990838</v>
      </c>
      <c r="S2620" s="16">
        <v>44.029998999999997</v>
      </c>
      <c r="T2620" s="75">
        <f t="shared" ca="1" si="110"/>
        <v>2.5244394350107557E-2</v>
      </c>
      <c r="U2620" s="5">
        <f t="shared" ca="1" si="122"/>
        <v>85.77327760657225</v>
      </c>
      <c r="V2620" s="76">
        <v>86.28</v>
      </c>
      <c r="W2620" s="36">
        <f t="shared" ca="1" si="123"/>
        <v>-5.8729994602196422E-3</v>
      </c>
      <c r="X2620" s="32">
        <f t="shared" si="18"/>
        <v>1</v>
      </c>
      <c r="Y2620" s="72">
        <f t="shared" ca="1" si="124"/>
        <v>3051.097142144919</v>
      </c>
      <c r="Z2620" s="90">
        <v>3000.0001419999999</v>
      </c>
      <c r="AA2620" s="89">
        <f t="shared" ca="1" si="125"/>
        <v>1.7032332575442625E-2</v>
      </c>
      <c r="AB2620" s="72"/>
      <c r="AC2620" s="90"/>
      <c r="AD2620" s="36"/>
      <c r="AE2620">
        <v>19</v>
      </c>
      <c r="AH2620" s="25" t="str">
        <f t="shared" ca="1" si="7"/>
        <v>-</v>
      </c>
      <c r="AI2620" s="15">
        <f t="shared" ca="1" si="8"/>
        <v>14.545248703493796</v>
      </c>
      <c r="AJ2620" s="15">
        <f t="shared" ca="1" si="9"/>
        <v>13.756229994023046</v>
      </c>
      <c r="AK2620" s="17">
        <f t="shared" ca="1" si="10"/>
        <v>6.3860099701986972E-2</v>
      </c>
      <c r="AL2620" s="17">
        <f t="shared" ca="1" si="11"/>
        <v>3.5519972813752895E-2</v>
      </c>
      <c r="AM2620" s="26">
        <f t="shared" ca="1" si="12"/>
        <v>1</v>
      </c>
      <c r="AN2620" s="26">
        <f t="shared" ca="1" si="13"/>
        <v>1</v>
      </c>
      <c r="AO2620" s="25">
        <f t="shared" si="20"/>
        <v>0</v>
      </c>
      <c r="AP2620" s="26">
        <f t="shared" si="21"/>
        <v>0</v>
      </c>
      <c r="AQ2620" s="25">
        <f t="shared" si="22"/>
        <v>0</v>
      </c>
      <c r="AR2620" s="26">
        <f t="shared" si="23"/>
        <v>1</v>
      </c>
      <c r="AU2620">
        <f t="shared" si="121"/>
        <v>15000.00071</v>
      </c>
      <c r="AY2620">
        <v>600</v>
      </c>
      <c r="AZ2620">
        <v>662.5</v>
      </c>
      <c r="BA2620">
        <f t="shared" si="107"/>
        <v>6625</v>
      </c>
      <c r="BL2620" s="90">
        <v>2.65</v>
      </c>
      <c r="BM2620">
        <f t="shared" si="108"/>
        <v>26.5</v>
      </c>
    </row>
    <row r="2621" spans="1:65" x14ac:dyDescent="0.2">
      <c r="A2621" s="96">
        <v>41872</v>
      </c>
      <c r="B2621" s="45">
        <v>13.4</v>
      </c>
      <c r="C2621" s="54">
        <v>14.15</v>
      </c>
      <c r="D2621" s="31">
        <f t="shared" si="14"/>
        <v>628.19730670470369</v>
      </c>
      <c r="E2621" s="31">
        <f t="shared" si="15"/>
        <v>33.179435213276605</v>
      </c>
      <c r="F2621" s="31">
        <f t="shared" si="0"/>
        <v>661.37674191798033</v>
      </c>
      <c r="G2621" s="31">
        <f t="shared" si="1"/>
        <v>13.437625418060202</v>
      </c>
      <c r="H2621" s="55">
        <f t="shared" si="2"/>
        <v>5.3003533568904637E-2</v>
      </c>
      <c r="I2621" s="31">
        <v>11.76</v>
      </c>
      <c r="J2621" s="67">
        <f t="shared" si="16"/>
        <v>0.9927971336792687</v>
      </c>
      <c r="K2621" s="72">
        <f t="shared" ca="1" si="83"/>
        <v>109.83622127153475</v>
      </c>
      <c r="L2621" s="31">
        <v>111.239998</v>
      </c>
      <c r="M2621" s="21">
        <f t="shared" ca="1" si="84"/>
        <v>-1.2619352334627389E-2</v>
      </c>
      <c r="N2621" s="72"/>
      <c r="O2621" s="16"/>
      <c r="P2621" s="21"/>
      <c r="Q2621" s="69">
        <f t="shared" si="17"/>
        <v>1.0072028663207313</v>
      </c>
      <c r="R2621" s="5">
        <f t="shared" ca="1" si="109"/>
        <v>45.464763836402746</v>
      </c>
      <c r="S2621" s="31">
        <v>43.900002000000001</v>
      </c>
      <c r="T2621" s="89">
        <f t="shared" ca="1" si="110"/>
        <v>3.564377597073333E-2</v>
      </c>
      <c r="U2621" s="5">
        <f t="shared" ca="1" si="122"/>
        <v>86.388133422625302</v>
      </c>
      <c r="V2621" s="98">
        <v>86.07</v>
      </c>
      <c r="W2621" s="87">
        <f t="shared" ca="1" si="123"/>
        <v>3.6962172955188632E-3</v>
      </c>
      <c r="X2621" s="67">
        <f t="shared" si="18"/>
        <v>0.98559426735853728</v>
      </c>
      <c r="Y2621" s="72">
        <f t="shared" ca="1" si="124"/>
        <v>3006.9459429028143</v>
      </c>
      <c r="Z2621" s="90">
        <v>3013.7501430000002</v>
      </c>
      <c r="AA2621" s="89">
        <f t="shared" ca="1" si="125"/>
        <v>-2.2577187140048562E-3</v>
      </c>
      <c r="AB2621" s="72"/>
      <c r="AC2621" s="90"/>
      <c r="AD2621" s="87"/>
      <c r="AE2621" s="1">
        <f t="shared" ref="AE2621:AE2638" si="160">AE2620-1</f>
        <v>18</v>
      </c>
      <c r="AH2621" s="25" t="str">
        <f t="shared" ca="1" si="7"/>
        <v>-</v>
      </c>
      <c r="AI2621" s="15">
        <f t="shared" ca="1" si="8"/>
        <v>14.556391359050663</v>
      </c>
      <c r="AJ2621" s="15">
        <f t="shared" ca="1" si="9"/>
        <v>13.760360711534446</v>
      </c>
      <c r="AK2621" s="17">
        <f t="shared" ca="1" si="10"/>
        <v>6.2856059000508113E-2</v>
      </c>
      <c r="AL2621" s="17">
        <f t="shared" ca="1" si="11"/>
        <v>3.5554721633837411E-2</v>
      </c>
      <c r="AM2621" s="26">
        <f t="shared" ca="1" si="12"/>
        <v>1</v>
      </c>
      <c r="AN2621" s="26">
        <f t="shared" ca="1" si="13"/>
        <v>1</v>
      </c>
      <c r="AO2621" s="25">
        <f t="shared" si="20"/>
        <v>0</v>
      </c>
      <c r="AP2621" s="26">
        <f t="shared" si="21"/>
        <v>0</v>
      </c>
      <c r="AQ2621" s="25">
        <f t="shared" si="22"/>
        <v>0</v>
      </c>
      <c r="AR2621" s="26">
        <f t="shared" si="23"/>
        <v>1</v>
      </c>
      <c r="AU2621">
        <f t="shared" si="121"/>
        <v>15068.750715000002</v>
      </c>
      <c r="AY2621">
        <v>602.75</v>
      </c>
      <c r="AZ2621">
        <v>672.5</v>
      </c>
      <c r="BA2621">
        <f t="shared" si="107"/>
        <v>6725</v>
      </c>
      <c r="BL2621" s="90">
        <v>2.69</v>
      </c>
      <c r="BM2621">
        <f t="shared" si="108"/>
        <v>26.9</v>
      </c>
    </row>
    <row r="2622" spans="1:65" x14ac:dyDescent="0.2">
      <c r="A2622" s="96">
        <v>41873</v>
      </c>
      <c r="B2622" s="45">
        <v>13.5</v>
      </c>
      <c r="C2622" s="54">
        <v>14.25</v>
      </c>
      <c r="D2622" s="31">
        <f t="shared" si="14"/>
        <v>593.29745633222012</v>
      </c>
      <c r="E2622" s="31">
        <f t="shared" si="15"/>
        <v>66.229470194992473</v>
      </c>
      <c r="F2622" s="31">
        <f t="shared" si="0"/>
        <v>659.52692652721259</v>
      </c>
      <c r="G2622" s="31">
        <f t="shared" si="1"/>
        <v>13.575314745537073</v>
      </c>
      <c r="H2622" s="55">
        <f t="shared" si="2"/>
        <v>5.2631578947368474E-2</v>
      </c>
      <c r="I2622" s="31">
        <v>11.47</v>
      </c>
      <c r="J2622" s="67">
        <f t="shared" si="16"/>
        <v>1.0074209769410483</v>
      </c>
      <c r="K2622" s="72">
        <f t="shared" ca="1" si="83"/>
        <v>110.64680230455821</v>
      </c>
      <c r="L2622" s="31">
        <v>110.800003</v>
      </c>
      <c r="M2622" s="21">
        <f t="shared" ca="1" si="84"/>
        <v>-1.3826777192577928E-3</v>
      </c>
      <c r="N2622" s="72"/>
      <c r="O2622" s="16"/>
      <c r="P2622" s="21"/>
      <c r="Q2622" s="69">
        <f t="shared" si="17"/>
        <v>0.99257902305895174</v>
      </c>
      <c r="R2622" s="5">
        <f t="shared" ca="1" si="109"/>
        <v>45.12549092542406</v>
      </c>
      <c r="S2622" s="31">
        <v>44.060001</v>
      </c>
      <c r="T2622" s="89">
        <f t="shared" ca="1" si="110"/>
        <v>2.4182703160266845E-2</v>
      </c>
      <c r="U2622" s="5">
        <f t="shared" ca="1" si="122"/>
        <v>85.744113489134079</v>
      </c>
      <c r="V2622" s="98">
        <v>86.42</v>
      </c>
      <c r="W2622" s="87">
        <f t="shared" ca="1" si="123"/>
        <v>-7.8209501373052784E-3</v>
      </c>
      <c r="X2622" s="67">
        <f t="shared" si="18"/>
        <v>1.0148419538820965</v>
      </c>
      <c r="Y2622" s="72">
        <f t="shared" ca="1" si="124"/>
        <v>3051.3740622180626</v>
      </c>
      <c r="Z2622" s="90">
        <v>2987.5001419999999</v>
      </c>
      <c r="AA2622" s="89">
        <f t="shared" ca="1" si="125"/>
        <v>2.1380390688551378E-2</v>
      </c>
      <c r="AB2622" s="72"/>
      <c r="AC2622" s="90"/>
      <c r="AD2622" s="87"/>
      <c r="AE2622" s="1">
        <f t="shared" si="160"/>
        <v>17</v>
      </c>
      <c r="AH2622" s="25" t="str">
        <f t="shared" ca="1" si="7"/>
        <v>-</v>
      </c>
      <c r="AI2622" s="15">
        <f t="shared" ca="1" si="8"/>
        <v>14.564928063862096</v>
      </c>
      <c r="AJ2622" s="15">
        <f t="shared" ca="1" si="9"/>
        <v>13.777160256520508</v>
      </c>
      <c r="AK2622" s="17">
        <f t="shared" ca="1" si="10"/>
        <v>6.0237101534901638E-2</v>
      </c>
      <c r="AL2622" s="17">
        <f t="shared" ca="1" si="11"/>
        <v>3.7634517898693098E-2</v>
      </c>
      <c r="AM2622" s="26">
        <f t="shared" ca="1" si="12"/>
        <v>1</v>
      </c>
      <c r="AN2622" s="26">
        <f t="shared" ca="1" si="13"/>
        <v>1</v>
      </c>
      <c r="AO2622" s="25">
        <f t="shared" si="20"/>
        <v>0</v>
      </c>
      <c r="AP2622" s="26">
        <f t="shared" si="21"/>
        <v>0</v>
      </c>
      <c r="AQ2622" s="25">
        <f t="shared" si="22"/>
        <v>0</v>
      </c>
      <c r="AR2622" s="26">
        <f t="shared" si="23"/>
        <v>1</v>
      </c>
      <c r="AU2622">
        <f t="shared" si="121"/>
        <v>14937.50071</v>
      </c>
      <c r="AY2622">
        <v>597.5</v>
      </c>
      <c r="AZ2622">
        <v>665</v>
      </c>
      <c r="BA2622">
        <f t="shared" si="107"/>
        <v>6650</v>
      </c>
      <c r="BL2622" s="90">
        <v>2.66</v>
      </c>
      <c r="BM2622">
        <f t="shared" si="108"/>
        <v>26.6</v>
      </c>
    </row>
    <row r="2623" spans="1:65" x14ac:dyDescent="0.2">
      <c r="A2623" s="96">
        <v>41876</v>
      </c>
      <c r="B2623" s="13">
        <v>13.35</v>
      </c>
      <c r="C2623" s="14">
        <v>14.15</v>
      </c>
      <c r="D2623" s="31">
        <f t="shared" si="14"/>
        <v>558.39760595973655</v>
      </c>
      <c r="E2623" s="31">
        <f t="shared" si="15"/>
        <v>99.292486337345295</v>
      </c>
      <c r="F2623" s="16">
        <f t="shared" si="0"/>
        <v>657.69009229708183</v>
      </c>
      <c r="G2623" s="16">
        <f t="shared" si="1"/>
        <v>13.470777232316882</v>
      </c>
      <c r="H2623" s="17">
        <f t="shared" si="2"/>
        <v>5.6537102473498302E-2</v>
      </c>
      <c r="I2623" s="16">
        <v>11.7</v>
      </c>
      <c r="J2623" s="32">
        <f t="shared" si="16"/>
        <v>0.98953580913189421</v>
      </c>
      <c r="K2623" s="72">
        <f t="shared" ca="1" si="83"/>
        <v>109.48450940025783</v>
      </c>
      <c r="L2623" s="16">
        <v>109.599998</v>
      </c>
      <c r="M2623" s="21">
        <f t="shared" ca="1" si="84"/>
        <v>-1.0537281190658818E-3</v>
      </c>
      <c r="N2623" s="72"/>
      <c r="O2623" s="16"/>
      <c r="P2623" s="21"/>
      <c r="Q2623" s="33">
        <f t="shared" si="17"/>
        <v>1.0104641908681058</v>
      </c>
      <c r="R2623" s="5">
        <f t="shared" ca="1" si="109"/>
        <v>45.595793135578397</v>
      </c>
      <c r="S2623" s="16">
        <v>44.52</v>
      </c>
      <c r="T2623" s="75">
        <f t="shared" ca="1" si="110"/>
        <v>2.4164266297807588E-2</v>
      </c>
      <c r="U2623" s="5">
        <f t="shared" ca="1" si="122"/>
        <v>86.638390054125281</v>
      </c>
      <c r="V2623" s="76">
        <v>87.25</v>
      </c>
      <c r="W2623" s="36">
        <f t="shared" ca="1" si="123"/>
        <v>-7.0098561131772905E-3</v>
      </c>
      <c r="X2623" s="32">
        <f t="shared" si="18"/>
        <v>0.97907161826378852</v>
      </c>
      <c r="Y2623" s="72">
        <f t="shared" ca="1" si="124"/>
        <v>2987.3171233938297</v>
      </c>
      <c r="Z2623" s="90">
        <v>2927.5001390000002</v>
      </c>
      <c r="AA2623" s="89">
        <f t="shared" ca="1" si="125"/>
        <v>2.0432786184004154E-2</v>
      </c>
      <c r="AB2623" s="72"/>
      <c r="AC2623" s="90"/>
      <c r="AD2623" s="36"/>
      <c r="AE2623">
        <f t="shared" si="160"/>
        <v>16</v>
      </c>
      <c r="AH2623" s="25" t="str">
        <f t="shared" ca="1" si="7"/>
        <v>-</v>
      </c>
      <c r="AI2623" s="15">
        <f t="shared" ca="1" si="8"/>
        <v>14.553275830933572</v>
      </c>
      <c r="AJ2623" s="15">
        <f t="shared" ca="1" si="9"/>
        <v>13.788520602037238</v>
      </c>
      <c r="AK2623" s="17">
        <f t="shared" ca="1" si="10"/>
        <v>6.1866186959141756E-2</v>
      </c>
      <c r="AL2623" s="17">
        <f t="shared" ca="1" si="11"/>
        <v>4.0973987424404751E-2</v>
      </c>
      <c r="AM2623" s="26">
        <f t="shared" ca="1" si="12"/>
        <v>1</v>
      </c>
      <c r="AN2623" s="26">
        <f t="shared" ca="1" si="13"/>
        <v>1</v>
      </c>
      <c r="AO2623" s="25">
        <f t="shared" si="20"/>
        <v>0</v>
      </c>
      <c r="AP2623" s="26">
        <f t="shared" si="21"/>
        <v>0</v>
      </c>
      <c r="AQ2623" s="25">
        <f t="shared" si="22"/>
        <v>0</v>
      </c>
      <c r="AR2623" s="26">
        <f t="shared" si="23"/>
        <v>1</v>
      </c>
      <c r="AU2623">
        <f t="shared" si="121"/>
        <v>14637.500695000001</v>
      </c>
      <c r="AY2623">
        <v>585.5</v>
      </c>
      <c r="AZ2623">
        <v>652.5</v>
      </c>
      <c r="BA2623">
        <f t="shared" si="107"/>
        <v>6525</v>
      </c>
      <c r="BL2623" s="90">
        <v>2.61</v>
      </c>
      <c r="BM2623">
        <f t="shared" si="108"/>
        <v>26.099999999999998</v>
      </c>
    </row>
    <row r="2624" spans="1:65" x14ac:dyDescent="0.2">
      <c r="A2624" s="96">
        <v>41877</v>
      </c>
      <c r="B2624" s="13">
        <v>13.45</v>
      </c>
      <c r="C2624" s="14">
        <v>14.35</v>
      </c>
      <c r="D2624" s="31">
        <f t="shared" si="14"/>
        <v>523.49775558725298</v>
      </c>
      <c r="E2624" s="31">
        <f t="shared" si="15"/>
        <v>132.21920029300998</v>
      </c>
      <c r="F2624" s="16">
        <f t="shared" si="0"/>
        <v>655.71695588026296</v>
      </c>
      <c r="G2624" s="16">
        <f t="shared" si="1"/>
        <v>13.631476594735853</v>
      </c>
      <c r="H2624" s="17">
        <f t="shared" si="2"/>
        <v>6.2717770034843245E-2</v>
      </c>
      <c r="I2624" s="16">
        <v>11.63</v>
      </c>
      <c r="J2624" s="32">
        <f t="shared" si="16"/>
        <v>1.0088935894145683</v>
      </c>
      <c r="K2624" s="72">
        <f t="shared" ca="1" si="83"/>
        <v>110.4537165138364</v>
      </c>
      <c r="L2624" s="16">
        <v>110.519997</v>
      </c>
      <c r="M2624" s="21">
        <f t="shared" ca="1" si="84"/>
        <v>-5.9971487479868596E-4</v>
      </c>
      <c r="N2624" s="72"/>
      <c r="O2624" s="16"/>
      <c r="P2624" s="21"/>
      <c r="Q2624" s="33">
        <f t="shared" si="17"/>
        <v>0.99110641058543181</v>
      </c>
      <c r="R2624" s="5">
        <f t="shared" ca="1" si="109"/>
        <v>45.188400304649264</v>
      </c>
      <c r="S2624" s="16">
        <v>44.139999000000003</v>
      </c>
      <c r="T2624" s="75">
        <f t="shared" ca="1" si="110"/>
        <v>2.3751729234277069E-2</v>
      </c>
      <c r="U2624" s="5">
        <f t="shared" ca="1" si="122"/>
        <v>85.864924061919055</v>
      </c>
      <c r="V2624" s="76">
        <v>86.43</v>
      </c>
      <c r="W2624" s="36">
        <f t="shared" ca="1" si="123"/>
        <v>-6.5379606396037456E-3</v>
      </c>
      <c r="X2624" s="32">
        <f t="shared" si="18"/>
        <v>1.0177871788291364</v>
      </c>
      <c r="Y2624" s="72">
        <f t="shared" ca="1" si="124"/>
        <v>3040.2529655540575</v>
      </c>
      <c r="Z2624" s="90">
        <v>2978.750141</v>
      </c>
      <c r="AA2624" s="89">
        <f t="shared" ca="1" si="125"/>
        <v>2.0647191487302895E-2</v>
      </c>
      <c r="AB2624" s="72"/>
      <c r="AC2624" s="90"/>
      <c r="AD2624" s="36"/>
      <c r="AE2624">
        <f t="shared" si="160"/>
        <v>15</v>
      </c>
      <c r="AH2624" s="25" t="str">
        <f t="shared" ca="1" si="7"/>
        <v>-</v>
      </c>
      <c r="AI2624" s="15">
        <f t="shared" ca="1" si="8"/>
        <v>14.554932274350893</v>
      </c>
      <c r="AJ2624" s="15">
        <f t="shared" ca="1" si="9"/>
        <v>13.805168385666917</v>
      </c>
      <c r="AK2624" s="17">
        <f t="shared" ca="1" si="10"/>
        <v>6.174700932813304E-2</v>
      </c>
      <c r="AL2624" s="17">
        <f t="shared" ca="1" si="11"/>
        <v>4.3265183556468446E-2</v>
      </c>
      <c r="AM2624" s="26">
        <f t="shared" ca="1" si="12"/>
        <v>1</v>
      </c>
      <c r="AN2624" s="26">
        <f t="shared" ca="1" si="13"/>
        <v>1</v>
      </c>
      <c r="AO2624" s="25">
        <f t="shared" si="20"/>
        <v>0</v>
      </c>
      <c r="AP2624" s="26">
        <f t="shared" si="21"/>
        <v>0</v>
      </c>
      <c r="AQ2624" s="25">
        <f t="shared" si="22"/>
        <v>0</v>
      </c>
      <c r="AR2624" s="26">
        <f t="shared" si="23"/>
        <v>1</v>
      </c>
      <c r="AU2624">
        <f t="shared" si="121"/>
        <v>14893.750705</v>
      </c>
      <c r="AY2624">
        <v>595.75</v>
      </c>
      <c r="AZ2624">
        <v>665</v>
      </c>
      <c r="BA2624">
        <f t="shared" si="107"/>
        <v>6650</v>
      </c>
      <c r="BL2624" s="90">
        <v>2.66</v>
      </c>
      <c r="BM2624">
        <f t="shared" si="108"/>
        <v>26.6</v>
      </c>
    </row>
    <row r="2625" spans="1:65" x14ac:dyDescent="0.2">
      <c r="A2625" s="96">
        <v>41878</v>
      </c>
      <c r="B2625" s="13">
        <v>13.55</v>
      </c>
      <c r="C2625" s="14">
        <v>14.45</v>
      </c>
      <c r="D2625" s="31">
        <f t="shared" si="14"/>
        <v>488.59790521476947</v>
      </c>
      <c r="E2625" s="31">
        <f t="shared" si="15"/>
        <v>164.93020987558165</v>
      </c>
      <c r="F2625" s="16">
        <f t="shared" si="0"/>
        <v>653.52811509035109</v>
      </c>
      <c r="G2625" s="16">
        <f t="shared" si="1"/>
        <v>13.77713206281493</v>
      </c>
      <c r="H2625" s="17">
        <f t="shared" si="2"/>
        <v>6.2283737024221408E-2</v>
      </c>
      <c r="I2625" s="16">
        <v>11.78</v>
      </c>
      <c r="J2625" s="32">
        <f t="shared" si="16"/>
        <v>1.0073114743310756</v>
      </c>
      <c r="K2625" s="72">
        <f t="shared" ca="1" si="83"/>
        <v>111.25676012680272</v>
      </c>
      <c r="L2625" s="16">
        <v>111.32</v>
      </c>
      <c r="M2625" s="21">
        <f t="shared" ca="1" si="84"/>
        <v>-5.6809084798127606E-4</v>
      </c>
      <c r="N2625" s="72"/>
      <c r="O2625" s="16"/>
      <c r="P2625" s="21"/>
      <c r="Q2625" s="33">
        <f t="shared" si="17"/>
        <v>0.99268852566892452</v>
      </c>
      <c r="R2625" s="5">
        <f t="shared" ca="1" si="109"/>
        <v>44.856137750207417</v>
      </c>
      <c r="S2625" s="16">
        <v>43.830002</v>
      </c>
      <c r="T2625" s="75">
        <f t="shared" ca="1" si="110"/>
        <v>2.3411720360118082E-2</v>
      </c>
      <c r="U2625" s="5">
        <f t="shared" ca="1" si="122"/>
        <v>85.234206743794928</v>
      </c>
      <c r="V2625" s="76">
        <v>85.91</v>
      </c>
      <c r="W2625" s="36">
        <f t="shared" ca="1" si="123"/>
        <v>-7.8662932860559705E-3</v>
      </c>
      <c r="X2625" s="32">
        <f t="shared" si="18"/>
        <v>1.014622948662151</v>
      </c>
      <c r="Y2625" s="72">
        <f t="shared" ca="1" si="124"/>
        <v>3084.507414140915</v>
      </c>
      <c r="Z2625" s="90">
        <v>3013.7501430000002</v>
      </c>
      <c r="AA2625" s="89">
        <f t="shared" ca="1" si="125"/>
        <v>2.3478147750656042E-2</v>
      </c>
      <c r="AB2625" s="72"/>
      <c r="AC2625" s="90"/>
      <c r="AD2625" s="36"/>
      <c r="AE2625">
        <f t="shared" si="160"/>
        <v>14</v>
      </c>
      <c r="AH2625" s="25" t="str">
        <f t="shared" ca="1" si="7"/>
        <v>-</v>
      </c>
      <c r="AI2625" s="15">
        <f t="shared" ca="1" si="8"/>
        <v>14.558097569856749</v>
      </c>
      <c r="AJ2625" s="15">
        <f t="shared" ca="1" si="9"/>
        <v>13.828676483298405</v>
      </c>
      <c r="AK2625" s="17">
        <f t="shared" ca="1" si="10"/>
        <v>5.6078249449453887E-2</v>
      </c>
      <c r="AL2625" s="17">
        <f t="shared" ca="1" si="11"/>
        <v>4.6965015885914382E-2</v>
      </c>
      <c r="AM2625" s="26">
        <f t="shared" ca="1" si="12"/>
        <v>1</v>
      </c>
      <c r="AN2625" s="26">
        <f t="shared" ca="1" si="13"/>
        <v>1</v>
      </c>
      <c r="AO2625" s="25">
        <f t="shared" si="20"/>
        <v>0</v>
      </c>
      <c r="AP2625" s="26">
        <f t="shared" si="21"/>
        <v>0</v>
      </c>
      <c r="AQ2625" s="25">
        <f t="shared" si="22"/>
        <v>0</v>
      </c>
      <c r="AR2625" s="26">
        <f t="shared" si="23"/>
        <v>1</v>
      </c>
      <c r="AU2625">
        <f t="shared" si="121"/>
        <v>15068.750715000002</v>
      </c>
      <c r="AY2625">
        <v>602.75</v>
      </c>
      <c r="AZ2625">
        <v>670</v>
      </c>
      <c r="BA2625">
        <f t="shared" si="107"/>
        <v>6700</v>
      </c>
      <c r="BL2625" s="90">
        <v>2.68</v>
      </c>
      <c r="BM2625">
        <f t="shared" si="108"/>
        <v>26.8</v>
      </c>
    </row>
    <row r="2626" spans="1:65" x14ac:dyDescent="0.2">
      <c r="A2626" s="96">
        <v>41879</v>
      </c>
      <c r="B2626" s="13">
        <v>13.6</v>
      </c>
      <c r="C2626" s="14">
        <v>14.45</v>
      </c>
      <c r="D2626" s="31">
        <f t="shared" si="14"/>
        <v>453.69805484228596</v>
      </c>
      <c r="E2626" s="31">
        <f t="shared" si="15"/>
        <v>197.65636714528074</v>
      </c>
      <c r="F2626" s="16">
        <f t="shared" si="0"/>
        <v>651.35442198756664</v>
      </c>
      <c r="G2626" s="16">
        <f t="shared" si="1"/>
        <v>13.857936242392928</v>
      </c>
      <c r="H2626" s="17">
        <f t="shared" si="2"/>
        <v>5.8823529411764719E-2</v>
      </c>
      <c r="I2626" s="16">
        <v>12.05</v>
      </c>
      <c r="J2626" s="32">
        <f t="shared" si="16"/>
        <v>1.0025194968768341</v>
      </c>
      <c r="K2626" s="72">
        <f t="shared" ca="1" si="83"/>
        <v>111.53252404357171</v>
      </c>
      <c r="L2626" s="16">
        <v>113.08000199999999</v>
      </c>
      <c r="M2626" s="21">
        <f t="shared" ca="1" si="84"/>
        <v>-1.3684806588774922E-2</v>
      </c>
      <c r="N2626" s="72"/>
      <c r="O2626" s="16"/>
      <c r="P2626" s="21"/>
      <c r="Q2626" s="33">
        <f t="shared" si="17"/>
        <v>0.99748050312316605</v>
      </c>
      <c r="R2626" s="5">
        <f t="shared" ca="1" si="109"/>
        <v>44.741258911587593</v>
      </c>
      <c r="S2626" s="16">
        <v>43.080002</v>
      </c>
      <c r="T2626" s="75">
        <f t="shared" ca="1" si="110"/>
        <v>3.856213636172981E-2</v>
      </c>
      <c r="U2626" s="5">
        <f t="shared" ca="1" si="122"/>
        <v>85.016548748069766</v>
      </c>
      <c r="V2626" s="76">
        <v>84.47</v>
      </c>
      <c r="W2626" s="36">
        <f t="shared" ca="1" si="123"/>
        <v>6.470329680001983E-3</v>
      </c>
      <c r="X2626" s="32">
        <f t="shared" si="18"/>
        <v>1.0050389937536679</v>
      </c>
      <c r="Y2626" s="72">
        <f t="shared" ca="1" si="124"/>
        <v>3099.8462037253266</v>
      </c>
      <c r="Z2626" s="90">
        <v>3123.7501480000001</v>
      </c>
      <c r="AA2626" s="89">
        <f t="shared" ca="1" si="125"/>
        <v>-7.652322734575329E-3</v>
      </c>
      <c r="AB2626" s="72"/>
      <c r="AC2626" s="90"/>
      <c r="AD2626" s="36"/>
      <c r="AE2626">
        <f t="shared" si="160"/>
        <v>13</v>
      </c>
      <c r="AH2626" s="25" t="str">
        <f t="shared" ca="1" si="7"/>
        <v>-</v>
      </c>
      <c r="AI2626" s="15">
        <f t="shared" ca="1" si="8"/>
        <v>14.558939564161367</v>
      </c>
      <c r="AJ2626" s="15">
        <f t="shared" ca="1" si="9"/>
        <v>13.860989666026901</v>
      </c>
      <c r="AK2626" s="17">
        <f t="shared" ca="1" si="10"/>
        <v>5.7666208576766798E-2</v>
      </c>
      <c r="AL2626" s="17">
        <f t="shared" ca="1" si="11"/>
        <v>5.0258050891327587E-2</v>
      </c>
      <c r="AM2626" s="26">
        <f t="shared" ca="1" si="12"/>
        <v>1</v>
      </c>
      <c r="AN2626" s="26">
        <f t="shared" ca="1" si="13"/>
        <v>1</v>
      </c>
      <c r="AO2626" s="25">
        <f t="shared" si="20"/>
        <v>0</v>
      </c>
      <c r="AP2626" s="26">
        <f t="shared" si="21"/>
        <v>0</v>
      </c>
      <c r="AQ2626" s="25">
        <f t="shared" si="22"/>
        <v>0</v>
      </c>
      <c r="AR2626" s="26">
        <f t="shared" si="23"/>
        <v>1</v>
      </c>
      <c r="AU2626">
        <f t="shared" si="121"/>
        <v>15618.750739999999</v>
      </c>
      <c r="AY2626">
        <v>624.75</v>
      </c>
      <c r="AZ2626">
        <v>692.5</v>
      </c>
      <c r="BA2626">
        <f t="shared" si="107"/>
        <v>6925</v>
      </c>
      <c r="BL2626" s="90">
        <v>2.77</v>
      </c>
      <c r="BM2626">
        <f t="shared" si="108"/>
        <v>27.7</v>
      </c>
    </row>
    <row r="2627" spans="1:65" x14ac:dyDescent="0.2">
      <c r="A2627" s="96">
        <v>41880</v>
      </c>
      <c r="B2627" s="45">
        <v>13.8</v>
      </c>
      <c r="C2627" s="54">
        <v>14.55</v>
      </c>
      <c r="D2627" s="82">
        <f t="shared" si="14"/>
        <v>418.79820446980244</v>
      </c>
      <c r="E2627" s="82">
        <f t="shared" si="15"/>
        <v>230.50328514291229</v>
      </c>
      <c r="F2627" s="82">
        <f t="shared" si="0"/>
        <v>649.3014896127147</v>
      </c>
      <c r="G2627" s="82">
        <f t="shared" si="1"/>
        <v>14.066251451171471</v>
      </c>
      <c r="H2627" s="55">
        <f t="shared" si="2"/>
        <v>5.1546391752577359E-2</v>
      </c>
      <c r="I2627" s="82">
        <v>12.09</v>
      </c>
      <c r="J2627" s="67">
        <f t="shared" si="16"/>
        <v>1.0118330272842735</v>
      </c>
      <c r="K2627" s="72">
        <f t="shared" ca="1" si="83"/>
        <v>112.84769068187154</v>
      </c>
      <c r="L2627" s="82">
        <v>112.44000200000001</v>
      </c>
      <c r="M2627" s="21">
        <f t="shared" ca="1" si="84"/>
        <v>3.6258331076117708E-3</v>
      </c>
      <c r="N2627" s="72"/>
      <c r="O2627" s="82"/>
      <c r="P2627" s="21"/>
      <c r="Q2627" s="69">
        <f t="shared" si="17"/>
        <v>0.98816697271572651</v>
      </c>
      <c r="R2627" s="5">
        <f t="shared" ca="1" si="109"/>
        <v>44.209992567281887</v>
      </c>
      <c r="S2627" s="82">
        <v>43.380001</v>
      </c>
      <c r="T2627" s="89">
        <f t="shared" ca="1" si="110"/>
        <v>1.9133046292043352E-2</v>
      </c>
      <c r="U2627" s="5">
        <f t="shared" ca="1" si="122"/>
        <v>84.007669469686121</v>
      </c>
      <c r="V2627" s="98">
        <v>85.03</v>
      </c>
      <c r="W2627" s="87">
        <f t="shared" ca="1" si="123"/>
        <v>-1.2023174530329061E-2</v>
      </c>
      <c r="X2627" s="67">
        <f t="shared" si="18"/>
        <v>1.023666054568547</v>
      </c>
      <c r="Y2627" s="72">
        <f t="shared" ca="1" si="124"/>
        <v>3172.99849443012</v>
      </c>
      <c r="Z2627" s="90">
        <v>3076.2501459999999</v>
      </c>
      <c r="AA2627" s="89">
        <f t="shared" ca="1" si="125"/>
        <v>3.1450091454987984E-2</v>
      </c>
      <c r="AB2627" s="72"/>
      <c r="AC2627" s="90"/>
      <c r="AD2627" s="87"/>
      <c r="AE2627" s="30">
        <f t="shared" si="160"/>
        <v>12</v>
      </c>
      <c r="AH2627" s="25" t="str">
        <f t="shared" ca="1" si="7"/>
        <v>-</v>
      </c>
      <c r="AI2627" s="15">
        <f t="shared" ca="1" si="8"/>
        <v>14.49885663519127</v>
      </c>
      <c r="AJ2627" s="15">
        <f t="shared" ca="1" si="9"/>
        <v>13.900826624397796</v>
      </c>
      <c r="AK2627" s="17">
        <f t="shared" ca="1" si="10"/>
        <v>5.7423351607378915E-2</v>
      </c>
      <c r="AL2627" s="17">
        <f t="shared" ca="1" si="11"/>
        <v>5.3479700375863672E-2</v>
      </c>
      <c r="AM2627" s="26">
        <f t="shared" ca="1" si="12"/>
        <v>1</v>
      </c>
      <c r="AN2627" s="26">
        <f t="shared" ca="1" si="13"/>
        <v>1</v>
      </c>
      <c r="AO2627" s="25">
        <f t="shared" si="20"/>
        <v>0</v>
      </c>
      <c r="AP2627" s="26">
        <f t="shared" si="21"/>
        <v>0</v>
      </c>
      <c r="AQ2627" s="25">
        <f t="shared" si="22"/>
        <v>0</v>
      </c>
      <c r="AR2627" s="26">
        <f t="shared" si="23"/>
        <v>1</v>
      </c>
      <c r="AU2627">
        <f t="shared" si="121"/>
        <v>15381.25073</v>
      </c>
      <c r="AY2627">
        <v>615.25</v>
      </c>
      <c r="AZ2627">
        <v>685</v>
      </c>
      <c r="BA2627">
        <f t="shared" si="107"/>
        <v>6850</v>
      </c>
      <c r="BL2627" s="90">
        <v>2.74</v>
      </c>
      <c r="BM2627">
        <f t="shared" si="108"/>
        <v>27.400000000000002</v>
      </c>
    </row>
    <row r="2628" spans="1:65" x14ac:dyDescent="0.2">
      <c r="A2628" s="96">
        <v>41884</v>
      </c>
      <c r="B2628" s="45">
        <v>13.75</v>
      </c>
      <c r="C2628" s="54">
        <v>14.65</v>
      </c>
      <c r="D2628" s="31">
        <f t="shared" si="14"/>
        <v>383.89835409731893</v>
      </c>
      <c r="E2628" s="31">
        <f t="shared" si="15"/>
        <v>263.60417415598943</v>
      </c>
      <c r="F2628" s="31">
        <f t="shared" si="0"/>
        <v>647.50252825330836</v>
      </c>
      <c r="G2628" s="31">
        <f t="shared" si="1"/>
        <v>14.116398193657059</v>
      </c>
      <c r="H2628" s="55">
        <f t="shared" si="2"/>
        <v>6.1433447098976135E-2</v>
      </c>
      <c r="I2628" s="1">
        <v>12.25</v>
      </c>
      <c r="J2628" s="67">
        <f t="shared" si="16"/>
        <v>1.0007845519513059</v>
      </c>
      <c r="K2628" s="72">
        <f t="shared" ca="1" si="83"/>
        <v>112.93162137417907</v>
      </c>
      <c r="L2628" s="31">
        <v>113.120003</v>
      </c>
      <c r="M2628" s="21">
        <f t="shared" ca="1" si="84"/>
        <v>-1.6653255023421779E-3</v>
      </c>
      <c r="N2628" s="72"/>
      <c r="O2628" s="56"/>
      <c r="P2628" s="21"/>
      <c r="Q2628" s="69">
        <f t="shared" si="17"/>
        <v>0.99921544804869411</v>
      </c>
      <c r="R2628" s="5">
        <f t="shared" ca="1" si="109"/>
        <v>44.173467246134095</v>
      </c>
      <c r="S2628" s="31">
        <v>43.099997999999999</v>
      </c>
      <c r="T2628" s="89">
        <f t="shared" ca="1" si="110"/>
        <v>2.4906480184386449E-2</v>
      </c>
      <c r="U2628" s="5">
        <f t="shared" ca="1" si="122"/>
        <v>83.938887306113841</v>
      </c>
      <c r="V2628" s="98">
        <v>84.46</v>
      </c>
      <c r="W2628" s="87">
        <f t="shared" ca="1" si="123"/>
        <v>-6.1699348080292756E-3</v>
      </c>
      <c r="X2628" s="67">
        <f t="shared" si="18"/>
        <v>1.0015691039026118</v>
      </c>
      <c r="Y2628" s="72">
        <f t="shared" ca="1" si="124"/>
        <v>3177.7681061203034</v>
      </c>
      <c r="Z2628" s="90">
        <v>3118.7501480000001</v>
      </c>
      <c r="AA2628" s="89">
        <f t="shared" ca="1" si="125"/>
        <v>1.8923592888051805E-2</v>
      </c>
      <c r="AB2628" s="72"/>
      <c r="AC2628" s="90"/>
      <c r="AD2628" s="87"/>
      <c r="AE2628" s="1">
        <f t="shared" si="160"/>
        <v>11</v>
      </c>
      <c r="AH2628" s="25" t="str">
        <f t="shared" ca="1" si="7"/>
        <v>-</v>
      </c>
      <c r="AI2628" s="15">
        <f t="shared" ca="1" si="8"/>
        <v>14.405668037491532</v>
      </c>
      <c r="AJ2628" s="15">
        <f t="shared" ca="1" si="9"/>
        <v>13.94363594627243</v>
      </c>
      <c r="AK2628" s="17">
        <f t="shared" ca="1" si="10"/>
        <v>5.8890329632646864E-2</v>
      </c>
      <c r="AL2628" s="17">
        <f t="shared" ca="1" si="11"/>
        <v>5.6738795463512535E-2</v>
      </c>
      <c r="AM2628" s="26">
        <f t="shared" ca="1" si="12"/>
        <v>1</v>
      </c>
      <c r="AN2628" s="26">
        <f t="shared" ca="1" si="13"/>
        <v>1</v>
      </c>
      <c r="AO2628" s="25">
        <f t="shared" si="20"/>
        <v>0</v>
      </c>
      <c r="AP2628" s="26">
        <f t="shared" si="21"/>
        <v>0</v>
      </c>
      <c r="AQ2628" s="25">
        <f t="shared" si="22"/>
        <v>0</v>
      </c>
      <c r="AR2628" s="26">
        <f t="shared" si="23"/>
        <v>1</v>
      </c>
      <c r="AU2628">
        <f t="shared" si="121"/>
        <v>15593.750739999999</v>
      </c>
      <c r="AY2628">
        <v>623.75</v>
      </c>
      <c r="AZ2628">
        <v>692.5</v>
      </c>
      <c r="BA2628">
        <f t="shared" si="107"/>
        <v>6925</v>
      </c>
      <c r="BL2628" s="90">
        <v>2.77</v>
      </c>
      <c r="BM2628">
        <f t="shared" si="108"/>
        <v>27.7</v>
      </c>
    </row>
    <row r="2629" spans="1:65" x14ac:dyDescent="0.2">
      <c r="A2629" s="96">
        <v>41885</v>
      </c>
      <c r="B2629" s="13">
        <v>13.5</v>
      </c>
      <c r="C2629" s="14">
        <v>14.5</v>
      </c>
      <c r="D2629" s="31">
        <f t="shared" si="14"/>
        <v>348.99850372483536</v>
      </c>
      <c r="E2629" s="31">
        <f t="shared" si="15"/>
        <v>296.3600064168528</v>
      </c>
      <c r="F2629" s="16">
        <f t="shared" si="0"/>
        <v>645.35851014168816</v>
      </c>
      <c r="G2629" s="16">
        <f t="shared" si="1"/>
        <v>13.959217631377927</v>
      </c>
      <c r="H2629" s="17">
        <f t="shared" si="2"/>
        <v>6.8965517241379337E-2</v>
      </c>
      <c r="I2629">
        <v>12.36</v>
      </c>
      <c r="J2629" s="32">
        <f t="shared" si="16"/>
        <v>0.98559104895070115</v>
      </c>
      <c r="K2629" s="72">
        <f t="shared" ca="1" si="83"/>
        <v>111.29985751271838</v>
      </c>
      <c r="L2629" s="16">
        <v>111.800003</v>
      </c>
      <c r="M2629" s="21">
        <f t="shared" ca="1" si="84"/>
        <v>-4.4735731114571454E-3</v>
      </c>
      <c r="N2629" s="72"/>
      <c r="O2629" s="56"/>
      <c r="P2629" s="21"/>
      <c r="Q2629" s="33">
        <f t="shared" si="17"/>
        <v>1.0144089510492988</v>
      </c>
      <c r="R2629" s="5">
        <f t="shared" ca="1" si="109"/>
        <v>44.808093849338505</v>
      </c>
      <c r="S2629" s="16">
        <v>43.599997999999999</v>
      </c>
      <c r="T2629" s="75">
        <f t="shared" ca="1" si="110"/>
        <v>2.7708621668709833E-2</v>
      </c>
      <c r="U2629" s="5">
        <f t="shared" ca="1" si="122"/>
        <v>85.14544353348559</v>
      </c>
      <c r="V2629" s="76">
        <v>85.45</v>
      </c>
      <c r="W2629" s="36">
        <f t="shared" ca="1" si="123"/>
        <v>-3.5641482330533961E-3</v>
      </c>
      <c r="X2629" s="32">
        <f t="shared" si="18"/>
        <v>0.97118209790140242</v>
      </c>
      <c r="Y2629" s="72">
        <f t="shared" ca="1" si="124"/>
        <v>3085.9883840240127</v>
      </c>
      <c r="Z2629" s="90">
        <v>3045.000145</v>
      </c>
      <c r="AA2629" s="89">
        <f t="shared" ca="1" si="125"/>
        <v>1.3460833192838067E-2</v>
      </c>
      <c r="AB2629" s="72"/>
      <c r="AC2629" s="90"/>
      <c r="AD2629" s="36"/>
      <c r="AE2629">
        <f t="shared" si="160"/>
        <v>10</v>
      </c>
      <c r="AH2629" s="25" t="str">
        <f t="shared" ca="1" si="7"/>
        <v>-</v>
      </c>
      <c r="AI2629" s="15">
        <f t="shared" ca="1" si="8"/>
        <v>14.348809851560551</v>
      </c>
      <c r="AJ2629" s="15">
        <f t="shared" ca="1" si="9"/>
        <v>13.974276118345385</v>
      </c>
      <c r="AK2629" s="17">
        <f t="shared" ca="1" si="10"/>
        <v>6.0961732093960365E-2</v>
      </c>
      <c r="AL2629" s="17">
        <f t="shared" ca="1" si="11"/>
        <v>5.9006656630968025E-2</v>
      </c>
      <c r="AM2629" s="26">
        <f t="shared" ca="1" si="12"/>
        <v>1</v>
      </c>
      <c r="AN2629" s="26">
        <f t="shared" ca="1" si="13"/>
        <v>1</v>
      </c>
      <c r="AO2629" s="25">
        <f t="shared" si="20"/>
        <v>0</v>
      </c>
      <c r="AP2629" s="26">
        <f t="shared" si="21"/>
        <v>0</v>
      </c>
      <c r="AQ2629" s="25">
        <f t="shared" si="22"/>
        <v>0</v>
      </c>
      <c r="AR2629" s="26">
        <f t="shared" si="23"/>
        <v>1</v>
      </c>
      <c r="AU2629">
        <f t="shared" si="121"/>
        <v>15225.000725</v>
      </c>
      <c r="AY2629">
        <v>609</v>
      </c>
      <c r="AZ2629">
        <v>675</v>
      </c>
      <c r="BA2629">
        <f t="shared" si="107"/>
        <v>6750</v>
      </c>
      <c r="BL2629" s="90">
        <v>2.7</v>
      </c>
      <c r="BM2629">
        <f t="shared" si="108"/>
        <v>27</v>
      </c>
    </row>
    <row r="2630" spans="1:65" x14ac:dyDescent="0.2">
      <c r="A2630" s="96">
        <v>41886</v>
      </c>
      <c r="B2630" s="13">
        <v>13.55</v>
      </c>
      <c r="C2630" s="14">
        <v>14.45</v>
      </c>
      <c r="D2630" s="31">
        <f t="shared" si="14"/>
        <v>314.09865335235185</v>
      </c>
      <c r="E2630" s="31">
        <f t="shared" si="15"/>
        <v>328.85297055675125</v>
      </c>
      <c r="F2630" s="16">
        <f t="shared" si="0"/>
        <v>642.95162390910309</v>
      </c>
      <c r="G2630" s="16">
        <f t="shared" si="1"/>
        <v>14.010326504351312</v>
      </c>
      <c r="H2630" s="17">
        <f t="shared" si="2"/>
        <v>6.2283737024221408E-2</v>
      </c>
      <c r="I2630">
        <v>12.64</v>
      </c>
      <c r="J2630" s="32">
        <f t="shared" si="16"/>
        <v>0.99991811072974413</v>
      </c>
      <c r="K2630" s="72">
        <f t="shared" ca="1" si="83"/>
        <v>111.28620614800634</v>
      </c>
      <c r="L2630" s="16">
        <v>112.040001</v>
      </c>
      <c r="M2630" s="21">
        <f t="shared" ca="1" si="84"/>
        <v>-6.7279082940534833E-3</v>
      </c>
      <c r="N2630" s="72"/>
      <c r="O2630" s="56"/>
      <c r="P2630" s="21"/>
      <c r="Q2630" s="33">
        <f t="shared" si="17"/>
        <v>1.0000818892702559</v>
      </c>
      <c r="R2630" s="5">
        <f t="shared" ca="1" si="109"/>
        <v>44.80989635232941</v>
      </c>
      <c r="S2630" s="16">
        <v>43.490001999999997</v>
      </c>
      <c r="T2630" s="75">
        <f t="shared" ca="1" si="110"/>
        <v>3.0349374376423655E-2</v>
      </c>
      <c r="U2630" s="5">
        <f t="shared" ca="1" si="122"/>
        <v>85.149500801860398</v>
      </c>
      <c r="V2630" s="76">
        <v>85.29</v>
      </c>
      <c r="W2630" s="36">
        <f t="shared" ca="1" si="123"/>
        <v>-1.6473115035714383E-3</v>
      </c>
      <c r="X2630" s="32">
        <f t="shared" si="18"/>
        <v>0.99983622145948814</v>
      </c>
      <c r="Y2630" s="72">
        <f t="shared" ca="1" si="124"/>
        <v>3085.2799000589871</v>
      </c>
      <c r="Z2630" s="90">
        <v>3053.750145</v>
      </c>
      <c r="AA2630" s="89">
        <f t="shared" ca="1" si="125"/>
        <v>1.0324929533155084E-2</v>
      </c>
      <c r="AB2630" s="72"/>
      <c r="AC2630" s="90"/>
      <c r="AD2630" s="36"/>
      <c r="AE2630">
        <f t="shared" si="160"/>
        <v>9</v>
      </c>
      <c r="AH2630" s="25" t="str">
        <f t="shared" ca="1" si="7"/>
        <v>-</v>
      </c>
      <c r="AI2630" s="15">
        <f t="shared" ca="1" si="8"/>
        <v>14.245614426930759</v>
      </c>
      <c r="AJ2630" s="15">
        <f t="shared" ca="1" si="9"/>
        <v>14.002143476673353</v>
      </c>
      <c r="AK2630" s="17">
        <f t="shared" ca="1" si="10"/>
        <v>6.0889393258856728E-2</v>
      </c>
      <c r="AL2630" s="17">
        <f t="shared" ca="1" si="11"/>
        <v>6.0836683924354804E-2</v>
      </c>
      <c r="AM2630" s="26">
        <f t="shared" ca="1" si="12"/>
        <v>1</v>
      </c>
      <c r="AN2630" s="26">
        <f t="shared" ca="1" si="13"/>
        <v>1</v>
      </c>
      <c r="AO2630" s="25">
        <f t="shared" si="20"/>
        <v>0</v>
      </c>
      <c r="AP2630" s="26">
        <f t="shared" si="21"/>
        <v>0</v>
      </c>
      <c r="AQ2630" s="25">
        <f t="shared" si="22"/>
        <v>0</v>
      </c>
      <c r="AR2630" s="26">
        <f t="shared" si="23"/>
        <v>1</v>
      </c>
      <c r="AU2630">
        <f t="shared" si="121"/>
        <v>15268.750725</v>
      </c>
      <c r="AY2630">
        <v>610.75</v>
      </c>
      <c r="AZ2630">
        <v>677.5</v>
      </c>
      <c r="BA2630">
        <f t="shared" si="107"/>
        <v>6775</v>
      </c>
      <c r="BL2630" s="90">
        <v>2.71</v>
      </c>
      <c r="BM2630">
        <f t="shared" si="108"/>
        <v>27.1</v>
      </c>
    </row>
    <row r="2631" spans="1:65" x14ac:dyDescent="0.2">
      <c r="A2631" s="96">
        <v>41887</v>
      </c>
      <c r="B2631" s="13">
        <v>13.2</v>
      </c>
      <c r="C2631" s="14">
        <v>14.2</v>
      </c>
      <c r="D2631" s="31">
        <f t="shared" si="14"/>
        <v>279.19880297986833</v>
      </c>
      <c r="E2631" s="31">
        <f t="shared" si="15"/>
        <v>361.57912782645036</v>
      </c>
      <c r="F2631" s="16">
        <f t="shared" si="0"/>
        <v>640.77793080631864</v>
      </c>
      <c r="G2631" s="16">
        <f t="shared" si="1"/>
        <v>13.764281493545603</v>
      </c>
      <c r="H2631" s="17">
        <f t="shared" si="2"/>
        <v>7.0422535211267623E-2</v>
      </c>
      <c r="I2631" s="16">
        <v>12.09</v>
      </c>
      <c r="J2631" s="32">
        <f t="shared" si="16"/>
        <v>0.97911687912388479</v>
      </c>
      <c r="K2631" s="72">
        <f t="shared" ca="1" si="83"/>
        <v>108.95776068249859</v>
      </c>
      <c r="L2631" s="16">
        <v>109.800003</v>
      </c>
      <c r="M2631" s="21">
        <f t="shared" ca="1" si="84"/>
        <v>-7.6706948496296119E-3</v>
      </c>
      <c r="N2631" s="72"/>
      <c r="O2631" s="56"/>
      <c r="P2631" s="21"/>
      <c r="Q2631" s="33">
        <f t="shared" si="17"/>
        <v>1.0208831208761151</v>
      </c>
      <c r="R2631" s="5">
        <f t="shared" ca="1" si="109"/>
        <v>45.743761129986176</v>
      </c>
      <c r="S2631" s="16">
        <v>44.380001</v>
      </c>
      <c r="T2631" s="75">
        <f t="shared" ca="1" si="110"/>
        <v>3.0729159514579003E-2</v>
      </c>
      <c r="U2631" s="5">
        <f t="shared" ca="1" si="122"/>
        <v>86.924712112575548</v>
      </c>
      <c r="V2631" s="76">
        <v>87.01</v>
      </c>
      <c r="W2631" s="36">
        <f t="shared" ca="1" si="123"/>
        <v>-9.8020787753656693E-4</v>
      </c>
      <c r="X2631" s="32">
        <f t="shared" si="18"/>
        <v>0.95823375824776968</v>
      </c>
      <c r="Y2631" s="72">
        <f t="shared" ca="1" si="124"/>
        <v>2956.2247826686103</v>
      </c>
      <c r="Z2631" s="90">
        <v>2927.5001390000002</v>
      </c>
      <c r="AA2631" s="89">
        <f t="shared" ca="1" si="125"/>
        <v>9.8120042031567736E-3</v>
      </c>
      <c r="AB2631" s="72"/>
      <c r="AC2631" s="90"/>
      <c r="AD2631" s="36"/>
      <c r="AE2631">
        <f t="shared" si="160"/>
        <v>8</v>
      </c>
      <c r="AH2631" s="25" t="str">
        <f t="shared" ca="1" si="7"/>
        <v>-</v>
      </c>
      <c r="AI2631" s="15">
        <f t="shared" ca="1" si="8"/>
        <v>14.126820250198447</v>
      </c>
      <c r="AJ2631" s="15">
        <f t="shared" ca="1" si="9"/>
        <v>14.028500924134431</v>
      </c>
      <c r="AK2631" s="17">
        <f t="shared" ca="1" si="10"/>
        <v>6.224585962336443E-2</v>
      </c>
      <c r="AL2631" s="17">
        <f t="shared" ca="1" si="11"/>
        <v>6.1548856263947918E-2</v>
      </c>
      <c r="AM2631" s="26">
        <f t="shared" ca="1" si="12"/>
        <v>1</v>
      </c>
      <c r="AN2631" s="26">
        <f t="shared" ca="1" si="13"/>
        <v>1</v>
      </c>
      <c r="AO2631" s="25">
        <f t="shared" si="20"/>
        <v>0</v>
      </c>
      <c r="AP2631" s="26">
        <f t="shared" si="21"/>
        <v>0</v>
      </c>
      <c r="AQ2631" s="25">
        <f t="shared" si="22"/>
        <v>0</v>
      </c>
      <c r="AR2631" s="26">
        <f t="shared" si="23"/>
        <v>1</v>
      </c>
      <c r="AU2631">
        <f t="shared" si="121"/>
        <v>14637.500695000001</v>
      </c>
      <c r="AY2631">
        <v>585.5</v>
      </c>
      <c r="AZ2631">
        <v>655.00000000000011</v>
      </c>
      <c r="BA2631">
        <f t="shared" si="107"/>
        <v>6550.0000000000009</v>
      </c>
      <c r="BL2631" s="90">
        <v>2.62</v>
      </c>
      <c r="BM2631">
        <f t="shared" si="108"/>
        <v>26.200000000000003</v>
      </c>
    </row>
    <row r="2632" spans="1:65" x14ac:dyDescent="0.2">
      <c r="A2632" s="96">
        <v>41890</v>
      </c>
      <c r="B2632" s="45">
        <v>13.35</v>
      </c>
      <c r="C2632" s="54">
        <v>14.25</v>
      </c>
      <c r="D2632" s="31">
        <f t="shared" si="14"/>
        <v>244.29895260738479</v>
      </c>
      <c r="E2632" s="31">
        <f t="shared" si="15"/>
        <v>394.02124225720968</v>
      </c>
      <c r="F2632" s="31">
        <f t="shared" si="0"/>
        <v>638.32019486459444</v>
      </c>
      <c r="G2632" s="31">
        <f t="shared" si="1"/>
        <v>13.905550522895037</v>
      </c>
      <c r="H2632" s="55">
        <f t="shared" si="2"/>
        <v>6.315789473684208E-2</v>
      </c>
      <c r="I2632" s="31">
        <v>12.66</v>
      </c>
      <c r="J2632" s="67">
        <f t="shared" si="16"/>
        <v>1.0063885348352073</v>
      </c>
      <c r="K2632" s="72">
        <f t="shared" ca="1" si="83"/>
        <v>109.64937076480349</v>
      </c>
      <c r="L2632" s="31">
        <v>110.040001</v>
      </c>
      <c r="M2632" s="21">
        <f t="shared" ca="1" si="84"/>
        <v>-3.5498930538587596E-3</v>
      </c>
      <c r="N2632" s="72"/>
      <c r="O2632" s="56"/>
      <c r="P2632" s="21"/>
      <c r="Q2632" s="69">
        <f t="shared" si="17"/>
        <v>0.99361146516479271</v>
      </c>
      <c r="R2632" s="5">
        <f t="shared" ca="1" si="109"/>
        <v>45.449632067739095</v>
      </c>
      <c r="S2632" s="31">
        <v>44.279998999999997</v>
      </c>
      <c r="T2632" s="89">
        <f t="shared" ca="1" si="110"/>
        <v>2.6414478187750164E-2</v>
      </c>
      <c r="U2632" s="5">
        <f t="shared" ca="1" si="122"/>
        <v>86.366433667691879</v>
      </c>
      <c r="V2632" s="98">
        <v>86.84</v>
      </c>
      <c r="W2632" s="87">
        <f t="shared" ca="1" si="123"/>
        <v>-5.453320270706173E-3</v>
      </c>
      <c r="X2632" s="67">
        <f t="shared" si="18"/>
        <v>1.0127770696704146</v>
      </c>
      <c r="Y2632" s="72">
        <f t="shared" ca="1" si="124"/>
        <v>2993.7996283859907</v>
      </c>
      <c r="Z2632" s="90">
        <v>2943.7501400000001</v>
      </c>
      <c r="AA2632" s="89">
        <f t="shared" ca="1" si="125"/>
        <v>1.700194853697419E-2</v>
      </c>
      <c r="AB2632" s="72"/>
      <c r="AC2632" s="90"/>
      <c r="AD2632" s="87"/>
      <c r="AE2632" s="1">
        <f t="shared" si="160"/>
        <v>7</v>
      </c>
      <c r="AH2632" s="25" t="str">
        <f t="shared" ca="1" si="7"/>
        <v>-</v>
      </c>
      <c r="AI2632" s="15">
        <f t="shared" ca="1" si="8"/>
        <v>13.996132179860115</v>
      </c>
      <c r="AJ2632" s="15">
        <f t="shared" ca="1" si="9"/>
        <v>14.043949539398582</v>
      </c>
      <c r="AK2632" s="17">
        <f t="shared" ca="1" si="10"/>
        <v>6.2968253844210662E-2</v>
      </c>
      <c r="AL2632" s="17">
        <f t="shared" ca="1" si="11"/>
        <v>6.122464195118759E-2</v>
      </c>
      <c r="AM2632" s="26">
        <f t="shared" ca="1" si="12"/>
        <v>0</v>
      </c>
      <c r="AN2632" s="26">
        <f t="shared" ca="1" si="13"/>
        <v>1</v>
      </c>
      <c r="AO2632" s="25">
        <f t="shared" si="20"/>
        <v>0</v>
      </c>
      <c r="AP2632" s="26">
        <f t="shared" si="21"/>
        <v>0</v>
      </c>
      <c r="AQ2632" s="25">
        <f t="shared" si="22"/>
        <v>0</v>
      </c>
      <c r="AR2632" s="26">
        <f t="shared" si="23"/>
        <v>1</v>
      </c>
      <c r="AU2632">
        <f t="shared" si="121"/>
        <v>14718.750700000001</v>
      </c>
      <c r="AY2632">
        <v>588.75</v>
      </c>
      <c r="AZ2632">
        <v>657.49999999999989</v>
      </c>
      <c r="BA2632">
        <f t="shared" si="107"/>
        <v>6574.9999999999991</v>
      </c>
      <c r="BL2632" s="90">
        <v>2.63</v>
      </c>
      <c r="BM2632">
        <f t="shared" si="108"/>
        <v>26.299999999999997</v>
      </c>
    </row>
    <row r="2633" spans="1:65" x14ac:dyDescent="0.2">
      <c r="A2633" s="96">
        <v>41891</v>
      </c>
      <c r="B2633" s="13">
        <v>13.85</v>
      </c>
      <c r="C2633" s="14">
        <v>14.55</v>
      </c>
      <c r="D2633" s="31">
        <f t="shared" si="14"/>
        <v>209.39910223490125</v>
      </c>
      <c r="E2633" s="31">
        <f t="shared" si="15"/>
        <v>426.71689155353636</v>
      </c>
      <c r="F2633" s="16">
        <f t="shared" si="0"/>
        <v>636.11599378843766</v>
      </c>
      <c r="G2633" s="16">
        <f t="shared" si="1"/>
        <v>14.319571315615777</v>
      </c>
      <c r="H2633" s="17">
        <f t="shared" si="2"/>
        <v>4.8109965635738883E-2</v>
      </c>
      <c r="I2633" s="31">
        <v>13.5</v>
      </c>
      <c r="J2633" s="32">
        <f t="shared" si="16"/>
        <v>1.0262178390803876</v>
      </c>
      <c r="K2633" s="72">
        <f t="shared" ca="1" si="83"/>
        <v>112.51955293905289</v>
      </c>
      <c r="L2633" s="16">
        <v>112.91999800000001</v>
      </c>
      <c r="M2633" s="21">
        <f t="shared" ca="1" si="84"/>
        <v>-3.5462722993239923E-3</v>
      </c>
      <c r="N2633" s="72"/>
      <c r="O2633" s="56"/>
      <c r="P2633" s="21"/>
      <c r="Q2633" s="33">
        <f t="shared" si="17"/>
        <v>0.97378216091961245</v>
      </c>
      <c r="R2633" s="5">
        <f t="shared" ca="1" si="109"/>
        <v>44.256197196147895</v>
      </c>
      <c r="S2633" s="16">
        <v>43.080002</v>
      </c>
      <c r="T2633" s="75">
        <f t="shared" ca="1" si="110"/>
        <v>2.7302579887250104E-2</v>
      </c>
      <c r="U2633" s="5">
        <f t="shared" ca="1" si="122"/>
        <v>84.099213136268006</v>
      </c>
      <c r="V2633" s="76">
        <v>84.46</v>
      </c>
      <c r="W2633" s="36">
        <f t="shared" ca="1" si="123"/>
        <v>-4.2716891277763229E-3</v>
      </c>
      <c r="X2633" s="32">
        <f t="shared" si="18"/>
        <v>1.0524356781607751</v>
      </c>
      <c r="Y2633" s="72">
        <f t="shared" ca="1" si="124"/>
        <v>3150.5741793827083</v>
      </c>
      <c r="Z2633" s="90">
        <v>3095.0001470000002</v>
      </c>
      <c r="AA2633" s="89">
        <f t="shared" ca="1" si="125"/>
        <v>1.7956067768389698E-2</v>
      </c>
      <c r="AB2633" s="72"/>
      <c r="AC2633" s="90"/>
      <c r="AD2633" s="36"/>
      <c r="AE2633">
        <f t="shared" si="160"/>
        <v>6</v>
      </c>
      <c r="AH2633" s="25" t="str">
        <f t="shared" ca="1" si="7"/>
        <v>-</v>
      </c>
      <c r="AI2633" s="15">
        <f t="shared" ca="1" si="8"/>
        <v>13.91131468809485</v>
      </c>
      <c r="AJ2633" s="15">
        <f t="shared" ca="1" si="9"/>
        <v>14.073497062157422</v>
      </c>
      <c r="AK2633" s="17">
        <f t="shared" ca="1" si="10"/>
        <v>6.2395516158070909E-2</v>
      </c>
      <c r="AL2633" s="17">
        <f t="shared" ca="1" si="11"/>
        <v>6.1308852932917671E-2</v>
      </c>
      <c r="AM2633" s="26">
        <f t="shared" ca="1" si="12"/>
        <v>0</v>
      </c>
      <c r="AN2633" s="26">
        <f t="shared" ca="1" si="13"/>
        <v>1</v>
      </c>
      <c r="AO2633" s="25">
        <f t="shared" si="20"/>
        <v>0</v>
      </c>
      <c r="AP2633" s="26">
        <f t="shared" si="21"/>
        <v>0</v>
      </c>
      <c r="AQ2633" s="25">
        <f t="shared" si="22"/>
        <v>0</v>
      </c>
      <c r="AR2633" s="26">
        <f t="shared" si="23"/>
        <v>1</v>
      </c>
      <c r="AU2633">
        <f t="shared" si="121"/>
        <v>15475.000735000001</v>
      </c>
      <c r="AY2633">
        <v>619</v>
      </c>
      <c r="AZ2633">
        <v>685</v>
      </c>
      <c r="BA2633">
        <f t="shared" si="107"/>
        <v>6850</v>
      </c>
      <c r="BL2633" s="90">
        <v>2.74</v>
      </c>
      <c r="BM2633">
        <f t="shared" si="108"/>
        <v>27.400000000000002</v>
      </c>
    </row>
    <row r="2634" spans="1:65" x14ac:dyDescent="0.2">
      <c r="A2634" s="96">
        <v>41892</v>
      </c>
      <c r="B2634" s="45">
        <v>13.7</v>
      </c>
      <c r="C2634" s="54">
        <v>14.5</v>
      </c>
      <c r="D2634" s="31">
        <f t="shared" si="14"/>
        <v>174.49925186241771</v>
      </c>
      <c r="E2634" s="31">
        <f t="shared" si="15"/>
        <v>459.93771132390731</v>
      </c>
      <c r="F2634" s="31">
        <f t="shared" si="0"/>
        <v>634.43696318632499</v>
      </c>
      <c r="G2634" s="31">
        <f t="shared" si="1"/>
        <v>14.279963322457087</v>
      </c>
      <c r="H2634" s="55">
        <f t="shared" si="2"/>
        <v>5.5172413793103448E-2</v>
      </c>
      <c r="I2634" s="31">
        <v>12.88</v>
      </c>
      <c r="J2634" s="67">
        <f t="shared" si="16"/>
        <v>0.99460179293493212</v>
      </c>
      <c r="K2634" s="72">
        <f t="shared" ca="1" si="83"/>
        <v>111.90758665934716</v>
      </c>
      <c r="L2634" s="31">
        <v>112.279999</v>
      </c>
      <c r="M2634" s="21">
        <f t="shared" ca="1" si="84"/>
        <v>-3.3168181685933524E-3</v>
      </c>
      <c r="N2634" s="72"/>
      <c r="O2634" s="56"/>
      <c r="P2634" s="21"/>
      <c r="Q2634" s="69">
        <f t="shared" si="17"/>
        <v>1.005398207065068</v>
      </c>
      <c r="R2634" s="5">
        <f t="shared" ca="1" si="109"/>
        <v>44.493247705124944</v>
      </c>
      <c r="S2634" s="31">
        <v>43.369999</v>
      </c>
      <c r="T2634" s="89">
        <f t="shared" ca="1" si="110"/>
        <v>2.589920984607225E-2</v>
      </c>
      <c r="U2634" s="5">
        <f t="shared" ca="1" si="122"/>
        <v>84.550303387410565</v>
      </c>
      <c r="V2634" s="90">
        <v>85.05</v>
      </c>
      <c r="W2634" s="87">
        <f t="shared" ca="1" si="123"/>
        <v>-5.8753276024624546E-3</v>
      </c>
      <c r="X2634" s="67">
        <f t="shared" si="18"/>
        <v>0.98920358586986423</v>
      </c>
      <c r="Y2634" s="72">
        <f t="shared" ca="1" si="124"/>
        <v>3116.3541652736676</v>
      </c>
      <c r="Z2634" s="90">
        <v>3058.750145</v>
      </c>
      <c r="AA2634" s="89">
        <f t="shared" ca="1" si="125"/>
        <v>1.8832535363449122E-2</v>
      </c>
      <c r="AB2634" s="72"/>
      <c r="AC2634" s="90"/>
      <c r="AD2634" s="87"/>
      <c r="AE2634" s="1">
        <f t="shared" si="160"/>
        <v>5</v>
      </c>
      <c r="AH2634" s="25" t="str">
        <f t="shared" ca="1" si="7"/>
        <v>-</v>
      </c>
      <c r="AI2634" s="15">
        <f t="shared" ca="1" si="8"/>
        <v>13.869585977812763</v>
      </c>
      <c r="AJ2634" s="15">
        <f t="shared" ca="1" si="9"/>
        <v>14.112719036644696</v>
      </c>
      <c r="AK2634" s="17">
        <f t="shared" ca="1" si="10"/>
        <v>6.1352010607092132E-2</v>
      </c>
      <c r="AL2634" s="17">
        <f t="shared" ca="1" si="11"/>
        <v>6.0792576556180665E-2</v>
      </c>
      <c r="AM2634" s="26">
        <f t="shared" ca="1" si="12"/>
        <v>0</v>
      </c>
      <c r="AN2634" s="26">
        <f t="shared" ca="1" si="13"/>
        <v>1</v>
      </c>
      <c r="AO2634" s="25">
        <f t="shared" si="20"/>
        <v>0</v>
      </c>
      <c r="AP2634" s="26">
        <f t="shared" si="21"/>
        <v>0</v>
      </c>
      <c r="AQ2634" s="25">
        <f t="shared" si="22"/>
        <v>0</v>
      </c>
      <c r="AR2634" s="26">
        <f t="shared" si="23"/>
        <v>1</v>
      </c>
      <c r="AU2634">
        <f t="shared" si="121"/>
        <v>15293.750725</v>
      </c>
      <c r="AY2634">
        <v>611.75</v>
      </c>
      <c r="AZ2634">
        <v>680.00000000000011</v>
      </c>
      <c r="BA2634">
        <f t="shared" si="107"/>
        <v>6800.0000000000009</v>
      </c>
      <c r="BL2634" s="90">
        <v>2.72</v>
      </c>
      <c r="BM2634">
        <f t="shared" si="108"/>
        <v>27.200000000000003</v>
      </c>
    </row>
    <row r="2635" spans="1:65" x14ac:dyDescent="0.2">
      <c r="A2635" s="96">
        <v>41893</v>
      </c>
      <c r="B2635" s="13">
        <v>13.55</v>
      </c>
      <c r="C2635" s="14">
        <v>14.5</v>
      </c>
      <c r="D2635" s="31">
        <f t="shared" si="14"/>
        <v>139.59940148993417</v>
      </c>
      <c r="E2635" s="31">
        <f t="shared" si="15"/>
        <v>492.91205271032277</v>
      </c>
      <c r="F2635" s="16">
        <f t="shared" si="0"/>
        <v>632.51145420025694</v>
      </c>
      <c r="G2635" s="16">
        <f t="shared" si="1"/>
        <v>14.290328806640947</v>
      </c>
      <c r="H2635" s="17">
        <f t="shared" si="2"/>
        <v>6.5517241379310254E-2</v>
      </c>
      <c r="I2635" s="16">
        <v>12.8</v>
      </c>
      <c r="J2635" s="32">
        <f t="shared" si="16"/>
        <v>0.99768868442543313</v>
      </c>
      <c r="K2635" s="72">
        <f t="shared" ca="1" si="83"/>
        <v>111.64438120811369</v>
      </c>
      <c r="L2635" s="16">
        <v>112</v>
      </c>
      <c r="M2635" s="21">
        <f t="shared" ca="1" si="84"/>
        <v>-3.1751677846992366E-3</v>
      </c>
      <c r="N2635" s="72"/>
      <c r="O2635" s="56"/>
      <c r="P2635" s="21"/>
      <c r="Q2635" s="33">
        <f t="shared" si="17"/>
        <v>1.0023113155745669</v>
      </c>
      <c r="R2635" s="5">
        <f t="shared" ca="1" si="109"/>
        <v>44.594227827234292</v>
      </c>
      <c r="S2635" s="16">
        <v>43.490001999999997</v>
      </c>
      <c r="T2635" s="75">
        <f t="shared" ca="1" si="110"/>
        <v>2.5390337467317083E-2</v>
      </c>
      <c r="U2635" s="5">
        <f t="shared" ca="1" si="122"/>
        <v>84.742824513818107</v>
      </c>
      <c r="V2635" s="85">
        <v>85.29</v>
      </c>
      <c r="W2635" s="36">
        <f t="shared" ca="1" si="123"/>
        <v>-6.4154705848505026E-3</v>
      </c>
      <c r="X2635" s="32">
        <f t="shared" si="18"/>
        <v>0.99537736885086625</v>
      </c>
      <c r="Y2635" s="72">
        <f t="shared" ca="1" si="124"/>
        <v>3101.7442605036749</v>
      </c>
      <c r="Z2635" s="90">
        <v>3040.0001440000001</v>
      </c>
      <c r="AA2635" s="89">
        <f t="shared" ca="1" si="125"/>
        <v>2.031056367728739E-2</v>
      </c>
      <c r="AB2635" s="72"/>
      <c r="AC2635" s="90"/>
      <c r="AD2635" s="36"/>
      <c r="AE2635">
        <f t="shared" si="160"/>
        <v>4</v>
      </c>
      <c r="AH2635" s="25" t="str">
        <f t="shared" ca="1" si="7"/>
        <v>-</v>
      </c>
      <c r="AI2635" s="15">
        <f t="shared" ca="1" si="8"/>
        <v>13.834523822442677</v>
      </c>
      <c r="AJ2635" s="15">
        <f t="shared" ca="1" si="9"/>
        <v>14.145282844449941</v>
      </c>
      <c r="AK2635" s="17">
        <f t="shared" ca="1" si="10"/>
        <v>6.0777297963413947E-2</v>
      </c>
      <c r="AL2635" s="17">
        <f t="shared" ca="1" si="11"/>
        <v>5.8868885623869036E-2</v>
      </c>
      <c r="AM2635" s="26">
        <f t="shared" ca="1" si="12"/>
        <v>0</v>
      </c>
      <c r="AN2635" s="26">
        <f t="shared" ca="1" si="13"/>
        <v>1</v>
      </c>
      <c r="AO2635" s="25">
        <f t="shared" si="20"/>
        <v>0</v>
      </c>
      <c r="AP2635" s="26">
        <f t="shared" si="21"/>
        <v>0</v>
      </c>
      <c r="AQ2635" s="25">
        <f t="shared" si="22"/>
        <v>0</v>
      </c>
      <c r="AR2635" s="26">
        <f t="shared" si="23"/>
        <v>1</v>
      </c>
      <c r="AU2635">
        <f t="shared" si="121"/>
        <v>15200.00072</v>
      </c>
      <c r="AY2635">
        <v>608</v>
      </c>
      <c r="AZ2635">
        <v>677.5</v>
      </c>
      <c r="BA2635">
        <f t="shared" si="107"/>
        <v>6775</v>
      </c>
      <c r="BL2635" s="90">
        <v>2.71</v>
      </c>
      <c r="BM2635">
        <f t="shared" si="108"/>
        <v>27.1</v>
      </c>
    </row>
    <row r="2636" spans="1:65" x14ac:dyDescent="0.2">
      <c r="A2636" s="96">
        <v>41894</v>
      </c>
      <c r="B2636" s="13">
        <v>14.05</v>
      </c>
      <c r="C2636" s="14">
        <v>14.8</v>
      </c>
      <c r="D2636" s="31">
        <f t="shared" si="14"/>
        <v>104.69955111745062</v>
      </c>
      <c r="E2636" s="31">
        <f t="shared" si="15"/>
        <v>525.52536116185047</v>
      </c>
      <c r="F2636" s="16">
        <f t="shared" si="0"/>
        <v>630.22491227930107</v>
      </c>
      <c r="G2636" s="16">
        <f t="shared" si="1"/>
        <v>14.675402159121113</v>
      </c>
      <c r="H2636" s="17">
        <f t="shared" si="2"/>
        <v>5.0675675675675658E-2</v>
      </c>
      <c r="I2636" s="16">
        <v>13.31</v>
      </c>
      <c r="J2636" s="32">
        <f t="shared" si="16"/>
        <v>1.0232339980569205</v>
      </c>
      <c r="K2636" s="72">
        <f t="shared" ca="1" si="83"/>
        <v>114.23366927650369</v>
      </c>
      <c r="L2636" s="16">
        <v>114.480003</v>
      </c>
      <c r="M2636" s="21">
        <f t="shared" ca="1" si="84"/>
        <v>-2.1517620286602051E-3</v>
      </c>
      <c r="N2636" s="72"/>
      <c r="O2636" s="56"/>
      <c r="P2636" s="21"/>
      <c r="Q2636" s="33">
        <f t="shared" si="17"/>
        <v>0.97676600194307939</v>
      </c>
      <c r="R2636" s="5">
        <f t="shared" ca="1" si="109"/>
        <v>43.556311050321057</v>
      </c>
      <c r="S2636" s="16">
        <v>42.5</v>
      </c>
      <c r="T2636" s="75">
        <f t="shared" ca="1" si="110"/>
        <v>2.4854377654613097E-2</v>
      </c>
      <c r="U2636" s="5">
        <f t="shared" ca="1" si="122"/>
        <v>82.771076093052656</v>
      </c>
      <c r="V2636" s="85">
        <v>83.43</v>
      </c>
      <c r="W2636" s="36">
        <f t="shared" ca="1" si="123"/>
        <v>-7.8979252900317713E-3</v>
      </c>
      <c r="X2636" s="32">
        <f t="shared" si="18"/>
        <v>1.0464679961138412</v>
      </c>
      <c r="Y2636" s="72">
        <f t="shared" ca="1" si="124"/>
        <v>3245.6624794811669</v>
      </c>
      <c r="Z2636" s="90">
        <v>3177.5001510000002</v>
      </c>
      <c r="AA2636" s="89">
        <f t="shared" ca="1" si="125"/>
        <v>2.1451557904636175E-2</v>
      </c>
      <c r="AB2636" s="72"/>
      <c r="AC2636" s="90"/>
      <c r="AD2636" s="36"/>
      <c r="AE2636">
        <f t="shared" si="160"/>
        <v>3</v>
      </c>
      <c r="AG2636" s="1"/>
      <c r="AH2636" s="25" t="str">
        <f t="shared" ca="1" si="7"/>
        <v>-</v>
      </c>
      <c r="AI2636" s="15">
        <f t="shared" ca="1" si="8"/>
        <v>13.855971825870188</v>
      </c>
      <c r="AJ2636" s="15">
        <f t="shared" ca="1" si="9"/>
        <v>14.193463384916308</v>
      </c>
      <c r="AK2636" s="17">
        <f t="shared" ca="1" si="10"/>
        <v>5.8842621071989655E-2</v>
      </c>
      <c r="AL2636" s="17">
        <f t="shared" ca="1" si="11"/>
        <v>5.8955129438105811E-2</v>
      </c>
      <c r="AM2636" s="26">
        <f t="shared" ca="1" si="12"/>
        <v>0</v>
      </c>
      <c r="AN2636" s="26">
        <f t="shared" ca="1" si="13"/>
        <v>0</v>
      </c>
      <c r="AO2636" s="25">
        <f t="shared" si="20"/>
        <v>0</v>
      </c>
      <c r="AP2636" s="26">
        <f t="shared" si="21"/>
        <v>0</v>
      </c>
      <c r="AQ2636" s="25">
        <f t="shared" si="22"/>
        <v>0</v>
      </c>
      <c r="AR2636" s="26">
        <f t="shared" si="23"/>
        <v>1</v>
      </c>
      <c r="AU2636">
        <f t="shared" si="121"/>
        <v>15887.500755000001</v>
      </c>
      <c r="AY2636">
        <v>635.5</v>
      </c>
      <c r="AZ2636">
        <v>705</v>
      </c>
      <c r="BA2636">
        <f t="shared" si="107"/>
        <v>7050</v>
      </c>
      <c r="BL2636" s="90">
        <v>2.82</v>
      </c>
      <c r="BM2636">
        <f t="shared" si="108"/>
        <v>28.2</v>
      </c>
    </row>
    <row r="2637" spans="1:65" x14ac:dyDescent="0.2">
      <c r="A2637" s="96">
        <v>41897</v>
      </c>
      <c r="B2637" s="13">
        <v>14.4</v>
      </c>
      <c r="C2637" s="14">
        <v>15.2</v>
      </c>
      <c r="D2637" s="31">
        <f t="shared" si="14"/>
        <v>69.799700744967083</v>
      </c>
      <c r="E2637" s="31">
        <f t="shared" si="15"/>
        <v>558.65663803572841</v>
      </c>
      <c r="F2637" s="16">
        <f t="shared" si="0"/>
        <v>628.45633878069543</v>
      </c>
      <c r="G2637" s="16">
        <f t="shared" si="1"/>
        <v>15.111147748617967</v>
      </c>
      <c r="H2637" s="17">
        <f t="shared" si="2"/>
        <v>5.2631578947368363E-2</v>
      </c>
      <c r="I2637" s="16">
        <v>14.12</v>
      </c>
      <c r="J2637" s="32">
        <f t="shared" si="16"/>
        <v>1.0268026600461988</v>
      </c>
      <c r="K2637" s="72">
        <f t="shared" ca="1" si="83"/>
        <v>117.29065358008077</v>
      </c>
      <c r="L2637" s="16">
        <v>117.44000200000001</v>
      </c>
      <c r="M2637" s="21">
        <f t="shared" ca="1" si="84"/>
        <v>-1.2716997392356582E-3</v>
      </c>
      <c r="N2637" s="72"/>
      <c r="O2637" s="56"/>
      <c r="P2637" s="21"/>
      <c r="Q2637" s="33">
        <f t="shared" si="17"/>
        <v>0.97319733995380109</v>
      </c>
      <c r="R2637" s="5">
        <f t="shared" ca="1" si="109"/>
        <v>42.387120187130186</v>
      </c>
      <c r="S2637" s="16">
        <v>41.419998</v>
      </c>
      <c r="T2637" s="75">
        <f t="shared" ca="1" si="110"/>
        <v>2.3349160642890103E-2</v>
      </c>
      <c r="U2637" s="5">
        <f t="shared" ca="1" si="122"/>
        <v>80.549833326011253</v>
      </c>
      <c r="V2637" s="85">
        <v>81.290000000000006</v>
      </c>
      <c r="W2637" s="36">
        <f t="shared" ca="1" si="123"/>
        <v>-9.1052610897866051E-3</v>
      </c>
      <c r="X2637" s="32">
        <f t="shared" si="18"/>
        <v>1.0536053200923978</v>
      </c>
      <c r="Y2637" s="72">
        <f t="shared" ca="1" si="124"/>
        <v>3419.4221979163171</v>
      </c>
      <c r="Z2637" s="90">
        <v>3332.5001579999998</v>
      </c>
      <c r="AA2637" s="89">
        <f t="shared" ca="1" si="125"/>
        <v>2.608313152143512E-2</v>
      </c>
      <c r="AB2637" s="72"/>
      <c r="AC2637" s="90"/>
      <c r="AD2637" s="36"/>
      <c r="AE2637">
        <f t="shared" si="160"/>
        <v>2</v>
      </c>
      <c r="AG2637" s="1"/>
      <c r="AH2637" s="25" t="str">
        <f t="shared" ca="1" si="7"/>
        <v>-</v>
      </c>
      <c r="AI2637" s="15">
        <f t="shared" ca="1" si="8"/>
        <v>13.921114915704106</v>
      </c>
      <c r="AJ2637" s="15">
        <f t="shared" ca="1" si="9"/>
        <v>14.227379216749236</v>
      </c>
      <c r="AK2637" s="17">
        <f t="shared" ca="1" si="10"/>
        <v>5.5877461694673114E-2</v>
      </c>
      <c r="AL2637" s="17">
        <f t="shared" ca="1" si="11"/>
        <v>5.8931882274259793E-2</v>
      </c>
      <c r="AM2637" s="26">
        <f t="shared" ca="1" si="12"/>
        <v>0</v>
      </c>
      <c r="AN2637" s="26">
        <f t="shared" ca="1" si="13"/>
        <v>0</v>
      </c>
      <c r="AO2637" s="25">
        <f t="shared" si="20"/>
        <v>0</v>
      </c>
      <c r="AP2637" s="26">
        <f t="shared" si="21"/>
        <v>0</v>
      </c>
      <c r="AQ2637" s="25">
        <f t="shared" si="22"/>
        <v>0</v>
      </c>
      <c r="AR2637" s="26">
        <f t="shared" si="23"/>
        <v>1</v>
      </c>
      <c r="AU2637">
        <f t="shared" si="121"/>
        <v>16662.500789999998</v>
      </c>
      <c r="AY2637">
        <v>666.5</v>
      </c>
      <c r="AZ2637">
        <v>742.50000000000011</v>
      </c>
      <c r="BA2637">
        <f t="shared" si="107"/>
        <v>7425.0000000000009</v>
      </c>
      <c r="BL2637" s="90">
        <v>2.97</v>
      </c>
      <c r="BM2637">
        <f t="shared" si="108"/>
        <v>29.700000000000003</v>
      </c>
    </row>
    <row r="2638" spans="1:65" x14ac:dyDescent="0.2">
      <c r="A2638" s="96">
        <v>41898</v>
      </c>
      <c r="B2638" s="45">
        <v>13.05</v>
      </c>
      <c r="C2638" s="54">
        <v>14.4</v>
      </c>
      <c r="D2638" s="31">
        <f t="shared" si="14"/>
        <v>34.899850372483542</v>
      </c>
      <c r="E2638" s="31">
        <f t="shared" si="15"/>
        <v>591.71965417808121</v>
      </c>
      <c r="F2638" s="31">
        <f t="shared" si="0"/>
        <v>626.61950455056478</v>
      </c>
      <c r="G2638" s="31">
        <f t="shared" si="1"/>
        <v>14.324811153083008</v>
      </c>
      <c r="H2638" s="55">
        <f t="shared" si="2"/>
        <v>9.375E-2</v>
      </c>
      <c r="I2638" s="31">
        <v>12.73</v>
      </c>
      <c r="J2638" s="67">
        <f t="shared" si="16"/>
        <v>0.9451924659828248</v>
      </c>
      <c r="K2638" s="72">
        <f t="shared" ca="1" si="83"/>
        <v>110.85772246262651</v>
      </c>
      <c r="L2638" s="31">
        <v>111.519997</v>
      </c>
      <c r="M2638" s="21">
        <f t="shared" ca="1" si="84"/>
        <v>-5.9386168865615332E-3</v>
      </c>
      <c r="N2638" s="72"/>
      <c r="O2638" s="56"/>
      <c r="P2638" s="21"/>
      <c r="Q2638" s="69">
        <f t="shared" si="17"/>
        <v>1.0548075340171752</v>
      </c>
      <c r="R2638" s="5">
        <f t="shared" ca="1" si="109"/>
        <v>44.708391148309914</v>
      </c>
      <c r="S2638" s="31">
        <v>43.450001</v>
      </c>
      <c r="T2638" s="89">
        <f t="shared" ca="1" si="110"/>
        <v>2.8961797913650542E-2</v>
      </c>
      <c r="U2638" s="5">
        <f t="shared" ca="1" si="122"/>
        <v>84.961662257196792</v>
      </c>
      <c r="V2638" s="90">
        <v>85.2</v>
      </c>
      <c r="W2638" s="87">
        <f t="shared" ca="1" si="123"/>
        <v>-2.7973913474555225E-3</v>
      </c>
      <c r="X2638" s="67">
        <f t="shared" si="18"/>
        <v>0.89038493196564961</v>
      </c>
      <c r="Y2638" s="72">
        <f t="shared" ca="1" si="124"/>
        <v>3044.4016262663154</v>
      </c>
      <c r="Z2638" s="90">
        <v>3010.0001430000002</v>
      </c>
      <c r="AA2638" s="89">
        <f t="shared" ca="1" si="125"/>
        <v>1.1429063665102674E-2</v>
      </c>
      <c r="AB2638" s="72"/>
      <c r="AC2638" s="90"/>
      <c r="AD2638" s="87"/>
      <c r="AE2638" s="1">
        <f t="shared" si="160"/>
        <v>1</v>
      </c>
      <c r="AG2638" s="1"/>
      <c r="AH2638" s="25" t="str">
        <f t="shared" ca="1" si="7"/>
        <v>-</v>
      </c>
      <c r="AI2638" s="15">
        <f t="shared" ca="1" si="8"/>
        <v>13.945187837479462</v>
      </c>
      <c r="AJ2638" s="15">
        <f t="shared" ca="1" si="9"/>
        <v>14.258391935365539</v>
      </c>
      <c r="AK2638" s="17">
        <f t="shared" ca="1" si="10"/>
        <v>6.0976145905199432E-2</v>
      </c>
      <c r="AL2638" s="17">
        <f t="shared" ca="1" si="11"/>
        <v>6.1501783590049264E-2</v>
      </c>
      <c r="AM2638" s="26">
        <f t="shared" ca="1" si="12"/>
        <v>0</v>
      </c>
      <c r="AN2638" s="26">
        <f t="shared" ca="1" si="13"/>
        <v>0</v>
      </c>
      <c r="AO2638" s="25">
        <f t="shared" si="20"/>
        <v>0</v>
      </c>
      <c r="AP2638" s="26">
        <f t="shared" si="21"/>
        <v>0</v>
      </c>
      <c r="AQ2638" s="25">
        <f t="shared" si="22"/>
        <v>0</v>
      </c>
      <c r="AR2638" s="26">
        <f t="shared" si="23"/>
        <v>1</v>
      </c>
      <c r="AU2638">
        <f t="shared" si="121"/>
        <v>15050.000715000002</v>
      </c>
      <c r="AY2638">
        <v>602</v>
      </c>
      <c r="AZ2638">
        <v>670</v>
      </c>
      <c r="BA2638">
        <f t="shared" si="107"/>
        <v>6700</v>
      </c>
      <c r="BL2638" s="90">
        <v>2.68</v>
      </c>
      <c r="BM2638">
        <f t="shared" si="108"/>
        <v>26.8</v>
      </c>
    </row>
    <row r="2639" spans="1:65" x14ac:dyDescent="0.2">
      <c r="A2639" s="97">
        <v>41899</v>
      </c>
      <c r="B2639" s="13">
        <v>14.25</v>
      </c>
      <c r="C2639" s="14">
        <v>14.95</v>
      </c>
      <c r="D2639" s="31">
        <f t="shared" si="14"/>
        <v>623.34764357814447</v>
      </c>
      <c r="E2639" s="31">
        <f t="shared" si="15"/>
        <v>0</v>
      </c>
      <c r="F2639" s="16">
        <f t="shared" si="0"/>
        <v>623.34764357814447</v>
      </c>
      <c r="G2639" s="16">
        <f t="shared" si="1"/>
        <v>14.25</v>
      </c>
      <c r="H2639" s="17">
        <f t="shared" si="2"/>
        <v>4.6822742474916357E-2</v>
      </c>
      <c r="I2639">
        <v>12.65</v>
      </c>
      <c r="J2639" s="32">
        <f t="shared" si="16"/>
        <v>0.98958333333333348</v>
      </c>
      <c r="K2639" s="72">
        <f t="shared" ca="1" si="83"/>
        <v>109.69848215067167</v>
      </c>
      <c r="L2639" s="16">
        <v>110.519997</v>
      </c>
      <c r="M2639" s="21">
        <f t="shared" ca="1" si="84"/>
        <v>-7.4331783534914309E-3</v>
      </c>
      <c r="N2639" s="72"/>
      <c r="O2639" s="56"/>
      <c r="P2639" s="21"/>
      <c r="Q2639" s="33">
        <f t="shared" si="17"/>
        <v>1.0104166666666665</v>
      </c>
      <c r="R2639" s="5">
        <f t="shared" ca="1" si="109"/>
        <v>45.17222166236413</v>
      </c>
      <c r="S2639" s="16">
        <v>43.84</v>
      </c>
      <c r="T2639" s="75">
        <f t="shared" ca="1" si="110"/>
        <v>3.038826784589705E-2</v>
      </c>
      <c r="U2639" s="5">
        <f t="shared" ca="1" si="122"/>
        <v>85.843740574101005</v>
      </c>
      <c r="V2639" s="76">
        <v>85.95</v>
      </c>
      <c r="W2639" s="36">
        <f t="shared" ca="1" si="123"/>
        <v>-1.236293495043601E-3</v>
      </c>
      <c r="X2639" s="32">
        <f t="shared" si="18"/>
        <v>0.97916666666666685</v>
      </c>
      <c r="Y2639" s="72">
        <f t="shared" ca="1" si="124"/>
        <v>2980.7804049858214</v>
      </c>
      <c r="Z2639" s="90">
        <v>2952.5001400000001</v>
      </c>
      <c r="AA2639" s="89">
        <f t="shared" ca="1" si="125"/>
        <v>9.5784127501586849E-3</v>
      </c>
      <c r="AB2639" s="72"/>
      <c r="AC2639" s="90"/>
      <c r="AD2639" s="36"/>
      <c r="AE2639">
        <v>25</v>
      </c>
      <c r="AH2639" s="25" t="str">
        <f t="shared" ca="1" si="7"/>
        <v>-</v>
      </c>
      <c r="AI2639" s="15">
        <f t="shared" ca="1" si="8"/>
        <v>13.989021549139487</v>
      </c>
      <c r="AJ2639" s="15">
        <f t="shared" ca="1" si="9"/>
        <v>14.277587948378699</v>
      </c>
      <c r="AK2639" s="17">
        <f t="shared" ca="1" si="10"/>
        <v>6.0761608711729011E-2</v>
      </c>
      <c r="AL2639" s="17">
        <f t="shared" ca="1" si="11"/>
        <v>6.0894636090137892E-2</v>
      </c>
      <c r="AM2639" s="26">
        <f t="shared" ca="1" si="12"/>
        <v>0</v>
      </c>
      <c r="AN2639" s="26">
        <f t="shared" ca="1" si="13"/>
        <v>0</v>
      </c>
      <c r="AO2639" s="25">
        <f t="shared" si="20"/>
        <v>0</v>
      </c>
      <c r="AP2639" s="26">
        <f t="shared" si="21"/>
        <v>0</v>
      </c>
      <c r="AQ2639" s="25">
        <f t="shared" si="22"/>
        <v>0</v>
      </c>
      <c r="AR2639" s="26">
        <f t="shared" si="23"/>
        <v>1</v>
      </c>
      <c r="AU2639">
        <f t="shared" si="121"/>
        <v>14762.500700000001</v>
      </c>
      <c r="AY2639">
        <v>590.5</v>
      </c>
      <c r="AZ2639">
        <v>660</v>
      </c>
      <c r="BA2639">
        <f t="shared" si="107"/>
        <v>6600</v>
      </c>
      <c r="BL2639" s="90">
        <v>2.64</v>
      </c>
      <c r="BM2639">
        <f t="shared" si="108"/>
        <v>26.400000000000002</v>
      </c>
    </row>
    <row r="2640" spans="1:65" x14ac:dyDescent="0.2">
      <c r="A2640" s="96">
        <v>41900</v>
      </c>
      <c r="B2640" s="13">
        <v>14.05</v>
      </c>
      <c r="C2640" s="14">
        <v>14.8</v>
      </c>
      <c r="D2640" s="31">
        <f t="shared" si="14"/>
        <v>598.41373783501865</v>
      </c>
      <c r="E2640" s="31">
        <f t="shared" si="15"/>
        <v>23.766431895621562</v>
      </c>
      <c r="F2640" s="16">
        <f t="shared" si="0"/>
        <v>622.18016973064016</v>
      </c>
      <c r="G2640" s="16">
        <f t="shared" si="1"/>
        <v>14.078648974668276</v>
      </c>
      <c r="H2640" s="17">
        <f t="shared" si="2"/>
        <v>5.0675675675675658E-2</v>
      </c>
      <c r="I2640">
        <v>12.03</v>
      </c>
      <c r="J2640" s="32">
        <f t="shared" si="16"/>
        <v>0.98612497799683152</v>
      </c>
      <c r="K2640" s="72">
        <f t="shared" ca="1" si="83"/>
        <v>108.1720031615079</v>
      </c>
      <c r="L2640" s="16">
        <v>108.800003</v>
      </c>
      <c r="M2640" s="21">
        <f t="shared" ca="1" si="84"/>
        <v>-5.7720571799258266E-3</v>
      </c>
      <c r="N2640" s="72"/>
      <c r="O2640" s="56"/>
      <c r="P2640" s="21"/>
      <c r="Q2640" s="33">
        <f t="shared" si="17"/>
        <v>1.0138750220031685</v>
      </c>
      <c r="R2640" s="5">
        <f t="shared" ca="1" si="109"/>
        <v>45.797079306288687</v>
      </c>
      <c r="S2640" s="16">
        <v>44.490001999999997</v>
      </c>
      <c r="T2640" s="75">
        <f t="shared" ca="1" si="110"/>
        <v>2.9379124466856397E-2</v>
      </c>
      <c r="U2640" s="5">
        <f t="shared" ca="1" si="122"/>
        <v>87.031844688474251</v>
      </c>
      <c r="V2640" s="76">
        <v>87.19</v>
      </c>
      <c r="W2640" s="36">
        <f t="shared" ca="1" si="123"/>
        <v>-1.8139157188409951E-3</v>
      </c>
      <c r="X2640" s="32">
        <f t="shared" si="18"/>
        <v>0.97224995599366304</v>
      </c>
      <c r="Y2640" s="72">
        <f t="shared" ca="1" si="124"/>
        <v>2897.8728869366805</v>
      </c>
      <c r="Z2640" s="90">
        <v>2861.2501360000001</v>
      </c>
      <c r="AA2640" s="89">
        <f t="shared" ca="1" si="125"/>
        <v>1.2799562846986407E-2</v>
      </c>
      <c r="AB2640" s="72"/>
      <c r="AC2640" s="90"/>
      <c r="AD2640" s="36"/>
      <c r="AE2640">
        <f t="shared" ref="AE2640:AE2663" si="161">AE2639-1</f>
        <v>24</v>
      </c>
      <c r="AH2640" s="25" t="str">
        <f t="shared" ca="1" si="7"/>
        <v>-</v>
      </c>
      <c r="AI2640" s="15">
        <f t="shared" ca="1" si="8"/>
        <v>14.019150551098122</v>
      </c>
      <c r="AJ2640" s="15">
        <f t="shared" ca="1" si="9"/>
        <v>14.301277666986103</v>
      </c>
      <c r="AK2640" s="17">
        <f t="shared" ca="1" si="10"/>
        <v>6.0012152358824379E-2</v>
      </c>
      <c r="AL2640" s="17">
        <f t="shared" ca="1" si="11"/>
        <v>6.0142005192689918E-2</v>
      </c>
      <c r="AM2640" s="26">
        <f t="shared" ca="1" si="12"/>
        <v>0</v>
      </c>
      <c r="AN2640" s="26">
        <f t="shared" ca="1" si="13"/>
        <v>0</v>
      </c>
      <c r="AO2640" s="25">
        <f t="shared" si="20"/>
        <v>0</v>
      </c>
      <c r="AP2640" s="26">
        <f t="shared" si="21"/>
        <v>0</v>
      </c>
      <c r="AQ2640" s="25">
        <f t="shared" si="22"/>
        <v>0</v>
      </c>
      <c r="AR2640" s="26">
        <f t="shared" si="23"/>
        <v>1</v>
      </c>
      <c r="AU2640">
        <f t="shared" si="121"/>
        <v>14306.250680000001</v>
      </c>
      <c r="AY2640">
        <v>572.25</v>
      </c>
      <c r="AZ2640">
        <v>642.5</v>
      </c>
      <c r="BA2640">
        <f t="shared" si="107"/>
        <v>6425</v>
      </c>
      <c r="BL2640" s="90">
        <v>2.57</v>
      </c>
      <c r="BM2640">
        <f t="shared" si="108"/>
        <v>25.7</v>
      </c>
    </row>
    <row r="2641" spans="1:65" x14ac:dyDescent="0.2">
      <c r="A2641" s="96">
        <v>41901</v>
      </c>
      <c r="B2641" s="45">
        <v>14.15</v>
      </c>
      <c r="C2641" s="54">
        <v>14.95</v>
      </c>
      <c r="D2641" s="31">
        <f t="shared" si="14"/>
        <v>573.47983209189283</v>
      </c>
      <c r="E2641" s="31">
        <f t="shared" si="15"/>
        <v>47.436795117980829</v>
      </c>
      <c r="F2641" s="31">
        <f t="shared" si="0"/>
        <v>620.9166272098737</v>
      </c>
      <c r="G2641" s="31">
        <f t="shared" si="1"/>
        <v>14.211118408545302</v>
      </c>
      <c r="H2641" s="55">
        <f t="shared" si="2"/>
        <v>5.3511705685618693E-2</v>
      </c>
      <c r="I2641" s="1">
        <v>12.11</v>
      </c>
      <c r="J2641" s="67">
        <f t="shared" si="16"/>
        <v>1.0073593041555846</v>
      </c>
      <c r="K2641" s="72">
        <f t="shared" ca="1" si="83"/>
        <v>108.96363142386951</v>
      </c>
      <c r="L2641" s="31">
        <v>108.91999800000001</v>
      </c>
      <c r="M2641" s="21">
        <f t="shared" ca="1" si="84"/>
        <v>4.0060066719344034E-4</v>
      </c>
      <c r="N2641" s="72"/>
      <c r="O2641" s="56"/>
      <c r="P2641" s="21"/>
      <c r="Q2641" s="69">
        <f t="shared" si="17"/>
        <v>0.99264069584441539</v>
      </c>
      <c r="R2641" s="5">
        <f t="shared" ca="1" si="109"/>
        <v>45.458150864564864</v>
      </c>
      <c r="S2641" s="31">
        <v>44.470001000000003</v>
      </c>
      <c r="T2641" s="89">
        <f t="shared" ca="1" si="110"/>
        <v>2.2220594610844746E-2</v>
      </c>
      <c r="U2641" s="5">
        <f t="shared" ca="1" si="122"/>
        <v>86.388393226857289</v>
      </c>
      <c r="V2641" s="90">
        <v>87.14</v>
      </c>
      <c r="W2641" s="87">
        <f t="shared" ca="1" si="123"/>
        <v>-8.6252785533935204E-3</v>
      </c>
      <c r="X2641" s="67">
        <f t="shared" si="18"/>
        <v>1.0147186083111692</v>
      </c>
      <c r="Y2641" s="72">
        <f t="shared" ca="1" si="124"/>
        <v>2940.3320177052906</v>
      </c>
      <c r="Z2641" s="90">
        <v>2870.0001360000001</v>
      </c>
      <c r="AA2641" s="89">
        <f t="shared" ca="1" si="125"/>
        <v>2.4505880966024619E-2</v>
      </c>
      <c r="AB2641" s="72"/>
      <c r="AC2641" s="90"/>
      <c r="AD2641" s="87"/>
      <c r="AE2641" s="1">
        <f t="shared" si="161"/>
        <v>23</v>
      </c>
      <c r="AH2641" s="25" t="str">
        <f t="shared" ca="1" si="7"/>
        <v>-</v>
      </c>
      <c r="AI2641" s="15">
        <f t="shared" ca="1" si="8"/>
        <v>14.053013332457418</v>
      </c>
      <c r="AJ2641" s="15">
        <f t="shared" ca="1" si="9"/>
        <v>14.325850563502671</v>
      </c>
      <c r="AK2641" s="17">
        <f t="shared" ca="1" si="10"/>
        <v>5.8011229743209124E-2</v>
      </c>
      <c r="AL2641" s="17">
        <f t="shared" ca="1" si="11"/>
        <v>5.9593753234027248E-2</v>
      </c>
      <c r="AM2641" s="26">
        <f t="shared" ca="1" si="12"/>
        <v>0</v>
      </c>
      <c r="AN2641" s="26">
        <f t="shared" ca="1" si="13"/>
        <v>0</v>
      </c>
      <c r="AO2641" s="25">
        <f t="shared" si="20"/>
        <v>0</v>
      </c>
      <c r="AP2641" s="26">
        <f t="shared" si="21"/>
        <v>0</v>
      </c>
      <c r="AQ2641" s="25">
        <f t="shared" si="22"/>
        <v>0</v>
      </c>
      <c r="AR2641" s="26">
        <f t="shared" si="23"/>
        <v>1</v>
      </c>
      <c r="AU2641">
        <f t="shared" si="121"/>
        <v>14350.000680000001</v>
      </c>
      <c r="AY2641">
        <v>574</v>
      </c>
      <c r="AZ2641">
        <v>640</v>
      </c>
      <c r="BA2641">
        <f t="shared" si="107"/>
        <v>6400</v>
      </c>
      <c r="BL2641" s="90">
        <v>2.56</v>
      </c>
      <c r="BM2641">
        <f t="shared" si="108"/>
        <v>25.6</v>
      </c>
    </row>
    <row r="2642" spans="1:65" x14ac:dyDescent="0.2">
      <c r="A2642" s="96">
        <v>41904</v>
      </c>
      <c r="B2642" s="13">
        <v>14.9</v>
      </c>
      <c r="C2642" s="14">
        <v>15.45</v>
      </c>
      <c r="D2642" s="31">
        <f t="shared" si="14"/>
        <v>548.54592634876701</v>
      </c>
      <c r="E2642" s="31">
        <f t="shared" si="15"/>
        <v>71.036445035387501</v>
      </c>
      <c r="F2642" s="16">
        <f t="shared" si="0"/>
        <v>619.5823713841545</v>
      </c>
      <c r="G2642" s="16">
        <f t="shared" si="1"/>
        <v>14.963058677221854</v>
      </c>
      <c r="H2642" s="17">
        <f t="shared" si="2"/>
        <v>3.5598705501618033E-2</v>
      </c>
      <c r="I2642">
        <v>13.69</v>
      </c>
      <c r="J2642" s="32">
        <f t="shared" si="16"/>
        <v>1.0506495618626657</v>
      </c>
      <c r="K2642" s="72">
        <f t="shared" ca="1" si="83"/>
        <v>114.47792438859064</v>
      </c>
      <c r="L2642" s="16">
        <v>112.639999</v>
      </c>
      <c r="M2642" s="21">
        <f t="shared" ca="1" si="84"/>
        <v>1.6316809347544772E-2</v>
      </c>
      <c r="N2642" s="72"/>
      <c r="O2642" s="56"/>
      <c r="P2642" s="21"/>
      <c r="Q2642" s="33">
        <f t="shared" si="17"/>
        <v>0.94935043813733422</v>
      </c>
      <c r="R2642" s="5">
        <f t="shared" ca="1" si="109"/>
        <v>43.153917629841317</v>
      </c>
      <c r="S2642" s="16">
        <v>42.880001</v>
      </c>
      <c r="T2642" s="75">
        <f t="shared" ca="1" si="110"/>
        <v>6.3879809574005535E-3</v>
      </c>
      <c r="U2642" s="5">
        <f t="shared" ca="1" si="122"/>
        <v>82.010051214132346</v>
      </c>
      <c r="V2642" s="85">
        <v>84.12</v>
      </c>
      <c r="W2642" s="36">
        <f t="shared" ca="1" si="123"/>
        <v>-2.5082605633234167E-2</v>
      </c>
      <c r="X2642" s="32">
        <f t="shared" si="18"/>
        <v>1.1012991237253316</v>
      </c>
      <c r="Y2642" s="72">
        <f t="shared" ca="1" si="124"/>
        <v>3237.9719594651569</v>
      </c>
      <c r="Z2642" s="90">
        <v>3070.0001459999999</v>
      </c>
      <c r="AA2642" s="89">
        <f t="shared" ca="1" si="125"/>
        <v>5.471394315209166E-2</v>
      </c>
      <c r="AB2642" s="72"/>
      <c r="AC2642" s="90"/>
      <c r="AD2642" s="36"/>
      <c r="AE2642">
        <f t="shared" si="161"/>
        <v>22</v>
      </c>
      <c r="AH2642" s="25" t="str">
        <f t="shared" ca="1" si="7"/>
        <v>-</v>
      </c>
      <c r="AI2642" s="15">
        <f t="shared" ca="1" si="8"/>
        <v>14.125653011465115</v>
      </c>
      <c r="AJ2642" s="15">
        <f t="shared" ca="1" si="9"/>
        <v>14.364070435032549</v>
      </c>
      <c r="AK2642" s="17">
        <f t="shared" ca="1" si="10"/>
        <v>5.5498401380866182E-2</v>
      </c>
      <c r="AL2642" s="17">
        <f t="shared" ca="1" si="11"/>
        <v>5.814220173964308E-2</v>
      </c>
      <c r="AM2642" s="26">
        <f t="shared" ca="1" si="12"/>
        <v>0</v>
      </c>
      <c r="AN2642" s="26">
        <f t="shared" ca="1" si="13"/>
        <v>0</v>
      </c>
      <c r="AO2642" s="25">
        <f t="shared" si="20"/>
        <v>0</v>
      </c>
      <c r="AP2642" s="26">
        <f t="shared" si="21"/>
        <v>0</v>
      </c>
      <c r="AQ2642" s="25">
        <f t="shared" si="22"/>
        <v>0</v>
      </c>
      <c r="AR2642" s="26">
        <f t="shared" si="23"/>
        <v>1</v>
      </c>
      <c r="AU2642">
        <f t="shared" si="121"/>
        <v>15350.00073</v>
      </c>
      <c r="AY2642">
        <v>614</v>
      </c>
      <c r="AZ2642">
        <v>680.00000000000011</v>
      </c>
      <c r="BA2642">
        <f t="shared" si="107"/>
        <v>6800.0000000000009</v>
      </c>
      <c r="BL2642" s="90">
        <v>2.72</v>
      </c>
      <c r="BM2642">
        <f t="shared" si="108"/>
        <v>27.200000000000003</v>
      </c>
    </row>
    <row r="2643" spans="1:65" x14ac:dyDescent="0.2">
      <c r="A2643" s="96">
        <v>41905</v>
      </c>
      <c r="B2643" s="13">
        <v>15.4</v>
      </c>
      <c r="C2643" s="14">
        <v>15.9</v>
      </c>
      <c r="D2643" s="31">
        <f t="shared" si="14"/>
        <v>523.61202060564119</v>
      </c>
      <c r="E2643" s="31">
        <f t="shared" si="15"/>
        <v>95.082736010958641</v>
      </c>
      <c r="F2643" s="16">
        <f t="shared" si="0"/>
        <v>618.69475661659988</v>
      </c>
      <c r="G2643" s="16">
        <f t="shared" si="1"/>
        <v>15.476841394721792</v>
      </c>
      <c r="H2643" s="17">
        <f t="shared" si="2"/>
        <v>3.1446540880503138E-2</v>
      </c>
      <c r="I2643">
        <v>14.93</v>
      </c>
      <c r="J2643" s="32">
        <f t="shared" si="16"/>
        <v>1.0328549515568164</v>
      </c>
      <c r="K2643" s="72">
        <f t="shared" ca="1" si="83"/>
        <v>118.23427067788506</v>
      </c>
      <c r="L2643" s="16">
        <v>116.91999800000001</v>
      </c>
      <c r="M2643" s="21">
        <f t="shared" ca="1" si="84"/>
        <v>1.1240786010662241E-2</v>
      </c>
      <c r="N2643" s="72"/>
      <c r="O2643" s="56"/>
      <c r="P2643" s="21"/>
      <c r="Q2643" s="33">
        <f t="shared" si="17"/>
        <v>0.96714504844318372</v>
      </c>
      <c r="R2643" s="5">
        <f t="shared" ca="1" si="109"/>
        <v>41.73435908568527</v>
      </c>
      <c r="S2643" s="16">
        <v>41.279998999999997</v>
      </c>
      <c r="T2643" s="75">
        <f t="shared" ca="1" si="110"/>
        <v>1.1006785288082818E-2</v>
      </c>
      <c r="U2643" s="5">
        <f t="shared" ca="1" si="122"/>
        <v>79.312899549872384</v>
      </c>
      <c r="V2643" s="85">
        <v>81</v>
      </c>
      <c r="W2643" s="36">
        <f t="shared" ca="1" si="123"/>
        <v>-2.0828400618859457E-2</v>
      </c>
      <c r="X2643" s="32">
        <f t="shared" si="18"/>
        <v>1.0657099031136326</v>
      </c>
      <c r="Y2643" s="72">
        <f t="shared" ca="1" si="124"/>
        <v>3450.5116792862004</v>
      </c>
      <c r="Z2643" s="90">
        <v>3293.7501560000001</v>
      </c>
      <c r="AA2643" s="89">
        <f t="shared" ca="1" si="125"/>
        <v>4.7593629104089333E-2</v>
      </c>
      <c r="AB2643" s="72"/>
      <c r="AC2643" s="90"/>
      <c r="AD2643" s="36"/>
      <c r="AE2643">
        <f t="shared" si="161"/>
        <v>21</v>
      </c>
      <c r="AH2643" s="25" t="str">
        <f t="shared" ca="1" si="7"/>
        <v>-</v>
      </c>
      <c r="AI2643" s="15">
        <f t="shared" ca="1" si="8"/>
        <v>14.216201899521531</v>
      </c>
      <c r="AJ2643" s="15">
        <f t="shared" ca="1" si="9"/>
        <v>14.407030612371713</v>
      </c>
      <c r="AK2643" s="17">
        <f t="shared" ca="1" si="10"/>
        <v>5.1967561703055311E-2</v>
      </c>
      <c r="AL2643" s="17">
        <f t="shared" ca="1" si="11"/>
        <v>5.6885961060138442E-2</v>
      </c>
      <c r="AM2643" s="26">
        <f t="shared" ca="1" si="12"/>
        <v>0</v>
      </c>
      <c r="AN2643" s="26">
        <f t="shared" ca="1" si="13"/>
        <v>0</v>
      </c>
      <c r="AO2643" s="25">
        <f t="shared" si="20"/>
        <v>0</v>
      </c>
      <c r="AP2643" s="26">
        <f t="shared" si="21"/>
        <v>0</v>
      </c>
      <c r="AQ2643" s="25">
        <f t="shared" si="22"/>
        <v>0</v>
      </c>
      <c r="AR2643" s="26">
        <f t="shared" si="23"/>
        <v>1</v>
      </c>
      <c r="AU2643">
        <f t="shared" si="121"/>
        <v>16468.750780000002</v>
      </c>
      <c r="AY2643">
        <v>658.75</v>
      </c>
      <c r="AZ2643">
        <v>722.5</v>
      </c>
      <c r="BA2643">
        <f t="shared" si="107"/>
        <v>7225</v>
      </c>
      <c r="BL2643" s="90">
        <v>2.89</v>
      </c>
      <c r="BM2643">
        <f t="shared" si="108"/>
        <v>28.900000000000002</v>
      </c>
    </row>
    <row r="2644" spans="1:65" x14ac:dyDescent="0.2">
      <c r="A2644" s="96">
        <v>41906</v>
      </c>
      <c r="B2644" s="13">
        <v>14.65</v>
      </c>
      <c r="C2644" s="14">
        <v>15.35</v>
      </c>
      <c r="D2644" s="31">
        <f t="shared" si="14"/>
        <v>498.67811486251543</v>
      </c>
      <c r="E2644" s="31">
        <f t="shared" si="15"/>
        <v>119.23255666782259</v>
      </c>
      <c r="F2644" s="16">
        <f t="shared" si="0"/>
        <v>617.91067153033805</v>
      </c>
      <c r="G2644" s="16">
        <f t="shared" si="1"/>
        <v>14.785072581706299</v>
      </c>
      <c r="H2644" s="17">
        <f t="shared" si="2"/>
        <v>4.5602605863192092E-2</v>
      </c>
      <c r="I2644">
        <v>13.27</v>
      </c>
      <c r="J2644" s="32">
        <f t="shared" si="16"/>
        <v>0.95409229613929469</v>
      </c>
      <c r="K2644" s="72">
        <f t="shared" ca="1" si="83"/>
        <v>112.80180790225185</v>
      </c>
      <c r="L2644" s="16">
        <v>113.160004</v>
      </c>
      <c r="M2644" s="21">
        <f t="shared" ca="1" si="84"/>
        <v>-3.1653948841160223E-3</v>
      </c>
      <c r="N2644" s="72"/>
      <c r="O2644" s="56"/>
      <c r="P2644" s="21"/>
      <c r="Q2644" s="33">
        <f t="shared" si="17"/>
        <v>1.0459077038607054</v>
      </c>
      <c r="R2644" s="5">
        <f t="shared" ca="1" si="109"/>
        <v>43.648469269831693</v>
      </c>
      <c r="S2644" s="16">
        <v>42.549999</v>
      </c>
      <c r="T2644" s="75">
        <f t="shared" ca="1" si="110"/>
        <v>2.5815988146831535E-2</v>
      </c>
      <c r="U2644" s="5">
        <f t="shared" ca="1" si="122"/>
        <v>82.951132689541708</v>
      </c>
      <c r="V2644" s="85">
        <v>83.52</v>
      </c>
      <c r="W2644" s="36">
        <f t="shared" ca="1" si="123"/>
        <v>-6.8111507478243244E-3</v>
      </c>
      <c r="X2644" s="32">
        <f t="shared" si="18"/>
        <v>0.90818459227858939</v>
      </c>
      <c r="Y2644" s="72">
        <f t="shared" ca="1" si="124"/>
        <v>3133.4953038981025</v>
      </c>
      <c r="Z2644" s="90">
        <v>3070.0001459999999</v>
      </c>
      <c r="AA2644" s="89">
        <f t="shared" ca="1" si="125"/>
        <v>2.0682460872463639E-2</v>
      </c>
      <c r="AB2644" s="72"/>
      <c r="AC2644" s="90"/>
      <c r="AD2644" s="36"/>
      <c r="AE2644">
        <f t="shared" si="161"/>
        <v>20</v>
      </c>
      <c r="AH2644" s="25" t="str">
        <f t="shared" ca="1" si="7"/>
        <v>-</v>
      </c>
      <c r="AI2644" s="15">
        <f t="shared" ca="1" si="8"/>
        <v>14.278787392349599</v>
      </c>
      <c r="AJ2644" s="15">
        <f t="shared" ca="1" si="9"/>
        <v>14.436015522096939</v>
      </c>
      <c r="AK2644" s="17">
        <f t="shared" ca="1" si="10"/>
        <v>4.3942996013587331E-2</v>
      </c>
      <c r="AL2644" s="17">
        <f t="shared" ca="1" si="11"/>
        <v>5.5896533482901939E-2</v>
      </c>
      <c r="AM2644" s="26">
        <f t="shared" ca="1" si="12"/>
        <v>0</v>
      </c>
      <c r="AN2644" s="26">
        <f t="shared" ca="1" si="13"/>
        <v>0</v>
      </c>
      <c r="AO2644" s="25">
        <f t="shared" si="20"/>
        <v>0</v>
      </c>
      <c r="AP2644" s="26">
        <f t="shared" si="21"/>
        <v>0</v>
      </c>
      <c r="AQ2644" s="25">
        <f t="shared" si="22"/>
        <v>0</v>
      </c>
      <c r="AR2644" s="26">
        <f t="shared" si="23"/>
        <v>1</v>
      </c>
      <c r="AU2644">
        <f t="shared" si="121"/>
        <v>15350.00073</v>
      </c>
      <c r="AY2644">
        <v>614</v>
      </c>
      <c r="AZ2644">
        <v>677.5</v>
      </c>
      <c r="BA2644">
        <f t="shared" si="107"/>
        <v>6775</v>
      </c>
      <c r="BL2644" s="90">
        <v>2.71</v>
      </c>
      <c r="BM2644">
        <f t="shared" si="108"/>
        <v>27.1</v>
      </c>
    </row>
    <row r="2645" spans="1:65" x14ac:dyDescent="0.2">
      <c r="A2645" s="96">
        <v>41907</v>
      </c>
      <c r="B2645" s="13">
        <v>15.8</v>
      </c>
      <c r="C2645" s="14">
        <v>16.100000000000001</v>
      </c>
      <c r="D2645" s="31">
        <f t="shared" si="14"/>
        <v>473.74420911938967</v>
      </c>
      <c r="E2645" s="31">
        <f t="shared" si="15"/>
        <v>143.02941133471461</v>
      </c>
      <c r="F2645" s="16">
        <f t="shared" si="0"/>
        <v>616.77362045410428</v>
      </c>
      <c r="G2645" s="16">
        <f t="shared" si="1"/>
        <v>15.869569809695856</v>
      </c>
      <c r="H2645" s="17">
        <f t="shared" si="2"/>
        <v>1.8633540372670843E-2</v>
      </c>
      <c r="I2645">
        <v>15.64</v>
      </c>
      <c r="J2645" s="32">
        <f t="shared" si="16"/>
        <v>1.0713756907544418</v>
      </c>
      <c r="K2645" s="72">
        <f t="shared" ca="1" si="83"/>
        <v>120.84818792029446</v>
      </c>
      <c r="L2645" s="16">
        <v>121.279999</v>
      </c>
      <c r="M2645" s="21">
        <f t="shared" ca="1" si="84"/>
        <v>-3.560447586296069E-3</v>
      </c>
      <c r="N2645" s="72"/>
      <c r="O2645" s="56"/>
      <c r="P2645" s="21"/>
      <c r="Q2645" s="33">
        <f t="shared" si="17"/>
        <v>0.92862430924555828</v>
      </c>
      <c r="R2645" s="5">
        <f t="shared" ca="1" si="109"/>
        <v>40.53134107261873</v>
      </c>
      <c r="S2645" s="16">
        <v>39.360000999999997</v>
      </c>
      <c r="T2645" s="75">
        <f t="shared" ca="1" si="110"/>
        <v>2.9759655560444045E-2</v>
      </c>
      <c r="U2645" s="5">
        <f t="shared" ca="1" si="122"/>
        <v>77.027801124527869</v>
      </c>
      <c r="V2645" s="85">
        <v>77.25</v>
      </c>
      <c r="W2645" s="36">
        <f t="shared" ca="1" si="123"/>
        <v>-2.876360847535675E-3</v>
      </c>
      <c r="X2645" s="32">
        <f t="shared" si="18"/>
        <v>1.1427513815088834</v>
      </c>
      <c r="Y2645" s="72">
        <f t="shared" ca="1" si="124"/>
        <v>3580.5704234246818</v>
      </c>
      <c r="Z2645" s="90">
        <v>3528.750168</v>
      </c>
      <c r="AA2645" s="89">
        <f t="shared" ca="1" si="125"/>
        <v>1.4685158471859779E-2</v>
      </c>
      <c r="AB2645" s="72"/>
      <c r="AC2645" s="90"/>
      <c r="AD2645" s="36"/>
      <c r="AE2645">
        <f t="shared" si="161"/>
        <v>19</v>
      </c>
      <c r="AH2645" s="25" t="str">
        <f t="shared" ca="1" si="7"/>
        <v>-</v>
      </c>
      <c r="AI2645" s="15">
        <f t="shared" ca="1" si="8"/>
        <v>14.385363259728646</v>
      </c>
      <c r="AJ2645" s="15">
        <f t="shared" ca="1" si="9"/>
        <v>14.488671838011669</v>
      </c>
      <c r="AK2645" s="17">
        <f t="shared" ca="1" si="10"/>
        <v>3.9244795663213074E-2</v>
      </c>
      <c r="AL2645" s="17">
        <f t="shared" ca="1" si="11"/>
        <v>5.2750784928607658E-2</v>
      </c>
      <c r="AM2645" s="26">
        <f t="shared" ca="1" si="12"/>
        <v>0</v>
      </c>
      <c r="AN2645" s="26">
        <f t="shared" ca="1" si="13"/>
        <v>0</v>
      </c>
      <c r="AO2645" s="25">
        <f t="shared" si="20"/>
        <v>0</v>
      </c>
      <c r="AP2645" s="26">
        <f t="shared" si="21"/>
        <v>0</v>
      </c>
      <c r="AQ2645" s="25">
        <f t="shared" si="22"/>
        <v>0</v>
      </c>
      <c r="AR2645" s="26">
        <f t="shared" si="23"/>
        <v>1</v>
      </c>
      <c r="AU2645">
        <f t="shared" si="121"/>
        <v>17643.750840000001</v>
      </c>
      <c r="AY2645">
        <v>705.75</v>
      </c>
      <c r="AZ2645">
        <v>775</v>
      </c>
      <c r="BA2645">
        <f t="shared" si="107"/>
        <v>7750</v>
      </c>
      <c r="BL2645" s="90">
        <v>3.1</v>
      </c>
      <c r="BM2645">
        <f t="shared" si="108"/>
        <v>31</v>
      </c>
    </row>
    <row r="2646" spans="1:65" x14ac:dyDescent="0.2">
      <c r="A2646" s="96">
        <v>41908</v>
      </c>
      <c r="B2646" s="45">
        <v>15.35</v>
      </c>
      <c r="C2646" s="54">
        <v>15.85</v>
      </c>
      <c r="D2646" s="31">
        <f t="shared" si="14"/>
        <v>448.8103033762639</v>
      </c>
      <c r="E2646" s="31">
        <f t="shared" si="15"/>
        <v>167.49871013852749</v>
      </c>
      <c r="F2646" s="31">
        <f t="shared" si="0"/>
        <v>616.30901351479133</v>
      </c>
      <c r="G2646" s="31">
        <f t="shared" si="1"/>
        <v>15.485888577373945</v>
      </c>
      <c r="H2646" s="55">
        <f t="shared" si="2"/>
        <v>3.1545741324921162E-2</v>
      </c>
      <c r="I2646" s="31">
        <v>14.85</v>
      </c>
      <c r="J2646" s="67">
        <f t="shared" si="16"/>
        <v>0.97508775976458539</v>
      </c>
      <c r="K2646" s="72">
        <f t="shared" ca="1" si="83"/>
        <v>117.83278482843286</v>
      </c>
      <c r="L2646" s="31">
        <v>117.480003</v>
      </c>
      <c r="M2646" s="21">
        <f t="shared" ca="1" si="84"/>
        <v>3.0029095967325386E-3</v>
      </c>
      <c r="N2646" s="72"/>
      <c r="O2646" s="56"/>
      <c r="P2646" s="21"/>
      <c r="Q2646" s="69">
        <f t="shared" si="17"/>
        <v>1.0249122402354147</v>
      </c>
      <c r="R2646" s="5">
        <f t="shared" ca="1" si="109"/>
        <v>41.539337032243289</v>
      </c>
      <c r="S2646" s="31">
        <v>40.729999999999997</v>
      </c>
      <c r="T2646" s="89">
        <f t="shared" ca="1" si="110"/>
        <v>1.9870783998116669E-2</v>
      </c>
      <c r="U2646" s="5">
        <f t="shared" ca="1" si="122"/>
        <v>78.944033435223858</v>
      </c>
      <c r="V2646" s="90">
        <v>79.900000000000006</v>
      </c>
      <c r="W2646" s="87">
        <f t="shared" ca="1" si="123"/>
        <v>-1.1964537731866679E-2</v>
      </c>
      <c r="X2646" s="67">
        <f t="shared" si="18"/>
        <v>0.95017551952917068</v>
      </c>
      <c r="Y2646" s="72">
        <f t="shared" ca="1" si="124"/>
        <v>3401.9464548080578</v>
      </c>
      <c r="Z2646" s="90">
        <v>3290.0001560000001</v>
      </c>
      <c r="AA2646" s="89">
        <f t="shared" ca="1" si="125"/>
        <v>3.4026229027345277E-2</v>
      </c>
      <c r="AB2646" s="72"/>
      <c r="AC2646" s="90"/>
      <c r="AD2646" s="87"/>
      <c r="AE2646" s="1">
        <f t="shared" si="161"/>
        <v>18</v>
      </c>
      <c r="AH2646" s="25" t="str">
        <f t="shared" ca="1" si="7"/>
        <v>-</v>
      </c>
      <c r="AI2646" s="15">
        <f t="shared" ca="1" si="8"/>
        <v>14.466732617564787</v>
      </c>
      <c r="AJ2646" s="15">
        <f t="shared" ca="1" si="9"/>
        <v>14.528809257898937</v>
      </c>
      <c r="AK2646" s="17">
        <f t="shared" ca="1" si="10"/>
        <v>3.6056473271420662E-2</v>
      </c>
      <c r="AL2646" s="17">
        <f t="shared" ca="1" si="11"/>
        <v>5.0829660197401393E-2</v>
      </c>
      <c r="AM2646" s="26">
        <f t="shared" ca="1" si="12"/>
        <v>0</v>
      </c>
      <c r="AN2646" s="26">
        <f t="shared" ca="1" si="13"/>
        <v>0</v>
      </c>
      <c r="AO2646" s="25">
        <f t="shared" si="20"/>
        <v>0</v>
      </c>
      <c r="AP2646" s="26">
        <f t="shared" si="21"/>
        <v>0</v>
      </c>
      <c r="AQ2646" s="25">
        <f t="shared" si="22"/>
        <v>0</v>
      </c>
      <c r="AR2646" s="26">
        <f t="shared" si="23"/>
        <v>1</v>
      </c>
      <c r="AU2646">
        <f t="shared" si="121"/>
        <v>16450.000780000002</v>
      </c>
      <c r="AY2646">
        <v>658</v>
      </c>
      <c r="AZ2646">
        <v>730</v>
      </c>
      <c r="BA2646">
        <f t="shared" si="107"/>
        <v>7300</v>
      </c>
      <c r="BL2646" s="90">
        <v>2.92</v>
      </c>
      <c r="BM2646">
        <f t="shared" si="108"/>
        <v>29.2</v>
      </c>
    </row>
    <row r="2647" spans="1:65" x14ac:dyDescent="0.2">
      <c r="A2647" s="96">
        <v>41911</v>
      </c>
      <c r="B2647" s="13">
        <v>16.25</v>
      </c>
      <c r="C2647" s="14">
        <v>16.55</v>
      </c>
      <c r="D2647" s="31">
        <f t="shared" si="14"/>
        <v>423.87639763313814</v>
      </c>
      <c r="E2647" s="31">
        <f t="shared" si="15"/>
        <v>191.64605734086064</v>
      </c>
      <c r="F2647" s="16">
        <f t="shared" si="0"/>
        <v>615.52245497399872</v>
      </c>
      <c r="G2647" s="16">
        <f t="shared" si="1"/>
        <v>16.343406530887144</v>
      </c>
      <c r="H2647" s="17">
        <f t="shared" si="2"/>
        <v>1.812688821752273E-2</v>
      </c>
      <c r="I2647" s="16">
        <v>15.98</v>
      </c>
      <c r="J2647" s="32">
        <f t="shared" si="16"/>
        <v>1.0540272410945817</v>
      </c>
      <c r="K2647" s="72">
        <f t="shared" ca="1" si="83"/>
        <v>124.193901760264</v>
      </c>
      <c r="L2647" s="16">
        <v>123.239998</v>
      </c>
      <c r="M2647" s="21">
        <f t="shared" ca="1" si="84"/>
        <v>7.7402123964980746E-3</v>
      </c>
      <c r="N2647" s="72"/>
      <c r="O2647" s="56"/>
      <c r="P2647" s="21"/>
      <c r="Q2647" s="33">
        <f t="shared" si="17"/>
        <v>0.94597275890541843</v>
      </c>
      <c r="R2647" s="5">
        <f t="shared" ca="1" si="109"/>
        <v>39.293444274089417</v>
      </c>
      <c r="S2647" s="16">
        <v>38.790000999999997</v>
      </c>
      <c r="T2647" s="75">
        <f t="shared" ca="1" si="110"/>
        <v>1.297868680357653E-2</v>
      </c>
      <c r="U2647" s="5">
        <f t="shared" ca="1" si="122"/>
        <v>74.676348443163491</v>
      </c>
      <c r="V2647" s="76">
        <v>76.08</v>
      </c>
      <c r="W2647" s="36">
        <f t="shared" ca="1" si="123"/>
        <v>-1.8449678717619711E-2</v>
      </c>
      <c r="X2647" s="32">
        <f t="shared" si="18"/>
        <v>1.1080544821891631</v>
      </c>
      <c r="Y2647" s="72">
        <f t="shared" ca="1" si="124"/>
        <v>3769.2939320588393</v>
      </c>
      <c r="Z2647" s="90">
        <v>3617.500172</v>
      </c>
      <c r="AA2647" s="89">
        <f t="shared" ca="1" si="125"/>
        <v>4.1960954482807226E-2</v>
      </c>
      <c r="AB2647" s="72"/>
      <c r="AC2647" s="90"/>
      <c r="AD2647" s="36"/>
      <c r="AE2647">
        <f t="shared" si="161"/>
        <v>17</v>
      </c>
      <c r="AH2647" s="25" t="str">
        <f t="shared" ca="1" si="7"/>
        <v>-</v>
      </c>
      <c r="AI2647" s="15">
        <f t="shared" ca="1" si="8"/>
        <v>14.585088345588323</v>
      </c>
      <c r="AJ2647" s="15">
        <f t="shared" ca="1" si="9"/>
        <v>14.553575442565858</v>
      </c>
      <c r="AK2647" s="17">
        <f t="shared" ca="1" si="10"/>
        <v>3.0159003693404667E-2</v>
      </c>
      <c r="AL2647" s="17">
        <f t="shared" ca="1" si="11"/>
        <v>4.7561182260292337E-2</v>
      </c>
      <c r="AM2647" s="26">
        <f t="shared" ca="1" si="12"/>
        <v>1</v>
      </c>
      <c r="AN2647" s="26">
        <f t="shared" ca="1" si="13"/>
        <v>0</v>
      </c>
      <c r="AO2647" s="25">
        <f t="shared" si="20"/>
        <v>0</v>
      </c>
      <c r="AP2647" s="26">
        <f t="shared" si="21"/>
        <v>0</v>
      </c>
      <c r="AQ2647" s="25">
        <f t="shared" si="22"/>
        <v>0</v>
      </c>
      <c r="AR2647" s="26">
        <f t="shared" si="23"/>
        <v>0</v>
      </c>
      <c r="AU2647">
        <f t="shared" si="121"/>
        <v>18087.50086</v>
      </c>
      <c r="AY2647">
        <v>723.5</v>
      </c>
      <c r="AZ2647">
        <v>792.5</v>
      </c>
      <c r="BA2647">
        <f t="shared" si="107"/>
        <v>7925</v>
      </c>
      <c r="BL2647" s="90">
        <v>3.17</v>
      </c>
      <c r="BM2647">
        <f t="shared" si="108"/>
        <v>31.7</v>
      </c>
    </row>
    <row r="2648" spans="1:65" x14ac:dyDescent="0.2">
      <c r="A2648" s="96">
        <v>41912</v>
      </c>
      <c r="B2648" s="13">
        <v>16.3</v>
      </c>
      <c r="C2648" s="14">
        <v>16.649999999999999</v>
      </c>
      <c r="D2648" s="31">
        <f t="shared" si="14"/>
        <v>398.94249189001238</v>
      </c>
      <c r="E2648" s="31">
        <f t="shared" si="15"/>
        <v>216.12798896175451</v>
      </c>
      <c r="F2648" s="16">
        <f t="shared" si="0"/>
        <v>615.07048085176689</v>
      </c>
      <c r="G2648" s="16">
        <f t="shared" si="1"/>
        <v>16.422985573997728</v>
      </c>
      <c r="H2648" s="17">
        <f t="shared" si="2"/>
        <v>2.102102102102088E-2</v>
      </c>
      <c r="I2648" s="16">
        <v>16.309999999999999</v>
      </c>
      <c r="J2648" s="32">
        <f t="shared" si="16"/>
        <v>1.0041313144747732</v>
      </c>
      <c r="K2648" s="72">
        <f t="shared" ca="1" si="83"/>
        <v>124.70190177035734</v>
      </c>
      <c r="L2648" s="16">
        <v>124.720001</v>
      </c>
      <c r="M2648" s="21">
        <f t="shared" ca="1" si="84"/>
        <v>-1.4511890232151369E-4</v>
      </c>
      <c r="N2648" s="72"/>
      <c r="O2648" s="56"/>
      <c r="P2648" s="21"/>
      <c r="Q2648" s="33">
        <f t="shared" si="17"/>
        <v>0.99586868552522689</v>
      </c>
      <c r="R2648" s="5">
        <f t="shared" ca="1" si="109"/>
        <v>39.129480548390127</v>
      </c>
      <c r="S2648" s="16">
        <v>38.25</v>
      </c>
      <c r="T2648" s="75">
        <f t="shared" ca="1" si="110"/>
        <v>2.2992955513467375E-2</v>
      </c>
      <c r="U2648" s="5">
        <f t="shared" ca="1" si="122"/>
        <v>74.365290948792932</v>
      </c>
      <c r="V2648" s="76">
        <v>74.94</v>
      </c>
      <c r="W2648" s="36">
        <f t="shared" ca="1" si="123"/>
        <v>-7.6689224874174761E-3</v>
      </c>
      <c r="X2648" s="32">
        <f t="shared" si="18"/>
        <v>1.0082626289495462</v>
      </c>
      <c r="Y2648" s="72">
        <f t="shared" ca="1" si="124"/>
        <v>3800.1880904873683</v>
      </c>
      <c r="Z2648" s="90">
        <v>3703.750176</v>
      </c>
      <c r="AA2648" s="89">
        <f t="shared" ca="1" si="125"/>
        <v>2.6037910200390441E-2</v>
      </c>
      <c r="AB2648" s="72"/>
      <c r="AC2648" s="90"/>
      <c r="AD2648" s="36"/>
      <c r="AE2648">
        <f t="shared" si="161"/>
        <v>16</v>
      </c>
      <c r="AH2648" s="25" t="str">
        <f t="shared" ca="1" si="7"/>
        <v>-</v>
      </c>
      <c r="AI2648" s="15">
        <f t="shared" ca="1" si="8"/>
        <v>14.697313780008621</v>
      </c>
      <c r="AJ2648" s="15">
        <f t="shared" ca="1" si="9"/>
        <v>14.562102926191374</v>
      </c>
      <c r="AK2648" s="17">
        <f t="shared" ca="1" si="10"/>
        <v>2.7729389613305139E-2</v>
      </c>
      <c r="AL2648" s="17">
        <f t="shared" ca="1" si="11"/>
        <v>4.4927627653053512E-2</v>
      </c>
      <c r="AM2648" s="26">
        <f t="shared" ca="1" si="12"/>
        <v>1</v>
      </c>
      <c r="AN2648" s="26">
        <f t="shared" ca="1" si="13"/>
        <v>0</v>
      </c>
      <c r="AO2648" s="25">
        <f t="shared" si="20"/>
        <v>0</v>
      </c>
      <c r="AP2648" s="26">
        <f t="shared" si="21"/>
        <v>0</v>
      </c>
      <c r="AQ2648" s="25">
        <f t="shared" si="22"/>
        <v>0</v>
      </c>
      <c r="AR2648" s="26">
        <f t="shared" si="23"/>
        <v>0</v>
      </c>
      <c r="AU2648">
        <f t="shared" si="121"/>
        <v>18518.75088</v>
      </c>
      <c r="AY2648">
        <v>740.75</v>
      </c>
      <c r="AZ2648">
        <v>812.5</v>
      </c>
      <c r="BA2648">
        <f t="shared" si="107"/>
        <v>8125</v>
      </c>
      <c r="BL2648" s="90">
        <v>3.25</v>
      </c>
      <c r="BM2648">
        <f t="shared" si="108"/>
        <v>32.5</v>
      </c>
    </row>
    <row r="2649" spans="1:65" x14ac:dyDescent="0.2">
      <c r="A2649" s="96">
        <v>41913</v>
      </c>
      <c r="B2649" s="13">
        <v>16.899999999999999</v>
      </c>
      <c r="C2649" s="14">
        <v>17.05</v>
      </c>
      <c r="D2649" s="31">
        <f t="shared" si="14"/>
        <v>374.00858614688661</v>
      </c>
      <c r="E2649" s="31">
        <f t="shared" si="15"/>
        <v>240.53775854811789</v>
      </c>
      <c r="F2649" s="16">
        <f t="shared" si="0"/>
        <v>614.54634469500456</v>
      </c>
      <c r="G2649" s="16">
        <f t="shared" si="1"/>
        <v>16.958711054249495</v>
      </c>
      <c r="H2649" s="17">
        <f t="shared" si="2"/>
        <v>8.7976539589443847E-3</v>
      </c>
      <c r="I2649" s="16">
        <v>16.71</v>
      </c>
      <c r="J2649" s="32">
        <f t="shared" si="16"/>
        <v>1.0317405143067573</v>
      </c>
      <c r="K2649" s="72">
        <f t="shared" ca="1" si="83"/>
        <v>128.65475905701084</v>
      </c>
      <c r="L2649" s="16">
        <v>127.55999799999999</v>
      </c>
      <c r="M2649" s="21">
        <f t="shared" ca="1" si="84"/>
        <v>8.5823226260229521E-3</v>
      </c>
      <c r="N2649" s="72"/>
      <c r="O2649" s="56"/>
      <c r="P2649" s="21"/>
      <c r="Q2649" s="33">
        <f t="shared" si="17"/>
        <v>0.96825948569324283</v>
      </c>
      <c r="R2649" s="5">
        <f t="shared" ca="1" si="109"/>
        <v>37.885912368194987</v>
      </c>
      <c r="S2649" s="16">
        <v>37.5</v>
      </c>
      <c r="T2649" s="75">
        <f t="shared" ca="1" si="110"/>
        <v>1.0290996485199646E-2</v>
      </c>
      <c r="U2649" s="5">
        <f t="shared" ca="1" si="122"/>
        <v>72.002433248609279</v>
      </c>
      <c r="V2649" s="76">
        <v>73.38</v>
      </c>
      <c r="W2649" s="36">
        <f t="shared" ca="1" si="123"/>
        <v>-1.8773054665995048E-2</v>
      </c>
      <c r="X2649" s="32">
        <f t="shared" si="18"/>
        <v>1.0634810286135143</v>
      </c>
      <c r="Y2649" s="72">
        <f t="shared" ca="1" si="124"/>
        <v>4041.1619603740478</v>
      </c>
      <c r="Z2649" s="90">
        <v>3872.500184</v>
      </c>
      <c r="AA2649" s="89">
        <f t="shared" ca="1" si="125"/>
        <v>4.3553716813470346E-2</v>
      </c>
      <c r="AB2649" s="72"/>
      <c r="AC2649" s="90"/>
      <c r="AD2649" s="36"/>
      <c r="AE2649">
        <f t="shared" si="161"/>
        <v>15</v>
      </c>
      <c r="AH2649" s="25" t="str">
        <f t="shared" ca="1" si="7"/>
        <v>-</v>
      </c>
      <c r="AI2649" s="15">
        <f t="shared" ca="1" si="8"/>
        <v>14.832662011465402</v>
      </c>
      <c r="AJ2649" s="15">
        <f t="shared" ca="1" si="9"/>
        <v>14.606138816882128</v>
      </c>
      <c r="AK2649" s="17">
        <f t="shared" ca="1" si="10"/>
        <v>2.3954575126378681E-2</v>
      </c>
      <c r="AL2649" s="17">
        <f t="shared" ca="1" si="11"/>
        <v>4.2470608173253856E-2</v>
      </c>
      <c r="AM2649" s="26">
        <f t="shared" ca="1" si="12"/>
        <v>1</v>
      </c>
      <c r="AN2649" s="26">
        <f t="shared" ca="1" si="13"/>
        <v>0</v>
      </c>
      <c r="AO2649" s="25">
        <f t="shared" si="20"/>
        <v>0</v>
      </c>
      <c r="AP2649" s="26">
        <f t="shared" si="21"/>
        <v>0</v>
      </c>
      <c r="AQ2649" s="25">
        <f t="shared" si="22"/>
        <v>0</v>
      </c>
      <c r="AR2649" s="26">
        <f t="shared" si="23"/>
        <v>0</v>
      </c>
      <c r="AU2649">
        <f t="shared" si="121"/>
        <v>19362.500919999999</v>
      </c>
      <c r="AY2649">
        <v>774.5</v>
      </c>
      <c r="AZ2649">
        <v>847.5</v>
      </c>
      <c r="BA2649">
        <f t="shared" si="107"/>
        <v>8475</v>
      </c>
      <c r="BL2649" s="90">
        <v>3.39</v>
      </c>
      <c r="BM2649">
        <f t="shared" si="108"/>
        <v>33.9</v>
      </c>
    </row>
    <row r="2650" spans="1:65" x14ac:dyDescent="0.2">
      <c r="A2650" s="96">
        <v>41914</v>
      </c>
      <c r="B2650" s="13">
        <v>16.55</v>
      </c>
      <c r="C2650" s="14">
        <v>16.8</v>
      </c>
      <c r="D2650" s="31">
        <f t="shared" si="14"/>
        <v>349.07468040376085</v>
      </c>
      <c r="E2650" s="31">
        <f t="shared" si="15"/>
        <v>265.25230441667071</v>
      </c>
      <c r="F2650" s="16">
        <f t="shared" si="0"/>
        <v>614.32698482043156</v>
      </c>
      <c r="G2650" s="16">
        <f t="shared" si="1"/>
        <v>16.657944267047867</v>
      </c>
      <c r="H2650" s="17">
        <f t="shared" si="2"/>
        <v>1.4880952380952328E-2</v>
      </c>
      <c r="I2650" s="16">
        <v>16.16</v>
      </c>
      <c r="J2650" s="32">
        <f t="shared" si="16"/>
        <v>0.98191414588043013</v>
      </c>
      <c r="K2650" s="72">
        <f t="shared" ca="1" si="83"/>
        <v>126.3227777164314</v>
      </c>
      <c r="L2650" s="16">
        <v>126.239998</v>
      </c>
      <c r="M2650" s="21">
        <f t="shared" ca="1" si="84"/>
        <v>6.557328718541605E-4</v>
      </c>
      <c r="N2650" s="72"/>
      <c r="O2650" s="56"/>
      <c r="P2650" s="21"/>
      <c r="Q2650" s="33">
        <f t="shared" si="17"/>
        <v>1.0180858541195699</v>
      </c>
      <c r="R2650" s="5">
        <f t="shared" ca="1" si="109"/>
        <v>38.569504630699008</v>
      </c>
      <c r="S2650" s="16">
        <v>37.720001000000003</v>
      </c>
      <c r="T2650" s="75">
        <f t="shared" ca="1" si="110"/>
        <v>2.2521304564626188E-2</v>
      </c>
      <c r="U2650" s="5">
        <f t="shared" ca="1" si="122"/>
        <v>73.302149135840352</v>
      </c>
      <c r="V2650" s="76">
        <v>73.94</v>
      </c>
      <c r="W2650" s="36">
        <f t="shared" ca="1" si="123"/>
        <v>-8.6266008136278802E-3</v>
      </c>
      <c r="X2650" s="32">
        <f t="shared" si="18"/>
        <v>0.96382829176086027</v>
      </c>
      <c r="Y2650" s="72">
        <f t="shared" ca="1" si="124"/>
        <v>3894.7298877613234</v>
      </c>
      <c r="Z2650" s="90">
        <v>3791.25018</v>
      </c>
      <c r="AA2650" s="89">
        <f t="shared" ca="1" si="125"/>
        <v>2.7294349580834949E-2</v>
      </c>
      <c r="AB2650" s="72"/>
      <c r="AC2650" s="90"/>
      <c r="AD2650" s="36"/>
      <c r="AE2650">
        <f t="shared" si="161"/>
        <v>14</v>
      </c>
      <c r="AH2650" s="25" t="str">
        <f t="shared" ca="1" si="7"/>
        <v>-</v>
      </c>
      <c r="AI2650" s="15">
        <f t="shared" ca="1" si="8"/>
        <v>14.961172803640162</v>
      </c>
      <c r="AJ2650" s="15">
        <f t="shared" ca="1" si="9"/>
        <v>14.617858666771664</v>
      </c>
      <c r="AK2650" s="17">
        <f t="shared" ca="1" si="10"/>
        <v>1.8834299546005389E-2</v>
      </c>
      <c r="AL2650" s="17">
        <f t="shared" ca="1" si="11"/>
        <v>3.9952391834994411E-2</v>
      </c>
      <c r="AM2650" s="26">
        <f t="shared" ca="1" si="12"/>
        <v>1</v>
      </c>
      <c r="AN2650" s="26">
        <f t="shared" ca="1" si="13"/>
        <v>0</v>
      </c>
      <c r="AO2650" s="25">
        <f t="shared" si="20"/>
        <v>0</v>
      </c>
      <c r="AP2650" s="26">
        <f t="shared" si="21"/>
        <v>0</v>
      </c>
      <c r="AQ2650" s="25">
        <f t="shared" si="22"/>
        <v>1</v>
      </c>
      <c r="AR2650" s="26">
        <f t="shared" si="23"/>
        <v>0</v>
      </c>
      <c r="AU2650">
        <f t="shared" si="121"/>
        <v>18956.250899999999</v>
      </c>
      <c r="AY2650">
        <v>758.25</v>
      </c>
      <c r="AZ2650">
        <v>827.5</v>
      </c>
      <c r="BA2650">
        <f t="shared" si="107"/>
        <v>8275</v>
      </c>
      <c r="BL2650" s="90">
        <v>3.31</v>
      </c>
      <c r="BM2650">
        <f t="shared" si="108"/>
        <v>33.1</v>
      </c>
    </row>
    <row r="2651" spans="1:65" x14ac:dyDescent="0.2">
      <c r="A2651" s="96">
        <v>41915</v>
      </c>
      <c r="B2651" s="13">
        <v>15.2</v>
      </c>
      <c r="C2651" s="14">
        <v>15.8</v>
      </c>
      <c r="D2651" s="31">
        <f t="shared" si="14"/>
        <v>324.14077466063509</v>
      </c>
      <c r="E2651" s="31">
        <f t="shared" si="15"/>
        <v>289.81516989576187</v>
      </c>
      <c r="F2651" s="16">
        <f t="shared" si="0"/>
        <v>613.95594455639696</v>
      </c>
      <c r="G2651" s="16">
        <f t="shared" si="1"/>
        <v>15.483227328408878</v>
      </c>
      <c r="H2651" s="17">
        <f t="shared" si="2"/>
        <v>3.7974683544303889E-2</v>
      </c>
      <c r="I2651" s="16">
        <v>14.55</v>
      </c>
      <c r="J2651" s="32">
        <f t="shared" si="16"/>
        <v>0.92891869156246232</v>
      </c>
      <c r="K2651" s="72">
        <f t="shared" ca="1" si="83"/>
        <v>117.33880552787382</v>
      </c>
      <c r="L2651" s="16">
        <v>118.480003</v>
      </c>
      <c r="M2651" s="21">
        <f t="shared" ca="1" si="84"/>
        <v>-9.6319838219972014E-3</v>
      </c>
      <c r="N2651" s="72"/>
      <c r="O2651" s="56"/>
      <c r="P2651" s="21"/>
      <c r="Q2651" s="33">
        <f t="shared" si="17"/>
        <v>1.0710813084375377</v>
      </c>
      <c r="R2651" s="5">
        <f t="shared" ca="1" si="109"/>
        <v>41.30935452056481</v>
      </c>
      <c r="S2651" s="16">
        <v>39.979999999999997</v>
      </c>
      <c r="T2651" s="75">
        <f t="shared" ca="1" si="110"/>
        <v>3.3250488258249451E-2</v>
      </c>
      <c r="U2651" s="5">
        <f t="shared" ca="1" si="122"/>
        <v>78.509873896124247</v>
      </c>
      <c r="V2651" s="76">
        <v>78.42</v>
      </c>
      <c r="W2651" s="36">
        <f t="shared" ca="1" si="123"/>
        <v>1.1460583540454704E-3</v>
      </c>
      <c r="X2651" s="32">
        <f t="shared" si="18"/>
        <v>0.85783738312492452</v>
      </c>
      <c r="Y2651" s="72">
        <f t="shared" ca="1" si="124"/>
        <v>3340.8250102736633</v>
      </c>
      <c r="Z2651" s="90">
        <v>3330.0001579999998</v>
      </c>
      <c r="AA2651" s="89">
        <f t="shared" ca="1" si="125"/>
        <v>3.2507062342498273E-3</v>
      </c>
      <c r="AB2651" s="72"/>
      <c r="AC2651" s="90"/>
      <c r="AD2651" s="36"/>
      <c r="AE2651">
        <f t="shared" si="161"/>
        <v>13</v>
      </c>
      <c r="AH2651" s="25" t="str">
        <f t="shared" ca="1" si="7"/>
        <v>-</v>
      </c>
      <c r="AI2651" s="15">
        <f t="shared" ca="1" si="8"/>
        <v>15.031310938119093</v>
      </c>
      <c r="AJ2651" s="15">
        <f t="shared" ca="1" si="9"/>
        <v>14.598938377100561</v>
      </c>
      <c r="AK2651" s="17">
        <f t="shared" ca="1" si="10"/>
        <v>2.2057823407944228E-2</v>
      </c>
      <c r="AL2651" s="17">
        <f t="shared" ca="1" si="11"/>
        <v>3.8230981970306513E-2</v>
      </c>
      <c r="AM2651" s="26">
        <f t="shared" ca="1" si="12"/>
        <v>1</v>
      </c>
      <c r="AN2651" s="26">
        <f t="shared" ca="1" si="13"/>
        <v>0</v>
      </c>
      <c r="AO2651" s="25">
        <f t="shared" si="20"/>
        <v>0</v>
      </c>
      <c r="AP2651" s="26">
        <f t="shared" si="21"/>
        <v>0</v>
      </c>
      <c r="AQ2651" s="25">
        <f t="shared" si="22"/>
        <v>1</v>
      </c>
      <c r="AR2651" s="26">
        <f t="shared" si="23"/>
        <v>0</v>
      </c>
      <c r="AU2651">
        <f t="shared" si="121"/>
        <v>16650.000789999998</v>
      </c>
      <c r="AY2651">
        <v>666</v>
      </c>
      <c r="AZ2651">
        <v>735</v>
      </c>
      <c r="BA2651">
        <f t="shared" si="107"/>
        <v>7350</v>
      </c>
      <c r="BL2651" s="90">
        <v>2.94</v>
      </c>
      <c r="BM2651">
        <f t="shared" si="108"/>
        <v>29.4</v>
      </c>
    </row>
    <row r="2652" spans="1:65" x14ac:dyDescent="0.2">
      <c r="A2652" s="96">
        <v>41918</v>
      </c>
      <c r="B2652" s="13">
        <v>15.75</v>
      </c>
      <c r="C2652" s="14">
        <v>16.2</v>
      </c>
      <c r="D2652" s="31">
        <f t="shared" si="14"/>
        <v>299.20686891750933</v>
      </c>
      <c r="E2652" s="31">
        <f t="shared" si="15"/>
        <v>313.80221845876895</v>
      </c>
      <c r="F2652" s="16">
        <f t="shared" si="0"/>
        <v>613.00908737627833</v>
      </c>
      <c r="G2652" s="16">
        <f t="shared" si="1"/>
        <v>15.980357104347078</v>
      </c>
      <c r="H2652" s="17">
        <f t="shared" si="2"/>
        <v>2.777777777777779E-2</v>
      </c>
      <c r="I2652" s="16">
        <v>15.46</v>
      </c>
      <c r="J2652" s="32">
        <f t="shared" si="16"/>
        <v>1.0305158922231694</v>
      </c>
      <c r="K2652" s="72">
        <f t="shared" ca="1" si="83"/>
        <v>120.91457422508041</v>
      </c>
      <c r="L2652" s="16">
        <v>120.32</v>
      </c>
      <c r="M2652" s="21">
        <f t="shared" ca="1" si="84"/>
        <v>4.9416075887668016E-3</v>
      </c>
      <c r="N2652" s="72"/>
      <c r="O2652" s="56"/>
      <c r="P2652" s="21"/>
      <c r="Q2652" s="33">
        <f t="shared" si="17"/>
        <v>0.96948410777683047</v>
      </c>
      <c r="R2652" s="5">
        <f t="shared" ca="1" si="109"/>
        <v>40.047094331424617</v>
      </c>
      <c r="S2652" s="16">
        <v>39.270000000000003</v>
      </c>
      <c r="T2652" s="75">
        <f t="shared" ca="1" si="110"/>
        <v>1.9788498381069872E-2</v>
      </c>
      <c r="U2652" s="5">
        <f t="shared" ca="1" si="122"/>
        <v>76.111469247513952</v>
      </c>
      <c r="V2652" s="76">
        <v>77.05</v>
      </c>
      <c r="W2652" s="36">
        <f t="shared" ca="1" si="123"/>
        <v>-1.2180801459909735E-2</v>
      </c>
      <c r="X2652" s="32">
        <f t="shared" si="18"/>
        <v>1.0610317844463391</v>
      </c>
      <c r="Y2652" s="72">
        <f t="shared" ca="1" si="124"/>
        <v>3544.4882329553379</v>
      </c>
      <c r="Z2652" s="90">
        <v>3435.0001630000002</v>
      </c>
      <c r="AA2652" s="89">
        <f t="shared" ca="1" si="125"/>
        <v>3.1874254660795999E-2</v>
      </c>
      <c r="AB2652" s="72"/>
      <c r="AC2652" s="90"/>
      <c r="AD2652" s="36"/>
      <c r="AE2652">
        <f t="shared" si="161"/>
        <v>12</v>
      </c>
      <c r="AH2652" s="25" t="str">
        <f t="shared" ca="1" si="7"/>
        <v>-</v>
      </c>
      <c r="AI2652" s="15">
        <f t="shared" ca="1" si="8"/>
        <v>15.136838348157259</v>
      </c>
      <c r="AJ2652" s="15">
        <f t="shared" ca="1" si="9"/>
        <v>14.582605623548048</v>
      </c>
      <c r="AK2652" s="17">
        <f t="shared" ca="1" si="10"/>
        <v>2.1429829483420332E-2</v>
      </c>
      <c r="AL2652" s="17">
        <f t="shared" ca="1" si="11"/>
        <v>3.6799863351687896E-2</v>
      </c>
      <c r="AM2652" s="26">
        <f t="shared" ca="1" si="12"/>
        <v>1</v>
      </c>
      <c r="AN2652" s="26">
        <f t="shared" ca="1" si="13"/>
        <v>0</v>
      </c>
      <c r="AO2652" s="25">
        <f t="shared" si="20"/>
        <v>0</v>
      </c>
      <c r="AP2652" s="26">
        <f t="shared" si="21"/>
        <v>0</v>
      </c>
      <c r="AQ2652" s="25">
        <f t="shared" si="22"/>
        <v>1</v>
      </c>
      <c r="AR2652" s="26">
        <f t="shared" si="23"/>
        <v>0</v>
      </c>
      <c r="AU2652">
        <f t="shared" si="121"/>
        <v>17175.000814999999</v>
      </c>
      <c r="AY2652">
        <v>687</v>
      </c>
      <c r="AZ2652">
        <v>752.5</v>
      </c>
      <c r="BA2652">
        <f t="shared" si="107"/>
        <v>7525</v>
      </c>
      <c r="BL2652" s="90">
        <v>3.01</v>
      </c>
      <c r="BM2652">
        <f t="shared" si="108"/>
        <v>30.099999999999998</v>
      </c>
    </row>
    <row r="2653" spans="1:65" x14ac:dyDescent="0.2">
      <c r="A2653" s="96">
        <v>41919</v>
      </c>
      <c r="B2653" s="13">
        <v>17.100000000000001</v>
      </c>
      <c r="C2653" s="14">
        <v>17.2</v>
      </c>
      <c r="D2653" s="31">
        <f t="shared" si="14"/>
        <v>274.27296317438356</v>
      </c>
      <c r="E2653" s="31">
        <f t="shared" si="15"/>
        <v>338.04351570903015</v>
      </c>
      <c r="F2653" s="16">
        <f t="shared" si="0"/>
        <v>612.31647888341377</v>
      </c>
      <c r="G2653" s="16">
        <f t="shared" si="1"/>
        <v>17.155207319640567</v>
      </c>
      <c r="H2653" s="17">
        <f t="shared" si="2"/>
        <v>5.8139534883719923E-3</v>
      </c>
      <c r="I2653" s="16">
        <v>17.2</v>
      </c>
      <c r="J2653" s="32">
        <f t="shared" si="16"/>
        <v>1.07230548052508</v>
      </c>
      <c r="K2653" s="72">
        <f t="shared" ca="1" si="83"/>
        <v>129.65207474612203</v>
      </c>
      <c r="L2653" s="16">
        <v>129.08000200000001</v>
      </c>
      <c r="M2653" s="21">
        <f t="shared" ca="1" si="84"/>
        <v>4.4319239019071123E-3</v>
      </c>
      <c r="N2653" s="72"/>
      <c r="O2653" s="56"/>
      <c r="P2653" s="21"/>
      <c r="Q2653" s="33">
        <f t="shared" si="17"/>
        <v>0.92769451947491988</v>
      </c>
      <c r="R2653" s="5">
        <f t="shared" ca="1" si="109"/>
        <v>37.149922250782389</v>
      </c>
      <c r="S2653" s="16">
        <v>36.580002</v>
      </c>
      <c r="T2653" s="75">
        <f t="shared" ca="1" si="110"/>
        <v>1.5580104418320927E-2</v>
      </c>
      <c r="U2653" s="5">
        <f t="shared" ca="1" si="122"/>
        <v>70.60577558802251</v>
      </c>
      <c r="V2653" s="76">
        <v>71.62</v>
      </c>
      <c r="W2653" s="36">
        <f t="shared" ca="1" si="123"/>
        <v>-1.4161189779076993E-2</v>
      </c>
      <c r="X2653" s="32">
        <f t="shared" si="18"/>
        <v>1.1446109610501602</v>
      </c>
      <c r="Y2653" s="72">
        <f t="shared" ca="1" si="124"/>
        <v>4056.7930749314255</v>
      </c>
      <c r="Z2653" s="90">
        <v>3911.2501860000002</v>
      </c>
      <c r="AA2653" s="89">
        <f t="shared" ca="1" si="125"/>
        <v>3.7211347270083656E-2</v>
      </c>
      <c r="AB2653" s="72"/>
      <c r="AC2653" s="90"/>
      <c r="AD2653" s="36"/>
      <c r="AE2653">
        <f t="shared" si="161"/>
        <v>11</v>
      </c>
      <c r="AH2653" s="25" t="str">
        <f t="shared" ca="1" si="7"/>
        <v>-</v>
      </c>
      <c r="AI2653" s="15">
        <f t="shared" ca="1" si="8"/>
        <v>15.291583909907047</v>
      </c>
      <c r="AJ2653" s="15">
        <f t="shared" ca="1" si="9"/>
        <v>14.608324371766443</v>
      </c>
      <c r="AK2653" s="17">
        <f t="shared" ca="1" si="10"/>
        <v>1.9377673695228543E-2</v>
      </c>
      <c r="AL2653" s="17">
        <f t="shared" ca="1" si="11"/>
        <v>3.3873761760500623E-2</v>
      </c>
      <c r="AM2653" s="26">
        <f t="shared" ca="1" si="12"/>
        <v>1</v>
      </c>
      <c r="AN2653" s="26">
        <f t="shared" ca="1" si="13"/>
        <v>0</v>
      </c>
      <c r="AO2653" s="25">
        <f t="shared" si="20"/>
        <v>0</v>
      </c>
      <c r="AP2653" s="26">
        <f t="shared" si="21"/>
        <v>0</v>
      </c>
      <c r="AQ2653" s="25">
        <f t="shared" si="22"/>
        <v>1</v>
      </c>
      <c r="AR2653" s="26">
        <f t="shared" si="23"/>
        <v>0</v>
      </c>
      <c r="AU2653">
        <f t="shared" si="121"/>
        <v>19556.250930000002</v>
      </c>
      <c r="AY2653">
        <v>782.25</v>
      </c>
      <c r="AZ2653">
        <v>857.50000000000011</v>
      </c>
      <c r="BA2653">
        <f t="shared" si="107"/>
        <v>8575.0000000000018</v>
      </c>
      <c r="BL2653" s="90">
        <v>3.43</v>
      </c>
      <c r="BM2653">
        <f t="shared" si="108"/>
        <v>34.300000000000004</v>
      </c>
    </row>
    <row r="2654" spans="1:65" x14ac:dyDescent="0.2">
      <c r="A2654" s="96">
        <v>41920</v>
      </c>
      <c r="B2654" s="13">
        <v>15.25</v>
      </c>
      <c r="C2654" s="14">
        <v>15.7</v>
      </c>
      <c r="D2654" s="31">
        <f t="shared" si="14"/>
        <v>249.3390574312578</v>
      </c>
      <c r="E2654" s="31">
        <f t="shared" si="15"/>
        <v>362.83245688388195</v>
      </c>
      <c r="F2654" s="16">
        <f t="shared" si="0"/>
        <v>612.1715143151398</v>
      </c>
      <c r="G2654" s="16">
        <f t="shared" si="1"/>
        <v>15.516713824115792</v>
      </c>
      <c r="H2654" s="17">
        <f t="shared" si="2"/>
        <v>2.8662420382165599E-2</v>
      </c>
      <c r="I2654" s="16">
        <v>15.11</v>
      </c>
      <c r="J2654" s="32">
        <f t="shared" si="16"/>
        <v>0.90427588472061771</v>
      </c>
      <c r="K2654" s="72">
        <f t="shared" ca="1" si="83"/>
        <v>117.23646490629592</v>
      </c>
      <c r="L2654" s="16">
        <v>118.199997</v>
      </c>
      <c r="M2654" s="21">
        <f t="shared" ca="1" si="84"/>
        <v>-8.1517099675059608E-3</v>
      </c>
      <c r="N2654" s="72"/>
      <c r="O2654" s="56"/>
      <c r="P2654" s="21"/>
      <c r="Q2654" s="33">
        <f t="shared" si="17"/>
        <v>1.0957241152793822</v>
      </c>
      <c r="R2654" s="5">
        <f t="shared" ca="1" si="109"/>
        <v>40.704369929776746</v>
      </c>
      <c r="S2654" s="16">
        <v>39.479999999999997</v>
      </c>
      <c r="T2654" s="75">
        <f t="shared" ca="1" si="110"/>
        <v>3.1012409568813307E-2</v>
      </c>
      <c r="U2654" s="5">
        <f t="shared" ca="1" si="122"/>
        <v>77.361802384296752</v>
      </c>
      <c r="V2654" s="76">
        <v>77.44</v>
      </c>
      <c r="W2654" s="36">
        <f t="shared" ca="1" si="123"/>
        <v>-1.0097832606307596E-3</v>
      </c>
      <c r="X2654" s="32">
        <f t="shared" si="18"/>
        <v>0.80855176944123541</v>
      </c>
      <c r="Y2654" s="72">
        <f t="shared" ca="1" si="124"/>
        <v>3279.9113435537356</v>
      </c>
      <c r="Z2654" s="90">
        <v>3257.5001550000002</v>
      </c>
      <c r="AA2654" s="89">
        <f t="shared" ca="1" si="125"/>
        <v>6.8798733652663258E-3</v>
      </c>
      <c r="AB2654" s="72"/>
      <c r="AC2654" s="90"/>
      <c r="AD2654" s="36"/>
      <c r="AE2654">
        <f t="shared" si="161"/>
        <v>10</v>
      </c>
      <c r="AH2654" s="25" t="str">
        <f t="shared" ca="1" si="7"/>
        <v>-</v>
      </c>
      <c r="AI2654" s="15">
        <f t="shared" ca="1" si="8"/>
        <v>15.348590696026097</v>
      </c>
      <c r="AJ2654" s="15">
        <f t="shared" ca="1" si="9"/>
        <v>14.61711577629656</v>
      </c>
      <c r="AK2654" s="17">
        <f t="shared" ca="1" si="10"/>
        <v>2.0651240255419329E-2</v>
      </c>
      <c r="AL2654" s="17">
        <f t="shared" ca="1" si="11"/>
        <v>2.9805788034385973E-2</v>
      </c>
      <c r="AM2654" s="26">
        <f t="shared" ca="1" si="12"/>
        <v>1</v>
      </c>
      <c r="AN2654" s="26">
        <f t="shared" ca="1" si="13"/>
        <v>0</v>
      </c>
      <c r="AO2654" s="25">
        <f t="shared" si="20"/>
        <v>0</v>
      </c>
      <c r="AP2654" s="26">
        <f t="shared" si="21"/>
        <v>0</v>
      </c>
      <c r="AQ2654" s="25">
        <f t="shared" si="22"/>
        <v>1</v>
      </c>
      <c r="AR2654" s="26">
        <f t="shared" si="23"/>
        <v>0</v>
      </c>
      <c r="AU2654">
        <f t="shared" si="121"/>
        <v>16287.500775</v>
      </c>
      <c r="AY2654">
        <v>651.5</v>
      </c>
      <c r="AZ2654">
        <v>722.5</v>
      </c>
      <c r="BA2654">
        <f t="shared" si="107"/>
        <v>7225</v>
      </c>
      <c r="BL2654" s="90">
        <v>2.89</v>
      </c>
      <c r="BM2654">
        <f t="shared" si="108"/>
        <v>28.900000000000002</v>
      </c>
    </row>
    <row r="2655" spans="1:65" x14ac:dyDescent="0.2">
      <c r="A2655" s="96">
        <v>41921</v>
      </c>
      <c r="B2655" s="45">
        <v>17.2</v>
      </c>
      <c r="C2655" s="54">
        <v>17</v>
      </c>
      <c r="D2655" s="31">
        <f t="shared" si="14"/>
        <v>224.40515168813201</v>
      </c>
      <c r="E2655" s="31">
        <f t="shared" si="15"/>
        <v>387.05169653882899</v>
      </c>
      <c r="F2655" s="31">
        <f t="shared" si="0"/>
        <v>611.45684822696103</v>
      </c>
      <c r="G2655" s="31">
        <f t="shared" si="1"/>
        <v>17.073400159745969</v>
      </c>
      <c r="H2655" s="55">
        <f t="shared" si="2"/>
        <v>-1.1764705882352899E-2</v>
      </c>
      <c r="I2655" s="31">
        <v>18.760000000000002</v>
      </c>
      <c r="J2655" s="67">
        <f t="shared" si="16"/>
        <v>1.0990386488940487</v>
      </c>
      <c r="K2655" s="72">
        <f t="shared" ca="1" si="83"/>
        <v>128.84215314116886</v>
      </c>
      <c r="L2655" s="31">
        <v>128.83999600000001</v>
      </c>
      <c r="M2655" s="21">
        <f t="shared" ca="1" si="84"/>
        <v>1.6742791336715343E-5</v>
      </c>
      <c r="N2655" s="72"/>
      <c r="O2655" s="56"/>
      <c r="P2655" s="21"/>
      <c r="Q2655" s="69">
        <f t="shared" si="17"/>
        <v>0.90096135110595132</v>
      </c>
      <c r="R2655" s="5">
        <f t="shared" ca="1" si="109"/>
        <v>36.671536376229362</v>
      </c>
      <c r="S2655" s="31">
        <v>35.900002000000001</v>
      </c>
      <c r="T2655" s="89">
        <f t="shared" ca="1" si="110"/>
        <v>2.1491207054232513E-2</v>
      </c>
      <c r="U2655" s="5">
        <f t="shared" ca="1" si="122"/>
        <v>69.697607790650068</v>
      </c>
      <c r="V2655" s="98">
        <v>70.239999999999995</v>
      </c>
      <c r="W2655" s="87">
        <f t="shared" ca="1" si="123"/>
        <v>-7.7219847572597838E-3</v>
      </c>
      <c r="X2655" s="67">
        <f t="shared" si="18"/>
        <v>1.1980772977880974</v>
      </c>
      <c r="Y2655" s="72">
        <f t="shared" ca="1" si="124"/>
        <v>3929.328701028358</v>
      </c>
      <c r="Z2655" s="90">
        <v>3826.2501820000002</v>
      </c>
      <c r="AA2655" s="89">
        <f t="shared" ca="1" si="125"/>
        <v>2.6939827278747903E-2</v>
      </c>
      <c r="AB2655" s="72"/>
      <c r="AC2655" s="90"/>
      <c r="AD2655" s="87"/>
      <c r="AE2655" s="1">
        <f t="shared" si="161"/>
        <v>9</v>
      </c>
      <c r="AH2655" s="25" t="str">
        <f t="shared" ca="1" si="7"/>
        <v>-</v>
      </c>
      <c r="AI2655" s="15">
        <f t="shared" ca="1" si="8"/>
        <v>15.481611497801758</v>
      </c>
      <c r="AJ2655" s="15">
        <f t="shared" ca="1" si="9"/>
        <v>14.667036900451027</v>
      </c>
      <c r="AK2655" s="17">
        <f t="shared" ca="1" si="10"/>
        <v>1.7224180281869783E-2</v>
      </c>
      <c r="AL2655" s="17">
        <f t="shared" ca="1" si="11"/>
        <v>2.6144072512056644E-2</v>
      </c>
      <c r="AM2655" s="26">
        <f t="shared" ca="1" si="12"/>
        <v>1</v>
      </c>
      <c r="AN2655" s="26">
        <f t="shared" ca="1" si="13"/>
        <v>0</v>
      </c>
      <c r="AO2655" s="25">
        <f t="shared" si="20"/>
        <v>0</v>
      </c>
      <c r="AP2655" s="26">
        <f t="shared" si="21"/>
        <v>0</v>
      </c>
      <c r="AQ2655" s="25">
        <f t="shared" si="22"/>
        <v>1</v>
      </c>
      <c r="AR2655" s="26">
        <f t="shared" si="23"/>
        <v>0</v>
      </c>
      <c r="AU2655">
        <f t="shared" si="121"/>
        <v>19131.250910000002</v>
      </c>
      <c r="AY2655">
        <v>765.25</v>
      </c>
      <c r="AZ2655">
        <v>837.5</v>
      </c>
      <c r="BA2655">
        <f t="shared" si="107"/>
        <v>8375</v>
      </c>
      <c r="BL2655" s="90">
        <v>3.35</v>
      </c>
      <c r="BM2655">
        <f t="shared" si="108"/>
        <v>33.5</v>
      </c>
    </row>
    <row r="2656" spans="1:65" x14ac:dyDescent="0.2">
      <c r="A2656" s="96">
        <v>41922</v>
      </c>
      <c r="B2656" s="45">
        <v>19.8</v>
      </c>
      <c r="C2656" s="54">
        <v>18.649999999999999</v>
      </c>
      <c r="D2656" s="31">
        <f t="shared" si="14"/>
        <v>199.47124594500622</v>
      </c>
      <c r="E2656" s="31">
        <f t="shared" si="15"/>
        <v>412.27894234952095</v>
      </c>
      <c r="F2656" s="31">
        <f t="shared" si="0"/>
        <v>611.75018829452711</v>
      </c>
      <c r="G2656" s="31">
        <f t="shared" si="1"/>
        <v>19.024976480965655</v>
      </c>
      <c r="H2656" s="55">
        <f t="shared" si="2"/>
        <v>-6.1662198391420953E-2</v>
      </c>
      <c r="I2656" s="1">
        <v>21.24</v>
      </c>
      <c r="J2656" s="67">
        <f t="shared" si="16"/>
        <v>1.1148396533554608</v>
      </c>
      <c r="K2656" s="72">
        <f t="shared" ca="1" si="83"/>
        <v>143.63248549811405</v>
      </c>
      <c r="L2656" s="31">
        <v>143.39999399999999</v>
      </c>
      <c r="M2656" s="21">
        <f t="shared" ca="1" si="84"/>
        <v>1.6212796920623163E-3</v>
      </c>
      <c r="N2656" s="72"/>
      <c r="O2656" s="56"/>
      <c r="P2656" s="21"/>
      <c r="Q2656" s="69">
        <f t="shared" si="17"/>
        <v>0.88516034664453924</v>
      </c>
      <c r="R2656" s="5">
        <f t="shared" ca="1" si="109"/>
        <v>32.458837601953825</v>
      </c>
      <c r="S2656" s="31">
        <v>31.860001</v>
      </c>
      <c r="T2656" s="89">
        <f t="shared" ca="1" si="110"/>
        <v>1.8795875177587847E-2</v>
      </c>
      <c r="U2656" s="5">
        <f t="shared" ca="1" si="122"/>
        <v>61.691446566552273</v>
      </c>
      <c r="V2656" s="98">
        <v>62.46</v>
      </c>
      <c r="W2656" s="87">
        <f t="shared" ca="1" si="123"/>
        <v>-1.2304729962339549E-2</v>
      </c>
      <c r="X2656" s="67">
        <f t="shared" si="18"/>
        <v>1.2296793067109215</v>
      </c>
      <c r="Y2656" s="72">
        <f t="shared" ca="1" si="124"/>
        <v>4831.4961961043527</v>
      </c>
      <c r="Z2656" s="90">
        <v>4698.750223</v>
      </c>
      <c r="AA2656" s="89">
        <f t="shared" ca="1" si="125"/>
        <v>2.8251336377612072E-2</v>
      </c>
      <c r="AB2656" s="72"/>
      <c r="AC2656" s="90"/>
      <c r="AD2656" s="87"/>
      <c r="AE2656" s="1">
        <f t="shared" si="161"/>
        <v>8</v>
      </c>
      <c r="AH2656" s="25" t="str">
        <f t="shared" ca="1" si="7"/>
        <v>-</v>
      </c>
      <c r="AI2656" s="15">
        <f t="shared" ca="1" si="8"/>
        <v>15.707070910864838</v>
      </c>
      <c r="AJ2656" s="15">
        <f t="shared" ca="1" si="9"/>
        <v>14.784109641763763</v>
      </c>
      <c r="AK2656" s="17">
        <f t="shared" ca="1" si="10"/>
        <v>4.4669884864742366E-3</v>
      </c>
      <c r="AL2656" s="17">
        <f t="shared" ca="1" si="11"/>
        <v>1.9122955382863106E-2</v>
      </c>
      <c r="AM2656" s="26">
        <f t="shared" ca="1" si="12"/>
        <v>1</v>
      </c>
      <c r="AN2656" s="26">
        <f t="shared" ca="1" si="13"/>
        <v>0</v>
      </c>
      <c r="AO2656" s="25">
        <f t="shared" si="20"/>
        <v>0</v>
      </c>
      <c r="AP2656" s="26">
        <f t="shared" si="21"/>
        <v>0</v>
      </c>
      <c r="AQ2656" s="25">
        <f t="shared" si="22"/>
        <v>1</v>
      </c>
      <c r="AR2656" s="26">
        <f t="shared" si="23"/>
        <v>0</v>
      </c>
      <c r="AU2656">
        <f t="shared" si="121"/>
        <v>23493.751114999999</v>
      </c>
      <c r="AY2656">
        <v>939.75</v>
      </c>
      <c r="AZ2656">
        <v>1030</v>
      </c>
      <c r="BA2656">
        <f t="shared" si="107"/>
        <v>10300</v>
      </c>
      <c r="BL2656" s="90">
        <v>4.12</v>
      </c>
      <c r="BM2656">
        <f t="shared" si="108"/>
        <v>41.2</v>
      </c>
    </row>
    <row r="2657" spans="1:65" x14ac:dyDescent="0.2">
      <c r="A2657" s="96">
        <v>41925</v>
      </c>
      <c r="B2657" s="45">
        <v>22.75</v>
      </c>
      <c r="C2657" s="54">
        <v>20.85</v>
      </c>
      <c r="D2657" s="31">
        <f t="shared" si="14"/>
        <v>174.53734020188045</v>
      </c>
      <c r="E2657" s="31">
        <f t="shared" si="15"/>
        <v>438.75032753525232</v>
      </c>
      <c r="F2657" s="31">
        <f t="shared" si="0"/>
        <v>613.28766773713278</v>
      </c>
      <c r="G2657" s="31">
        <f t="shared" si="1"/>
        <v>21.390726585302403</v>
      </c>
      <c r="H2657" s="55">
        <f t="shared" si="2"/>
        <v>-9.1127098321342803E-2</v>
      </c>
      <c r="I2657" s="31">
        <v>24.64</v>
      </c>
      <c r="J2657" s="67">
        <f t="shared" si="16"/>
        <v>1.1271754680102353</v>
      </c>
      <c r="K2657" s="72">
        <f t="shared" ca="1" si="83"/>
        <v>161.89241376441578</v>
      </c>
      <c r="L2657" s="31">
        <v>158.240005</v>
      </c>
      <c r="M2657" s="21">
        <f t="shared" ca="1" si="84"/>
        <v>2.3081450006373429E-2</v>
      </c>
      <c r="N2657" s="72"/>
      <c r="O2657" s="56"/>
      <c r="P2657" s="21"/>
      <c r="Q2657" s="69">
        <f t="shared" si="17"/>
        <v>0.87282453198976484</v>
      </c>
      <c r="R2657" s="5">
        <f t="shared" ca="1" si="109"/>
        <v>28.329689512084876</v>
      </c>
      <c r="S2657" s="31">
        <v>28.51</v>
      </c>
      <c r="T2657" s="89">
        <f t="shared" ca="1" si="110"/>
        <v>-6.3244646760829745E-3</v>
      </c>
      <c r="U2657" s="5">
        <f t="shared" ca="1" si="122"/>
        <v>53.84396454265358</v>
      </c>
      <c r="V2657" s="98">
        <v>56.35</v>
      </c>
      <c r="W2657" s="87">
        <f t="shared" ca="1" si="123"/>
        <v>-4.4472678923627697E-2</v>
      </c>
      <c r="X2657" s="67">
        <f t="shared" si="18"/>
        <v>1.2543509360204703</v>
      </c>
      <c r="Y2657" s="72">
        <f t="shared" ca="1" si="124"/>
        <v>6059.9929226111472</v>
      </c>
      <c r="Z2657" s="90">
        <v>5658.7502690000001</v>
      </c>
      <c r="AA2657" s="89">
        <f t="shared" ca="1" si="125"/>
        <v>7.0906584411270304E-2</v>
      </c>
      <c r="AB2657" s="72"/>
      <c r="AC2657" s="90"/>
      <c r="AD2657" s="87"/>
      <c r="AE2657" s="1">
        <f t="shared" si="161"/>
        <v>7</v>
      </c>
      <c r="AH2657" s="25" t="str">
        <f t="shared" ca="1" si="7"/>
        <v>-</v>
      </c>
      <c r="AI2657" s="15">
        <f t="shared" ca="1" si="8"/>
        <v>16.026848264492518</v>
      </c>
      <c r="AJ2657" s="15">
        <f t="shared" ca="1" si="9"/>
        <v>14.970636074036856</v>
      </c>
      <c r="AK2657" s="17">
        <f t="shared" ca="1" si="10"/>
        <v>-1.7049975157800212E-2</v>
      </c>
      <c r="AL2657" s="17">
        <f t="shared" ca="1" si="11"/>
        <v>1.0083030132428013E-2</v>
      </c>
      <c r="AM2657" s="26">
        <f t="shared" ca="1" si="12"/>
        <v>1</v>
      </c>
      <c r="AN2657" s="26">
        <f t="shared" ca="1" si="13"/>
        <v>0</v>
      </c>
      <c r="AO2657" s="25">
        <f t="shared" si="20"/>
        <v>0</v>
      </c>
      <c r="AP2657" s="26">
        <f t="shared" si="21"/>
        <v>0</v>
      </c>
      <c r="AQ2657" s="25">
        <f t="shared" si="22"/>
        <v>1</v>
      </c>
      <c r="AR2657" s="26">
        <f t="shared" si="23"/>
        <v>0</v>
      </c>
      <c r="AU2657">
        <f t="shared" si="121"/>
        <v>28293.751345000001</v>
      </c>
      <c r="AY2657">
        <v>1131.75</v>
      </c>
      <c r="AZ2657">
        <v>1232.5</v>
      </c>
      <c r="BA2657">
        <f t="shared" si="107"/>
        <v>12325</v>
      </c>
      <c r="BL2657" s="90">
        <v>4.93</v>
      </c>
      <c r="BM2657">
        <f t="shared" si="108"/>
        <v>49.3</v>
      </c>
    </row>
    <row r="2658" spans="1:65" x14ac:dyDescent="0.2">
      <c r="A2658" s="96">
        <v>41926</v>
      </c>
      <c r="B2658" s="13">
        <v>20.9</v>
      </c>
      <c r="C2658" s="14">
        <v>19.75</v>
      </c>
      <c r="D2658" s="31">
        <f t="shared" si="14"/>
        <v>149.60343445875466</v>
      </c>
      <c r="E2658" s="31">
        <f t="shared" si="15"/>
        <v>465.95638775856702</v>
      </c>
      <c r="F2658" s="16">
        <f t="shared" si="0"/>
        <v>615.55982221732165</v>
      </c>
      <c r="G2658" s="16">
        <f t="shared" si="1"/>
        <v>20.029491843713654</v>
      </c>
      <c r="H2658" s="17">
        <f t="shared" si="2"/>
        <v>-5.8227848101265689E-2</v>
      </c>
      <c r="I2658" s="16">
        <v>22.79</v>
      </c>
      <c r="J2658" s="32">
        <f t="shared" si="16"/>
        <v>0.93983243336718592</v>
      </c>
      <c r="K2658" s="72">
        <f t="shared" ca="1" si="83"/>
        <v>152.14553825028835</v>
      </c>
      <c r="L2658" s="16">
        <v>155.720001</v>
      </c>
      <c r="M2658" s="21">
        <f t="shared" ca="1" si="84"/>
        <v>-2.2954422853565502E-2</v>
      </c>
      <c r="N2658" s="72"/>
      <c r="O2658" s="56"/>
      <c r="P2658" s="21"/>
      <c r="Q2658" s="33">
        <f t="shared" si="17"/>
        <v>1.0601675666328141</v>
      </c>
      <c r="R2658" s="5">
        <f t="shared" ca="1" si="109"/>
        <v>30.032966807469897</v>
      </c>
      <c r="S2658" s="16">
        <v>28.75</v>
      </c>
      <c r="T2658" s="75">
        <f t="shared" ca="1" si="110"/>
        <v>4.4624932433735554E-2</v>
      </c>
      <c r="U2658" s="5">
        <f t="shared" ca="1" si="122"/>
        <v>57.081670584415328</v>
      </c>
      <c r="V2658" s="76">
        <v>56.71</v>
      </c>
      <c r="W2658" s="36">
        <f t="shared" ca="1" si="123"/>
        <v>6.5538808748955516E-3</v>
      </c>
      <c r="X2658" s="32">
        <f t="shared" si="18"/>
        <v>0.87966486673437183</v>
      </c>
      <c r="Y2658" s="72">
        <f t="shared" ca="1" si="124"/>
        <v>5330.4120324905261</v>
      </c>
      <c r="Z2658" s="90">
        <v>5453.7502590000004</v>
      </c>
      <c r="AA2658" s="89">
        <f t="shared" ca="1" si="125"/>
        <v>-2.2615305184892995E-2</v>
      </c>
      <c r="AB2658" s="72"/>
      <c r="AC2658" s="90"/>
      <c r="AD2658" s="36"/>
      <c r="AE2658">
        <f t="shared" si="161"/>
        <v>6</v>
      </c>
      <c r="AH2658" s="25" t="str">
        <f t="shared" ca="1" si="7"/>
        <v>-</v>
      </c>
      <c r="AI2658" s="15">
        <f t="shared" ca="1" si="8"/>
        <v>16.261055126163743</v>
      </c>
      <c r="AJ2658" s="15">
        <f t="shared" ca="1" si="9"/>
        <v>15.122104660571322</v>
      </c>
      <c r="AK2658" s="17">
        <f t="shared" ca="1" si="10"/>
        <v>-3.1384246137640792E-2</v>
      </c>
      <c r="AL2658" s="17">
        <f t="shared" ca="1" si="11"/>
        <v>4.2188705322477801E-3</v>
      </c>
      <c r="AM2658" s="26">
        <f t="shared" ca="1" si="12"/>
        <v>1</v>
      </c>
      <c r="AN2658" s="26">
        <f t="shared" ca="1" si="13"/>
        <v>0</v>
      </c>
      <c r="AO2658" s="25">
        <f t="shared" si="20"/>
        <v>0</v>
      </c>
      <c r="AP2658" s="26">
        <f t="shared" si="21"/>
        <v>0</v>
      </c>
      <c r="AQ2658" s="25">
        <f t="shared" si="22"/>
        <v>1</v>
      </c>
      <c r="AR2658" s="26">
        <f t="shared" si="23"/>
        <v>0</v>
      </c>
      <c r="AU2658">
        <f t="shared" si="121"/>
        <v>27268.751295000002</v>
      </c>
      <c r="AY2658">
        <v>1090.75</v>
      </c>
      <c r="AZ2658">
        <v>1192.5</v>
      </c>
      <c r="BA2658">
        <f t="shared" si="107"/>
        <v>11925</v>
      </c>
      <c r="BL2658" s="90">
        <v>4.7699999999999996</v>
      </c>
      <c r="BM2658">
        <f t="shared" si="108"/>
        <v>47.699999999999996</v>
      </c>
    </row>
    <row r="2659" spans="1:65" x14ac:dyDescent="0.2">
      <c r="A2659" s="96">
        <v>41927</v>
      </c>
      <c r="B2659" s="13">
        <v>23.95</v>
      </c>
      <c r="C2659" s="14">
        <v>22.1</v>
      </c>
      <c r="D2659" s="31">
        <f t="shared" si="14"/>
        <v>124.66952871562889</v>
      </c>
      <c r="E2659" s="31">
        <f t="shared" si="15"/>
        <v>492.34214117787479</v>
      </c>
      <c r="F2659" s="16">
        <f t="shared" si="0"/>
        <v>617.01166989350372</v>
      </c>
      <c r="G2659" s="16">
        <f t="shared" si="1"/>
        <v>22.473799458547877</v>
      </c>
      <c r="H2659" s="17">
        <f t="shared" si="2"/>
        <v>-8.3710407239818929E-2</v>
      </c>
      <c r="I2659" s="16">
        <v>25.27</v>
      </c>
      <c r="J2659" s="32">
        <f t="shared" si="16"/>
        <v>1.124681839649917</v>
      </c>
      <c r="K2659" s="72">
        <f t="shared" ca="1" si="83"/>
        <v>171.10834782498409</v>
      </c>
      <c r="L2659" s="16">
        <v>157.63999899999999</v>
      </c>
      <c r="M2659" s="21">
        <f t="shared" ca="1" si="84"/>
        <v>8.5437382075751633E-2</v>
      </c>
      <c r="N2659" s="72"/>
      <c r="O2659" s="56"/>
      <c r="P2659" s="21"/>
      <c r="Q2659" s="33">
        <f t="shared" si="17"/>
        <v>0.87531816035008314</v>
      </c>
      <c r="R2659" s="5">
        <f t="shared" ca="1" si="109"/>
        <v>26.287306115548137</v>
      </c>
      <c r="S2659" s="16">
        <v>28.299999</v>
      </c>
      <c r="T2659" s="75">
        <f t="shared" ca="1" si="110"/>
        <v>-7.1119892423030198E-2</v>
      </c>
      <c r="U2659" s="5">
        <f t="shared" ca="1" si="122"/>
        <v>49.96291232514433</v>
      </c>
      <c r="V2659" s="76">
        <v>55.59</v>
      </c>
      <c r="W2659" s="36">
        <f t="shared" ca="1" si="123"/>
        <v>-0.10122481875977105</v>
      </c>
      <c r="X2659" s="32">
        <f t="shared" si="18"/>
        <v>1.2493636792998337</v>
      </c>
      <c r="Y2659" s="72">
        <f t="shared" ca="1" si="124"/>
        <v>6659.1848984498974</v>
      </c>
      <c r="Z2659" s="90">
        <v>5570.0002649999997</v>
      </c>
      <c r="AA2659" s="89">
        <f t="shared" ca="1" si="125"/>
        <v>0.19554480819219455</v>
      </c>
      <c r="AB2659" s="72"/>
      <c r="AC2659" s="90"/>
      <c r="AD2659" s="36"/>
      <c r="AE2659">
        <f t="shared" si="161"/>
        <v>5</v>
      </c>
      <c r="AH2659" s="25" t="str">
        <f t="shared" ca="1" si="7"/>
        <v>-</v>
      </c>
      <c r="AI2659" s="15">
        <f t="shared" ca="1" si="8"/>
        <v>16.649102188328733</v>
      </c>
      <c r="AJ2659" s="15">
        <f t="shared" ca="1" si="9"/>
        <v>15.345136548459331</v>
      </c>
      <c r="AK2659" s="17">
        <f t="shared" ca="1" si="10"/>
        <v>-4.6304972925672615E-2</v>
      </c>
      <c r="AL2659" s="17">
        <f t="shared" ca="1" si="11"/>
        <v>-2.978438725272349E-3</v>
      </c>
      <c r="AM2659" s="26">
        <f t="shared" ca="1" si="12"/>
        <v>1</v>
      </c>
      <c r="AN2659" s="26">
        <f t="shared" ca="1" si="13"/>
        <v>0</v>
      </c>
      <c r="AO2659" s="25">
        <f t="shared" si="20"/>
        <v>0</v>
      </c>
      <c r="AP2659" s="26">
        <f t="shared" si="21"/>
        <v>0</v>
      </c>
      <c r="AQ2659" s="25">
        <f t="shared" si="22"/>
        <v>1</v>
      </c>
      <c r="AR2659" s="26">
        <f t="shared" si="23"/>
        <v>0</v>
      </c>
      <c r="AU2659">
        <f t="shared" si="121"/>
        <v>27850.001324999997</v>
      </c>
      <c r="AY2659">
        <v>1114</v>
      </c>
      <c r="AZ2659">
        <v>1220</v>
      </c>
      <c r="BA2659">
        <f t="shared" si="107"/>
        <v>12200</v>
      </c>
      <c r="BL2659" s="90">
        <v>4.88</v>
      </c>
      <c r="BM2659">
        <f t="shared" si="108"/>
        <v>48.8</v>
      </c>
    </row>
    <row r="2660" spans="1:65" x14ac:dyDescent="0.2">
      <c r="A2660" s="96">
        <v>41928</v>
      </c>
      <c r="B2660" s="13">
        <v>22.3</v>
      </c>
      <c r="C2660" s="14">
        <v>21.05</v>
      </c>
      <c r="D2660" s="31">
        <f t="shared" si="14"/>
        <v>99.735622972503108</v>
      </c>
      <c r="E2660" s="31">
        <f t="shared" si="15"/>
        <v>519.36327432483688</v>
      </c>
      <c r="F2660" s="16">
        <f t="shared" si="0"/>
        <v>619.09889729734005</v>
      </c>
      <c r="G2660" s="16">
        <f t="shared" si="1"/>
        <v>21.251372558180719</v>
      </c>
      <c r="H2660" s="17">
        <f t="shared" si="2"/>
        <v>-5.9382422802850332E-2</v>
      </c>
      <c r="I2660" s="16">
        <v>25.2</v>
      </c>
      <c r="J2660" s="32">
        <f t="shared" si="16"/>
        <v>0.94880537453671177</v>
      </c>
      <c r="K2660" s="72">
        <f t="shared" ca="1" si="83"/>
        <v>162.34190142058955</v>
      </c>
      <c r="L2660" s="16">
        <v>161.320007</v>
      </c>
      <c r="M2660" s="21">
        <f t="shared" ca="1" si="84"/>
        <v>6.33457957009354E-3</v>
      </c>
      <c r="N2660" s="72"/>
      <c r="O2660" s="56"/>
      <c r="P2660" s="21"/>
      <c r="Q2660" s="33">
        <f t="shared" si="17"/>
        <v>1.0511946254632882</v>
      </c>
      <c r="R2660" s="5">
        <f t="shared" ca="1" si="109"/>
        <v>27.631923749015144</v>
      </c>
      <c r="S2660" s="16">
        <v>27.190000999999999</v>
      </c>
      <c r="T2660" s="75">
        <f t="shared" ca="1" si="110"/>
        <v>1.6253134709893719E-2</v>
      </c>
      <c r="U2660" s="5">
        <f t="shared" ca="1" si="122"/>
        <v>52.518946838224551</v>
      </c>
      <c r="V2660" s="76">
        <v>53.26</v>
      </c>
      <c r="W2660" s="36">
        <f t="shared" ca="1" si="123"/>
        <v>-1.3913878366042945E-2</v>
      </c>
      <c r="X2660" s="32">
        <f t="shared" si="18"/>
        <v>0.89761074907342353</v>
      </c>
      <c r="Y2660" s="72">
        <f t="shared" ca="1" si="124"/>
        <v>5976.9625564122944</v>
      </c>
      <c r="Z2660" s="90">
        <v>5742.5002729999997</v>
      </c>
      <c r="AA2660" s="89">
        <f t="shared" ca="1" si="125"/>
        <v>4.0829302963151071E-2</v>
      </c>
      <c r="AB2660" s="72"/>
      <c r="AC2660" s="90"/>
      <c r="AD2660" s="36"/>
      <c r="AE2660">
        <f t="shared" si="161"/>
        <v>4</v>
      </c>
      <c r="AH2660" s="25" t="str">
        <f t="shared" ca="1" si="7"/>
        <v>-</v>
      </c>
      <c r="AI2660" s="15">
        <f t="shared" ca="1" si="8"/>
        <v>16.982500881575433</v>
      </c>
      <c r="AJ2660" s="15">
        <f t="shared" ca="1" si="9"/>
        <v>15.535512953938447</v>
      </c>
      <c r="AK2660" s="17">
        <f t="shared" ca="1" si="10"/>
        <v>-6.0979113456508603E-2</v>
      </c>
      <c r="AL2660" s="17">
        <f t="shared" ca="1" si="11"/>
        <v>-9.5400030169000005E-3</v>
      </c>
      <c r="AM2660" s="26">
        <f t="shared" ca="1" si="12"/>
        <v>1</v>
      </c>
      <c r="AN2660" s="26">
        <f t="shared" ca="1" si="13"/>
        <v>0</v>
      </c>
      <c r="AO2660" s="25">
        <f t="shared" si="20"/>
        <v>0</v>
      </c>
      <c r="AP2660" s="26">
        <f t="shared" si="21"/>
        <v>0</v>
      </c>
      <c r="AQ2660" s="25">
        <f t="shared" si="22"/>
        <v>1</v>
      </c>
      <c r="AR2660" s="26">
        <f t="shared" si="23"/>
        <v>0</v>
      </c>
      <c r="AU2660">
        <f t="shared" si="121"/>
        <v>28712.501364999996</v>
      </c>
      <c r="AY2660">
        <v>1148.5</v>
      </c>
      <c r="AZ2660">
        <v>1255</v>
      </c>
      <c r="BA2660">
        <f t="shared" si="107"/>
        <v>12550</v>
      </c>
      <c r="BL2660" s="90">
        <v>5.0199999999999996</v>
      </c>
      <c r="BM2660">
        <f t="shared" si="108"/>
        <v>50.199999999999996</v>
      </c>
    </row>
    <row r="2661" spans="1:65" x14ac:dyDescent="0.2">
      <c r="A2661" s="96">
        <v>41929</v>
      </c>
      <c r="B2661" s="45">
        <v>21</v>
      </c>
      <c r="C2661" s="54">
        <v>19.95</v>
      </c>
      <c r="D2661" s="31">
        <f t="shared" si="14"/>
        <v>74.801717229377331</v>
      </c>
      <c r="E2661" s="31">
        <f t="shared" si="15"/>
        <v>545.77781580092733</v>
      </c>
      <c r="F2661" s="31">
        <f t="shared" si="0"/>
        <v>620.57953303030467</v>
      </c>
      <c r="G2661" s="31">
        <f t="shared" si="1"/>
        <v>20.076562026155333</v>
      </c>
      <c r="H2661" s="55">
        <f t="shared" si="2"/>
        <v>-5.2631578947368363E-2</v>
      </c>
      <c r="I2661" s="1">
        <v>21.99</v>
      </c>
      <c r="J2661" s="67">
        <f t="shared" si="16"/>
        <v>0.94697775582340449</v>
      </c>
      <c r="K2661" s="72">
        <f t="shared" ca="1" si="83"/>
        <v>153.72790204933298</v>
      </c>
      <c r="L2661" s="31">
        <v>154.320007</v>
      </c>
      <c r="M2661" s="21">
        <f t="shared" ca="1" si="84"/>
        <v>-3.8368644622146855E-3</v>
      </c>
      <c r="N2661" s="72"/>
      <c r="O2661" s="56"/>
      <c r="P2661" s="21"/>
      <c r="Q2661" s="69">
        <f t="shared" si="17"/>
        <v>1.0530222441765955</v>
      </c>
      <c r="R2661" s="5">
        <f t="shared" ca="1" si="109"/>
        <v>29.095818213088549</v>
      </c>
      <c r="S2661" s="31">
        <v>28.33</v>
      </c>
      <c r="T2661" s="89">
        <f t="shared" ca="1" si="110"/>
        <v>2.7032058351166635E-2</v>
      </c>
      <c r="U2661" s="5">
        <f t="shared" ca="1" si="122"/>
        <v>55.301725918008522</v>
      </c>
      <c r="V2661" s="98">
        <v>55.51</v>
      </c>
      <c r="W2661" s="87">
        <f t="shared" ca="1" si="123"/>
        <v>-3.7520101241483722E-3</v>
      </c>
      <c r="X2661" s="67">
        <f t="shared" si="18"/>
        <v>0.89395551164680898</v>
      </c>
      <c r="Y2661" s="72">
        <f t="shared" ca="1" si="124"/>
        <v>5342.7869715348515</v>
      </c>
      <c r="Z2661" s="90">
        <v>5233.7502489999997</v>
      </c>
      <c r="AA2661" s="89">
        <f t="shared" ca="1" si="125"/>
        <v>2.0833382822515314E-2</v>
      </c>
      <c r="AB2661" s="72"/>
      <c r="AC2661" s="90"/>
      <c r="AD2661" s="87"/>
      <c r="AE2661" s="1">
        <f t="shared" si="161"/>
        <v>3</v>
      </c>
      <c r="AF2661" s="1"/>
      <c r="AG2661" s="1"/>
      <c r="AH2661" s="25" t="str">
        <f t="shared" ca="1" si="7"/>
        <v>-</v>
      </c>
      <c r="AI2661" s="15">
        <f t="shared" ca="1" si="8"/>
        <v>17.268115788789103</v>
      </c>
      <c r="AJ2661" s="15">
        <f t="shared" ca="1" si="9"/>
        <v>15.695916905795896</v>
      </c>
      <c r="AK2661" s="17">
        <f t="shared" ca="1" si="10"/>
        <v>-6.7790258967344516E-2</v>
      </c>
      <c r="AL2661" s="17">
        <f t="shared" ca="1" si="11"/>
        <v>-1.3994072974402451E-2</v>
      </c>
      <c r="AM2661" s="26">
        <f t="shared" ca="1" si="12"/>
        <v>1</v>
      </c>
      <c r="AN2661" s="26">
        <f t="shared" ca="1" si="13"/>
        <v>0</v>
      </c>
      <c r="AO2661" s="25">
        <f t="shared" si="20"/>
        <v>0</v>
      </c>
      <c r="AP2661" s="26">
        <f t="shared" si="21"/>
        <v>1</v>
      </c>
      <c r="AQ2661" s="25">
        <f t="shared" si="22"/>
        <v>1</v>
      </c>
      <c r="AR2661" s="26">
        <f t="shared" si="23"/>
        <v>0</v>
      </c>
      <c r="AU2661">
        <f t="shared" si="121"/>
        <v>26168.751244999999</v>
      </c>
      <c r="AY2661">
        <v>1046.75</v>
      </c>
      <c r="AZ2661">
        <v>1145</v>
      </c>
      <c r="BA2661">
        <f t="shared" si="107"/>
        <v>11450</v>
      </c>
      <c r="BL2661" s="90">
        <v>4.58</v>
      </c>
      <c r="BM2661">
        <f t="shared" si="108"/>
        <v>45.8</v>
      </c>
    </row>
    <row r="2662" spans="1:65" x14ac:dyDescent="0.2">
      <c r="A2662" s="96">
        <v>41932</v>
      </c>
      <c r="B2662" s="45">
        <v>18.5</v>
      </c>
      <c r="C2662" s="54">
        <v>18.3</v>
      </c>
      <c r="D2662" s="31">
        <f t="shared" si="14"/>
        <v>49.867811486251554</v>
      </c>
      <c r="E2662" s="31">
        <f t="shared" si="15"/>
        <v>572.02403237263866</v>
      </c>
      <c r="F2662" s="31">
        <f t="shared" si="0"/>
        <v>621.89184385889018</v>
      </c>
      <c r="G2662" s="31">
        <f t="shared" si="1"/>
        <v>18.316037454737089</v>
      </c>
      <c r="H2662" s="55">
        <f t="shared" si="2"/>
        <v>-1.0928961748633892E-2</v>
      </c>
      <c r="I2662" s="1">
        <v>18.57</v>
      </c>
      <c r="J2662" s="67">
        <f t="shared" si="16"/>
        <v>0.9142386783092793</v>
      </c>
      <c r="K2662" s="72">
        <f t="shared" ca="1" si="83"/>
        <v>140.53826429182405</v>
      </c>
      <c r="L2662" s="31">
        <v>142.39999399999999</v>
      </c>
      <c r="M2662" s="21">
        <f t="shared" ca="1" si="84"/>
        <v>-1.3073945130755717E-2</v>
      </c>
      <c r="N2662" s="72"/>
      <c r="O2662" s="56"/>
      <c r="P2662" s="21"/>
      <c r="Q2662" s="69">
        <f t="shared" si="17"/>
        <v>1.0857613216907207</v>
      </c>
      <c r="R2662" s="5">
        <f t="shared" ca="1" si="109"/>
        <v>31.589797994454088</v>
      </c>
      <c r="S2662" s="31">
        <v>30.48</v>
      </c>
      <c r="T2662" s="89">
        <f t="shared" ca="1" si="110"/>
        <v>3.6410695356105229E-2</v>
      </c>
      <c r="U2662" s="5">
        <f t="shared" ca="1" si="122"/>
        <v>60.042419375893509</v>
      </c>
      <c r="V2662" s="90">
        <v>59.8</v>
      </c>
      <c r="W2662" s="87">
        <f t="shared" ca="1" si="123"/>
        <v>4.0538357172828065E-3</v>
      </c>
      <c r="X2662" s="67">
        <f t="shared" si="18"/>
        <v>0.82847735661855848</v>
      </c>
      <c r="Y2662" s="72">
        <f t="shared" ca="1" si="124"/>
        <v>4426.086713360819</v>
      </c>
      <c r="Z2662" s="90">
        <v>4446.2502109999996</v>
      </c>
      <c r="AA2662" s="89">
        <f t="shared" ca="1" si="125"/>
        <v>-4.5349444323435099E-3</v>
      </c>
      <c r="AB2662" s="72"/>
      <c r="AC2662" s="90"/>
      <c r="AD2662" s="87"/>
      <c r="AE2662" s="1">
        <f t="shared" si="161"/>
        <v>2</v>
      </c>
      <c r="AH2662" s="25" t="str">
        <f t="shared" ca="1" si="7"/>
        <v>-</v>
      </c>
      <c r="AI2662" s="15">
        <f t="shared" ca="1" si="8"/>
        <v>17.463588124322047</v>
      </c>
      <c r="AJ2662" s="15">
        <f t="shared" ca="1" si="9"/>
        <v>15.814902565227039</v>
      </c>
      <c r="AK2662" s="17">
        <f t="shared" ca="1" si="10"/>
        <v>-5.9334719526879999E-2</v>
      </c>
      <c r="AL2662" s="17">
        <f t="shared" ca="1" si="11"/>
        <v>-1.6648741916499642E-2</v>
      </c>
      <c r="AM2662" s="26">
        <f t="shared" ca="1" si="12"/>
        <v>1</v>
      </c>
      <c r="AN2662" s="26">
        <f t="shared" ca="1" si="13"/>
        <v>0</v>
      </c>
      <c r="AO2662" s="25">
        <f t="shared" si="20"/>
        <v>0</v>
      </c>
      <c r="AP2662" s="26">
        <f t="shared" si="21"/>
        <v>1</v>
      </c>
      <c r="AQ2662" s="25">
        <f t="shared" si="22"/>
        <v>1</v>
      </c>
      <c r="AR2662" s="26">
        <f t="shared" si="23"/>
        <v>0</v>
      </c>
      <c r="AU2662">
        <f t="shared" si="121"/>
        <v>22231.251054999997</v>
      </c>
      <c r="AY2662">
        <v>889.25</v>
      </c>
      <c r="AZ2662">
        <v>975</v>
      </c>
      <c r="BA2662">
        <f t="shared" si="107"/>
        <v>9750</v>
      </c>
      <c r="BL2662" s="90">
        <v>3.9</v>
      </c>
      <c r="BM2662">
        <f t="shared" si="108"/>
        <v>39</v>
      </c>
    </row>
    <row r="2663" spans="1:65" x14ac:dyDescent="0.2">
      <c r="A2663" s="96">
        <v>41933</v>
      </c>
      <c r="B2663" s="45">
        <v>16.350000000000001</v>
      </c>
      <c r="C2663" s="54">
        <v>16.95</v>
      </c>
      <c r="D2663" s="31">
        <f t="shared" si="14"/>
        <v>24.933905743125777</v>
      </c>
      <c r="E2663" s="31">
        <f t="shared" si="15"/>
        <v>597.23043981787509</v>
      </c>
      <c r="F2663" s="31">
        <f t="shared" si="0"/>
        <v>622.16434556100091</v>
      </c>
      <c r="G2663" s="31">
        <f t="shared" si="1"/>
        <v>16.925954354259265</v>
      </c>
      <c r="H2663" s="55">
        <f t="shared" si="2"/>
        <v>3.5398230088495408E-2</v>
      </c>
      <c r="I2663" s="31">
        <v>16.079999999999998</v>
      </c>
      <c r="J2663" s="67">
        <f t="shared" si="16"/>
        <v>0.92451061216965424</v>
      </c>
      <c r="K2663" s="72">
        <f t="shared" ca="1" si="83"/>
        <v>129.92381980395348</v>
      </c>
      <c r="L2663" s="31">
        <v>131.96000699999999</v>
      </c>
      <c r="M2663" s="21">
        <f t="shared" ca="1" si="84"/>
        <v>-1.5430335617112483E-2</v>
      </c>
      <c r="N2663" s="72"/>
      <c r="O2663" s="56"/>
      <c r="P2663" s="21"/>
      <c r="Q2663" s="69">
        <f t="shared" si="17"/>
        <v>1.0754893878303458</v>
      </c>
      <c r="R2663" s="5">
        <f t="shared" ca="1" si="109"/>
        <v>33.973077174065502</v>
      </c>
      <c r="S2663" s="31">
        <v>32.740001999999997</v>
      </c>
      <c r="T2663" s="89">
        <f t="shared" ca="1" si="110"/>
        <v>3.766264809835701E-2</v>
      </c>
      <c r="U2663" s="5">
        <f t="shared" ca="1" si="122"/>
        <v>64.572774105843834</v>
      </c>
      <c r="V2663" s="98">
        <v>64.23</v>
      </c>
      <c r="W2663" s="87">
        <f t="shared" ca="1" si="123"/>
        <v>5.3366667576495415E-3</v>
      </c>
      <c r="X2663" s="67">
        <f t="shared" si="18"/>
        <v>0.84902122433930849</v>
      </c>
      <c r="Y2663" s="72">
        <f t="shared" ca="1" si="124"/>
        <v>3757.594245094484</v>
      </c>
      <c r="Z2663" s="90">
        <v>3776.2501790000001</v>
      </c>
      <c r="AA2663" s="89">
        <f t="shared" ca="1" si="125"/>
        <v>-4.9403331403367065E-3</v>
      </c>
      <c r="AB2663" s="72"/>
      <c r="AC2663" s="90"/>
      <c r="AD2663" s="87"/>
      <c r="AE2663" s="1">
        <f t="shared" si="161"/>
        <v>1</v>
      </c>
      <c r="AH2663" s="25" t="str">
        <f t="shared" ca="1" si="7"/>
        <v>-</v>
      </c>
      <c r="AI2663" s="15">
        <f t="shared" ca="1" si="8"/>
        <v>17.557059347038113</v>
      </c>
      <c r="AJ2663" s="15">
        <f t="shared" ca="1" si="9"/>
        <v>15.896625482512945</v>
      </c>
      <c r="AK2663" s="17">
        <f t="shared" ca="1" si="10"/>
        <v>-3.8247164791906964E-2</v>
      </c>
      <c r="AL2663" s="17">
        <f t="shared" ca="1" si="11"/>
        <v>-1.5569283049563849E-2</v>
      </c>
      <c r="AM2663" s="26">
        <f t="shared" ca="1" si="12"/>
        <v>1</v>
      </c>
      <c r="AN2663" s="26">
        <f t="shared" ca="1" si="13"/>
        <v>0</v>
      </c>
      <c r="AO2663" s="25">
        <f t="shared" si="20"/>
        <v>0</v>
      </c>
      <c r="AP2663" s="26">
        <f t="shared" si="21"/>
        <v>0</v>
      </c>
      <c r="AQ2663" s="25">
        <f t="shared" si="22"/>
        <v>1</v>
      </c>
      <c r="AR2663" s="26">
        <f t="shared" si="23"/>
        <v>0</v>
      </c>
      <c r="AU2663">
        <f t="shared" si="121"/>
        <v>18881.250895000001</v>
      </c>
      <c r="AY2663">
        <v>755.25</v>
      </c>
      <c r="AZ2663">
        <v>829.99999999999989</v>
      </c>
      <c r="BA2663">
        <f t="shared" si="107"/>
        <v>8299.9999999999982</v>
      </c>
      <c r="BL2663" s="90">
        <v>3.32</v>
      </c>
      <c r="BM2663">
        <f t="shared" si="108"/>
        <v>33.199999999999996</v>
      </c>
    </row>
    <row r="2664" spans="1:65" x14ac:dyDescent="0.2">
      <c r="A2664" s="97">
        <v>41934</v>
      </c>
      <c r="B2664" s="45">
        <v>18.100000000000001</v>
      </c>
      <c r="C2664" s="54">
        <v>18.05</v>
      </c>
      <c r="D2664" s="31">
        <f t="shared" si="14"/>
        <v>621.28172942850085</v>
      </c>
      <c r="E2664" s="31">
        <f t="shared" si="15"/>
        <v>0</v>
      </c>
      <c r="F2664" s="31">
        <f t="shared" si="0"/>
        <v>621.28172942850085</v>
      </c>
      <c r="G2664" s="31">
        <f t="shared" si="1"/>
        <v>18.100000000000001</v>
      </c>
      <c r="H2664" s="55">
        <f t="shared" si="2"/>
        <v>-2.7700831024930483E-3</v>
      </c>
      <c r="I2664" s="1">
        <v>17.87</v>
      </c>
      <c r="J2664" s="67">
        <f t="shared" si="16"/>
        <v>1.0678466076696167</v>
      </c>
      <c r="K2664" s="72">
        <f t="shared" ca="1" si="83"/>
        <v>138.73305413391515</v>
      </c>
      <c r="L2664" s="31">
        <v>142.08000200000001</v>
      </c>
      <c r="M2664" s="21">
        <f t="shared" ca="1" si="84"/>
        <v>-2.3556783635777685E-2</v>
      </c>
      <c r="N2664" s="72"/>
      <c r="O2664" s="56"/>
      <c r="P2664" s="21"/>
      <c r="Q2664" s="69">
        <f t="shared" si="17"/>
        <v>0.9321533923303833</v>
      </c>
      <c r="R2664" s="5">
        <f t="shared" ca="1" si="109"/>
        <v>31.66679988351413</v>
      </c>
      <c r="S2664" s="31">
        <v>30.1</v>
      </c>
      <c r="T2664" s="89">
        <f t="shared" ca="1" si="110"/>
        <v>5.2053152276216909E-2</v>
      </c>
      <c r="U2664" s="5">
        <f t="shared" ca="1" si="122"/>
        <v>60.189669744971667</v>
      </c>
      <c r="V2664" s="98">
        <v>59.04</v>
      </c>
      <c r="W2664" s="87">
        <f t="shared" ca="1" si="123"/>
        <v>1.9472726032717949E-2</v>
      </c>
      <c r="X2664" s="67">
        <f t="shared" si="18"/>
        <v>1.1356932153392334</v>
      </c>
      <c r="Y2664" s="72">
        <f t="shared" ca="1" si="124"/>
        <v>4267.1934343114044</v>
      </c>
      <c r="Z2664" s="90">
        <v>4350.000207</v>
      </c>
      <c r="AA2664" s="89">
        <f t="shared" ca="1" si="125"/>
        <v>-1.9036038792674851E-2</v>
      </c>
      <c r="AB2664" s="72"/>
      <c r="AC2664" s="90"/>
      <c r="AD2664" s="87"/>
      <c r="AE2664" s="1">
        <v>20</v>
      </c>
      <c r="AH2664" s="25" t="str">
        <f t="shared" ca="1" si="7"/>
        <v>-</v>
      </c>
      <c r="AI2664" s="15">
        <f t="shared" ca="1" si="8"/>
        <v>17.681971661575172</v>
      </c>
      <c r="AJ2664" s="15">
        <f t="shared" ca="1" si="9"/>
        <v>16.009533354895463</v>
      </c>
      <c r="AK2664" s="17">
        <f t="shared" ca="1" si="10"/>
        <v>-2.9004203958778191E-2</v>
      </c>
      <c r="AL2664" s="17">
        <f t="shared" ca="1" si="11"/>
        <v>-1.705622705728347E-2</v>
      </c>
      <c r="AM2664" s="26">
        <f t="shared" ca="1" si="12"/>
        <v>1</v>
      </c>
      <c r="AN2664" s="26">
        <f t="shared" ca="1" si="13"/>
        <v>0</v>
      </c>
      <c r="AO2664" s="25">
        <f t="shared" si="20"/>
        <v>0</v>
      </c>
      <c r="AP2664" s="26">
        <f t="shared" si="21"/>
        <v>0</v>
      </c>
      <c r="AQ2664" s="25">
        <f t="shared" si="22"/>
        <v>1</v>
      </c>
      <c r="AR2664" s="26">
        <f t="shared" si="23"/>
        <v>0</v>
      </c>
      <c r="AU2664">
        <f t="shared" si="121"/>
        <v>21750.001035000001</v>
      </c>
      <c r="AY2664">
        <v>870</v>
      </c>
      <c r="AZ2664">
        <v>952.5</v>
      </c>
      <c r="BA2664">
        <f t="shared" si="107"/>
        <v>9525</v>
      </c>
      <c r="BL2664" s="90">
        <v>3.81</v>
      </c>
      <c r="BM2664">
        <f t="shared" si="108"/>
        <v>38.1</v>
      </c>
    </row>
    <row r="2665" spans="1:65" x14ac:dyDescent="0.2">
      <c r="A2665" s="96">
        <v>41935</v>
      </c>
      <c r="B2665" s="45">
        <v>17.3</v>
      </c>
      <c r="C2665" s="54">
        <v>17.3</v>
      </c>
      <c r="D2665" s="31">
        <f t="shared" si="14"/>
        <v>590.21764295707578</v>
      </c>
      <c r="E2665" s="31">
        <f t="shared" si="15"/>
        <v>31.150136572453924</v>
      </c>
      <c r="F2665" s="31">
        <f t="shared" si="0"/>
        <v>621.36777952952968</v>
      </c>
      <c r="G2665" s="31">
        <f t="shared" si="1"/>
        <v>17.3</v>
      </c>
      <c r="H2665" s="55">
        <f t="shared" si="2"/>
        <v>0</v>
      </c>
      <c r="I2665" s="1">
        <v>16.53</v>
      </c>
      <c r="J2665" s="67">
        <f t="shared" si="16"/>
        <v>0.95593348739688699</v>
      </c>
      <c r="K2665" s="72">
        <f t="shared" ca="1" si="83"/>
        <v>132.61416562123344</v>
      </c>
      <c r="L2665" s="31">
        <v>133.91999799999999</v>
      </c>
      <c r="M2665" s="21">
        <f t="shared" ca="1" si="84"/>
        <v>-9.7508392941176199E-3</v>
      </c>
      <c r="N2665" s="72"/>
      <c r="O2665" s="56"/>
      <c r="P2665" s="21"/>
      <c r="Q2665" s="69">
        <f t="shared" si="17"/>
        <v>1.044066512603113</v>
      </c>
      <c r="R2665" s="5">
        <f t="shared" ca="1" si="109"/>
        <v>33.060867990025066</v>
      </c>
      <c r="S2665" s="31">
        <v>32.049999</v>
      </c>
      <c r="T2665" s="89">
        <f t="shared" ca="1" si="110"/>
        <v>3.1540375087845296E-2</v>
      </c>
      <c r="U2665" s="5">
        <f t="shared" ca="1" si="122"/>
        <v>62.839867161628206</v>
      </c>
      <c r="V2665" s="98">
        <v>62.76</v>
      </c>
      <c r="W2665" s="87">
        <f t="shared" ca="1" si="123"/>
        <v>1.2725806505450581E-3</v>
      </c>
      <c r="X2665" s="67">
        <f t="shared" si="18"/>
        <v>0.91186697479377399</v>
      </c>
      <c r="Y2665" s="72">
        <f t="shared" ca="1" si="124"/>
        <v>3890.8566814950359</v>
      </c>
      <c r="Z2665" s="90">
        <v>3868.750184</v>
      </c>
      <c r="AA2665" s="89">
        <f t="shared" ca="1" si="125"/>
        <v>5.7141186284040274E-3</v>
      </c>
      <c r="AB2665" s="72"/>
      <c r="AC2665" s="90"/>
      <c r="AD2665" s="87"/>
      <c r="AE2665" s="1">
        <f t="shared" ref="AE2665:AE2683" si="162">AE2664-1</f>
        <v>19</v>
      </c>
      <c r="AH2665" s="25">
        <f t="shared" ca="1" si="7"/>
        <v>1</v>
      </c>
      <c r="AI2665" s="15">
        <f t="shared" ca="1" si="8"/>
        <v>17.801730110065346</v>
      </c>
      <c r="AJ2665" s="15">
        <f t="shared" ca="1" si="9"/>
        <v>16.099009535511659</v>
      </c>
      <c r="AK2665" s="17">
        <f t="shared" ca="1" si="10"/>
        <v>-1.5052469418808371E-2</v>
      </c>
      <c r="AL2665" s="17">
        <f t="shared" ca="1" si="11"/>
        <v>-1.7606080429717494E-2</v>
      </c>
      <c r="AM2665" s="26">
        <f t="shared" ca="1" si="12"/>
        <v>1</v>
      </c>
      <c r="AN2665" s="26">
        <f t="shared" ca="1" si="13"/>
        <v>1</v>
      </c>
      <c r="AO2665" s="25">
        <f t="shared" si="20"/>
        <v>0</v>
      </c>
      <c r="AP2665" s="26">
        <f t="shared" si="21"/>
        <v>0</v>
      </c>
      <c r="AQ2665" s="25">
        <f t="shared" si="22"/>
        <v>1</v>
      </c>
      <c r="AR2665" s="26">
        <f t="shared" si="23"/>
        <v>0</v>
      </c>
      <c r="AU2665">
        <f t="shared" si="121"/>
        <v>19343.750919999999</v>
      </c>
      <c r="AY2665">
        <v>773.75</v>
      </c>
      <c r="AZ2665">
        <v>847.5</v>
      </c>
      <c r="BA2665">
        <f t="shared" si="107"/>
        <v>8475</v>
      </c>
      <c r="BL2665" s="90">
        <v>3.39</v>
      </c>
      <c r="BM2665">
        <f t="shared" si="108"/>
        <v>33.9</v>
      </c>
    </row>
    <row r="2666" spans="1:65" x14ac:dyDescent="0.2">
      <c r="A2666" s="96">
        <v>41936</v>
      </c>
      <c r="B2666" s="45">
        <v>16.95</v>
      </c>
      <c r="C2666" s="54">
        <v>17.05</v>
      </c>
      <c r="D2666" s="31">
        <f t="shared" si="14"/>
        <v>559.15355648565071</v>
      </c>
      <c r="E2666" s="31">
        <f t="shared" si="15"/>
        <v>62.214223043878967</v>
      </c>
      <c r="F2666" s="31">
        <f t="shared" si="0"/>
        <v>621.36777952952968</v>
      </c>
      <c r="G2666" s="31">
        <f t="shared" si="1"/>
        <v>16.960012463647693</v>
      </c>
      <c r="H2666" s="55">
        <f t="shared" si="2"/>
        <v>5.8651026392962935E-3</v>
      </c>
      <c r="I2666" s="1">
        <v>16.11</v>
      </c>
      <c r="J2666" s="67">
        <f t="shared" si="16"/>
        <v>0.98034754125131174</v>
      </c>
      <c r="K2666" s="72">
        <f t="shared" ca="1" si="83"/>
        <v>130.00267103739117</v>
      </c>
      <c r="L2666" s="31">
        <v>132.679993</v>
      </c>
      <c r="M2666" s="21">
        <f t="shared" ca="1" si="84"/>
        <v>-2.0178791859062198E-2</v>
      </c>
      <c r="N2666" s="72"/>
      <c r="O2666" s="56"/>
      <c r="P2666" s="21"/>
      <c r="Q2666" s="69">
        <f t="shared" si="17"/>
        <v>1.0196524587486882</v>
      </c>
      <c r="R2666" s="5">
        <f t="shared" ca="1" si="109"/>
        <v>33.70919099532977</v>
      </c>
      <c r="S2666" s="31">
        <v>32.369999</v>
      </c>
      <c r="T2666" s="89">
        <f t="shared" ca="1" si="110"/>
        <v>4.137139439917098E-2</v>
      </c>
      <c r="U2666" s="5">
        <f t="shared" ca="1" si="122"/>
        <v>64.072631429393851</v>
      </c>
      <c r="V2666" s="98">
        <v>63.43</v>
      </c>
      <c r="W2666" s="87">
        <f t="shared" ca="1" si="123"/>
        <v>1.0131348406020049E-2</v>
      </c>
      <c r="X2666" s="67">
        <f t="shared" si="18"/>
        <v>0.96069508250262359</v>
      </c>
      <c r="Y2666" s="72">
        <f t="shared" ca="1" si="124"/>
        <v>3737.6808759671017</v>
      </c>
      <c r="Z2666" s="90">
        <v>3777.5001790000001</v>
      </c>
      <c r="AA2666" s="89">
        <f t="shared" ca="1" si="125"/>
        <v>-1.0541178331178699E-2</v>
      </c>
      <c r="AB2666" s="72"/>
      <c r="AC2666" s="90"/>
      <c r="AD2666" s="87"/>
      <c r="AE2666" s="1">
        <f t="shared" si="162"/>
        <v>18</v>
      </c>
      <c r="AH2666" s="25">
        <f t="shared" ca="1" si="7"/>
        <v>1</v>
      </c>
      <c r="AI2666" s="15">
        <f t="shared" ca="1" si="8"/>
        <v>17.853655950729724</v>
      </c>
      <c r="AJ2666" s="15">
        <f t="shared" ca="1" si="9"/>
        <v>16.176640764800261</v>
      </c>
      <c r="AK2666" s="17">
        <f t="shared" ca="1" si="10"/>
        <v>-4.1778818451172666E-3</v>
      </c>
      <c r="AL2666" s="17">
        <f t="shared" ca="1" si="11"/>
        <v>-1.8169571038570996E-2</v>
      </c>
      <c r="AM2666" s="26">
        <f t="shared" ca="1" si="12"/>
        <v>1</v>
      </c>
      <c r="AN2666" s="26">
        <f t="shared" ca="1" si="13"/>
        <v>1</v>
      </c>
      <c r="AO2666" s="25">
        <f t="shared" si="20"/>
        <v>0</v>
      </c>
      <c r="AP2666" s="26">
        <f t="shared" si="21"/>
        <v>0</v>
      </c>
      <c r="AQ2666" s="25">
        <f t="shared" si="22"/>
        <v>1</v>
      </c>
      <c r="AR2666" s="26">
        <f t="shared" si="23"/>
        <v>0</v>
      </c>
      <c r="AU2666">
        <f t="shared" si="121"/>
        <v>18887.500895000001</v>
      </c>
      <c r="AY2666">
        <v>755.5</v>
      </c>
      <c r="AZ2666">
        <v>827.5</v>
      </c>
      <c r="BA2666">
        <f t="shared" si="107"/>
        <v>8275</v>
      </c>
      <c r="BL2666" s="90">
        <v>3.31</v>
      </c>
      <c r="BM2666">
        <f t="shared" si="108"/>
        <v>33.1</v>
      </c>
    </row>
    <row r="2667" spans="1:65" x14ac:dyDescent="0.2">
      <c r="A2667" s="96">
        <v>41939</v>
      </c>
      <c r="B2667" s="45">
        <v>16.95</v>
      </c>
      <c r="C2667" s="54">
        <v>16.850000000000001</v>
      </c>
      <c r="D2667" s="31">
        <f t="shared" si="14"/>
        <v>528.08947001422564</v>
      </c>
      <c r="E2667" s="31">
        <f t="shared" si="15"/>
        <v>93.096115459753122</v>
      </c>
      <c r="F2667" s="31">
        <f t="shared" si="0"/>
        <v>621.18558547397879</v>
      </c>
      <c r="G2667" s="31">
        <f t="shared" si="1"/>
        <v>16.935013155868912</v>
      </c>
      <c r="H2667" s="55">
        <f t="shared" si="2"/>
        <v>-5.9347181008901906E-3</v>
      </c>
      <c r="I2667" s="1">
        <v>16.04</v>
      </c>
      <c r="J2667" s="67">
        <f t="shared" si="16"/>
        <v>0.99823320297636753</v>
      </c>
      <c r="K2667" s="72">
        <f t="shared" ca="1" si="83"/>
        <v>129.7676921206689</v>
      </c>
      <c r="L2667" s="31">
        <v>130.679993</v>
      </c>
      <c r="M2667" s="21">
        <f t="shared" ca="1" si="84"/>
        <v>-6.9811824931081739E-3</v>
      </c>
      <c r="N2667" s="72"/>
      <c r="O2667" s="56"/>
      <c r="P2667" s="21"/>
      <c r="Q2667" s="69">
        <f t="shared" si="17"/>
        <v>1.0017667970236324</v>
      </c>
      <c r="R2667" s="5">
        <f t="shared" ca="1" si="109"/>
        <v>33.767341532008487</v>
      </c>
      <c r="S2667" s="31">
        <v>32.790000999999997</v>
      </c>
      <c r="T2667" s="89">
        <f t="shared" ca="1" si="110"/>
        <v>2.9806053742068826E-2</v>
      </c>
      <c r="U2667" s="5">
        <f t="shared" ca="1" si="122"/>
        <v>64.183637334032937</v>
      </c>
      <c r="V2667" s="90">
        <v>64.3</v>
      </c>
      <c r="W2667" s="87">
        <f t="shared" ca="1" si="123"/>
        <v>-1.8096837630957978E-3</v>
      </c>
      <c r="X2667" s="67">
        <f t="shared" si="18"/>
        <v>0.99646640595273517</v>
      </c>
      <c r="Y2667" s="72">
        <f t="shared" ca="1" si="124"/>
        <v>3724.2283098193088</v>
      </c>
      <c r="Z2667" s="90">
        <v>3673.7501739999998</v>
      </c>
      <c r="AA2667" s="89">
        <f t="shared" ca="1" si="125"/>
        <v>1.374022005539592E-2</v>
      </c>
      <c r="AB2667" s="72"/>
      <c r="AC2667" s="90"/>
      <c r="AD2667" s="87"/>
      <c r="AE2667" s="1">
        <f t="shared" si="162"/>
        <v>17</v>
      </c>
      <c r="AH2667" s="25">
        <f t="shared" ca="1" si="7"/>
        <v>1</v>
      </c>
      <c r="AI2667" s="15">
        <f t="shared" ca="1" si="8"/>
        <v>17.922661883039009</v>
      </c>
      <c r="AJ2667" s="15">
        <f t="shared" ca="1" si="9"/>
        <v>16.251691421226504</v>
      </c>
      <c r="AK2667" s="17">
        <f t="shared" ca="1" si="10"/>
        <v>3.6049282959624285E-3</v>
      </c>
      <c r="AL2667" s="17">
        <f t="shared" ca="1" si="11"/>
        <v>-2.0913908641395626E-2</v>
      </c>
      <c r="AM2667" s="26">
        <f t="shared" ca="1" si="12"/>
        <v>1</v>
      </c>
      <c r="AN2667" s="26">
        <f t="shared" ca="1" si="13"/>
        <v>1</v>
      </c>
      <c r="AO2667" s="25">
        <f t="shared" si="20"/>
        <v>0</v>
      </c>
      <c r="AP2667" s="26">
        <f t="shared" si="21"/>
        <v>0</v>
      </c>
      <c r="AQ2667" s="25">
        <f t="shared" si="22"/>
        <v>1</v>
      </c>
      <c r="AR2667" s="26">
        <f t="shared" si="23"/>
        <v>0</v>
      </c>
      <c r="AU2667">
        <f t="shared" si="121"/>
        <v>18368.75087</v>
      </c>
      <c r="AY2667">
        <v>734.75</v>
      </c>
      <c r="AZ2667">
        <v>810.00000000000011</v>
      </c>
      <c r="BA2667">
        <f t="shared" si="107"/>
        <v>8100.0000000000009</v>
      </c>
      <c r="BL2667" s="90">
        <v>3.24</v>
      </c>
      <c r="BM2667">
        <f t="shared" si="108"/>
        <v>32.400000000000006</v>
      </c>
    </row>
    <row r="2668" spans="1:65" x14ac:dyDescent="0.2">
      <c r="A2668" s="96">
        <v>41940</v>
      </c>
      <c r="B2668" s="13">
        <v>15.7</v>
      </c>
      <c r="C2668" s="14">
        <v>15.9</v>
      </c>
      <c r="D2668" s="31">
        <f t="shared" si="14"/>
        <v>497.02538354280063</v>
      </c>
      <c r="E2668" s="31">
        <f t="shared" si="15"/>
        <v>124.34455852744775</v>
      </c>
      <c r="F2668" s="16">
        <f t="shared" si="0"/>
        <v>621.36994207024838</v>
      </c>
      <c r="G2668" s="16">
        <f t="shared" si="1"/>
        <v>15.740022714363414</v>
      </c>
      <c r="H2668" s="17">
        <f t="shared" si="2"/>
        <v>1.2578616352201366E-2</v>
      </c>
      <c r="I2668">
        <v>14.39</v>
      </c>
      <c r="J2668" s="32">
        <f t="shared" si="16"/>
        <v>0.9297125382916509</v>
      </c>
      <c r="K2668" s="72">
        <f t="shared" ca="1" si="83"/>
        <v>120.64173190756718</v>
      </c>
      <c r="L2668" s="16">
        <v>122</v>
      </c>
      <c r="M2668" s="21">
        <f t="shared" ca="1" si="84"/>
        <v>-1.1133345019941171E-2</v>
      </c>
      <c r="N2668" s="72"/>
      <c r="O2668" s="56"/>
      <c r="P2668" s="21"/>
      <c r="Q2668" s="33">
        <f t="shared" si="17"/>
        <v>1.0702874617083491</v>
      </c>
      <c r="R2668" s="5">
        <f t="shared" ca="1" si="109"/>
        <v>36.13925668030938</v>
      </c>
      <c r="S2668" s="16">
        <v>34.950001</v>
      </c>
      <c r="T2668" s="75">
        <f t="shared" ca="1" si="110"/>
        <v>3.4027343241259986E-2</v>
      </c>
      <c r="U2668" s="5">
        <f t="shared" ca="1" si="122"/>
        <v>68.692590484334772</v>
      </c>
      <c r="V2668" s="76">
        <v>68.58</v>
      </c>
      <c r="W2668" s="36">
        <f t="shared" ca="1" si="123"/>
        <v>1.64173934579723E-3</v>
      </c>
      <c r="X2668" s="32">
        <f t="shared" si="18"/>
        <v>0.85942507658330192</v>
      </c>
      <c r="Y2668" s="72">
        <f t="shared" ca="1" si="124"/>
        <v>3200.4845526109075</v>
      </c>
      <c r="Z2668" s="90">
        <v>3192.5001520000001</v>
      </c>
      <c r="AA2668" s="89">
        <f t="shared" ca="1" si="125"/>
        <v>2.5009867598300476E-3</v>
      </c>
      <c r="AB2668" s="72"/>
      <c r="AC2668" s="90"/>
      <c r="AD2668" s="36"/>
      <c r="AE2668">
        <f t="shared" si="162"/>
        <v>16</v>
      </c>
      <c r="AH2668" s="25">
        <f t="shared" ca="1" si="7"/>
        <v>1</v>
      </c>
      <c r="AI2668" s="15">
        <f t="shared" ca="1" si="8"/>
        <v>17.8939293203474</v>
      </c>
      <c r="AJ2668" s="15">
        <f t="shared" ca="1" si="9"/>
        <v>16.292515110572648</v>
      </c>
      <c r="AK2668" s="17">
        <f t="shared" ca="1" si="10"/>
        <v>7.5228579794349715E-3</v>
      </c>
      <c r="AL2668" s="17">
        <f t="shared" ca="1" si="11"/>
        <v>-2.1863856230494152E-2</v>
      </c>
      <c r="AM2668" s="26">
        <f t="shared" ca="1" si="12"/>
        <v>1</v>
      </c>
      <c r="AN2668" s="26">
        <f t="shared" ca="1" si="13"/>
        <v>1</v>
      </c>
      <c r="AO2668" s="25">
        <f t="shared" si="20"/>
        <v>0</v>
      </c>
      <c r="AP2668" s="26">
        <f t="shared" si="21"/>
        <v>0</v>
      </c>
      <c r="AQ2668" s="25">
        <f t="shared" si="22"/>
        <v>1</v>
      </c>
      <c r="AR2668" s="26">
        <f t="shared" si="23"/>
        <v>0</v>
      </c>
      <c r="AU2668">
        <f t="shared" si="121"/>
        <v>15962.500760000001</v>
      </c>
      <c r="AY2668">
        <v>638.5</v>
      </c>
      <c r="AZ2668">
        <v>710</v>
      </c>
      <c r="BA2668">
        <f t="shared" si="107"/>
        <v>7100</v>
      </c>
      <c r="BL2668" s="90">
        <v>2.84</v>
      </c>
      <c r="BM2668">
        <f t="shared" si="108"/>
        <v>28.4</v>
      </c>
    </row>
    <row r="2669" spans="1:65" x14ac:dyDescent="0.2">
      <c r="A2669" s="96">
        <v>41941</v>
      </c>
      <c r="B2669" s="13">
        <v>16.3</v>
      </c>
      <c r="C2669" s="14">
        <v>16.3</v>
      </c>
      <c r="D2669" s="31">
        <f t="shared" si="14"/>
        <v>465.96129707137561</v>
      </c>
      <c r="E2669" s="31">
        <f t="shared" si="15"/>
        <v>155.01790177281711</v>
      </c>
      <c r="F2669" s="16">
        <f t="shared" si="0"/>
        <v>620.97919884419275</v>
      </c>
      <c r="G2669" s="16">
        <f t="shared" si="1"/>
        <v>16.3</v>
      </c>
      <c r="H2669" s="17">
        <f t="shared" si="2"/>
        <v>0</v>
      </c>
      <c r="I2669">
        <v>15.15</v>
      </c>
      <c r="J2669" s="32">
        <f t="shared" si="16"/>
        <v>1.0349254368082974</v>
      </c>
      <c r="K2669" s="72">
        <f t="shared" ca="1" si="83"/>
        <v>124.85010699554466</v>
      </c>
      <c r="L2669" s="16">
        <v>124.08000199999999</v>
      </c>
      <c r="M2669" s="21">
        <f t="shared" ca="1" si="84"/>
        <v>6.2065198511575669E-3</v>
      </c>
      <c r="N2669" s="72"/>
      <c r="O2669" s="56"/>
      <c r="P2669" s="21"/>
      <c r="Q2669" s="33">
        <f t="shared" si="17"/>
        <v>0.96507456319170271</v>
      </c>
      <c r="R2669" s="5">
        <f t="shared" ca="1" si="109"/>
        <v>34.875624421650507</v>
      </c>
      <c r="S2669" s="16">
        <v>34.330002</v>
      </c>
      <c r="T2669" s="75">
        <f t="shared" ca="1" si="110"/>
        <v>1.5893457321980532E-2</v>
      </c>
      <c r="U2669" s="5">
        <f t="shared" ca="1" si="122"/>
        <v>66.291202170443512</v>
      </c>
      <c r="V2669" s="76">
        <v>67.38</v>
      </c>
      <c r="W2669" s="36">
        <f t="shared" ca="1" si="123"/>
        <v>-1.6159065443106021E-2</v>
      </c>
      <c r="X2669" s="32">
        <f t="shared" si="18"/>
        <v>1.0698508736165946</v>
      </c>
      <c r="Y2669" s="72">
        <f t="shared" ca="1" si="124"/>
        <v>3423.8158477389934</v>
      </c>
      <c r="Z2669" s="90">
        <v>3282.5001560000001</v>
      </c>
      <c r="AA2669" s="89">
        <f t="shared" ca="1" si="125"/>
        <v>4.3051236869154727E-2</v>
      </c>
      <c r="AB2669" s="72"/>
      <c r="AC2669" s="90"/>
      <c r="AD2669" s="36"/>
      <c r="AE2669">
        <f t="shared" si="162"/>
        <v>15</v>
      </c>
      <c r="AH2669" s="25">
        <f t="shared" ca="1" si="7"/>
        <v>1</v>
      </c>
      <c r="AI2669" s="15">
        <f t="shared" ca="1" si="8"/>
        <v>17.888072864442748</v>
      </c>
      <c r="AJ2669" s="15">
        <f t="shared" ca="1" si="9"/>
        <v>16.345773691215154</v>
      </c>
      <c r="AK2669" s="17">
        <f t="shared" ca="1" si="10"/>
        <v>1.6231529646857368E-3</v>
      </c>
      <c r="AL2669" s="17">
        <f t="shared" ca="1" si="11"/>
        <v>-2.2227228323517402E-2</v>
      </c>
      <c r="AM2669" s="26">
        <f t="shared" ca="1" si="12"/>
        <v>1</v>
      </c>
      <c r="AN2669" s="26">
        <f t="shared" ca="1" si="13"/>
        <v>1</v>
      </c>
      <c r="AO2669" s="25">
        <f t="shared" si="20"/>
        <v>0</v>
      </c>
      <c r="AP2669" s="26">
        <f t="shared" si="21"/>
        <v>0</v>
      </c>
      <c r="AQ2669" s="25">
        <f t="shared" si="22"/>
        <v>1</v>
      </c>
      <c r="AR2669" s="26">
        <f t="shared" si="23"/>
        <v>0</v>
      </c>
      <c r="AU2669">
        <f t="shared" si="121"/>
        <v>16412.500780000002</v>
      </c>
      <c r="AY2669">
        <v>656.5</v>
      </c>
      <c r="AZ2669">
        <v>730</v>
      </c>
      <c r="BA2669">
        <f t="shared" si="107"/>
        <v>7300</v>
      </c>
      <c r="BL2669" s="90">
        <v>2.92</v>
      </c>
      <c r="BM2669">
        <f t="shared" si="108"/>
        <v>29.2</v>
      </c>
    </row>
    <row r="2670" spans="1:65" x14ac:dyDescent="0.2">
      <c r="A2670" s="96">
        <v>41942</v>
      </c>
      <c r="B2670" s="45">
        <v>16.149999999999999</v>
      </c>
      <c r="C2670" s="54">
        <v>16.3</v>
      </c>
      <c r="D2670" s="31">
        <f t="shared" si="14"/>
        <v>434.8972105999506</v>
      </c>
      <c r="E2670" s="31">
        <f t="shared" si="15"/>
        <v>186.08198824424215</v>
      </c>
      <c r="F2670" s="31">
        <f t="shared" si="0"/>
        <v>620.97919884419275</v>
      </c>
      <c r="G2670" s="31">
        <f t="shared" si="1"/>
        <v>16.19494884577227</v>
      </c>
      <c r="H2670" s="55">
        <f t="shared" si="2"/>
        <v>9.2024539877302303E-3</v>
      </c>
      <c r="I2670" s="1">
        <v>14.52</v>
      </c>
      <c r="J2670" s="67">
        <f t="shared" si="16"/>
        <v>0.99355514391240918</v>
      </c>
      <c r="K2670" s="72">
        <f t="shared" ca="1" si="83"/>
        <v>124.0404089383474</v>
      </c>
      <c r="L2670" s="31">
        <v>124.55999799999999</v>
      </c>
      <c r="M2670" s="21">
        <f t="shared" ca="1" si="84"/>
        <v>-4.1713958734376005E-3</v>
      </c>
      <c r="N2670" s="72"/>
      <c r="O2670" s="56"/>
      <c r="P2670" s="21"/>
      <c r="Q2670" s="69">
        <f t="shared" si="17"/>
        <v>1.0064448560875907</v>
      </c>
      <c r="R2670" s="5">
        <f t="shared" ca="1" si="109"/>
        <v>35.098930565813191</v>
      </c>
      <c r="S2670" s="31">
        <v>34.209999000000003</v>
      </c>
      <c r="T2670" s="89">
        <f t="shared" ca="1" si="110"/>
        <v>2.5984553984149127E-2</v>
      </c>
      <c r="U2670" s="5">
        <f t="shared" ca="1" si="122"/>
        <v>66.716155293620616</v>
      </c>
      <c r="V2670" s="90">
        <v>67.06</v>
      </c>
      <c r="W2670" s="87">
        <f t="shared" ca="1" si="123"/>
        <v>-5.127418824625498E-3</v>
      </c>
      <c r="X2670" s="67">
        <f t="shared" si="18"/>
        <v>0.98711028782481847</v>
      </c>
      <c r="Y2670" s="72">
        <f t="shared" ca="1" si="124"/>
        <v>3379.4614193484995</v>
      </c>
      <c r="Z2670" s="90">
        <v>3301.2501569999999</v>
      </c>
      <c r="AA2670" s="89">
        <f t="shared" ca="1" si="125"/>
        <v>2.3691407384762914E-2</v>
      </c>
      <c r="AB2670" s="72"/>
      <c r="AC2670" s="90"/>
      <c r="AD2670" s="87"/>
      <c r="AE2670" s="1">
        <f t="shared" si="162"/>
        <v>14</v>
      </c>
      <c r="AH2670" s="25">
        <f t="shared" ca="1" si="7"/>
        <v>1</v>
      </c>
      <c r="AI2670" s="15">
        <f t="shared" ca="1" si="8"/>
        <v>17.851703235467642</v>
      </c>
      <c r="AJ2670" s="15">
        <f t="shared" ca="1" si="9"/>
        <v>16.400303720834533</v>
      </c>
      <c r="AK2670" s="17">
        <f t="shared" ca="1" si="10"/>
        <v>3.6185758130562831E-3</v>
      </c>
      <c r="AL2670" s="17">
        <f t="shared" ca="1" si="11"/>
        <v>-2.3443476223169613E-2</v>
      </c>
      <c r="AM2670" s="26">
        <f t="shared" ca="1" si="12"/>
        <v>1</v>
      </c>
      <c r="AN2670" s="26">
        <f t="shared" ca="1" si="13"/>
        <v>1</v>
      </c>
      <c r="AO2670" s="25">
        <f t="shared" si="20"/>
        <v>0</v>
      </c>
      <c r="AP2670" s="26">
        <f t="shared" si="21"/>
        <v>0</v>
      </c>
      <c r="AQ2670" s="25">
        <f t="shared" si="22"/>
        <v>1</v>
      </c>
      <c r="AR2670" s="26">
        <f t="shared" si="23"/>
        <v>0</v>
      </c>
      <c r="AU2670">
        <f t="shared" si="121"/>
        <v>16506.250785</v>
      </c>
      <c r="AY2670">
        <v>660.25</v>
      </c>
      <c r="AZ2670">
        <v>735</v>
      </c>
      <c r="BA2670">
        <f t="shared" si="107"/>
        <v>7350</v>
      </c>
      <c r="BL2670" s="90">
        <v>2.94</v>
      </c>
      <c r="BM2670">
        <f t="shared" si="108"/>
        <v>29.4</v>
      </c>
    </row>
    <row r="2671" spans="1:65" x14ac:dyDescent="0.2">
      <c r="A2671" s="96">
        <v>41943</v>
      </c>
      <c r="B2671" s="45">
        <v>15.8</v>
      </c>
      <c r="C2671" s="54">
        <v>16.05</v>
      </c>
      <c r="D2671" s="31">
        <f t="shared" si="14"/>
        <v>403.83312412852558</v>
      </c>
      <c r="E2671" s="31">
        <f t="shared" si="15"/>
        <v>216.86020888924304</v>
      </c>
      <c r="F2671" s="31">
        <f t="shared" si="0"/>
        <v>620.69333301776862</v>
      </c>
      <c r="G2671" s="31">
        <f t="shared" si="1"/>
        <v>15.88734595546358</v>
      </c>
      <c r="H2671" s="55">
        <f t="shared" si="2"/>
        <v>1.5576323987538943E-2</v>
      </c>
      <c r="I2671" s="1">
        <v>14.03</v>
      </c>
      <c r="J2671" s="67">
        <f t="shared" si="16"/>
        <v>0.98055464187099073</v>
      </c>
      <c r="K2671" s="72">
        <f t="shared" ca="1" si="83"/>
        <v>121.62344021797071</v>
      </c>
      <c r="L2671" s="31">
        <v>121.279999</v>
      </c>
      <c r="M2671" s="21">
        <f t="shared" ca="1" si="84"/>
        <v>2.8318042612344241E-3</v>
      </c>
      <c r="N2671" s="72"/>
      <c r="O2671" s="56"/>
      <c r="P2671" s="21"/>
      <c r="Q2671" s="69">
        <f t="shared" si="17"/>
        <v>1.0194453581290093</v>
      </c>
      <c r="R2671" s="5">
        <f t="shared" ca="1" si="109"/>
        <v>35.779951232803725</v>
      </c>
      <c r="S2671" s="31">
        <v>35.060001</v>
      </c>
      <c r="T2671" s="89">
        <f t="shared" ca="1" si="110"/>
        <v>2.0534803544464401E-2</v>
      </c>
      <c r="U2671" s="5">
        <f t="shared" ca="1" si="122"/>
        <v>68.011146355512849</v>
      </c>
      <c r="V2671" s="98">
        <v>68.819999999999993</v>
      </c>
      <c r="W2671" s="87">
        <f t="shared" ca="1" si="123"/>
        <v>-1.1753177048636208E-2</v>
      </c>
      <c r="X2671" s="67">
        <f t="shared" si="18"/>
        <v>0.96110928374198146</v>
      </c>
      <c r="Y2671" s="72">
        <f t="shared" ca="1" si="124"/>
        <v>3247.817981048333</v>
      </c>
      <c r="Z2671" s="90">
        <v>3137.500149</v>
      </c>
      <c r="AA2671" s="89">
        <f t="shared" ca="1" si="125"/>
        <v>3.5161060337636656E-2</v>
      </c>
      <c r="AB2671" s="72"/>
      <c r="AC2671" s="90"/>
      <c r="AD2671" s="87"/>
      <c r="AE2671" s="1">
        <f t="shared" si="162"/>
        <v>13</v>
      </c>
      <c r="AH2671" s="25">
        <f t="shared" ca="1" si="7"/>
        <v>1</v>
      </c>
      <c r="AI2671" s="15">
        <f t="shared" ca="1" si="8"/>
        <v>17.81500807777315</v>
      </c>
      <c r="AJ2671" s="15">
        <f t="shared" ca="1" si="9"/>
        <v>16.446084683056782</v>
      </c>
      <c r="AK2671" s="17">
        <f t="shared" ca="1" si="10"/>
        <v>6.21462981097944E-3</v>
      </c>
      <c r="AL2671" s="17">
        <f t="shared" ca="1" si="11"/>
        <v>-2.1734661856301372E-2</v>
      </c>
      <c r="AM2671" s="26">
        <f t="shared" ca="1" si="12"/>
        <v>1</v>
      </c>
      <c r="AN2671" s="26">
        <f t="shared" ca="1" si="13"/>
        <v>1</v>
      </c>
      <c r="AO2671" s="25">
        <f t="shared" si="20"/>
        <v>0</v>
      </c>
      <c r="AP2671" s="26">
        <f t="shared" si="21"/>
        <v>0</v>
      </c>
      <c r="AQ2671" s="25">
        <f t="shared" si="22"/>
        <v>1</v>
      </c>
      <c r="AR2671" s="26">
        <f t="shared" si="23"/>
        <v>0</v>
      </c>
      <c r="AU2671">
        <f t="shared" si="121"/>
        <v>15687.500744999999</v>
      </c>
      <c r="AY2671">
        <v>627.5</v>
      </c>
      <c r="AZ2671">
        <v>700</v>
      </c>
      <c r="BA2671">
        <f t="shared" si="107"/>
        <v>7000</v>
      </c>
      <c r="BL2671" s="90">
        <v>2.8</v>
      </c>
      <c r="BM2671">
        <f t="shared" si="108"/>
        <v>28</v>
      </c>
    </row>
    <row r="2672" spans="1:65" x14ac:dyDescent="0.2">
      <c r="A2672" s="96">
        <v>41946</v>
      </c>
      <c r="B2672" s="13">
        <v>15.95</v>
      </c>
      <c r="C2672" s="14">
        <v>16.25</v>
      </c>
      <c r="D2672" s="31">
        <f t="shared" si="14"/>
        <v>372.76903765710051</v>
      </c>
      <c r="E2672" s="31">
        <f t="shared" si="15"/>
        <v>247.44043108541223</v>
      </c>
      <c r="F2672" s="16">
        <f t="shared" si="0"/>
        <v>620.20946874251274</v>
      </c>
      <c r="G2672" s="16">
        <f t="shared" si="1"/>
        <v>16.069688803649079</v>
      </c>
      <c r="H2672" s="17">
        <f t="shared" si="2"/>
        <v>1.8461538461538529E-2</v>
      </c>
      <c r="I2672">
        <v>14.73</v>
      </c>
      <c r="J2672" s="32">
        <f t="shared" si="16"/>
        <v>1.0106887362172705</v>
      </c>
      <c r="K2672" s="72">
        <f t="shared" ca="1" si="83"/>
        <v>122.91842974591522</v>
      </c>
      <c r="L2672" s="16">
        <v>123.239998</v>
      </c>
      <c r="M2672" s="21">
        <f t="shared" ca="1" si="84"/>
        <v>-2.6092848044737948E-3</v>
      </c>
      <c r="N2672" s="72"/>
      <c r="O2672" s="56"/>
      <c r="P2672" s="21"/>
      <c r="Q2672" s="33">
        <f t="shared" si="17"/>
        <v>0.98931126378272949</v>
      </c>
      <c r="R2672" s="5">
        <f t="shared" ca="1" si="109"/>
        <v>35.39603415854922</v>
      </c>
      <c r="S2672" s="16">
        <v>34.5</v>
      </c>
      <c r="T2672" s="75">
        <f t="shared" ca="1" si="110"/>
        <v>2.597200459562957E-2</v>
      </c>
      <c r="U2672" s="5">
        <f t="shared" ca="1" si="122"/>
        <v>67.281889648775902</v>
      </c>
      <c r="V2672" s="76">
        <v>67.680000000000007</v>
      </c>
      <c r="W2672" s="36">
        <f t="shared" ca="1" si="123"/>
        <v>-5.8822451422001305E-3</v>
      </c>
      <c r="X2672" s="32">
        <f t="shared" si="18"/>
        <v>1.021377472434541</v>
      </c>
      <c r="Y2672" s="72">
        <f t="shared" ca="1" si="124"/>
        <v>3317.0298019288712</v>
      </c>
      <c r="Z2672" s="90">
        <v>3238.7501539999998</v>
      </c>
      <c r="AA2672" s="89">
        <f t="shared" ca="1" si="125"/>
        <v>2.4169708747737918E-2</v>
      </c>
      <c r="AB2672" s="72"/>
      <c r="AC2672" s="90"/>
      <c r="AD2672" s="36"/>
      <c r="AE2672">
        <f t="shared" si="162"/>
        <v>12</v>
      </c>
      <c r="AH2672" s="25">
        <f t="shared" ca="1" si="7"/>
        <v>1</v>
      </c>
      <c r="AI2672" s="15">
        <f t="shared" ca="1" si="8"/>
        <v>17.842934814689347</v>
      </c>
      <c r="AJ2672" s="15">
        <f t="shared" ca="1" si="9"/>
        <v>16.502314129644674</v>
      </c>
      <c r="AK2672" s="17">
        <f t="shared" ca="1" si="10"/>
        <v>8.3140357813531462E-3</v>
      </c>
      <c r="AL2672" s="17">
        <f t="shared" ca="1" si="11"/>
        <v>-1.6726928302991405E-2</v>
      </c>
      <c r="AM2672" s="26">
        <f t="shared" ca="1" si="12"/>
        <v>1</v>
      </c>
      <c r="AN2672" s="26">
        <f t="shared" ca="1" si="13"/>
        <v>1</v>
      </c>
      <c r="AO2672" s="25">
        <f t="shared" si="20"/>
        <v>0</v>
      </c>
      <c r="AP2672" s="26">
        <f t="shared" si="21"/>
        <v>0</v>
      </c>
      <c r="AQ2672" s="25">
        <f t="shared" si="22"/>
        <v>1</v>
      </c>
      <c r="AR2672" s="26">
        <f t="shared" si="23"/>
        <v>0</v>
      </c>
      <c r="AU2672">
        <f t="shared" si="121"/>
        <v>16193.750769999999</v>
      </c>
      <c r="AY2672">
        <v>647.75</v>
      </c>
      <c r="AZ2672">
        <v>722.5</v>
      </c>
      <c r="BA2672">
        <f t="shared" si="107"/>
        <v>7225</v>
      </c>
      <c r="BL2672" s="90">
        <v>2.89</v>
      </c>
      <c r="BM2672">
        <f t="shared" si="108"/>
        <v>28.900000000000002</v>
      </c>
    </row>
    <row r="2673" spans="1:65" x14ac:dyDescent="0.2">
      <c r="A2673" s="96">
        <v>41947</v>
      </c>
      <c r="B2673" s="13">
        <v>15.85</v>
      </c>
      <c r="C2673" s="14">
        <v>16.25</v>
      </c>
      <c r="D2673" s="31">
        <f t="shared" si="14"/>
        <v>341.70495118567544</v>
      </c>
      <c r="E2673" s="31">
        <f t="shared" si="15"/>
        <v>277.93102672967251</v>
      </c>
      <c r="F2673" s="16">
        <f t="shared" si="0"/>
        <v>619.63597791534789</v>
      </c>
      <c r="G2673" s="16">
        <f t="shared" si="1"/>
        <v>16.029415680583767</v>
      </c>
      <c r="H2673" s="17">
        <f t="shared" si="2"/>
        <v>2.4615384615384595E-2</v>
      </c>
      <c r="I2673">
        <v>14.89</v>
      </c>
      <c r="J2673" s="32">
        <f t="shared" si="16"/>
        <v>0.99657149006137691</v>
      </c>
      <c r="K2673" s="72">
        <f t="shared" ca="1" si="83"/>
        <v>122.49200873054816</v>
      </c>
      <c r="L2673" s="16">
        <v>122.480003</v>
      </c>
      <c r="M2673" s="21">
        <f t="shared" ca="1" si="84"/>
        <v>9.8021964844073386E-5</v>
      </c>
      <c r="N2673" s="72"/>
      <c r="O2673" s="56"/>
      <c r="P2673" s="21"/>
      <c r="Q2673" s="33">
        <f t="shared" si="17"/>
        <v>1.0034285099386231</v>
      </c>
      <c r="R2673" s="5">
        <f t="shared" ca="1" si="109"/>
        <v>35.515910205702873</v>
      </c>
      <c r="S2673" s="16">
        <v>34.770000000000003</v>
      </c>
      <c r="T2673" s="75">
        <f t="shared" ca="1" si="110"/>
        <v>2.1452695015900778E-2</v>
      </c>
      <c r="U2673" s="5">
        <f t="shared" ca="1" si="122"/>
        <v>67.510254954164523</v>
      </c>
      <c r="V2673" s="76">
        <v>68.16</v>
      </c>
      <c r="W2673" s="36">
        <f t="shared" ca="1" si="123"/>
        <v>-9.5326444518115238E-3</v>
      </c>
      <c r="X2673" s="32">
        <f t="shared" si="18"/>
        <v>0.9931429801227537</v>
      </c>
      <c r="Y2673" s="72">
        <f t="shared" ca="1" si="124"/>
        <v>3294.0680554457658</v>
      </c>
      <c r="Z2673" s="90">
        <v>3200.0001520000001</v>
      </c>
      <c r="AA2673" s="89">
        <f t="shared" ca="1" si="125"/>
        <v>2.939621843048142E-2</v>
      </c>
      <c r="AB2673" s="72"/>
      <c r="AC2673" s="90"/>
      <c r="AD2673" s="36"/>
      <c r="AE2673">
        <f t="shared" si="162"/>
        <v>11</v>
      </c>
      <c r="AH2673" s="25">
        <f t="shared" ca="1" si="7"/>
        <v>1</v>
      </c>
      <c r="AI2673" s="15">
        <f t="shared" ca="1" si="8"/>
        <v>17.845270937367285</v>
      </c>
      <c r="AJ2673" s="15">
        <f t="shared" ca="1" si="9"/>
        <v>16.554115718856597</v>
      </c>
      <c r="AK2673" s="17">
        <f t="shared" ca="1" si="10"/>
        <v>1.3405719567398944E-2</v>
      </c>
      <c r="AL2673" s="17">
        <f t="shared" ca="1" si="11"/>
        <v>-9.4930231194459425E-3</v>
      </c>
      <c r="AM2673" s="26">
        <f t="shared" ca="1" si="12"/>
        <v>1</v>
      </c>
      <c r="AN2673" s="26">
        <f t="shared" ca="1" si="13"/>
        <v>1</v>
      </c>
      <c r="AO2673" s="25">
        <f t="shared" si="20"/>
        <v>0</v>
      </c>
      <c r="AP2673" s="26">
        <f t="shared" si="21"/>
        <v>0</v>
      </c>
      <c r="AQ2673" s="25">
        <f t="shared" si="22"/>
        <v>1</v>
      </c>
      <c r="AR2673" s="26">
        <f t="shared" si="23"/>
        <v>0</v>
      </c>
      <c r="AU2673">
        <f t="shared" si="121"/>
        <v>16000.000760000001</v>
      </c>
      <c r="AY2673">
        <v>640</v>
      </c>
      <c r="AZ2673">
        <v>712.5</v>
      </c>
      <c r="BA2673">
        <f t="shared" si="107"/>
        <v>7125</v>
      </c>
      <c r="BL2673" s="90">
        <v>2.85</v>
      </c>
      <c r="BM2673">
        <f t="shared" si="108"/>
        <v>28.5</v>
      </c>
    </row>
    <row r="2674" spans="1:65" x14ac:dyDescent="0.2">
      <c r="A2674" s="96">
        <v>41948</v>
      </c>
      <c r="B2674" s="13">
        <v>15.3</v>
      </c>
      <c r="C2674" s="14">
        <v>15.9</v>
      </c>
      <c r="D2674" s="31">
        <f t="shared" si="14"/>
        <v>310.64086471425043</v>
      </c>
      <c r="E2674" s="31">
        <f t="shared" si="15"/>
        <v>308.23045876487788</v>
      </c>
      <c r="F2674" s="16">
        <f t="shared" si="0"/>
        <v>618.87132347912825</v>
      </c>
      <c r="G2674" s="16">
        <f t="shared" si="1"/>
        <v>15.598831547435829</v>
      </c>
      <c r="H2674" s="17">
        <f t="shared" si="2"/>
        <v>3.7735849056603765E-2</v>
      </c>
      <c r="I2674">
        <v>14.17</v>
      </c>
      <c r="J2674" s="32">
        <f t="shared" si="16"/>
        <v>0.97193698788865857</v>
      </c>
      <c r="K2674" s="72">
        <f t="shared" ca="1" si="83"/>
        <v>119.04966039202259</v>
      </c>
      <c r="L2674" s="16">
        <v>120.959999</v>
      </c>
      <c r="M2674" s="21">
        <f t="shared" ca="1" si="84"/>
        <v>-1.5793143384346491E-2</v>
      </c>
      <c r="N2674" s="72"/>
      <c r="O2674" s="56"/>
      <c r="P2674" s="21"/>
      <c r="Q2674" s="33">
        <f t="shared" si="17"/>
        <v>1.0280630121113414</v>
      </c>
      <c r="R2674" s="5">
        <f t="shared" ca="1" si="109"/>
        <v>36.511072557322215</v>
      </c>
      <c r="S2674" s="16">
        <v>35.200001</v>
      </c>
      <c r="T2674" s="75">
        <f t="shared" ca="1" si="110"/>
        <v>3.724635000215526E-2</v>
      </c>
      <c r="U2674" s="5">
        <f t="shared" ca="1" si="122"/>
        <v>69.402419953314975</v>
      </c>
      <c r="V2674" s="76">
        <v>69.06</v>
      </c>
      <c r="W2674" s="36">
        <f t="shared" ca="1" si="123"/>
        <v>4.9582964569211295E-3</v>
      </c>
      <c r="X2674" s="32">
        <f t="shared" si="18"/>
        <v>0.94387397577731713</v>
      </c>
      <c r="Y2674" s="72">
        <f t="shared" ca="1" si="124"/>
        <v>3108.9804867707408</v>
      </c>
      <c r="Z2674" s="90">
        <v>3113.7501480000001</v>
      </c>
      <c r="AA2674" s="89">
        <f t="shared" ca="1" si="125"/>
        <v>-1.531806022497643E-3</v>
      </c>
      <c r="AB2674" s="72"/>
      <c r="AC2674" s="90"/>
      <c r="AD2674" s="36"/>
      <c r="AE2674">
        <f t="shared" si="162"/>
        <v>10</v>
      </c>
      <c r="AH2674" s="25" t="str">
        <f t="shared" ca="1" si="7"/>
        <v>-</v>
      </c>
      <c r="AI2674" s="15">
        <f t="shared" ca="1" si="8"/>
        <v>17.771157805357539</v>
      </c>
      <c r="AJ2674" s="15">
        <f t="shared" ca="1" si="9"/>
        <v>16.585317187925376</v>
      </c>
      <c r="AK2674" s="17">
        <f t="shared" ca="1" si="10"/>
        <v>1.7598591684799342E-2</v>
      </c>
      <c r="AL2674" s="17">
        <f t="shared" ca="1" si="11"/>
        <v>-3.4952920470791016E-3</v>
      </c>
      <c r="AM2674" s="26">
        <f t="shared" ca="1" si="12"/>
        <v>1</v>
      </c>
      <c r="AN2674" s="26">
        <f t="shared" ca="1" si="13"/>
        <v>1</v>
      </c>
      <c r="AO2674" s="25">
        <f t="shared" si="20"/>
        <v>0</v>
      </c>
      <c r="AP2674" s="26">
        <f t="shared" si="21"/>
        <v>0</v>
      </c>
      <c r="AQ2674" s="25">
        <f t="shared" si="22"/>
        <v>0</v>
      </c>
      <c r="AR2674" s="26">
        <f t="shared" si="23"/>
        <v>0</v>
      </c>
      <c r="AU2674">
        <f t="shared" si="121"/>
        <v>15568.750739999999</v>
      </c>
      <c r="AY2674">
        <v>622.75</v>
      </c>
      <c r="AZ2674">
        <v>697.5</v>
      </c>
      <c r="BA2674">
        <f t="shared" si="107"/>
        <v>6975</v>
      </c>
      <c r="BL2674" s="90">
        <v>2.79</v>
      </c>
      <c r="BM2674">
        <f t="shared" si="108"/>
        <v>27.9</v>
      </c>
    </row>
    <row r="2675" spans="1:65" x14ac:dyDescent="0.2">
      <c r="A2675" s="96">
        <v>41949</v>
      </c>
      <c r="B2675" s="13">
        <v>14.9</v>
      </c>
      <c r="C2675" s="14">
        <v>15.45</v>
      </c>
      <c r="D2675" s="31">
        <f t="shared" si="14"/>
        <v>279.57677824282541</v>
      </c>
      <c r="E2675" s="31">
        <f t="shared" si="15"/>
        <v>338.12231555813594</v>
      </c>
      <c r="F2675" s="16">
        <f t="shared" si="0"/>
        <v>617.69909380096135</v>
      </c>
      <c r="G2675" s="16">
        <f t="shared" si="1"/>
        <v>15.201064507659613</v>
      </c>
      <c r="H2675" s="17">
        <f t="shared" si="2"/>
        <v>3.5598705501618033E-2</v>
      </c>
      <c r="I2675">
        <v>13.67</v>
      </c>
      <c r="J2675" s="32">
        <f t="shared" si="16"/>
        <v>0.97265436188502141</v>
      </c>
      <c r="K2675" s="72">
        <f t="shared" ca="1" si="83"/>
        <v>115.78945076488614</v>
      </c>
      <c r="L2675" s="16">
        <v>117.800003</v>
      </c>
      <c r="M2675" s="21">
        <f t="shared" ca="1" si="84"/>
        <v>-1.7067505805699029E-2</v>
      </c>
      <c r="N2675" s="72"/>
      <c r="O2675" s="56"/>
      <c r="P2675" s="21"/>
      <c r="Q2675" s="33">
        <f t="shared" si="17"/>
        <v>1.0273456381149786</v>
      </c>
      <c r="R2675" s="5">
        <f t="shared" ca="1" si="109"/>
        <v>37.507928538596694</v>
      </c>
      <c r="S2675" s="16">
        <v>36.07</v>
      </c>
      <c r="T2675" s="75">
        <f t="shared" ca="1" si="110"/>
        <v>3.986494423611571E-2</v>
      </c>
      <c r="U2675" s="5">
        <f t="shared" ca="1" si="122"/>
        <v>71.297832417905383</v>
      </c>
      <c r="V2675" s="85">
        <v>70.78</v>
      </c>
      <c r="W2675" s="36">
        <f t="shared" ca="1" si="123"/>
        <v>7.3160838924185038E-3</v>
      </c>
      <c r="X2675" s="32">
        <f t="shared" si="18"/>
        <v>0.94530872377004282</v>
      </c>
      <c r="Y2675" s="72">
        <f t="shared" ca="1" si="124"/>
        <v>2938.7529549153519</v>
      </c>
      <c r="Z2675" s="90">
        <v>2957.5001400000001</v>
      </c>
      <c r="AA2675" s="89">
        <f t="shared" ca="1" si="125"/>
        <v>-6.3388619432654392E-3</v>
      </c>
      <c r="AB2675" s="72"/>
      <c r="AC2675" s="90"/>
      <c r="AD2675" s="36"/>
      <c r="AE2675">
        <f t="shared" si="162"/>
        <v>9</v>
      </c>
      <c r="AH2675" s="25" t="str">
        <f t="shared" ca="1" si="7"/>
        <v>-</v>
      </c>
      <c r="AI2675" s="15">
        <f t="shared" ca="1" si="8"/>
        <v>17.756126885526292</v>
      </c>
      <c r="AJ2675" s="15">
        <f t="shared" ca="1" si="9"/>
        <v>16.607783070491291</v>
      </c>
      <c r="AK2675" s="17">
        <f t="shared" ca="1" si="10"/>
        <v>2.353170926840235E-2</v>
      </c>
      <c r="AL2675" s="17">
        <f t="shared" ca="1" si="11"/>
        <v>3.9615274992607086E-3</v>
      </c>
      <c r="AM2675" s="26">
        <f t="shared" ca="1" si="12"/>
        <v>1</v>
      </c>
      <c r="AN2675" s="26">
        <f t="shared" ca="1" si="13"/>
        <v>1</v>
      </c>
      <c r="AO2675" s="25">
        <f t="shared" si="20"/>
        <v>0</v>
      </c>
      <c r="AP2675" s="26">
        <f t="shared" si="21"/>
        <v>0</v>
      </c>
      <c r="AQ2675" s="25">
        <f t="shared" si="22"/>
        <v>0</v>
      </c>
      <c r="AR2675" s="26">
        <f t="shared" si="23"/>
        <v>0</v>
      </c>
      <c r="AU2675">
        <f t="shared" si="121"/>
        <v>14787.500700000001</v>
      </c>
      <c r="AY2675">
        <v>591.5</v>
      </c>
      <c r="AZ2675">
        <v>662.5</v>
      </c>
      <c r="BA2675">
        <f t="shared" si="107"/>
        <v>6625</v>
      </c>
      <c r="BL2675" s="90">
        <v>2.65</v>
      </c>
      <c r="BM2675">
        <f t="shared" si="108"/>
        <v>26.5</v>
      </c>
    </row>
    <row r="2676" spans="1:65" x14ac:dyDescent="0.2">
      <c r="A2676" s="96">
        <v>41950</v>
      </c>
      <c r="B2676" s="13">
        <v>14.8</v>
      </c>
      <c r="C2676" s="14">
        <v>15.5</v>
      </c>
      <c r="D2676" s="31">
        <f t="shared" si="14"/>
        <v>248.51269177140037</v>
      </c>
      <c r="E2676" s="31">
        <f t="shared" si="15"/>
        <v>368.08056076358793</v>
      </c>
      <c r="F2676" s="16">
        <f t="shared" si="0"/>
        <v>616.59325253498832</v>
      </c>
      <c r="G2676" s="16">
        <f t="shared" si="1"/>
        <v>15.217870924592853</v>
      </c>
      <c r="H2676" s="17">
        <f t="shared" si="2"/>
        <v>4.5161290322580649E-2</v>
      </c>
      <c r="I2676">
        <v>13.12</v>
      </c>
      <c r="J2676" s="32">
        <f t="shared" si="16"/>
        <v>0.99931336972617302</v>
      </c>
      <c r="K2676" s="72">
        <f t="shared" ca="1" si="83"/>
        <v>115.70522895995029</v>
      </c>
      <c r="L2676" s="16">
        <v>116.120003</v>
      </c>
      <c r="M2676" s="21">
        <f t="shared" ca="1" si="84"/>
        <v>-3.5719430703916454E-3</v>
      </c>
      <c r="N2676" s="72"/>
      <c r="O2676" s="56"/>
      <c r="P2676" s="21"/>
      <c r="Q2676" s="33">
        <f t="shared" si="17"/>
        <v>1.0006866302738269</v>
      </c>
      <c r="R2676" s="5">
        <f t="shared" ca="1" si="109"/>
        <v>37.53211901398668</v>
      </c>
      <c r="S2676" s="16">
        <v>36.610000999999997</v>
      </c>
      <c r="T2676" s="75">
        <f t="shared" ca="1" si="110"/>
        <v>2.5187598710709764E-2</v>
      </c>
      <c r="U2676" s="5">
        <f t="shared" ca="1" si="122"/>
        <v>71.344345079909388</v>
      </c>
      <c r="V2676" s="85">
        <v>71.8</v>
      </c>
      <c r="W2676" s="36">
        <f t="shared" ca="1" si="123"/>
        <v>-6.3461688034903768E-3</v>
      </c>
      <c r="X2676" s="32">
        <f t="shared" si="18"/>
        <v>0.99862673945234615</v>
      </c>
      <c r="Y2676" s="72">
        <f t="shared" ca="1" si="124"/>
        <v>2934.5241384931646</v>
      </c>
      <c r="Z2676" s="90">
        <v>2872.5001360000001</v>
      </c>
      <c r="AA2676" s="89">
        <f t="shared" ca="1" si="125"/>
        <v>2.159234101187333E-2</v>
      </c>
      <c r="AB2676" s="72"/>
      <c r="AC2676" s="90"/>
      <c r="AD2676" s="36"/>
      <c r="AE2676">
        <f t="shared" si="162"/>
        <v>8</v>
      </c>
      <c r="AH2676" s="25" t="str">
        <f t="shared" ca="1" si="7"/>
        <v>-</v>
      </c>
      <c r="AI2676" s="15">
        <f t="shared" ca="1" si="8"/>
        <v>17.667768350519001</v>
      </c>
      <c r="AJ2676" s="15">
        <f t="shared" ca="1" si="9"/>
        <v>16.630406048977921</v>
      </c>
      <c r="AK2676" s="17">
        <f t="shared" ca="1" si="10"/>
        <v>2.9524848657544085E-2</v>
      </c>
      <c r="AL2676" s="17">
        <f t="shared" ca="1" si="11"/>
        <v>1.0495509569600145E-2</v>
      </c>
      <c r="AM2676" s="26">
        <f t="shared" ca="1" si="12"/>
        <v>1</v>
      </c>
      <c r="AN2676" s="26">
        <f t="shared" ca="1" si="13"/>
        <v>1</v>
      </c>
      <c r="AO2676" s="25">
        <f t="shared" si="20"/>
        <v>0</v>
      </c>
      <c r="AP2676" s="26">
        <f t="shared" si="21"/>
        <v>0</v>
      </c>
      <c r="AQ2676" s="25">
        <f t="shared" si="22"/>
        <v>0</v>
      </c>
      <c r="AR2676" s="26">
        <f t="shared" si="23"/>
        <v>0</v>
      </c>
      <c r="AU2676">
        <f t="shared" si="121"/>
        <v>14362.500680000001</v>
      </c>
      <c r="AY2676">
        <v>574.5</v>
      </c>
      <c r="AZ2676">
        <v>647.5</v>
      </c>
      <c r="BA2676">
        <f t="shared" si="107"/>
        <v>6475</v>
      </c>
      <c r="BL2676" s="90">
        <v>2.59</v>
      </c>
      <c r="BM2676">
        <f t="shared" si="108"/>
        <v>25.9</v>
      </c>
    </row>
    <row r="2677" spans="1:65" x14ac:dyDescent="0.2">
      <c r="A2677" s="96">
        <v>41953</v>
      </c>
      <c r="B2677" s="13">
        <v>14</v>
      </c>
      <c r="C2677" s="14">
        <v>14.95</v>
      </c>
      <c r="D2677" s="31">
        <f t="shared" si="14"/>
        <v>217.44860529997533</v>
      </c>
      <c r="E2677" s="31">
        <f t="shared" si="15"/>
        <v>397.7417530072712</v>
      </c>
      <c r="F2677" s="16">
        <f t="shared" si="0"/>
        <v>615.19035830724647</v>
      </c>
      <c r="G2677" s="16">
        <f t="shared" si="1"/>
        <v>14.614207716773409</v>
      </c>
      <c r="H2677" s="17">
        <f t="shared" si="2"/>
        <v>6.3545150501672198E-2</v>
      </c>
      <c r="I2677">
        <v>12.67</v>
      </c>
      <c r="J2677" s="32">
        <f t="shared" si="16"/>
        <v>0.95814697336721744</v>
      </c>
      <c r="K2677" s="72">
        <f t="shared" ca="1" si="83"/>
        <v>110.8580952840702</v>
      </c>
      <c r="L2677" s="16">
        <v>111.55999799999999</v>
      </c>
      <c r="M2677" s="21">
        <f t="shared" ca="1" si="84"/>
        <v>-6.2917060641197809E-3</v>
      </c>
      <c r="N2677" s="72"/>
      <c r="O2677" s="56"/>
      <c r="P2677" s="21"/>
      <c r="Q2677" s="33">
        <f t="shared" si="17"/>
        <v>1.0418530266327826</v>
      </c>
      <c r="R2677" s="5">
        <f t="shared" ca="1" si="109"/>
        <v>39.101322813120859</v>
      </c>
      <c r="S2677" s="16">
        <v>37.970001000000003</v>
      </c>
      <c r="T2677" s="75">
        <f t="shared" ca="1" si="110"/>
        <v>2.9795148362541674E-2</v>
      </c>
      <c r="U2677" s="5">
        <f t="shared" ca="1" si="122"/>
        <v>74.327777123859178</v>
      </c>
      <c r="V2677" s="85">
        <v>74.48</v>
      </c>
      <c r="W2677" s="36">
        <f t="shared" ca="1" si="123"/>
        <v>-2.0438087559187129E-3</v>
      </c>
      <c r="X2677" s="32">
        <f t="shared" si="18"/>
        <v>0.91629394673443487</v>
      </c>
      <c r="Y2677" s="72">
        <f t="shared" ca="1" si="124"/>
        <v>2688.7097405971713</v>
      </c>
      <c r="Z2677" s="90">
        <v>2657.5001259999999</v>
      </c>
      <c r="AA2677" s="89">
        <f t="shared" ca="1" si="125"/>
        <v>1.1743974832523251E-2</v>
      </c>
      <c r="AB2677" s="72"/>
      <c r="AC2677" s="90"/>
      <c r="AD2677" s="36"/>
      <c r="AE2677">
        <f t="shared" si="162"/>
        <v>7</v>
      </c>
      <c r="AH2677" s="25" t="str">
        <f t="shared" ca="1" si="7"/>
        <v>-</v>
      </c>
      <c r="AI2677" s="15">
        <f t="shared" ca="1" si="8"/>
        <v>17.457731742700322</v>
      </c>
      <c r="AJ2677" s="15">
        <f t="shared" ca="1" si="9"/>
        <v>16.628913501603588</v>
      </c>
      <c r="AK2677" s="17">
        <f t="shared" ca="1" si="10"/>
        <v>3.7519653076566295E-2</v>
      </c>
      <c r="AL2677" s="17">
        <f t="shared" ca="1" si="11"/>
        <v>1.775655516016518E-2</v>
      </c>
      <c r="AM2677" s="26">
        <f t="shared" ca="1" si="12"/>
        <v>1</v>
      </c>
      <c r="AN2677" s="26">
        <f t="shared" ca="1" si="13"/>
        <v>1</v>
      </c>
      <c r="AO2677" s="25">
        <f t="shared" si="20"/>
        <v>0</v>
      </c>
      <c r="AP2677" s="26">
        <f t="shared" si="21"/>
        <v>0</v>
      </c>
      <c r="AQ2677" s="25">
        <f t="shared" si="22"/>
        <v>0</v>
      </c>
      <c r="AR2677" s="26">
        <f t="shared" si="23"/>
        <v>0</v>
      </c>
      <c r="AU2677">
        <f t="shared" si="121"/>
        <v>13287.500629999999</v>
      </c>
      <c r="AY2677">
        <v>531.5</v>
      </c>
      <c r="AZ2677">
        <v>605</v>
      </c>
      <c r="BA2677">
        <f t="shared" si="107"/>
        <v>6050</v>
      </c>
      <c r="BL2677" s="90">
        <v>2.42</v>
      </c>
      <c r="BM2677">
        <f t="shared" si="108"/>
        <v>24.2</v>
      </c>
    </row>
    <row r="2678" spans="1:65" x14ac:dyDescent="0.2">
      <c r="A2678" s="96">
        <v>41954</v>
      </c>
      <c r="B2678" s="13">
        <v>14.1</v>
      </c>
      <c r="C2678" s="14">
        <v>14.85</v>
      </c>
      <c r="D2678" s="31">
        <f t="shared" si="14"/>
        <v>186.38451882855028</v>
      </c>
      <c r="E2678" s="31">
        <f t="shared" si="15"/>
        <v>426.83186742867258</v>
      </c>
      <c r="F2678" s="16">
        <f t="shared" si="0"/>
        <v>613.21638625722289</v>
      </c>
      <c r="G2678" s="16">
        <f t="shared" si="1"/>
        <v>14.622040682124277</v>
      </c>
      <c r="H2678" s="17">
        <f t="shared" si="2"/>
        <v>5.0505050505050497E-2</v>
      </c>
      <c r="I2678">
        <v>12.92</v>
      </c>
      <c r="J2678" s="32">
        <f t="shared" si="16"/>
        <v>0.99732554560677222</v>
      </c>
      <c r="K2678" s="72">
        <f t="shared" ca="1" si="83"/>
        <v>110.55710298879882</v>
      </c>
      <c r="L2678" s="16">
        <v>111.599998</v>
      </c>
      <c r="M2678" s="21">
        <f t="shared" ca="1" si="84"/>
        <v>-9.3449375438266757E-3</v>
      </c>
      <c r="N2678" s="72"/>
      <c r="O2678" s="56"/>
      <c r="P2678" s="21"/>
      <c r="Q2678" s="33">
        <f t="shared" si="17"/>
        <v>1.0026744543932278</v>
      </c>
      <c r="R2678" s="5">
        <f t="shared" ca="1" si="109"/>
        <v>39.204264251572866</v>
      </c>
      <c r="S2678" s="16">
        <v>38.009998000000003</v>
      </c>
      <c r="T2678" s="75">
        <f t="shared" ca="1" si="110"/>
        <v>3.1419792539133067E-2</v>
      </c>
      <c r="U2678" s="5">
        <f t="shared" ca="1" si="122"/>
        <v>74.52401192473539</v>
      </c>
      <c r="V2678" s="85">
        <v>74.58</v>
      </c>
      <c r="W2678" s="36">
        <f t="shared" ca="1" si="123"/>
        <v>-7.5071165546537982E-4</v>
      </c>
      <c r="X2678" s="32">
        <f t="shared" si="18"/>
        <v>0.99465109121354445</v>
      </c>
      <c r="Y2678" s="72">
        <f t="shared" ca="1" si="124"/>
        <v>2674.1520715400893</v>
      </c>
      <c r="Z2678" s="90">
        <v>2648.7501259999999</v>
      </c>
      <c r="AA2678" s="89">
        <f t="shared" ca="1" si="125"/>
        <v>9.5901630322713961E-3</v>
      </c>
      <c r="AB2678" s="72"/>
      <c r="AC2678" s="90"/>
      <c r="AD2678" s="36"/>
      <c r="AE2678">
        <f t="shared" si="162"/>
        <v>6</v>
      </c>
      <c r="AH2678" s="25" t="str">
        <f t="shared" ca="1" si="7"/>
        <v>-</v>
      </c>
      <c r="AI2678" s="15">
        <f t="shared" ca="1" si="8"/>
        <v>17.13541336635851</v>
      </c>
      <c r="AJ2678" s="15">
        <f t="shared" ca="1" si="9"/>
        <v>16.6169840609574</v>
      </c>
      <c r="AK2678" s="17">
        <f t="shared" ca="1" si="10"/>
        <v>4.2860238417151621E-2</v>
      </c>
      <c r="AL2678" s="17">
        <f t="shared" ca="1" si="11"/>
        <v>2.1596180926020454E-2</v>
      </c>
      <c r="AM2678" s="26">
        <f t="shared" ca="1" si="12"/>
        <v>1</v>
      </c>
      <c r="AN2678" s="26">
        <f t="shared" ca="1" si="13"/>
        <v>1</v>
      </c>
      <c r="AO2678" s="25">
        <f t="shared" si="20"/>
        <v>0</v>
      </c>
      <c r="AP2678" s="26">
        <f t="shared" si="21"/>
        <v>0</v>
      </c>
      <c r="AQ2678" s="25">
        <f t="shared" si="22"/>
        <v>0</v>
      </c>
      <c r="AR2678" s="26">
        <f t="shared" si="23"/>
        <v>0</v>
      </c>
      <c r="AU2678">
        <f t="shared" si="121"/>
        <v>13243.750629999999</v>
      </c>
      <c r="AY2678">
        <v>529.75</v>
      </c>
      <c r="AZ2678">
        <v>597.5</v>
      </c>
      <c r="BA2678">
        <f t="shared" si="107"/>
        <v>5975</v>
      </c>
      <c r="BL2678" s="90">
        <v>2.39</v>
      </c>
      <c r="BM2678">
        <f t="shared" si="108"/>
        <v>23.900000000000002</v>
      </c>
    </row>
    <row r="2679" spans="1:65" x14ac:dyDescent="0.2">
      <c r="A2679" s="96">
        <v>41955</v>
      </c>
      <c r="B2679" s="13">
        <v>14.4</v>
      </c>
      <c r="C2679" s="14">
        <v>15.2</v>
      </c>
      <c r="D2679" s="31">
        <f t="shared" si="14"/>
        <v>155.32043235712524</v>
      </c>
      <c r="E2679" s="31">
        <f t="shared" si="15"/>
        <v>456.32706064396507</v>
      </c>
      <c r="F2679" s="16">
        <f t="shared" si="0"/>
        <v>611.64749300109031</v>
      </c>
      <c r="G2679" s="16">
        <f t="shared" si="1"/>
        <v>14.99684974220032</v>
      </c>
      <c r="H2679" s="17">
        <f t="shared" si="2"/>
        <v>5.2631578947368363E-2</v>
      </c>
      <c r="I2679">
        <v>13.02</v>
      </c>
      <c r="J2679" s="32">
        <f t="shared" si="16"/>
        <v>1.0230091091712907</v>
      </c>
      <c r="K2679" s="72">
        <f t="shared" ca="1" si="83"/>
        <v>113.09631254310975</v>
      </c>
      <c r="L2679" s="16">
        <v>113.120003</v>
      </c>
      <c r="M2679" s="21">
        <f t="shared" ca="1" si="84"/>
        <v>-2.0942765436675499E-4</v>
      </c>
      <c r="N2679" s="72"/>
      <c r="O2679" s="56"/>
      <c r="P2679" s="21"/>
      <c r="Q2679" s="33">
        <f t="shared" si="17"/>
        <v>0.97699089082870938</v>
      </c>
      <c r="R2679" s="5">
        <f t="shared" ca="1" si="109"/>
        <v>38.30061343577453</v>
      </c>
      <c r="S2679" s="16">
        <v>37.520000000000003</v>
      </c>
      <c r="T2679" s="75">
        <f t="shared" ca="1" si="110"/>
        <v>2.0805262147508698E-2</v>
      </c>
      <c r="U2679" s="5">
        <f t="shared" ca="1" si="122"/>
        <v>72.806788141198169</v>
      </c>
      <c r="V2679" s="85">
        <v>73.62</v>
      </c>
      <c r="W2679" s="36">
        <f t="shared" ca="1" si="123"/>
        <v>-1.1046072518362343E-2</v>
      </c>
      <c r="X2679" s="32">
        <f t="shared" si="18"/>
        <v>1.0460182183425812</v>
      </c>
      <c r="Y2679" s="72">
        <f t="shared" ca="1" si="124"/>
        <v>2797.0276921866662</v>
      </c>
      <c r="Z2679" s="90">
        <v>2707.500129</v>
      </c>
      <c r="AA2679" s="89">
        <f t="shared" ca="1" si="125"/>
        <v>3.3066503756634225E-2</v>
      </c>
      <c r="AB2679" s="72"/>
      <c r="AC2679" s="90"/>
      <c r="AD2679" s="36"/>
      <c r="AE2679">
        <f t="shared" si="162"/>
        <v>5</v>
      </c>
      <c r="AH2679" s="25" t="str">
        <f t="shared" ca="1" si="7"/>
        <v>-</v>
      </c>
      <c r="AI2679" s="15">
        <f t="shared" ca="1" si="8"/>
        <v>16.895763742476923</v>
      </c>
      <c r="AJ2679" s="15">
        <f t="shared" ca="1" si="9"/>
        <v>16.633375246057824</v>
      </c>
      <c r="AK2679" s="17">
        <f t="shared" ca="1" si="10"/>
        <v>4.7529604139148918E-2</v>
      </c>
      <c r="AL2679" s="17">
        <f t="shared" ca="1" si="11"/>
        <v>2.2673265229700014E-2</v>
      </c>
      <c r="AM2679" s="26">
        <f t="shared" ca="1" si="12"/>
        <v>1</v>
      </c>
      <c r="AN2679" s="26">
        <f t="shared" ca="1" si="13"/>
        <v>1</v>
      </c>
      <c r="AO2679" s="25">
        <f t="shared" si="20"/>
        <v>0</v>
      </c>
      <c r="AP2679" s="26">
        <f t="shared" si="21"/>
        <v>0</v>
      </c>
      <c r="AQ2679" s="25">
        <f t="shared" si="22"/>
        <v>0</v>
      </c>
      <c r="AR2679" s="26">
        <f t="shared" si="23"/>
        <v>0</v>
      </c>
      <c r="AU2679">
        <f t="shared" si="121"/>
        <v>13537.500645</v>
      </c>
      <c r="AY2679">
        <v>541.5</v>
      </c>
      <c r="AZ2679">
        <v>615</v>
      </c>
      <c r="BA2679">
        <f t="shared" si="107"/>
        <v>6150</v>
      </c>
      <c r="BL2679" s="90">
        <v>2.46</v>
      </c>
      <c r="BM2679">
        <f t="shared" si="108"/>
        <v>24.6</v>
      </c>
    </row>
    <row r="2680" spans="1:65" x14ac:dyDescent="0.2">
      <c r="A2680" s="96">
        <v>41956</v>
      </c>
      <c r="B2680" s="13">
        <v>14.7</v>
      </c>
      <c r="C2680" s="14">
        <v>15.55</v>
      </c>
      <c r="D2680" s="31">
        <f t="shared" si="14"/>
        <v>124.2563458857002</v>
      </c>
      <c r="E2680" s="31">
        <f t="shared" si="15"/>
        <v>485.75619519584143</v>
      </c>
      <c r="F2680" s="16">
        <f t="shared" si="0"/>
        <v>610.0125410815416</v>
      </c>
      <c r="G2680" s="16">
        <f t="shared" si="1"/>
        <v>15.376859471092862</v>
      </c>
      <c r="H2680" s="17">
        <f t="shared" si="2"/>
        <v>5.4662379421221985E-2</v>
      </c>
      <c r="I2680">
        <v>13.79</v>
      </c>
      <c r="J2680" s="32">
        <f t="shared" si="16"/>
        <v>1.0225985411961944</v>
      </c>
      <c r="K2680" s="72">
        <f t="shared" ca="1" si="83"/>
        <v>115.64740931588913</v>
      </c>
      <c r="L2680" s="16">
        <v>114.279999</v>
      </c>
      <c r="M2680" s="21">
        <f t="shared" ca="1" si="84"/>
        <v>1.196543864065952E-2</v>
      </c>
      <c r="N2680" s="72"/>
      <c r="O2680" s="56"/>
      <c r="P2680" s="21"/>
      <c r="Q2680" s="33">
        <f t="shared" si="17"/>
        <v>0.97740145880380547</v>
      </c>
      <c r="R2680" s="5">
        <f t="shared" ca="1" si="109"/>
        <v>37.433515949198629</v>
      </c>
      <c r="S2680" s="16">
        <v>37.040000999999997</v>
      </c>
      <c r="T2680" s="75">
        <f t="shared" ca="1" si="110"/>
        <v>1.0624053417240251E-2</v>
      </c>
      <c r="U2680" s="5">
        <f t="shared" ca="1" si="122"/>
        <v>71.159024696575173</v>
      </c>
      <c r="V2680" s="85">
        <v>72.72</v>
      </c>
      <c r="W2680" s="36">
        <f t="shared" ca="1" si="123"/>
        <v>-2.1465556977789131E-2</v>
      </c>
      <c r="X2680" s="32">
        <f t="shared" si="18"/>
        <v>1.0451970823923891</v>
      </c>
      <c r="Y2680" s="72">
        <f t="shared" ca="1" si="124"/>
        <v>2923.252782166383</v>
      </c>
      <c r="Z2680" s="90">
        <v>2772.5001320000001</v>
      </c>
      <c r="AA2680" s="89">
        <f t="shared" ca="1" si="125"/>
        <v>5.4374262574925232E-2</v>
      </c>
      <c r="AB2680" s="72"/>
      <c r="AC2680" s="90"/>
      <c r="AD2680" s="36"/>
      <c r="AE2680">
        <f t="shared" si="162"/>
        <v>4</v>
      </c>
      <c r="AH2680" s="25" t="str">
        <f t="shared" ca="1" si="7"/>
        <v>-</v>
      </c>
      <c r="AI2680" s="15">
        <f t="shared" ca="1" si="8"/>
        <v>16.557814219264777</v>
      </c>
      <c r="AJ2680" s="15">
        <f t="shared" ca="1" si="9"/>
        <v>16.660859623401549</v>
      </c>
      <c r="AK2680" s="17">
        <f t="shared" ca="1" si="10"/>
        <v>5.0350692533251952E-2</v>
      </c>
      <c r="AL2680" s="17">
        <f t="shared" ca="1" si="11"/>
        <v>2.6262794137432204E-2</v>
      </c>
      <c r="AM2680" s="26">
        <f t="shared" ca="1" si="12"/>
        <v>0</v>
      </c>
      <c r="AN2680" s="26">
        <f t="shared" ca="1" si="13"/>
        <v>1</v>
      </c>
      <c r="AO2680" s="25">
        <f t="shared" si="20"/>
        <v>0</v>
      </c>
      <c r="AP2680" s="26">
        <f t="shared" si="21"/>
        <v>0</v>
      </c>
      <c r="AQ2680" s="25">
        <f t="shared" si="22"/>
        <v>0</v>
      </c>
      <c r="AR2680" s="26">
        <f t="shared" si="23"/>
        <v>0</v>
      </c>
      <c r="AU2680">
        <f t="shared" si="121"/>
        <v>13862.500660000002</v>
      </c>
      <c r="AY2680">
        <v>554.5</v>
      </c>
      <c r="AZ2680">
        <v>625</v>
      </c>
      <c r="BA2680">
        <f t="shared" si="107"/>
        <v>6250</v>
      </c>
      <c r="BL2680" s="90">
        <v>2.5</v>
      </c>
      <c r="BM2680">
        <f t="shared" si="108"/>
        <v>25</v>
      </c>
    </row>
    <row r="2681" spans="1:65" x14ac:dyDescent="0.2">
      <c r="A2681" s="96">
        <v>41957</v>
      </c>
      <c r="B2681" s="13">
        <v>14.35</v>
      </c>
      <c r="C2681" s="14">
        <v>15.3</v>
      </c>
      <c r="D2681" s="31">
        <f t="shared" si="14"/>
        <v>93.192259414275156</v>
      </c>
      <c r="E2681" s="31">
        <f t="shared" si="15"/>
        <v>515.1222447861918</v>
      </c>
      <c r="F2681" s="16">
        <f t="shared" si="0"/>
        <v>608.3145042004669</v>
      </c>
      <c r="G2681" s="16">
        <f t="shared" si="1"/>
        <v>15.154462377878163</v>
      </c>
      <c r="H2681" s="17">
        <f t="shared" si="2"/>
        <v>6.2091503267973969E-2</v>
      </c>
      <c r="I2681">
        <v>13.31</v>
      </c>
      <c r="J2681" s="32">
        <f t="shared" si="16"/>
        <v>0.98279354743783554</v>
      </c>
      <c r="K2681" s="72">
        <f t="shared" ca="1" si="83"/>
        <v>113.65289406389967</v>
      </c>
      <c r="L2681" s="16">
        <v>114.639999</v>
      </c>
      <c r="M2681" s="21">
        <f t="shared" ca="1" si="84"/>
        <v>-8.610475791266687E-3</v>
      </c>
      <c r="N2681" s="72"/>
      <c r="O2681" s="56"/>
      <c r="P2681" s="21"/>
      <c r="Q2681" s="33">
        <f t="shared" si="17"/>
        <v>1.0172064525621645</v>
      </c>
      <c r="R2681" s="5">
        <f t="shared" ca="1" si="109"/>
        <v>38.076027702295832</v>
      </c>
      <c r="S2681" s="16">
        <v>36.950001</v>
      </c>
      <c r="T2681" s="75">
        <f t="shared" ca="1" si="110"/>
        <v>3.0474334826021566E-2</v>
      </c>
      <c r="U2681" s="5">
        <f t="shared" ca="1" si="122"/>
        <v>72.380941001668759</v>
      </c>
      <c r="V2681" s="85">
        <v>72.5</v>
      </c>
      <c r="W2681" s="36">
        <f t="shared" ca="1" si="123"/>
        <v>-1.6421930804309058E-3</v>
      </c>
      <c r="X2681" s="32">
        <f t="shared" si="18"/>
        <v>0.96558709487567096</v>
      </c>
      <c r="Y2681" s="72">
        <f t="shared" ca="1" si="124"/>
        <v>2822.4693937482225</v>
      </c>
      <c r="Z2681" s="90">
        <v>2786.2501320000001</v>
      </c>
      <c r="AA2681" s="89">
        <f t="shared" ca="1" si="125"/>
        <v>1.2999285789974573E-2</v>
      </c>
      <c r="AB2681" s="72"/>
      <c r="AC2681" s="90"/>
      <c r="AD2681" s="36"/>
      <c r="AE2681">
        <f t="shared" si="162"/>
        <v>3</v>
      </c>
      <c r="AF2681" s="1"/>
      <c r="AG2681" s="1"/>
      <c r="AH2681" s="25" t="str">
        <f t="shared" ca="1" si="7"/>
        <v>-</v>
      </c>
      <c r="AI2681" s="15">
        <f t="shared" ca="1" si="8"/>
        <v>16.267485163059899</v>
      </c>
      <c r="AJ2681" s="15">
        <f t="shared" ca="1" si="9"/>
        <v>16.687098974699357</v>
      </c>
      <c r="AK2681" s="17">
        <f t="shared" ca="1" si="10"/>
        <v>5.4766158827644608E-2</v>
      </c>
      <c r="AL2681" s="17">
        <f t="shared" ca="1" si="11"/>
        <v>3.0143513091680577E-2</v>
      </c>
      <c r="AM2681" s="26">
        <f t="shared" ca="1" si="12"/>
        <v>0</v>
      </c>
      <c r="AN2681" s="26">
        <f t="shared" ca="1" si="13"/>
        <v>1</v>
      </c>
      <c r="AO2681" s="25">
        <f t="shared" si="20"/>
        <v>0</v>
      </c>
      <c r="AP2681" s="26">
        <f t="shared" si="21"/>
        <v>0</v>
      </c>
      <c r="AQ2681" s="25">
        <f t="shared" si="22"/>
        <v>0</v>
      </c>
      <c r="AR2681" s="26">
        <f t="shared" si="23"/>
        <v>0</v>
      </c>
      <c r="AU2681">
        <f t="shared" si="121"/>
        <v>13931.250660000002</v>
      </c>
      <c r="AY2681">
        <v>557.25</v>
      </c>
      <c r="AZ2681">
        <v>630</v>
      </c>
      <c r="BA2681">
        <f t="shared" si="107"/>
        <v>6300</v>
      </c>
      <c r="BL2681" s="90">
        <v>2.52</v>
      </c>
      <c r="BM2681">
        <f t="shared" si="108"/>
        <v>25.2</v>
      </c>
    </row>
    <row r="2682" spans="1:65" x14ac:dyDescent="0.2">
      <c r="A2682" s="96">
        <v>41960</v>
      </c>
      <c r="B2682" s="13">
        <v>14.35</v>
      </c>
      <c r="C2682" s="14">
        <v>15.35</v>
      </c>
      <c r="D2682" s="31">
        <f t="shared" si="14"/>
        <v>62.1281729428501</v>
      </c>
      <c r="E2682" s="31">
        <f t="shared" si="15"/>
        <v>544.25751543095976</v>
      </c>
      <c r="F2682" s="16">
        <f t="shared" si="0"/>
        <v>606.3856883738099</v>
      </c>
      <c r="G2682" s="16">
        <f t="shared" si="1"/>
        <v>15.247543470873357</v>
      </c>
      <c r="H2682" s="17">
        <f t="shared" si="2"/>
        <v>6.514657980456029E-2</v>
      </c>
      <c r="I2682">
        <v>13.99</v>
      </c>
      <c r="J2682" s="32">
        <f t="shared" si="16"/>
        <v>1.002951927817527</v>
      </c>
      <c r="K2682" s="72">
        <f t="shared" ca="1" si="83"/>
        <v>113.98374212520851</v>
      </c>
      <c r="L2682" s="16">
        <v>114.400002</v>
      </c>
      <c r="M2682" s="21">
        <f t="shared" ca="1" si="84"/>
        <v>-3.6386352055439012E-3</v>
      </c>
      <c r="N2682" s="72"/>
      <c r="O2682" s="56"/>
      <c r="P2682" s="21"/>
      <c r="Q2682" s="33">
        <f t="shared" si="17"/>
        <v>0.99704807218247304</v>
      </c>
      <c r="R2682" s="5">
        <f t="shared" ca="1" si="109"/>
        <v>37.962048502044176</v>
      </c>
      <c r="S2682" s="16">
        <v>37.040000999999997</v>
      </c>
      <c r="T2682" s="75">
        <f t="shared" ca="1" si="110"/>
        <v>2.4893290419840425E-2</v>
      </c>
      <c r="U2682" s="5">
        <f t="shared" ca="1" si="122"/>
        <v>72.164807010443397</v>
      </c>
      <c r="V2682" s="85">
        <v>72.599999999999994</v>
      </c>
      <c r="W2682" s="36">
        <f t="shared" ca="1" si="123"/>
        <v>-5.9943937955454184E-3</v>
      </c>
      <c r="X2682" s="32">
        <f t="shared" si="18"/>
        <v>1.0059038556350539</v>
      </c>
      <c r="Y2682" s="72">
        <f t="shared" ca="1" si="124"/>
        <v>2838.9459933642693</v>
      </c>
      <c r="Z2682" s="90">
        <v>2778.7501320000001</v>
      </c>
      <c r="AA2682" s="89">
        <f t="shared" ca="1" si="125"/>
        <v>2.1662927037251561E-2</v>
      </c>
      <c r="AB2682" s="72"/>
      <c r="AC2682" s="90"/>
      <c r="AD2682" s="36"/>
      <c r="AE2682">
        <f t="shared" si="162"/>
        <v>2</v>
      </c>
      <c r="AH2682" s="25" t="str">
        <f t="shared" ca="1" si="7"/>
        <v>-</v>
      </c>
      <c r="AI2682" s="15">
        <f t="shared" ca="1" si="8"/>
        <v>16.037531898522662</v>
      </c>
      <c r="AJ2682" s="15">
        <f t="shared" ca="1" si="9"/>
        <v>16.712377634756137</v>
      </c>
      <c r="AK2682" s="17">
        <f t="shared" ca="1" si="10"/>
        <v>5.8097040407974553E-2</v>
      </c>
      <c r="AL2682" s="17">
        <f t="shared" ca="1" si="11"/>
        <v>3.3848605414509576E-2</v>
      </c>
      <c r="AM2682" s="26">
        <f t="shared" ca="1" si="12"/>
        <v>0</v>
      </c>
      <c r="AN2682" s="26">
        <f t="shared" ca="1" si="13"/>
        <v>1</v>
      </c>
      <c r="AO2682" s="25">
        <f t="shared" si="20"/>
        <v>0</v>
      </c>
      <c r="AP2682" s="26">
        <f t="shared" si="21"/>
        <v>0</v>
      </c>
      <c r="AQ2682" s="25">
        <f t="shared" si="22"/>
        <v>0</v>
      </c>
      <c r="AR2682" s="26">
        <f t="shared" si="23"/>
        <v>0</v>
      </c>
      <c r="AU2682">
        <f t="shared" si="121"/>
        <v>13893.750660000002</v>
      </c>
      <c r="AY2682">
        <v>555.75</v>
      </c>
      <c r="AZ2682">
        <v>630</v>
      </c>
      <c r="BA2682">
        <f t="shared" si="107"/>
        <v>6300</v>
      </c>
      <c r="BL2682" s="90">
        <v>2.52</v>
      </c>
      <c r="BM2682">
        <f t="shared" si="108"/>
        <v>25.2</v>
      </c>
    </row>
    <row r="2683" spans="1:65" x14ac:dyDescent="0.2">
      <c r="A2683" s="96">
        <v>41961</v>
      </c>
      <c r="B2683" s="45">
        <v>14</v>
      </c>
      <c r="C2683" s="54">
        <v>15.3</v>
      </c>
      <c r="D2683" s="31">
        <f t="shared" si="14"/>
        <v>31.06408647142505</v>
      </c>
      <c r="E2683" s="31">
        <f t="shared" si="15"/>
        <v>573.29788291401837</v>
      </c>
      <c r="F2683" s="31">
        <f t="shared" si="0"/>
        <v>604.36196938544344</v>
      </c>
      <c r="G2683" s="31">
        <f t="shared" si="1"/>
        <v>15.233180255445397</v>
      </c>
      <c r="H2683" s="55">
        <f t="shared" si="2"/>
        <v>8.496732026143794E-2</v>
      </c>
      <c r="I2683" s="1">
        <v>13.86</v>
      </c>
      <c r="J2683" s="67">
        <f t="shared" si="16"/>
        <v>0.99572379562765223</v>
      </c>
      <c r="K2683" s="72">
        <f t="shared" ca="1" si="83"/>
        <v>113.49169733103345</v>
      </c>
      <c r="L2683" s="31">
        <v>112.400002</v>
      </c>
      <c r="M2683" s="21">
        <f t="shared" ca="1" si="84"/>
        <v>9.7125917402870621E-3</v>
      </c>
      <c r="N2683" s="72"/>
      <c r="O2683" s="56"/>
      <c r="P2683" s="21"/>
      <c r="Q2683" s="69">
        <f t="shared" si="17"/>
        <v>1.0042762043723479</v>
      </c>
      <c r="R2683" s="5">
        <f t="shared" ca="1" si="109"/>
        <v>38.122793768220227</v>
      </c>
      <c r="S2683" s="31">
        <v>37.659999999999997</v>
      </c>
      <c r="T2683" s="89">
        <f t="shared" ca="1" si="110"/>
        <v>1.2288735215619495E-2</v>
      </c>
      <c r="U2683" s="5">
        <f t="shared" ca="1" si="122"/>
        <v>72.47091731550961</v>
      </c>
      <c r="V2683" s="90">
        <v>73.959999999999994</v>
      </c>
      <c r="W2683" s="87">
        <f t="shared" ca="1" si="123"/>
        <v>-2.0133622018528721E-2</v>
      </c>
      <c r="X2683" s="67">
        <f t="shared" si="18"/>
        <v>0.99144759125530435</v>
      </c>
      <c r="Y2683" s="72">
        <f t="shared" ca="1" si="124"/>
        <v>2814.480924834611</v>
      </c>
      <c r="Z2683" s="90">
        <v>2672.5001269999998</v>
      </c>
      <c r="AA2683" s="89">
        <f t="shared" ca="1" si="125"/>
        <v>5.3126582259133859E-2</v>
      </c>
      <c r="AB2683" s="72"/>
      <c r="AC2683" s="90"/>
      <c r="AD2683" s="87"/>
      <c r="AE2683" s="1">
        <f t="shared" si="162"/>
        <v>1</v>
      </c>
      <c r="AH2683" s="25" t="str">
        <f t="shared" ca="1" si="7"/>
        <v>-</v>
      </c>
      <c r="AI2683" s="15">
        <f t="shared" ca="1" si="8"/>
        <v>15.890729174746866</v>
      </c>
      <c r="AJ2683" s="15">
        <f t="shared" ca="1" si="9"/>
        <v>16.718965965932316</v>
      </c>
      <c r="AK2683" s="17">
        <f t="shared" ca="1" si="10"/>
        <v>6.1667402034602171E-2</v>
      </c>
      <c r="AL2683" s="17">
        <f t="shared" ca="1" si="11"/>
        <v>3.9529982812155084E-2</v>
      </c>
      <c r="AM2683" s="26">
        <f t="shared" ca="1" si="12"/>
        <v>0</v>
      </c>
      <c r="AN2683" s="26">
        <f t="shared" ca="1" si="13"/>
        <v>1</v>
      </c>
      <c r="AO2683" s="25">
        <f t="shared" si="20"/>
        <v>0</v>
      </c>
      <c r="AP2683" s="26">
        <f t="shared" si="21"/>
        <v>0</v>
      </c>
      <c r="AQ2683" s="25">
        <f t="shared" si="22"/>
        <v>0</v>
      </c>
      <c r="AR2683" s="26">
        <f t="shared" si="23"/>
        <v>0</v>
      </c>
      <c r="AU2683">
        <f t="shared" si="121"/>
        <v>13362.500634999999</v>
      </c>
      <c r="AY2683">
        <v>534.5</v>
      </c>
      <c r="AZ2683">
        <v>615</v>
      </c>
      <c r="BA2683">
        <f t="shared" si="107"/>
        <v>6150</v>
      </c>
      <c r="BL2683" s="90">
        <v>2.46</v>
      </c>
      <c r="BM2683">
        <f t="shared" si="108"/>
        <v>24.6</v>
      </c>
    </row>
    <row r="2684" spans="1:65" x14ac:dyDescent="0.2">
      <c r="A2684" s="97">
        <v>41962</v>
      </c>
      <c r="B2684" s="45">
        <v>15.5</v>
      </c>
      <c r="C2684" s="54">
        <v>16.25</v>
      </c>
      <c r="D2684" s="31">
        <f t="shared" si="14"/>
        <v>601.72253720159688</v>
      </c>
      <c r="E2684" s="31">
        <f t="shared" si="15"/>
        <v>0</v>
      </c>
      <c r="F2684" s="31">
        <f t="shared" si="0"/>
        <v>601.72253720159688</v>
      </c>
      <c r="G2684" s="31">
        <f t="shared" si="1"/>
        <v>15.5</v>
      </c>
      <c r="H2684" s="55">
        <f t="shared" si="2"/>
        <v>4.6153846153846101E-2</v>
      </c>
      <c r="I2684" s="31">
        <v>13.96</v>
      </c>
      <c r="J2684" s="67">
        <f t="shared" si="16"/>
        <v>1.0130718954248366</v>
      </c>
      <c r="K2684" s="72">
        <f t="shared" ca="1" si="83"/>
        <v>114.97056161961748</v>
      </c>
      <c r="L2684" s="31">
        <v>115.120003</v>
      </c>
      <c r="M2684" s="21">
        <f t="shared" ca="1" si="84"/>
        <v>-1.2981356539967476E-3</v>
      </c>
      <c r="N2684" s="72"/>
      <c r="O2684" s="56"/>
      <c r="P2684" s="21"/>
      <c r="Q2684" s="69">
        <f t="shared" si="17"/>
        <v>0.98692810457516345</v>
      </c>
      <c r="R2684" s="5">
        <f t="shared" ca="1" si="109"/>
        <v>37.622889209401798</v>
      </c>
      <c r="S2684" s="31">
        <v>36.740001999999997</v>
      </c>
      <c r="T2684" s="89">
        <f t="shared" ca="1" si="110"/>
        <v>2.4030679405020204E-2</v>
      </c>
      <c r="U2684" s="5">
        <f t="shared" ca="1" si="122"/>
        <v>71.521136422091502</v>
      </c>
      <c r="V2684" s="98">
        <v>72.11</v>
      </c>
      <c r="W2684" s="87">
        <f t="shared" ca="1" si="123"/>
        <v>-8.1661846887879329E-3</v>
      </c>
      <c r="X2684" s="67">
        <f t="shared" si="18"/>
        <v>1.0261437908496731</v>
      </c>
      <c r="Y2684" s="72">
        <f t="shared" ca="1" si="124"/>
        <v>2887.8720530758228</v>
      </c>
      <c r="Z2684" s="90">
        <v>2806.250133</v>
      </c>
      <c r="AA2684" s="89">
        <f t="shared" ca="1" si="125"/>
        <v>2.9085760786607257E-2</v>
      </c>
      <c r="AB2684" s="72"/>
      <c r="AC2684" s="90"/>
      <c r="AD2684" s="87"/>
      <c r="AE2684" s="1">
        <v>19</v>
      </c>
      <c r="AH2684" s="25" t="str">
        <f t="shared" ca="1" si="7"/>
        <v>-</v>
      </c>
      <c r="AI2684" s="15">
        <f t="shared" ca="1" si="8"/>
        <v>15.822826586448803</v>
      </c>
      <c r="AJ2684" s="15">
        <f t="shared" ca="1" si="9"/>
        <v>16.719530809963494</v>
      </c>
      <c r="AK2684" s="17">
        <f t="shared" ca="1" si="10"/>
        <v>6.0942201309401443E-2</v>
      </c>
      <c r="AL2684" s="17">
        <f t="shared" ca="1" si="11"/>
        <v>4.162843467475788E-2</v>
      </c>
      <c r="AM2684" s="26">
        <f t="shared" ca="1" si="12"/>
        <v>0</v>
      </c>
      <c r="AN2684" s="26">
        <f t="shared" ca="1" si="13"/>
        <v>1</v>
      </c>
      <c r="AO2684" s="25">
        <f t="shared" si="20"/>
        <v>0</v>
      </c>
      <c r="AP2684" s="26">
        <f t="shared" si="21"/>
        <v>0</v>
      </c>
      <c r="AQ2684" s="25">
        <f t="shared" si="22"/>
        <v>0</v>
      </c>
      <c r="AR2684" s="26">
        <f t="shared" si="23"/>
        <v>0</v>
      </c>
      <c r="AU2684">
        <f t="shared" si="121"/>
        <v>14031.250665</v>
      </c>
      <c r="AY2684">
        <v>561.25</v>
      </c>
      <c r="AZ2684">
        <v>632.49999999999989</v>
      </c>
      <c r="BA2684">
        <f t="shared" si="107"/>
        <v>6324.9999999999991</v>
      </c>
      <c r="BL2684" s="90">
        <v>2.5299999999999998</v>
      </c>
      <c r="BM2684">
        <f t="shared" si="108"/>
        <v>25.299999999999997</v>
      </c>
    </row>
    <row r="2685" spans="1:65" x14ac:dyDescent="0.2">
      <c r="A2685" s="96">
        <v>41963</v>
      </c>
      <c r="B2685" s="13">
        <v>15.15</v>
      </c>
      <c r="C2685" s="14">
        <v>16.05</v>
      </c>
      <c r="D2685" s="31">
        <f t="shared" si="14"/>
        <v>570.05292998046025</v>
      </c>
      <c r="E2685" s="31">
        <f t="shared" si="15"/>
        <v>30.207933041699601</v>
      </c>
      <c r="F2685" s="16">
        <f t="shared" si="0"/>
        <v>600.26086302215981</v>
      </c>
      <c r="G2685" s="16">
        <f t="shared" si="1"/>
        <v>15.195292207792209</v>
      </c>
      <c r="H2685" s="17">
        <f t="shared" si="2"/>
        <v>5.6074766355140193E-2</v>
      </c>
      <c r="I2685" s="16">
        <v>13.58</v>
      </c>
      <c r="J2685" s="32">
        <f t="shared" si="16"/>
        <v>0.97796003656784647</v>
      </c>
      <c r="K2685" s="72">
        <f t="shared" ca="1" si="83"/>
        <v>112.43203083026545</v>
      </c>
      <c r="L2685" s="16">
        <v>113.91999800000001</v>
      </c>
      <c r="M2685" s="21">
        <f t="shared" ca="1" si="84"/>
        <v>-1.3061509795098134E-2</v>
      </c>
      <c r="N2685" s="72"/>
      <c r="O2685" s="56"/>
      <c r="P2685" s="21"/>
      <c r="Q2685" s="33">
        <f t="shared" si="17"/>
        <v>1.0220399634321535</v>
      </c>
      <c r="R2685" s="5">
        <f t="shared" ca="1" si="109"/>
        <v>38.450494448029247</v>
      </c>
      <c r="S2685" s="16">
        <v>37.110000999999997</v>
      </c>
      <c r="T2685" s="75">
        <f t="shared" ca="1" si="110"/>
        <v>3.6122161463408471E-2</v>
      </c>
      <c r="U2685" s="5">
        <f t="shared" ca="1" si="122"/>
        <v>73.094957130254059</v>
      </c>
      <c r="V2685" s="76">
        <v>72.87</v>
      </c>
      <c r="W2685" s="36">
        <f t="shared" ca="1" si="123"/>
        <v>3.0871021031158843E-3</v>
      </c>
      <c r="X2685" s="32">
        <f t="shared" si="18"/>
        <v>0.95592007313569294</v>
      </c>
      <c r="Y2685" s="72">
        <f t="shared" ca="1" si="124"/>
        <v>2760.3931821104043</v>
      </c>
      <c r="Z2685" s="90">
        <v>2760.0001309999998</v>
      </c>
      <c r="AA2685" s="89">
        <f t="shared" ca="1" si="125"/>
        <v>1.4240981585101432E-4</v>
      </c>
      <c r="AB2685" s="72"/>
      <c r="AC2685" s="90"/>
      <c r="AD2685" s="36"/>
      <c r="AE2685">
        <f t="shared" ref="AE2685:AE2702" si="163">AE2684-1</f>
        <v>18</v>
      </c>
      <c r="AH2685" s="25" t="str">
        <f t="shared" ca="1" si="7"/>
        <v>-</v>
      </c>
      <c r="AI2685" s="15">
        <f t="shared" ca="1" si="8"/>
        <v>15.684507167772241</v>
      </c>
      <c r="AJ2685" s="15">
        <f t="shared" ca="1" si="9"/>
        <v>16.729536166697301</v>
      </c>
      <c r="AK2685" s="17">
        <f t="shared" ca="1" si="10"/>
        <v>6.1516065877363413E-2</v>
      </c>
      <c r="AL2685" s="17">
        <f t="shared" ca="1" si="11"/>
        <v>4.5133107571954142E-2</v>
      </c>
      <c r="AM2685" s="26">
        <f t="shared" ca="1" si="12"/>
        <v>0</v>
      </c>
      <c r="AN2685" s="26">
        <f t="shared" ca="1" si="13"/>
        <v>1</v>
      </c>
      <c r="AO2685" s="25">
        <f t="shared" si="20"/>
        <v>0</v>
      </c>
      <c r="AP2685" s="26">
        <f t="shared" si="21"/>
        <v>0</v>
      </c>
      <c r="AQ2685" s="25">
        <f t="shared" si="22"/>
        <v>0</v>
      </c>
      <c r="AR2685" s="26">
        <f t="shared" si="23"/>
        <v>0</v>
      </c>
      <c r="AU2685">
        <f t="shared" si="121"/>
        <v>13800.000655</v>
      </c>
      <c r="AY2685">
        <v>552</v>
      </c>
      <c r="AZ2685">
        <v>622.5</v>
      </c>
      <c r="BA2685">
        <f t="shared" si="107"/>
        <v>6225</v>
      </c>
      <c r="BL2685" s="90">
        <v>2.4900000000000002</v>
      </c>
      <c r="BM2685">
        <f t="shared" si="108"/>
        <v>24.900000000000002</v>
      </c>
    </row>
    <row r="2686" spans="1:65" x14ac:dyDescent="0.2">
      <c r="A2686" s="96">
        <v>41964</v>
      </c>
      <c r="B2686" s="45">
        <v>14.95</v>
      </c>
      <c r="C2686" s="54">
        <v>16.05</v>
      </c>
      <c r="D2686" s="31">
        <f t="shared" si="14"/>
        <v>538.38332275932362</v>
      </c>
      <c r="E2686" s="31">
        <f t="shared" si="15"/>
        <v>60.101674437351981</v>
      </c>
      <c r="F2686" s="31">
        <f t="shared" si="0"/>
        <v>598.48499719667564</v>
      </c>
      <c r="G2686" s="31">
        <f t="shared" si="1"/>
        <v>15.060465328605991</v>
      </c>
      <c r="H2686" s="55">
        <f t="shared" si="2"/>
        <v>6.8535825545171458E-2</v>
      </c>
      <c r="I2686" s="31">
        <v>12.9</v>
      </c>
      <c r="J2686" s="67">
        <f t="shared" si="16"/>
        <v>0.98819482281550819</v>
      </c>
      <c r="K2686" s="72">
        <f t="shared" ca="1" si="83"/>
        <v>111.10022126704123</v>
      </c>
      <c r="L2686" s="31">
        <v>111.68</v>
      </c>
      <c r="M2686" s="21">
        <f t="shared" ca="1" si="84"/>
        <v>-5.1914284827970269E-3</v>
      </c>
      <c r="N2686" s="72"/>
      <c r="O2686" s="56"/>
      <c r="P2686" s="21"/>
      <c r="Q2686" s="69">
        <f t="shared" si="17"/>
        <v>1.0118051771844918</v>
      </c>
      <c r="R2686" s="5">
        <f t="shared" ca="1" si="109"/>
        <v>38.902788641293625</v>
      </c>
      <c r="S2686" s="31">
        <v>37.900002000000001</v>
      </c>
      <c r="T2686" s="89">
        <f t="shared" ca="1" si="110"/>
        <v>2.6458749033670889E-2</v>
      </c>
      <c r="U2686" s="5">
        <f t="shared" ca="1" si="122"/>
        <v>73.955324071219664</v>
      </c>
      <c r="V2686" s="90">
        <v>74.34</v>
      </c>
      <c r="W2686" s="87">
        <f t="shared" ca="1" si="123"/>
        <v>-5.1745484097436021E-3</v>
      </c>
      <c r="X2686" s="67">
        <f t="shared" si="18"/>
        <v>0.97638964563101627</v>
      </c>
      <c r="Y2686" s="72">
        <f t="shared" ca="1" si="124"/>
        <v>2695.0419400635574</v>
      </c>
      <c r="Z2686" s="90">
        <v>2642.5001259999999</v>
      </c>
      <c r="AA2686" s="89">
        <f t="shared" ca="1" si="125"/>
        <v>1.9883372396689705E-2</v>
      </c>
      <c r="AB2686" s="72"/>
      <c r="AC2686" s="90"/>
      <c r="AD2686" s="87"/>
      <c r="AE2686" s="1">
        <f t="shared" si="163"/>
        <v>17</v>
      </c>
      <c r="AH2686" s="25" t="str">
        <f t="shared" ca="1" si="7"/>
        <v>-</v>
      </c>
      <c r="AI2686" s="15">
        <f t="shared" ca="1" si="8"/>
        <v>15.57786265961062</v>
      </c>
      <c r="AJ2686" s="15">
        <f t="shared" ca="1" si="9"/>
        <v>16.709801911060964</v>
      </c>
      <c r="AK2686" s="17">
        <f t="shared" ca="1" si="10"/>
        <v>6.3828306898021658E-2</v>
      </c>
      <c r="AL2686" s="17">
        <f t="shared" ca="1" si="11"/>
        <v>4.8841443294294219E-2</v>
      </c>
      <c r="AM2686" s="26">
        <f t="shared" ca="1" si="12"/>
        <v>0</v>
      </c>
      <c r="AN2686" s="26">
        <f t="shared" ca="1" si="13"/>
        <v>1</v>
      </c>
      <c r="AO2686" s="25">
        <f t="shared" si="20"/>
        <v>0</v>
      </c>
      <c r="AP2686" s="26">
        <f t="shared" si="21"/>
        <v>0</v>
      </c>
      <c r="AQ2686" s="25">
        <f t="shared" si="22"/>
        <v>0</v>
      </c>
      <c r="AR2686" s="26">
        <f t="shared" si="23"/>
        <v>0</v>
      </c>
      <c r="AU2686">
        <f t="shared" si="121"/>
        <v>13212.500629999999</v>
      </c>
      <c r="AY2686">
        <v>528.5</v>
      </c>
      <c r="AZ2686">
        <v>605</v>
      </c>
      <c r="BA2686">
        <f t="shared" si="107"/>
        <v>6050</v>
      </c>
      <c r="BL2686" s="90">
        <v>2.42</v>
      </c>
      <c r="BM2686">
        <f t="shared" si="108"/>
        <v>24.2</v>
      </c>
    </row>
    <row r="2687" spans="1:65" x14ac:dyDescent="0.2">
      <c r="A2687" s="96">
        <v>41967</v>
      </c>
      <c r="B2687" s="13">
        <v>14.55</v>
      </c>
      <c r="C2687" s="14">
        <v>15.85</v>
      </c>
      <c r="D2687" s="31">
        <f t="shared" si="14"/>
        <v>506.71371553818693</v>
      </c>
      <c r="E2687" s="31">
        <f t="shared" si="15"/>
        <v>89.600778982896742</v>
      </c>
      <c r="F2687" s="16">
        <f t="shared" si="0"/>
        <v>596.3144945210837</v>
      </c>
      <c r="G2687" s="16">
        <f t="shared" si="1"/>
        <v>14.745334867335925</v>
      </c>
      <c r="H2687" s="17">
        <f t="shared" si="2"/>
        <v>8.2018927444794887E-2</v>
      </c>
      <c r="I2687">
        <v>12.62</v>
      </c>
      <c r="J2687" s="32">
        <f t="shared" si="16"/>
        <v>0.97552487284561307</v>
      </c>
      <c r="K2687" s="72">
        <f t="shared" ca="1" si="83"/>
        <v>108.37661074725951</v>
      </c>
      <c r="L2687" s="16">
        <v>109.239998</v>
      </c>
      <c r="M2687" s="21">
        <f t="shared" ca="1" si="84"/>
        <v>-7.9035817333179981E-3</v>
      </c>
      <c r="N2687" s="72"/>
      <c r="O2687" s="56"/>
      <c r="P2687" s="21"/>
      <c r="Q2687" s="33">
        <f t="shared" si="17"/>
        <v>1.024475127154387</v>
      </c>
      <c r="R2687" s="5">
        <f t="shared" ca="1" si="109"/>
        <v>39.853279035594277</v>
      </c>
      <c r="S2687" s="16">
        <v>38.700001</v>
      </c>
      <c r="T2687" s="75">
        <f t="shared" ca="1" si="110"/>
        <v>2.9800465265989947E-2</v>
      </c>
      <c r="U2687" s="5">
        <f t="shared" ca="1" si="122"/>
        <v>75.76279617064769</v>
      </c>
      <c r="V2687" s="85">
        <v>75.89</v>
      </c>
      <c r="W2687" s="36">
        <f t="shared" ca="1" si="123"/>
        <v>-1.6761606186890367E-3</v>
      </c>
      <c r="X2687" s="32">
        <f t="shared" si="18"/>
        <v>0.95104974569122602</v>
      </c>
      <c r="Y2687" s="72">
        <f t="shared" ca="1" si="124"/>
        <v>2562.9502648439075</v>
      </c>
      <c r="Z2687" s="90">
        <v>2521.2501200000002</v>
      </c>
      <c r="AA2687" s="89">
        <f t="shared" ca="1" si="125"/>
        <v>1.6539471634772717E-2</v>
      </c>
      <c r="AB2687" s="72"/>
      <c r="AC2687" s="90"/>
      <c r="AD2687" s="36"/>
      <c r="AE2687">
        <f t="shared" si="163"/>
        <v>16</v>
      </c>
      <c r="AH2687" s="25" t="str">
        <f t="shared" ca="1" si="7"/>
        <v>-</v>
      </c>
      <c r="AI2687" s="15">
        <f t="shared" ca="1" si="8"/>
        <v>15.47240182169101</v>
      </c>
      <c r="AJ2687" s="15">
        <f t="shared" ca="1" si="9"/>
        <v>16.691739625450285</v>
      </c>
      <c r="AK2687" s="17">
        <f t="shared" ca="1" si="10"/>
        <v>6.7149544260825145E-2</v>
      </c>
      <c r="AL2687" s="17">
        <f t="shared" ca="1" si="11"/>
        <v>5.2994106010372716E-2</v>
      </c>
      <c r="AM2687" s="26">
        <f t="shared" ca="1" si="12"/>
        <v>0</v>
      </c>
      <c r="AN2687" s="26">
        <f t="shared" ca="1" si="13"/>
        <v>1</v>
      </c>
      <c r="AO2687" s="25">
        <f t="shared" si="20"/>
        <v>0</v>
      </c>
      <c r="AP2687" s="26">
        <f t="shared" si="21"/>
        <v>0</v>
      </c>
      <c r="AQ2687" s="25">
        <f t="shared" si="22"/>
        <v>0</v>
      </c>
      <c r="AR2687" s="26">
        <f t="shared" si="23"/>
        <v>0</v>
      </c>
      <c r="AU2687">
        <f t="shared" si="121"/>
        <v>12606.250600000001</v>
      </c>
      <c r="AY2687">
        <v>504.25</v>
      </c>
      <c r="AZ2687">
        <v>585</v>
      </c>
      <c r="BA2687">
        <f t="shared" si="107"/>
        <v>5850</v>
      </c>
      <c r="BL2687" s="90">
        <v>2.34</v>
      </c>
      <c r="BM2687">
        <f t="shared" si="108"/>
        <v>23.4</v>
      </c>
    </row>
    <row r="2688" spans="1:65" x14ac:dyDescent="0.2">
      <c r="A2688" s="96">
        <v>41968</v>
      </c>
      <c r="B2688" s="13">
        <v>14.45</v>
      </c>
      <c r="C2688" s="14">
        <v>15.8</v>
      </c>
      <c r="D2688" s="31">
        <f t="shared" si="14"/>
        <v>475.04410831705025</v>
      </c>
      <c r="E2688" s="31">
        <f t="shared" si="15"/>
        <v>118.67287898715787</v>
      </c>
      <c r="F2688" s="16">
        <f t="shared" si="0"/>
        <v>593.71698730420815</v>
      </c>
      <c r="G2688" s="16">
        <f t="shared" si="1"/>
        <v>14.719839654344561</v>
      </c>
      <c r="H2688" s="17">
        <f t="shared" si="2"/>
        <v>8.5443037974683667E-2</v>
      </c>
      <c r="I2688">
        <v>12.25</v>
      </c>
      <c r="J2688" s="32">
        <f t="shared" si="16"/>
        <v>0.99392256062614992</v>
      </c>
      <c r="K2688" s="72">
        <f t="shared" ca="1" si="83"/>
        <v>107.7135670205755</v>
      </c>
      <c r="L2688" s="16">
        <v>108.480003</v>
      </c>
      <c r="M2688" s="21">
        <f t="shared" ca="1" si="84"/>
        <v>-7.0652282285104673E-3</v>
      </c>
      <c r="N2688" s="72"/>
      <c r="O2688" s="56"/>
      <c r="P2688" s="21"/>
      <c r="Q2688" s="33">
        <f t="shared" si="17"/>
        <v>1.0060774393738501</v>
      </c>
      <c r="R2688" s="5">
        <f t="shared" ca="1" si="109"/>
        <v>40.093814597614369</v>
      </c>
      <c r="S2688" s="16">
        <v>38.939999</v>
      </c>
      <c r="T2688" s="75">
        <f t="shared" ca="1" si="110"/>
        <v>2.9630601624164615E-2</v>
      </c>
      <c r="U2688" s="5">
        <f t="shared" ca="1" si="122"/>
        <v>76.220630435518089</v>
      </c>
      <c r="V2688" s="85">
        <v>76.5</v>
      </c>
      <c r="W2688" s="36">
        <f t="shared" ca="1" si="123"/>
        <v>-3.6518897317896859E-3</v>
      </c>
      <c r="X2688" s="32">
        <f t="shared" si="18"/>
        <v>0.98784512125229973</v>
      </c>
      <c r="Y2688" s="72">
        <f t="shared" ca="1" si="124"/>
        <v>2531.6312895930678</v>
      </c>
      <c r="Z2688" s="90">
        <v>2502.5001189999998</v>
      </c>
      <c r="AA2688" s="89">
        <f t="shared" ca="1" si="125"/>
        <v>1.164082685626756E-2</v>
      </c>
      <c r="AB2688" s="72"/>
      <c r="AC2688" s="90"/>
      <c r="AD2688" s="36"/>
      <c r="AE2688">
        <f t="shared" si="163"/>
        <v>15</v>
      </c>
      <c r="AH2688" s="25" t="str">
        <f t="shared" ca="1" si="7"/>
        <v>-</v>
      </c>
      <c r="AI2688" s="15">
        <f t="shared" ca="1" si="8"/>
        <v>15.36691736923747</v>
      </c>
      <c r="AJ2688" s="15">
        <f t="shared" ca="1" si="9"/>
        <v>16.652140433339486</v>
      </c>
      <c r="AK2688" s="17">
        <f t="shared" ca="1" si="10"/>
        <v>7.0532287289179041E-2</v>
      </c>
      <c r="AL2688" s="17">
        <f t="shared" ca="1" si="11"/>
        <v>5.7180449729944287E-2</v>
      </c>
      <c r="AM2688" s="26">
        <f t="shared" ca="1" si="12"/>
        <v>0</v>
      </c>
      <c r="AN2688" s="26">
        <f t="shared" ca="1" si="13"/>
        <v>1</v>
      </c>
      <c r="AO2688" s="25">
        <f t="shared" si="20"/>
        <v>0</v>
      </c>
      <c r="AP2688" s="26">
        <f t="shared" si="21"/>
        <v>0</v>
      </c>
      <c r="AQ2688" s="25">
        <f t="shared" si="22"/>
        <v>0</v>
      </c>
      <c r="AR2688" s="26">
        <f t="shared" si="23"/>
        <v>0</v>
      </c>
      <c r="AU2688">
        <f t="shared" si="121"/>
        <v>12512.500595</v>
      </c>
      <c r="AY2688">
        <v>500.5</v>
      </c>
      <c r="AZ2688">
        <v>575</v>
      </c>
      <c r="BA2688">
        <f t="shared" si="107"/>
        <v>5750</v>
      </c>
      <c r="BL2688" s="90">
        <v>2.2999999999999998</v>
      </c>
      <c r="BM2688">
        <f t="shared" si="108"/>
        <v>23</v>
      </c>
    </row>
    <row r="2689" spans="1:65" x14ac:dyDescent="0.2">
      <c r="A2689" s="96">
        <v>41969</v>
      </c>
      <c r="B2689" s="13">
        <v>14.2</v>
      </c>
      <c r="C2689" s="14">
        <v>15.65</v>
      </c>
      <c r="D2689" s="31">
        <f t="shared" si="14"/>
        <v>443.37450109591356</v>
      </c>
      <c r="E2689" s="31">
        <f t="shared" si="15"/>
        <v>147.63653875585567</v>
      </c>
      <c r="F2689" s="16">
        <f t="shared" si="0"/>
        <v>591.01103985176928</v>
      </c>
      <c r="G2689" s="16">
        <f t="shared" si="1"/>
        <v>14.562214860232865</v>
      </c>
      <c r="H2689" s="17">
        <f t="shared" si="2"/>
        <v>9.2651757188498496E-2</v>
      </c>
      <c r="I2689">
        <v>12.07</v>
      </c>
      <c r="J2689" s="32">
        <f t="shared" si="16"/>
        <v>0.98478284330782606</v>
      </c>
      <c r="K2689" s="72">
        <f t="shared" ca="1" si="83"/>
        <v>106.07014834964393</v>
      </c>
      <c r="L2689" s="16">
        <v>106.800003</v>
      </c>
      <c r="M2689" s="21">
        <f t="shared" ca="1" si="84"/>
        <v>-6.8338448488252787E-3</v>
      </c>
      <c r="N2689" s="72"/>
      <c r="O2689" s="56"/>
      <c r="P2689" s="21"/>
      <c r="Q2689" s="33">
        <f t="shared" si="17"/>
        <v>1.0152171566921739</v>
      </c>
      <c r="R2689" s="5">
        <f t="shared" ca="1" si="109"/>
        <v>40.702232784607979</v>
      </c>
      <c r="S2689" s="16">
        <v>39.580002</v>
      </c>
      <c r="T2689" s="75">
        <f t="shared" ca="1" si="110"/>
        <v>2.8353479734740252E-2</v>
      </c>
      <c r="U2689" s="5">
        <f t="shared" ca="1" si="122"/>
        <v>77.377842557366776</v>
      </c>
      <c r="V2689" s="85">
        <v>77.7</v>
      </c>
      <c r="W2689" s="36">
        <f t="shared" ca="1" si="123"/>
        <v>-4.1461704328600614E-3</v>
      </c>
      <c r="X2689" s="32">
        <f t="shared" si="18"/>
        <v>0.96956568661565212</v>
      </c>
      <c r="Y2689" s="72">
        <f t="shared" ca="1" si="124"/>
        <v>2454.42128577316</v>
      </c>
      <c r="Z2689" s="90">
        <v>2406.2501139999999</v>
      </c>
      <c r="AA2689" s="89">
        <f t="shared" ca="1" si="125"/>
        <v>2.0019187320923715E-2</v>
      </c>
      <c r="AB2689" s="72"/>
      <c r="AC2689" s="90"/>
      <c r="AD2689" s="36"/>
      <c r="AE2689">
        <f t="shared" si="163"/>
        <v>14</v>
      </c>
      <c r="AH2689" s="25" t="str">
        <f t="shared" ca="1" si="7"/>
        <v>-</v>
      </c>
      <c r="AI2689" s="15">
        <f t="shared" ca="1" si="8"/>
        <v>15.310831280945541</v>
      </c>
      <c r="AJ2689" s="15">
        <f t="shared" ca="1" si="9"/>
        <v>16.606755781784248</v>
      </c>
      <c r="AK2689" s="17">
        <f t="shared" ca="1" si="10"/>
        <v>7.1813026777022462E-2</v>
      </c>
      <c r="AL2689" s="17">
        <f t="shared" ca="1" si="11"/>
        <v>6.1432723015763906E-2</v>
      </c>
      <c r="AM2689" s="26">
        <f t="shared" ca="1" si="12"/>
        <v>0</v>
      </c>
      <c r="AN2689" s="26">
        <f t="shared" ca="1" si="13"/>
        <v>1</v>
      </c>
      <c r="AO2689" s="25">
        <f t="shared" si="20"/>
        <v>0</v>
      </c>
      <c r="AP2689" s="26">
        <f t="shared" si="21"/>
        <v>0</v>
      </c>
      <c r="AQ2689" s="25">
        <f t="shared" si="22"/>
        <v>0</v>
      </c>
      <c r="AR2689" s="26">
        <f t="shared" si="23"/>
        <v>0</v>
      </c>
      <c r="AU2689">
        <f t="shared" si="121"/>
        <v>12031.25057</v>
      </c>
      <c r="AY2689">
        <v>481.25</v>
      </c>
      <c r="AZ2689">
        <v>555.00000000000011</v>
      </c>
      <c r="BA2689">
        <f t="shared" si="107"/>
        <v>5550.0000000000009</v>
      </c>
      <c r="BL2689" s="90">
        <v>2.2200000000000002</v>
      </c>
      <c r="BM2689">
        <f t="shared" si="108"/>
        <v>22.200000000000003</v>
      </c>
    </row>
    <row r="2690" spans="1:65" x14ac:dyDescent="0.2">
      <c r="A2690" s="96">
        <v>41971</v>
      </c>
      <c r="B2690" s="13">
        <v>14.85</v>
      </c>
      <c r="C2690" s="14">
        <v>15.95</v>
      </c>
      <c r="D2690" s="31">
        <f t="shared" si="14"/>
        <v>411.70489387477687</v>
      </c>
      <c r="E2690" s="31">
        <f t="shared" si="15"/>
        <v>176.37190121848448</v>
      </c>
      <c r="F2690" s="16">
        <f t="shared" si="0"/>
        <v>588.07679509326135</v>
      </c>
      <c r="G2690" s="16">
        <f t="shared" si="1"/>
        <v>15.179904347457827</v>
      </c>
      <c r="H2690" s="17">
        <f t="shared" si="2"/>
        <v>6.8965517241379337E-2</v>
      </c>
      <c r="I2690">
        <v>13.33</v>
      </c>
      <c r="J2690" s="32">
        <f t="shared" si="16"/>
        <v>1.0372418948161963</v>
      </c>
      <c r="K2690" s="72">
        <f t="shared" ca="1" si="83"/>
        <v>110.01591634630017</v>
      </c>
      <c r="L2690" s="16">
        <v>109.599998</v>
      </c>
      <c r="M2690" s="21">
        <f t="shared" ca="1" si="84"/>
        <v>3.7948754916963946E-3</v>
      </c>
      <c r="N2690" s="72"/>
      <c r="O2690" s="56"/>
      <c r="P2690" s="21"/>
      <c r="Q2690" s="33">
        <f t="shared" si="17"/>
        <v>0.96275810518380367</v>
      </c>
      <c r="R2690" s="5">
        <f t="shared" ca="1" si="109"/>
        <v>39.184772058385668</v>
      </c>
      <c r="S2690" s="16">
        <v>38.509998000000003</v>
      </c>
      <c r="T2690" s="75">
        <f t="shared" ca="1" si="110"/>
        <v>1.7522048647877504E-2</v>
      </c>
      <c r="U2690" s="5">
        <f t="shared" ca="1" si="122"/>
        <v>74.49359467593294</v>
      </c>
      <c r="V2690" s="85">
        <v>75.599999999999994</v>
      </c>
      <c r="W2690" s="36">
        <f t="shared" ca="1" si="123"/>
        <v>-1.4634991059088024E-2</v>
      </c>
      <c r="X2690" s="32">
        <f t="shared" si="18"/>
        <v>1.0744837896323927</v>
      </c>
      <c r="Y2690" s="72">
        <f t="shared" ca="1" si="124"/>
        <v>2637.0623197438977</v>
      </c>
      <c r="Z2690" s="90">
        <v>2536.2501200000002</v>
      </c>
      <c r="AA2690" s="89">
        <f t="shared" ca="1" si="125"/>
        <v>3.9748524386032359E-2</v>
      </c>
      <c r="AB2690" s="72"/>
      <c r="AC2690" s="90"/>
      <c r="AD2690" s="36"/>
      <c r="AE2690">
        <f t="shared" si="163"/>
        <v>13</v>
      </c>
      <c r="AH2690" s="25" t="str">
        <f t="shared" ca="1" si="7"/>
        <v>-</v>
      </c>
      <c r="AI2690" s="15">
        <f t="shared" ca="1" si="8"/>
        <v>15.257493392729245</v>
      </c>
      <c r="AJ2690" s="15">
        <f t="shared" ca="1" si="9"/>
        <v>16.563370252350307</v>
      </c>
      <c r="AK2690" s="17">
        <f t="shared" ca="1" si="10"/>
        <v>7.5614971958278002E-2</v>
      </c>
      <c r="AL2690" s="17">
        <f t="shared" ca="1" si="11"/>
        <v>6.3384577277312379E-2</v>
      </c>
      <c r="AM2690" s="26">
        <f t="shared" ca="1" si="12"/>
        <v>0</v>
      </c>
      <c r="AN2690" s="26">
        <f t="shared" ca="1" si="13"/>
        <v>1</v>
      </c>
      <c r="AO2690" s="25">
        <f t="shared" si="20"/>
        <v>0</v>
      </c>
      <c r="AP2690" s="26">
        <f t="shared" si="21"/>
        <v>0</v>
      </c>
      <c r="AQ2690" s="25">
        <f t="shared" si="22"/>
        <v>0</v>
      </c>
      <c r="AR2690" s="26">
        <f t="shared" si="23"/>
        <v>1</v>
      </c>
      <c r="AU2690">
        <f t="shared" si="121"/>
        <v>12681.250600000001</v>
      </c>
      <c r="AY2690">
        <v>507.25</v>
      </c>
      <c r="AZ2690">
        <v>577.5</v>
      </c>
      <c r="BA2690">
        <f t="shared" si="107"/>
        <v>5775</v>
      </c>
      <c r="BL2690" s="90">
        <v>2.31</v>
      </c>
      <c r="BM2690">
        <f t="shared" si="108"/>
        <v>23.1</v>
      </c>
    </row>
    <row r="2691" spans="1:65" x14ac:dyDescent="0.2">
      <c r="A2691" s="96">
        <v>41974</v>
      </c>
      <c r="B2691" s="13">
        <v>15.6</v>
      </c>
      <c r="C2691" s="14">
        <v>16.649999999999999</v>
      </c>
      <c r="D2691" s="31">
        <f t="shared" si="14"/>
        <v>380.03528665364018</v>
      </c>
      <c r="E2691" s="31">
        <f t="shared" si="15"/>
        <v>205.85739759678415</v>
      </c>
      <c r="F2691" s="16">
        <f t="shared" si="0"/>
        <v>585.89268425042428</v>
      </c>
      <c r="G2691" s="16">
        <f t="shared" si="1"/>
        <v>15.968924673898535</v>
      </c>
      <c r="H2691" s="17">
        <f t="shared" si="2"/>
        <v>6.3063063063062974E-2</v>
      </c>
      <c r="I2691">
        <v>14.16</v>
      </c>
      <c r="J2691" s="32">
        <f t="shared" si="16"/>
        <v>1.0480709164290978</v>
      </c>
      <c r="K2691" s="72">
        <f t="shared" ca="1" si="83"/>
        <v>115.29978153415591</v>
      </c>
      <c r="L2691" s="16">
        <v>114.279999</v>
      </c>
      <c r="M2691" s="21">
        <f t="shared" ca="1" si="84"/>
        <v>8.9235434291166562E-3</v>
      </c>
      <c r="N2691" s="72"/>
      <c r="O2691" s="56"/>
      <c r="P2691" s="21"/>
      <c r="Q2691" s="33">
        <f t="shared" si="17"/>
        <v>0.95192908357090233</v>
      </c>
      <c r="R2691" s="5">
        <f t="shared" ca="1" si="109"/>
        <v>37.299570239700301</v>
      </c>
      <c r="S2691" s="16">
        <v>36.900002000000001</v>
      </c>
      <c r="T2691" s="75">
        <f t="shared" ca="1" si="110"/>
        <v>1.0828406993048425E-2</v>
      </c>
      <c r="U2691" s="5">
        <f t="shared" ca="1" si="122"/>
        <v>70.910191587512543</v>
      </c>
      <c r="V2691" s="85">
        <v>71.599999999999994</v>
      </c>
      <c r="W2691" s="36">
        <f t="shared" ca="1" si="123"/>
        <v>-9.6341957051320048E-3</v>
      </c>
      <c r="X2691" s="32">
        <f t="shared" si="18"/>
        <v>1.0961418328581953</v>
      </c>
      <c r="Y2691" s="72">
        <f t="shared" ca="1" si="124"/>
        <v>2890.4040854653567</v>
      </c>
      <c r="Z2691" s="90">
        <v>2752.5001309999998</v>
      </c>
      <c r="AA2691" s="89">
        <f t="shared" ca="1" si="125"/>
        <v>5.0101343470329143E-2</v>
      </c>
      <c r="AB2691" s="72"/>
      <c r="AC2691" s="90"/>
      <c r="AD2691" s="36"/>
      <c r="AE2691">
        <f t="shared" si="163"/>
        <v>12</v>
      </c>
      <c r="AH2691" s="25" t="str">
        <f t="shared" ca="1" si="7"/>
        <v>-</v>
      </c>
      <c r="AI2691" s="15">
        <f t="shared" ca="1" si="8"/>
        <v>15.246730336925737</v>
      </c>
      <c r="AJ2691" s="15">
        <f t="shared" ca="1" si="9"/>
        <v>16.546564896419831</v>
      </c>
      <c r="AK2691" s="17">
        <f t="shared" ca="1" si="10"/>
        <v>7.6779688076265132E-2</v>
      </c>
      <c r="AL2691" s="17">
        <f t="shared" ca="1" si="11"/>
        <v>6.5101099624902681E-2</v>
      </c>
      <c r="AM2691" s="26">
        <f t="shared" ca="1" si="12"/>
        <v>0</v>
      </c>
      <c r="AN2691" s="26">
        <f t="shared" ca="1" si="13"/>
        <v>1</v>
      </c>
      <c r="AO2691" s="25">
        <f t="shared" si="20"/>
        <v>0</v>
      </c>
      <c r="AP2691" s="26">
        <f t="shared" si="21"/>
        <v>0</v>
      </c>
      <c r="AQ2691" s="25">
        <f t="shared" si="22"/>
        <v>0</v>
      </c>
      <c r="AR2691" s="26">
        <f t="shared" si="23"/>
        <v>0</v>
      </c>
      <c r="AU2691">
        <f t="shared" si="121"/>
        <v>13762.500655</v>
      </c>
      <c r="AY2691">
        <v>550.5</v>
      </c>
      <c r="AZ2691">
        <v>620</v>
      </c>
      <c r="BA2691">
        <f t="shared" si="107"/>
        <v>6200</v>
      </c>
      <c r="BL2691" s="90">
        <v>2.48</v>
      </c>
      <c r="BM2691">
        <f t="shared" si="108"/>
        <v>24.8</v>
      </c>
    </row>
    <row r="2692" spans="1:65" x14ac:dyDescent="0.2">
      <c r="A2692" s="96">
        <v>41975</v>
      </c>
      <c r="B2692" s="13">
        <v>14.25</v>
      </c>
      <c r="C2692" s="14">
        <v>15.55</v>
      </c>
      <c r="D2692" s="31">
        <f t="shared" si="14"/>
        <v>348.3656794325035</v>
      </c>
      <c r="E2692" s="31">
        <f t="shared" si="15"/>
        <v>235.52982238055185</v>
      </c>
      <c r="F2692" s="16">
        <f t="shared" si="0"/>
        <v>583.89550181305538</v>
      </c>
      <c r="G2692" s="16">
        <f t="shared" si="1"/>
        <v>14.774389669288373</v>
      </c>
      <c r="H2692" s="17">
        <f t="shared" si="2"/>
        <v>8.3601286173633493E-2</v>
      </c>
      <c r="I2692">
        <v>12.85</v>
      </c>
      <c r="J2692" s="32">
        <f t="shared" si="16"/>
        <v>0.92204248225437491</v>
      </c>
      <c r="K2692" s="72">
        <f t="shared" ca="1" si="83"/>
        <v>106.30696267059481</v>
      </c>
      <c r="L2692" s="16">
        <v>107.879997</v>
      </c>
      <c r="M2692" s="21">
        <f t="shared" ca="1" si="84"/>
        <v>-1.4581334567567602E-2</v>
      </c>
      <c r="N2692" s="72"/>
      <c r="O2692" s="56"/>
      <c r="P2692" s="21"/>
      <c r="Q2692" s="33">
        <f t="shared" si="17"/>
        <v>1.0779575177456251</v>
      </c>
      <c r="R2692" s="5">
        <f t="shared" ca="1" si="109"/>
        <v>40.205677163156565</v>
      </c>
      <c r="S2692" s="16">
        <v>38.82</v>
      </c>
      <c r="T2692" s="75">
        <f t="shared" ca="1" si="110"/>
        <v>3.5694929499138717E-2</v>
      </c>
      <c r="U2692" s="5">
        <f t="shared" ca="1" si="122"/>
        <v>76.435557212528394</v>
      </c>
      <c r="V2692" s="85">
        <v>76.2</v>
      </c>
      <c r="W2692" s="36">
        <f t="shared" ca="1" si="123"/>
        <v>3.0913020016849258E-3</v>
      </c>
      <c r="X2692" s="32">
        <f t="shared" si="18"/>
        <v>0.8440849645087497</v>
      </c>
      <c r="Y2692" s="72">
        <f t="shared" ca="1" si="124"/>
        <v>2439.586062533896</v>
      </c>
      <c r="Z2692" s="90">
        <v>2445.0001160000002</v>
      </c>
      <c r="AA2692" s="89">
        <f t="shared" ca="1" si="125"/>
        <v>-2.2143366908961644E-3</v>
      </c>
      <c r="AB2692" s="72"/>
      <c r="AC2692" s="90"/>
      <c r="AD2692" s="36"/>
      <c r="AE2692">
        <f t="shared" si="163"/>
        <v>11</v>
      </c>
      <c r="AH2692" s="25" t="str">
        <f t="shared" ca="1" si="7"/>
        <v>-</v>
      </c>
      <c r="AI2692" s="15">
        <f t="shared" ca="1" si="8"/>
        <v>15.19373241853644</v>
      </c>
      <c r="AJ2692" s="15">
        <f t="shared" ca="1" si="9"/>
        <v>16.529276173026648</v>
      </c>
      <c r="AK2692" s="17">
        <f t="shared" ca="1" si="10"/>
        <v>7.9290598181008809E-2</v>
      </c>
      <c r="AL2692" s="17">
        <f t="shared" ca="1" si="11"/>
        <v>6.7503599365593497E-2</v>
      </c>
      <c r="AM2692" s="26">
        <f t="shared" ca="1" si="12"/>
        <v>0</v>
      </c>
      <c r="AN2692" s="26">
        <f t="shared" ca="1" si="13"/>
        <v>1</v>
      </c>
      <c r="AO2692" s="25">
        <f t="shared" si="20"/>
        <v>0</v>
      </c>
      <c r="AP2692" s="26">
        <f t="shared" si="21"/>
        <v>0</v>
      </c>
      <c r="AQ2692" s="25">
        <f t="shared" si="22"/>
        <v>0</v>
      </c>
      <c r="AR2692" s="26">
        <f t="shared" si="23"/>
        <v>0</v>
      </c>
      <c r="AU2692">
        <f t="shared" si="121"/>
        <v>12225.00058</v>
      </c>
      <c r="AY2692">
        <v>489</v>
      </c>
      <c r="AZ2692">
        <v>562.5</v>
      </c>
      <c r="BA2692">
        <f t="shared" si="107"/>
        <v>5625</v>
      </c>
      <c r="BL2692" s="90">
        <v>2.25</v>
      </c>
      <c r="BM2692">
        <f t="shared" si="108"/>
        <v>22.5</v>
      </c>
    </row>
    <row r="2693" spans="1:65" x14ac:dyDescent="0.2">
      <c r="A2693" s="96">
        <v>41976</v>
      </c>
      <c r="B2693" s="45">
        <v>14.25</v>
      </c>
      <c r="C2693" s="54">
        <v>15.65</v>
      </c>
      <c r="D2693" s="31">
        <f t="shared" si="14"/>
        <v>316.69607221136681</v>
      </c>
      <c r="E2693" s="31">
        <f t="shared" si="15"/>
        <v>264.55180970538771</v>
      </c>
      <c r="F2693" s="31">
        <f t="shared" si="0"/>
        <v>581.24788191675452</v>
      </c>
      <c r="G2693" s="31">
        <f t="shared" si="1"/>
        <v>14.887202379759529</v>
      </c>
      <c r="H2693" s="55">
        <f t="shared" si="2"/>
        <v>8.9456869009584716E-2</v>
      </c>
      <c r="I2693" s="31">
        <v>12.5</v>
      </c>
      <c r="J2693" s="67">
        <f t="shared" si="16"/>
        <v>1.0030666630325324</v>
      </c>
      <c r="K2693" s="72">
        <f t="shared" ca="1" si="83"/>
        <v>106.62862309058667</v>
      </c>
      <c r="L2693" s="31">
        <v>106.08000199999999</v>
      </c>
      <c r="M2693" s="21">
        <f t="shared" ca="1" si="84"/>
        <v>5.1717673476917771E-3</v>
      </c>
      <c r="N2693" s="72"/>
      <c r="O2693" s="56"/>
      <c r="P2693" s="21"/>
      <c r="Q2693" s="69">
        <f t="shared" si="17"/>
        <v>0.99693333696746744</v>
      </c>
      <c r="R2693" s="5">
        <f t="shared" ca="1" si="109"/>
        <v>40.080710120072553</v>
      </c>
      <c r="S2693" s="31">
        <v>39.43</v>
      </c>
      <c r="T2693" s="89">
        <f t="shared" ca="1" si="110"/>
        <v>1.6502919606202204E-2</v>
      </c>
      <c r="U2693" s="5">
        <f t="shared" ca="1" si="122"/>
        <v>76.19854633528827</v>
      </c>
      <c r="V2693" s="90">
        <v>77.38</v>
      </c>
      <c r="W2693" s="87">
        <f t="shared" ca="1" si="123"/>
        <v>-1.5268204506483913E-2</v>
      </c>
      <c r="X2693" s="67">
        <f t="shared" si="18"/>
        <v>1.0061333260650651</v>
      </c>
      <c r="Y2693" s="72">
        <f t="shared" ca="1" si="124"/>
        <v>2454.3872977773967</v>
      </c>
      <c r="Z2693" s="90">
        <v>2355.0001120000002</v>
      </c>
      <c r="AA2693" s="89">
        <f t="shared" ca="1" si="125"/>
        <v>4.220262464997987E-2</v>
      </c>
      <c r="AB2693" s="72"/>
      <c r="AC2693" s="90"/>
      <c r="AD2693" s="87"/>
      <c r="AE2693" s="1">
        <f t="shared" si="163"/>
        <v>10</v>
      </c>
      <c r="AH2693" s="25" t="str">
        <f t="shared" ca="1" si="7"/>
        <v>-</v>
      </c>
      <c r="AI2693" s="15">
        <f t="shared" ca="1" si="8"/>
        <v>15.137423541208364</v>
      </c>
      <c r="AJ2693" s="15">
        <f t="shared" ca="1" si="9"/>
        <v>16.502613862670856</v>
      </c>
      <c r="AK2693" s="17">
        <f t="shared" ca="1" si="10"/>
        <v>8.0530255108473781E-2</v>
      </c>
      <c r="AL2693" s="17">
        <f t="shared" ca="1" si="11"/>
        <v>6.9123081772338016E-2</v>
      </c>
      <c r="AM2693" s="26">
        <f t="shared" ca="1" si="12"/>
        <v>0</v>
      </c>
      <c r="AN2693" s="26">
        <f t="shared" ca="1" si="13"/>
        <v>1</v>
      </c>
      <c r="AO2693" s="25">
        <f t="shared" si="20"/>
        <v>0</v>
      </c>
      <c r="AP2693" s="26">
        <f t="shared" si="21"/>
        <v>0</v>
      </c>
      <c r="AQ2693" s="25">
        <f t="shared" si="22"/>
        <v>0</v>
      </c>
      <c r="AR2693" s="26">
        <f t="shared" si="23"/>
        <v>1</v>
      </c>
      <c r="AU2693">
        <f t="shared" si="121"/>
        <v>11775.00056</v>
      </c>
      <c r="AY2693">
        <v>471</v>
      </c>
      <c r="AZ2693">
        <v>545</v>
      </c>
      <c r="BA2693">
        <f t="shared" si="107"/>
        <v>5450</v>
      </c>
      <c r="BL2693" s="90">
        <v>2.1800000000000002</v>
      </c>
      <c r="BM2693">
        <f t="shared" si="108"/>
        <v>21.8</v>
      </c>
    </row>
    <row r="2694" spans="1:65" x14ac:dyDescent="0.2">
      <c r="A2694" s="96">
        <v>41977</v>
      </c>
      <c r="B2694" s="13">
        <v>13.95</v>
      </c>
      <c r="C2694" s="14">
        <v>15.45</v>
      </c>
      <c r="D2694" s="31">
        <f t="shared" si="14"/>
        <v>285.02646499023012</v>
      </c>
      <c r="E2694" s="31">
        <f t="shared" si="15"/>
        <v>293.38835302175818</v>
      </c>
      <c r="F2694" s="16">
        <f t="shared" si="0"/>
        <v>578.41481801198825</v>
      </c>
      <c r="G2694" s="16">
        <f t="shared" si="1"/>
        <v>14.710842419364706</v>
      </c>
      <c r="H2694" s="17">
        <f t="shared" si="2"/>
        <v>9.7087378640776656E-2</v>
      </c>
      <c r="I2694">
        <v>12.38</v>
      </c>
      <c r="J2694" s="32">
        <f t="shared" si="16"/>
        <v>0.98333722063388218</v>
      </c>
      <c r="K2694" s="72">
        <f t="shared" ca="1" si="83"/>
        <v>104.84761926830173</v>
      </c>
      <c r="L2694" s="16">
        <v>106.160004</v>
      </c>
      <c r="M2694" s="21">
        <f t="shared" ca="1" si="84"/>
        <v>-1.2362327451478555E-2</v>
      </c>
      <c r="N2694" s="72"/>
      <c r="O2694" s="56"/>
      <c r="P2694" s="21"/>
      <c r="Q2694" s="33">
        <f t="shared" si="17"/>
        <v>1.0166627793661178</v>
      </c>
      <c r="R2694" s="5">
        <f t="shared" ca="1" si="109"/>
        <v>40.746868617967806</v>
      </c>
      <c r="S2694" s="16">
        <v>39.380001</v>
      </c>
      <c r="T2694" s="75">
        <f t="shared" ca="1" si="110"/>
        <v>3.4709689772933372E-2</v>
      </c>
      <c r="U2694" s="5">
        <f t="shared" ca="1" si="122"/>
        <v>77.465573742609223</v>
      </c>
      <c r="V2694" s="76">
        <v>77.28</v>
      </c>
      <c r="W2694" s="36">
        <f t="shared" ca="1" si="123"/>
        <v>2.4013165451503868E-3</v>
      </c>
      <c r="X2694" s="32">
        <f t="shared" si="18"/>
        <v>0.96667444126776447</v>
      </c>
      <c r="Y2694" s="72">
        <f t="shared" ca="1" si="124"/>
        <v>2372.437321931247</v>
      </c>
      <c r="Z2694" s="90">
        <v>2363.7501120000002</v>
      </c>
      <c r="AA2694" s="89">
        <f t="shared" ca="1" si="125"/>
        <v>3.6751811822851423E-3</v>
      </c>
      <c r="AB2694" s="72"/>
      <c r="AC2694" s="90"/>
      <c r="AD2694" s="36"/>
      <c r="AE2694">
        <f t="shared" si="163"/>
        <v>9</v>
      </c>
      <c r="AH2694" s="25" t="str">
        <f t="shared" ca="1" si="7"/>
        <v>-</v>
      </c>
      <c r="AI2694" s="15">
        <f t="shared" ca="1" si="8"/>
        <v>15.074634338293173</v>
      </c>
      <c r="AJ2694" s="15">
        <f t="shared" ca="1" si="9"/>
        <v>16.442995206566568</v>
      </c>
      <c r="AK2694" s="17">
        <f t="shared" ca="1" si="10"/>
        <v>8.2470978552822607E-2</v>
      </c>
      <c r="AL2694" s="17">
        <f t="shared" ca="1" si="11"/>
        <v>7.2034477280820908E-2</v>
      </c>
      <c r="AM2694" s="26">
        <f t="shared" ca="1" si="12"/>
        <v>0</v>
      </c>
      <c r="AN2694" s="26">
        <f t="shared" ca="1" si="13"/>
        <v>1</v>
      </c>
      <c r="AO2694" s="25">
        <f t="shared" si="20"/>
        <v>0</v>
      </c>
      <c r="AP2694" s="26">
        <f t="shared" si="21"/>
        <v>0</v>
      </c>
      <c r="AQ2694" s="25">
        <f t="shared" si="22"/>
        <v>0</v>
      </c>
      <c r="AR2694" s="26">
        <f t="shared" si="23"/>
        <v>1</v>
      </c>
      <c r="AU2694">
        <f t="shared" si="121"/>
        <v>11818.75056</v>
      </c>
      <c r="AY2694">
        <v>472.75</v>
      </c>
      <c r="AZ2694">
        <v>537.5</v>
      </c>
      <c r="BA2694">
        <f t="shared" si="107"/>
        <v>5375</v>
      </c>
      <c r="BL2694" s="90">
        <v>2.15</v>
      </c>
      <c r="BM2694">
        <f t="shared" si="108"/>
        <v>21.5</v>
      </c>
    </row>
    <row r="2695" spans="1:65" x14ac:dyDescent="0.2">
      <c r="A2695" s="96">
        <v>41978</v>
      </c>
      <c r="B2695" s="45">
        <v>13.6</v>
      </c>
      <c r="C2695" s="54">
        <v>15.35</v>
      </c>
      <c r="D2695" s="31">
        <f t="shared" si="14"/>
        <v>253.35685776909344</v>
      </c>
      <c r="E2695" s="31">
        <f t="shared" si="15"/>
        <v>321.98324109521167</v>
      </c>
      <c r="F2695" s="31">
        <f t="shared" si="0"/>
        <v>575.34009886430511</v>
      </c>
      <c r="G2695" s="31">
        <f t="shared" si="1"/>
        <v>14.57936972067284</v>
      </c>
      <c r="H2695" s="55">
        <f t="shared" si="2"/>
        <v>0.11400651465798051</v>
      </c>
      <c r="I2695" s="1">
        <v>11.89</v>
      </c>
      <c r="J2695" s="67">
        <f t="shared" si="16"/>
        <v>0.9857946102626477</v>
      </c>
      <c r="K2695" s="72">
        <f t="shared" ca="1" si="83"/>
        <v>103.35400426612173</v>
      </c>
      <c r="L2695" s="31">
        <v>104.400002</v>
      </c>
      <c r="M2695" s="21">
        <f t="shared" ca="1" si="84"/>
        <v>-1.0019135190038277E-2</v>
      </c>
      <c r="N2695" s="72"/>
      <c r="O2695" s="56"/>
      <c r="P2695" s="21"/>
      <c r="Q2695" s="69">
        <f t="shared" si="17"/>
        <v>1.0142053897373524</v>
      </c>
      <c r="R2695" s="5">
        <f t="shared" ca="1" si="109"/>
        <v>41.323972193212391</v>
      </c>
      <c r="S2695" s="31">
        <v>40.07</v>
      </c>
      <c r="T2695" s="89">
        <f t="shared" ca="1" si="110"/>
        <v>3.1294539386383602E-2</v>
      </c>
      <c r="U2695" s="5">
        <f t="shared" ca="1" si="122"/>
        <v>78.563312667713305</v>
      </c>
      <c r="V2695" s="98">
        <v>78.540000000000006</v>
      </c>
      <c r="W2695" s="87">
        <f t="shared" ca="1" si="123"/>
        <v>2.9682541015149796E-4</v>
      </c>
      <c r="X2695" s="67">
        <f t="shared" si="18"/>
        <v>0.97158922052529539</v>
      </c>
      <c r="Y2695" s="72">
        <f t="shared" ca="1" si="124"/>
        <v>2304.8828268232733</v>
      </c>
      <c r="Z2695" s="90">
        <v>2283.7501080000002</v>
      </c>
      <c r="AA2695" s="89">
        <f t="shared" ca="1" si="125"/>
        <v>9.2535162885137683E-3</v>
      </c>
      <c r="AB2695" s="72"/>
      <c r="AC2695" s="90"/>
      <c r="AD2695" s="87"/>
      <c r="AE2695" s="1">
        <f t="shared" si="163"/>
        <v>8</v>
      </c>
      <c r="AH2695" s="25" t="str">
        <f t="shared" ca="1" si="7"/>
        <v>-</v>
      </c>
      <c r="AI2695" s="15">
        <f t="shared" ca="1" si="8"/>
        <v>15.026088537018744</v>
      </c>
      <c r="AJ2695" s="15">
        <f t="shared" ca="1" si="9"/>
        <v>16.42013315526308</v>
      </c>
      <c r="AK2695" s="17">
        <f t="shared" ca="1" si="10"/>
        <v>8.6030104797736276E-2</v>
      </c>
      <c r="AL2695" s="17">
        <f t="shared" ca="1" si="11"/>
        <v>7.5870410762734167E-2</v>
      </c>
      <c r="AM2695" s="26">
        <f t="shared" ca="1" si="12"/>
        <v>0</v>
      </c>
      <c r="AN2695" s="26">
        <f t="shared" ca="1" si="13"/>
        <v>1</v>
      </c>
      <c r="AO2695" s="25">
        <f t="shared" si="20"/>
        <v>0</v>
      </c>
      <c r="AP2695" s="26">
        <f t="shared" si="21"/>
        <v>0</v>
      </c>
      <c r="AQ2695" s="25">
        <f t="shared" si="22"/>
        <v>0</v>
      </c>
      <c r="AR2695" s="26">
        <f t="shared" si="23"/>
        <v>1</v>
      </c>
      <c r="AU2695">
        <f t="shared" si="121"/>
        <v>11418.750540000001</v>
      </c>
      <c r="AY2695">
        <v>456.75</v>
      </c>
      <c r="AZ2695">
        <v>520</v>
      </c>
      <c r="BA2695">
        <f t="shared" si="107"/>
        <v>5200</v>
      </c>
      <c r="BL2695" s="90">
        <v>2.08</v>
      </c>
      <c r="BM2695">
        <f t="shared" si="108"/>
        <v>20.8</v>
      </c>
    </row>
    <row r="2696" spans="1:65" x14ac:dyDescent="0.2">
      <c r="A2696" s="96">
        <v>41981</v>
      </c>
      <c r="B2696" s="13">
        <v>14.7</v>
      </c>
      <c r="C2696" s="14">
        <v>16.149999999999999</v>
      </c>
      <c r="D2696" s="31">
        <f t="shared" si="14"/>
        <v>221.68725054795675</v>
      </c>
      <c r="E2696" s="31">
        <f t="shared" si="15"/>
        <v>350.04230677647934</v>
      </c>
      <c r="F2696" s="16">
        <f t="shared" si="0"/>
        <v>571.72955732443609</v>
      </c>
      <c r="G2696" s="16">
        <f t="shared" si="1"/>
        <v>15.587764745277758</v>
      </c>
      <c r="H2696" s="17">
        <f t="shared" si="2"/>
        <v>8.9783281733746056E-2</v>
      </c>
      <c r="I2696">
        <v>14.21</v>
      </c>
      <c r="J2696" s="32">
        <f t="shared" si="16"/>
        <v>1.0624563452773079</v>
      </c>
      <c r="K2696" s="72">
        <f t="shared" ca="1" si="83"/>
        <v>109.80464094466538</v>
      </c>
      <c r="L2696" s="16">
        <v>108.199997</v>
      </c>
      <c r="M2696" s="21">
        <f t="shared" ca="1" si="84"/>
        <v>1.4830351101260969E-2</v>
      </c>
      <c r="N2696" s="72"/>
      <c r="O2696" s="56"/>
      <c r="P2696" s="21"/>
      <c r="Q2696" s="33">
        <f t="shared" si="17"/>
        <v>0.93754365472269208</v>
      </c>
      <c r="R2696" s="5">
        <f t="shared" ca="1" si="109"/>
        <v>38.741413934095455</v>
      </c>
      <c r="S2696" s="16">
        <v>38.479999999999997</v>
      </c>
      <c r="T2696" s="75">
        <f t="shared" ca="1" si="110"/>
        <v>6.7935014058071209E-3</v>
      </c>
      <c r="U2696" s="5">
        <f t="shared" ca="1" si="122"/>
        <v>73.654013622206577</v>
      </c>
      <c r="V2696" s="76">
        <v>75.42</v>
      </c>
      <c r="W2696" s="36">
        <f t="shared" ca="1" si="123"/>
        <v>-2.3415359026696166E-2</v>
      </c>
      <c r="X2696" s="32">
        <f t="shared" si="18"/>
        <v>1.1249126905546158</v>
      </c>
      <c r="Y2696" s="72">
        <f t="shared" ca="1" si="124"/>
        <v>2592.6213023817945</v>
      </c>
      <c r="Z2696" s="90">
        <v>2448.7501160000002</v>
      </c>
      <c r="AA2696" s="89">
        <f t="shared" ca="1" si="125"/>
        <v>5.8752906407945768E-2</v>
      </c>
      <c r="AB2696" s="72"/>
      <c r="AC2696" s="90"/>
      <c r="AD2696" s="36"/>
      <c r="AE2696">
        <f t="shared" si="163"/>
        <v>7</v>
      </c>
      <c r="AH2696" s="25" t="str">
        <f t="shared" ca="1" si="7"/>
        <v>-</v>
      </c>
      <c r="AI2696" s="15">
        <f t="shared" ca="1" si="8"/>
        <v>15.044502834048179</v>
      </c>
      <c r="AJ2696" s="15">
        <f t="shared" ca="1" si="9"/>
        <v>16.383898145154099</v>
      </c>
      <c r="AK2696" s="17">
        <f t="shared" ca="1" si="10"/>
        <v>8.9499732213130734E-2</v>
      </c>
      <c r="AL2696" s="17">
        <f t="shared" ca="1" si="11"/>
        <v>7.8065467157266921E-2</v>
      </c>
      <c r="AM2696" s="26">
        <f t="shared" ca="1" si="12"/>
        <v>0</v>
      </c>
      <c r="AN2696" s="26">
        <f t="shared" ca="1" si="13"/>
        <v>1</v>
      </c>
      <c r="AO2696" s="25">
        <f t="shared" si="20"/>
        <v>0</v>
      </c>
      <c r="AP2696" s="26">
        <f t="shared" si="21"/>
        <v>0</v>
      </c>
      <c r="AQ2696" s="25">
        <f t="shared" si="22"/>
        <v>0</v>
      </c>
      <c r="AR2696" s="26">
        <f t="shared" si="23"/>
        <v>0</v>
      </c>
      <c r="AU2696">
        <f t="shared" si="121"/>
        <v>12243.75058</v>
      </c>
      <c r="AY2696">
        <v>489.75</v>
      </c>
      <c r="AZ2696">
        <v>552.5</v>
      </c>
      <c r="BA2696">
        <f t="shared" si="107"/>
        <v>5525</v>
      </c>
      <c r="BL2696" s="90">
        <v>2.21</v>
      </c>
      <c r="BM2696">
        <f t="shared" si="108"/>
        <v>22.1</v>
      </c>
    </row>
    <row r="2697" spans="1:65" x14ac:dyDescent="0.2">
      <c r="A2697" s="96">
        <v>41982</v>
      </c>
      <c r="B2697" s="13">
        <v>14.9</v>
      </c>
      <c r="C2697" s="14">
        <v>16.149999999999999</v>
      </c>
      <c r="D2697" s="31">
        <f t="shared" si="14"/>
        <v>190.01764332682006</v>
      </c>
      <c r="E2697" s="31">
        <f t="shared" si="15"/>
        <v>378.86851273008364</v>
      </c>
      <c r="F2697" s="16">
        <f t="shared" si="0"/>
        <v>568.8861560569037</v>
      </c>
      <c r="G2697" s="16">
        <f t="shared" si="1"/>
        <v>15.732478758483328</v>
      </c>
      <c r="H2697" s="17">
        <f t="shared" si="2"/>
        <v>7.7399380804953455E-2</v>
      </c>
      <c r="I2697">
        <v>15.35</v>
      </c>
      <c r="J2697" s="32">
        <f t="shared" si="16"/>
        <v>1.0042643165460918</v>
      </c>
      <c r="K2697" s="72">
        <f t="shared" ca="1" si="83"/>
        <v>110.26838708741799</v>
      </c>
      <c r="L2697" s="16">
        <v>109.760002</v>
      </c>
      <c r="M2697" s="21">
        <f t="shared" ca="1" si="84"/>
        <v>4.6317882484913911E-3</v>
      </c>
      <c r="N2697" s="72"/>
      <c r="O2697" s="56"/>
      <c r="P2697" s="21"/>
      <c r="Q2697" s="33">
        <f t="shared" si="17"/>
        <v>0.99573568345390828</v>
      </c>
      <c r="R2697" s="5">
        <f t="shared" ca="1" si="109"/>
        <v>38.574601247536144</v>
      </c>
      <c r="S2697" s="16">
        <v>37.880001</v>
      </c>
      <c r="T2697" s="75">
        <f t="shared" ca="1" si="110"/>
        <v>1.8336859271364431E-2</v>
      </c>
      <c r="U2697" s="5">
        <f t="shared" ca="1" si="122"/>
        <v>73.33741876896147</v>
      </c>
      <c r="V2697" s="76">
        <v>74.48</v>
      </c>
      <c r="W2697" s="36">
        <f t="shared" ca="1" si="123"/>
        <v>-1.5340779149282141E-2</v>
      </c>
      <c r="X2697" s="32">
        <f t="shared" si="18"/>
        <v>1.0085286330921834</v>
      </c>
      <c r="Y2697" s="72">
        <f t="shared" ca="1" si="124"/>
        <v>2614.5607344659556</v>
      </c>
      <c r="Z2697" s="90">
        <v>2502.5001189999998</v>
      </c>
      <c r="AA2697" s="89">
        <f t="shared" ca="1" si="125"/>
        <v>4.4779464590289531E-2</v>
      </c>
      <c r="AB2697" s="72"/>
      <c r="AC2697" s="90"/>
      <c r="AD2697" s="36"/>
      <c r="AE2697">
        <f t="shared" si="163"/>
        <v>6</v>
      </c>
      <c r="AH2697" s="25" t="str">
        <f t="shared" ca="1" si="7"/>
        <v>-</v>
      </c>
      <c r="AI2697" s="15">
        <f t="shared" ca="1" si="8"/>
        <v>15.069007968995347</v>
      </c>
      <c r="AJ2697" s="15">
        <f t="shared" ca="1" si="9"/>
        <v>16.303593322654528</v>
      </c>
      <c r="AK2697" s="17">
        <f t="shared" ca="1" si="10"/>
        <v>9.1889118503445819E-2</v>
      </c>
      <c r="AL2697" s="17">
        <f t="shared" ca="1" si="11"/>
        <v>7.9022209503328139E-2</v>
      </c>
      <c r="AM2697" s="26">
        <f t="shared" ca="1" si="12"/>
        <v>0</v>
      </c>
      <c r="AN2697" s="26">
        <f t="shared" ca="1" si="13"/>
        <v>1</v>
      </c>
      <c r="AO2697" s="25">
        <f t="shared" si="20"/>
        <v>0</v>
      </c>
      <c r="AP2697" s="26">
        <f t="shared" si="21"/>
        <v>0</v>
      </c>
      <c r="AQ2697" s="25">
        <f t="shared" si="22"/>
        <v>0</v>
      </c>
      <c r="AR2697" s="26">
        <f t="shared" si="23"/>
        <v>0</v>
      </c>
      <c r="AU2697">
        <f t="shared" si="121"/>
        <v>12512.500595</v>
      </c>
      <c r="AY2697">
        <v>500.5</v>
      </c>
      <c r="AZ2697">
        <v>560</v>
      </c>
      <c r="BA2697">
        <f t="shared" si="107"/>
        <v>5600</v>
      </c>
      <c r="BL2697" s="90">
        <v>2.2400000000000002</v>
      </c>
      <c r="BM2697">
        <f t="shared" si="108"/>
        <v>22.400000000000002</v>
      </c>
    </row>
    <row r="2698" spans="1:65" x14ac:dyDescent="0.2">
      <c r="A2698" s="96">
        <v>41983</v>
      </c>
      <c r="B2698" s="45">
        <v>17.399999999999999</v>
      </c>
      <c r="C2698" s="54">
        <v>17.75</v>
      </c>
      <c r="D2698" s="31">
        <f t="shared" si="14"/>
        <v>158.34803610568338</v>
      </c>
      <c r="E2698" s="31">
        <f t="shared" si="15"/>
        <v>408.08691196196827</v>
      </c>
      <c r="F2698" s="31">
        <f t="shared" si="0"/>
        <v>566.4349480676517</v>
      </c>
      <c r="G2698" s="31">
        <f t="shared" si="1"/>
        <v>17.652156791656203</v>
      </c>
      <c r="H2698" s="55">
        <f t="shared" si="2"/>
        <v>1.9718309859155014E-2</v>
      </c>
      <c r="I2698" s="1">
        <v>18.53</v>
      </c>
      <c r="J2698" s="67">
        <f t="shared" si="16"/>
        <v>1.1171855190542306</v>
      </c>
      <c r="K2698" s="72">
        <f t="shared" ca="1" si="83"/>
        <v>123.18522304407594</v>
      </c>
      <c r="L2698" s="31">
        <v>121.32</v>
      </c>
      <c r="M2698" s="21">
        <f t="shared" ca="1" si="84"/>
        <v>1.5374406891493133E-2</v>
      </c>
      <c r="N2698" s="72"/>
      <c r="O2698" s="56"/>
      <c r="P2698" s="21"/>
      <c r="Q2698" s="69">
        <f t="shared" si="17"/>
        <v>0.88281448094576953</v>
      </c>
      <c r="R2698" s="5">
        <f t="shared" ca="1" si="109"/>
        <v>34.052797924159492</v>
      </c>
      <c r="S2698" s="31">
        <v>34.029998999999997</v>
      </c>
      <c r="T2698" s="89">
        <f t="shared" ca="1" si="110"/>
        <v>6.699654666312354E-4</v>
      </c>
      <c r="U2698" s="5">
        <f t="shared" ca="1" si="122"/>
        <v>64.741118768284707</v>
      </c>
      <c r="V2698" s="98">
        <v>66.84</v>
      </c>
      <c r="W2698" s="87">
        <f t="shared" ca="1" si="123"/>
        <v>-3.1401574382335373E-2</v>
      </c>
      <c r="X2698" s="67">
        <f t="shared" si="18"/>
        <v>1.2343710381084609</v>
      </c>
      <c r="Y2698" s="72">
        <f t="shared" ca="1" si="124"/>
        <v>3227.1256467819148</v>
      </c>
      <c r="Z2698" s="90">
        <v>3045.000145</v>
      </c>
      <c r="AA2698" s="89">
        <f t="shared" ca="1" si="125"/>
        <v>5.9811327786296331E-2</v>
      </c>
      <c r="AB2698" s="72"/>
      <c r="AC2698" s="90"/>
      <c r="AD2698" s="87"/>
      <c r="AE2698" s="1">
        <f t="shared" si="163"/>
        <v>5</v>
      </c>
      <c r="AH2698" s="25" t="str">
        <f t="shared" ca="1" si="7"/>
        <v>-</v>
      </c>
      <c r="AI2698" s="15">
        <f t="shared" ca="1" si="8"/>
        <v>15.213672210656428</v>
      </c>
      <c r="AJ2698" s="15">
        <f t="shared" ca="1" si="9"/>
        <v>16.21240869354121</v>
      </c>
      <c r="AK2698" s="17">
        <f t="shared" ca="1" si="10"/>
        <v>8.1241955784366063E-2</v>
      </c>
      <c r="AL2698" s="17">
        <f t="shared" ca="1" si="11"/>
        <v>7.6182942631740302E-2</v>
      </c>
      <c r="AM2698" s="26">
        <f t="shared" ca="1" si="12"/>
        <v>0</v>
      </c>
      <c r="AN2698" s="26">
        <f t="shared" ca="1" si="13"/>
        <v>1</v>
      </c>
      <c r="AO2698" s="25">
        <f t="shared" si="20"/>
        <v>0</v>
      </c>
      <c r="AP2698" s="26">
        <f t="shared" si="21"/>
        <v>0</v>
      </c>
      <c r="AQ2698" s="25">
        <f t="shared" si="22"/>
        <v>0</v>
      </c>
      <c r="AR2698" s="26">
        <f t="shared" si="23"/>
        <v>0</v>
      </c>
      <c r="AU2698">
        <f t="shared" si="121"/>
        <v>15225.000725</v>
      </c>
      <c r="AY2698">
        <v>609</v>
      </c>
      <c r="AZ2698">
        <v>670</v>
      </c>
      <c r="BA2698">
        <f t="shared" si="107"/>
        <v>6700</v>
      </c>
      <c r="BL2698" s="90">
        <v>2.68</v>
      </c>
      <c r="BM2698">
        <f t="shared" si="108"/>
        <v>26.8</v>
      </c>
    </row>
    <row r="2699" spans="1:65" x14ac:dyDescent="0.2">
      <c r="A2699" s="96">
        <v>41984</v>
      </c>
      <c r="B2699" s="13">
        <v>19.100000000000001</v>
      </c>
      <c r="C2699" s="14">
        <v>19.149999999999999</v>
      </c>
      <c r="D2699" s="31">
        <f t="shared" si="14"/>
        <v>126.6784288845467</v>
      </c>
      <c r="E2699" s="31">
        <f t="shared" si="15"/>
        <v>439.13204805480086</v>
      </c>
      <c r="F2699" s="16">
        <f t="shared" si="0"/>
        <v>565.81047693934761</v>
      </c>
      <c r="G2699" s="16">
        <f t="shared" si="1"/>
        <v>19.138805577658282</v>
      </c>
      <c r="H2699" s="17">
        <f t="shared" si="2"/>
        <v>2.6109660574411553E-3</v>
      </c>
      <c r="I2699" s="1">
        <v>20.079999999999998</v>
      </c>
      <c r="J2699" s="32">
        <f t="shared" si="16"/>
        <v>1.0830237948177757</v>
      </c>
      <c r="K2699" s="72">
        <f t="shared" ca="1" si="83"/>
        <v>133.40708876524241</v>
      </c>
      <c r="L2699" s="16">
        <v>128.55999800000001</v>
      </c>
      <c r="M2699" s="21">
        <f t="shared" ca="1" si="84"/>
        <v>3.7702946800313414E-2</v>
      </c>
      <c r="N2699" s="72"/>
      <c r="O2699" s="56"/>
      <c r="P2699" s="21"/>
      <c r="Q2699" s="33">
        <f t="shared" si="17"/>
        <v>0.91697620518222434</v>
      </c>
      <c r="R2699" s="5">
        <f t="shared" ca="1" si="109"/>
        <v>31.22430459867951</v>
      </c>
      <c r="S2699" s="16">
        <v>31.84</v>
      </c>
      <c r="T2699" s="75">
        <f t="shared" ca="1" si="110"/>
        <v>-1.9337167126899819E-2</v>
      </c>
      <c r="U2699" s="5">
        <f t="shared" ca="1" si="122"/>
        <v>59.364032984419204</v>
      </c>
      <c r="V2699" s="76">
        <v>62.56</v>
      </c>
      <c r="W2699" s="36">
        <f t="shared" ca="1" si="123"/>
        <v>-5.1086429277186672E-2</v>
      </c>
      <c r="X2699" s="32">
        <f t="shared" si="18"/>
        <v>1.1660475896355513</v>
      </c>
      <c r="Y2699" s="72">
        <f t="shared" ca="1" si="124"/>
        <v>3762.734428252249</v>
      </c>
      <c r="Z2699" s="90">
        <v>3397.5001609999999</v>
      </c>
      <c r="AA2699" s="89">
        <f t="shared" ca="1" si="125"/>
        <v>0.10750088298590343</v>
      </c>
      <c r="AB2699" s="72"/>
      <c r="AC2699" s="90"/>
      <c r="AD2699" s="36"/>
      <c r="AE2699">
        <f t="shared" si="163"/>
        <v>4</v>
      </c>
      <c r="AH2699" s="25" t="str">
        <f t="shared" ca="1" si="7"/>
        <v>-</v>
      </c>
      <c r="AI2699" s="15">
        <f t="shared" ca="1" si="8"/>
        <v>15.428756253300905</v>
      </c>
      <c r="AJ2699" s="15">
        <f t="shared" ca="1" si="9"/>
        <v>16.190684638271566</v>
      </c>
      <c r="AK2699" s="17">
        <f t="shared" ca="1" si="10"/>
        <v>6.6767638625675474E-2</v>
      </c>
      <c r="AL2699" s="17">
        <f t="shared" ca="1" si="11"/>
        <v>7.1035670493990496E-2</v>
      </c>
      <c r="AM2699" s="26">
        <f t="shared" ca="1" si="12"/>
        <v>0</v>
      </c>
      <c r="AN2699" s="26">
        <f t="shared" ca="1" si="13"/>
        <v>0</v>
      </c>
      <c r="AO2699" s="25">
        <f t="shared" si="20"/>
        <v>0</v>
      </c>
      <c r="AP2699" s="26">
        <f t="shared" si="21"/>
        <v>0</v>
      </c>
      <c r="AQ2699" s="25">
        <f t="shared" si="22"/>
        <v>1</v>
      </c>
      <c r="AR2699" s="26">
        <f t="shared" si="23"/>
        <v>0</v>
      </c>
      <c r="AU2699">
        <f t="shared" si="121"/>
        <v>16987.500805</v>
      </c>
      <c r="AY2699">
        <v>679.5</v>
      </c>
      <c r="AZ2699">
        <v>752.5</v>
      </c>
      <c r="BA2699">
        <f t="shared" si="107"/>
        <v>7525</v>
      </c>
      <c r="BL2699" s="90">
        <v>3.01</v>
      </c>
      <c r="BM2699">
        <f t="shared" si="108"/>
        <v>30.099999999999998</v>
      </c>
    </row>
    <row r="2700" spans="1:65" x14ac:dyDescent="0.2">
      <c r="A2700" s="96">
        <v>41985</v>
      </c>
      <c r="B2700" s="45">
        <v>19.600000000000001</v>
      </c>
      <c r="C2700" s="54">
        <v>19.149999999999999</v>
      </c>
      <c r="D2700" s="31">
        <f t="shared" si="14"/>
        <v>95.008821663410032</v>
      </c>
      <c r="E2700" s="31">
        <f t="shared" si="15"/>
        <v>470.71896700643066</v>
      </c>
      <c r="F2700" s="31">
        <f t="shared" si="0"/>
        <v>565.72778866984072</v>
      </c>
      <c r="G2700" s="31">
        <f t="shared" si="1"/>
        <v>19.225573395199589</v>
      </c>
      <c r="H2700" s="55">
        <f t="shared" si="2"/>
        <v>-2.3498694516971508E-2</v>
      </c>
      <c r="I2700" s="1">
        <v>21.08</v>
      </c>
      <c r="J2700" s="67">
        <f t="shared" si="16"/>
        <v>1.0043868028870564</v>
      </c>
      <c r="K2700" s="72">
        <f t="shared" ca="1" si="83"/>
        <v>133.9868567690213</v>
      </c>
      <c r="L2700" s="31">
        <v>135.55999800000001</v>
      </c>
      <c r="M2700" s="21">
        <f t="shared" ca="1" si="84"/>
        <v>-1.1604759915817541E-2</v>
      </c>
      <c r="N2700" s="72"/>
      <c r="O2700" s="56"/>
      <c r="P2700" s="21"/>
      <c r="Q2700" s="69">
        <f t="shared" si="17"/>
        <v>0.99561319711294372</v>
      </c>
      <c r="R2700" s="5">
        <f t="shared" ca="1" si="109"/>
        <v>31.086034671849578</v>
      </c>
      <c r="S2700" s="31">
        <v>30.110001</v>
      </c>
      <c r="T2700" s="89">
        <f t="shared" ca="1" si="110"/>
        <v>3.2415597457123232E-2</v>
      </c>
      <c r="U2700" s="5">
        <f t="shared" ca="1" si="122"/>
        <v>59.101591235276274</v>
      </c>
      <c r="V2700" s="90">
        <v>59</v>
      </c>
      <c r="W2700" s="87">
        <f t="shared" ca="1" si="123"/>
        <v>1.7218853436656611E-3</v>
      </c>
      <c r="X2700" s="67">
        <f t="shared" si="18"/>
        <v>1.0087736057741126</v>
      </c>
      <c r="Y2700" s="72">
        <f t="shared" ca="1" si="124"/>
        <v>3795.4973667560948</v>
      </c>
      <c r="Z2700" s="90">
        <v>3760.0001790000001</v>
      </c>
      <c r="AA2700" s="89">
        <f t="shared" ca="1" si="125"/>
        <v>9.4407409750537456E-3</v>
      </c>
      <c r="AB2700" s="72"/>
      <c r="AC2700" s="90"/>
      <c r="AD2700" s="87"/>
      <c r="AE2700" s="1">
        <f t="shared" si="163"/>
        <v>3</v>
      </c>
      <c r="AF2700" s="1"/>
      <c r="AG2700" s="1"/>
      <c r="AH2700" s="25" t="str">
        <f t="shared" ca="1" si="7"/>
        <v>-</v>
      </c>
      <c r="AI2700" s="15">
        <f t="shared" ca="1" si="8"/>
        <v>15.630124046300875</v>
      </c>
      <c r="AJ2700" s="15">
        <f t="shared" ca="1" si="9"/>
        <v>16.111459612336244</v>
      </c>
      <c r="AK2700" s="17">
        <f t="shared" ca="1" si="10"/>
        <v>4.6669959766050782E-2</v>
      </c>
      <c r="AL2700" s="17">
        <f t="shared" ca="1" si="11"/>
        <v>6.6682386702064403E-2</v>
      </c>
      <c r="AM2700" s="26">
        <f t="shared" ca="1" si="12"/>
        <v>0</v>
      </c>
      <c r="AN2700" s="26">
        <f t="shared" ca="1" si="13"/>
        <v>0</v>
      </c>
      <c r="AO2700" s="25">
        <f t="shared" si="20"/>
        <v>0</v>
      </c>
      <c r="AP2700" s="26">
        <f t="shared" si="21"/>
        <v>0</v>
      </c>
      <c r="AQ2700" s="25">
        <f t="shared" si="22"/>
        <v>1</v>
      </c>
      <c r="AR2700" s="26">
        <f t="shared" si="23"/>
        <v>0</v>
      </c>
      <c r="AU2700">
        <f t="shared" si="121"/>
        <v>18800.000895000001</v>
      </c>
      <c r="AY2700">
        <v>752</v>
      </c>
      <c r="AZ2700">
        <v>829.99999999999989</v>
      </c>
      <c r="BA2700">
        <f t="shared" si="107"/>
        <v>8299.9999999999982</v>
      </c>
      <c r="BL2700" s="90">
        <v>3.32</v>
      </c>
      <c r="BM2700">
        <f t="shared" si="108"/>
        <v>33.199999999999996</v>
      </c>
    </row>
    <row r="2701" spans="1:65" x14ac:dyDescent="0.2">
      <c r="A2701" s="96">
        <v>41988</v>
      </c>
      <c r="B2701" s="13">
        <v>19.600000000000001</v>
      </c>
      <c r="C2701" s="14">
        <v>18.75</v>
      </c>
      <c r="D2701" s="31">
        <f t="shared" si="14"/>
        <v>63.339214442273359</v>
      </c>
      <c r="E2701" s="31">
        <f t="shared" si="15"/>
        <v>503.13276865312929</v>
      </c>
      <c r="F2701" s="16">
        <f t="shared" si="0"/>
        <v>566.47198309540261</v>
      </c>
      <c r="G2701" s="16">
        <f t="shared" si="1"/>
        <v>18.845041474040325</v>
      </c>
      <c r="H2701" s="17">
        <f t="shared" si="2"/>
        <v>-4.5333333333333448E-2</v>
      </c>
      <c r="I2701">
        <v>20.420000000000002</v>
      </c>
      <c r="J2701" s="32">
        <f t="shared" si="16"/>
        <v>0.98149641916970287</v>
      </c>
      <c r="K2701" s="72">
        <f t="shared" ca="1" si="83"/>
        <v>131.50225883243698</v>
      </c>
      <c r="L2701" s="16">
        <v>132.199997</v>
      </c>
      <c r="M2701" s="21">
        <f t="shared" ca="1" si="84"/>
        <v>-5.2778985128344369E-3</v>
      </c>
      <c r="N2701" s="72"/>
      <c r="O2701" s="56"/>
      <c r="P2701" s="21"/>
      <c r="Q2701" s="33">
        <f t="shared" si="17"/>
        <v>1.0185035808302971</v>
      </c>
      <c r="R2701" s="5">
        <f t="shared" ca="1" si="109"/>
        <v>31.659918661575226</v>
      </c>
      <c r="S2701" s="16">
        <v>30.870000999999998</v>
      </c>
      <c r="T2701" s="75">
        <f t="shared" ca="1" si="110"/>
        <v>2.5588520764065655E-2</v>
      </c>
      <c r="U2701" s="5">
        <f t="shared" ca="1" si="122"/>
        <v>60.193121497746901</v>
      </c>
      <c r="V2701" s="76">
        <v>60.36</v>
      </c>
      <c r="W2701" s="36">
        <f t="shared" ca="1" si="123"/>
        <v>-2.764720050581483E-3</v>
      </c>
      <c r="X2701" s="32">
        <f t="shared" si="18"/>
        <v>0.96299283833940585</v>
      </c>
      <c r="Y2701" s="72">
        <f t="shared" ca="1" si="124"/>
        <v>3654.7962327113642</v>
      </c>
      <c r="Z2701" s="90">
        <v>3598.7501710000001</v>
      </c>
      <c r="AA2701" s="89">
        <f t="shared" ca="1" si="125"/>
        <v>1.5573757290240089E-2</v>
      </c>
      <c r="AB2701" s="72"/>
      <c r="AC2701" s="90"/>
      <c r="AD2701" s="36"/>
      <c r="AE2701">
        <f t="shared" si="163"/>
        <v>2</v>
      </c>
      <c r="AF2701" s="1"/>
      <c r="AG2701" s="1"/>
      <c r="AH2701" s="25" t="str">
        <f t="shared" ca="1" si="7"/>
        <v>-</v>
      </c>
      <c r="AI2701" s="15">
        <f t="shared" ca="1" si="8"/>
        <v>15.795275570250752</v>
      </c>
      <c r="AJ2701" s="15">
        <f t="shared" ca="1" si="9"/>
        <v>16.052768610284041</v>
      </c>
      <c r="AK2701" s="17">
        <f t="shared" ca="1" si="10"/>
        <v>2.0113318434165122E-2</v>
      </c>
      <c r="AL2701" s="17">
        <f t="shared" ca="1" si="11"/>
        <v>6.0344380471534814E-2</v>
      </c>
      <c r="AM2701" s="26">
        <f t="shared" ca="1" si="12"/>
        <v>0</v>
      </c>
      <c r="AN2701" s="26">
        <f t="shared" ca="1" si="13"/>
        <v>0</v>
      </c>
      <c r="AO2701" s="25">
        <f t="shared" si="20"/>
        <v>0</v>
      </c>
      <c r="AP2701" s="26">
        <f t="shared" si="21"/>
        <v>0</v>
      </c>
      <c r="AQ2701" s="25">
        <f t="shared" si="22"/>
        <v>1</v>
      </c>
      <c r="AR2701" s="26">
        <f t="shared" si="23"/>
        <v>0</v>
      </c>
      <c r="AU2701">
        <f t="shared" si="121"/>
        <v>17993.750855000002</v>
      </c>
      <c r="AY2701">
        <v>719.75</v>
      </c>
      <c r="AZ2701">
        <v>787.5</v>
      </c>
      <c r="BA2701">
        <f t="shared" si="107"/>
        <v>7875</v>
      </c>
      <c r="BL2701" s="90">
        <v>3.15</v>
      </c>
      <c r="BM2701">
        <f t="shared" si="108"/>
        <v>31.5</v>
      </c>
    </row>
    <row r="2702" spans="1:65" x14ac:dyDescent="0.2">
      <c r="A2702" s="96">
        <v>41989</v>
      </c>
      <c r="B2702" s="13">
        <v>23.1</v>
      </c>
      <c r="C2702" s="14">
        <v>20.100000000000001</v>
      </c>
      <c r="D2702" s="31">
        <f t="shared" si="14"/>
        <v>31.66960722113668</v>
      </c>
      <c r="E2702" s="31">
        <f t="shared" si="15"/>
        <v>536.23806473495756</v>
      </c>
      <c r="F2702" s="16">
        <f t="shared" si="0"/>
        <v>567.90767195609419</v>
      </c>
      <c r="G2702" s="16">
        <f t="shared" si="1"/>
        <v>20.267296246124239</v>
      </c>
      <c r="H2702" s="17">
        <f t="shared" si="2"/>
        <v>-0.14925373134328357</v>
      </c>
      <c r="I2702">
        <v>23.57</v>
      </c>
      <c r="J2702" s="32">
        <f t="shared" si="16"/>
        <v>1.0781967503962093</v>
      </c>
      <c r="K2702" s="72">
        <f t="shared" ca="1" si="83"/>
        <v>141.77952783998754</v>
      </c>
      <c r="L2702" s="16">
        <v>138.520004</v>
      </c>
      <c r="M2702" s="21">
        <f t="shared" ca="1" si="84"/>
        <v>2.3531069490782985E-2</v>
      </c>
      <c r="N2702" s="72"/>
      <c r="O2702" s="56"/>
      <c r="P2702" s="21"/>
      <c r="Q2702" s="33">
        <f t="shared" si="17"/>
        <v>0.92180324960379068</v>
      </c>
      <c r="R2702" s="5">
        <f t="shared" ca="1" si="109"/>
        <v>29.183000128380559</v>
      </c>
      <c r="S2702" s="16">
        <v>29.32</v>
      </c>
      <c r="T2702" s="75">
        <f t="shared" ca="1" si="110"/>
        <v>-4.672574066147372E-3</v>
      </c>
      <c r="U2702" s="5">
        <f t="shared" ca="1" si="122"/>
        <v>55.48431540580463</v>
      </c>
      <c r="V2702" s="76">
        <v>57.57</v>
      </c>
      <c r="W2702" s="36">
        <f t="shared" ca="1" si="123"/>
        <v>-3.6228671082080437E-2</v>
      </c>
      <c r="X2702" s="32">
        <f t="shared" si="18"/>
        <v>1.1563935007924186</v>
      </c>
      <c r="Y2702" s="72">
        <f t="shared" ca="1" si="124"/>
        <v>4226.1044587599599</v>
      </c>
      <c r="Z2702" s="90">
        <v>3918.7501860000002</v>
      </c>
      <c r="AA2702" s="89">
        <f t="shared" ca="1" si="125"/>
        <v>7.8431708624347535E-2</v>
      </c>
      <c r="AB2702" s="72"/>
      <c r="AC2702" s="90"/>
      <c r="AD2702" s="36"/>
      <c r="AE2702">
        <f t="shared" si="163"/>
        <v>1</v>
      </c>
      <c r="AF2702" s="94"/>
      <c r="AG2702" s="1"/>
      <c r="AH2702" s="25" t="str">
        <f t="shared" ca="1" si="7"/>
        <v>-</v>
      </c>
      <c r="AI2702" s="15">
        <f t="shared" ca="1" si="8"/>
        <v>16.038743849691041</v>
      </c>
      <c r="AJ2702" s="15">
        <f t="shared" ca="1" si="9"/>
        <v>16.057420664429621</v>
      </c>
      <c r="AK2702" s="17">
        <f t="shared" ca="1" si="10"/>
        <v>-1.9726183745339815E-2</v>
      </c>
      <c r="AL2702" s="17">
        <f t="shared" ca="1" si="11"/>
        <v>4.6732533166006368E-2</v>
      </c>
      <c r="AM2702" s="26">
        <f t="shared" ca="1" si="12"/>
        <v>0</v>
      </c>
      <c r="AN2702" s="26">
        <f t="shared" ca="1" si="13"/>
        <v>0</v>
      </c>
      <c r="AO2702" s="25">
        <f t="shared" si="20"/>
        <v>0</v>
      </c>
      <c r="AP2702" s="26">
        <f t="shared" si="21"/>
        <v>0</v>
      </c>
      <c r="AQ2702" s="25">
        <f t="shared" si="22"/>
        <v>1</v>
      </c>
      <c r="AR2702" s="26">
        <f t="shared" si="23"/>
        <v>0</v>
      </c>
      <c r="AU2702">
        <f t="shared" si="121"/>
        <v>19593.750930000002</v>
      </c>
      <c r="AY2702">
        <v>783.75</v>
      </c>
      <c r="AZ2702">
        <v>860</v>
      </c>
      <c r="BA2702">
        <f t="shared" si="107"/>
        <v>8600</v>
      </c>
      <c r="BL2702" s="90">
        <v>3.44</v>
      </c>
      <c r="BM2702">
        <f t="shared" si="108"/>
        <v>34.4</v>
      </c>
    </row>
    <row r="2703" spans="1:65" x14ac:dyDescent="0.2">
      <c r="A2703" s="97">
        <v>41990</v>
      </c>
      <c r="B2703" s="13">
        <v>17.649999999999999</v>
      </c>
      <c r="C2703" s="14">
        <v>18.149999999999999</v>
      </c>
      <c r="D2703" s="31">
        <f t="shared" si="14"/>
        <v>572.63447900402514</v>
      </c>
      <c r="E2703" s="31">
        <f t="shared" si="15"/>
        <v>0</v>
      </c>
      <c r="F2703" s="16">
        <f t="shared" si="0"/>
        <v>572.63447900402514</v>
      </c>
      <c r="G2703" s="16">
        <f t="shared" si="1"/>
        <v>17.649999999999999</v>
      </c>
      <c r="H2703" s="17">
        <f t="shared" si="2"/>
        <v>2.7548209366391241E-2</v>
      </c>
      <c r="I2703">
        <v>19.440000000000001</v>
      </c>
      <c r="J2703" s="32">
        <f t="shared" si="16"/>
        <v>0.87810945273631846</v>
      </c>
      <c r="K2703" s="72">
        <f t="shared" ca="1" si="83"/>
        <v>124.49286806909025</v>
      </c>
      <c r="L2703" s="16">
        <v>124.360001</v>
      </c>
      <c r="M2703" s="21">
        <f t="shared" ca="1" si="84"/>
        <v>1.0684067869238172E-3</v>
      </c>
      <c r="N2703" s="72"/>
      <c r="O2703" s="56"/>
      <c r="P2703" s="21"/>
      <c r="Q2703" s="33">
        <f t="shared" si="17"/>
        <v>1.1218905472636815</v>
      </c>
      <c r="R2703" s="5">
        <f t="shared" ca="1" si="109"/>
        <v>32.738768073986648</v>
      </c>
      <c r="S2703" s="16">
        <v>31.99</v>
      </c>
      <c r="T2703" s="75">
        <f t="shared" ca="1" si="110"/>
        <v>2.3406316786078456E-2</v>
      </c>
      <c r="U2703" s="5">
        <f t="shared" ca="1" si="122"/>
        <v>62.245197910887903</v>
      </c>
      <c r="V2703" s="76">
        <v>62.83</v>
      </c>
      <c r="W2703" s="36">
        <f t="shared" ca="1" si="123"/>
        <v>-9.3076888287775793E-3</v>
      </c>
      <c r="X2703" s="32">
        <f t="shared" si="18"/>
        <v>0.75621890547263693</v>
      </c>
      <c r="Y2703" s="72">
        <f t="shared" ca="1" si="124"/>
        <v>3195.6497586610994</v>
      </c>
      <c r="Z2703" s="90">
        <v>3107.5001480000001</v>
      </c>
      <c r="AA2703" s="89">
        <f t="shared" ca="1" si="125"/>
        <v>2.8366727743466984E-2</v>
      </c>
      <c r="AB2703" s="72"/>
      <c r="AC2703" s="90"/>
      <c r="AD2703" s="36"/>
      <c r="AE2703">
        <v>22</v>
      </c>
      <c r="AH2703" s="25" t="str">
        <f t="shared" ca="1" si="7"/>
        <v>-</v>
      </c>
      <c r="AI2703" s="15">
        <f t="shared" ca="1" si="8"/>
        <v>16.153146541554218</v>
      </c>
      <c r="AJ2703" s="15">
        <f t="shared" ca="1" si="9"/>
        <v>16.041175848460423</v>
      </c>
      <c r="AK2703" s="17">
        <f t="shared" ca="1" si="10"/>
        <v>-2.8034712318433519E-2</v>
      </c>
      <c r="AL2703" s="17">
        <f t="shared" ca="1" si="11"/>
        <v>4.332811328610614E-2</v>
      </c>
      <c r="AM2703" s="26">
        <f t="shared" ca="1" si="12"/>
        <v>1</v>
      </c>
      <c r="AN2703" s="26">
        <f t="shared" ca="1" si="13"/>
        <v>0</v>
      </c>
      <c r="AO2703" s="25">
        <f t="shared" si="20"/>
        <v>0</v>
      </c>
      <c r="AP2703" s="26">
        <f t="shared" si="21"/>
        <v>0</v>
      </c>
      <c r="AQ2703" s="25">
        <f t="shared" si="22"/>
        <v>1</v>
      </c>
      <c r="AR2703" s="26">
        <f t="shared" si="23"/>
        <v>0</v>
      </c>
      <c r="AU2703">
        <f t="shared" si="121"/>
        <v>15537.500739999999</v>
      </c>
      <c r="AY2703">
        <v>621.5</v>
      </c>
      <c r="AZ2703">
        <v>690</v>
      </c>
      <c r="BA2703">
        <f t="shared" si="107"/>
        <v>6900</v>
      </c>
      <c r="BL2703" s="90">
        <v>2.76</v>
      </c>
      <c r="BM2703">
        <f t="shared" si="108"/>
        <v>27.599999999999998</v>
      </c>
    </row>
    <row r="2704" spans="1:65" x14ac:dyDescent="0.2">
      <c r="A2704" s="96">
        <v>41991</v>
      </c>
      <c r="B2704" s="13">
        <v>17.2</v>
      </c>
      <c r="C2704" s="14">
        <v>17.600000000000001</v>
      </c>
      <c r="D2704" s="31">
        <f t="shared" si="14"/>
        <v>546.60563904929677</v>
      </c>
      <c r="E2704" s="31">
        <f t="shared" si="15"/>
        <v>25.311792022091268</v>
      </c>
      <c r="F2704" s="16">
        <f t="shared" si="0"/>
        <v>571.91743107138802</v>
      </c>
      <c r="G2704" s="16">
        <f t="shared" si="1"/>
        <v>17.217703109327985</v>
      </c>
      <c r="H2704" s="17">
        <f t="shared" si="2"/>
        <v>2.2727272727272818E-2</v>
      </c>
      <c r="I2704">
        <v>16.809999999999999</v>
      </c>
      <c r="J2704" s="32">
        <f t="shared" si="16"/>
        <v>0.97428573658292972</v>
      </c>
      <c r="K2704" s="72">
        <f t="shared" ca="1" si="83"/>
        <v>121.2866808494777</v>
      </c>
      <c r="L2704" s="16">
        <v>120.68</v>
      </c>
      <c r="M2704" s="21">
        <f t="shared" ca="1" si="84"/>
        <v>5.027186356295143E-3</v>
      </c>
      <c r="N2704" s="72"/>
      <c r="O2704" s="56"/>
      <c r="P2704" s="21"/>
      <c r="Q2704" s="33">
        <f t="shared" si="17"/>
        <v>1.0257142634170704</v>
      </c>
      <c r="R2704" s="5">
        <f t="shared" ca="1" si="109"/>
        <v>33.579222455670418</v>
      </c>
      <c r="S2704" s="16">
        <v>33.049999</v>
      </c>
      <c r="T2704" s="75">
        <f t="shared" ca="1" si="110"/>
        <v>1.6012813061519873E-2</v>
      </c>
      <c r="U2704" s="5">
        <f t="shared" ca="1" si="122"/>
        <v>63.843601538220881</v>
      </c>
      <c r="V2704" s="76">
        <v>64.849999999999994</v>
      </c>
      <c r="W2704" s="36">
        <f t="shared" ca="1" si="123"/>
        <v>-1.5518866025892268E-2</v>
      </c>
      <c r="X2704" s="32">
        <f t="shared" si="18"/>
        <v>0.94857147316585932</v>
      </c>
      <c r="Y2704" s="72">
        <f t="shared" ca="1" si="124"/>
        <v>3031.1026998096268</v>
      </c>
      <c r="Z2704" s="90">
        <v>2923.7501390000002</v>
      </c>
      <c r="AA2704" s="89">
        <f t="shared" ca="1" si="125"/>
        <v>3.6717419651442568E-2</v>
      </c>
      <c r="AB2704" s="72"/>
      <c r="AC2704" s="90"/>
      <c r="AD2704" s="36"/>
      <c r="AE2704">
        <f t="shared" ref="AE2704:AE2724" si="164">AE2703-1</f>
        <v>21</v>
      </c>
      <c r="AH2704" s="25" t="str">
        <f t="shared" ca="1" si="7"/>
        <v>-</v>
      </c>
      <c r="AI2704" s="15">
        <f t="shared" ca="1" si="8"/>
        <v>16.247647629834336</v>
      </c>
      <c r="AJ2704" s="15">
        <f t="shared" ca="1" si="9"/>
        <v>16.048291671754782</v>
      </c>
      <c r="AK2704" s="17">
        <f t="shared" ca="1" si="10"/>
        <v>-2.7533218507080553E-2</v>
      </c>
      <c r="AL2704" s="17">
        <f t="shared" ca="1" si="11"/>
        <v>3.9408377958142962E-2</v>
      </c>
      <c r="AM2704" s="26">
        <f t="shared" ca="1" si="12"/>
        <v>1</v>
      </c>
      <c r="AN2704" s="26">
        <f t="shared" ca="1" si="13"/>
        <v>0</v>
      </c>
      <c r="AO2704" s="25">
        <f t="shared" si="20"/>
        <v>0</v>
      </c>
      <c r="AP2704" s="26">
        <f t="shared" si="21"/>
        <v>0</v>
      </c>
      <c r="AQ2704" s="25">
        <f t="shared" si="22"/>
        <v>1</v>
      </c>
      <c r="AR2704" s="26">
        <f t="shared" si="23"/>
        <v>0</v>
      </c>
      <c r="AU2704">
        <f t="shared" si="121"/>
        <v>14618.750695000001</v>
      </c>
      <c r="AY2704">
        <v>584.75</v>
      </c>
      <c r="AZ2704">
        <v>645</v>
      </c>
      <c r="BA2704">
        <f t="shared" si="107"/>
        <v>6450</v>
      </c>
      <c r="BL2704" s="90">
        <v>2.58</v>
      </c>
      <c r="BM2704">
        <f t="shared" si="108"/>
        <v>25.8</v>
      </c>
    </row>
    <row r="2705" spans="1:65" x14ac:dyDescent="0.2">
      <c r="A2705" s="96">
        <v>41992</v>
      </c>
      <c r="B2705" s="45">
        <v>16.55</v>
      </c>
      <c r="C2705" s="54">
        <v>17.149999999999999</v>
      </c>
      <c r="D2705" s="31">
        <f t="shared" si="14"/>
        <v>520.5767990945684</v>
      </c>
      <c r="E2705" s="31">
        <f t="shared" si="15"/>
        <v>50.749067432394042</v>
      </c>
      <c r="F2705" s="31">
        <f t="shared" si="0"/>
        <v>571.3258665269625</v>
      </c>
      <c r="G2705" s="31">
        <f t="shared" si="1"/>
        <v>16.603296099902732</v>
      </c>
      <c r="H2705" s="55">
        <f t="shared" si="2"/>
        <v>3.498542274052463E-2</v>
      </c>
      <c r="I2705" s="1">
        <v>16.489999999999998</v>
      </c>
      <c r="J2705" s="67">
        <f t="shared" si="16"/>
        <v>0.96331794807192117</v>
      </c>
      <c r="K2705" s="72">
        <f t="shared" ca="1" si="83"/>
        <v>116.83287328804799</v>
      </c>
      <c r="L2705" s="31">
        <v>119.599998</v>
      </c>
      <c r="M2705" s="21">
        <f t="shared" ca="1" si="84"/>
        <v>-2.3136494633988269E-2</v>
      </c>
      <c r="N2705" s="72"/>
      <c r="O2705" s="56"/>
      <c r="P2705" s="21"/>
      <c r="Q2705" s="69">
        <f t="shared" si="17"/>
        <v>1.0366820519280788</v>
      </c>
      <c r="R2705" s="5">
        <f t="shared" ca="1" si="109"/>
        <v>34.809527057965894</v>
      </c>
      <c r="S2705" s="31">
        <v>33.220001000000003</v>
      </c>
      <c r="T2705" s="89">
        <f t="shared" ca="1" si="110"/>
        <v>4.784846508481113E-2</v>
      </c>
      <c r="U2705" s="5">
        <f t="shared" ca="1" si="122"/>
        <v>66.183249955306493</v>
      </c>
      <c r="V2705" s="98">
        <v>65.319999999999993</v>
      </c>
      <c r="W2705" s="87">
        <f t="shared" ca="1" si="123"/>
        <v>1.3215706602977655E-2</v>
      </c>
      <c r="X2705" s="67">
        <f t="shared" si="18"/>
        <v>0.92663589614384223</v>
      </c>
      <c r="Y2705" s="72">
        <f t="shared" ca="1" si="124"/>
        <v>2808.5437153238809</v>
      </c>
      <c r="Z2705" s="90">
        <v>2868.7501360000001</v>
      </c>
      <c r="AA2705" s="89">
        <f t="shared" ca="1" si="125"/>
        <v>-2.0986986604580069E-2</v>
      </c>
      <c r="AB2705" s="72"/>
      <c r="AC2705" s="90"/>
      <c r="AD2705" s="87"/>
      <c r="AE2705" s="1">
        <f t="shared" si="164"/>
        <v>20</v>
      </c>
      <c r="AH2705" s="25" t="str">
        <f t="shared" ca="1" si="7"/>
        <v>-</v>
      </c>
      <c r="AI2705" s="15">
        <f t="shared" ca="1" si="8"/>
        <v>16.300185539353514</v>
      </c>
      <c r="AJ2705" s="15">
        <f t="shared" ca="1" si="9"/>
        <v>16.011786698581677</v>
      </c>
      <c r="AK2705" s="17">
        <f t="shared" ca="1" si="10"/>
        <v>-2.213747572656664E-2</v>
      </c>
      <c r="AL2705" s="17">
        <f t="shared" ca="1" si="11"/>
        <v>3.5804232055144596E-2</v>
      </c>
      <c r="AM2705" s="26">
        <f t="shared" ca="1" si="12"/>
        <v>1</v>
      </c>
      <c r="AN2705" s="26">
        <f t="shared" ca="1" si="13"/>
        <v>0</v>
      </c>
      <c r="AO2705" s="25">
        <f t="shared" si="20"/>
        <v>0</v>
      </c>
      <c r="AP2705" s="26">
        <f t="shared" si="21"/>
        <v>0</v>
      </c>
      <c r="AQ2705" s="25">
        <f t="shared" si="22"/>
        <v>1</v>
      </c>
      <c r="AR2705" s="26">
        <f t="shared" si="23"/>
        <v>0</v>
      </c>
      <c r="AU2705">
        <f t="shared" si="121"/>
        <v>14343.750680000001</v>
      </c>
      <c r="AY2705">
        <v>573.75</v>
      </c>
      <c r="AZ2705">
        <v>632.49999999999989</v>
      </c>
      <c r="BA2705">
        <f t="shared" si="107"/>
        <v>6324.9999999999991</v>
      </c>
      <c r="BL2705" s="90">
        <v>2.5299999999999998</v>
      </c>
      <c r="BM2705">
        <f t="shared" si="108"/>
        <v>25.299999999999997</v>
      </c>
    </row>
    <row r="2706" spans="1:65" x14ac:dyDescent="0.2">
      <c r="A2706" s="96">
        <v>41995</v>
      </c>
      <c r="B2706" s="99">
        <v>16.425000000000001</v>
      </c>
      <c r="C2706" s="100">
        <v>17.024999999999999</v>
      </c>
      <c r="D2706" s="31">
        <f t="shared" si="14"/>
        <v>494.54795913983997</v>
      </c>
      <c r="E2706" s="31">
        <f t="shared" si="15"/>
        <v>75.867277417860834</v>
      </c>
      <c r="F2706" s="16">
        <f t="shared" si="0"/>
        <v>570.41523655770084</v>
      </c>
      <c r="G2706" s="16">
        <f t="shared" si="1"/>
        <v>16.504802157329141</v>
      </c>
      <c r="H2706" s="17">
        <f t="shared" si="2"/>
        <v>3.5242290748898508E-2</v>
      </c>
      <c r="I2706" s="31">
        <v>15.25</v>
      </c>
      <c r="J2706" s="32">
        <f t="shared" si="16"/>
        <v>0.99248337419667321</v>
      </c>
      <c r="K2706" s="72">
        <f t="shared" ca="1" si="83"/>
        <v>115.94995705788241</v>
      </c>
      <c r="L2706" s="16">
        <v>113.959999</v>
      </c>
      <c r="M2706" s="21">
        <f t="shared" ca="1" si="84"/>
        <v>1.7461899573045964E-2</v>
      </c>
      <c r="N2706" s="72"/>
      <c r="O2706" s="56"/>
      <c r="P2706" s="21"/>
      <c r="Q2706" s="33">
        <f t="shared" si="17"/>
        <v>1.0075166258033268</v>
      </c>
      <c r="R2706" s="5">
        <f t="shared" ca="1" si="109"/>
        <v>35.069716228133281</v>
      </c>
      <c r="S2706" s="16">
        <v>34.909999999999997</v>
      </c>
      <c r="T2706" s="75">
        <f t="shared" ca="1" si="110"/>
        <v>4.5750853088881195E-3</v>
      </c>
      <c r="U2706" s="5">
        <f t="shared" ca="1" si="122"/>
        <v>66.678441836164552</v>
      </c>
      <c r="V2706" s="85">
        <v>68.5</v>
      </c>
      <c r="W2706" s="36">
        <f t="shared" ca="1" si="123"/>
        <v>-2.659208998299924E-2</v>
      </c>
      <c r="X2706" s="32">
        <f t="shared" si="18"/>
        <v>0.9849667483933463</v>
      </c>
      <c r="Y2706" s="72">
        <f t="shared" ca="1" si="124"/>
        <v>2766.1401106825206</v>
      </c>
      <c r="Z2706" s="90">
        <v>2587.5001229999998</v>
      </c>
      <c r="AA2706" s="89">
        <f t="shared" ca="1" si="125"/>
        <v>6.9039605484308916E-2</v>
      </c>
      <c r="AB2706" s="72"/>
      <c r="AC2706" s="90"/>
      <c r="AD2706" s="36"/>
      <c r="AE2706">
        <f t="shared" si="164"/>
        <v>19</v>
      </c>
      <c r="AH2706" s="25" t="str">
        <f t="shared" ca="1" si="7"/>
        <v>-</v>
      </c>
      <c r="AI2706" s="15">
        <f t="shared" ca="1" si="8"/>
        <v>16.362543155998129</v>
      </c>
      <c r="AJ2706" s="15">
        <f t="shared" ca="1" si="9"/>
        <v>15.992391629248237</v>
      </c>
      <c r="AK2706" s="17">
        <f t="shared" ca="1" si="10"/>
        <v>-1.2347311515588303E-2</v>
      </c>
      <c r="AL2706" s="17">
        <f t="shared" ca="1" si="11"/>
        <v>3.3696530399364544E-2</v>
      </c>
      <c r="AM2706" s="26">
        <f t="shared" ca="1" si="12"/>
        <v>1</v>
      </c>
      <c r="AN2706" s="26">
        <f t="shared" ca="1" si="13"/>
        <v>0</v>
      </c>
      <c r="AO2706" s="25">
        <f t="shared" si="20"/>
        <v>0</v>
      </c>
      <c r="AP2706" s="26">
        <f t="shared" si="21"/>
        <v>0</v>
      </c>
      <c r="AQ2706" s="25">
        <f t="shared" si="22"/>
        <v>1</v>
      </c>
      <c r="AR2706" s="26">
        <f t="shared" si="23"/>
        <v>0</v>
      </c>
      <c r="AU2706">
        <f t="shared" si="121"/>
        <v>12937.500614999999</v>
      </c>
      <c r="AY2706">
        <v>517.5</v>
      </c>
      <c r="AZ2706">
        <v>577.5</v>
      </c>
      <c r="BA2706">
        <f t="shared" si="107"/>
        <v>5775</v>
      </c>
      <c r="BL2706" s="90">
        <v>2.31</v>
      </c>
      <c r="BM2706">
        <f t="shared" si="108"/>
        <v>23.1</v>
      </c>
    </row>
    <row r="2707" spans="1:65" x14ac:dyDescent="0.2">
      <c r="A2707" s="96">
        <v>41996</v>
      </c>
      <c r="B2707" s="101">
        <v>15.925000000000001</v>
      </c>
      <c r="C2707" s="102">
        <v>16.725000000000001</v>
      </c>
      <c r="D2707" s="31">
        <f t="shared" si="14"/>
        <v>468.51911918511155</v>
      </c>
      <c r="E2707" s="31">
        <f t="shared" si="15"/>
        <v>100.97880142704817</v>
      </c>
      <c r="F2707" s="31">
        <f t="shared" si="0"/>
        <v>569.49792061215976</v>
      </c>
      <c r="G2707" s="31">
        <f t="shared" si="1"/>
        <v>16.066849580512606</v>
      </c>
      <c r="H2707" s="55">
        <f t="shared" si="2"/>
        <v>4.7832585949177941E-2</v>
      </c>
      <c r="I2707" s="31">
        <v>14.8</v>
      </c>
      <c r="J2707" s="67">
        <f t="shared" si="16"/>
        <v>0.97189965974043901</v>
      </c>
      <c r="K2707" s="72">
        <f t="shared" ca="1" si="83"/>
        <v>112.68712959570341</v>
      </c>
      <c r="L2707" s="31">
        <v>114.040001</v>
      </c>
      <c r="M2707" s="21">
        <f t="shared" ca="1" si="84"/>
        <v>-1.1863130414183291E-2</v>
      </c>
      <c r="N2707" s="72"/>
      <c r="O2707" s="56"/>
      <c r="P2707" s="21"/>
      <c r="Q2707" s="69">
        <f t="shared" si="17"/>
        <v>1.028100340259561</v>
      </c>
      <c r="R2707" s="5">
        <f t="shared" ca="1" si="109"/>
        <v>36.053685175272037</v>
      </c>
      <c r="S2707" s="31">
        <v>34.880001</v>
      </c>
      <c r="T2707" s="89">
        <f t="shared" ca="1" si="110"/>
        <v>3.3649201307994134E-2</v>
      </c>
      <c r="U2707" s="5">
        <f t="shared" ca="1" si="122"/>
        <v>68.549781827905178</v>
      </c>
      <c r="V2707" s="98">
        <v>68.37</v>
      </c>
      <c r="W2707" s="87">
        <f t="shared" ca="1" si="123"/>
        <v>2.6295426050193644E-3</v>
      </c>
      <c r="X2707" s="67">
        <f t="shared" si="18"/>
        <v>0.94379931948087803</v>
      </c>
      <c r="Y2707" s="72">
        <f t="shared" ca="1" si="124"/>
        <v>2610.5093369527922</v>
      </c>
      <c r="Z2707" s="90">
        <v>2602.5001240000001</v>
      </c>
      <c r="AA2707" s="89">
        <f t="shared" ca="1" si="125"/>
        <v>3.0775072319620149E-3</v>
      </c>
      <c r="AB2707" s="72"/>
      <c r="AC2707" s="90"/>
      <c r="AD2707" s="87"/>
      <c r="AE2707" s="1">
        <f t="shared" si="164"/>
        <v>18</v>
      </c>
      <c r="AH2707" s="25" t="str">
        <f t="shared" ca="1" si="7"/>
        <v>-</v>
      </c>
      <c r="AI2707" s="15">
        <f t="shared" ca="1" si="8"/>
        <v>16.410466215612729</v>
      </c>
      <c r="AJ2707" s="15">
        <f t="shared" ca="1" si="9"/>
        <v>15.970607168683966</v>
      </c>
      <c r="AK2707" s="17">
        <f t="shared" ca="1" si="10"/>
        <v>3.1803416981635948E-3</v>
      </c>
      <c r="AL2707" s="17">
        <f t="shared" ca="1" si="11"/>
        <v>3.2744625579746729E-2</v>
      </c>
      <c r="AM2707" s="26">
        <f t="shared" ca="1" si="12"/>
        <v>1</v>
      </c>
      <c r="AN2707" s="26">
        <f t="shared" ca="1" si="13"/>
        <v>0</v>
      </c>
      <c r="AO2707" s="25">
        <f t="shared" si="20"/>
        <v>0</v>
      </c>
      <c r="AP2707" s="26">
        <f t="shared" si="21"/>
        <v>0</v>
      </c>
      <c r="AQ2707" s="25">
        <f t="shared" si="22"/>
        <v>1</v>
      </c>
      <c r="AR2707" s="26">
        <f t="shared" si="23"/>
        <v>0</v>
      </c>
      <c r="AU2707">
        <f t="shared" si="121"/>
        <v>13012.500620000001</v>
      </c>
      <c r="AY2707">
        <v>520.5</v>
      </c>
      <c r="AZ2707">
        <v>577.5</v>
      </c>
      <c r="BA2707">
        <f t="shared" si="107"/>
        <v>5775</v>
      </c>
      <c r="BL2707" s="90">
        <v>2.31</v>
      </c>
      <c r="BM2707">
        <f t="shared" si="108"/>
        <v>23.1</v>
      </c>
    </row>
    <row r="2708" spans="1:65" x14ac:dyDescent="0.2">
      <c r="A2708" s="96">
        <v>41997</v>
      </c>
      <c r="B2708" s="99">
        <v>16.225000000000001</v>
      </c>
      <c r="C2708" s="100">
        <v>16.925000000000001</v>
      </c>
      <c r="D2708" s="31">
        <f t="shared" si="14"/>
        <v>442.49027923038312</v>
      </c>
      <c r="E2708" s="31">
        <f t="shared" si="15"/>
        <v>125.76261465748465</v>
      </c>
      <c r="F2708" s="16">
        <f t="shared" si="0"/>
        <v>568.2528938878678</v>
      </c>
      <c r="G2708" s="16">
        <f t="shared" si="1"/>
        <v>16.379920161792629</v>
      </c>
      <c r="H2708" s="17">
        <f t="shared" si="2"/>
        <v>4.1358936484490405E-2</v>
      </c>
      <c r="I2708" s="16">
        <v>14.37</v>
      </c>
      <c r="J2708" s="32">
        <f t="shared" si="16"/>
        <v>1.0172567170311866</v>
      </c>
      <c r="K2708" s="72">
        <f t="shared" ca="1" si="83"/>
        <v>114.62706619786967</v>
      </c>
      <c r="L2708" s="16">
        <v>113.239998</v>
      </c>
      <c r="M2708" s="21">
        <f t="shared" ca="1" si="84"/>
        <v>1.2248924605859376E-2</v>
      </c>
      <c r="N2708" s="72"/>
      <c r="O2708" s="56"/>
      <c r="P2708" s="21"/>
      <c r="Q2708" s="33">
        <f t="shared" si="17"/>
        <v>0.98274328296881341</v>
      </c>
      <c r="R2708" s="5">
        <f t="shared" ca="1" si="109"/>
        <v>35.430040901875401</v>
      </c>
      <c r="S2708" s="16">
        <v>35.110000999999997</v>
      </c>
      <c r="T2708" s="75">
        <f t="shared" ca="1" si="110"/>
        <v>9.1153486972388332E-3</v>
      </c>
      <c r="U2708" s="5">
        <f t="shared" ca="1" si="122"/>
        <v>67.364531307472902</v>
      </c>
      <c r="V2708" s="76">
        <v>68.88</v>
      </c>
      <c r="W2708" s="36">
        <f t="shared" ca="1" si="123"/>
        <v>-2.2001577998360829E-2</v>
      </c>
      <c r="X2708" s="32">
        <f t="shared" si="18"/>
        <v>1.0345134340623732</v>
      </c>
      <c r="Y2708" s="72">
        <f t="shared" ca="1" si="124"/>
        <v>2700.4292434247964</v>
      </c>
      <c r="Z2708" s="90">
        <v>2551.250121</v>
      </c>
      <c r="AA2708" s="89">
        <f t="shared" ca="1" si="125"/>
        <v>5.8472950651472531E-2</v>
      </c>
      <c r="AB2708" s="72"/>
      <c r="AC2708" s="90"/>
      <c r="AD2708" s="36"/>
      <c r="AE2708">
        <f t="shared" si="164"/>
        <v>17</v>
      </c>
      <c r="AH2708" s="25">
        <f t="shared" ca="1" si="7"/>
        <v>1</v>
      </c>
      <c r="AI2708" s="15">
        <f t="shared" ca="1" si="8"/>
        <v>16.488303610586861</v>
      </c>
      <c r="AJ2708" s="15">
        <f t="shared" ca="1" si="9"/>
        <v>15.957068315169908</v>
      </c>
      <c r="AK2708" s="17">
        <f t="shared" ca="1" si="10"/>
        <v>3.494911966945926E-2</v>
      </c>
      <c r="AL2708" s="17">
        <f t="shared" ca="1" si="11"/>
        <v>3.0104478724175286E-2</v>
      </c>
      <c r="AM2708" s="26">
        <f t="shared" ca="1" si="12"/>
        <v>1</v>
      </c>
      <c r="AN2708" s="26">
        <f t="shared" ca="1" si="13"/>
        <v>1</v>
      </c>
      <c r="AO2708" s="25">
        <f t="shared" si="20"/>
        <v>0</v>
      </c>
      <c r="AP2708" s="26">
        <f t="shared" si="21"/>
        <v>0</v>
      </c>
      <c r="AQ2708" s="25">
        <f t="shared" si="22"/>
        <v>1</v>
      </c>
      <c r="AR2708" s="26">
        <f t="shared" si="23"/>
        <v>0</v>
      </c>
      <c r="AU2708">
        <f t="shared" si="121"/>
        <v>12756.250605000001</v>
      </c>
      <c r="AY2708">
        <v>510.25</v>
      </c>
      <c r="AZ2708">
        <v>572.5</v>
      </c>
      <c r="BA2708">
        <f t="shared" si="107"/>
        <v>5725</v>
      </c>
      <c r="BL2708" s="90">
        <v>2.29</v>
      </c>
      <c r="BM2708">
        <f t="shared" si="108"/>
        <v>22.9</v>
      </c>
    </row>
    <row r="2709" spans="1:65" x14ac:dyDescent="0.2">
      <c r="A2709" s="96">
        <v>41999</v>
      </c>
      <c r="B2709" s="99">
        <v>15.824999999999999</v>
      </c>
      <c r="C2709" s="100">
        <v>16.524999999999999</v>
      </c>
      <c r="D2709" s="31">
        <f t="shared" si="14"/>
        <v>416.4614392756547</v>
      </c>
      <c r="E2709" s="31">
        <f t="shared" si="15"/>
        <v>150.71492947376049</v>
      </c>
      <c r="F2709" s="16">
        <f t="shared" si="0"/>
        <v>567.17636874941513</v>
      </c>
      <c r="G2709" s="16">
        <f t="shared" si="1"/>
        <v>16.011009954653531</v>
      </c>
      <c r="H2709" s="17">
        <f t="shared" si="2"/>
        <v>4.2360060514372133E-2</v>
      </c>
      <c r="I2709" s="16">
        <v>14.5</v>
      </c>
      <c r="J2709" s="32">
        <f t="shared" si="16"/>
        <v>0.97562611922695375</v>
      </c>
      <c r="K2709" s="72">
        <f t="shared" ca="1" si="83"/>
        <v>111.82860053916399</v>
      </c>
      <c r="L2709" s="16">
        <v>114.360001</v>
      </c>
      <c r="M2709" s="21">
        <f t="shared" ca="1" si="84"/>
        <v>-2.2135365850827607E-2</v>
      </c>
      <c r="N2709" s="72"/>
      <c r="O2709" s="56"/>
      <c r="P2709" s="21"/>
      <c r="Q2709" s="33">
        <f t="shared" si="17"/>
        <v>1.0243738807730463</v>
      </c>
      <c r="R2709" s="5">
        <f t="shared" ca="1" si="109"/>
        <v>36.292096550605727</v>
      </c>
      <c r="S2709" s="16">
        <v>34.740001999999997</v>
      </c>
      <c r="T2709" s="75">
        <f t="shared" ca="1" si="110"/>
        <v>4.467744563186065E-2</v>
      </c>
      <c r="U2709" s="5">
        <f t="shared" ca="1" si="122"/>
        <v>69.004103895615074</v>
      </c>
      <c r="V2709" s="76">
        <v>68.22</v>
      </c>
      <c r="W2709" s="36">
        <f t="shared" ca="1" si="123"/>
        <v>1.1493753966799698E-2</v>
      </c>
      <c r="X2709" s="32">
        <f t="shared" si="18"/>
        <v>0.95125223845390761</v>
      </c>
      <c r="Y2709" s="72">
        <f t="shared" ca="1" si="124"/>
        <v>2568.6203025260147</v>
      </c>
      <c r="Z2709" s="90">
        <v>2608.7501240000001</v>
      </c>
      <c r="AA2709" s="89">
        <f t="shared" ca="1" si="125"/>
        <v>-1.5382777025978371E-2</v>
      </c>
      <c r="AB2709" s="72"/>
      <c r="AC2709" s="90"/>
      <c r="AD2709" s="36"/>
      <c r="AE2709">
        <f t="shared" si="164"/>
        <v>16</v>
      </c>
      <c r="AH2709" s="25">
        <f t="shared" ca="1" si="7"/>
        <v>1</v>
      </c>
      <c r="AI2709" s="15">
        <f t="shared" ca="1" si="8"/>
        <v>16.549787910601573</v>
      </c>
      <c r="AJ2709" s="15">
        <f t="shared" ca="1" si="9"/>
        <v>15.963677760055035</v>
      </c>
      <c r="AK2709" s="17">
        <f t="shared" ca="1" si="10"/>
        <v>3.7417761527456073E-2</v>
      </c>
      <c r="AL2709" s="17">
        <f t="shared" ca="1" si="11"/>
        <v>2.71609281932245E-2</v>
      </c>
      <c r="AM2709" s="26">
        <f t="shared" ca="1" si="12"/>
        <v>1</v>
      </c>
      <c r="AN2709" s="26">
        <f t="shared" ca="1" si="13"/>
        <v>1</v>
      </c>
      <c r="AO2709" s="25">
        <f t="shared" si="20"/>
        <v>0</v>
      </c>
      <c r="AP2709" s="26">
        <f t="shared" si="21"/>
        <v>0</v>
      </c>
      <c r="AQ2709" s="25">
        <f t="shared" si="22"/>
        <v>1</v>
      </c>
      <c r="AR2709" s="26">
        <f t="shared" si="23"/>
        <v>0</v>
      </c>
      <c r="AU2709">
        <f t="shared" si="121"/>
        <v>13043.750620000001</v>
      </c>
      <c r="AY2709">
        <v>521.75</v>
      </c>
      <c r="AZ2709">
        <v>582.5</v>
      </c>
      <c r="BA2709">
        <f t="shared" si="107"/>
        <v>5825</v>
      </c>
      <c r="BL2709" s="90">
        <v>2.33</v>
      </c>
      <c r="BM2709">
        <f t="shared" si="108"/>
        <v>23.3</v>
      </c>
    </row>
    <row r="2710" spans="1:65" x14ac:dyDescent="0.2">
      <c r="A2710" s="96">
        <v>42002</v>
      </c>
      <c r="B2710" s="99">
        <v>16.074999999999999</v>
      </c>
      <c r="C2710" s="100">
        <v>16.725000000000001</v>
      </c>
      <c r="D2710" s="31">
        <f t="shared" si="14"/>
        <v>390.43259932092627</v>
      </c>
      <c r="E2710" s="31">
        <f t="shared" si="15"/>
        <v>175.64118619288772</v>
      </c>
      <c r="F2710" s="16">
        <f t="shared" si="0"/>
        <v>566.07378551381396</v>
      </c>
      <c r="G2710" s="16">
        <f t="shared" si="1"/>
        <v>16.276681784154253</v>
      </c>
      <c r="H2710" s="17">
        <f t="shared" si="2"/>
        <v>3.8863976083707175E-2</v>
      </c>
      <c r="I2710" s="16">
        <v>15.06</v>
      </c>
      <c r="J2710" s="32">
        <f t="shared" si="16"/>
        <v>1.0146168280203778</v>
      </c>
      <c r="K2710" s="72">
        <f t="shared" ca="1" si="83"/>
        <v>113.45855429451206</v>
      </c>
      <c r="L2710" s="16">
        <v>114.040001</v>
      </c>
      <c r="M2710" s="21">
        <f t="shared" ca="1" si="84"/>
        <v>-5.0986206628317078E-3</v>
      </c>
      <c r="N2710" s="72"/>
      <c r="O2710" s="56"/>
      <c r="P2710" s="21"/>
      <c r="Q2710" s="33">
        <f t="shared" si="17"/>
        <v>0.98538317197962233</v>
      </c>
      <c r="R2710" s="5">
        <f t="shared" ca="1" si="109"/>
        <v>35.760131434720762</v>
      </c>
      <c r="S2710" s="16">
        <v>34.799999</v>
      </c>
      <c r="T2710" s="75">
        <f t="shared" ca="1" si="110"/>
        <v>2.7590013284792402E-2</v>
      </c>
      <c r="U2710" s="5">
        <f t="shared" ca="1" si="122"/>
        <v>67.993154921455414</v>
      </c>
      <c r="V2710" s="76">
        <v>68.33</v>
      </c>
      <c r="W2710" s="36">
        <f t="shared" ca="1" si="123"/>
        <v>-4.9296806460498235E-3</v>
      </c>
      <c r="X2710" s="32">
        <f t="shared" si="18"/>
        <v>1.0292336560407553</v>
      </c>
      <c r="Y2710" s="72">
        <f t="shared" ca="1" si="124"/>
        <v>2643.5364740888986</v>
      </c>
      <c r="Z2710" s="90">
        <v>2577.5001219999999</v>
      </c>
      <c r="AA2710" s="89">
        <f t="shared" ca="1" si="125"/>
        <v>2.5620309976031357E-2</v>
      </c>
      <c r="AB2710" s="72"/>
      <c r="AC2710" s="90"/>
      <c r="AD2710" s="36"/>
      <c r="AE2710">
        <f t="shared" si="164"/>
        <v>15</v>
      </c>
      <c r="AH2710" s="25">
        <f t="shared" ca="1" si="7"/>
        <v>1</v>
      </c>
      <c r="AI2710" s="15">
        <f t="shared" ca="1" si="8"/>
        <v>16.631429192693069</v>
      </c>
      <c r="AJ2710" s="15">
        <f t="shared" ca="1" si="9"/>
        <v>15.963109023083186</v>
      </c>
      <c r="AK2710" s="17">
        <f t="shared" ca="1" si="10"/>
        <v>4.0107212086861799E-2</v>
      </c>
      <c r="AL2710" s="17">
        <f t="shared" ca="1" si="11"/>
        <v>2.3521965533407657E-2</v>
      </c>
      <c r="AM2710" s="26">
        <f t="shared" ca="1" si="12"/>
        <v>1</v>
      </c>
      <c r="AN2710" s="26">
        <f t="shared" ca="1" si="13"/>
        <v>1</v>
      </c>
      <c r="AO2710" s="25">
        <f t="shared" si="20"/>
        <v>0</v>
      </c>
      <c r="AP2710" s="26">
        <f t="shared" si="21"/>
        <v>0</v>
      </c>
      <c r="AQ2710" s="25">
        <f t="shared" si="22"/>
        <v>1</v>
      </c>
      <c r="AR2710" s="26">
        <f t="shared" si="23"/>
        <v>0</v>
      </c>
      <c r="AU2710">
        <f t="shared" si="121"/>
        <v>12887.500609999999</v>
      </c>
      <c r="AY2710">
        <v>515.5</v>
      </c>
      <c r="AZ2710">
        <v>575</v>
      </c>
      <c r="BA2710">
        <f t="shared" si="107"/>
        <v>5750</v>
      </c>
      <c r="BL2710" s="90">
        <v>2.2999999999999998</v>
      </c>
      <c r="BM2710">
        <f t="shared" si="108"/>
        <v>23</v>
      </c>
    </row>
    <row r="2711" spans="1:65" x14ac:dyDescent="0.2">
      <c r="A2711" s="96">
        <v>42003</v>
      </c>
      <c r="B2711" s="99">
        <v>16.425000000000001</v>
      </c>
      <c r="C2711" s="100">
        <v>17.024999999999999</v>
      </c>
      <c r="D2711" s="31">
        <f t="shared" si="14"/>
        <v>364.40375936619785</v>
      </c>
      <c r="E2711" s="31">
        <f t="shared" si="15"/>
        <v>200.65844193412892</v>
      </c>
      <c r="F2711" s="16">
        <f t="shared" si="0"/>
        <v>565.06220130032671</v>
      </c>
      <c r="G2711" s="16">
        <f t="shared" si="1"/>
        <v>16.638065154390834</v>
      </c>
      <c r="H2711" s="17">
        <f t="shared" si="2"/>
        <v>3.5242290748898508E-2</v>
      </c>
      <c r="I2711" s="16">
        <v>15.92</v>
      </c>
      <c r="J2711" s="32">
        <f t="shared" si="16"/>
        <v>1.0203758264576395</v>
      </c>
      <c r="K2711" s="72">
        <f t="shared" ca="1" si="83"/>
        <v>115.7656463811032</v>
      </c>
      <c r="L2711" s="16">
        <v>116.800003</v>
      </c>
      <c r="M2711" s="21">
        <f t="shared" ca="1" si="84"/>
        <v>-8.8557927425464908E-3</v>
      </c>
      <c r="N2711" s="72"/>
      <c r="O2711" s="56"/>
      <c r="P2711" s="21"/>
      <c r="Q2711" s="33">
        <f t="shared" si="17"/>
        <v>0.97962417354236053</v>
      </c>
      <c r="R2711" s="5">
        <f t="shared" ca="1" si="109"/>
        <v>35.030029836738137</v>
      </c>
      <c r="S2711" s="16">
        <v>33.959999000000003</v>
      </c>
      <c r="T2711" s="75">
        <f t="shared" ca="1" si="110"/>
        <v>3.1508565024932239E-2</v>
      </c>
      <c r="U2711" s="5">
        <f t="shared" ca="1" si="122"/>
        <v>66.6054578516883</v>
      </c>
      <c r="V2711" s="76">
        <v>66.63</v>
      </c>
      <c r="W2711" s="36">
        <f t="shared" ca="1" si="123"/>
        <v>-3.6833480882028603E-4</v>
      </c>
      <c r="X2711" s="32">
        <f t="shared" si="18"/>
        <v>1.0407516529152789</v>
      </c>
      <c r="Y2711" s="72">
        <f t="shared" ca="1" si="124"/>
        <v>2751.0838855917564</v>
      </c>
      <c r="Z2711" s="90">
        <v>2712.500129</v>
      </c>
      <c r="AA2711" s="89">
        <f t="shared" ca="1" si="125"/>
        <v>1.4224425716794631E-2</v>
      </c>
      <c r="AB2711" s="72"/>
      <c r="AC2711" s="90"/>
      <c r="AD2711" s="36"/>
      <c r="AE2711">
        <f t="shared" si="164"/>
        <v>14</v>
      </c>
      <c r="AH2711" s="25">
        <f t="shared" ca="1" si="7"/>
        <v>1</v>
      </c>
      <c r="AI2711" s="15">
        <f t="shared" ca="1" si="8"/>
        <v>16.700865421594646</v>
      </c>
      <c r="AJ2711" s="15">
        <f t="shared" ca="1" si="9"/>
        <v>15.973916737927544</v>
      </c>
      <c r="AK2711" s="17">
        <f t="shared" ca="1" si="10"/>
        <v>4.0150023421590776E-2</v>
      </c>
      <c r="AL2711" s="17">
        <f t="shared" ca="1" si="11"/>
        <v>1.8599201539090032E-2</v>
      </c>
      <c r="AM2711" s="26">
        <f t="shared" ca="1" si="12"/>
        <v>1</v>
      </c>
      <c r="AN2711" s="26">
        <f t="shared" ca="1" si="13"/>
        <v>1</v>
      </c>
      <c r="AO2711" s="25">
        <f t="shared" si="20"/>
        <v>0</v>
      </c>
      <c r="AP2711" s="26">
        <f t="shared" si="21"/>
        <v>0</v>
      </c>
      <c r="AQ2711" s="25">
        <f t="shared" si="22"/>
        <v>1</v>
      </c>
      <c r="AR2711" s="26">
        <f t="shared" si="23"/>
        <v>0</v>
      </c>
      <c r="AU2711">
        <f t="shared" si="121"/>
        <v>13562.500645</v>
      </c>
      <c r="AY2711">
        <v>542.5</v>
      </c>
      <c r="AZ2711">
        <v>602.5</v>
      </c>
      <c r="BA2711">
        <f t="shared" si="107"/>
        <v>6025</v>
      </c>
      <c r="BL2711" s="90">
        <v>2.41</v>
      </c>
      <c r="BM2711">
        <f t="shared" si="108"/>
        <v>24.1</v>
      </c>
    </row>
    <row r="2712" spans="1:65" x14ac:dyDescent="0.2">
      <c r="A2712" s="96">
        <v>42004</v>
      </c>
      <c r="B2712" s="101">
        <v>18.024999999999999</v>
      </c>
      <c r="C2712" s="102">
        <v>18.225000000000001</v>
      </c>
      <c r="D2712" s="31">
        <f t="shared" si="14"/>
        <v>338.37491941146942</v>
      </c>
      <c r="E2712" s="31">
        <f t="shared" si="15"/>
        <v>225.76996594331624</v>
      </c>
      <c r="F2712" s="31">
        <f t="shared" si="0"/>
        <v>564.14488535478563</v>
      </c>
      <c r="G2712" s="31">
        <f t="shared" si="1"/>
        <v>18.105039710295816</v>
      </c>
      <c r="H2712" s="55">
        <f t="shared" si="2"/>
        <v>1.0973936899863035E-2</v>
      </c>
      <c r="I2712" s="31">
        <v>19.2</v>
      </c>
      <c r="J2712" s="67">
        <f t="shared" si="16"/>
        <v>1.0864032574924467</v>
      </c>
      <c r="K2712" s="72">
        <f t="shared" ca="1" si="83"/>
        <v>125.76304801765184</v>
      </c>
      <c r="L2712" s="31">
        <v>126.040001</v>
      </c>
      <c r="M2712" s="21">
        <f t="shared" ca="1" si="84"/>
        <v>-2.1973419561315565E-3</v>
      </c>
      <c r="N2712" s="72"/>
      <c r="O2712" s="56"/>
      <c r="P2712" s="21"/>
      <c r="Q2712" s="69">
        <f t="shared" si="17"/>
        <v>0.91359674250755318</v>
      </c>
      <c r="R2712" s="5">
        <f t="shared" ca="1" si="109"/>
        <v>32.001987932518411</v>
      </c>
      <c r="S2712" s="31">
        <v>31.139999</v>
      </c>
      <c r="T2712" s="89">
        <f t="shared" ca="1" si="110"/>
        <v>2.768108414256568E-2</v>
      </c>
      <c r="U2712" s="5">
        <f t="shared" ca="1" si="122"/>
        <v>60.848446082286841</v>
      </c>
      <c r="V2712" s="98">
        <v>61.16</v>
      </c>
      <c r="W2712" s="87">
        <f t="shared" ca="1" si="123"/>
        <v>-5.0940797533217006E-3</v>
      </c>
      <c r="X2712" s="67">
        <f t="shared" si="18"/>
        <v>1.1728065149848936</v>
      </c>
      <c r="Y2712" s="72">
        <f t="shared" ca="1" si="124"/>
        <v>3226.2767589451637</v>
      </c>
      <c r="Z2712" s="90">
        <v>3143.750149</v>
      </c>
      <c r="AA2712" s="89">
        <f t="shared" ca="1" si="125"/>
        <v>2.6251007883503319E-2</v>
      </c>
      <c r="AB2712" s="72"/>
      <c r="AC2712" s="90"/>
      <c r="AD2712" s="87"/>
      <c r="AE2712" s="1">
        <f t="shared" si="164"/>
        <v>13</v>
      </c>
      <c r="AH2712" s="25">
        <f t="shared" ca="1" si="7"/>
        <v>1</v>
      </c>
      <c r="AI2712" s="15">
        <f t="shared" ca="1" si="8"/>
        <v>16.802585185232608</v>
      </c>
      <c r="AJ2712" s="15">
        <f t="shared" ca="1" si="9"/>
        <v>16.028006829508815</v>
      </c>
      <c r="AK2712" s="17">
        <f t="shared" ca="1" si="10"/>
        <v>3.6105297780084866E-2</v>
      </c>
      <c r="AL2712" s="17">
        <f t="shared" ca="1" si="11"/>
        <v>1.3673617486972343E-2</v>
      </c>
      <c r="AM2712" s="26">
        <f t="shared" ca="1" si="12"/>
        <v>1</v>
      </c>
      <c r="AN2712" s="26">
        <f t="shared" ca="1" si="13"/>
        <v>1</v>
      </c>
      <c r="AO2712" s="25">
        <f t="shared" si="20"/>
        <v>0</v>
      </c>
      <c r="AP2712" s="26">
        <f t="shared" si="21"/>
        <v>0</v>
      </c>
      <c r="AQ2712" s="25">
        <f t="shared" si="22"/>
        <v>1</v>
      </c>
      <c r="AR2712" s="26">
        <f t="shared" si="23"/>
        <v>0</v>
      </c>
      <c r="AU2712">
        <f t="shared" si="121"/>
        <v>15718.750744999999</v>
      </c>
      <c r="AY2712">
        <v>628.75</v>
      </c>
      <c r="AZ2712">
        <v>690</v>
      </c>
      <c r="BA2712">
        <f t="shared" si="107"/>
        <v>6900</v>
      </c>
      <c r="BL2712" s="90">
        <v>2.76</v>
      </c>
      <c r="BM2712">
        <f t="shared" si="108"/>
        <v>27.599999999999998</v>
      </c>
    </row>
    <row r="2713" spans="1:65" x14ac:dyDescent="0.2">
      <c r="A2713" s="96">
        <v>42006</v>
      </c>
      <c r="B2713" s="101">
        <v>17.824999999999999</v>
      </c>
      <c r="C2713" s="102">
        <v>18.225000000000001</v>
      </c>
      <c r="D2713" s="31">
        <f t="shared" si="14"/>
        <v>312.34607945674099</v>
      </c>
      <c r="E2713" s="31">
        <f t="shared" si="15"/>
        <v>251.51316705080484</v>
      </c>
      <c r="F2713" s="31">
        <f t="shared" si="0"/>
        <v>563.85924650754578</v>
      </c>
      <c r="G2713" s="31">
        <f t="shared" si="1"/>
        <v>18.003422660342022</v>
      </c>
      <c r="H2713" s="55">
        <f t="shared" si="2"/>
        <v>2.1947873799725737E-2</v>
      </c>
      <c r="I2713" s="1">
        <v>17.79</v>
      </c>
      <c r="J2713" s="67">
        <f t="shared" si="16"/>
        <v>0.993883881124625</v>
      </c>
      <c r="K2713" s="72">
        <f t="shared" ca="1" si="83"/>
        <v>124.98877051637822</v>
      </c>
      <c r="L2713" s="31">
        <v>123.959999</v>
      </c>
      <c r="M2713" s="21">
        <f t="shared" ca="1" si="84"/>
        <v>8.2992217221478683E-3</v>
      </c>
      <c r="N2713" s="72"/>
      <c r="O2713" s="56"/>
      <c r="P2713" s="21"/>
      <c r="Q2713" s="69">
        <f t="shared" si="17"/>
        <v>1.0061161188753749</v>
      </c>
      <c r="R2713" s="5">
        <f t="shared" ca="1" si="109"/>
        <v>32.196374580464614</v>
      </c>
      <c r="S2713" s="31">
        <v>31.690000999999999</v>
      </c>
      <c r="T2713" s="89">
        <f t="shared" ca="1" si="110"/>
        <v>1.5978970163636631E-2</v>
      </c>
      <c r="U2713" s="5">
        <f t="shared" ca="1" si="122"/>
        <v>61.218506498055788</v>
      </c>
      <c r="V2713" s="98">
        <v>62.27</v>
      </c>
      <c r="W2713" s="87">
        <f t="shared" ca="1" si="123"/>
        <v>-1.6886036645964587E-2</v>
      </c>
      <c r="X2713" s="67">
        <f t="shared" si="18"/>
        <v>0.98776776224925</v>
      </c>
      <c r="Y2713" s="72">
        <f t="shared" ca="1" si="124"/>
        <v>3186.6024404961554</v>
      </c>
      <c r="Z2713" s="90">
        <v>3041.2501440000001</v>
      </c>
      <c r="AA2713" s="89">
        <f t="shared" ca="1" si="125"/>
        <v>4.7793601188286634E-2</v>
      </c>
      <c r="AB2713" s="72"/>
      <c r="AC2713" s="90"/>
      <c r="AD2713" s="87"/>
      <c r="AE2713" s="1">
        <f t="shared" si="164"/>
        <v>12</v>
      </c>
      <c r="AH2713" s="25">
        <f t="shared" ca="1" si="7"/>
        <v>1</v>
      </c>
      <c r="AI2713" s="15">
        <f t="shared" ca="1" si="8"/>
        <v>16.956348660997069</v>
      </c>
      <c r="AJ2713" s="15">
        <f t="shared" ca="1" si="9"/>
        <v>16.07517106991596</v>
      </c>
      <c r="AK2713" s="17">
        <f t="shared" ca="1" si="10"/>
        <v>3.1791179088509501E-2</v>
      </c>
      <c r="AL2713" s="17">
        <f t="shared" ca="1" si="11"/>
        <v>1.0207898299145611E-2</v>
      </c>
      <c r="AM2713" s="26">
        <f t="shared" ca="1" si="12"/>
        <v>1</v>
      </c>
      <c r="AN2713" s="26">
        <f t="shared" ca="1" si="13"/>
        <v>1</v>
      </c>
      <c r="AO2713" s="25">
        <f t="shared" si="20"/>
        <v>0</v>
      </c>
      <c r="AP2713" s="26">
        <f t="shared" si="21"/>
        <v>0</v>
      </c>
      <c r="AQ2713" s="25">
        <f t="shared" si="22"/>
        <v>1</v>
      </c>
      <c r="AR2713" s="26">
        <f t="shared" si="23"/>
        <v>0</v>
      </c>
      <c r="AU2713">
        <f t="shared" si="121"/>
        <v>15206.25072</v>
      </c>
      <c r="AY2713">
        <v>608.25</v>
      </c>
      <c r="AZ2713">
        <v>665</v>
      </c>
      <c r="BA2713">
        <f t="shared" si="107"/>
        <v>6650</v>
      </c>
      <c r="BL2713" s="90">
        <v>2.66</v>
      </c>
      <c r="BM2713">
        <f t="shared" si="108"/>
        <v>26.6</v>
      </c>
    </row>
    <row r="2714" spans="1:65" x14ac:dyDescent="0.2">
      <c r="A2714" s="96">
        <v>42009</v>
      </c>
      <c r="B2714" s="99">
        <v>19.125</v>
      </c>
      <c r="C2714" s="100">
        <v>19.2</v>
      </c>
      <c r="D2714" s="31">
        <f t="shared" si="14"/>
        <v>286.31723950201257</v>
      </c>
      <c r="E2714" s="31">
        <f t="shared" si="15"/>
        <v>276.97072931105362</v>
      </c>
      <c r="F2714" s="16">
        <f t="shared" si="0"/>
        <v>563.28796881306619</v>
      </c>
      <c r="G2714" s="16">
        <f t="shared" si="1"/>
        <v>19.161877770959851</v>
      </c>
      <c r="H2714" s="17">
        <f t="shared" si="2"/>
        <v>3.90625E-3</v>
      </c>
      <c r="I2714" s="31">
        <v>19.920000000000002</v>
      </c>
      <c r="J2714" s="32">
        <f t="shared" si="16"/>
        <v>1.0632680324148904</v>
      </c>
      <c r="K2714" s="72">
        <f t="shared" ca="1" si="83"/>
        <v>132.89114617428206</v>
      </c>
      <c r="L2714" s="16">
        <v>132.83999600000001</v>
      </c>
      <c r="M2714" s="21">
        <f t="shared" ca="1" si="84"/>
        <v>3.8505100739420994E-4</v>
      </c>
      <c r="N2714" s="72"/>
      <c r="O2714" s="56"/>
      <c r="P2714" s="21"/>
      <c r="Q2714" s="33">
        <f t="shared" si="17"/>
        <v>0.93673196758510946</v>
      </c>
      <c r="R2714" s="5">
        <f t="shared" ca="1" si="109"/>
        <v>30.158116910039666</v>
      </c>
      <c r="S2714" s="16">
        <v>29.49</v>
      </c>
      <c r="T2714" s="75">
        <f t="shared" ca="1" si="110"/>
        <v>2.2655710750751713E-2</v>
      </c>
      <c r="U2714" s="5">
        <f t="shared" ca="1" si="122"/>
        <v>57.343368802253735</v>
      </c>
      <c r="V2714" s="76">
        <v>57.96</v>
      </c>
      <c r="W2714" s="36">
        <f t="shared" ca="1" si="123"/>
        <v>-1.0638909553938328E-2</v>
      </c>
      <c r="X2714" s="32">
        <f t="shared" si="18"/>
        <v>1.1265360648297811</v>
      </c>
      <c r="Y2714" s="72">
        <f t="shared" ca="1" si="124"/>
        <v>3589.5863160338763</v>
      </c>
      <c r="Z2714" s="90">
        <v>3478.7501649999999</v>
      </c>
      <c r="AA2714" s="89">
        <f t="shared" ca="1" si="125"/>
        <v>3.1860911470161977E-2</v>
      </c>
      <c r="AB2714" s="72"/>
      <c r="AC2714" s="90"/>
      <c r="AD2714" s="36"/>
      <c r="AE2714">
        <f t="shared" si="164"/>
        <v>11</v>
      </c>
      <c r="AH2714" s="25">
        <f t="shared" ca="1" si="7"/>
        <v>1</v>
      </c>
      <c r="AI2714" s="15">
        <f t="shared" ca="1" si="8"/>
        <v>17.159904632006608</v>
      </c>
      <c r="AJ2714" s="15">
        <f t="shared" ca="1" si="9"/>
        <v>16.151572584315378</v>
      </c>
      <c r="AK2714" s="17">
        <f t="shared" ca="1" si="10"/>
        <v>2.5549064674427763E-2</v>
      </c>
      <c r="AL2714" s="17">
        <f t="shared" ca="1" si="11"/>
        <v>9.2196445579484226E-3</v>
      </c>
      <c r="AM2714" s="26">
        <f t="shared" ca="1" si="12"/>
        <v>1</v>
      </c>
      <c r="AN2714" s="26">
        <f t="shared" ca="1" si="13"/>
        <v>1</v>
      </c>
      <c r="AO2714" s="25">
        <f t="shared" si="20"/>
        <v>0</v>
      </c>
      <c r="AP2714" s="26">
        <f t="shared" si="21"/>
        <v>0</v>
      </c>
      <c r="AQ2714" s="25">
        <f t="shared" si="22"/>
        <v>1</v>
      </c>
      <c r="AR2714" s="26">
        <f t="shared" si="23"/>
        <v>0</v>
      </c>
      <c r="AU2714">
        <f t="shared" si="121"/>
        <v>17393.750824999999</v>
      </c>
      <c r="AY2714">
        <v>695.75</v>
      </c>
      <c r="AZ2714">
        <v>762.5</v>
      </c>
      <c r="BA2714">
        <f t="shared" si="107"/>
        <v>7625</v>
      </c>
      <c r="BL2714" s="90">
        <v>3.05</v>
      </c>
      <c r="BM2714">
        <f t="shared" si="108"/>
        <v>30.5</v>
      </c>
    </row>
    <row r="2715" spans="1:65" x14ac:dyDescent="0.2">
      <c r="A2715" s="96">
        <v>42010</v>
      </c>
      <c r="B2715" s="101">
        <v>19.875</v>
      </c>
      <c r="C2715" s="102">
        <v>19.675000000000001</v>
      </c>
      <c r="D2715" s="31">
        <f t="shared" si="14"/>
        <v>260.28839954728414</v>
      </c>
      <c r="E2715" s="31">
        <f t="shared" si="15"/>
        <v>302.89789410970889</v>
      </c>
      <c r="F2715" s="31">
        <f t="shared" si="0"/>
        <v>563.18629365699303</v>
      </c>
      <c r="G2715" s="31">
        <f t="shared" si="1"/>
        <v>19.767434209595947</v>
      </c>
      <c r="H2715" s="55">
        <f t="shared" si="2"/>
        <v>-1.0165184243964287E-2</v>
      </c>
      <c r="I2715" s="1">
        <v>21.12</v>
      </c>
      <c r="J2715" s="67">
        <f t="shared" si="16"/>
        <v>1.0314159376800778</v>
      </c>
      <c r="K2715" s="72">
        <f t="shared" ca="1" si="83"/>
        <v>137.06045823267564</v>
      </c>
      <c r="L2715" s="31">
        <v>135.800003</v>
      </c>
      <c r="M2715" s="21">
        <f t="shared" ca="1" si="84"/>
        <v>9.2817025392528084E-3</v>
      </c>
      <c r="N2715" s="72"/>
      <c r="O2715" s="56"/>
      <c r="P2715" s="21"/>
      <c r="Q2715" s="69">
        <f t="shared" si="17"/>
        <v>0.96858406231992211</v>
      </c>
      <c r="R2715" s="5">
        <f t="shared" ca="1" si="109"/>
        <v>29.209454510493497</v>
      </c>
      <c r="S2715" s="31">
        <v>28.77</v>
      </c>
      <c r="T2715" s="89">
        <f t="shared" ca="1" si="110"/>
        <v>1.5274748366127832E-2</v>
      </c>
      <c r="U2715" s="5">
        <f t="shared" ca="1" si="122"/>
        <v>55.539971601502934</v>
      </c>
      <c r="V2715" s="98">
        <v>56.48</v>
      </c>
      <c r="W2715" s="87">
        <f t="shared" ca="1" si="123"/>
        <v>-1.6643562296336099E-2</v>
      </c>
      <c r="X2715" s="67">
        <f t="shared" si="18"/>
        <v>1.0628318753601558</v>
      </c>
      <c r="Y2715" s="72">
        <f t="shared" ca="1" si="124"/>
        <v>3814.8756706043473</v>
      </c>
      <c r="Z2715" s="90">
        <v>3633.7501729999999</v>
      </c>
      <c r="AA2715" s="89">
        <f t="shared" ca="1" si="125"/>
        <v>4.9845335804913467E-2</v>
      </c>
      <c r="AB2715" s="72"/>
      <c r="AC2715" s="90"/>
      <c r="AD2715" s="87"/>
      <c r="AE2715" s="1">
        <f t="shared" si="164"/>
        <v>10</v>
      </c>
      <c r="AH2715" s="25">
        <f t="shared" ca="1" si="7"/>
        <v>1</v>
      </c>
      <c r="AI2715" s="15">
        <f t="shared" ca="1" si="8"/>
        <v>17.400694717255718</v>
      </c>
      <c r="AJ2715" s="15">
        <f t="shared" ca="1" si="9"/>
        <v>16.253245819977824</v>
      </c>
      <c r="AK2715" s="17">
        <f t="shared" ca="1" si="10"/>
        <v>1.6794857214705028E-2</v>
      </c>
      <c r="AL2715" s="17">
        <f t="shared" ca="1" si="11"/>
        <v>8.4211351641105825E-3</v>
      </c>
      <c r="AM2715" s="26">
        <f t="shared" ca="1" si="12"/>
        <v>1</v>
      </c>
      <c r="AN2715" s="26">
        <f t="shared" ca="1" si="13"/>
        <v>1</v>
      </c>
      <c r="AO2715" s="25">
        <f t="shared" si="20"/>
        <v>0</v>
      </c>
      <c r="AP2715" s="26">
        <f t="shared" si="21"/>
        <v>0</v>
      </c>
      <c r="AQ2715" s="25">
        <f t="shared" si="22"/>
        <v>1</v>
      </c>
      <c r="AR2715" s="26">
        <f t="shared" si="23"/>
        <v>0</v>
      </c>
      <c r="AU2715">
        <f t="shared" si="121"/>
        <v>18168.750864999998</v>
      </c>
      <c r="AY2715">
        <v>726.75</v>
      </c>
      <c r="AZ2715">
        <v>802.5</v>
      </c>
      <c r="BA2715">
        <f t="shared" si="107"/>
        <v>8025</v>
      </c>
      <c r="BL2715" s="90">
        <v>3.21</v>
      </c>
      <c r="BM2715">
        <f t="shared" si="108"/>
        <v>32.1</v>
      </c>
    </row>
    <row r="2716" spans="1:65" x14ac:dyDescent="0.2">
      <c r="A2716" s="96">
        <v>42011</v>
      </c>
      <c r="B2716" s="99">
        <v>18.850000000000001</v>
      </c>
      <c r="C2716" s="100">
        <v>18.725000000000001</v>
      </c>
      <c r="D2716" s="31">
        <f t="shared" si="14"/>
        <v>234.25955959255572</v>
      </c>
      <c r="E2716" s="31">
        <f t="shared" si="15"/>
        <v>329.19132201823379</v>
      </c>
      <c r="F2716" s="16">
        <f t="shared" si="0"/>
        <v>563.45088161078957</v>
      </c>
      <c r="G2716" s="16">
        <f t="shared" si="1"/>
        <v>18.776969827193025</v>
      </c>
      <c r="H2716" s="17">
        <f t="shared" si="2"/>
        <v>-6.6755674232310547E-3</v>
      </c>
      <c r="I2716">
        <v>19.309999999999999</v>
      </c>
      <c r="J2716" s="32">
        <f t="shared" si="16"/>
        <v>0.95034040075983583</v>
      </c>
      <c r="K2716" s="72">
        <f t="shared" ca="1" si="83"/>
        <v>130.24878060688539</v>
      </c>
      <c r="L2716" s="16">
        <v>131.520004</v>
      </c>
      <c r="M2716" s="21">
        <f t="shared" ca="1" si="84"/>
        <v>-9.6656276950433349E-3</v>
      </c>
      <c r="N2716" s="72"/>
      <c r="O2716" s="56"/>
      <c r="P2716" s="21"/>
      <c r="Q2716" s="33">
        <f t="shared" si="17"/>
        <v>1.0496595992401643</v>
      </c>
      <c r="R2716" s="5">
        <f t="shared" ca="1" si="109"/>
        <v>30.658707060886176</v>
      </c>
      <c r="S2716" s="16">
        <v>29.74</v>
      </c>
      <c r="T2716" s="75">
        <f t="shared" ca="1" si="110"/>
        <v>3.0891293237598434E-2</v>
      </c>
      <c r="U2716" s="5">
        <f t="shared" ca="1" si="122"/>
        <v>58.296068473549063</v>
      </c>
      <c r="V2716" s="76">
        <v>58.32</v>
      </c>
      <c r="W2716" s="36">
        <f t="shared" ca="1" si="123"/>
        <v>-4.1034853310934865E-4</v>
      </c>
      <c r="X2716" s="32">
        <f t="shared" si="18"/>
        <v>0.90068080151967167</v>
      </c>
      <c r="Y2716" s="72">
        <f t="shared" ca="1" si="124"/>
        <v>3435.7591437521892</v>
      </c>
      <c r="Z2716" s="90">
        <v>3403.7501619999998</v>
      </c>
      <c r="AA2716" s="89">
        <f t="shared" ca="1" si="125"/>
        <v>9.4040338534662864E-3</v>
      </c>
      <c r="AB2716" s="72"/>
      <c r="AC2716" s="90"/>
      <c r="AD2716" s="36"/>
      <c r="AE2716">
        <f t="shared" si="164"/>
        <v>9</v>
      </c>
      <c r="AH2716" s="25" t="str">
        <f t="shared" ca="1" si="7"/>
        <v>-</v>
      </c>
      <c r="AI2716" s="15">
        <f t="shared" ca="1" si="8"/>
        <v>17.600580436613818</v>
      </c>
      <c r="AJ2716" s="15">
        <f t="shared" ca="1" si="9"/>
        <v>16.340463022893275</v>
      </c>
      <c r="AK2716" s="17">
        <f t="shared" ca="1" si="10"/>
        <v>9.2049332968819897E-3</v>
      </c>
      <c r="AL2716" s="17">
        <f t="shared" ca="1" si="11"/>
        <v>9.4725806074693608E-3</v>
      </c>
      <c r="AM2716" s="26">
        <f t="shared" ca="1" si="12"/>
        <v>1</v>
      </c>
      <c r="AN2716" s="26">
        <f t="shared" ca="1" si="13"/>
        <v>0</v>
      </c>
      <c r="AO2716" s="25">
        <f t="shared" si="20"/>
        <v>0</v>
      </c>
      <c r="AP2716" s="26">
        <f t="shared" si="21"/>
        <v>0</v>
      </c>
      <c r="AQ2716" s="25">
        <f t="shared" si="22"/>
        <v>1</v>
      </c>
      <c r="AR2716" s="26">
        <f t="shared" si="23"/>
        <v>0</v>
      </c>
      <c r="AU2716">
        <f t="shared" si="121"/>
        <v>17018.750809999998</v>
      </c>
      <c r="AY2716">
        <v>680.75</v>
      </c>
      <c r="AZ2716">
        <v>747.5</v>
      </c>
      <c r="BA2716">
        <f t="shared" si="107"/>
        <v>7475</v>
      </c>
      <c r="BL2716" s="90">
        <v>2.99</v>
      </c>
      <c r="BM2716">
        <f t="shared" si="108"/>
        <v>29.900000000000002</v>
      </c>
    </row>
    <row r="2717" spans="1:65" x14ac:dyDescent="0.2">
      <c r="A2717" s="96">
        <v>42012</v>
      </c>
      <c r="B2717" s="99">
        <v>17.675000000000001</v>
      </c>
      <c r="C2717" s="100">
        <v>17.774999999999999</v>
      </c>
      <c r="D2717" s="31">
        <f t="shared" si="14"/>
        <v>208.23071963782729</v>
      </c>
      <c r="E2717" s="31">
        <f t="shared" si="15"/>
        <v>355.3939192490285</v>
      </c>
      <c r="F2717" s="16">
        <f t="shared" si="0"/>
        <v>563.62463888685579</v>
      </c>
      <c r="G2717" s="16">
        <f t="shared" si="1"/>
        <v>17.738055071536781</v>
      </c>
      <c r="H2717" s="17">
        <f t="shared" si="2"/>
        <v>5.6258790436004569E-3</v>
      </c>
      <c r="I2717">
        <v>17.010000000000002</v>
      </c>
      <c r="J2717" s="32">
        <f t="shared" si="16"/>
        <v>0.94496211611808989</v>
      </c>
      <c r="K2717" s="72">
        <f t="shared" ca="1" si="83"/>
        <v>123.07514561244857</v>
      </c>
      <c r="L2717" s="16">
        <v>123.08000199999999</v>
      </c>
      <c r="M2717" s="21">
        <f t="shared" ca="1" si="84"/>
        <v>-3.9457161785125646E-5</v>
      </c>
      <c r="N2717" s="72"/>
      <c r="O2717" s="56"/>
      <c r="P2717" s="21"/>
      <c r="Q2717" s="33">
        <f t="shared" si="17"/>
        <v>1.0550378838819101</v>
      </c>
      <c r="R2717" s="5">
        <f t="shared" ca="1" si="109"/>
        <v>32.344749924196144</v>
      </c>
      <c r="S2717" s="16">
        <v>31.610001</v>
      </c>
      <c r="T2717" s="75">
        <f t="shared" ca="1" si="110"/>
        <v>2.3244191741599227E-2</v>
      </c>
      <c r="U2717" s="5">
        <f t="shared" ca="1" si="122"/>
        <v>61.502455085680218</v>
      </c>
      <c r="V2717" s="76">
        <v>61.94</v>
      </c>
      <c r="W2717" s="36">
        <f t="shared" ca="1" si="123"/>
        <v>-7.0640121782334494E-3</v>
      </c>
      <c r="X2717" s="32">
        <f t="shared" si="18"/>
        <v>0.88992423223617978</v>
      </c>
      <c r="Y2717" s="72">
        <f t="shared" ca="1" si="124"/>
        <v>3057.3640902083916</v>
      </c>
      <c r="Z2717" s="90">
        <v>2985.0001419999999</v>
      </c>
      <c r="AA2717" s="89">
        <f t="shared" ca="1" si="125"/>
        <v>2.4242527559783206E-2</v>
      </c>
      <c r="AB2717" s="72"/>
      <c r="AC2717" s="90"/>
      <c r="AD2717" s="36"/>
      <c r="AE2717">
        <f t="shared" si="164"/>
        <v>8</v>
      </c>
      <c r="AH2717" s="25" t="str">
        <f t="shared" ca="1" si="7"/>
        <v>-</v>
      </c>
      <c r="AI2717" s="15">
        <f t="shared" ca="1" si="8"/>
        <v>17.702975214054725</v>
      </c>
      <c r="AJ2717" s="15">
        <f t="shared" ca="1" si="9"/>
        <v>16.401930928916297</v>
      </c>
      <c r="AK2717" s="17">
        <f t="shared" ca="1" si="10"/>
        <v>4.2688646793323142E-3</v>
      </c>
      <c r="AL2717" s="17">
        <f t="shared" ca="1" si="11"/>
        <v>1.265753138102773E-2</v>
      </c>
      <c r="AM2717" s="26">
        <f t="shared" ca="1" si="12"/>
        <v>1</v>
      </c>
      <c r="AN2717" s="26">
        <f t="shared" ca="1" si="13"/>
        <v>0</v>
      </c>
      <c r="AO2717" s="25">
        <f t="shared" si="20"/>
        <v>0</v>
      </c>
      <c r="AP2717" s="26">
        <f t="shared" si="21"/>
        <v>0</v>
      </c>
      <c r="AQ2717" s="25">
        <f t="shared" si="22"/>
        <v>1</v>
      </c>
      <c r="AR2717" s="26">
        <f t="shared" si="23"/>
        <v>0</v>
      </c>
      <c r="AU2717">
        <f t="shared" si="121"/>
        <v>14925.00071</v>
      </c>
      <c r="AY2717">
        <v>597</v>
      </c>
      <c r="AZ2717">
        <v>660</v>
      </c>
      <c r="BA2717">
        <f t="shared" si="107"/>
        <v>6600</v>
      </c>
      <c r="BL2717" s="90">
        <v>2.64</v>
      </c>
      <c r="BM2717">
        <f t="shared" si="108"/>
        <v>26.400000000000002</v>
      </c>
    </row>
    <row r="2718" spans="1:65" x14ac:dyDescent="0.2">
      <c r="A2718" s="96">
        <v>42013</v>
      </c>
      <c r="B2718" s="99">
        <v>18.625</v>
      </c>
      <c r="C2718" s="100">
        <v>18.675000000000001</v>
      </c>
      <c r="D2718" s="31">
        <f t="shared" si="14"/>
        <v>182.20187968309887</v>
      </c>
      <c r="E2718" s="31">
        <f t="shared" si="15"/>
        <v>381.2763240985264</v>
      </c>
      <c r="F2718" s="16">
        <f t="shared" si="0"/>
        <v>563.47820378162533</v>
      </c>
      <c r="G2718" s="16">
        <f t="shared" si="1"/>
        <v>18.65883239329753</v>
      </c>
      <c r="H2718" s="17">
        <f t="shared" si="2"/>
        <v>2.6773761713521083E-3</v>
      </c>
      <c r="I2718">
        <v>17.55</v>
      </c>
      <c r="J2718" s="32">
        <f t="shared" si="16"/>
        <v>1.0516364152579072</v>
      </c>
      <c r="K2718" s="72">
        <f t="shared" ca="1" si="83"/>
        <v>129.42502832503709</v>
      </c>
      <c r="L2718" s="16">
        <v>127.91999800000001</v>
      </c>
      <c r="M2718" s="21">
        <f t="shared" ca="1" si="84"/>
        <v>1.1765402975046036E-2</v>
      </c>
      <c r="N2718" s="72"/>
      <c r="O2718" s="56"/>
      <c r="P2718" s="21"/>
      <c r="Q2718" s="33">
        <f t="shared" si="17"/>
        <v>0.94836358474209281</v>
      </c>
      <c r="R2718" s="5">
        <f t="shared" ca="1" si="109"/>
        <v>30.67330512291355</v>
      </c>
      <c r="S2718" s="16">
        <v>30.41</v>
      </c>
      <c r="T2718" s="75">
        <f t="shared" ca="1" si="110"/>
        <v>8.6585045351381239E-3</v>
      </c>
      <c r="U2718" s="5">
        <f t="shared" ca="1" si="122"/>
        <v>58.32469193603044</v>
      </c>
      <c r="V2718" s="85">
        <v>59.66</v>
      </c>
      <c r="W2718" s="36">
        <f t="shared" ca="1" si="123"/>
        <v>-2.238196553753866E-2</v>
      </c>
      <c r="X2718" s="32">
        <f t="shared" si="18"/>
        <v>1.1032728305158144</v>
      </c>
      <c r="Y2718" s="72">
        <f t="shared" ca="1" si="124"/>
        <v>3372.8847390097126</v>
      </c>
      <c r="Z2718" s="90">
        <v>3196.2501520000001</v>
      </c>
      <c r="AA2718" s="89">
        <f t="shared" ca="1" si="125"/>
        <v>5.5263067222440759E-2</v>
      </c>
      <c r="AB2718" s="72"/>
      <c r="AC2718" s="90"/>
      <c r="AD2718" s="36"/>
      <c r="AE2718">
        <f t="shared" si="164"/>
        <v>7</v>
      </c>
      <c r="AH2718" s="25" t="str">
        <f t="shared" ca="1" si="7"/>
        <v>-</v>
      </c>
      <c r="AI2718" s="15">
        <f t="shared" ca="1" si="8"/>
        <v>17.842325387141109</v>
      </c>
      <c r="AJ2718" s="15">
        <f t="shared" ca="1" si="9"/>
        <v>16.500580311270543</v>
      </c>
      <c r="AK2718" s="17">
        <f t="shared" ca="1" si="10"/>
        <v>2.8861045579138267E-3</v>
      </c>
      <c r="AL2718" s="17">
        <f t="shared" ca="1" si="11"/>
        <v>2.215322560069246E-2</v>
      </c>
      <c r="AM2718" s="26">
        <f t="shared" ca="1" si="12"/>
        <v>1</v>
      </c>
      <c r="AN2718" s="26">
        <f t="shared" ca="1" si="13"/>
        <v>0</v>
      </c>
      <c r="AO2718" s="25">
        <f t="shared" si="20"/>
        <v>0</v>
      </c>
      <c r="AP2718" s="26">
        <f t="shared" si="21"/>
        <v>0</v>
      </c>
      <c r="AQ2718" s="25">
        <f t="shared" si="22"/>
        <v>1</v>
      </c>
      <c r="AR2718" s="26">
        <f t="shared" si="23"/>
        <v>0</v>
      </c>
      <c r="AU2718">
        <f t="shared" si="121"/>
        <v>15981.250760000001</v>
      </c>
      <c r="AY2718">
        <v>639.25</v>
      </c>
      <c r="AZ2718">
        <v>702.5</v>
      </c>
      <c r="BA2718">
        <f t="shared" si="107"/>
        <v>7025</v>
      </c>
      <c r="BL2718" s="90">
        <v>2.81</v>
      </c>
      <c r="BM2718">
        <f t="shared" si="108"/>
        <v>28.1</v>
      </c>
    </row>
    <row r="2719" spans="1:65" x14ac:dyDescent="0.2">
      <c r="A2719" s="96">
        <v>42016</v>
      </c>
      <c r="B2719" s="101">
        <v>19.574999999999999</v>
      </c>
      <c r="C2719" s="102">
        <v>19.375</v>
      </c>
      <c r="D2719" s="31">
        <f t="shared" si="14"/>
        <v>156.17303972837047</v>
      </c>
      <c r="E2719" s="31">
        <f t="shared" si="15"/>
        <v>407.23547505739208</v>
      </c>
      <c r="F2719" s="31">
        <f t="shared" si="0"/>
        <v>563.40851478576258</v>
      </c>
      <c r="G2719" s="31">
        <f t="shared" si="1"/>
        <v>19.430438650865174</v>
      </c>
      <c r="H2719" s="55">
        <f t="shared" si="2"/>
        <v>-1.0322580645161228E-2</v>
      </c>
      <c r="I2719" s="16">
        <v>19.600000000000001</v>
      </c>
      <c r="J2719" s="67">
        <f t="shared" si="16"/>
        <v>1.0412246143417325</v>
      </c>
      <c r="K2719" s="72">
        <f t="shared" ca="1" si="83"/>
        <v>134.75503128732166</v>
      </c>
      <c r="L2719" s="31">
        <v>133.96000699999999</v>
      </c>
      <c r="M2719" s="21">
        <f t="shared" ca="1" si="84"/>
        <v>5.934788338146822E-3</v>
      </c>
      <c r="N2719" s="72"/>
      <c r="O2719" s="56"/>
      <c r="P2719" s="21"/>
      <c r="Q2719" s="69">
        <f t="shared" si="17"/>
        <v>0.95877538565826748</v>
      </c>
      <c r="R2719" s="5">
        <f t="shared" ca="1" si="109"/>
        <v>29.407584816291479</v>
      </c>
      <c r="S2719" s="31">
        <v>28.92</v>
      </c>
      <c r="T2719" s="89">
        <f t="shared" ca="1" si="110"/>
        <v>1.685977926319077E-2</v>
      </c>
      <c r="U2719" s="5">
        <f t="shared" ca="1" si="122"/>
        <v>55.918364549383703</v>
      </c>
      <c r="V2719" s="90">
        <v>56.76</v>
      </c>
      <c r="W2719" s="87">
        <f t="shared" ca="1" si="123"/>
        <v>-1.4827967769843105E-2</v>
      </c>
      <c r="X2719" s="67">
        <f t="shared" si="18"/>
        <v>1.082449228683465</v>
      </c>
      <c r="Y2719" s="72">
        <f t="shared" ca="1" si="124"/>
        <v>3650.7362019893812</v>
      </c>
      <c r="Z2719" s="90">
        <v>3498.7501659999998</v>
      </c>
      <c r="AA2719" s="89">
        <f t="shared" ca="1" si="125"/>
        <v>4.3440093970225323E-2</v>
      </c>
      <c r="AB2719" s="72"/>
      <c r="AC2719" s="90"/>
      <c r="AD2719" s="87"/>
      <c r="AE2719" s="1">
        <f t="shared" si="164"/>
        <v>6</v>
      </c>
      <c r="AH2719" s="25" t="str">
        <f t="shared" ca="1" si="7"/>
        <v>-</v>
      </c>
      <c r="AI2719" s="15">
        <f t="shared" ca="1" si="8"/>
        <v>17.927005475674871</v>
      </c>
      <c r="AJ2719" s="15">
        <f t="shared" ca="1" si="9"/>
        <v>16.617858310508126</v>
      </c>
      <c r="AK2719" s="17">
        <f t="shared" ca="1" si="10"/>
        <v>-2.4923045162340007E-3</v>
      </c>
      <c r="AL2719" s="17">
        <f t="shared" ca="1" si="11"/>
        <v>1.978630122497043E-2</v>
      </c>
      <c r="AM2719" s="26">
        <f t="shared" ca="1" si="12"/>
        <v>1</v>
      </c>
      <c r="AN2719" s="26">
        <f t="shared" ca="1" si="13"/>
        <v>0</v>
      </c>
      <c r="AO2719" s="25">
        <f t="shared" si="20"/>
        <v>0</v>
      </c>
      <c r="AP2719" s="26">
        <f t="shared" si="21"/>
        <v>0</v>
      </c>
      <c r="AQ2719" s="25">
        <f t="shared" si="22"/>
        <v>1</v>
      </c>
      <c r="AR2719" s="26">
        <f t="shared" si="23"/>
        <v>0</v>
      </c>
      <c r="AU2719">
        <f t="shared" si="121"/>
        <v>17493.750829999997</v>
      </c>
      <c r="AY2719">
        <v>699.75</v>
      </c>
      <c r="AZ2719">
        <v>767.5</v>
      </c>
      <c r="BA2719">
        <f t="shared" si="107"/>
        <v>7675</v>
      </c>
      <c r="BL2719" s="90">
        <v>3.07</v>
      </c>
      <c r="BM2719">
        <f t="shared" si="108"/>
        <v>30.7</v>
      </c>
    </row>
    <row r="2720" spans="1:65" x14ac:dyDescent="0.2">
      <c r="A2720" s="96">
        <v>42017</v>
      </c>
      <c r="B2720" s="99">
        <v>20.175000000000001</v>
      </c>
      <c r="C2720" s="100">
        <v>19.725000000000001</v>
      </c>
      <c r="D2720" s="31">
        <f t="shared" si="14"/>
        <v>130.14419977364207</v>
      </c>
      <c r="E2720" s="31">
        <f t="shared" si="15"/>
        <v>433.53299981165316</v>
      </c>
      <c r="F2720" s="16">
        <f t="shared" si="0"/>
        <v>563.67719958529528</v>
      </c>
      <c r="G2720" s="16">
        <f t="shared" si="1"/>
        <v>19.828897922323677</v>
      </c>
      <c r="H2720" s="17">
        <f t="shared" si="2"/>
        <v>-2.281368821292773E-2</v>
      </c>
      <c r="I2720" s="16">
        <v>20.56</v>
      </c>
      <c r="J2720" s="32">
        <f t="shared" si="16"/>
        <v>1.0209936334453358</v>
      </c>
      <c r="K2720" s="72">
        <f t="shared" ca="1" si="83"/>
        <v>137.57841999390666</v>
      </c>
      <c r="L2720" s="16">
        <v>137.55999800000001</v>
      </c>
      <c r="M2720" s="21">
        <f t="shared" ca="1" si="84"/>
        <v>1.339197017628377E-4</v>
      </c>
      <c r="N2720" s="72"/>
      <c r="O2720" s="56"/>
      <c r="P2720" s="21"/>
      <c r="Q2720" s="33">
        <f t="shared" si="17"/>
        <v>0.97900636655466433</v>
      </c>
      <c r="R2720" s="5">
        <f t="shared" ca="1" si="109"/>
        <v>28.789013397747251</v>
      </c>
      <c r="S2720" s="16">
        <v>28.110001</v>
      </c>
      <c r="T2720" s="75">
        <f t="shared" ca="1" si="110"/>
        <v>2.415554512955195E-2</v>
      </c>
      <c r="U2720" s="5">
        <f t="shared" ca="1" si="122"/>
        <v>54.742560701720159</v>
      </c>
      <c r="V2720" s="85">
        <v>55.12</v>
      </c>
      <c r="W2720" s="36">
        <f t="shared" ca="1" si="123"/>
        <v>-6.8475924941915622E-3</v>
      </c>
      <c r="X2720" s="32">
        <f t="shared" si="18"/>
        <v>1.0419872668906713</v>
      </c>
      <c r="Y2720" s="72">
        <f t="shared" ca="1" si="124"/>
        <v>3803.7702827450939</v>
      </c>
      <c r="Z2720" s="90">
        <v>3706.250176</v>
      </c>
      <c r="AA2720" s="89">
        <f t="shared" ca="1" si="125"/>
        <v>2.6312337838549065E-2</v>
      </c>
      <c r="AB2720" s="72"/>
      <c r="AC2720" s="90"/>
      <c r="AD2720" s="36"/>
      <c r="AE2720">
        <f t="shared" si="164"/>
        <v>5</v>
      </c>
      <c r="AH2720" s="25" t="str">
        <f t="shared" ca="1" si="7"/>
        <v>-</v>
      </c>
      <c r="AI2720" s="15">
        <f t="shared" ca="1" si="8"/>
        <v>17.959867015897032</v>
      </c>
      <c r="AJ2720" s="15">
        <f t="shared" ca="1" si="9"/>
        <v>16.735713144169679</v>
      </c>
      <c r="AK2720" s="17">
        <f t="shared" ca="1" si="10"/>
        <v>-6.9456275517219557E-3</v>
      </c>
      <c r="AL2720" s="17">
        <f t="shared" ca="1" si="11"/>
        <v>1.6939991166207896E-2</v>
      </c>
      <c r="AM2720" s="26">
        <f t="shared" ca="1" si="12"/>
        <v>1</v>
      </c>
      <c r="AN2720" s="26">
        <f t="shared" ca="1" si="13"/>
        <v>0</v>
      </c>
      <c r="AO2720" s="25">
        <f t="shared" si="20"/>
        <v>0</v>
      </c>
      <c r="AP2720" s="26">
        <f t="shared" si="21"/>
        <v>0</v>
      </c>
      <c r="AQ2720" s="25">
        <f t="shared" si="22"/>
        <v>1</v>
      </c>
      <c r="AR2720" s="26">
        <f t="shared" si="23"/>
        <v>0</v>
      </c>
      <c r="AU2720">
        <f t="shared" si="121"/>
        <v>18531.25088</v>
      </c>
      <c r="AY2720">
        <v>741.25</v>
      </c>
      <c r="AZ2720">
        <v>814.99999999999989</v>
      </c>
      <c r="BA2720">
        <f t="shared" si="107"/>
        <v>8149.9999999999991</v>
      </c>
      <c r="BL2720" s="90">
        <v>3.26</v>
      </c>
      <c r="BM2720">
        <f t="shared" si="108"/>
        <v>32.599999999999994</v>
      </c>
    </row>
    <row r="2721" spans="1:65" x14ac:dyDescent="0.2">
      <c r="A2721" s="96">
        <v>42018</v>
      </c>
      <c r="B2721" s="99">
        <v>20.574999999999999</v>
      </c>
      <c r="C2721" s="100">
        <v>19.875</v>
      </c>
      <c r="D2721" s="31">
        <f t="shared" si="14"/>
        <v>104.11535981891366</v>
      </c>
      <c r="E2721" s="31">
        <f t="shared" si="15"/>
        <v>460.15565360565296</v>
      </c>
      <c r="F2721" s="16">
        <f t="shared" si="0"/>
        <v>564.2710134245666</v>
      </c>
      <c r="G2721" s="16">
        <f t="shared" si="1"/>
        <v>20.004159127687466</v>
      </c>
      <c r="H2721" s="17">
        <f t="shared" si="2"/>
        <v>-3.5220125786163514E-2</v>
      </c>
      <c r="I2721" s="16">
        <v>21.48</v>
      </c>
      <c r="J2721" s="32">
        <f t="shared" si="16"/>
        <v>1.0099014516484428</v>
      </c>
      <c r="K2721" s="72">
        <f t="shared" ca="1" si="83"/>
        <v>138.93498173561102</v>
      </c>
      <c r="L2721" s="16">
        <v>140.479996</v>
      </c>
      <c r="M2721" s="21">
        <f t="shared" ca="1" si="84"/>
        <v>-1.0998108687225347E-2</v>
      </c>
      <c r="N2721" s="72"/>
      <c r="O2721" s="56"/>
      <c r="P2721" s="21"/>
      <c r="Q2721" s="33">
        <f t="shared" si="17"/>
        <v>0.99009854835155719</v>
      </c>
      <c r="R2721" s="5">
        <f t="shared" ca="1" si="109"/>
        <v>28.502772936082639</v>
      </c>
      <c r="S2721" s="16">
        <v>27.57</v>
      </c>
      <c r="T2721" s="75">
        <f t="shared" ca="1" si="110"/>
        <v>3.3832895759254224E-2</v>
      </c>
      <c r="U2721" s="5">
        <f t="shared" ca="1" si="122"/>
        <v>54.198674305192959</v>
      </c>
      <c r="V2721" s="85">
        <v>54.1</v>
      </c>
      <c r="W2721" s="36">
        <f t="shared" ca="1" si="123"/>
        <v>1.823924310405877E-3</v>
      </c>
      <c r="X2721" s="32">
        <f t="shared" si="18"/>
        <v>1.0198029032968856</v>
      </c>
      <c r="Y2721" s="72">
        <f t="shared" ca="1" si="124"/>
        <v>3878.8406823700639</v>
      </c>
      <c r="Z2721" s="90">
        <v>3846.2501830000001</v>
      </c>
      <c r="AA2721" s="89">
        <f t="shared" ca="1" si="125"/>
        <v>8.473317600116121E-3</v>
      </c>
      <c r="AB2721" s="72"/>
      <c r="AC2721" s="90"/>
      <c r="AD2721" s="36"/>
      <c r="AE2721">
        <f t="shared" si="164"/>
        <v>4</v>
      </c>
      <c r="AH2721" s="25" t="str">
        <f t="shared" ca="1" si="7"/>
        <v>-</v>
      </c>
      <c r="AI2721" s="15">
        <f t="shared" ca="1" si="8"/>
        <v>17.996942526967882</v>
      </c>
      <c r="AJ2721" s="15">
        <f t="shared" ca="1" si="9"/>
        <v>16.848574111403689</v>
      </c>
      <c r="AK2721" s="17">
        <f t="shared" ca="1" si="10"/>
        <v>-1.1121451142088493E-2</v>
      </c>
      <c r="AL2721" s="17">
        <f t="shared" ca="1" si="11"/>
        <v>1.2552144383289887E-2</v>
      </c>
      <c r="AM2721" s="26">
        <f t="shared" ca="1" si="12"/>
        <v>1</v>
      </c>
      <c r="AN2721" s="26">
        <f t="shared" ca="1" si="13"/>
        <v>0</v>
      </c>
      <c r="AO2721" s="25">
        <f t="shared" si="20"/>
        <v>0</v>
      </c>
      <c r="AP2721" s="26">
        <f t="shared" si="21"/>
        <v>0</v>
      </c>
      <c r="AQ2721" s="25">
        <f t="shared" si="22"/>
        <v>1</v>
      </c>
      <c r="AR2721" s="26">
        <f t="shared" si="23"/>
        <v>0</v>
      </c>
      <c r="AU2721">
        <f t="shared" si="121"/>
        <v>19231.250915000001</v>
      </c>
      <c r="AY2721">
        <v>769.25</v>
      </c>
      <c r="AZ2721">
        <v>844.99999999999989</v>
      </c>
      <c r="BA2721">
        <f t="shared" si="107"/>
        <v>8449.9999999999982</v>
      </c>
      <c r="BL2721" s="90">
        <v>3.38</v>
      </c>
      <c r="BM2721">
        <f t="shared" si="108"/>
        <v>33.799999999999997</v>
      </c>
    </row>
    <row r="2722" spans="1:65" x14ac:dyDescent="0.2">
      <c r="A2722" s="96">
        <v>42019</v>
      </c>
      <c r="B2722" s="99">
        <v>21.475000000000001</v>
      </c>
      <c r="C2722" s="100">
        <v>20.774999999999999</v>
      </c>
      <c r="D2722" s="31">
        <f t="shared" si="14"/>
        <v>78.086519864185249</v>
      </c>
      <c r="E2722" s="31">
        <f t="shared" si="15"/>
        <v>487.1012325776548</v>
      </c>
      <c r="F2722" s="16">
        <f t="shared" si="0"/>
        <v>565.18775244184008</v>
      </c>
      <c r="G2722" s="16">
        <f t="shared" si="1"/>
        <v>20.87171222291844</v>
      </c>
      <c r="H2722" s="17">
        <f t="shared" si="2"/>
        <v>-3.3694344163658352E-2</v>
      </c>
      <c r="I2722" s="16">
        <v>22.39</v>
      </c>
      <c r="J2722" s="32">
        <f t="shared" si="16"/>
        <v>1.0450637376482526</v>
      </c>
      <c r="K2722" s="72">
        <f t="shared" ca="1" si="83"/>
        <v>145.18999195634538</v>
      </c>
      <c r="L2722" s="16">
        <v>144.520004</v>
      </c>
      <c r="M2722" s="21">
        <f t="shared" ca="1" si="84"/>
        <v>4.6359530708660968E-3</v>
      </c>
      <c r="N2722" s="72"/>
      <c r="O2722" s="56"/>
      <c r="P2722" s="21"/>
      <c r="Q2722" s="33">
        <f t="shared" si="17"/>
        <v>0.95493626235174733</v>
      </c>
      <c r="R2722" s="5">
        <f t="shared" ca="1" si="109"/>
        <v>27.217197574352756</v>
      </c>
      <c r="S2722" s="16">
        <v>26.74</v>
      </c>
      <c r="T2722" s="75">
        <f t="shared" ca="1" si="110"/>
        <v>1.7845832997485329E-2</v>
      </c>
      <c r="U2722" s="5">
        <f t="shared" ca="1" si="122"/>
        <v>51.754507566765717</v>
      </c>
      <c r="V2722" s="85">
        <v>52.48</v>
      </c>
      <c r="W2722" s="36">
        <f t="shared" ca="1" si="123"/>
        <v>-1.3824169840592218E-2</v>
      </c>
      <c r="X2722" s="32">
        <f t="shared" si="18"/>
        <v>1.0901274752965053</v>
      </c>
      <c r="Y2722" s="72">
        <f t="shared" ca="1" si="124"/>
        <v>4228.152513883585</v>
      </c>
      <c r="Z2722" s="90">
        <v>4075.0001940000002</v>
      </c>
      <c r="AA2722" s="89">
        <f t="shared" ca="1" si="125"/>
        <v>3.7583389593228766E-2</v>
      </c>
      <c r="AB2722" s="72"/>
      <c r="AC2722" s="90"/>
      <c r="AD2722" s="36"/>
      <c r="AE2722">
        <f t="shared" si="164"/>
        <v>3</v>
      </c>
      <c r="AF2722" s="1"/>
      <c r="AG2722" s="1"/>
      <c r="AH2722" s="25" t="str">
        <f t="shared" ca="1" si="7"/>
        <v>-</v>
      </c>
      <c r="AI2722" s="15">
        <f t="shared" ca="1" si="8"/>
        <v>18.093450657866839</v>
      </c>
      <c r="AJ2722" s="15">
        <f t="shared" ca="1" si="9"/>
        <v>16.9880192295754</v>
      </c>
      <c r="AK2722" s="17">
        <f t="shared" ca="1" si="10"/>
        <v>-1.5624580598826376E-2</v>
      </c>
      <c r="AL2722" s="17">
        <f t="shared" ca="1" si="11"/>
        <v>8.2436047012550834E-3</v>
      </c>
      <c r="AM2722" s="26">
        <f t="shared" ca="1" si="12"/>
        <v>1</v>
      </c>
      <c r="AN2722" s="26">
        <f t="shared" ca="1" si="13"/>
        <v>0</v>
      </c>
      <c r="AO2722" s="25">
        <f t="shared" si="20"/>
        <v>0</v>
      </c>
      <c r="AP2722" s="26">
        <f t="shared" si="21"/>
        <v>0</v>
      </c>
      <c r="AQ2722" s="25">
        <f t="shared" si="22"/>
        <v>1</v>
      </c>
      <c r="AR2722" s="26">
        <f t="shared" si="23"/>
        <v>0</v>
      </c>
      <c r="AU2722">
        <f t="shared" si="121"/>
        <v>20375.000970000001</v>
      </c>
      <c r="AY2722">
        <v>815</v>
      </c>
      <c r="AZ2722">
        <v>894.99999999999989</v>
      </c>
      <c r="BA2722">
        <f t="shared" si="107"/>
        <v>8949.9999999999982</v>
      </c>
      <c r="BL2722" s="90">
        <v>3.58</v>
      </c>
      <c r="BM2722">
        <f t="shared" si="108"/>
        <v>35.799999999999997</v>
      </c>
    </row>
    <row r="2723" spans="1:65" x14ac:dyDescent="0.2">
      <c r="A2723" s="96">
        <v>42020</v>
      </c>
      <c r="B2723" s="101">
        <v>20.625</v>
      </c>
      <c r="C2723" s="102">
        <v>20.125</v>
      </c>
      <c r="D2723" s="31">
        <f t="shared" si="14"/>
        <v>52.057679909456837</v>
      </c>
      <c r="E2723" s="31">
        <f t="shared" si="15"/>
        <v>514.00709722399858</v>
      </c>
      <c r="F2723" s="31">
        <f t="shared" si="0"/>
        <v>566.06477713345544</v>
      </c>
      <c r="G2723" s="31">
        <f t="shared" si="1"/>
        <v>20.170982087220722</v>
      </c>
      <c r="H2723" s="55">
        <f t="shared" si="2"/>
        <v>-2.4844720496894457E-2</v>
      </c>
      <c r="I2723" s="31">
        <v>20.95</v>
      </c>
      <c r="J2723" s="67">
        <f t="shared" si="16"/>
        <v>0.96792644513635717</v>
      </c>
      <c r="K2723" s="72">
        <f t="shared" ca="1" si="83"/>
        <v>140.52750352537797</v>
      </c>
      <c r="L2723" s="31">
        <v>141.88000500000001</v>
      </c>
      <c r="M2723" s="21">
        <f t="shared" ca="1" si="84"/>
        <v>-9.5327137507645616E-3</v>
      </c>
      <c r="N2723" s="72"/>
      <c r="O2723" s="56"/>
      <c r="P2723" s="21"/>
      <c r="Q2723" s="69">
        <f t="shared" si="17"/>
        <v>1.0320735548636428</v>
      </c>
      <c r="R2723" s="5">
        <f t="shared" ca="1" si="109"/>
        <v>28.088979655289918</v>
      </c>
      <c r="S2723" s="31">
        <v>27.25</v>
      </c>
      <c r="T2723" s="89">
        <f t="shared" ca="1" si="110"/>
        <v>3.0788244230822697E-2</v>
      </c>
      <c r="U2723" s="5">
        <f t="shared" ca="1" si="122"/>
        <v>53.412629937512897</v>
      </c>
      <c r="V2723" s="90">
        <v>53.42</v>
      </c>
      <c r="W2723" s="87">
        <f t="shared" ca="1" si="123"/>
        <v>-1.3796447935427076E-4</v>
      </c>
      <c r="X2723" s="67">
        <f t="shared" si="18"/>
        <v>0.93585289027271434</v>
      </c>
      <c r="Y2723" s="72">
        <f t="shared" ca="1" si="124"/>
        <v>3956.6683327656037</v>
      </c>
      <c r="Z2723" s="90">
        <v>3902.5001849999999</v>
      </c>
      <c r="AA2723" s="89">
        <f t="shared" ca="1" si="125"/>
        <v>1.3880370326133339E-2</v>
      </c>
      <c r="AB2723" s="72"/>
      <c r="AC2723" s="90"/>
      <c r="AD2723" s="87"/>
      <c r="AE2723" s="1">
        <f t="shared" si="164"/>
        <v>2</v>
      </c>
      <c r="AG2723" s="1"/>
      <c r="AH2723" s="25" t="str">
        <f t="shared" ca="1" si="7"/>
        <v>-</v>
      </c>
      <c r="AI2723" s="15">
        <f t="shared" ca="1" si="8"/>
        <v>18.088864269347628</v>
      </c>
      <c r="AJ2723" s="15">
        <f t="shared" ca="1" si="9"/>
        <v>17.108103098266806</v>
      </c>
      <c r="AK2723" s="17">
        <f t="shared" ca="1" si="10"/>
        <v>-2.070301385557553E-2</v>
      </c>
      <c r="AL2723" s="17">
        <f t="shared" ca="1" si="11"/>
        <v>3.7012730483755585E-3</v>
      </c>
      <c r="AM2723" s="26">
        <f t="shared" ca="1" si="12"/>
        <v>1</v>
      </c>
      <c r="AN2723" s="26">
        <f t="shared" ca="1" si="13"/>
        <v>0</v>
      </c>
      <c r="AO2723" s="25">
        <f t="shared" si="20"/>
        <v>0</v>
      </c>
      <c r="AP2723" s="26">
        <f t="shared" si="21"/>
        <v>0</v>
      </c>
      <c r="AQ2723" s="25">
        <f t="shared" si="22"/>
        <v>1</v>
      </c>
      <c r="AR2723" s="26">
        <f t="shared" si="23"/>
        <v>0</v>
      </c>
      <c r="AU2723">
        <f t="shared" si="121"/>
        <v>19512.500925</v>
      </c>
      <c r="AY2723">
        <v>780.5</v>
      </c>
      <c r="AZ2723">
        <v>857.50000000000011</v>
      </c>
      <c r="BA2723">
        <f t="shared" si="107"/>
        <v>8575.0000000000018</v>
      </c>
      <c r="BL2723" s="90">
        <v>3.43</v>
      </c>
      <c r="BM2723">
        <f t="shared" si="108"/>
        <v>34.300000000000004</v>
      </c>
    </row>
    <row r="2724" spans="1:65" x14ac:dyDescent="0.2">
      <c r="A2724" s="96">
        <v>42024</v>
      </c>
      <c r="B2724" s="101">
        <v>20.175000000000001</v>
      </c>
      <c r="C2724" s="102">
        <v>20.125</v>
      </c>
      <c r="D2724" s="31">
        <f t="shared" si="14"/>
        <v>26.028839954728419</v>
      </c>
      <c r="E2724" s="31">
        <f t="shared" si="15"/>
        <v>540.6826164322606</v>
      </c>
      <c r="F2724" s="31">
        <f t="shared" si="0"/>
        <v>566.71145638698897</v>
      </c>
      <c r="G2724" s="31">
        <f t="shared" si="1"/>
        <v>20.127296480833532</v>
      </c>
      <c r="H2724" s="55">
        <f t="shared" si="2"/>
        <v>-2.4844720496894901E-3</v>
      </c>
      <c r="I2724" s="1">
        <v>19.89</v>
      </c>
      <c r="J2724" s="67">
        <f t="shared" si="16"/>
        <v>0.99897417294012492</v>
      </c>
      <c r="K2724" s="72">
        <f t="shared" ca="1" si="83"/>
        <v>140.37762346186022</v>
      </c>
      <c r="L2724" s="31">
        <v>140.479996</v>
      </c>
      <c r="M2724" s="21">
        <f t="shared" ca="1" si="84"/>
        <v>-7.2873391980859189E-4</v>
      </c>
      <c r="N2724" s="72"/>
      <c r="O2724" s="56"/>
      <c r="P2724" s="21"/>
      <c r="Q2724" s="69">
        <f t="shared" si="17"/>
        <v>1.0010258270598751</v>
      </c>
      <c r="R2724" s="5">
        <f t="shared" ca="1" si="109"/>
        <v>28.116622740383605</v>
      </c>
      <c r="S2724" s="31">
        <v>27.49</v>
      </c>
      <c r="T2724" s="89">
        <f t="shared" ca="1" si="110"/>
        <v>2.2794570403186842E-2</v>
      </c>
      <c r="U2724" s="5">
        <f t="shared" ca="1" si="122"/>
        <v>53.465591578278797</v>
      </c>
      <c r="V2724" s="90">
        <v>53.92</v>
      </c>
      <c r="W2724" s="87">
        <f t="shared" ca="1" si="123"/>
        <v>-8.4274558924555733E-3</v>
      </c>
      <c r="X2724" s="67">
        <f t="shared" si="18"/>
        <v>0.99794834588024994</v>
      </c>
      <c r="Y2724" s="72">
        <f t="shared" ca="1" si="124"/>
        <v>3948.2907514051481</v>
      </c>
      <c r="Z2724" s="90">
        <v>3836.2501820000002</v>
      </c>
      <c r="AA2724" s="89">
        <f t="shared" ca="1" si="125"/>
        <v>2.9205751473366192E-2</v>
      </c>
      <c r="AB2724" s="72"/>
      <c r="AC2724" s="90"/>
      <c r="AD2724" s="87"/>
      <c r="AE2724" s="1">
        <f t="shared" si="164"/>
        <v>1</v>
      </c>
      <c r="AG2724" s="1"/>
      <c r="AH2724" s="25" t="str">
        <f t="shared" ca="1" si="7"/>
        <v>-</v>
      </c>
      <c r="AI2724" s="15">
        <f t="shared" ca="1" si="8"/>
        <v>18.206830768434934</v>
      </c>
      <c r="AJ2724" s="15">
        <f t="shared" ca="1" si="9"/>
        <v>17.227471786690899</v>
      </c>
      <c r="AK2724" s="17">
        <f t="shared" ca="1" si="10"/>
        <v>-2.1563321892415794E-2</v>
      </c>
      <c r="AL2724" s="17">
        <f t="shared" ca="1" si="11"/>
        <v>9.6106001498931504E-4</v>
      </c>
      <c r="AM2724" s="26">
        <f t="shared" ca="1" si="12"/>
        <v>1</v>
      </c>
      <c r="AN2724" s="26">
        <f t="shared" ca="1" si="13"/>
        <v>0</v>
      </c>
      <c r="AO2724" s="25">
        <f t="shared" si="20"/>
        <v>0</v>
      </c>
      <c r="AP2724" s="26">
        <f t="shared" si="21"/>
        <v>0</v>
      </c>
      <c r="AQ2724" s="25">
        <f t="shared" si="22"/>
        <v>1</v>
      </c>
      <c r="AR2724" s="26">
        <f t="shared" si="23"/>
        <v>0</v>
      </c>
      <c r="AU2724">
        <f t="shared" si="121"/>
        <v>19181.250910000002</v>
      </c>
      <c r="AY2724">
        <v>767.25</v>
      </c>
      <c r="AZ2724">
        <v>842.50000000000011</v>
      </c>
      <c r="BA2724">
        <f t="shared" si="107"/>
        <v>8425.0000000000018</v>
      </c>
      <c r="BL2724" s="90">
        <v>3.37</v>
      </c>
      <c r="BM2724">
        <f t="shared" si="108"/>
        <v>33.700000000000003</v>
      </c>
    </row>
    <row r="2725" spans="1:65" x14ac:dyDescent="0.2">
      <c r="A2725" s="97">
        <v>42025</v>
      </c>
      <c r="B2725" s="99">
        <v>18.875</v>
      </c>
      <c r="C2725" s="100">
        <v>19.024999999999999</v>
      </c>
      <c r="D2725" s="31">
        <f t="shared" si="14"/>
        <v>566.7761243123424</v>
      </c>
      <c r="E2725" s="31">
        <f t="shared" si="15"/>
        <v>0</v>
      </c>
      <c r="F2725" s="16">
        <f t="shared" si="0"/>
        <v>566.7761243123424</v>
      </c>
      <c r="G2725" s="16">
        <f t="shared" si="1"/>
        <v>18.875</v>
      </c>
      <c r="H2725" s="17">
        <f t="shared" si="2"/>
        <v>7.8843626806832656E-3</v>
      </c>
      <c r="I2725" s="16">
        <v>18.850000000000001</v>
      </c>
      <c r="J2725" s="32">
        <f t="shared" si="16"/>
        <v>0.93788819875776408</v>
      </c>
      <c r="K2725" s="72">
        <f t="shared" ca="1" si="83"/>
        <v>131.65314896063944</v>
      </c>
      <c r="L2725" s="16">
        <v>133.800003</v>
      </c>
      <c r="M2725" s="21">
        <f t="shared" ca="1" si="84"/>
        <v>-1.6045246571187013E-2</v>
      </c>
      <c r="N2725" s="72"/>
      <c r="O2725" s="56"/>
      <c r="P2725" s="21"/>
      <c r="Q2725" s="33">
        <f t="shared" si="17"/>
        <v>1.0621118012422359</v>
      </c>
      <c r="R2725" s="5">
        <f t="shared" ca="1" si="109"/>
        <v>29.86175277046571</v>
      </c>
      <c r="S2725" s="16">
        <v>28.76</v>
      </c>
      <c r="T2725" s="75">
        <f t="shared" ca="1" si="110"/>
        <v>3.8308510795052444E-2</v>
      </c>
      <c r="U2725" s="5">
        <f t="shared" ca="1" si="122"/>
        <v>56.784491667451491</v>
      </c>
      <c r="V2725" s="85">
        <v>56.49</v>
      </c>
      <c r="W2725" s="36">
        <f t="shared" ca="1" si="123"/>
        <v>5.2131645857937435E-3</v>
      </c>
      <c r="X2725" s="32">
        <f t="shared" si="18"/>
        <v>0.87577639751552816</v>
      </c>
      <c r="Y2725" s="72">
        <f t="shared" ca="1" si="124"/>
        <v>3457.5922806621979</v>
      </c>
      <c r="Z2725" s="90">
        <v>3472.5001649999999</v>
      </c>
      <c r="AA2725" s="89">
        <f t="shared" ca="1" si="125"/>
        <v>-4.2931270351147669E-3</v>
      </c>
      <c r="AB2725" s="72"/>
      <c r="AC2725" s="90"/>
      <c r="AD2725" s="36"/>
      <c r="AE2725">
        <v>19</v>
      </c>
      <c r="AH2725" s="25" t="str">
        <f t="shared" ca="1" si="7"/>
        <v>-</v>
      </c>
      <c r="AI2725" s="15">
        <f t="shared" ca="1" si="8"/>
        <v>18.28574966799075</v>
      </c>
      <c r="AJ2725" s="15">
        <f t="shared" ca="1" si="9"/>
        <v>17.30978885986163</v>
      </c>
      <c r="AK2725" s="17">
        <f t="shared" ca="1" si="10"/>
        <v>-1.8528831338108381E-2</v>
      </c>
      <c r="AL2725" s="17">
        <f t="shared" ca="1" si="11"/>
        <v>-1.1936710996162392E-3</v>
      </c>
      <c r="AM2725" s="26">
        <f t="shared" ca="1" si="12"/>
        <v>1</v>
      </c>
      <c r="AN2725" s="26">
        <f t="shared" ca="1" si="13"/>
        <v>0</v>
      </c>
      <c r="AO2725" s="25">
        <f t="shared" si="20"/>
        <v>0</v>
      </c>
      <c r="AP2725" s="26">
        <f t="shared" si="21"/>
        <v>0</v>
      </c>
      <c r="AQ2725" s="25">
        <f t="shared" si="22"/>
        <v>1</v>
      </c>
      <c r="AR2725" s="26">
        <f t="shared" si="23"/>
        <v>0</v>
      </c>
      <c r="AU2725">
        <f t="shared" si="121"/>
        <v>17362.500824999999</v>
      </c>
      <c r="AY2725">
        <v>694.5</v>
      </c>
      <c r="AZ2725">
        <v>767.5</v>
      </c>
      <c r="BA2725">
        <f t="shared" si="107"/>
        <v>7675</v>
      </c>
      <c r="BL2725" s="90">
        <v>3.07</v>
      </c>
      <c r="BM2725">
        <f t="shared" si="108"/>
        <v>30.7</v>
      </c>
    </row>
    <row r="2726" spans="1:65" x14ac:dyDescent="0.2">
      <c r="A2726" s="96">
        <v>42026</v>
      </c>
      <c r="B2726" s="99">
        <v>17.875</v>
      </c>
      <c r="C2726" s="100">
        <v>18.125</v>
      </c>
      <c r="D2726" s="31">
        <f t="shared" si="14"/>
        <v>536.94580198011386</v>
      </c>
      <c r="E2726" s="31">
        <f t="shared" si="15"/>
        <v>29.595129252079577</v>
      </c>
      <c r="F2726" s="16">
        <f t="shared" si="0"/>
        <v>566.54093123219343</v>
      </c>
      <c r="G2726" s="16">
        <f t="shared" si="1"/>
        <v>17.888059572407109</v>
      </c>
      <c r="H2726" s="17">
        <f t="shared" si="2"/>
        <v>1.379310344827589E-2</v>
      </c>
      <c r="I2726" s="16">
        <v>16.399999999999999</v>
      </c>
      <c r="J2726" s="32">
        <f t="shared" si="16"/>
        <v>0.94731849683210201</v>
      </c>
      <c r="K2726" s="72">
        <f t="shared" ca="1" si="83"/>
        <v>124.71237869553771</v>
      </c>
      <c r="L2726" s="16">
        <v>125.199997</v>
      </c>
      <c r="M2726" s="21">
        <f t="shared" ca="1" si="84"/>
        <v>-3.8947149851951491E-3</v>
      </c>
      <c r="N2726" s="72"/>
      <c r="O2726" s="56"/>
      <c r="P2726" s="21"/>
      <c r="Q2726" s="33">
        <f t="shared" si="17"/>
        <v>1.052681503167898</v>
      </c>
      <c r="R2726" s="5">
        <f t="shared" ca="1" si="109"/>
        <v>31.433605256435225</v>
      </c>
      <c r="S2726" s="16">
        <v>30.66</v>
      </c>
      <c r="T2726" s="75">
        <f t="shared" ca="1" si="110"/>
        <v>2.5231743523653781E-2</v>
      </c>
      <c r="U2726" s="5">
        <f t="shared" ca="1" si="122"/>
        <v>59.773937588401438</v>
      </c>
      <c r="V2726" s="85">
        <v>60.17</v>
      </c>
      <c r="W2726" s="36">
        <f t="shared" ca="1" si="123"/>
        <v>-6.582390088059894E-3</v>
      </c>
      <c r="X2726" s="32">
        <f t="shared" si="18"/>
        <v>0.89463699366420391</v>
      </c>
      <c r="Y2726" s="72">
        <f t="shared" ca="1" si="124"/>
        <v>3093.0863841937635</v>
      </c>
      <c r="Z2726" s="90">
        <v>3027.5001440000001</v>
      </c>
      <c r="AA2726" s="89">
        <f t="shared" ca="1" si="125"/>
        <v>2.1663496969189042E-2</v>
      </c>
      <c r="AB2726" s="72"/>
      <c r="AC2726" s="90"/>
      <c r="AD2726" s="36"/>
      <c r="AE2726">
        <f t="shared" ref="AE2726:AE2743" si="165">AE2725-1</f>
        <v>18</v>
      </c>
      <c r="AH2726" s="25" t="str">
        <f t="shared" ca="1" si="7"/>
        <v>-</v>
      </c>
      <c r="AI2726" s="15">
        <f t="shared" ca="1" si="8"/>
        <v>18.346928880967148</v>
      </c>
      <c r="AJ2726" s="15">
        <f t="shared" ca="1" si="9"/>
        <v>17.375466112657115</v>
      </c>
      <c r="AK2726" s="17">
        <f t="shared" ca="1" si="10"/>
        <v>-1.2427699394574443E-2</v>
      </c>
      <c r="AL2726" s="17">
        <f t="shared" ca="1" si="11"/>
        <v>-2.7606006393306945E-3</v>
      </c>
      <c r="AM2726" s="26">
        <f t="shared" ca="1" si="12"/>
        <v>1</v>
      </c>
      <c r="AN2726" s="26">
        <f t="shared" ca="1" si="13"/>
        <v>0</v>
      </c>
      <c r="AO2726" s="25">
        <f t="shared" si="20"/>
        <v>0</v>
      </c>
      <c r="AP2726" s="26">
        <f t="shared" si="21"/>
        <v>0</v>
      </c>
      <c r="AQ2726" s="25">
        <f t="shared" si="22"/>
        <v>1</v>
      </c>
      <c r="AR2726" s="26">
        <f t="shared" si="23"/>
        <v>0</v>
      </c>
      <c r="AU2726">
        <f t="shared" si="121"/>
        <v>15137.50072</v>
      </c>
      <c r="AY2726">
        <v>605.5</v>
      </c>
      <c r="AZ2726">
        <v>675</v>
      </c>
      <c r="BA2726">
        <f t="shared" si="107"/>
        <v>6750</v>
      </c>
      <c r="BL2726" s="90">
        <v>2.7</v>
      </c>
      <c r="BM2726">
        <f t="shared" si="108"/>
        <v>27</v>
      </c>
    </row>
    <row r="2727" spans="1:65" x14ac:dyDescent="0.2">
      <c r="A2727" s="96">
        <v>42027</v>
      </c>
      <c r="B2727" s="99">
        <v>18.375</v>
      </c>
      <c r="C2727" s="100">
        <v>18.524999999999999</v>
      </c>
      <c r="D2727" s="31">
        <f t="shared" si="14"/>
        <v>507.11547964788531</v>
      </c>
      <c r="E2727" s="31">
        <f t="shared" si="15"/>
        <v>59.013998862484286</v>
      </c>
      <c r="F2727" s="16">
        <f t="shared" si="0"/>
        <v>566.12947851036961</v>
      </c>
      <c r="G2727" s="16">
        <f t="shared" si="1"/>
        <v>18.390636175407547</v>
      </c>
      <c r="H2727" s="17">
        <f t="shared" si="2"/>
        <v>8.0971659919027994E-3</v>
      </c>
      <c r="I2727" s="16">
        <v>16.66</v>
      </c>
      <c r="J2727" s="32">
        <f t="shared" si="16"/>
        <v>1.0273489879965918</v>
      </c>
      <c r="K2727" s="72">
        <f t="shared" ca="1" si="83"/>
        <v>128.11791271998172</v>
      </c>
      <c r="L2727" s="16">
        <v>128.39999399999999</v>
      </c>
      <c r="M2727" s="21">
        <f t="shared" ca="1" si="84"/>
        <v>-2.1968948068508093E-3</v>
      </c>
      <c r="N2727" s="72"/>
      <c r="O2727" s="56"/>
      <c r="P2727" s="21"/>
      <c r="Q2727" s="33">
        <f t="shared" si="17"/>
        <v>0.9726510120034082</v>
      </c>
      <c r="R2727" s="5">
        <f t="shared" ca="1" si="109"/>
        <v>30.572654293959573</v>
      </c>
      <c r="S2727" s="16">
        <v>29.82</v>
      </c>
      <c r="T2727" s="75">
        <f t="shared" ca="1" si="110"/>
        <v>2.5239915961085609E-2</v>
      </c>
      <c r="U2727" s="5">
        <f t="shared" ca="1" si="122"/>
        <v>58.137190466736243</v>
      </c>
      <c r="V2727" s="85">
        <v>58.6</v>
      </c>
      <c r="W2727" s="36">
        <f t="shared" ca="1" si="123"/>
        <v>-7.8977736051835928E-3</v>
      </c>
      <c r="X2727" s="32">
        <f t="shared" si="18"/>
        <v>1.0546979759931836</v>
      </c>
      <c r="Y2727" s="72">
        <f t="shared" ca="1" si="124"/>
        <v>3262.0572486534243</v>
      </c>
      <c r="Z2727" s="90">
        <v>3171.2501510000002</v>
      </c>
      <c r="AA2727" s="89">
        <f t="shared" ca="1" si="125"/>
        <v>2.8634479567873128E-2</v>
      </c>
      <c r="AB2727" s="72"/>
      <c r="AC2727" s="90"/>
      <c r="AD2727" s="36"/>
      <c r="AE2727">
        <f t="shared" si="165"/>
        <v>17</v>
      </c>
      <c r="AH2727" s="25" t="str">
        <f t="shared" ca="1" si="7"/>
        <v>-</v>
      </c>
      <c r="AI2727" s="15">
        <f t="shared" ca="1" si="8"/>
        <v>18.436730500875644</v>
      </c>
      <c r="AJ2727" s="15">
        <f t="shared" ca="1" si="9"/>
        <v>17.456689791847396</v>
      </c>
      <c r="AK2727" s="17">
        <f t="shared" ca="1" si="10"/>
        <v>-5.208150764896724E-3</v>
      </c>
      <c r="AL2727" s="17">
        <f t="shared" ca="1" si="11"/>
        <v>-4.4571709366429263E-3</v>
      </c>
      <c r="AM2727" s="26">
        <f t="shared" ca="1" si="12"/>
        <v>1</v>
      </c>
      <c r="AN2727" s="26">
        <f t="shared" ca="1" si="13"/>
        <v>0</v>
      </c>
      <c r="AO2727" s="25">
        <f t="shared" si="20"/>
        <v>0</v>
      </c>
      <c r="AP2727" s="26">
        <f t="shared" si="21"/>
        <v>0</v>
      </c>
      <c r="AQ2727" s="25">
        <f t="shared" si="22"/>
        <v>1</v>
      </c>
      <c r="AR2727" s="26">
        <f t="shared" si="23"/>
        <v>0</v>
      </c>
      <c r="AU2727">
        <f t="shared" si="121"/>
        <v>15856.250755000001</v>
      </c>
      <c r="AY2727">
        <v>634.25</v>
      </c>
      <c r="AZ2727">
        <v>705</v>
      </c>
      <c r="BA2727">
        <f t="shared" si="107"/>
        <v>7050</v>
      </c>
      <c r="BL2727" s="90">
        <v>2.82</v>
      </c>
      <c r="BM2727">
        <f t="shared" si="108"/>
        <v>28.2</v>
      </c>
    </row>
    <row r="2728" spans="1:65" x14ac:dyDescent="0.2">
      <c r="A2728" s="96">
        <v>42030</v>
      </c>
      <c r="B2728" s="99">
        <v>17.225000000000001</v>
      </c>
      <c r="C2728" s="100">
        <v>17.625</v>
      </c>
      <c r="D2728" s="31">
        <f t="shared" si="14"/>
        <v>477.28515731565676</v>
      </c>
      <c r="E2728" s="31">
        <f t="shared" si="15"/>
        <v>88.602780123196823</v>
      </c>
      <c r="F2728" s="16">
        <f t="shared" si="0"/>
        <v>565.88793743885356</v>
      </c>
      <c r="G2728" s="16">
        <f t="shared" si="1"/>
        <v>17.287629205721689</v>
      </c>
      <c r="H2728" s="17">
        <f t="shared" si="2"/>
        <v>2.269503546099283E-2</v>
      </c>
      <c r="I2728" s="16">
        <v>15.52</v>
      </c>
      <c r="J2728" s="32">
        <f t="shared" si="16"/>
        <v>0.93962238255292996</v>
      </c>
      <c r="K2728" s="72">
        <f t="shared" ca="1" si="83"/>
        <v>120.37755064604795</v>
      </c>
      <c r="L2728" s="16">
        <v>122.519997</v>
      </c>
      <c r="M2728" s="21">
        <f t="shared" ca="1" si="84"/>
        <v>-1.7486503480342502E-2</v>
      </c>
      <c r="N2728" s="72"/>
      <c r="O2728" s="56"/>
      <c r="P2728" s="21"/>
      <c r="Q2728" s="33">
        <f t="shared" si="17"/>
        <v>1.06037761744707</v>
      </c>
      <c r="R2728" s="5">
        <f t="shared" ca="1" si="109"/>
        <v>32.417207804759443</v>
      </c>
      <c r="S2728" s="16">
        <v>31.200001</v>
      </c>
      <c r="T2728" s="75">
        <f t="shared" ca="1" si="110"/>
        <v>3.9013037363666819E-2</v>
      </c>
      <c r="U2728" s="5">
        <f t="shared" ca="1" si="122"/>
        <v>61.645264987570108</v>
      </c>
      <c r="V2728" s="85">
        <v>61.23</v>
      </c>
      <c r="W2728" s="36">
        <f t="shared" ca="1" si="123"/>
        <v>6.7820510790480414E-3</v>
      </c>
      <c r="X2728" s="32">
        <f t="shared" si="18"/>
        <v>0.87924476510585992</v>
      </c>
      <c r="Y2728" s="72">
        <f t="shared" ca="1" si="124"/>
        <v>2867.957997638669</v>
      </c>
      <c r="Z2728" s="90">
        <v>2890.000137</v>
      </c>
      <c r="AA2728" s="89">
        <f t="shared" ca="1" si="125"/>
        <v>-7.6270374797324826E-3</v>
      </c>
      <c r="AB2728" s="72"/>
      <c r="AC2728" s="90"/>
      <c r="AD2728" s="36"/>
      <c r="AE2728">
        <f t="shared" si="165"/>
        <v>16</v>
      </c>
      <c r="AH2728" s="25">
        <f t="shared" ca="1" si="7"/>
        <v>1</v>
      </c>
      <c r="AI2728" s="15">
        <f t="shared" ca="1" si="8"/>
        <v>18.494862863980838</v>
      </c>
      <c r="AJ2728" s="15">
        <f t="shared" ca="1" si="9"/>
        <v>17.518696970832416</v>
      </c>
      <c r="AK2728" s="17">
        <f t="shared" ca="1" si="10"/>
        <v>4.1900791725451398E-3</v>
      </c>
      <c r="AL2728" s="17">
        <f t="shared" ca="1" si="11"/>
        <v>-3.7246022765723141E-3</v>
      </c>
      <c r="AM2728" s="26">
        <f t="shared" ca="1" si="12"/>
        <v>1</v>
      </c>
      <c r="AN2728" s="26">
        <f t="shared" ca="1" si="13"/>
        <v>1</v>
      </c>
      <c r="AO2728" s="25">
        <f t="shared" si="20"/>
        <v>0</v>
      </c>
      <c r="AP2728" s="26">
        <f t="shared" si="21"/>
        <v>0</v>
      </c>
      <c r="AQ2728" s="25">
        <f t="shared" si="22"/>
        <v>1</v>
      </c>
      <c r="AR2728" s="26">
        <f t="shared" si="23"/>
        <v>0</v>
      </c>
      <c r="AU2728">
        <f t="shared" si="121"/>
        <v>14450.000684999999</v>
      </c>
      <c r="AY2728">
        <v>578</v>
      </c>
      <c r="AZ2728">
        <v>647.5</v>
      </c>
      <c r="BA2728">
        <f t="shared" si="107"/>
        <v>6475</v>
      </c>
      <c r="BL2728" s="90">
        <v>2.59</v>
      </c>
      <c r="BM2728">
        <f t="shared" si="108"/>
        <v>25.9</v>
      </c>
    </row>
    <row r="2729" spans="1:65" x14ac:dyDescent="0.2">
      <c r="A2729" s="96">
        <v>42031</v>
      </c>
      <c r="B2729" s="101">
        <v>17.875</v>
      </c>
      <c r="C2729" s="102">
        <v>18.074999999999999</v>
      </c>
      <c r="D2729" s="31">
        <f t="shared" si="14"/>
        <v>447.45483498342821</v>
      </c>
      <c r="E2729" s="31">
        <f t="shared" si="15"/>
        <v>117.7561022322826</v>
      </c>
      <c r="F2729" s="31">
        <f t="shared" si="0"/>
        <v>565.21093721571083</v>
      </c>
      <c r="G2729" s="31">
        <f t="shared" si="1"/>
        <v>17.916668019664431</v>
      </c>
      <c r="H2729" s="55">
        <f t="shared" si="2"/>
        <v>1.1065006915629283E-2</v>
      </c>
      <c r="I2729" s="31">
        <v>17.22</v>
      </c>
      <c r="J2729" s="67">
        <f t="shared" si="16"/>
        <v>1.0351467627479198</v>
      </c>
      <c r="K2729" s="72">
        <f t="shared" ca="1" si="83"/>
        <v>124.60335182270059</v>
      </c>
      <c r="L2729" s="31">
        <v>128</v>
      </c>
      <c r="M2729" s="21">
        <f t="shared" ca="1" si="84"/>
        <v>-2.6536313885151652E-2</v>
      </c>
      <c r="N2729" s="72"/>
      <c r="O2729" s="56"/>
      <c r="P2729" s="21"/>
      <c r="Q2729" s="69">
        <f t="shared" si="17"/>
        <v>0.96485323725208005</v>
      </c>
      <c r="R2729" s="5">
        <f t="shared" ca="1" si="109"/>
        <v>31.276544899089284</v>
      </c>
      <c r="S2729" s="31">
        <v>29.709999</v>
      </c>
      <c r="T2729" s="89">
        <f t="shared" ca="1" si="110"/>
        <v>5.272790144117085E-2</v>
      </c>
      <c r="U2729" s="5">
        <f t="shared" ca="1" si="122"/>
        <v>59.47659720772824</v>
      </c>
      <c r="V2729" s="90">
        <v>58.3</v>
      </c>
      <c r="W2729" s="87">
        <f t="shared" ca="1" si="123"/>
        <v>2.0181770286933839E-2</v>
      </c>
      <c r="X2729" s="67">
        <f t="shared" si="18"/>
        <v>1.0702935254958399</v>
      </c>
      <c r="Y2729" s="72">
        <f t="shared" ca="1" si="124"/>
        <v>3069.3548591209978</v>
      </c>
      <c r="Z2729" s="90">
        <v>3135.000149</v>
      </c>
      <c r="AA2729" s="89">
        <f t="shared" ca="1" si="125"/>
        <v>-2.0939485409575374E-2</v>
      </c>
      <c r="AB2729" s="72"/>
      <c r="AC2729" s="90"/>
      <c r="AD2729" s="87"/>
      <c r="AE2729" s="1">
        <f t="shared" si="165"/>
        <v>15</v>
      </c>
      <c r="AH2729" s="25">
        <f t="shared" ca="1" si="7"/>
        <v>1</v>
      </c>
      <c r="AI2729" s="15">
        <f t="shared" ca="1" si="8"/>
        <v>18.568041333403308</v>
      </c>
      <c r="AJ2729" s="15">
        <f t="shared" ca="1" si="9"/>
        <v>17.596668394376803</v>
      </c>
      <c r="AK2729" s="17">
        <f t="shared" ca="1" si="10"/>
        <v>1.0175033741299097E-2</v>
      </c>
      <c r="AL2729" s="17">
        <f t="shared" ca="1" si="11"/>
        <v>-4.4047814568283425E-3</v>
      </c>
      <c r="AM2729" s="26">
        <f t="shared" ca="1" si="12"/>
        <v>1</v>
      </c>
      <c r="AN2729" s="26">
        <f t="shared" ca="1" si="13"/>
        <v>1</v>
      </c>
      <c r="AO2729" s="25">
        <f t="shared" si="20"/>
        <v>0</v>
      </c>
      <c r="AP2729" s="26">
        <f t="shared" si="21"/>
        <v>0</v>
      </c>
      <c r="AQ2729" s="25">
        <f t="shared" si="22"/>
        <v>1</v>
      </c>
      <c r="AR2729" s="26">
        <f t="shared" si="23"/>
        <v>0</v>
      </c>
      <c r="AU2729">
        <f t="shared" si="121"/>
        <v>15675.000744999999</v>
      </c>
      <c r="AY2729">
        <v>627</v>
      </c>
      <c r="AZ2729">
        <v>692.5</v>
      </c>
      <c r="BA2729">
        <f t="shared" si="107"/>
        <v>6925</v>
      </c>
      <c r="BL2729" s="90">
        <v>2.77</v>
      </c>
      <c r="BM2729">
        <f t="shared" si="108"/>
        <v>27.7</v>
      </c>
    </row>
    <row r="2730" spans="1:65" x14ac:dyDescent="0.2">
      <c r="A2730" s="96">
        <v>42032</v>
      </c>
      <c r="B2730" s="99">
        <v>20.475000000000001</v>
      </c>
      <c r="C2730" s="100">
        <v>20.125</v>
      </c>
      <c r="D2730" s="31">
        <f t="shared" si="14"/>
        <v>417.62451265119967</v>
      </c>
      <c r="E2730" s="31">
        <f t="shared" si="15"/>
        <v>147.25635184160959</v>
      </c>
      <c r="F2730" s="16">
        <f t="shared" si="0"/>
        <v>564.88086449280922</v>
      </c>
      <c r="G2730" s="16">
        <f t="shared" si="1"/>
        <v>20.383760012271193</v>
      </c>
      <c r="H2730" s="17">
        <f t="shared" si="2"/>
        <v>-1.7391304347826209E-2</v>
      </c>
      <c r="I2730">
        <v>20.440000000000001</v>
      </c>
      <c r="J2730" s="32">
        <f t="shared" si="16"/>
        <v>1.1370337526739938</v>
      </c>
      <c r="K2730" s="72">
        <f t="shared" ca="1" si="83"/>
        <v>141.67244078171871</v>
      </c>
      <c r="L2730" s="16">
        <v>138.679993</v>
      </c>
      <c r="M2730" s="21">
        <f t="shared" ca="1" si="84"/>
        <v>2.1578078546043118E-2</v>
      </c>
      <c r="N2730" s="72"/>
      <c r="O2730" s="56"/>
      <c r="P2730" s="21"/>
      <c r="Q2730" s="33">
        <f t="shared" si="17"/>
        <v>0.86296624732600624</v>
      </c>
      <c r="R2730" s="5">
        <f t="shared" ca="1" si="109"/>
        <v>26.989478187885236</v>
      </c>
      <c r="S2730" s="16">
        <v>27.129999000000002</v>
      </c>
      <c r="T2730" s="75">
        <f t="shared" ca="1" si="110"/>
        <v>-5.179536206940707E-3</v>
      </c>
      <c r="U2730" s="5">
        <f t="shared" ca="1" si="122"/>
        <v>51.324538718092548</v>
      </c>
      <c r="V2730" s="76">
        <v>53.26</v>
      </c>
      <c r="W2730" s="36">
        <f t="shared" ca="1" si="123"/>
        <v>-3.6339866351998693E-2</v>
      </c>
      <c r="X2730" s="32">
        <f t="shared" si="18"/>
        <v>1.2740675053479875</v>
      </c>
      <c r="Y2730" s="72">
        <f t="shared" ca="1" si="124"/>
        <v>3910.3079218463881</v>
      </c>
      <c r="Z2730" s="90">
        <v>3650.0001729999999</v>
      </c>
      <c r="AA2730" s="89">
        <f t="shared" ca="1" si="125"/>
        <v>7.1317188084524571E-2</v>
      </c>
      <c r="AB2730" s="72"/>
      <c r="AC2730" s="90"/>
      <c r="AD2730" s="36"/>
      <c r="AE2730">
        <f t="shared" si="165"/>
        <v>14</v>
      </c>
      <c r="AH2730" s="25">
        <f t="shared" ca="1" si="7"/>
        <v>1</v>
      </c>
      <c r="AI2730" s="15">
        <f t="shared" ca="1" si="8"/>
        <v>18.776267526623194</v>
      </c>
      <c r="AJ2730" s="15">
        <f t="shared" ca="1" si="9"/>
        <v>17.738657300524078</v>
      </c>
      <c r="AK2730" s="17">
        <f t="shared" ca="1" si="10"/>
        <v>7.6905616916096431E-3</v>
      </c>
      <c r="AL2730" s="17">
        <f t="shared" ca="1" si="11"/>
        <v>-5.7358786035674805E-3</v>
      </c>
      <c r="AM2730" s="26">
        <f t="shared" ca="1" si="12"/>
        <v>1</v>
      </c>
      <c r="AN2730" s="26">
        <f t="shared" ca="1" si="13"/>
        <v>1</v>
      </c>
      <c r="AO2730" s="25">
        <f t="shared" si="20"/>
        <v>0</v>
      </c>
      <c r="AP2730" s="26">
        <f t="shared" si="21"/>
        <v>0</v>
      </c>
      <c r="AQ2730" s="25">
        <f t="shared" si="22"/>
        <v>1</v>
      </c>
      <c r="AR2730" s="26">
        <f t="shared" si="23"/>
        <v>0</v>
      </c>
      <c r="AU2730">
        <f t="shared" si="121"/>
        <v>18250.000864999998</v>
      </c>
      <c r="AY2730">
        <v>730</v>
      </c>
      <c r="AZ2730">
        <v>800</v>
      </c>
      <c r="BA2730">
        <f t="shared" si="107"/>
        <v>8000</v>
      </c>
      <c r="BL2730" s="90">
        <v>3.2</v>
      </c>
      <c r="BM2730">
        <f t="shared" si="108"/>
        <v>32</v>
      </c>
    </row>
    <row r="2731" spans="1:65" x14ac:dyDescent="0.2">
      <c r="A2731" s="96">
        <v>42033</v>
      </c>
      <c r="B2731" s="99">
        <v>19.074999999999999</v>
      </c>
      <c r="C2731" s="100">
        <v>18.875</v>
      </c>
      <c r="D2731" s="31">
        <f t="shared" si="14"/>
        <v>387.79419031897112</v>
      </c>
      <c r="E2731" s="31">
        <f t="shared" si="15"/>
        <v>177.60546238831168</v>
      </c>
      <c r="F2731" s="16">
        <f t="shared" si="0"/>
        <v>565.39965270728283</v>
      </c>
      <c r="G2731" s="16">
        <f t="shared" si="1"/>
        <v>19.012175248857019</v>
      </c>
      <c r="H2731" s="17">
        <f t="shared" si="2"/>
        <v>-1.059602649006619E-2</v>
      </c>
      <c r="I2731">
        <v>18.760000000000002</v>
      </c>
      <c r="J2731" s="32">
        <f t="shared" si="16"/>
        <v>0.93356849148345178</v>
      </c>
      <c r="K2731" s="72">
        <f t="shared" ca="1" si="83"/>
        <v>132.25553481240215</v>
      </c>
      <c r="L2731" s="16">
        <v>134</v>
      </c>
      <c r="M2731" s="21">
        <f t="shared" ca="1" si="84"/>
        <v>-1.3018396922372041E-2</v>
      </c>
      <c r="N2731" s="72"/>
      <c r="O2731" s="56"/>
      <c r="P2731" s="21"/>
      <c r="Q2731" s="33">
        <f t="shared" si="17"/>
        <v>1.0664315085165481</v>
      </c>
      <c r="R2731" s="5">
        <f t="shared" ca="1" si="109"/>
        <v>28.781230899804676</v>
      </c>
      <c r="S2731" s="16">
        <v>27.82</v>
      </c>
      <c r="T2731" s="75">
        <f t="shared" ca="1" si="110"/>
        <v>3.4551793666595103E-2</v>
      </c>
      <c r="U2731" s="5">
        <f t="shared" ca="1" si="122"/>
        <v>54.732231403240405</v>
      </c>
      <c r="V2731" s="76">
        <v>54.52</v>
      </c>
      <c r="W2731" s="36">
        <f t="shared" ca="1" si="123"/>
        <v>3.8927256647175714E-3</v>
      </c>
      <c r="X2731" s="32">
        <f t="shared" si="18"/>
        <v>0.86713698296690356</v>
      </c>
      <c r="Y2731" s="72">
        <f t="shared" ca="1" si="124"/>
        <v>3390.5494564626888</v>
      </c>
      <c r="Z2731" s="90">
        <v>3391.2501609999999</v>
      </c>
      <c r="AA2731" s="89">
        <f t="shared" ca="1" si="125"/>
        <v>-2.0662130602141078E-4</v>
      </c>
      <c r="AB2731" s="72"/>
      <c r="AC2731" s="90"/>
      <c r="AD2731" s="36"/>
      <c r="AE2731">
        <f t="shared" si="165"/>
        <v>13</v>
      </c>
      <c r="AH2731" s="25">
        <f t="shared" ca="1" si="7"/>
        <v>1</v>
      </c>
      <c r="AI2731" s="15">
        <f t="shared" ca="1" si="8"/>
        <v>18.906529120180465</v>
      </c>
      <c r="AJ2731" s="15">
        <f t="shared" ca="1" si="9"/>
        <v>17.832127322509425</v>
      </c>
      <c r="AK2731" s="17">
        <f t="shared" ca="1" si="10"/>
        <v>4.6104968298180671E-3</v>
      </c>
      <c r="AL2731" s="17">
        <f t="shared" ca="1" si="11"/>
        <v>-5.7628062439488495E-3</v>
      </c>
      <c r="AM2731" s="26">
        <f t="shared" ca="1" si="12"/>
        <v>1</v>
      </c>
      <c r="AN2731" s="26">
        <f t="shared" ca="1" si="13"/>
        <v>1</v>
      </c>
      <c r="AO2731" s="25">
        <f t="shared" si="20"/>
        <v>0</v>
      </c>
      <c r="AP2731" s="26">
        <f t="shared" si="21"/>
        <v>0</v>
      </c>
      <c r="AQ2731" s="25">
        <f t="shared" si="22"/>
        <v>1</v>
      </c>
      <c r="AR2731" s="26">
        <f t="shared" si="23"/>
        <v>0</v>
      </c>
      <c r="AU2731">
        <f t="shared" si="121"/>
        <v>16956.250805</v>
      </c>
      <c r="AY2731">
        <v>678.25</v>
      </c>
      <c r="AZ2731">
        <v>747.5</v>
      </c>
      <c r="BA2731">
        <f t="shared" si="107"/>
        <v>7475</v>
      </c>
      <c r="BL2731" s="90">
        <v>2.99</v>
      </c>
      <c r="BM2731">
        <f t="shared" si="108"/>
        <v>29.900000000000002</v>
      </c>
    </row>
    <row r="2732" spans="1:65" x14ac:dyDescent="0.2">
      <c r="A2732" s="96">
        <v>42034</v>
      </c>
      <c r="B2732" s="101">
        <v>21.024999999999999</v>
      </c>
      <c r="C2732" s="102">
        <v>20.25</v>
      </c>
      <c r="D2732" s="31">
        <f t="shared" si="14"/>
        <v>357.96386798674257</v>
      </c>
      <c r="E2732" s="31">
        <f t="shared" si="15"/>
        <v>207.75186760617973</v>
      </c>
      <c r="F2732" s="31">
        <f t="shared" si="0"/>
        <v>565.71573559292233</v>
      </c>
      <c r="G2732" s="31">
        <f t="shared" si="1"/>
        <v>20.740391163326862</v>
      </c>
      <c r="H2732" s="55">
        <f t="shared" si="2"/>
        <v>-3.8271604938271642E-2</v>
      </c>
      <c r="I2732" s="1">
        <v>20.97</v>
      </c>
      <c r="J2732" s="67">
        <f t="shared" si="16"/>
        <v>1.0915103436793354</v>
      </c>
      <c r="K2732" s="72">
        <f t="shared" ca="1" si="83"/>
        <v>144.35239905859163</v>
      </c>
      <c r="L2732" s="31">
        <v>147.479996</v>
      </c>
      <c r="M2732" s="21">
        <f t="shared" ca="1" si="84"/>
        <v>-2.120692315050219E-2</v>
      </c>
      <c r="N2732" s="72"/>
      <c r="O2732" s="56"/>
      <c r="P2732" s="21"/>
      <c r="Q2732" s="69">
        <f t="shared" si="17"/>
        <v>0.9084896563206647</v>
      </c>
      <c r="R2732" s="5">
        <f t="shared" ca="1" si="109"/>
        <v>26.146361300247968</v>
      </c>
      <c r="S2732" s="31">
        <v>24.969999000000001</v>
      </c>
      <c r="T2732" s="89">
        <f t="shared" ca="1" si="110"/>
        <v>4.7111027126912022E-2</v>
      </c>
      <c r="U2732" s="5">
        <f t="shared" ca="1" si="122"/>
        <v>49.721963785937483</v>
      </c>
      <c r="V2732" s="98">
        <v>48.85</v>
      </c>
      <c r="W2732" s="87">
        <f t="shared" ca="1" si="123"/>
        <v>1.7849821615915688E-2</v>
      </c>
      <c r="X2732" s="67">
        <f t="shared" si="18"/>
        <v>1.1830206873586706</v>
      </c>
      <c r="Y2732" s="72">
        <f t="shared" ca="1" si="124"/>
        <v>4010.8261661107467</v>
      </c>
      <c r="Z2732" s="90">
        <v>4045.000192</v>
      </c>
      <c r="AA2732" s="89">
        <f t="shared" ca="1" si="125"/>
        <v>-8.4484608818661943E-3</v>
      </c>
      <c r="AB2732" s="72"/>
      <c r="AC2732" s="90"/>
      <c r="AD2732" s="87"/>
      <c r="AE2732" s="1">
        <f t="shared" si="165"/>
        <v>12</v>
      </c>
      <c r="AH2732" s="25">
        <f t="shared" ca="1" si="7"/>
        <v>1</v>
      </c>
      <c r="AI2732" s="15">
        <f t="shared" ca="1" si="8"/>
        <v>19.101877977748853</v>
      </c>
      <c r="AJ2732" s="15">
        <f t="shared" ca="1" si="9"/>
        <v>17.948504553958898</v>
      </c>
      <c r="AK2732" s="17">
        <f t="shared" ca="1" si="10"/>
        <v>-4.0669545679398551E-3</v>
      </c>
      <c r="AL2732" s="17">
        <f t="shared" ca="1" si="11"/>
        <v>-7.7375585886388862E-3</v>
      </c>
      <c r="AM2732" s="26">
        <f t="shared" ca="1" si="12"/>
        <v>1</v>
      </c>
      <c r="AN2732" s="26">
        <f t="shared" ca="1" si="13"/>
        <v>1</v>
      </c>
      <c r="AO2732" s="25">
        <f t="shared" si="20"/>
        <v>0</v>
      </c>
      <c r="AP2732" s="26">
        <f t="shared" si="21"/>
        <v>0</v>
      </c>
      <c r="AQ2732" s="25">
        <f t="shared" si="22"/>
        <v>1</v>
      </c>
      <c r="AR2732" s="26">
        <f t="shared" si="23"/>
        <v>0</v>
      </c>
      <c r="AU2732">
        <f t="shared" si="121"/>
        <v>20225.000960000001</v>
      </c>
      <c r="AY2732">
        <v>809</v>
      </c>
      <c r="AZ2732">
        <v>885</v>
      </c>
      <c r="BA2732">
        <f t="shared" si="107"/>
        <v>8850</v>
      </c>
      <c r="BL2732" s="90">
        <v>3.54</v>
      </c>
      <c r="BM2732">
        <f t="shared" si="108"/>
        <v>35.4</v>
      </c>
    </row>
    <row r="2733" spans="1:65" x14ac:dyDescent="0.2">
      <c r="A2733" s="96">
        <v>42037</v>
      </c>
      <c r="B2733" s="101">
        <v>19.975000000000001</v>
      </c>
      <c r="C2733" s="102">
        <v>19.625</v>
      </c>
      <c r="D2733" s="31">
        <f t="shared" si="14"/>
        <v>328.13354565451402</v>
      </c>
      <c r="E2733" s="31">
        <f t="shared" si="15"/>
        <v>238.72384424988863</v>
      </c>
      <c r="F2733" s="31">
        <f t="shared" si="0"/>
        <v>566.85738990440268</v>
      </c>
      <c r="G2733" s="31">
        <f t="shared" si="1"/>
        <v>19.827602529356543</v>
      </c>
      <c r="H2733" s="55">
        <f t="shared" si="2"/>
        <v>-1.7834394904458595E-2</v>
      </c>
      <c r="I2733" s="1">
        <v>19.43</v>
      </c>
      <c r="J2733" s="67">
        <f t="shared" si="16"/>
        <v>0.9579190611811399</v>
      </c>
      <c r="K2733" s="72">
        <f t="shared" ca="1" si="83"/>
        <v>138.27227727195142</v>
      </c>
      <c r="L2733" s="31">
        <v>139.60000600000001</v>
      </c>
      <c r="M2733" s="21">
        <f t="shared" ca="1" si="84"/>
        <v>-9.5109503652068862E-3</v>
      </c>
      <c r="N2733" s="72"/>
      <c r="O2733" s="56"/>
      <c r="P2733" s="21"/>
      <c r="Q2733" s="69">
        <f t="shared" si="17"/>
        <v>1.0420809388188601</v>
      </c>
      <c r="R2733" s="5">
        <f t="shared" ca="1" si="109"/>
        <v>27.245489671908299</v>
      </c>
      <c r="S2733" s="31">
        <v>26.450001</v>
      </c>
      <c r="T2733" s="89">
        <f t="shared" ca="1" si="110"/>
        <v>3.0075184946431514E-2</v>
      </c>
      <c r="U2733" s="5">
        <f t="shared" ca="1" si="122"/>
        <v>51.812536816587631</v>
      </c>
      <c r="V2733" s="98">
        <v>51.87</v>
      </c>
      <c r="W2733" s="87">
        <f t="shared" ca="1" si="123"/>
        <v>-1.1078307964597349E-3</v>
      </c>
      <c r="X2733" s="67">
        <f t="shared" si="18"/>
        <v>0.9158381223622799</v>
      </c>
      <c r="Y2733" s="72">
        <f t="shared" ca="1" si="124"/>
        <v>3673.025755860599</v>
      </c>
      <c r="Z2733" s="90">
        <v>3628.750172</v>
      </c>
      <c r="AA2733" s="89">
        <f t="shared" ca="1" si="125"/>
        <v>1.2201331522416804E-2</v>
      </c>
      <c r="AB2733" s="72"/>
      <c r="AC2733" s="90"/>
      <c r="AD2733" s="87"/>
      <c r="AE2733" s="1">
        <f t="shared" si="165"/>
        <v>11</v>
      </c>
      <c r="AH2733" s="25">
        <f t="shared" ca="1" si="7"/>
        <v>1</v>
      </c>
      <c r="AI2733" s="15">
        <f t="shared" ca="1" si="8"/>
        <v>19.183904778656508</v>
      </c>
      <c r="AJ2733" s="15">
        <f t="shared" ca="1" si="9"/>
        <v>18.071753648106903</v>
      </c>
      <c r="AK2733" s="17">
        <f t="shared" ca="1" si="10"/>
        <v>-8.3888813840000877E-3</v>
      </c>
      <c r="AL2733" s="17">
        <f t="shared" ca="1" si="11"/>
        <v>-9.2038257103925769E-3</v>
      </c>
      <c r="AM2733" s="26">
        <f t="shared" ca="1" si="12"/>
        <v>1</v>
      </c>
      <c r="AN2733" s="26">
        <f t="shared" ca="1" si="13"/>
        <v>1</v>
      </c>
      <c r="AO2733" s="25">
        <f t="shared" si="20"/>
        <v>0</v>
      </c>
      <c r="AP2733" s="26">
        <f t="shared" si="21"/>
        <v>0</v>
      </c>
      <c r="AQ2733" s="25">
        <f t="shared" si="22"/>
        <v>1</v>
      </c>
      <c r="AR2733" s="26">
        <f t="shared" si="23"/>
        <v>0</v>
      </c>
      <c r="AU2733">
        <f t="shared" si="121"/>
        <v>18143.75086</v>
      </c>
      <c r="AY2733">
        <v>725.75</v>
      </c>
      <c r="AZ2733">
        <v>797.5</v>
      </c>
      <c r="BA2733">
        <f t="shared" si="107"/>
        <v>7975</v>
      </c>
      <c r="BL2733" s="90">
        <v>3.19</v>
      </c>
      <c r="BM2733">
        <f t="shared" si="108"/>
        <v>31.9</v>
      </c>
    </row>
    <row r="2734" spans="1:65" x14ac:dyDescent="0.2">
      <c r="A2734" s="96">
        <v>42038</v>
      </c>
      <c r="B2734" s="99">
        <v>18.875</v>
      </c>
      <c r="C2734" s="100">
        <v>19.074999999999999</v>
      </c>
      <c r="D2734" s="31">
        <f t="shared" si="14"/>
        <v>298.30322332228548</v>
      </c>
      <c r="E2734" s="31">
        <f t="shared" si="15"/>
        <v>269.08617233071743</v>
      </c>
      <c r="F2734" s="31">
        <f t="shared" si="0"/>
        <v>567.38939565300291</v>
      </c>
      <c r="G2734" s="31">
        <f t="shared" si="1"/>
        <v>18.969850617368703</v>
      </c>
      <c r="H2734" s="55">
        <f t="shared" si="2"/>
        <v>1.0484927916120546E-2</v>
      </c>
      <c r="I2734" s="1">
        <v>17.329999999999998</v>
      </c>
      <c r="J2734" s="67">
        <f t="shared" si="16"/>
        <v>0.9576374214512513</v>
      </c>
      <c r="K2734" s="72">
        <f t="shared" ca="1" si="83"/>
        <v>132.40930878262617</v>
      </c>
      <c r="L2734" s="16">
        <v>132.96000699999999</v>
      </c>
      <c r="M2734" s="21">
        <f t="shared" ca="1" si="84"/>
        <v>-4.1418335467884029E-3</v>
      </c>
      <c r="N2734" s="72"/>
      <c r="O2734" s="56"/>
      <c r="P2734" s="21"/>
      <c r="Q2734" s="69">
        <f t="shared" si="17"/>
        <v>1.0423625785487487</v>
      </c>
      <c r="R2734" s="5">
        <f t="shared" ca="1" si="109"/>
        <v>28.398495774963553</v>
      </c>
      <c r="S2734" s="16">
        <v>27.68</v>
      </c>
      <c r="T2734" s="75">
        <f t="shared" ca="1" si="110"/>
        <v>2.5957217303596593E-2</v>
      </c>
      <c r="U2734" s="5">
        <f t="shared" ca="1" si="122"/>
        <v>54.005600508854471</v>
      </c>
      <c r="V2734" s="76">
        <v>54.38</v>
      </c>
      <c r="W2734" s="36">
        <f t="shared" ca="1" si="123"/>
        <v>-6.8848747912013926E-3</v>
      </c>
      <c r="X2734" s="67">
        <f t="shared" si="18"/>
        <v>0.91527484290250261</v>
      </c>
      <c r="Y2734" s="72">
        <f t="shared" ca="1" si="124"/>
        <v>3361.6068192442999</v>
      </c>
      <c r="Z2734" s="90">
        <v>3290.0001560000001</v>
      </c>
      <c r="AA2734" s="89">
        <f t="shared" ca="1" si="125"/>
        <v>2.1764942203334001E-2</v>
      </c>
      <c r="AB2734" s="72"/>
      <c r="AC2734" s="90"/>
      <c r="AD2734" s="36"/>
      <c r="AE2734" s="1">
        <f t="shared" si="165"/>
        <v>10</v>
      </c>
      <c r="AH2734" s="25" t="str">
        <f t="shared" ca="1" si="7"/>
        <v>-</v>
      </c>
      <c r="AI2734" s="15">
        <f t="shared" ca="1" si="8"/>
        <v>19.229925157562541</v>
      </c>
      <c r="AJ2734" s="15">
        <f t="shared" ca="1" si="9"/>
        <v>18.171330434390054</v>
      </c>
      <c r="AK2734" s="17">
        <f t="shared" ca="1" si="10"/>
        <v>-1.0423899308145468E-2</v>
      </c>
      <c r="AL2734" s="17">
        <f t="shared" ca="1" si="11"/>
        <v>-8.7158537263445496E-3</v>
      </c>
      <c r="AM2734" s="26">
        <f t="shared" ca="1" si="12"/>
        <v>1</v>
      </c>
      <c r="AN2734" s="26">
        <f t="shared" ca="1" si="13"/>
        <v>0</v>
      </c>
      <c r="AO2734" s="25">
        <f t="shared" si="20"/>
        <v>0</v>
      </c>
      <c r="AP2734" s="26">
        <f t="shared" si="21"/>
        <v>0</v>
      </c>
      <c r="AQ2734" s="25">
        <f t="shared" si="22"/>
        <v>1</v>
      </c>
      <c r="AR2734" s="26">
        <f t="shared" si="23"/>
        <v>0</v>
      </c>
      <c r="AU2734">
        <f t="shared" si="121"/>
        <v>16450.000780000002</v>
      </c>
      <c r="AY2734">
        <v>658</v>
      </c>
      <c r="AZ2734">
        <v>727.5</v>
      </c>
      <c r="BA2734">
        <f t="shared" si="107"/>
        <v>7275</v>
      </c>
      <c r="BL2734" s="90">
        <v>2.91</v>
      </c>
      <c r="BM2734">
        <f t="shared" si="108"/>
        <v>29.1</v>
      </c>
    </row>
    <row r="2735" spans="1:65" x14ac:dyDescent="0.2">
      <c r="A2735" s="96">
        <v>42039</v>
      </c>
      <c r="B2735" s="99">
        <v>19.774999999999999</v>
      </c>
      <c r="C2735" s="100">
        <v>19.824999999999999</v>
      </c>
      <c r="D2735" s="31">
        <f t="shared" si="14"/>
        <v>268.47290099005693</v>
      </c>
      <c r="E2735" s="31">
        <f t="shared" si="15"/>
        <v>298.60372588357791</v>
      </c>
      <c r="F2735" s="16">
        <f t="shared" si="0"/>
        <v>567.07662687363484</v>
      </c>
      <c r="G2735" s="16">
        <f t="shared" si="1"/>
        <v>19.801328340098394</v>
      </c>
      <c r="H2735" s="17">
        <f t="shared" si="2"/>
        <v>2.5220680958386588E-3</v>
      </c>
      <c r="I2735">
        <v>18.329999999999998</v>
      </c>
      <c r="J2735" s="32">
        <f t="shared" si="16"/>
        <v>1.043256134085649</v>
      </c>
      <c r="K2735" s="72">
        <f t="shared" ca="1" si="83"/>
        <v>138.13119203601249</v>
      </c>
      <c r="L2735" s="16">
        <v>136.60000600000001</v>
      </c>
      <c r="M2735" s="21">
        <f t="shared" ca="1" si="84"/>
        <v>1.1209267706858558E-2</v>
      </c>
      <c r="N2735" s="72"/>
      <c r="O2735" s="56"/>
      <c r="P2735" s="21"/>
      <c r="Q2735" s="33">
        <f t="shared" si="17"/>
        <v>0.95674386591435101</v>
      </c>
      <c r="R2735" s="5">
        <f t="shared" ca="1" si="109"/>
        <v>27.168954763816217</v>
      </c>
      <c r="S2735" s="16">
        <v>26.91</v>
      </c>
      <c r="T2735" s="75">
        <f t="shared" ca="1" si="110"/>
        <v>9.6229938244599272E-3</v>
      </c>
      <c r="U2735" s="5">
        <f t="shared" ca="1" si="122"/>
        <v>51.66775808322037</v>
      </c>
      <c r="V2735" s="76">
        <v>52.81</v>
      </c>
      <c r="W2735" s="36">
        <f t="shared" ca="1" si="123"/>
        <v>-2.1629273182723577E-2</v>
      </c>
      <c r="X2735" s="32">
        <f t="shared" si="18"/>
        <v>1.086512268171298</v>
      </c>
      <c r="Y2735" s="72">
        <f t="shared" ca="1" si="124"/>
        <v>3652.1866722210457</v>
      </c>
      <c r="Z2735" s="90">
        <v>3472.5001649999999</v>
      </c>
      <c r="AA2735" s="89">
        <f t="shared" ca="1" si="125"/>
        <v>5.1745571974953601E-2</v>
      </c>
      <c r="AB2735" s="72"/>
      <c r="AC2735" s="90"/>
      <c r="AD2735" s="36"/>
      <c r="AE2735">
        <f t="shared" si="165"/>
        <v>9</v>
      </c>
      <c r="AH2735" s="25" t="str">
        <f t="shared" ca="1" si="7"/>
        <v>-</v>
      </c>
      <c r="AI2735" s="15">
        <f t="shared" ca="1" si="8"/>
        <v>19.260375184664372</v>
      </c>
      <c r="AJ2735" s="15">
        <f t="shared" ca="1" si="9"/>
        <v>18.295488627578681</v>
      </c>
      <c r="AK2735" s="17">
        <f t="shared" ca="1" si="10"/>
        <v>-1.1847722444777239E-2</v>
      </c>
      <c r="AL2735" s="17">
        <f t="shared" ca="1" si="11"/>
        <v>-7.9130631800320567E-3</v>
      </c>
      <c r="AM2735" s="26">
        <f t="shared" ca="1" si="12"/>
        <v>1</v>
      </c>
      <c r="AN2735" s="26">
        <f t="shared" ca="1" si="13"/>
        <v>0</v>
      </c>
      <c r="AO2735" s="25">
        <f t="shared" si="20"/>
        <v>0</v>
      </c>
      <c r="AP2735" s="26">
        <f t="shared" si="21"/>
        <v>0</v>
      </c>
      <c r="AQ2735" s="25">
        <f t="shared" si="22"/>
        <v>1</v>
      </c>
      <c r="AR2735" s="26">
        <f t="shared" si="23"/>
        <v>0</v>
      </c>
      <c r="AU2735">
        <f t="shared" si="121"/>
        <v>17362.500824999999</v>
      </c>
      <c r="AY2735">
        <v>694.5</v>
      </c>
      <c r="AZ2735">
        <v>762.5</v>
      </c>
      <c r="BA2735">
        <f t="shared" si="107"/>
        <v>7625</v>
      </c>
      <c r="BL2735" s="90">
        <v>3.05</v>
      </c>
      <c r="BM2735">
        <f t="shared" si="108"/>
        <v>30.5</v>
      </c>
    </row>
    <row r="2736" spans="1:65" x14ac:dyDescent="0.2">
      <c r="A2736" s="96">
        <v>42040</v>
      </c>
      <c r="B2736" s="99">
        <v>18.675000000000001</v>
      </c>
      <c r="C2736" s="100">
        <v>19.074999999999999</v>
      </c>
      <c r="D2736" s="31">
        <f t="shared" si="14"/>
        <v>238.64257865782838</v>
      </c>
      <c r="E2736" s="31">
        <f t="shared" si="15"/>
        <v>328.35881411156379</v>
      </c>
      <c r="F2736" s="16">
        <f t="shared" si="0"/>
        <v>567.00139276939217</v>
      </c>
      <c r="G2736" s="16">
        <f t="shared" si="1"/>
        <v>18.906645860697289</v>
      </c>
      <c r="H2736" s="17">
        <f t="shared" si="2"/>
        <v>2.0969855832241091E-2</v>
      </c>
      <c r="I2736">
        <v>16.850000000000001</v>
      </c>
      <c r="J2736" s="32">
        <f t="shared" si="16"/>
        <v>0.95469037176177085</v>
      </c>
      <c r="K2736" s="72">
        <f t="shared" ca="1" si="83"/>
        <v>131.86714289839733</v>
      </c>
      <c r="L2736" s="16">
        <v>131.63999899999999</v>
      </c>
      <c r="M2736" s="21">
        <f t="shared" ca="1" si="84"/>
        <v>1.7254930121759114E-3</v>
      </c>
      <c r="N2736" s="72"/>
      <c r="O2736" s="56"/>
      <c r="P2736" s="21"/>
      <c r="Q2736" s="33">
        <f t="shared" si="17"/>
        <v>1.0453096282382293</v>
      </c>
      <c r="R2736" s="5">
        <f t="shared" ca="1" si="109"/>
        <v>28.398786898387591</v>
      </c>
      <c r="S2736" s="16">
        <v>27.83</v>
      </c>
      <c r="T2736" s="75">
        <f t="shared" ca="1" si="110"/>
        <v>2.0437905080402195E-2</v>
      </c>
      <c r="U2736" s="5">
        <f t="shared" ca="1" si="122"/>
        <v>54.006955979031368</v>
      </c>
      <c r="V2736" s="76">
        <v>54.62</v>
      </c>
      <c r="W2736" s="36">
        <f t="shared" ca="1" si="123"/>
        <v>-1.1223801189465945E-2</v>
      </c>
      <c r="X2736" s="32">
        <f t="shared" si="18"/>
        <v>0.90938074352354159</v>
      </c>
      <c r="Y2736" s="72">
        <f t="shared" ca="1" si="124"/>
        <v>3321.0096510458484</v>
      </c>
      <c r="Z2736" s="90">
        <v>3201.2501520000001</v>
      </c>
      <c r="AA2736" s="89">
        <f t="shared" ca="1" si="125"/>
        <v>3.7410228304410341E-2</v>
      </c>
      <c r="AB2736" s="72"/>
      <c r="AC2736" s="90"/>
      <c r="AD2736" s="36"/>
      <c r="AE2736">
        <f t="shared" si="165"/>
        <v>8</v>
      </c>
      <c r="AH2736" s="25" t="str">
        <f t="shared" ca="1" si="7"/>
        <v>-</v>
      </c>
      <c r="AI2736" s="15">
        <f t="shared" ca="1" si="8"/>
        <v>19.219385263288245</v>
      </c>
      <c r="AJ2736" s="15">
        <f t="shared" ca="1" si="9"/>
        <v>18.401031948067079</v>
      </c>
      <c r="AK2736" s="17">
        <f t="shared" ca="1" si="10"/>
        <v>-5.4541957480993553E-3</v>
      </c>
      <c r="AL2736" s="17">
        <f t="shared" ca="1" si="11"/>
        <v>-5.1765916772090054E-3</v>
      </c>
      <c r="AM2736" s="26">
        <f t="shared" ca="1" si="12"/>
        <v>1</v>
      </c>
      <c r="AN2736" s="26">
        <f t="shared" ca="1" si="13"/>
        <v>0</v>
      </c>
      <c r="AO2736" s="25">
        <f t="shared" si="20"/>
        <v>0</v>
      </c>
      <c r="AP2736" s="26">
        <f t="shared" si="21"/>
        <v>0</v>
      </c>
      <c r="AQ2736" s="25">
        <f t="shared" si="22"/>
        <v>1</v>
      </c>
      <c r="AR2736" s="26">
        <f t="shared" si="23"/>
        <v>0</v>
      </c>
      <c r="AU2736">
        <f t="shared" si="121"/>
        <v>16006.250760000001</v>
      </c>
      <c r="AY2736">
        <v>640.25</v>
      </c>
      <c r="AZ2736">
        <v>715</v>
      </c>
      <c r="BA2736">
        <f t="shared" si="107"/>
        <v>7150</v>
      </c>
      <c r="BL2736" s="90">
        <v>2.86</v>
      </c>
      <c r="BM2736">
        <f t="shared" si="108"/>
        <v>28.599999999999998</v>
      </c>
    </row>
    <row r="2737" spans="1:65" x14ac:dyDescent="0.2">
      <c r="A2737" s="96">
        <v>42041</v>
      </c>
      <c r="B2737" s="101">
        <v>19.175000000000001</v>
      </c>
      <c r="C2737" s="102">
        <v>19.55</v>
      </c>
      <c r="D2737" s="31">
        <f t="shared" si="14"/>
        <v>208.81225632559983</v>
      </c>
      <c r="E2737" s="31">
        <f t="shared" si="15"/>
        <v>357.56359888505619</v>
      </c>
      <c r="F2737" s="31">
        <f t="shared" si="0"/>
        <v>566.37585521065603</v>
      </c>
      <c r="G2737" s="31">
        <f t="shared" si="1"/>
        <v>19.411744466326208</v>
      </c>
      <c r="H2737" s="55">
        <f t="shared" si="2"/>
        <v>1.9181585677749413E-2</v>
      </c>
      <c r="I2737" s="1">
        <v>17.29</v>
      </c>
      <c r="J2737" s="67">
        <f t="shared" si="16"/>
        <v>1.025582688354298</v>
      </c>
      <c r="K2737" s="72">
        <f t="shared" ca="1" si="83"/>
        <v>135.2351454286663</v>
      </c>
      <c r="L2737" s="31">
        <v>137.199997</v>
      </c>
      <c r="M2737" s="21">
        <f t="shared" ca="1" si="84"/>
        <v>-1.4321075905954257E-2</v>
      </c>
      <c r="N2737" s="72"/>
      <c r="O2737" s="56"/>
      <c r="P2737" s="21"/>
      <c r="Q2737" s="69">
        <f t="shared" si="17"/>
        <v>0.97441731164570211</v>
      </c>
      <c r="R2737" s="5">
        <f t="shared" ca="1" si="109"/>
        <v>27.671116793170043</v>
      </c>
      <c r="S2737" s="31">
        <v>26.65</v>
      </c>
      <c r="T2737" s="89">
        <f t="shared" ca="1" si="110"/>
        <v>3.8315827135836568E-2</v>
      </c>
      <c r="U2737" s="5">
        <f t="shared" ca="1" si="122"/>
        <v>52.623511204865913</v>
      </c>
      <c r="V2737" s="98">
        <v>52.32</v>
      </c>
      <c r="W2737" s="87">
        <f t="shared" ca="1" si="123"/>
        <v>5.8010551388744834E-3</v>
      </c>
      <c r="X2737" s="67">
        <f t="shared" si="18"/>
        <v>1.0511653767085958</v>
      </c>
      <c r="Y2737" s="72">
        <f t="shared" ca="1" si="124"/>
        <v>3490.700611840894</v>
      </c>
      <c r="Z2737" s="90">
        <v>3475.0001649999999</v>
      </c>
      <c r="AA2737" s="89">
        <f t="shared" ca="1" si="125"/>
        <v>4.5181139842892853E-3</v>
      </c>
      <c r="AB2737" s="72"/>
      <c r="AC2737" s="90"/>
      <c r="AD2737" s="87"/>
      <c r="AE2737" s="1">
        <f t="shared" si="165"/>
        <v>7</v>
      </c>
      <c r="AH2737" s="25">
        <f t="shared" ca="1" si="7"/>
        <v>1</v>
      </c>
      <c r="AI2737" s="15">
        <f t="shared" ca="1" si="8"/>
        <v>19.249612627056489</v>
      </c>
      <c r="AJ2737" s="15">
        <f t="shared" ca="1" si="9"/>
        <v>18.494299746141433</v>
      </c>
      <c r="AK2737" s="17">
        <f t="shared" ca="1" si="10"/>
        <v>-4.9126038679675466E-4</v>
      </c>
      <c r="AL2737" s="17">
        <f t="shared" ca="1" si="11"/>
        <v>-1.7764847107144474E-3</v>
      </c>
      <c r="AM2737" s="26">
        <f t="shared" ca="1" si="12"/>
        <v>1</v>
      </c>
      <c r="AN2737" s="26">
        <f t="shared" ca="1" si="13"/>
        <v>1</v>
      </c>
      <c r="AO2737" s="25">
        <f t="shared" si="20"/>
        <v>0</v>
      </c>
      <c r="AP2737" s="26">
        <f t="shared" si="21"/>
        <v>0</v>
      </c>
      <c r="AQ2737" s="25">
        <f t="shared" si="22"/>
        <v>1</v>
      </c>
      <c r="AR2737" s="26">
        <f t="shared" si="23"/>
        <v>0</v>
      </c>
      <c r="AU2737">
        <f t="shared" si="121"/>
        <v>17375.000824999999</v>
      </c>
      <c r="AY2737">
        <v>695</v>
      </c>
      <c r="AZ2737">
        <v>765</v>
      </c>
      <c r="BA2737">
        <f t="shared" si="107"/>
        <v>7650</v>
      </c>
      <c r="BL2737" s="90">
        <v>3.06</v>
      </c>
      <c r="BM2737">
        <f t="shared" si="108"/>
        <v>30.6</v>
      </c>
    </row>
    <row r="2738" spans="1:65" x14ac:dyDescent="0.2">
      <c r="A2738" s="96">
        <v>42044</v>
      </c>
      <c r="B2738" s="99">
        <v>19.625</v>
      </c>
      <c r="C2738" s="100">
        <v>19.925000000000001</v>
      </c>
      <c r="D2738" s="31">
        <f t="shared" si="14"/>
        <v>178.98193399337129</v>
      </c>
      <c r="E2738" s="31">
        <f t="shared" si="15"/>
        <v>386.82172833367423</v>
      </c>
      <c r="F2738" s="16">
        <f t="shared" si="0"/>
        <v>565.80366232704546</v>
      </c>
      <c r="G2738" s="16">
        <f t="shared" si="1"/>
        <v>19.830100331133995</v>
      </c>
      <c r="H2738" s="17">
        <f t="shared" si="2"/>
        <v>1.5056461731493109E-2</v>
      </c>
      <c r="I2738">
        <v>18.55</v>
      </c>
      <c r="J2738" s="32">
        <f t="shared" si="16"/>
        <v>1.0205196445811509</v>
      </c>
      <c r="K2738" s="72">
        <f t="shared" ca="1" si="83"/>
        <v>138.00449615158763</v>
      </c>
      <c r="L2738" s="16">
        <v>137.88000500000001</v>
      </c>
      <c r="M2738" s="21">
        <f t="shared" ca="1" si="84"/>
        <v>9.0289488738863686E-4</v>
      </c>
      <c r="N2738" s="72"/>
      <c r="O2738" s="56"/>
      <c r="P2738" s="21"/>
      <c r="Q2738" s="33">
        <f t="shared" si="17"/>
        <v>0.97948035541884904</v>
      </c>
      <c r="R2738" s="5">
        <f t="shared" ca="1" si="109"/>
        <v>27.102186222941377</v>
      </c>
      <c r="S2738" s="16">
        <v>26.530000999999999</v>
      </c>
      <c r="T2738" s="75">
        <f t="shared" ca="1" si="110"/>
        <v>2.1567478378209576E-2</v>
      </c>
      <c r="U2738" s="5">
        <f t="shared" ca="1" si="122"/>
        <v>51.541930837580516</v>
      </c>
      <c r="V2738" s="76">
        <v>52.06</v>
      </c>
      <c r="W2738" s="36">
        <f t="shared" ca="1" si="123"/>
        <v>-9.9513861394446099E-3</v>
      </c>
      <c r="X2738" s="32">
        <f t="shared" si="18"/>
        <v>1.0410392891623019</v>
      </c>
      <c r="Y2738" s="72">
        <f t="shared" ca="1" si="124"/>
        <v>3633.717321578853</v>
      </c>
      <c r="Z2738" s="90">
        <v>3520.0001670000001</v>
      </c>
      <c r="AA2738" s="89">
        <f t="shared" ca="1" si="125"/>
        <v>3.2306008290837913E-2</v>
      </c>
      <c r="AB2738" s="72"/>
      <c r="AC2738" s="90"/>
      <c r="AD2738" s="36"/>
      <c r="AE2738">
        <f t="shared" si="165"/>
        <v>6</v>
      </c>
      <c r="AH2738" s="25">
        <f t="shared" ca="1" si="7"/>
        <v>1</v>
      </c>
      <c r="AI2738" s="15">
        <f t="shared" ca="1" si="8"/>
        <v>19.349233829894452</v>
      </c>
      <c r="AJ2738" s="15">
        <f t="shared" ca="1" si="9"/>
        <v>18.594241735718274</v>
      </c>
      <c r="AK2738" s="17">
        <f t="shared" ca="1" si="10"/>
        <v>8.3967507248307038E-3</v>
      </c>
      <c r="AL2738" s="17">
        <f t="shared" ca="1" si="11"/>
        <v>1.2704406577325189E-3</v>
      </c>
      <c r="AM2738" s="26">
        <f t="shared" ca="1" si="12"/>
        <v>1</v>
      </c>
      <c r="AN2738" s="26">
        <f t="shared" ca="1" si="13"/>
        <v>1</v>
      </c>
      <c r="AO2738" s="25">
        <f t="shared" si="20"/>
        <v>0</v>
      </c>
      <c r="AP2738" s="26">
        <f t="shared" si="21"/>
        <v>0</v>
      </c>
      <c r="AQ2738" s="25">
        <f t="shared" si="22"/>
        <v>1</v>
      </c>
      <c r="AR2738" s="26">
        <f t="shared" si="23"/>
        <v>0</v>
      </c>
      <c r="AU2738">
        <f t="shared" si="121"/>
        <v>17600.000834999999</v>
      </c>
      <c r="AY2738">
        <v>704</v>
      </c>
      <c r="AZ2738">
        <v>775</v>
      </c>
      <c r="BA2738">
        <f t="shared" si="107"/>
        <v>7750</v>
      </c>
      <c r="BL2738" s="90">
        <v>3.1</v>
      </c>
      <c r="BM2738">
        <f t="shared" si="108"/>
        <v>31</v>
      </c>
    </row>
    <row r="2739" spans="1:65" x14ac:dyDescent="0.2">
      <c r="A2739" s="96">
        <v>42045</v>
      </c>
      <c r="B2739" s="99">
        <v>18.574999999999999</v>
      </c>
      <c r="C2739" s="100">
        <v>19.149999999999999</v>
      </c>
      <c r="D2739" s="31">
        <f t="shared" si="14"/>
        <v>149.15161166114274</v>
      </c>
      <c r="E2739" s="31">
        <f t="shared" si="15"/>
        <v>416.20291155926947</v>
      </c>
      <c r="F2739" s="16">
        <f t="shared" si="0"/>
        <v>565.35452322041215</v>
      </c>
      <c r="G2739" s="16">
        <f t="shared" si="1"/>
        <v>18.998303722385323</v>
      </c>
      <c r="H2739" s="17">
        <f t="shared" si="2"/>
        <v>3.0026109660574396E-2</v>
      </c>
      <c r="I2739">
        <v>17.23</v>
      </c>
      <c r="J2739" s="32">
        <f t="shared" si="16"/>
        <v>0.95729332742815354</v>
      </c>
      <c r="K2739" s="72">
        <f t="shared" ca="1" si="83"/>
        <v>132.10539742908333</v>
      </c>
      <c r="L2739" s="16">
        <v>132.60000600000001</v>
      </c>
      <c r="M2739" s="21">
        <f t="shared" ca="1" si="84"/>
        <v>-3.7300795515550901E-3</v>
      </c>
      <c r="N2739" s="72"/>
      <c r="O2739" s="56"/>
      <c r="P2739" s="21"/>
      <c r="Q2739" s="33">
        <f t="shared" si="17"/>
        <v>1.0427066725718466</v>
      </c>
      <c r="R2739" s="5">
        <f t="shared" ca="1" si="109"/>
        <v>28.258453156909994</v>
      </c>
      <c r="S2739" s="16">
        <v>27.52</v>
      </c>
      <c r="T2739" s="75">
        <f t="shared" ca="1" si="110"/>
        <v>2.6833326922601531E-2</v>
      </c>
      <c r="U2739" s="5">
        <f t="shared" ca="1" si="122"/>
        <v>53.741275282744517</v>
      </c>
      <c r="V2739" s="76">
        <v>54.01</v>
      </c>
      <c r="W2739" s="36">
        <f t="shared" ca="1" si="123"/>
        <v>-4.9754622709772362E-3</v>
      </c>
      <c r="X2739" s="32">
        <f t="shared" si="18"/>
        <v>0.91458665485630708</v>
      </c>
      <c r="Y2739" s="72">
        <f t="shared" ca="1" si="124"/>
        <v>3323.1306498121726</v>
      </c>
      <c r="Z2739" s="90">
        <v>3253.7501550000002</v>
      </c>
      <c r="AA2739" s="89">
        <f t="shared" ca="1" si="125"/>
        <v>2.132323980240345E-2</v>
      </c>
      <c r="AB2739" s="72"/>
      <c r="AC2739" s="90"/>
      <c r="AD2739" s="36"/>
      <c r="AE2739">
        <f t="shared" si="165"/>
        <v>5</v>
      </c>
      <c r="AH2739" s="25">
        <f t="shared" ca="1" si="7"/>
        <v>1</v>
      </c>
      <c r="AI2739" s="15">
        <f t="shared" ca="1" si="8"/>
        <v>19.365399131279588</v>
      </c>
      <c r="AJ2739" s="15">
        <f t="shared" ca="1" si="9"/>
        <v>18.627074587687282</v>
      </c>
      <c r="AK2739" s="17">
        <f t="shared" ca="1" si="10"/>
        <v>1.6373501485669534E-2</v>
      </c>
      <c r="AL2739" s="17">
        <f t="shared" ca="1" si="11"/>
        <v>4.6998675425743222E-3</v>
      </c>
      <c r="AM2739" s="26">
        <f t="shared" ca="1" si="12"/>
        <v>1</v>
      </c>
      <c r="AN2739" s="26">
        <f t="shared" ca="1" si="13"/>
        <v>1</v>
      </c>
      <c r="AO2739" s="25">
        <f t="shared" si="20"/>
        <v>0</v>
      </c>
      <c r="AP2739" s="26">
        <f t="shared" si="21"/>
        <v>0</v>
      </c>
      <c r="AQ2739" s="25">
        <f t="shared" si="22"/>
        <v>1</v>
      </c>
      <c r="AR2739" s="26">
        <f t="shared" si="23"/>
        <v>0</v>
      </c>
      <c r="AU2739">
        <f t="shared" si="121"/>
        <v>16268.750775</v>
      </c>
      <c r="AY2739">
        <v>650.75</v>
      </c>
      <c r="AZ2739">
        <v>719.99999999999989</v>
      </c>
      <c r="BA2739">
        <f t="shared" si="107"/>
        <v>7199.9999999999991</v>
      </c>
      <c r="BL2739" s="90">
        <v>2.88</v>
      </c>
      <c r="BM2739">
        <f t="shared" si="108"/>
        <v>28.799999999999997</v>
      </c>
    </row>
    <row r="2740" spans="1:65" x14ac:dyDescent="0.2">
      <c r="A2740" s="96">
        <v>42046</v>
      </c>
      <c r="B2740" s="99">
        <v>18.425000000000001</v>
      </c>
      <c r="C2740" s="100">
        <v>19.074999999999999</v>
      </c>
      <c r="D2740" s="31">
        <f t="shared" si="14"/>
        <v>119.32128932891419</v>
      </c>
      <c r="E2740" s="31">
        <f t="shared" si="15"/>
        <v>445.13754536194023</v>
      </c>
      <c r="F2740" s="16">
        <f t="shared" si="0"/>
        <v>564.45883469085447</v>
      </c>
      <c r="G2740" s="16">
        <f t="shared" si="1"/>
        <v>18.937596112777161</v>
      </c>
      <c r="H2740" s="17">
        <f t="shared" si="2"/>
        <v>3.4076015727391828E-2</v>
      </c>
      <c r="I2740">
        <v>16.96</v>
      </c>
      <c r="J2740" s="32">
        <f t="shared" si="16"/>
        <v>0.99522534453756906</v>
      </c>
      <c r="K2740" s="72">
        <f t="shared" ca="1" si="83"/>
        <v>131.46927971401803</v>
      </c>
      <c r="L2740" s="16">
        <v>133.240005</v>
      </c>
      <c r="M2740" s="21">
        <f t="shared" ca="1" si="84"/>
        <v>-1.3289741965875547E-2</v>
      </c>
      <c r="N2740" s="72"/>
      <c r="O2740" s="56"/>
      <c r="P2740" s="21"/>
      <c r="Q2740" s="33">
        <f t="shared" si="17"/>
        <v>1.0047746554624311</v>
      </c>
      <c r="R2740" s="5">
        <f t="shared" ca="1" si="109"/>
        <v>28.392194703870672</v>
      </c>
      <c r="S2740" s="16">
        <v>27.370000999999998</v>
      </c>
      <c r="T2740" s="75">
        <f t="shared" ca="1" si="110"/>
        <v>3.7347229321280387E-2</v>
      </c>
      <c r="U2740" s="5">
        <f t="shared" ca="1" si="122"/>
        <v>53.996022715806625</v>
      </c>
      <c r="V2740" s="76">
        <v>53.63</v>
      </c>
      <c r="W2740" s="36">
        <f t="shared" ca="1" si="123"/>
        <v>6.8249620698605639E-3</v>
      </c>
      <c r="X2740" s="32">
        <f t="shared" si="18"/>
        <v>0.99045068907513811</v>
      </c>
      <c r="Y2740" s="72">
        <f t="shared" ca="1" si="124"/>
        <v>3291.1804248518329</v>
      </c>
      <c r="Z2740" s="90">
        <v>3282.5001560000001</v>
      </c>
      <c r="AA2740" s="89">
        <f t="shared" ca="1" si="125"/>
        <v>2.644407749978735E-3</v>
      </c>
      <c r="AB2740" s="72"/>
      <c r="AC2740" s="90"/>
      <c r="AD2740" s="36"/>
      <c r="AE2740">
        <f t="shared" si="165"/>
        <v>4</v>
      </c>
      <c r="AH2740" s="25">
        <f t="shared" ca="1" si="7"/>
        <v>1</v>
      </c>
      <c r="AI2740" s="15">
        <f t="shared" ca="1" si="8"/>
        <v>19.341930438989682</v>
      </c>
      <c r="AJ2740" s="15">
        <f t="shared" ca="1" si="9"/>
        <v>18.622167039763355</v>
      </c>
      <c r="AK2740" s="17">
        <f t="shared" ca="1" si="10"/>
        <v>2.0305349454214749E-2</v>
      </c>
      <c r="AL2740" s="17">
        <f t="shared" ca="1" si="11"/>
        <v>6.9848980286419046E-3</v>
      </c>
      <c r="AM2740" s="26">
        <f t="shared" ca="1" si="12"/>
        <v>1</v>
      </c>
      <c r="AN2740" s="26">
        <f t="shared" ca="1" si="13"/>
        <v>1</v>
      </c>
      <c r="AO2740" s="25">
        <f t="shared" si="20"/>
        <v>0</v>
      </c>
      <c r="AP2740" s="26">
        <f t="shared" si="21"/>
        <v>0</v>
      </c>
      <c r="AQ2740" s="25">
        <f t="shared" si="22"/>
        <v>1</v>
      </c>
      <c r="AR2740" s="26">
        <f t="shared" si="23"/>
        <v>0</v>
      </c>
      <c r="AU2740">
        <f t="shared" si="121"/>
        <v>16412.500780000002</v>
      </c>
      <c r="AY2740">
        <v>656.5</v>
      </c>
      <c r="AZ2740">
        <v>727.5</v>
      </c>
      <c r="BA2740">
        <f t="shared" si="107"/>
        <v>7275</v>
      </c>
      <c r="BL2740" s="90">
        <v>2.91</v>
      </c>
      <c r="BM2740">
        <f t="shared" si="108"/>
        <v>29.1</v>
      </c>
    </row>
    <row r="2741" spans="1:65" x14ac:dyDescent="0.2">
      <c r="A2741" s="96">
        <v>42047</v>
      </c>
      <c r="B2741" s="99">
        <v>16.875</v>
      </c>
      <c r="C2741" s="100">
        <v>18.225000000000001</v>
      </c>
      <c r="D2741" s="31">
        <f t="shared" si="14"/>
        <v>89.490966996685643</v>
      </c>
      <c r="E2741" s="31">
        <f t="shared" si="15"/>
        <v>473.9513691612226</v>
      </c>
      <c r="F2741" s="16">
        <f t="shared" si="0"/>
        <v>563.44233615790824</v>
      </c>
      <c r="G2741" s="16">
        <f t="shared" si="1"/>
        <v>18.010580887887581</v>
      </c>
      <c r="H2741" s="17">
        <f t="shared" si="2"/>
        <v>7.4074074074074181E-2</v>
      </c>
      <c r="I2741">
        <v>15.34</v>
      </c>
      <c r="J2741" s="32">
        <f t="shared" si="16"/>
        <v>0.94933626499770851</v>
      </c>
      <c r="K2741" s="72">
        <f t="shared" ca="1" si="83"/>
        <v>124.80346677094711</v>
      </c>
      <c r="L2741" s="16">
        <v>125.400002</v>
      </c>
      <c r="M2741" s="21">
        <f t="shared" ca="1" si="84"/>
        <v>-4.7570591669758491E-3</v>
      </c>
      <c r="N2741" s="72"/>
      <c r="O2741" s="56"/>
      <c r="P2741" s="21"/>
      <c r="Q2741" s="33">
        <f t="shared" si="17"/>
        <v>1.0506637350022914</v>
      </c>
      <c r="R2741" s="5">
        <f t="shared" ca="1" si="109"/>
        <v>29.829406626863442</v>
      </c>
      <c r="S2741" s="16">
        <v>29.049999</v>
      </c>
      <c r="T2741" s="75">
        <f t="shared" ca="1" si="110"/>
        <v>2.6829867597015822E-2</v>
      </c>
      <c r="U2741" s="5">
        <f t="shared" ca="1" si="122"/>
        <v>56.729720668795103</v>
      </c>
      <c r="V2741" s="76">
        <v>57.01</v>
      </c>
      <c r="W2741" s="36">
        <f t="shared" ca="1" si="123"/>
        <v>-4.9163187371495318E-3</v>
      </c>
      <c r="X2741" s="32">
        <f t="shared" si="18"/>
        <v>0.89867252999541702</v>
      </c>
      <c r="Y2741" s="72">
        <f t="shared" ca="1" si="124"/>
        <v>2957.4987840102372</v>
      </c>
      <c r="Z2741" s="90">
        <v>2897.5001379999999</v>
      </c>
      <c r="AA2741" s="89">
        <f t="shared" ca="1" si="125"/>
        <v>2.0707038189013292E-2</v>
      </c>
      <c r="AB2741" s="72"/>
      <c r="AC2741" s="90"/>
      <c r="AD2741" s="36"/>
      <c r="AE2741">
        <f t="shared" si="165"/>
        <v>3</v>
      </c>
      <c r="AF2741" s="1"/>
      <c r="AG2741" s="1"/>
      <c r="AH2741" s="25">
        <f t="shared" ca="1" si="7"/>
        <v>1</v>
      </c>
      <c r="AI2741" s="15">
        <f t="shared" ca="1" si="8"/>
        <v>19.25534391354034</v>
      </c>
      <c r="AJ2741" s="15">
        <f t="shared" ca="1" si="9"/>
        <v>18.59253307617038</v>
      </c>
      <c r="AK2741" s="17">
        <f t="shared" ca="1" si="10"/>
        <v>3.2230683783920668E-2</v>
      </c>
      <c r="AL2741" s="17">
        <f t="shared" ca="1" si="11"/>
        <v>1.1121754990728837E-2</v>
      </c>
      <c r="AM2741" s="26">
        <f t="shared" ca="1" si="12"/>
        <v>1</v>
      </c>
      <c r="AN2741" s="26">
        <f t="shared" ca="1" si="13"/>
        <v>1</v>
      </c>
      <c r="AO2741" s="25">
        <f t="shared" si="20"/>
        <v>0</v>
      </c>
      <c r="AP2741" s="26">
        <f t="shared" si="21"/>
        <v>0</v>
      </c>
      <c r="AQ2741" s="25">
        <f t="shared" si="22"/>
        <v>1</v>
      </c>
      <c r="AR2741" s="26">
        <f t="shared" si="23"/>
        <v>0</v>
      </c>
      <c r="AU2741">
        <f t="shared" si="121"/>
        <v>14487.500689999999</v>
      </c>
      <c r="AY2741">
        <v>579.5</v>
      </c>
      <c r="AZ2741">
        <v>655.00000000000011</v>
      </c>
      <c r="BA2741">
        <f t="shared" si="107"/>
        <v>6550.0000000000009</v>
      </c>
      <c r="BL2741" s="90">
        <v>2.62</v>
      </c>
      <c r="BM2741">
        <f t="shared" si="108"/>
        <v>26.200000000000003</v>
      </c>
    </row>
    <row r="2742" spans="1:65" x14ac:dyDescent="0.2">
      <c r="A2742" s="96">
        <v>42048</v>
      </c>
      <c r="B2742" s="101">
        <v>16.5</v>
      </c>
      <c r="C2742" s="102">
        <v>18.149999999999999</v>
      </c>
      <c r="D2742" s="31">
        <f t="shared" si="14"/>
        <v>59.660644664457095</v>
      </c>
      <c r="E2742" s="31">
        <f t="shared" si="15"/>
        <v>501.57203798736015</v>
      </c>
      <c r="F2742" s="31">
        <f t="shared" si="0"/>
        <v>561.23268265181719</v>
      </c>
      <c r="G2742" s="31">
        <f t="shared" si="1"/>
        <v>17.974600265203328</v>
      </c>
      <c r="H2742" s="55">
        <f t="shared" si="2"/>
        <v>9.0909090909090828E-2</v>
      </c>
      <c r="I2742" s="1">
        <v>14.69</v>
      </c>
      <c r="J2742" s="67">
        <f t="shared" si="16"/>
        <v>0.99408838241675912</v>
      </c>
      <c r="K2742" s="72">
        <f t="shared" ca="1" si="83"/>
        <v>124.06061849330725</v>
      </c>
      <c r="L2742" s="31">
        <v>123.879997</v>
      </c>
      <c r="M2742" s="21">
        <f t="shared" ca="1" si="84"/>
        <v>1.4580359838662453E-3</v>
      </c>
      <c r="N2742" s="72"/>
      <c r="O2742" s="56"/>
      <c r="P2742" s="21"/>
      <c r="Q2742" s="69">
        <f t="shared" si="17"/>
        <v>1.005911617583241</v>
      </c>
      <c r="R2742" s="5">
        <f t="shared" ca="1" si="109"/>
        <v>30.004496671634001</v>
      </c>
      <c r="S2742" s="31">
        <v>29.4</v>
      </c>
      <c r="T2742" s="89">
        <f t="shared" ca="1" si="110"/>
        <v>2.0561111280068121E-2</v>
      </c>
      <c r="U2742" s="5">
        <f t="shared" ca="1" si="122"/>
        <v>57.063131435077395</v>
      </c>
      <c r="V2742" s="98">
        <v>57.74</v>
      </c>
      <c r="W2742" s="87">
        <f t="shared" ca="1" si="123"/>
        <v>-1.1722697695230466E-2</v>
      </c>
      <c r="X2742" s="67">
        <f t="shared" si="18"/>
        <v>0.98817676483351813</v>
      </c>
      <c r="Y2742" s="72">
        <f t="shared" ca="1" si="124"/>
        <v>2922.3392394315256</v>
      </c>
      <c r="Z2742" s="90">
        <v>2821.2501339999999</v>
      </c>
      <c r="AA2742" s="89">
        <f t="shared" ca="1" si="125"/>
        <v>3.5831316129421122E-2</v>
      </c>
      <c r="AB2742" s="72"/>
      <c r="AC2742" s="90"/>
      <c r="AD2742" s="87"/>
      <c r="AE2742" s="1">
        <f t="shared" si="165"/>
        <v>2</v>
      </c>
      <c r="AG2742" s="1"/>
      <c r="AH2742" s="25">
        <f t="shared" ca="1" si="7"/>
        <v>1</v>
      </c>
      <c r="AI2742" s="15">
        <f t="shared" ca="1" si="8"/>
        <v>19.158698253422049</v>
      </c>
      <c r="AJ2742" s="15">
        <f t="shared" ca="1" si="9"/>
        <v>18.571302802784107</v>
      </c>
      <c r="AK2742" s="17">
        <f t="shared" ca="1" si="10"/>
        <v>4.3887222963395624E-2</v>
      </c>
      <c r="AL2742" s="17">
        <f t="shared" ca="1" si="11"/>
        <v>1.5941504207029771E-2</v>
      </c>
      <c r="AM2742" s="26">
        <f t="shared" ca="1" si="12"/>
        <v>1</v>
      </c>
      <c r="AN2742" s="26">
        <f t="shared" ca="1" si="13"/>
        <v>1</v>
      </c>
      <c r="AO2742" s="25">
        <f t="shared" si="20"/>
        <v>0</v>
      </c>
      <c r="AP2742" s="26">
        <f t="shared" si="21"/>
        <v>0</v>
      </c>
      <c r="AQ2742" s="25">
        <f t="shared" si="22"/>
        <v>1</v>
      </c>
      <c r="AR2742" s="26">
        <f t="shared" si="23"/>
        <v>0</v>
      </c>
      <c r="AU2742">
        <f t="shared" si="121"/>
        <v>14106.250669999999</v>
      </c>
      <c r="AY2742">
        <v>564.25</v>
      </c>
      <c r="AZ2742">
        <v>642.5</v>
      </c>
      <c r="BA2742">
        <f t="shared" si="107"/>
        <v>6425</v>
      </c>
      <c r="BL2742" s="90">
        <v>2.57</v>
      </c>
      <c r="BM2742">
        <f t="shared" si="108"/>
        <v>25.7</v>
      </c>
    </row>
    <row r="2743" spans="1:65" x14ac:dyDescent="0.2">
      <c r="A2743" s="96">
        <v>42052</v>
      </c>
      <c r="B2743" s="101">
        <v>16.2</v>
      </c>
      <c r="C2743" s="102">
        <v>18.25</v>
      </c>
      <c r="D2743" s="31">
        <f t="shared" si="14"/>
        <v>29.830322332228548</v>
      </c>
      <c r="E2743" s="31">
        <f t="shared" si="15"/>
        <v>528.69051283484066</v>
      </c>
      <c r="F2743" s="31">
        <f t="shared" si="0"/>
        <v>558.52083516706921</v>
      </c>
      <c r="G2743" s="31">
        <f t="shared" si="1"/>
        <v>18.140510511102459</v>
      </c>
      <c r="H2743" s="55">
        <f t="shared" si="2"/>
        <v>0.11232876712328776</v>
      </c>
      <c r="I2743" s="31">
        <v>15.8</v>
      </c>
      <c r="J2743" s="91">
        <f t="shared" si="16"/>
        <v>1.0043537119084114</v>
      </c>
      <c r="K2743" s="72">
        <f t="shared" ca="1" si="83"/>
        <v>124.59566296279891</v>
      </c>
      <c r="L2743" s="31">
        <v>124.199997</v>
      </c>
      <c r="M2743" s="21">
        <f t="shared" ca="1" si="84"/>
        <v>3.1857163635753988E-3</v>
      </c>
      <c r="N2743" s="72"/>
      <c r="O2743" s="56"/>
      <c r="P2743" s="21"/>
      <c r="Q2743" s="92">
        <f t="shared" si="17"/>
        <v>0.9956462880915885</v>
      </c>
      <c r="R2743" s="5">
        <f t="shared" ca="1" si="109"/>
        <v>29.872621231212641</v>
      </c>
      <c r="S2743" s="31">
        <v>29.309999000000001</v>
      </c>
      <c r="T2743" s="89">
        <f t="shared" ca="1" si="110"/>
        <v>1.9195573197141338E-2</v>
      </c>
      <c r="U2743" s="5">
        <f t="shared" ca="1" si="122"/>
        <v>56.812749924514527</v>
      </c>
      <c r="V2743" s="98">
        <v>57.56</v>
      </c>
      <c r="W2743" s="87">
        <f t="shared" ca="1" si="123"/>
        <v>-1.2982106940331393E-2</v>
      </c>
      <c r="X2743" s="91">
        <f t="shared" si="18"/>
        <v>1.008707423816823</v>
      </c>
      <c r="Y2743" s="72">
        <f t="shared" ca="1" si="124"/>
        <v>2947.5912827496218</v>
      </c>
      <c r="Z2743" s="90">
        <v>2835.0001349999998</v>
      </c>
      <c r="AA2743" s="89">
        <f t="shared" ca="1" si="125"/>
        <v>3.9714688673064914E-2</v>
      </c>
      <c r="AB2743" s="72"/>
      <c r="AC2743" s="90"/>
      <c r="AD2743" s="87"/>
      <c r="AE2743" s="1">
        <f t="shared" si="165"/>
        <v>1</v>
      </c>
      <c r="AG2743" s="1"/>
      <c r="AH2743" s="25">
        <f t="shared" ca="1" si="7"/>
        <v>1</v>
      </c>
      <c r="AI2743" s="15">
        <f t="shared" ca="1" si="8"/>
        <v>19.028641029049862</v>
      </c>
      <c r="AJ2743" s="15">
        <f t="shared" ca="1" si="9"/>
        <v>18.5194299799787</v>
      </c>
      <c r="AK2743" s="17">
        <f t="shared" ca="1" si="10"/>
        <v>5.9411753204318685E-2</v>
      </c>
      <c r="AL2743" s="17">
        <f t="shared" ca="1" si="11"/>
        <v>2.2455979277741331E-2</v>
      </c>
      <c r="AM2743" s="26">
        <f t="shared" ca="1" si="12"/>
        <v>1</v>
      </c>
      <c r="AN2743" s="26">
        <f t="shared" ca="1" si="13"/>
        <v>1</v>
      </c>
      <c r="AO2743" s="25">
        <f t="shared" si="20"/>
        <v>0</v>
      </c>
      <c r="AP2743" s="26">
        <f t="shared" si="21"/>
        <v>0</v>
      </c>
      <c r="AQ2743" s="25">
        <f t="shared" si="22"/>
        <v>1</v>
      </c>
      <c r="AR2743" s="26">
        <f t="shared" si="23"/>
        <v>0</v>
      </c>
      <c r="AU2743">
        <f t="shared" si="121"/>
        <v>14175.000674999999</v>
      </c>
      <c r="AY2743">
        <v>567</v>
      </c>
      <c r="AZ2743">
        <v>645</v>
      </c>
      <c r="BA2743">
        <f t="shared" si="107"/>
        <v>6450</v>
      </c>
      <c r="BL2743" s="90">
        <v>2.58</v>
      </c>
      <c r="BM2743">
        <f t="shared" si="108"/>
        <v>25.8</v>
      </c>
    </row>
    <row r="2744" spans="1:65" x14ac:dyDescent="0.2">
      <c r="A2744" s="97">
        <v>42053</v>
      </c>
      <c r="B2744" s="101">
        <v>17.875</v>
      </c>
      <c r="C2744" s="102">
        <v>18.600000000000001</v>
      </c>
      <c r="D2744" s="31">
        <f t="shared" si="14"/>
        <v>555.17003183659972</v>
      </c>
      <c r="E2744" s="31">
        <f t="shared" si="15"/>
        <v>0</v>
      </c>
      <c r="F2744" s="31">
        <f t="shared" si="0"/>
        <v>555.17003183659972</v>
      </c>
      <c r="G2744" s="31">
        <f t="shared" si="1"/>
        <v>17.875</v>
      </c>
      <c r="H2744" s="55">
        <f t="shared" si="2"/>
        <v>3.897849462365599E-2</v>
      </c>
      <c r="I2744" s="1">
        <v>15.45</v>
      </c>
      <c r="J2744" s="67">
        <f t="shared" si="16"/>
        <v>0.97945205479452069</v>
      </c>
      <c r="K2744" s="72">
        <f t="shared" ca="1" si="83"/>
        <v>122.03050296548807</v>
      </c>
      <c r="L2744" s="31">
        <v>123.239998</v>
      </c>
      <c r="M2744" s="21">
        <f t="shared" ca="1" si="84"/>
        <v>-9.8141435746528609E-3</v>
      </c>
      <c r="N2744" s="72"/>
      <c r="O2744" s="56"/>
      <c r="P2744" s="21"/>
      <c r="Q2744" s="69">
        <f t="shared" si="17"/>
        <v>1.0205479452054793</v>
      </c>
      <c r="R2744" s="5">
        <f t="shared" ca="1" si="109"/>
        <v>30.485172190329042</v>
      </c>
      <c r="S2744" s="31">
        <v>29.549999</v>
      </c>
      <c r="T2744" s="89">
        <f t="shared" ca="1" si="110"/>
        <v>3.1647147951816924E-2</v>
      </c>
      <c r="U2744" s="5">
        <f t="shared" ca="1" si="122"/>
        <v>57.978150221883183</v>
      </c>
      <c r="V2744" s="98">
        <v>57.95</v>
      </c>
      <c r="W2744" s="87">
        <f t="shared" ca="1" si="123"/>
        <v>4.857674181739498E-4</v>
      </c>
      <c r="X2744" s="67">
        <f t="shared" si="18"/>
        <v>0.95890410958904138</v>
      </c>
      <c r="Y2744" s="72">
        <f t="shared" ca="1" si="124"/>
        <v>2826.2713764095606</v>
      </c>
      <c r="Z2744" s="90">
        <v>2791.250133</v>
      </c>
      <c r="AA2744" s="89">
        <f t="shared" ca="1" si="125"/>
        <v>1.2546795070608819E-2</v>
      </c>
      <c r="AB2744" s="72"/>
      <c r="AC2744" s="90"/>
      <c r="AD2744" s="87"/>
      <c r="AE2744" s="1">
        <v>20</v>
      </c>
      <c r="AG2744" s="1"/>
      <c r="AH2744" s="25">
        <f t="shared" ca="1" si="7"/>
        <v>1</v>
      </c>
      <c r="AI2744" s="15">
        <f t="shared" ca="1" si="8"/>
        <v>18.919308548706017</v>
      </c>
      <c r="AJ2744" s="15">
        <f t="shared" ca="1" si="9"/>
        <v>18.524917784856743</v>
      </c>
      <c r="AK2744" s="17">
        <f t="shared" ca="1" si="10"/>
        <v>6.3398758686345827E-2</v>
      </c>
      <c r="AL2744" s="17">
        <f t="shared" ca="1" si="11"/>
        <v>2.3473695475407778E-2</v>
      </c>
      <c r="AM2744" s="26">
        <f t="shared" ca="1" si="12"/>
        <v>1</v>
      </c>
      <c r="AN2744" s="26">
        <f t="shared" ca="1" si="13"/>
        <v>1</v>
      </c>
      <c r="AO2744" s="25">
        <f t="shared" si="20"/>
        <v>0</v>
      </c>
      <c r="AP2744" s="26">
        <f t="shared" si="21"/>
        <v>0</v>
      </c>
      <c r="AQ2744" s="25">
        <f t="shared" si="22"/>
        <v>1</v>
      </c>
      <c r="AR2744" s="26">
        <f t="shared" si="23"/>
        <v>0</v>
      </c>
      <c r="AU2744">
        <f t="shared" si="121"/>
        <v>13956.250665</v>
      </c>
      <c r="AY2744">
        <v>558.25</v>
      </c>
      <c r="AZ2744">
        <v>632.49999999999989</v>
      </c>
      <c r="BA2744">
        <f t="shared" si="107"/>
        <v>6324.9999999999991</v>
      </c>
      <c r="BL2744" s="90">
        <v>2.5299999999999998</v>
      </c>
      <c r="BM2744">
        <f t="shared" si="108"/>
        <v>25.299999999999997</v>
      </c>
    </row>
    <row r="2745" spans="1:65" x14ac:dyDescent="0.2">
      <c r="A2745" s="96">
        <v>42054</v>
      </c>
      <c r="B2745" s="99">
        <v>17.625</v>
      </c>
      <c r="C2745" s="100">
        <v>18.524999999999999</v>
      </c>
      <c r="D2745" s="31">
        <f t="shared" si="14"/>
        <v>527.41153024476978</v>
      </c>
      <c r="E2745" s="31">
        <f t="shared" si="15"/>
        <v>26.676516986772093</v>
      </c>
      <c r="F2745" s="16">
        <f t="shared" si="0"/>
        <v>554.08804723154185</v>
      </c>
      <c r="G2745" s="16">
        <f t="shared" si="1"/>
        <v>17.66833041546024</v>
      </c>
      <c r="H2745" s="17">
        <f t="shared" si="2"/>
        <v>4.8582995951416907E-2</v>
      </c>
      <c r="I2745" s="1">
        <v>15.29</v>
      </c>
      <c r="J2745" s="32">
        <f t="shared" si="16"/>
        <v>0.986511673810061</v>
      </c>
      <c r="K2745" s="72">
        <f t="shared" ca="1" si="83"/>
        <v>120.37960790088407</v>
      </c>
      <c r="L2745" s="16">
        <v>120.480003</v>
      </c>
      <c r="M2745" s="21">
        <f t="shared" ca="1" si="84"/>
        <v>-8.332926345953742E-4</v>
      </c>
      <c r="N2745" s="72"/>
      <c r="O2745" s="56"/>
      <c r="P2745" s="21"/>
      <c r="Q2745" s="33">
        <f t="shared" si="17"/>
        <v>1.013488326189939</v>
      </c>
      <c r="R2745" s="5">
        <f t="shared" ca="1" si="109"/>
        <v>30.895079034810635</v>
      </c>
      <c r="S2745" s="16">
        <v>30.200001</v>
      </c>
      <c r="T2745" s="75">
        <f t="shared" ca="1" si="110"/>
        <v>2.301582820512605E-2</v>
      </c>
      <c r="U2745" s="5">
        <f t="shared" ca="1" si="122"/>
        <v>58.758166743794462</v>
      </c>
      <c r="V2745" s="76">
        <v>59.39</v>
      </c>
      <c r="W2745" s="36">
        <f t="shared" ca="1" si="123"/>
        <v>-1.0638714534526668E-2</v>
      </c>
      <c r="X2745" s="32">
        <f t="shared" si="18"/>
        <v>0.97302334762012188</v>
      </c>
      <c r="Y2745" s="72">
        <f t="shared" ca="1" si="124"/>
        <v>2749.8470480043775</v>
      </c>
      <c r="Z2745" s="90">
        <v>2671.2501269999998</v>
      </c>
      <c r="AA2745" s="89">
        <f t="shared" ca="1" si="125"/>
        <v>2.9423272725361559E-2</v>
      </c>
      <c r="AB2745" s="72"/>
      <c r="AC2745" s="90"/>
      <c r="AD2745" s="36"/>
      <c r="AE2745">
        <f t="shared" ref="AE2745:AE2763" si="166">AE2744-1</f>
        <v>19</v>
      </c>
      <c r="AH2745" s="25">
        <f t="shared" ca="1" si="7"/>
        <v>1</v>
      </c>
      <c r="AI2745" s="15">
        <f t="shared" ca="1" si="8"/>
        <v>18.802214926545382</v>
      </c>
      <c r="AJ2745" s="15">
        <f t="shared" ca="1" si="9"/>
        <v>18.535908694762412</v>
      </c>
      <c r="AK2745" s="17">
        <f t="shared" ca="1" si="10"/>
        <v>6.6491573068152912E-2</v>
      </c>
      <c r="AL2745" s="17">
        <f t="shared" ca="1" si="11"/>
        <v>2.5818569790144505E-2</v>
      </c>
      <c r="AM2745" s="26">
        <f t="shared" ca="1" si="12"/>
        <v>1</v>
      </c>
      <c r="AN2745" s="26">
        <f t="shared" ca="1" si="13"/>
        <v>1</v>
      </c>
      <c r="AO2745" s="25">
        <f t="shared" si="20"/>
        <v>0</v>
      </c>
      <c r="AP2745" s="26">
        <f t="shared" si="21"/>
        <v>0</v>
      </c>
      <c r="AQ2745" s="25">
        <f t="shared" si="22"/>
        <v>1</v>
      </c>
      <c r="AR2745" s="26">
        <f t="shared" si="23"/>
        <v>0</v>
      </c>
      <c r="AU2745">
        <f t="shared" si="121"/>
        <v>13356.250634999999</v>
      </c>
      <c r="AY2745">
        <v>534.25</v>
      </c>
      <c r="AZ2745">
        <v>605</v>
      </c>
      <c r="BA2745">
        <f t="shared" si="107"/>
        <v>6050</v>
      </c>
      <c r="BL2745" s="90">
        <v>2.42</v>
      </c>
      <c r="BM2745">
        <f t="shared" si="108"/>
        <v>24.2</v>
      </c>
    </row>
    <row r="2746" spans="1:65" x14ac:dyDescent="0.2">
      <c r="A2746" s="96">
        <v>42055</v>
      </c>
      <c r="B2746" s="101">
        <v>16.925000000000001</v>
      </c>
      <c r="C2746" s="102">
        <v>17.850000000000001</v>
      </c>
      <c r="D2746" s="31">
        <f t="shared" si="14"/>
        <v>499.65302865293978</v>
      </c>
      <c r="E2746" s="31">
        <f t="shared" si="15"/>
        <v>53.086427408148808</v>
      </c>
      <c r="F2746" s="31">
        <f t="shared" si="0"/>
        <v>552.73945606108862</v>
      </c>
      <c r="G2746" s="31">
        <f t="shared" si="1"/>
        <v>17.013839225812589</v>
      </c>
      <c r="H2746" s="55">
        <f t="shared" si="2"/>
        <v>5.1820728291316565E-2</v>
      </c>
      <c r="I2746" s="31">
        <v>14.3</v>
      </c>
      <c r="J2746" s="67">
        <f t="shared" si="16"/>
        <v>0.96061308329011785</v>
      </c>
      <c r="K2746" s="72">
        <f t="shared" ca="1" si="83"/>
        <v>115.63351197214988</v>
      </c>
      <c r="L2746" s="31">
        <v>116.199997</v>
      </c>
      <c r="M2746" s="21">
        <f t="shared" ca="1" si="84"/>
        <v>-4.8750864240566256E-3</v>
      </c>
      <c r="N2746" s="72"/>
      <c r="O2746" s="56"/>
      <c r="P2746" s="21"/>
      <c r="Q2746" s="69">
        <f t="shared" si="17"/>
        <v>1.0393869167098821</v>
      </c>
      <c r="R2746" s="5">
        <f t="shared" ca="1" si="109"/>
        <v>32.110603198274383</v>
      </c>
      <c r="S2746" s="31">
        <v>31.290001</v>
      </c>
      <c r="T2746" s="89">
        <f t="shared" ca="1" si="110"/>
        <v>2.6225700608778591E-2</v>
      </c>
      <c r="U2746" s="5">
        <f t="shared" ca="1" si="122"/>
        <v>61.07037892089091</v>
      </c>
      <c r="V2746" s="98">
        <v>61.42</v>
      </c>
      <c r="W2746" s="87">
        <f t="shared" ca="1" si="123"/>
        <v>-5.6923002134335998E-3</v>
      </c>
      <c r="X2746" s="67">
        <f t="shared" si="18"/>
        <v>0.92122616658023571</v>
      </c>
      <c r="Y2746" s="72">
        <f t="shared" ca="1" si="124"/>
        <v>2533.0643348503731</v>
      </c>
      <c r="Z2746" s="90">
        <v>2476.2501179999999</v>
      </c>
      <c r="AA2746" s="89">
        <f t="shared" ca="1" si="125"/>
        <v>2.2943650335395246E-2</v>
      </c>
      <c r="AB2746" s="72"/>
      <c r="AC2746" s="90"/>
      <c r="AD2746" s="87"/>
      <c r="AE2746" s="1">
        <f t="shared" si="166"/>
        <v>18</v>
      </c>
      <c r="AH2746" s="25">
        <f t="shared" ca="1" si="7"/>
        <v>1</v>
      </c>
      <c r="AI2746" s="15">
        <f t="shared" ca="1" si="8"/>
        <v>18.713588223012646</v>
      </c>
      <c r="AJ2746" s="15">
        <f t="shared" ca="1" si="9"/>
        <v>18.545921941735823</v>
      </c>
      <c r="AK2746" s="17">
        <f t="shared" ca="1" si="10"/>
        <v>6.9449025162140368E-2</v>
      </c>
      <c r="AL2746" s="17">
        <f t="shared" ca="1" si="11"/>
        <v>3.0144321830090928E-2</v>
      </c>
      <c r="AM2746" s="26">
        <f t="shared" ca="1" si="12"/>
        <v>1</v>
      </c>
      <c r="AN2746" s="26">
        <f t="shared" ca="1" si="13"/>
        <v>1</v>
      </c>
      <c r="AO2746" s="25">
        <f t="shared" si="20"/>
        <v>0</v>
      </c>
      <c r="AP2746" s="26">
        <f t="shared" si="21"/>
        <v>0</v>
      </c>
      <c r="AQ2746" s="25">
        <f t="shared" si="22"/>
        <v>1</v>
      </c>
      <c r="AR2746" s="26">
        <f t="shared" si="23"/>
        <v>0</v>
      </c>
      <c r="AU2746">
        <f t="shared" si="121"/>
        <v>12381.25059</v>
      </c>
      <c r="AY2746">
        <v>495.25</v>
      </c>
      <c r="AZ2746">
        <v>569.99999999999989</v>
      </c>
      <c r="BA2746">
        <f t="shared" si="107"/>
        <v>5699.9999999999991</v>
      </c>
      <c r="BL2746" s="90">
        <v>2.2799999999999998</v>
      </c>
      <c r="BM2746">
        <f t="shared" si="108"/>
        <v>22.799999999999997</v>
      </c>
    </row>
    <row r="2747" spans="1:65" x14ac:dyDescent="0.2">
      <c r="A2747" s="96">
        <v>42058</v>
      </c>
      <c r="B2747" s="99">
        <v>17.024999999999999</v>
      </c>
      <c r="C2747" s="100">
        <v>17.975000000000001</v>
      </c>
      <c r="D2747" s="31">
        <f t="shared" si="14"/>
        <v>471.89452706110978</v>
      </c>
      <c r="E2747" s="31">
        <f t="shared" si="15"/>
        <v>79.406463231214488</v>
      </c>
      <c r="F2747" s="16">
        <f t="shared" si="0"/>
        <v>551.30099029232429</v>
      </c>
      <c r="G2747" s="16">
        <f t="shared" si="1"/>
        <v>17.161832948603365</v>
      </c>
      <c r="H2747" s="17">
        <f t="shared" si="2"/>
        <v>5.2851182197496627E-2</v>
      </c>
      <c r="I2747">
        <v>14.56</v>
      </c>
      <c r="J2747" s="32">
        <f t="shared" si="16"/>
        <v>1.006073364846563</v>
      </c>
      <c r="K2747" s="72">
        <f t="shared" ca="1" si="83"/>
        <v>116.33105370153437</v>
      </c>
      <c r="L2747" s="16">
        <v>116.55999799999999</v>
      </c>
      <c r="M2747" s="21">
        <f t="shared" ca="1" si="84"/>
        <v>-1.9641755524534284E-3</v>
      </c>
      <c r="N2747" s="72"/>
      <c r="O2747" s="56"/>
      <c r="P2747" s="21"/>
      <c r="Q2747" s="33">
        <f t="shared" si="17"/>
        <v>0.99392663515343704</v>
      </c>
      <c r="R2747" s="5">
        <f t="shared" ca="1" si="109"/>
        <v>31.914254228363099</v>
      </c>
      <c r="S2747" s="16">
        <v>31.139999</v>
      </c>
      <c r="T2747" s="75">
        <f t="shared" ca="1" si="110"/>
        <v>2.4863688286024005E-2</v>
      </c>
      <c r="U2747" s="5">
        <f t="shared" ca="1" si="122"/>
        <v>60.697398155515046</v>
      </c>
      <c r="V2747" s="76">
        <v>61.12</v>
      </c>
      <c r="W2747" s="36">
        <f t="shared" ca="1" si="123"/>
        <v>-6.9142971937982906E-3</v>
      </c>
      <c r="X2747" s="32">
        <f t="shared" si="18"/>
        <v>1.0121467296931259</v>
      </c>
      <c r="Y2747" s="72">
        <f t="shared" ca="1" si="124"/>
        <v>2563.6640487609252</v>
      </c>
      <c r="Z2747" s="90">
        <v>2493.7501179999999</v>
      </c>
      <c r="AA2747" s="89">
        <f t="shared" ca="1" si="125"/>
        <v>2.803566013141549E-2</v>
      </c>
      <c r="AB2747" s="72"/>
      <c r="AC2747" s="90"/>
      <c r="AD2747" s="36"/>
      <c r="AE2747">
        <f t="shared" si="166"/>
        <v>17</v>
      </c>
      <c r="AH2747" s="25">
        <f t="shared" ca="1" si="7"/>
        <v>1</v>
      </c>
      <c r="AI2747" s="15">
        <f t="shared" ca="1" si="8"/>
        <v>18.679006002831517</v>
      </c>
      <c r="AJ2747" s="15">
        <f t="shared" ca="1" si="9"/>
        <v>18.561947082986414</v>
      </c>
      <c r="AK2747" s="17">
        <f t="shared" ca="1" si="10"/>
        <v>6.5911876516044118E-2</v>
      </c>
      <c r="AL2747" s="17">
        <f t="shared" ca="1" si="11"/>
        <v>3.4109772373063604E-2</v>
      </c>
      <c r="AM2747" s="26">
        <f t="shared" ca="1" si="12"/>
        <v>1</v>
      </c>
      <c r="AN2747" s="26">
        <f t="shared" ca="1" si="13"/>
        <v>1</v>
      </c>
      <c r="AO2747" s="25">
        <f t="shared" si="20"/>
        <v>0</v>
      </c>
      <c r="AP2747" s="26">
        <f t="shared" si="21"/>
        <v>0</v>
      </c>
      <c r="AQ2747" s="25">
        <f t="shared" si="22"/>
        <v>1</v>
      </c>
      <c r="AR2747" s="26">
        <f t="shared" si="23"/>
        <v>0</v>
      </c>
      <c r="AU2747">
        <f t="shared" si="121"/>
        <v>12468.75059</v>
      </c>
      <c r="AY2747">
        <v>498.75</v>
      </c>
      <c r="AZ2747">
        <v>575</v>
      </c>
      <c r="BA2747">
        <f t="shared" si="107"/>
        <v>5750</v>
      </c>
      <c r="BL2747" s="90">
        <v>2.2999999999999998</v>
      </c>
      <c r="BM2747">
        <f t="shared" si="108"/>
        <v>23</v>
      </c>
    </row>
    <row r="2748" spans="1:65" x14ac:dyDescent="0.2">
      <c r="A2748" s="96">
        <v>42059</v>
      </c>
      <c r="B2748" s="99">
        <v>16.125</v>
      </c>
      <c r="C2748" s="100">
        <v>17.324999999999999</v>
      </c>
      <c r="D2748" s="31">
        <f t="shared" si="14"/>
        <v>444.13602546927979</v>
      </c>
      <c r="E2748" s="31">
        <f t="shared" si="15"/>
        <v>105.69789519788517</v>
      </c>
      <c r="F2748" s="16">
        <f t="shared" si="0"/>
        <v>549.83392066716499</v>
      </c>
      <c r="G2748" s="16">
        <f t="shared" si="1"/>
        <v>16.355683247195003</v>
      </c>
      <c r="H2748" s="17">
        <f t="shared" si="2"/>
        <v>6.926406926406925E-2</v>
      </c>
      <c r="I2748">
        <v>13.69</v>
      </c>
      <c r="J2748" s="32">
        <f t="shared" si="16"/>
        <v>0.95049049314327205</v>
      </c>
      <c r="K2748" s="72">
        <f t="shared" ca="1" si="83"/>
        <v>110.56705281968263</v>
      </c>
      <c r="L2748" s="16">
        <v>111.839996</v>
      </c>
      <c r="M2748" s="21">
        <f t="shared" ca="1" si="84"/>
        <v>-1.138182426542084E-2</v>
      </c>
      <c r="N2748" s="72"/>
      <c r="O2748" s="56"/>
      <c r="P2748" s="21"/>
      <c r="Q2748" s="33">
        <f t="shared" si="17"/>
        <v>1.0495095068567279</v>
      </c>
      <c r="R2748" s="5">
        <f t="shared" ca="1" si="109"/>
        <v>33.49291788787307</v>
      </c>
      <c r="S2748" s="16">
        <v>32.419998</v>
      </c>
      <c r="T2748" s="75">
        <f t="shared" ca="1" si="110"/>
        <v>3.3094384764399735E-2</v>
      </c>
      <c r="U2748" s="5">
        <f t="shared" ca="1" si="122"/>
        <v>63.700315523112558</v>
      </c>
      <c r="V2748" s="76">
        <v>63.72</v>
      </c>
      <c r="W2748" s="36">
        <f t="shared" ca="1" si="123"/>
        <v>-3.0892148285375625E-4</v>
      </c>
      <c r="X2748" s="32">
        <f t="shared" si="18"/>
        <v>0.90098098628654411</v>
      </c>
      <c r="Y2748" s="72">
        <f t="shared" ca="1" si="124"/>
        <v>2309.6605471655216</v>
      </c>
      <c r="Z2748" s="90">
        <v>2285.0001090000001</v>
      </c>
      <c r="AA2748" s="89">
        <f t="shared" ca="1" si="125"/>
        <v>1.0792313780813721E-2</v>
      </c>
      <c r="AB2748" s="72"/>
      <c r="AC2748" s="90"/>
      <c r="AD2748" s="36"/>
      <c r="AE2748">
        <f t="shared" si="166"/>
        <v>16</v>
      </c>
      <c r="AH2748" s="25">
        <f t="shared" ca="1" si="7"/>
        <v>1</v>
      </c>
      <c r="AI2748" s="15">
        <f t="shared" ca="1" si="8"/>
        <v>18.582103482440445</v>
      </c>
      <c r="AJ2748" s="15">
        <f t="shared" ca="1" si="9"/>
        <v>18.568991806564028</v>
      </c>
      <c r="AK2748" s="17">
        <f t="shared" ca="1" si="10"/>
        <v>6.2304372908540517E-2</v>
      </c>
      <c r="AL2748" s="17">
        <f t="shared" ca="1" si="11"/>
        <v>4.083075201070991E-2</v>
      </c>
      <c r="AM2748" s="26">
        <f t="shared" ca="1" si="12"/>
        <v>1</v>
      </c>
      <c r="AN2748" s="26">
        <f t="shared" ca="1" si="13"/>
        <v>1</v>
      </c>
      <c r="AO2748" s="25">
        <f t="shared" si="20"/>
        <v>0</v>
      </c>
      <c r="AP2748" s="26">
        <f t="shared" si="21"/>
        <v>0</v>
      </c>
      <c r="AQ2748" s="25">
        <f t="shared" si="22"/>
        <v>1</v>
      </c>
      <c r="AR2748" s="26">
        <f t="shared" si="23"/>
        <v>0</v>
      </c>
      <c r="AU2748">
        <f t="shared" si="121"/>
        <v>11425.000545000001</v>
      </c>
      <c r="AY2748">
        <v>457</v>
      </c>
      <c r="AZ2748">
        <v>532.49999999999989</v>
      </c>
      <c r="BA2748">
        <f t="shared" si="107"/>
        <v>5324.9999999999991</v>
      </c>
      <c r="BL2748" s="90">
        <v>2.13</v>
      </c>
      <c r="BM2748">
        <f t="shared" si="108"/>
        <v>21.299999999999997</v>
      </c>
    </row>
    <row r="2749" spans="1:65" x14ac:dyDescent="0.2">
      <c r="A2749" s="96">
        <v>42060</v>
      </c>
      <c r="B2749" s="99">
        <v>16.425000000000001</v>
      </c>
      <c r="C2749" s="100">
        <v>17.675000000000001</v>
      </c>
      <c r="D2749" s="31">
        <f t="shared" si="14"/>
        <v>416.37752387744979</v>
      </c>
      <c r="E2749" s="31">
        <f t="shared" si="15"/>
        <v>131.53373001279186</v>
      </c>
      <c r="F2749" s="16">
        <f t="shared" si="0"/>
        <v>547.9112538902416</v>
      </c>
      <c r="G2749" s="16">
        <f t="shared" si="1"/>
        <v>16.725079915038442</v>
      </c>
      <c r="H2749" s="17">
        <f t="shared" si="2"/>
        <v>7.0721357850070721E-2</v>
      </c>
      <c r="I2749">
        <v>13.84</v>
      </c>
      <c r="J2749" s="32">
        <f t="shared" si="16"/>
        <v>1.0190094277845578</v>
      </c>
      <c r="K2749" s="72">
        <f t="shared" ca="1" si="83"/>
        <v>112.66427594157443</v>
      </c>
      <c r="L2749" s="16">
        <v>112.400002</v>
      </c>
      <c r="M2749" s="21">
        <f t="shared" ca="1" si="84"/>
        <v>2.3511916091819127E-3</v>
      </c>
      <c r="N2749" s="72"/>
      <c r="O2749" s="56"/>
      <c r="P2749" s="21"/>
      <c r="Q2749" s="33">
        <f t="shared" si="17"/>
        <v>0.98099057221544206</v>
      </c>
      <c r="R2749" s="5">
        <f t="shared" ca="1" si="109"/>
        <v>32.854867936382043</v>
      </c>
      <c r="S2749" s="16">
        <v>32.200001</v>
      </c>
      <c r="T2749" s="75">
        <f t="shared" ca="1" si="110"/>
        <v>2.03374818647379E-2</v>
      </c>
      <c r="U2749" s="5">
        <f t="shared" ca="1" si="122"/>
        <v>62.48726962332772</v>
      </c>
      <c r="V2749" s="76">
        <v>63.22</v>
      </c>
      <c r="W2749" s="36">
        <f t="shared" ca="1" si="123"/>
        <v>-1.1590167299466613E-2</v>
      </c>
      <c r="X2749" s="32">
        <f t="shared" si="18"/>
        <v>1.0380188555691159</v>
      </c>
      <c r="Y2749" s="72">
        <f t="shared" ca="1" si="124"/>
        <v>2397.3134128383176</v>
      </c>
      <c r="Z2749" s="90">
        <v>2311.2501099999999</v>
      </c>
      <c r="AA2749" s="89">
        <f t="shared" ca="1" si="125"/>
        <v>3.7236689558585966E-2</v>
      </c>
      <c r="AB2749" s="72"/>
      <c r="AC2749" s="90"/>
      <c r="AD2749" s="36"/>
      <c r="AE2749">
        <f t="shared" si="166"/>
        <v>15</v>
      </c>
      <c r="AH2749" s="25" t="str">
        <f t="shared" ca="1" si="7"/>
        <v>-</v>
      </c>
      <c r="AI2749" s="15">
        <f t="shared" ca="1" si="8"/>
        <v>18.555315420979337</v>
      </c>
      <c r="AJ2749" s="15">
        <f t="shared" ca="1" si="9"/>
        <v>18.577410337131006</v>
      </c>
      <c r="AK2749" s="17">
        <f t="shared" ca="1" si="10"/>
        <v>5.5369804696337677E-2</v>
      </c>
      <c r="AL2749" s="17">
        <f t="shared" ca="1" si="11"/>
        <v>4.6365486557867992E-2</v>
      </c>
      <c r="AM2749" s="26">
        <f t="shared" ca="1" si="12"/>
        <v>0</v>
      </c>
      <c r="AN2749" s="26">
        <f t="shared" ca="1" si="13"/>
        <v>1</v>
      </c>
      <c r="AO2749" s="25">
        <f t="shared" si="20"/>
        <v>0</v>
      </c>
      <c r="AP2749" s="26">
        <f t="shared" si="21"/>
        <v>0</v>
      </c>
      <c r="AQ2749" s="25">
        <f t="shared" si="22"/>
        <v>1</v>
      </c>
      <c r="AR2749" s="26">
        <f t="shared" si="23"/>
        <v>0</v>
      </c>
      <c r="AU2749">
        <f t="shared" si="121"/>
        <v>11556.250550000001</v>
      </c>
      <c r="AY2749">
        <v>462.25</v>
      </c>
      <c r="AZ2749">
        <v>542.5</v>
      </c>
      <c r="BA2749">
        <f t="shared" si="107"/>
        <v>5425</v>
      </c>
      <c r="BL2749" s="90">
        <v>2.17</v>
      </c>
      <c r="BM2749">
        <f t="shared" si="108"/>
        <v>21.7</v>
      </c>
    </row>
    <row r="2750" spans="1:65" x14ac:dyDescent="0.2">
      <c r="A2750" s="96">
        <v>42061</v>
      </c>
      <c r="B2750" s="99">
        <v>16.024999999999999</v>
      </c>
      <c r="C2750" s="100">
        <v>17.475000000000001</v>
      </c>
      <c r="D2750" s="31">
        <f t="shared" si="14"/>
        <v>388.61902228561979</v>
      </c>
      <c r="E2750" s="31">
        <f t="shared" si="15"/>
        <v>157.32911268016429</v>
      </c>
      <c r="F2750" s="16">
        <f t="shared" si="0"/>
        <v>545.94813496578411</v>
      </c>
      <c r="G2750" s="16">
        <f t="shared" si="1"/>
        <v>16.442855101566625</v>
      </c>
      <c r="H2750" s="17">
        <f t="shared" si="2"/>
        <v>8.2975679542203307E-2</v>
      </c>
      <c r="I2750">
        <v>13.91</v>
      </c>
      <c r="J2750" s="32">
        <f t="shared" si="16"/>
        <v>0.97960319761624715</v>
      </c>
      <c r="K2750" s="72">
        <f t="shared" ca="1" si="83"/>
        <v>110.36178555719644</v>
      </c>
      <c r="L2750" s="16">
        <v>111.120003</v>
      </c>
      <c r="M2750" s="21">
        <f t="shared" ca="1" si="84"/>
        <v>-6.8234109281256564E-3</v>
      </c>
      <c r="N2750" s="72"/>
      <c r="O2750" s="56"/>
      <c r="P2750" s="21"/>
      <c r="Q2750" s="33">
        <f t="shared" si="17"/>
        <v>1.0203968023837529</v>
      </c>
      <c r="R2750" s="5">
        <f t="shared" ca="1" si="109"/>
        <v>33.523605577526148</v>
      </c>
      <c r="S2750" s="16">
        <v>32.590000000000003</v>
      </c>
      <c r="T2750" s="75">
        <f t="shared" ca="1" si="110"/>
        <v>2.864699532145272E-2</v>
      </c>
      <c r="U2750" s="5">
        <f t="shared" ca="1" si="122"/>
        <v>63.759627200136023</v>
      </c>
      <c r="V2750" s="76">
        <v>63.93</v>
      </c>
      <c r="W2750" s="36">
        <f t="shared" ca="1" si="123"/>
        <v>-2.664989830501742E-3</v>
      </c>
      <c r="X2750" s="32">
        <f t="shared" si="18"/>
        <v>0.9592063952324944</v>
      </c>
      <c r="Y2750" s="72">
        <f t="shared" ca="1" si="124"/>
        <v>2299.3670184706293</v>
      </c>
      <c r="Z2750" s="90">
        <v>2256.2501069999998</v>
      </c>
      <c r="AA2750" s="89">
        <f t="shared" ca="1" si="125"/>
        <v>1.9109987557168227E-2</v>
      </c>
      <c r="AB2750" s="72"/>
      <c r="AC2750" s="90"/>
      <c r="AD2750" s="36"/>
      <c r="AE2750">
        <f t="shared" si="166"/>
        <v>14</v>
      </c>
      <c r="AH2750" s="25" t="str">
        <f t="shared" ca="1" si="7"/>
        <v>-</v>
      </c>
      <c r="AI2750" s="15">
        <f t="shared" ca="1" si="8"/>
        <v>18.485133853450876</v>
      </c>
      <c r="AJ2750" s="15">
        <f t="shared" ca="1" si="9"/>
        <v>18.587943145592295</v>
      </c>
      <c r="AK2750" s="17">
        <f t="shared" ca="1" si="10"/>
        <v>6.2702668849428891E-2</v>
      </c>
      <c r="AL2750" s="17">
        <f t="shared" ca="1" si="11"/>
        <v>5.0896158534498165E-2</v>
      </c>
      <c r="AM2750" s="26">
        <f t="shared" ca="1" si="12"/>
        <v>0</v>
      </c>
      <c r="AN2750" s="26">
        <f t="shared" ca="1" si="13"/>
        <v>1</v>
      </c>
      <c r="AO2750" s="25">
        <f t="shared" si="20"/>
        <v>0</v>
      </c>
      <c r="AP2750" s="26">
        <f t="shared" si="21"/>
        <v>0</v>
      </c>
      <c r="AQ2750" s="25">
        <f t="shared" si="22"/>
        <v>1</v>
      </c>
      <c r="AR2750" s="26">
        <f t="shared" si="23"/>
        <v>0</v>
      </c>
      <c r="AU2750">
        <f t="shared" si="121"/>
        <v>11281.250534999999</v>
      </c>
      <c r="AY2750">
        <v>451.25</v>
      </c>
      <c r="AZ2750">
        <v>520</v>
      </c>
      <c r="BA2750">
        <f t="shared" si="107"/>
        <v>5200</v>
      </c>
      <c r="BL2750" s="90">
        <v>2.08</v>
      </c>
      <c r="BM2750">
        <f t="shared" si="108"/>
        <v>20.8</v>
      </c>
    </row>
    <row r="2751" spans="1:65" x14ac:dyDescent="0.2">
      <c r="A2751" s="96">
        <v>42062</v>
      </c>
      <c r="B2751" s="101">
        <v>15.824999999999999</v>
      </c>
      <c r="C2751" s="102">
        <v>17.375</v>
      </c>
      <c r="D2751" s="31">
        <f t="shared" si="14"/>
        <v>360.86052069378979</v>
      </c>
      <c r="E2751" s="31">
        <f t="shared" si="15"/>
        <v>182.78433373933885</v>
      </c>
      <c r="F2751" s="31">
        <f t="shared" si="0"/>
        <v>543.64485443312867</v>
      </c>
      <c r="G2751" s="31">
        <f t="shared" si="1"/>
        <v>16.346141173296662</v>
      </c>
      <c r="H2751" s="55">
        <f t="shared" si="2"/>
        <v>8.9208633093525225E-2</v>
      </c>
      <c r="I2751" s="31">
        <v>13.34</v>
      </c>
      <c r="J2751" s="67">
        <f t="shared" si="16"/>
        <v>0.98992413046209926</v>
      </c>
      <c r="K2751" s="72">
        <f t="shared" ca="1" si="83"/>
        <v>109.24534070873827</v>
      </c>
      <c r="L2751" s="31">
        <v>110.480003</v>
      </c>
      <c r="M2751" s="21">
        <f t="shared" ca="1" si="84"/>
        <v>-1.1175436800646428E-2</v>
      </c>
      <c r="N2751" s="72"/>
      <c r="O2751" s="56"/>
      <c r="P2751" s="21"/>
      <c r="Q2751" s="69">
        <f t="shared" si="17"/>
        <v>1.0100758695379009</v>
      </c>
      <c r="R2751" s="5">
        <f t="shared" ca="1" si="109"/>
        <v>33.859974432998868</v>
      </c>
      <c r="S2751" s="31">
        <v>32.75</v>
      </c>
      <c r="T2751" s="89">
        <f t="shared" ca="1" si="110"/>
        <v>3.3892349099202079E-2</v>
      </c>
      <c r="U2751" s="5">
        <f t="shared" ca="1" si="122"/>
        <v>64.399856053128161</v>
      </c>
      <c r="V2751" s="98">
        <v>64.33</v>
      </c>
      <c r="W2751" s="87">
        <f t="shared" ca="1" si="123"/>
        <v>1.0859016497460424E-3</v>
      </c>
      <c r="X2751" s="67">
        <f t="shared" si="18"/>
        <v>0.97984826092419841</v>
      </c>
      <c r="Y2751" s="72">
        <f t="shared" ca="1" si="124"/>
        <v>2252.8824952677064</v>
      </c>
      <c r="Z2751" s="90">
        <v>2230.000106</v>
      </c>
      <c r="AA2751" s="89">
        <f t="shared" ca="1" si="125"/>
        <v>1.0261160618844588E-2</v>
      </c>
      <c r="AB2751" s="72"/>
      <c r="AC2751" s="90"/>
      <c r="AD2751" s="87"/>
      <c r="AE2751" s="1">
        <f t="shared" si="166"/>
        <v>13</v>
      </c>
      <c r="AH2751" s="25" t="str">
        <f t="shared" ca="1" si="7"/>
        <v>-</v>
      </c>
      <c r="AI2751" s="15">
        <f t="shared" ca="1" si="8"/>
        <v>18.292866289690181</v>
      </c>
      <c r="AJ2751" s="15">
        <f t="shared" ca="1" si="9"/>
        <v>18.589637277034797</v>
      </c>
      <c r="AK2751" s="17">
        <f t="shared" ca="1" si="10"/>
        <v>6.9473608373113616E-2</v>
      </c>
      <c r="AL2751" s="17">
        <f t="shared" ca="1" si="11"/>
        <v>5.6314068846853575E-2</v>
      </c>
      <c r="AM2751" s="26">
        <f t="shared" ca="1" si="12"/>
        <v>0</v>
      </c>
      <c r="AN2751" s="26">
        <f t="shared" ca="1" si="13"/>
        <v>1</v>
      </c>
      <c r="AO2751" s="25">
        <f t="shared" si="20"/>
        <v>0</v>
      </c>
      <c r="AP2751" s="26">
        <f t="shared" si="21"/>
        <v>0</v>
      </c>
      <c r="AQ2751" s="25">
        <f t="shared" si="22"/>
        <v>1</v>
      </c>
      <c r="AR2751" s="26">
        <f t="shared" si="23"/>
        <v>0</v>
      </c>
      <c r="AU2751">
        <f t="shared" si="121"/>
        <v>11150.000529999999</v>
      </c>
      <c r="AY2751">
        <v>446</v>
      </c>
      <c r="AZ2751">
        <v>520</v>
      </c>
      <c r="BA2751">
        <f t="shared" si="107"/>
        <v>5200</v>
      </c>
      <c r="BL2751" s="90">
        <v>2.08</v>
      </c>
      <c r="BM2751">
        <f t="shared" si="108"/>
        <v>20.8</v>
      </c>
    </row>
    <row r="2752" spans="1:65" x14ac:dyDescent="0.2">
      <c r="A2752" s="96">
        <v>42065</v>
      </c>
      <c r="B2752" s="101">
        <v>15.324999999999999</v>
      </c>
      <c r="C2752" s="102">
        <v>16.975000000000001</v>
      </c>
      <c r="D2752" s="31">
        <f t="shared" si="14"/>
        <v>333.1020191019598</v>
      </c>
      <c r="E2752" s="31">
        <f t="shared" si="15"/>
        <v>208.06653734743725</v>
      </c>
      <c r="F2752" s="31">
        <f t="shared" si="0"/>
        <v>541.1685564493971</v>
      </c>
      <c r="G2752" s="31">
        <f t="shared" si="1"/>
        <v>15.95938605686133</v>
      </c>
      <c r="H2752" s="55">
        <f t="shared" si="2"/>
        <v>9.7201767304860187E-2</v>
      </c>
      <c r="I2752" s="31">
        <v>13.04</v>
      </c>
      <c r="J2752" s="91">
        <f t="shared" si="16"/>
        <v>0.97189244923353812</v>
      </c>
      <c r="K2752" s="72">
        <f t="shared" ca="1" si="83"/>
        <v>106.17039321811245</v>
      </c>
      <c r="L2752" s="31">
        <v>106.800003</v>
      </c>
      <c r="M2752" s="21">
        <f t="shared" ca="1" si="84"/>
        <v>-5.8952225112536031E-3</v>
      </c>
      <c r="N2752" s="72"/>
      <c r="O2752" s="56"/>
      <c r="P2752" s="21"/>
      <c r="Q2752" s="92">
        <f t="shared" si="17"/>
        <v>1.0281075507664619</v>
      </c>
      <c r="R2752" s="5">
        <f t="shared" ca="1" si="109"/>
        <v>34.810245173880539</v>
      </c>
      <c r="S2752" s="31">
        <v>33.849997999999999</v>
      </c>
      <c r="T2752" s="89">
        <f t="shared" ca="1" si="110"/>
        <v>2.836771730032419E-2</v>
      </c>
      <c r="U2752" s="5">
        <f t="shared" ca="1" si="122"/>
        <v>66.20771154919737</v>
      </c>
      <c r="V2752" s="98">
        <v>66.459999999999994</v>
      </c>
      <c r="W2752" s="87">
        <f t="shared" ca="1" si="123"/>
        <v>-3.7960946554713177E-3</v>
      </c>
      <c r="X2752" s="91">
        <f t="shared" si="18"/>
        <v>0.94378489846707614</v>
      </c>
      <c r="Y2752" s="72">
        <f t="shared" ca="1" si="124"/>
        <v>2126.0965427768501</v>
      </c>
      <c r="Z2752" s="90">
        <v>2085.0000989999999</v>
      </c>
      <c r="AA2752" s="89">
        <f t="shared" ca="1" si="125"/>
        <v>1.971052365731819E-2</v>
      </c>
      <c r="AB2752" s="72"/>
      <c r="AC2752" s="90"/>
      <c r="AD2752" s="87"/>
      <c r="AE2752" s="1">
        <f t="shared" si="166"/>
        <v>12</v>
      </c>
      <c r="AH2752" s="25" t="str">
        <f t="shared" ca="1" si="7"/>
        <v>-</v>
      </c>
      <c r="AI2752" s="15">
        <f t="shared" ca="1" si="8"/>
        <v>18.147495375785624</v>
      </c>
      <c r="AJ2752" s="15">
        <f t="shared" ca="1" si="9"/>
        <v>18.573084128314566</v>
      </c>
      <c r="AK2752" s="17">
        <f t="shared" ca="1" si="10"/>
        <v>7.7037114875370891E-2</v>
      </c>
      <c r="AL2752" s="17">
        <f t="shared" ca="1" si="11"/>
        <v>6.1078563313892269E-2</v>
      </c>
      <c r="AM2752" s="26">
        <f t="shared" ca="1" si="12"/>
        <v>0</v>
      </c>
      <c r="AN2752" s="26">
        <f t="shared" ca="1" si="13"/>
        <v>1</v>
      </c>
      <c r="AO2752" s="25">
        <f t="shared" si="20"/>
        <v>0</v>
      </c>
      <c r="AP2752" s="26">
        <f t="shared" si="21"/>
        <v>0</v>
      </c>
      <c r="AQ2752" s="25">
        <f t="shared" si="22"/>
        <v>1</v>
      </c>
      <c r="AR2752" s="26">
        <f t="shared" si="23"/>
        <v>0</v>
      </c>
      <c r="AU2752">
        <f t="shared" si="121"/>
        <v>10425.000495</v>
      </c>
      <c r="AY2752">
        <v>417</v>
      </c>
      <c r="AZ2752">
        <v>497.49999999999994</v>
      </c>
      <c r="BA2752">
        <f t="shared" si="107"/>
        <v>4974.9999999999991</v>
      </c>
      <c r="BL2752" s="90">
        <v>1.99</v>
      </c>
      <c r="BM2752">
        <f t="shared" si="108"/>
        <v>19.899999999999999</v>
      </c>
    </row>
    <row r="2753" spans="1:65" x14ac:dyDescent="0.2">
      <c r="A2753" s="96">
        <v>42066</v>
      </c>
      <c r="B2753" s="99">
        <v>15.775</v>
      </c>
      <c r="C2753" s="100">
        <v>17.324999999999999</v>
      </c>
      <c r="D2753" s="31">
        <f t="shared" si="14"/>
        <v>305.3435175101298</v>
      </c>
      <c r="E2753" s="31">
        <f t="shared" si="15"/>
        <v>233.12686352680657</v>
      </c>
      <c r="F2753" s="16">
        <f t="shared" si="0"/>
        <v>538.47038103693637</v>
      </c>
      <c r="G2753" s="16">
        <f t="shared" si="1"/>
        <v>16.446061308461761</v>
      </c>
      <c r="H2753" s="17">
        <f t="shared" si="2"/>
        <v>8.946608946608936E-2</v>
      </c>
      <c r="I2753" s="16">
        <v>13.86</v>
      </c>
      <c r="J2753" s="32">
        <f t="shared" si="16"/>
        <v>1.0253567370486436</v>
      </c>
      <c r="K2753" s="72">
        <f t="shared" ca="1" si="83"/>
        <v>108.85808985416618</v>
      </c>
      <c r="L2753" s="16">
        <v>109.120003</v>
      </c>
      <c r="M2753" s="21">
        <f t="shared" ca="1" si="84"/>
        <v>-2.4002303760367015E-3</v>
      </c>
      <c r="N2753" s="72"/>
      <c r="O2753" s="56"/>
      <c r="P2753" s="21"/>
      <c r="Q2753" s="33">
        <f t="shared" si="17"/>
        <v>0.97464326295135639</v>
      </c>
      <c r="R2753" s="5">
        <f t="shared" ca="1" si="109"/>
        <v>33.926157562424166</v>
      </c>
      <c r="S2753" s="16">
        <v>33.090000000000003</v>
      </c>
      <c r="T2753" s="75">
        <f t="shared" ca="1" si="110"/>
        <v>2.5269191974136063E-2</v>
      </c>
      <c r="U2753" s="5">
        <f t="shared" ca="1" si="122"/>
        <v>64.526690841997677</v>
      </c>
      <c r="V2753" s="76">
        <v>64.98</v>
      </c>
      <c r="W2753" s="36">
        <f t="shared" ca="1" si="123"/>
        <v>-6.9761335488200482E-3</v>
      </c>
      <c r="X2753" s="32">
        <f t="shared" si="18"/>
        <v>1.0507134740972872</v>
      </c>
      <c r="Y2753" s="72">
        <f t="shared" ca="1" si="124"/>
        <v>2233.7712635728553</v>
      </c>
      <c r="Z2753" s="90">
        <v>2170.0001029999999</v>
      </c>
      <c r="AA2753" s="89">
        <f t="shared" ca="1" si="125"/>
        <v>2.9387630205497499E-2</v>
      </c>
      <c r="AB2753" s="72"/>
      <c r="AC2753" s="90"/>
      <c r="AD2753" s="36"/>
      <c r="AE2753">
        <f t="shared" si="166"/>
        <v>11</v>
      </c>
      <c r="AH2753" s="25" t="str">
        <f t="shared" ca="1" si="7"/>
        <v>-</v>
      </c>
      <c r="AI2753" s="15">
        <f t="shared" ca="1" si="8"/>
        <v>17.943003477934905</v>
      </c>
      <c r="AJ2753" s="15">
        <f t="shared" ca="1" si="9"/>
        <v>18.532621240464952</v>
      </c>
      <c r="AK2753" s="17">
        <f t="shared" ca="1" si="10"/>
        <v>8.3139599420136337E-2</v>
      </c>
      <c r="AL2753" s="17">
        <f t="shared" ca="1" si="11"/>
        <v>6.5471344800663522E-2</v>
      </c>
      <c r="AM2753" s="26">
        <f t="shared" ca="1" si="12"/>
        <v>0</v>
      </c>
      <c r="AN2753" s="26">
        <f t="shared" ca="1" si="13"/>
        <v>1</v>
      </c>
      <c r="AO2753" s="25">
        <f t="shared" si="20"/>
        <v>0</v>
      </c>
      <c r="AP2753" s="26">
        <f t="shared" si="21"/>
        <v>0</v>
      </c>
      <c r="AQ2753" s="25">
        <f t="shared" si="22"/>
        <v>1</v>
      </c>
      <c r="AR2753" s="26">
        <f t="shared" si="23"/>
        <v>0</v>
      </c>
      <c r="AU2753">
        <f t="shared" si="121"/>
        <v>10850.000515</v>
      </c>
      <c r="AY2753">
        <v>434</v>
      </c>
      <c r="AZ2753">
        <v>507.49999999999994</v>
      </c>
      <c r="BA2753">
        <f t="shared" si="107"/>
        <v>5074.9999999999991</v>
      </c>
      <c r="BL2753" s="90">
        <v>2.0299999999999998</v>
      </c>
      <c r="BM2753">
        <f t="shared" si="108"/>
        <v>20.299999999999997</v>
      </c>
    </row>
    <row r="2754" spans="1:65" x14ac:dyDescent="0.2">
      <c r="A2754" s="96">
        <v>42067</v>
      </c>
      <c r="B2754" s="99">
        <v>15.725</v>
      </c>
      <c r="C2754" s="100">
        <v>17.324999999999999</v>
      </c>
      <c r="D2754" s="31">
        <f t="shared" si="14"/>
        <v>277.5850159182998</v>
      </c>
      <c r="E2754" s="31">
        <f t="shared" si="15"/>
        <v>258.40192053177731</v>
      </c>
      <c r="F2754" s="16">
        <f t="shared" si="0"/>
        <v>535.98693645007711</v>
      </c>
      <c r="G2754" s="16">
        <f t="shared" si="1"/>
        <v>16.496367816516461</v>
      </c>
      <c r="H2754" s="17">
        <f t="shared" si="2"/>
        <v>9.2352092352092297E-2</v>
      </c>
      <c r="I2754" s="16">
        <v>14.23</v>
      </c>
      <c r="J2754" s="32">
        <f t="shared" si="16"/>
        <v>0.99843273549124245</v>
      </c>
      <c r="K2754" s="72">
        <f t="shared" ca="1" si="83"/>
        <v>108.68304946265451</v>
      </c>
      <c r="L2754" s="16">
        <v>108.879997</v>
      </c>
      <c r="M2754" s="21">
        <f t="shared" ca="1" si="84"/>
        <v>-1.8088495846073E-3</v>
      </c>
      <c r="N2754" s="72"/>
      <c r="O2754" s="56"/>
      <c r="P2754" s="21"/>
      <c r="Q2754" s="33">
        <f t="shared" si="17"/>
        <v>1.0015672645087574</v>
      </c>
      <c r="R2754" s="5">
        <f t="shared" ca="1" si="109"/>
        <v>33.977913290941395</v>
      </c>
      <c r="S2754" s="16">
        <v>33.169998</v>
      </c>
      <c r="T2754" s="75">
        <f t="shared" ca="1" si="110"/>
        <v>2.4356808551552971E-2</v>
      </c>
      <c r="U2754" s="5">
        <f t="shared" ca="1" si="122"/>
        <v>64.625608672956915</v>
      </c>
      <c r="V2754" s="76">
        <v>65.14</v>
      </c>
      <c r="W2754" s="36">
        <f t="shared" ca="1" si="123"/>
        <v>-7.8967044372595298E-3</v>
      </c>
      <c r="X2754" s="32">
        <f t="shared" si="18"/>
        <v>0.9968654709824849</v>
      </c>
      <c r="Y2754" s="72">
        <f t="shared" ca="1" si="124"/>
        <v>2226.6228920619219</v>
      </c>
      <c r="Z2754" s="90">
        <v>2165.0001029999999</v>
      </c>
      <c r="AA2754" s="89">
        <f t="shared" ca="1" si="125"/>
        <v>2.8463180660607133E-2</v>
      </c>
      <c r="AB2754" s="72"/>
      <c r="AC2754" s="90"/>
      <c r="AD2754" s="36"/>
      <c r="AE2754">
        <f t="shared" si="166"/>
        <v>10</v>
      </c>
      <c r="AH2754" s="25" t="str">
        <f t="shared" ca="1" si="7"/>
        <v>-</v>
      </c>
      <c r="AI2754" s="15">
        <f t="shared" ca="1" si="8"/>
        <v>17.784373253513948</v>
      </c>
      <c r="AJ2754" s="15">
        <f t="shared" ca="1" si="9"/>
        <v>18.495863805249694</v>
      </c>
      <c r="AK2754" s="17">
        <f t="shared" ca="1" si="10"/>
        <v>8.6987603268140187E-2</v>
      </c>
      <c r="AL2754" s="17">
        <f t="shared" ca="1" si="11"/>
        <v>7.0302321714450972E-2</v>
      </c>
      <c r="AM2754" s="26">
        <f t="shared" ca="1" si="12"/>
        <v>0</v>
      </c>
      <c r="AN2754" s="26">
        <f t="shared" ca="1" si="13"/>
        <v>1</v>
      </c>
      <c r="AO2754" s="25">
        <f t="shared" si="20"/>
        <v>0</v>
      </c>
      <c r="AP2754" s="26">
        <f t="shared" si="21"/>
        <v>0</v>
      </c>
      <c r="AQ2754" s="25">
        <f t="shared" si="22"/>
        <v>1</v>
      </c>
      <c r="AR2754" s="26">
        <f t="shared" si="23"/>
        <v>0</v>
      </c>
      <c r="AU2754">
        <f t="shared" si="121"/>
        <v>10825.000515</v>
      </c>
      <c r="AY2754">
        <v>433</v>
      </c>
      <c r="AZ2754">
        <v>502.49999999999994</v>
      </c>
      <c r="BA2754">
        <f t="shared" si="107"/>
        <v>5024.9999999999991</v>
      </c>
      <c r="BL2754" s="90">
        <v>2.0099999999999998</v>
      </c>
      <c r="BM2754">
        <f t="shared" si="108"/>
        <v>20.099999999999998</v>
      </c>
    </row>
    <row r="2755" spans="1:65" x14ac:dyDescent="0.2">
      <c r="A2755" s="96">
        <v>42068</v>
      </c>
      <c r="B2755" s="99">
        <v>15.324999999999999</v>
      </c>
      <c r="C2755" s="100">
        <v>17.074999999999999</v>
      </c>
      <c r="D2755" s="31">
        <f t="shared" si="14"/>
        <v>249.82651432646983</v>
      </c>
      <c r="E2755" s="31">
        <f t="shared" si="15"/>
        <v>283.59686642104293</v>
      </c>
      <c r="F2755" s="16">
        <f t="shared" si="0"/>
        <v>533.42338074751274</v>
      </c>
      <c r="G2755" s="16">
        <f t="shared" si="1"/>
        <v>16.255395131052079</v>
      </c>
      <c r="H2755" s="17">
        <f t="shared" si="2"/>
        <v>0.10248901903367502</v>
      </c>
      <c r="I2755" s="16">
        <v>14.04</v>
      </c>
      <c r="J2755" s="32">
        <f t="shared" si="16"/>
        <v>0.98067937581230269</v>
      </c>
      <c r="K2755" s="72">
        <f t="shared" ca="1" si="83"/>
        <v>106.57887992389469</v>
      </c>
      <c r="L2755" s="16">
        <v>107.519997</v>
      </c>
      <c r="M2755" s="21">
        <f t="shared" ca="1" si="84"/>
        <v>-8.7529492407381129E-3</v>
      </c>
      <c r="N2755" s="72"/>
      <c r="O2755" s="56"/>
      <c r="P2755" s="21"/>
      <c r="Q2755" s="33">
        <f t="shared" si="17"/>
        <v>1.0193206241876973</v>
      </c>
      <c r="R2755" s="5">
        <f t="shared" ca="1" si="109"/>
        <v>34.632944961274269</v>
      </c>
      <c r="S2755" s="16">
        <v>33.590000000000003</v>
      </c>
      <c r="T2755" s="75">
        <f t="shared" ca="1" si="110"/>
        <v>3.1049269463360098E-2</v>
      </c>
      <c r="U2755" s="5">
        <f t="shared" ca="1" si="122"/>
        <v>65.871960538706247</v>
      </c>
      <c r="V2755" s="76">
        <v>65.930000000000007</v>
      </c>
      <c r="W2755" s="36">
        <f t="shared" ca="1" si="123"/>
        <v>-8.8031944932139515E-4</v>
      </c>
      <c r="X2755" s="32">
        <f t="shared" si="18"/>
        <v>0.96135875162460538</v>
      </c>
      <c r="Y2755" s="72">
        <f t="shared" ca="1" si="124"/>
        <v>2140.4425253576242</v>
      </c>
      <c r="Z2755" s="90">
        <v>2108.7501000000002</v>
      </c>
      <c r="AA2755" s="89">
        <f t="shared" ca="1" si="125"/>
        <v>1.5029009533952817E-2</v>
      </c>
      <c r="AB2755" s="72"/>
      <c r="AC2755" s="90"/>
      <c r="AD2755" s="36"/>
      <c r="AE2755">
        <f t="shared" si="166"/>
        <v>9</v>
      </c>
      <c r="AH2755" s="25" t="str">
        <f t="shared" ca="1" si="7"/>
        <v>-</v>
      </c>
      <c r="AI2755" s="15">
        <f t="shared" ca="1" si="8"/>
        <v>17.655113468451251</v>
      </c>
      <c r="AJ2755" s="15">
        <f t="shared" ca="1" si="9"/>
        <v>18.424973984764137</v>
      </c>
      <c r="AK2755" s="17">
        <f t="shared" ca="1" si="10"/>
        <v>9.2282213465407562E-2</v>
      </c>
      <c r="AL2755" s="17">
        <f t="shared" ca="1" si="11"/>
        <v>7.4831253550269733E-2</v>
      </c>
      <c r="AM2755" s="26">
        <f t="shared" ca="1" si="12"/>
        <v>0</v>
      </c>
      <c r="AN2755" s="26">
        <f t="shared" ca="1" si="13"/>
        <v>1</v>
      </c>
      <c r="AO2755" s="25">
        <f t="shared" si="20"/>
        <v>0</v>
      </c>
      <c r="AP2755" s="26">
        <f t="shared" si="21"/>
        <v>0</v>
      </c>
      <c r="AQ2755" s="25">
        <f t="shared" si="22"/>
        <v>1</v>
      </c>
      <c r="AR2755" s="26">
        <f t="shared" si="23"/>
        <v>0</v>
      </c>
      <c r="AU2755">
        <f t="shared" si="121"/>
        <v>10543.750500000002</v>
      </c>
      <c r="AY2755">
        <v>421.75</v>
      </c>
      <c r="AZ2755">
        <v>495</v>
      </c>
      <c r="BA2755">
        <f t="shared" si="107"/>
        <v>4950</v>
      </c>
      <c r="BL2755" s="90">
        <v>1.98</v>
      </c>
      <c r="BM2755">
        <f t="shared" si="108"/>
        <v>19.8</v>
      </c>
    </row>
    <row r="2756" spans="1:65" x14ac:dyDescent="0.2">
      <c r="A2756" s="96">
        <v>42069</v>
      </c>
      <c r="B2756" s="99">
        <v>16.225000000000001</v>
      </c>
      <c r="C2756" s="100">
        <v>17.774999999999999</v>
      </c>
      <c r="D2756" s="31">
        <f t="shared" si="14"/>
        <v>222.06801273463986</v>
      </c>
      <c r="E2756" s="31">
        <f t="shared" si="15"/>
        <v>308.51042641488158</v>
      </c>
      <c r="F2756" s="16">
        <f t="shared" si="0"/>
        <v>530.5784391495215</v>
      </c>
      <c r="G2756" s="16">
        <f t="shared" si="1"/>
        <v>17.126263838970861</v>
      </c>
      <c r="H2756" s="17">
        <f t="shared" si="2"/>
        <v>8.720112517580858E-2</v>
      </c>
      <c r="I2756" s="16">
        <v>15.2</v>
      </c>
      <c r="J2756" s="32">
        <f t="shared" si="16"/>
        <v>1.0479550380170957</v>
      </c>
      <c r="K2756" s="72">
        <f t="shared" ca="1" si="83"/>
        <v>111.68532079009623</v>
      </c>
      <c r="L2756" s="16">
        <v>112.120003</v>
      </c>
      <c r="M2756" s="21">
        <f t="shared" ca="1" si="84"/>
        <v>-3.8769371947284868E-3</v>
      </c>
      <c r="N2756" s="72"/>
      <c r="O2756" s="56"/>
      <c r="P2756" s="21"/>
      <c r="Q2756" s="33">
        <f t="shared" si="17"/>
        <v>0.95204496198290423</v>
      </c>
      <c r="R2756" s="5">
        <f t="shared" ca="1" si="109"/>
        <v>32.970747193826433</v>
      </c>
      <c r="S2756" s="16">
        <v>32.090000000000003</v>
      </c>
      <c r="T2756" s="75">
        <f t="shared" ca="1" si="110"/>
        <v>2.7446157489137733E-2</v>
      </c>
      <c r="U2756" s="5">
        <f t="shared" ca="1" si="122"/>
        <v>62.710921157747947</v>
      </c>
      <c r="V2756" s="76">
        <v>62.98</v>
      </c>
      <c r="W2756" s="36">
        <f t="shared" ca="1" si="123"/>
        <v>-4.2724490671967267E-3</v>
      </c>
      <c r="X2756" s="32">
        <f t="shared" si="18"/>
        <v>1.0959100760341915</v>
      </c>
      <c r="Y2756" s="72">
        <f t="shared" ca="1" si="124"/>
        <v>2345.5781507115457</v>
      </c>
      <c r="Z2756" s="90">
        <v>2297.5001090000001</v>
      </c>
      <c r="AA2756" s="89">
        <f t="shared" ca="1" si="125"/>
        <v>2.0926241319079591E-2</v>
      </c>
      <c r="AB2756" s="72"/>
      <c r="AC2756" s="90"/>
      <c r="AD2756" s="36"/>
      <c r="AE2756">
        <f t="shared" si="166"/>
        <v>8</v>
      </c>
      <c r="AH2756" s="25" t="str">
        <f t="shared" ca="1" si="7"/>
        <v>-</v>
      </c>
      <c r="AI2756" s="15">
        <f t="shared" ca="1" si="8"/>
        <v>17.527729444588037</v>
      </c>
      <c r="AJ2756" s="15">
        <f t="shared" ca="1" si="9"/>
        <v>18.360555195236696</v>
      </c>
      <c r="AK2756" s="17">
        <f t="shared" ca="1" si="10"/>
        <v>9.2986454404341778E-2</v>
      </c>
      <c r="AL2756" s="17">
        <f t="shared" ca="1" si="11"/>
        <v>7.8151572890795801E-2</v>
      </c>
      <c r="AM2756" s="26">
        <f t="shared" ca="1" si="12"/>
        <v>0</v>
      </c>
      <c r="AN2756" s="26">
        <f t="shared" ca="1" si="13"/>
        <v>1</v>
      </c>
      <c r="AO2756" s="25">
        <f t="shared" si="20"/>
        <v>0</v>
      </c>
      <c r="AP2756" s="26">
        <f t="shared" si="21"/>
        <v>0</v>
      </c>
      <c r="AQ2756" s="25">
        <f t="shared" si="22"/>
        <v>1</v>
      </c>
      <c r="AR2756" s="26">
        <f t="shared" si="23"/>
        <v>0</v>
      </c>
      <c r="AU2756">
        <f t="shared" si="121"/>
        <v>11487.500545000001</v>
      </c>
      <c r="AY2756">
        <v>459.5</v>
      </c>
      <c r="AZ2756">
        <v>525</v>
      </c>
      <c r="BA2756">
        <f t="shared" si="107"/>
        <v>5250</v>
      </c>
      <c r="BL2756" s="90">
        <v>2.1</v>
      </c>
      <c r="BM2756">
        <f t="shared" si="108"/>
        <v>21</v>
      </c>
    </row>
    <row r="2757" spans="1:65" x14ac:dyDescent="0.2">
      <c r="A2757" s="96">
        <v>42072</v>
      </c>
      <c r="B2757" s="99">
        <v>15.824999999999999</v>
      </c>
      <c r="C2757" s="100">
        <v>17.574999999999999</v>
      </c>
      <c r="D2757" s="31">
        <f t="shared" si="14"/>
        <v>194.30951114280987</v>
      </c>
      <c r="E2757" s="31">
        <f t="shared" si="15"/>
        <v>333.8483554347095</v>
      </c>
      <c r="F2757" s="16">
        <f t="shared" si="0"/>
        <v>528.15786657751937</v>
      </c>
      <c r="G2757" s="16">
        <f t="shared" si="1"/>
        <v>16.93117423119455</v>
      </c>
      <c r="H2757" s="17">
        <f t="shared" si="2"/>
        <v>9.9573257467994281E-2</v>
      </c>
      <c r="I2757" s="16">
        <v>15.06</v>
      </c>
      <c r="J2757" s="32">
        <f t="shared" si="16"/>
        <v>0.98409857631268638</v>
      </c>
      <c r="K2757" s="72">
        <f t="shared" ca="1" si="83"/>
        <v>109.90488439997435</v>
      </c>
      <c r="L2757" s="16">
        <v>110.639999</v>
      </c>
      <c r="M2757" s="21">
        <f t="shared" ca="1" si="84"/>
        <v>-6.644202880240928E-3</v>
      </c>
      <c r="N2757" s="72"/>
      <c r="O2757" s="56"/>
      <c r="P2757" s="21"/>
      <c r="Q2757" s="33">
        <f t="shared" si="17"/>
        <v>1.0159014236873136</v>
      </c>
      <c r="R2757" s="5">
        <f t="shared" ca="1" si="109"/>
        <v>33.493633655387065</v>
      </c>
      <c r="S2757" s="16">
        <v>32.509998000000003</v>
      </c>
      <c r="T2757" s="75">
        <f t="shared" ca="1" si="110"/>
        <v>3.0256404672404515E-2</v>
      </c>
      <c r="U2757" s="5">
        <f t="shared" ca="1" si="122"/>
        <v>63.705933010006824</v>
      </c>
      <c r="V2757" s="76">
        <v>63.88</v>
      </c>
      <c r="W2757" s="36">
        <f t="shared" ca="1" si="123"/>
        <v>-2.7249059172382408E-3</v>
      </c>
      <c r="X2757" s="32">
        <f t="shared" si="18"/>
        <v>0.96819715262537276</v>
      </c>
      <c r="Y2757" s="72">
        <f t="shared" ca="1" si="124"/>
        <v>2270.8326263399435</v>
      </c>
      <c r="Z2757" s="90">
        <v>2230.000106</v>
      </c>
      <c r="AA2757" s="89">
        <f t="shared" ca="1" si="125"/>
        <v>1.8310546367276085E-2</v>
      </c>
      <c r="AB2757" s="72"/>
      <c r="AC2757" s="90"/>
      <c r="AD2757" s="36"/>
      <c r="AE2757">
        <f t="shared" si="166"/>
        <v>7</v>
      </c>
      <c r="AH2757" s="25" t="str">
        <f t="shared" ca="1" si="7"/>
        <v>-</v>
      </c>
      <c r="AI2757" s="15">
        <f t="shared" ca="1" si="8"/>
        <v>17.433659366992668</v>
      </c>
      <c r="AJ2757" s="15">
        <f t="shared" ca="1" si="9"/>
        <v>18.315535790456245</v>
      </c>
      <c r="AK2757" s="17">
        <f t="shared" ca="1" si="10"/>
        <v>9.4713891800086616E-2</v>
      </c>
      <c r="AL2757" s="17">
        <f t="shared" ca="1" si="11"/>
        <v>7.9745271852915828E-2</v>
      </c>
      <c r="AM2757" s="26">
        <f t="shared" ca="1" si="12"/>
        <v>0</v>
      </c>
      <c r="AN2757" s="26">
        <f t="shared" ca="1" si="13"/>
        <v>1</v>
      </c>
      <c r="AO2757" s="25">
        <f t="shared" si="20"/>
        <v>0</v>
      </c>
      <c r="AP2757" s="26">
        <f t="shared" si="21"/>
        <v>0</v>
      </c>
      <c r="AQ2757" s="25">
        <f t="shared" si="22"/>
        <v>1</v>
      </c>
      <c r="AR2757" s="26">
        <f t="shared" si="23"/>
        <v>0</v>
      </c>
      <c r="AU2757">
        <f t="shared" si="121"/>
        <v>11150.000529999999</v>
      </c>
      <c r="AY2757">
        <v>446</v>
      </c>
      <c r="AZ2757">
        <v>507.49999999999994</v>
      </c>
      <c r="BA2757">
        <f t="shared" si="107"/>
        <v>5074.9999999999991</v>
      </c>
      <c r="BL2757" s="90">
        <v>2.0299999999999998</v>
      </c>
      <c r="BM2757">
        <f t="shared" si="108"/>
        <v>20.299999999999997</v>
      </c>
    </row>
    <row r="2758" spans="1:65" x14ac:dyDescent="0.2">
      <c r="A2758" s="96">
        <v>42073</v>
      </c>
      <c r="B2758" s="99">
        <v>16.925000000000001</v>
      </c>
      <c r="C2758" s="100">
        <v>18.375</v>
      </c>
      <c r="D2758" s="31">
        <f t="shared" si="14"/>
        <v>166.5510095509799</v>
      </c>
      <c r="E2758" s="31">
        <f t="shared" si="15"/>
        <v>358.84285260061046</v>
      </c>
      <c r="F2758" s="16">
        <f t="shared" si="0"/>
        <v>525.39386215159038</v>
      </c>
      <c r="G2758" s="16">
        <f t="shared" si="1"/>
        <v>17.915346811704392</v>
      </c>
      <c r="H2758" s="17">
        <f t="shared" si="2"/>
        <v>7.891156462585025E-2</v>
      </c>
      <c r="I2758" s="16">
        <v>16.690000000000001</v>
      </c>
      <c r="J2758" s="32">
        <f t="shared" si="16"/>
        <v>1.0525903474985401</v>
      </c>
      <c r="K2758" s="72">
        <f t="shared" ca="1" si="83"/>
        <v>115.68010422403188</v>
      </c>
      <c r="L2758" s="16">
        <v>114.040001</v>
      </c>
      <c r="M2758" s="21">
        <f t="shared" ca="1" si="84"/>
        <v>1.438182400605096E-2</v>
      </c>
      <c r="N2758" s="72"/>
      <c r="O2758" s="56"/>
      <c r="P2758" s="21"/>
      <c r="Q2758" s="33">
        <f t="shared" si="17"/>
        <v>0.94740965250146003</v>
      </c>
      <c r="R2758" s="5">
        <f t="shared" ca="1" si="109"/>
        <v>31.730869901084667</v>
      </c>
      <c r="S2758" s="16">
        <v>31.5</v>
      </c>
      <c r="T2758" s="75">
        <f t="shared" ca="1" si="110"/>
        <v>7.3292032090370362E-3</v>
      </c>
      <c r="U2758" s="5">
        <f t="shared" ca="1" si="122"/>
        <v>60.353549554629289</v>
      </c>
      <c r="V2758" s="76">
        <v>61.8</v>
      </c>
      <c r="W2758" s="36">
        <f t="shared" ca="1" si="123"/>
        <v>-2.3405347012471003E-2</v>
      </c>
      <c r="X2758" s="32">
        <f t="shared" si="18"/>
        <v>1.1051806949970799</v>
      </c>
      <c r="Y2758" s="72">
        <f t="shared" ca="1" si="124"/>
        <v>2509.5152102793495</v>
      </c>
      <c r="Z2758" s="90">
        <v>2365.0001120000002</v>
      </c>
      <c r="AA2758" s="89">
        <f t="shared" ca="1" si="125"/>
        <v>6.1105746907190554E-2</v>
      </c>
      <c r="AB2758" s="72"/>
      <c r="AC2758" s="90"/>
      <c r="AD2758" s="36"/>
      <c r="AE2758">
        <f t="shared" si="166"/>
        <v>6</v>
      </c>
      <c r="AH2758" s="25" t="str">
        <f t="shared" ca="1" si="7"/>
        <v>-</v>
      </c>
      <c r="AI2758" s="15">
        <f t="shared" ca="1" si="8"/>
        <v>17.362402335820207</v>
      </c>
      <c r="AJ2758" s="15">
        <f t="shared" ca="1" si="9"/>
        <v>18.319859979240817</v>
      </c>
      <c r="AK2758" s="17">
        <f t="shared" ca="1" si="10"/>
        <v>9.1665524686918298E-2</v>
      </c>
      <c r="AL2758" s="17">
        <f t="shared" ca="1" si="11"/>
        <v>7.8995426460213264E-2</v>
      </c>
      <c r="AM2758" s="26">
        <f t="shared" ca="1" si="12"/>
        <v>0</v>
      </c>
      <c r="AN2758" s="26">
        <f t="shared" ca="1" si="13"/>
        <v>1</v>
      </c>
      <c r="AO2758" s="25">
        <f t="shared" si="20"/>
        <v>0</v>
      </c>
      <c r="AP2758" s="26">
        <f t="shared" si="21"/>
        <v>0</v>
      </c>
      <c r="AQ2758" s="25">
        <f t="shared" si="22"/>
        <v>1</v>
      </c>
      <c r="AR2758" s="26">
        <f t="shared" si="23"/>
        <v>0</v>
      </c>
      <c r="AU2758">
        <f t="shared" si="121"/>
        <v>11825.00056</v>
      </c>
      <c r="AY2758">
        <v>473</v>
      </c>
      <c r="AZ2758">
        <v>535</v>
      </c>
      <c r="BA2758">
        <f t="shared" si="107"/>
        <v>5350</v>
      </c>
      <c r="BL2758" s="90">
        <v>2.14</v>
      </c>
      <c r="BM2758">
        <f t="shared" si="108"/>
        <v>21.400000000000002</v>
      </c>
    </row>
    <row r="2759" spans="1:65" x14ac:dyDescent="0.2">
      <c r="A2759" s="96">
        <v>42074</v>
      </c>
      <c r="B2759" s="99">
        <v>17.225000000000001</v>
      </c>
      <c r="C2759" s="100">
        <v>18.524999999999999</v>
      </c>
      <c r="D2759" s="31">
        <f t="shared" si="14"/>
        <v>138.79250795914993</v>
      </c>
      <c r="E2759" s="31">
        <f t="shared" si="15"/>
        <v>384.41088740015999</v>
      </c>
      <c r="F2759" s="16">
        <f t="shared" si="0"/>
        <v>523.20339535930998</v>
      </c>
      <c r="G2759" s="16">
        <f t="shared" si="1"/>
        <v>18.180143177687164</v>
      </c>
      <c r="H2759" s="17">
        <f t="shared" si="2"/>
        <v>7.0175438596491113E-2</v>
      </c>
      <c r="I2759" s="16">
        <v>16.87</v>
      </c>
      <c r="J2759" s="32">
        <f t="shared" si="16"/>
        <v>1.0105496085759342</v>
      </c>
      <c r="K2759" s="72">
        <f t="shared" ca="1" si="83"/>
        <v>116.8957182451264</v>
      </c>
      <c r="L2759" s="16">
        <v>116.91999800000001</v>
      </c>
      <c r="M2759" s="21">
        <f t="shared" ca="1" si="84"/>
        <v>-2.0766126658335697E-4</v>
      </c>
      <c r="N2759" s="72"/>
      <c r="O2759" s="56"/>
      <c r="P2759" s="21"/>
      <c r="Q2759" s="33">
        <f t="shared" si="17"/>
        <v>0.98945039142406588</v>
      </c>
      <c r="R2759" s="5">
        <f t="shared" ca="1" si="109"/>
        <v>31.394813722719171</v>
      </c>
      <c r="S2759" s="16">
        <v>30.73</v>
      </c>
      <c r="T2759" s="75">
        <f t="shared" ca="1" si="110"/>
        <v>2.1634029375827216E-2</v>
      </c>
      <c r="U2759" s="5">
        <f t="shared" ca="1" si="122"/>
        <v>59.714798798654734</v>
      </c>
      <c r="V2759" s="76">
        <v>60.26</v>
      </c>
      <c r="W2759" s="36">
        <f t="shared" ca="1" si="123"/>
        <v>-9.0474809383548713E-3</v>
      </c>
      <c r="X2759" s="32">
        <f t="shared" si="18"/>
        <v>1.0210992171518682</v>
      </c>
      <c r="Y2759" s="72">
        <f t="shared" ca="1" si="124"/>
        <v>2562.2953728695497</v>
      </c>
      <c r="Z2759" s="90">
        <v>2477.5001179999999</v>
      </c>
      <c r="AA2759" s="89">
        <f t="shared" ca="1" si="125"/>
        <v>3.4226135552317183E-2</v>
      </c>
      <c r="AB2759" s="72"/>
      <c r="AC2759" s="90"/>
      <c r="AD2759" s="36"/>
      <c r="AE2759">
        <f t="shared" si="166"/>
        <v>5</v>
      </c>
      <c r="AH2759" s="25" t="str">
        <f t="shared" ca="1" si="7"/>
        <v>-</v>
      </c>
      <c r="AI2759" s="15">
        <f t="shared" ca="1" si="8"/>
        <v>17.283832947560832</v>
      </c>
      <c r="AJ2759" s="15">
        <f t="shared" ca="1" si="9"/>
        <v>18.308184632518614</v>
      </c>
      <c r="AK2759" s="17">
        <f t="shared" ca="1" si="10"/>
        <v>8.8450416208651919E-2</v>
      </c>
      <c r="AL2759" s="17">
        <f t="shared" ca="1" si="11"/>
        <v>7.6360843427288466E-2</v>
      </c>
      <c r="AM2759" s="26">
        <f t="shared" ca="1" si="12"/>
        <v>0</v>
      </c>
      <c r="AN2759" s="26">
        <f t="shared" ca="1" si="13"/>
        <v>1</v>
      </c>
      <c r="AO2759" s="25">
        <f t="shared" si="20"/>
        <v>0</v>
      </c>
      <c r="AP2759" s="26">
        <f t="shared" si="21"/>
        <v>0</v>
      </c>
      <c r="AQ2759" s="25">
        <f t="shared" si="22"/>
        <v>1</v>
      </c>
      <c r="AR2759" s="26">
        <f t="shared" si="23"/>
        <v>0</v>
      </c>
      <c r="AU2759">
        <f t="shared" si="121"/>
        <v>12387.50059</v>
      </c>
      <c r="AY2759">
        <v>495.5</v>
      </c>
      <c r="AZ2759">
        <v>555.00000000000011</v>
      </c>
      <c r="BA2759">
        <f t="shared" si="107"/>
        <v>5550.0000000000009</v>
      </c>
      <c r="BL2759" s="90">
        <v>2.2200000000000002</v>
      </c>
      <c r="BM2759">
        <f t="shared" si="108"/>
        <v>22.200000000000003</v>
      </c>
    </row>
    <row r="2760" spans="1:65" x14ac:dyDescent="0.2">
      <c r="A2760" s="96">
        <v>42075</v>
      </c>
      <c r="B2760" s="99">
        <v>15.875</v>
      </c>
      <c r="C2760" s="100">
        <v>17.425000000000001</v>
      </c>
      <c r="D2760" s="31">
        <f t="shared" si="14"/>
        <v>111.03400636731995</v>
      </c>
      <c r="E2760" s="31">
        <f t="shared" si="15"/>
        <v>410.22142396800189</v>
      </c>
      <c r="F2760" s="16">
        <f t="shared" si="0"/>
        <v>521.25543033532188</v>
      </c>
      <c r="G2760" s="16">
        <f t="shared" si="1"/>
        <v>17.094830375179722</v>
      </c>
      <c r="H2760" s="17">
        <f t="shared" si="2"/>
        <v>8.895265423242471E-2</v>
      </c>
      <c r="I2760" s="16">
        <v>15.42</v>
      </c>
      <c r="J2760" s="32">
        <f t="shared" si="16"/>
        <v>0.93680140915972165</v>
      </c>
      <c r="K2760" s="72">
        <f t="shared" ca="1" si="83"/>
        <v>109.50360915204193</v>
      </c>
      <c r="L2760" s="16">
        <v>109.91999800000001</v>
      </c>
      <c r="M2760" s="21">
        <f t="shared" ca="1" si="84"/>
        <v>-3.7881082199262305E-3</v>
      </c>
      <c r="N2760" s="72"/>
      <c r="O2760" s="56"/>
      <c r="P2760" s="21"/>
      <c r="Q2760" s="33">
        <f t="shared" si="17"/>
        <v>1.0631985908402783</v>
      </c>
      <c r="R2760" s="5">
        <f t="shared" ca="1" si="109"/>
        <v>33.377531187709955</v>
      </c>
      <c r="S2760" s="16">
        <v>32.529998999999997</v>
      </c>
      <c r="T2760" s="75">
        <f t="shared" ca="1" si="110"/>
        <v>2.6053864548534384E-2</v>
      </c>
      <c r="U2760" s="5">
        <f t="shared" ca="1" si="122"/>
        <v>63.486516372229119</v>
      </c>
      <c r="V2760" s="76">
        <v>63.84</v>
      </c>
      <c r="W2760" s="36">
        <f t="shared" ca="1" si="123"/>
        <v>-5.5370242445314036E-3</v>
      </c>
      <c r="X2760" s="32">
        <f t="shared" si="18"/>
        <v>0.87360281831944331</v>
      </c>
      <c r="Y2760" s="72">
        <f t="shared" ca="1" si="124"/>
        <v>2238.2811411225744</v>
      </c>
      <c r="Z2760" s="90">
        <v>2187.5001040000002</v>
      </c>
      <c r="AA2760" s="89">
        <f t="shared" ca="1" si="125"/>
        <v>2.3214187295222254E-2</v>
      </c>
      <c r="AB2760" s="72"/>
      <c r="AC2760" s="90"/>
      <c r="AD2760" s="36"/>
      <c r="AE2760">
        <f t="shared" si="166"/>
        <v>4</v>
      </c>
      <c r="AH2760" s="25" t="str">
        <f t="shared" ca="1" si="7"/>
        <v>-</v>
      </c>
      <c r="AI2760" s="15">
        <f t="shared" ca="1" si="8"/>
        <v>17.193191359598661</v>
      </c>
      <c r="AJ2760" s="15">
        <f t="shared" ca="1" si="9"/>
        <v>18.25121857701409</v>
      </c>
      <c r="AK2760" s="17">
        <f t="shared" ca="1" si="10"/>
        <v>8.7883843188707331E-2</v>
      </c>
      <c r="AL2760" s="17">
        <f t="shared" ca="1" si="11"/>
        <v>7.9484228402836504E-2</v>
      </c>
      <c r="AM2760" s="26">
        <f t="shared" ca="1" si="12"/>
        <v>0</v>
      </c>
      <c r="AN2760" s="26">
        <f t="shared" ca="1" si="13"/>
        <v>1</v>
      </c>
      <c r="AO2760" s="25">
        <f t="shared" si="20"/>
        <v>0</v>
      </c>
      <c r="AP2760" s="26">
        <f t="shared" si="21"/>
        <v>0</v>
      </c>
      <c r="AQ2760" s="25">
        <f t="shared" si="22"/>
        <v>1</v>
      </c>
      <c r="AR2760" s="26">
        <f t="shared" si="23"/>
        <v>0</v>
      </c>
      <c r="AU2760">
        <f t="shared" si="121"/>
        <v>10937.500520000001</v>
      </c>
      <c r="AY2760">
        <v>437.5</v>
      </c>
      <c r="AZ2760">
        <v>502.49999999999994</v>
      </c>
      <c r="BA2760">
        <f t="shared" si="107"/>
        <v>5024.9999999999991</v>
      </c>
      <c r="BL2760" s="90">
        <v>2.0099999999999998</v>
      </c>
      <c r="BM2760">
        <f t="shared" si="108"/>
        <v>20.099999999999998</v>
      </c>
    </row>
    <row r="2761" spans="1:65" x14ac:dyDescent="0.2">
      <c r="A2761" s="96">
        <v>42076</v>
      </c>
      <c r="B2761" s="99">
        <v>16.425000000000001</v>
      </c>
      <c r="C2761" s="100">
        <v>17.875</v>
      </c>
      <c r="D2761" s="31">
        <f t="shared" si="14"/>
        <v>83.275504775489964</v>
      </c>
      <c r="E2761" s="31">
        <f t="shared" si="15"/>
        <v>435.51073316572359</v>
      </c>
      <c r="F2761" s="16">
        <f t="shared" si="0"/>
        <v>518.78623794121359</v>
      </c>
      <c r="G2761" s="16">
        <f t="shared" si="1"/>
        <v>17.642246173677137</v>
      </c>
      <c r="H2761" s="17">
        <f t="shared" si="2"/>
        <v>8.1118881118881103E-2</v>
      </c>
      <c r="I2761" s="16">
        <v>16</v>
      </c>
      <c r="J2761" s="32">
        <f t="shared" si="16"/>
        <v>1.0271336003182532</v>
      </c>
      <c r="K2761" s="72">
        <f t="shared" ca="1" si="83"/>
        <v>112.47025094247722</v>
      </c>
      <c r="L2761" s="16">
        <v>112.400002</v>
      </c>
      <c r="M2761" s="21">
        <f t="shared" ca="1" si="84"/>
        <v>6.2499058031352192E-4</v>
      </c>
      <c r="N2761" s="72"/>
      <c r="O2761" s="56"/>
      <c r="P2761" s="21"/>
      <c r="Q2761" s="33">
        <f t="shared" si="17"/>
        <v>0.97286639968174682</v>
      </c>
      <c r="R2761" s="5">
        <f t="shared" ca="1" si="109"/>
        <v>32.470525861097627</v>
      </c>
      <c r="S2761" s="16">
        <v>31.790001</v>
      </c>
      <c r="T2761" s="75">
        <f t="shared" ca="1" si="110"/>
        <v>2.1406883916034701E-2</v>
      </c>
      <c r="U2761" s="5">
        <f t="shared" ca="1" si="122"/>
        <v>61.761784097553836</v>
      </c>
      <c r="V2761" s="76">
        <v>62.38</v>
      </c>
      <c r="W2761" s="36">
        <f t="shared" ca="1" si="123"/>
        <v>-9.9104825656647459E-3</v>
      </c>
      <c r="X2761" s="32">
        <f t="shared" si="18"/>
        <v>1.0542672006365064</v>
      </c>
      <c r="Y2761" s="72">
        <f t="shared" ca="1" si="124"/>
        <v>2359.591090592703</v>
      </c>
      <c r="Z2761" s="90">
        <v>2278.7501080000002</v>
      </c>
      <c r="AA2761" s="89">
        <f t="shared" ca="1" si="125"/>
        <v>3.5476019204078016E-2</v>
      </c>
      <c r="AB2761" s="72"/>
      <c r="AC2761" s="90"/>
      <c r="AD2761" s="36"/>
      <c r="AE2761">
        <f t="shared" si="166"/>
        <v>3</v>
      </c>
      <c r="AF2761" s="1"/>
      <c r="AG2761" s="1"/>
      <c r="AH2761" s="25" t="str">
        <f t="shared" ca="1" si="7"/>
        <v>-</v>
      </c>
      <c r="AI2761" s="15">
        <f t="shared" ca="1" si="8"/>
        <v>17.131508029165325</v>
      </c>
      <c r="AJ2761" s="15">
        <f t="shared" ca="1" si="9"/>
        <v>18.197885607534907</v>
      </c>
      <c r="AK2761" s="17">
        <f t="shared" ca="1" si="10"/>
        <v>8.4322153536241673E-2</v>
      </c>
      <c r="AL2761" s="17">
        <f t="shared" ca="1" si="11"/>
        <v>8.151772122580303E-2</v>
      </c>
      <c r="AM2761" s="26">
        <f t="shared" ca="1" si="12"/>
        <v>0</v>
      </c>
      <c r="AN2761" s="26">
        <f t="shared" ca="1" si="13"/>
        <v>1</v>
      </c>
      <c r="AO2761" s="25">
        <f t="shared" si="20"/>
        <v>0</v>
      </c>
      <c r="AP2761" s="26">
        <f t="shared" si="21"/>
        <v>0</v>
      </c>
      <c r="AQ2761" s="25">
        <f t="shared" si="22"/>
        <v>1</v>
      </c>
      <c r="AR2761" s="26">
        <f t="shared" si="23"/>
        <v>0</v>
      </c>
      <c r="AU2761">
        <f t="shared" si="121"/>
        <v>11393.750540000001</v>
      </c>
      <c r="AY2761">
        <v>455.75</v>
      </c>
      <c r="AZ2761">
        <v>517.5</v>
      </c>
      <c r="BA2761">
        <f t="shared" si="107"/>
        <v>5175</v>
      </c>
      <c r="BL2761" s="90">
        <v>2.0699999999999998</v>
      </c>
      <c r="BM2761">
        <f t="shared" si="108"/>
        <v>20.7</v>
      </c>
    </row>
    <row r="2762" spans="1:65" x14ac:dyDescent="0.2">
      <c r="A2762" s="96">
        <v>42079</v>
      </c>
      <c r="B2762" s="99">
        <v>16.125</v>
      </c>
      <c r="C2762" s="100">
        <v>17.475000000000001</v>
      </c>
      <c r="D2762" s="31">
        <f t="shared" si="14"/>
        <v>55.51700318365998</v>
      </c>
      <c r="E2762" s="31">
        <f t="shared" si="15"/>
        <v>461.01749616688767</v>
      </c>
      <c r="F2762" s="16">
        <f t="shared" si="0"/>
        <v>516.53449935054766</v>
      </c>
      <c r="G2762" s="16">
        <f t="shared" si="1"/>
        <v>17.329902326190844</v>
      </c>
      <c r="H2762" s="17">
        <f t="shared" si="2"/>
        <v>7.7253218884120289E-2</v>
      </c>
      <c r="I2762" s="16">
        <v>15.61</v>
      </c>
      <c r="J2762" s="32">
        <f t="shared" si="16"/>
        <v>0.97803213311054404</v>
      </c>
      <c r="K2762" s="72">
        <f t="shared" ca="1" si="83"/>
        <v>109.99503498075578</v>
      </c>
      <c r="L2762" s="16">
        <v>109.639999</v>
      </c>
      <c r="M2762" s="21">
        <f t="shared" ca="1" si="84"/>
        <v>3.2381975920646676E-3</v>
      </c>
      <c r="N2762" s="72"/>
      <c r="O2762" s="56"/>
      <c r="P2762" s="21"/>
      <c r="Q2762" s="33">
        <f t="shared" si="17"/>
        <v>1.0219678668894561</v>
      </c>
      <c r="R2762" s="5">
        <f t="shared" ca="1" si="109"/>
        <v>33.182451656162037</v>
      </c>
      <c r="S2762" s="16">
        <v>32.509998000000003</v>
      </c>
      <c r="T2762" s="75">
        <f t="shared" ca="1" si="110"/>
        <v>2.0684518533714887E-2</v>
      </c>
      <c r="U2762" s="5">
        <f t="shared" ca="1" si="122"/>
        <v>63.116397858254409</v>
      </c>
      <c r="V2762" s="76">
        <v>63.86</v>
      </c>
      <c r="W2762" s="36">
        <f t="shared" ca="1" si="123"/>
        <v>-1.1644255273184943E-2</v>
      </c>
      <c r="X2762" s="32">
        <f t="shared" si="18"/>
        <v>0.95606426622108809</v>
      </c>
      <c r="Y2762" s="72">
        <f t="shared" ca="1" si="124"/>
        <v>2255.7722554054535</v>
      </c>
      <c r="Z2762" s="90">
        <v>2175.0001029999999</v>
      </c>
      <c r="AA2762" s="89">
        <f t="shared" ca="1" si="125"/>
        <v>3.7136620036957148E-2</v>
      </c>
      <c r="AB2762" s="72"/>
      <c r="AC2762" s="90"/>
      <c r="AD2762" s="36"/>
      <c r="AE2762">
        <f t="shared" si="166"/>
        <v>2</v>
      </c>
      <c r="AH2762" s="25" t="str">
        <f t="shared" ca="1" si="7"/>
        <v>-</v>
      </c>
      <c r="AI2762" s="15">
        <f t="shared" ca="1" si="8"/>
        <v>17.099094764322622</v>
      </c>
      <c r="AJ2762" s="15">
        <f t="shared" ca="1" si="9"/>
        <v>18.132659831888649</v>
      </c>
      <c r="AK2762" s="17">
        <f t="shared" ca="1" si="10"/>
        <v>8.2664169154293629E-2</v>
      </c>
      <c r="AL2762" s="17">
        <f t="shared" ca="1" si="11"/>
        <v>8.3107251887853256E-2</v>
      </c>
      <c r="AM2762" s="26">
        <f t="shared" ca="1" si="12"/>
        <v>0</v>
      </c>
      <c r="AN2762" s="26">
        <f t="shared" ca="1" si="13"/>
        <v>0</v>
      </c>
      <c r="AO2762" s="25">
        <f t="shared" si="20"/>
        <v>0</v>
      </c>
      <c r="AP2762" s="26">
        <f t="shared" si="21"/>
        <v>0</v>
      </c>
      <c r="AQ2762" s="25">
        <f t="shared" si="22"/>
        <v>1</v>
      </c>
      <c r="AR2762" s="26">
        <f t="shared" si="23"/>
        <v>0</v>
      </c>
      <c r="AU2762">
        <f t="shared" si="121"/>
        <v>10875.000515</v>
      </c>
      <c r="AY2762">
        <v>435</v>
      </c>
      <c r="AZ2762">
        <v>502.49999999999994</v>
      </c>
      <c r="BA2762">
        <f t="shared" si="107"/>
        <v>5024.9999999999991</v>
      </c>
      <c r="BL2762" s="90">
        <v>2.0099999999999998</v>
      </c>
      <c r="BM2762">
        <f t="shared" si="108"/>
        <v>20.099999999999998</v>
      </c>
    </row>
    <row r="2763" spans="1:65" x14ac:dyDescent="0.2">
      <c r="A2763" s="96">
        <v>42080</v>
      </c>
      <c r="B2763" s="101">
        <v>15.625</v>
      </c>
      <c r="C2763" s="102">
        <v>17.375</v>
      </c>
      <c r="D2763" s="31">
        <f t="shared" si="14"/>
        <v>27.75850159182999</v>
      </c>
      <c r="E2763" s="31">
        <f t="shared" si="15"/>
        <v>486.63156415934884</v>
      </c>
      <c r="F2763" s="31">
        <f t="shared" si="0"/>
        <v>514.39006575117878</v>
      </c>
      <c r="G2763" s="31">
        <f t="shared" si="1"/>
        <v>17.280563149407321</v>
      </c>
      <c r="H2763" s="55">
        <f t="shared" si="2"/>
        <v>0.10071942446043169</v>
      </c>
      <c r="I2763" s="1">
        <v>15.66</v>
      </c>
      <c r="J2763" s="67">
        <f t="shared" si="16"/>
        <v>0.99301318659901117</v>
      </c>
      <c r="K2763" s="72">
        <f t="shared" ca="1" si="83"/>
        <v>109.22206724994687</v>
      </c>
      <c r="L2763" s="31">
        <v>109.199997</v>
      </c>
      <c r="M2763" s="21">
        <f t="shared" ca="1" si="84"/>
        <v>2.0210852154948835E-4</v>
      </c>
      <c r="N2763" s="72"/>
      <c r="O2763" s="56"/>
      <c r="P2763" s="21"/>
      <c r="Q2763" s="69">
        <f t="shared" si="17"/>
        <v>1.0069868134009887</v>
      </c>
      <c r="R2763" s="5">
        <f t="shared" ca="1" si="109"/>
        <v>33.41289925864416</v>
      </c>
      <c r="S2763" s="31">
        <v>32.689999</v>
      </c>
      <c r="T2763" s="89">
        <f t="shared" ca="1" si="110"/>
        <v>2.2113804856468779E-2</v>
      </c>
      <c r="U2763" s="5">
        <f t="shared" ca="1" si="122"/>
        <v>63.555204438175046</v>
      </c>
      <c r="V2763" s="98">
        <v>64.17</v>
      </c>
      <c r="W2763" s="87">
        <f t="shared" ca="1" si="123"/>
        <v>-9.5807318345793261E-3</v>
      </c>
      <c r="X2763" s="67">
        <f t="shared" si="18"/>
        <v>0.98602637319802244</v>
      </c>
      <c r="Y2763" s="72">
        <f t="shared" ca="1" si="124"/>
        <v>2224.1045508422162</v>
      </c>
      <c r="Z2763" s="90">
        <v>2153.750102</v>
      </c>
      <c r="AA2763" s="89">
        <f t="shared" ca="1" si="125"/>
        <v>3.2666022291483215E-2</v>
      </c>
      <c r="AB2763" s="72"/>
      <c r="AC2763" s="90"/>
      <c r="AD2763" s="87"/>
      <c r="AE2763" s="1">
        <f t="shared" si="166"/>
        <v>1</v>
      </c>
      <c r="AH2763" s="25" t="str">
        <f t="shared" ca="1" si="7"/>
        <v>-</v>
      </c>
      <c r="AI2763" s="15">
        <f t="shared" ca="1" si="8"/>
        <v>17.066045377856145</v>
      </c>
      <c r="AJ2763" s="15">
        <f t="shared" ca="1" si="9"/>
        <v>18.045070830095693</v>
      </c>
      <c r="AK2763" s="17">
        <f t="shared" ca="1" si="10"/>
        <v>8.2855196986366522E-2</v>
      </c>
      <c r="AL2763" s="17">
        <f t="shared" ca="1" si="11"/>
        <v>8.6099017029286698E-2</v>
      </c>
      <c r="AM2763" s="26">
        <f t="shared" ca="1" si="12"/>
        <v>0</v>
      </c>
      <c r="AN2763" s="26">
        <f t="shared" ca="1" si="13"/>
        <v>0</v>
      </c>
      <c r="AO2763" s="25">
        <f t="shared" si="20"/>
        <v>0</v>
      </c>
      <c r="AP2763" s="26">
        <f t="shared" si="21"/>
        <v>0</v>
      </c>
      <c r="AQ2763" s="25">
        <f t="shared" si="22"/>
        <v>1</v>
      </c>
      <c r="AR2763" s="26">
        <f t="shared" si="23"/>
        <v>0</v>
      </c>
      <c r="AU2763">
        <f t="shared" si="121"/>
        <v>10768.75051</v>
      </c>
      <c r="AY2763">
        <v>430.75</v>
      </c>
      <c r="AZ2763">
        <v>492.5</v>
      </c>
      <c r="BA2763">
        <f t="shared" si="107"/>
        <v>4925</v>
      </c>
      <c r="BL2763" s="90">
        <v>1.97</v>
      </c>
      <c r="BM2763">
        <f t="shared" si="108"/>
        <v>19.7</v>
      </c>
    </row>
    <row r="2764" spans="1:65" x14ac:dyDescent="0.2">
      <c r="A2764" s="97">
        <v>42081</v>
      </c>
      <c r="B2764" s="101">
        <v>16.524999999999999</v>
      </c>
      <c r="C2764" s="102">
        <v>17.475000000000001</v>
      </c>
      <c r="D2764" s="31">
        <f t="shared" si="14"/>
        <v>511.59424544696572</v>
      </c>
      <c r="E2764" s="31">
        <f t="shared" si="15"/>
        <v>0</v>
      </c>
      <c r="F2764" s="31">
        <f t="shared" si="0"/>
        <v>511.59424544696572</v>
      </c>
      <c r="G2764" s="31">
        <f t="shared" si="1"/>
        <v>16.524999999999999</v>
      </c>
      <c r="H2764" s="55">
        <f t="shared" si="2"/>
        <v>5.4363376251788442E-2</v>
      </c>
      <c r="I2764" s="31">
        <v>13.97</v>
      </c>
      <c r="J2764" s="67">
        <f t="shared" si="16"/>
        <v>0.95107913669064748</v>
      </c>
      <c r="K2764" s="72">
        <f t="shared" ca="1" si="83"/>
        <v>103.87459449592127</v>
      </c>
      <c r="L2764" s="31">
        <v>104.519997</v>
      </c>
      <c r="M2764" s="21">
        <f t="shared" ca="1" si="84"/>
        <v>-6.1749188921114435E-3</v>
      </c>
      <c r="N2764" s="72"/>
      <c r="O2764" s="56"/>
      <c r="P2764" s="21"/>
      <c r="Q2764" s="69">
        <f t="shared" si="17"/>
        <v>1.0489208633093525</v>
      </c>
      <c r="R2764" s="5">
        <f t="shared" ca="1" si="109"/>
        <v>35.046027103826205</v>
      </c>
      <c r="S2764" s="31">
        <v>34.119999</v>
      </c>
      <c r="T2764" s="89">
        <f t="shared" ca="1" si="110"/>
        <v>2.7140332091633562E-2</v>
      </c>
      <c r="U2764" s="5">
        <f t="shared" ca="1" si="122"/>
        <v>66.662097623159312</v>
      </c>
      <c r="V2764" s="90">
        <v>66.989999999999995</v>
      </c>
      <c r="W2764" s="87">
        <f t="shared" ca="1" si="123"/>
        <v>-4.8947958925314684E-3</v>
      </c>
      <c r="X2764" s="67">
        <f t="shared" si="18"/>
        <v>0.90215827338129484</v>
      </c>
      <c r="Y2764" s="72">
        <f t="shared" ca="1" si="124"/>
        <v>2006.3622677357125</v>
      </c>
      <c r="Z2764" s="90">
        <v>1962.5000930000001</v>
      </c>
      <c r="AA2764" s="89">
        <f t="shared" ca="1" si="125"/>
        <v>2.2350151672432258E-2</v>
      </c>
      <c r="AB2764" s="72"/>
      <c r="AC2764" s="90"/>
      <c r="AD2764" s="87"/>
      <c r="AE2764" s="1">
        <v>19</v>
      </c>
      <c r="AH2764" s="25" t="str">
        <f t="shared" ca="1" si="7"/>
        <v>-</v>
      </c>
      <c r="AI2764" s="15">
        <f t="shared" ca="1" si="8"/>
        <v>16.989116305898879</v>
      </c>
      <c r="AJ2764" s="15">
        <f t="shared" ca="1" si="9"/>
        <v>17.956144437724454</v>
      </c>
      <c r="AK2764" s="17">
        <f t="shared" ca="1" si="10"/>
        <v>7.8763832257356226E-2</v>
      </c>
      <c r="AL2764" s="17">
        <f t="shared" ca="1" si="11"/>
        <v>8.5167723716019161E-2</v>
      </c>
      <c r="AM2764" s="26">
        <f t="shared" ca="1" si="12"/>
        <v>0</v>
      </c>
      <c r="AN2764" s="26">
        <f t="shared" ca="1" si="13"/>
        <v>0</v>
      </c>
      <c r="AO2764" s="25">
        <f t="shared" si="20"/>
        <v>0</v>
      </c>
      <c r="AP2764" s="26">
        <f t="shared" si="21"/>
        <v>0</v>
      </c>
      <c r="AQ2764" s="25">
        <f t="shared" si="22"/>
        <v>1</v>
      </c>
      <c r="AR2764" s="26">
        <f t="shared" si="23"/>
        <v>0</v>
      </c>
      <c r="AU2764">
        <f t="shared" si="121"/>
        <v>9812.500465000001</v>
      </c>
      <c r="AY2764">
        <v>392.5</v>
      </c>
      <c r="AZ2764">
        <v>457.5</v>
      </c>
      <c r="BA2764">
        <f t="shared" si="107"/>
        <v>4575</v>
      </c>
      <c r="BL2764" s="90">
        <v>1.83</v>
      </c>
      <c r="BM2764">
        <f t="shared" si="108"/>
        <v>18.3</v>
      </c>
    </row>
    <row r="2765" spans="1:65" x14ac:dyDescent="0.2">
      <c r="A2765" s="96">
        <v>42082</v>
      </c>
      <c r="B2765" s="99">
        <v>16.524999999999999</v>
      </c>
      <c r="C2765" s="100">
        <v>17.675000000000001</v>
      </c>
      <c r="D2765" s="31">
        <f t="shared" si="14"/>
        <v>484.66823252870438</v>
      </c>
      <c r="E2765" s="31">
        <f t="shared" si="15"/>
        <v>25.462223947025397</v>
      </c>
      <c r="F2765" s="16">
        <f t="shared" si="0"/>
        <v>510.13045647572977</v>
      </c>
      <c r="G2765" s="16">
        <f t="shared" si="1"/>
        <v>16.58240013592086</v>
      </c>
      <c r="H2765" s="17">
        <f t="shared" si="2"/>
        <v>6.5063649222065201E-2</v>
      </c>
      <c r="I2765" s="16">
        <v>14.07</v>
      </c>
      <c r="J2765" s="32">
        <f t="shared" si="16"/>
        <v>1.0006023642797981</v>
      </c>
      <c r="K2765" s="72">
        <f t="shared" ca="1" si="83"/>
        <v>103.93292753128017</v>
      </c>
      <c r="L2765" s="16">
        <v>104.519997</v>
      </c>
      <c r="M2765" s="21">
        <f t="shared" ca="1" si="84"/>
        <v>-5.616814825586269E-3</v>
      </c>
      <c r="N2765" s="72"/>
      <c r="O2765" s="56"/>
      <c r="P2765" s="21"/>
      <c r="Q2765" s="33">
        <f t="shared" si="17"/>
        <v>0.99939763572020179</v>
      </c>
      <c r="R2765" s="5">
        <f t="shared" ca="1" si="109"/>
        <v>35.02345753698841</v>
      </c>
      <c r="S2765" s="16">
        <v>34.090000000000003</v>
      </c>
      <c r="T2765" s="75">
        <f t="shared" ca="1" si="110"/>
        <v>2.7382151275693937E-2</v>
      </c>
      <c r="U2765" s="5">
        <f t="shared" ca="1" si="122"/>
        <v>66.619661925655279</v>
      </c>
      <c r="V2765" s="85">
        <v>66.86</v>
      </c>
      <c r="W2765" s="36">
        <f t="shared" ca="1" si="123"/>
        <v>-3.594646639915048E-3</v>
      </c>
      <c r="X2765" s="32">
        <f t="shared" si="18"/>
        <v>1.0012047285595964</v>
      </c>
      <c r="Y2765" s="72">
        <f t="shared" ca="1" si="124"/>
        <v>2008.6471856014748</v>
      </c>
      <c r="Z2765" s="90">
        <v>1965.0000930000001</v>
      </c>
      <c r="AA2765" s="89">
        <f t="shared" ca="1" si="125"/>
        <v>2.2212259814623173E-2</v>
      </c>
      <c r="AB2765" s="72"/>
      <c r="AC2765" s="90"/>
      <c r="AD2765" s="36"/>
      <c r="AE2765">
        <f t="shared" ref="AE2765:AE2782" si="167">AE2764-1</f>
        <v>18</v>
      </c>
      <c r="AH2765" s="25" t="str">
        <f t="shared" ca="1" si="7"/>
        <v>-</v>
      </c>
      <c r="AI2765" s="15">
        <f t="shared" ca="1" si="8"/>
        <v>16.92756393141892</v>
      </c>
      <c r="AJ2765" s="15">
        <f t="shared" ca="1" si="9"/>
        <v>17.869683551263169</v>
      </c>
      <c r="AK2765" s="17">
        <f t="shared" ca="1" si="10"/>
        <v>7.7911867361618578E-2</v>
      </c>
      <c r="AL2765" s="17">
        <f t="shared" ca="1" si="11"/>
        <v>8.4814116926768823E-2</v>
      </c>
      <c r="AM2765" s="26">
        <f t="shared" ca="1" si="12"/>
        <v>0</v>
      </c>
      <c r="AN2765" s="26">
        <f t="shared" ca="1" si="13"/>
        <v>0</v>
      </c>
      <c r="AO2765" s="25">
        <f t="shared" si="20"/>
        <v>0</v>
      </c>
      <c r="AP2765" s="26">
        <f t="shared" si="21"/>
        <v>0</v>
      </c>
      <c r="AQ2765" s="25">
        <f t="shared" si="22"/>
        <v>1</v>
      </c>
      <c r="AR2765" s="26">
        <f t="shared" si="23"/>
        <v>0</v>
      </c>
      <c r="AU2765">
        <f t="shared" si="121"/>
        <v>9825.000465000001</v>
      </c>
      <c r="AY2765">
        <v>393</v>
      </c>
      <c r="AZ2765">
        <v>447.49999999999994</v>
      </c>
      <c r="BA2765">
        <f t="shared" si="107"/>
        <v>4474.9999999999991</v>
      </c>
      <c r="BL2765" s="90">
        <v>1.79</v>
      </c>
      <c r="BM2765">
        <f t="shared" si="108"/>
        <v>17.899999999999999</v>
      </c>
    </row>
    <row r="2766" spans="1:65" x14ac:dyDescent="0.2">
      <c r="A2766" s="96">
        <v>42083</v>
      </c>
      <c r="B2766" s="99">
        <v>16.175000000000001</v>
      </c>
      <c r="C2766" s="100">
        <v>17.625</v>
      </c>
      <c r="D2766" s="31">
        <f t="shared" si="14"/>
        <v>457.74221961044304</v>
      </c>
      <c r="E2766" s="31">
        <f t="shared" si="15"/>
        <v>50.636332205824203</v>
      </c>
      <c r="F2766" s="16">
        <f t="shared" si="0"/>
        <v>508.37855181626725</v>
      </c>
      <c r="G2766" s="16">
        <f t="shared" si="1"/>
        <v>16.319425215100303</v>
      </c>
      <c r="H2766" s="17">
        <f t="shared" si="2"/>
        <v>8.2269503546099298E-2</v>
      </c>
      <c r="I2766" s="16">
        <v>13.02</v>
      </c>
      <c r="J2766" s="32">
        <f t="shared" si="16"/>
        <v>0.98076155702373191</v>
      </c>
      <c r="K2766" s="72">
        <f t="shared" ca="1" si="83"/>
        <v>101.92926421033806</v>
      </c>
      <c r="L2766" s="16">
        <v>102.91999800000001</v>
      </c>
      <c r="M2766" s="21">
        <f t="shared" ca="1" si="84"/>
        <v>-9.6262515440579902E-3</v>
      </c>
      <c r="N2766" s="72"/>
      <c r="O2766" s="56"/>
      <c r="P2766" s="21"/>
      <c r="Q2766" s="33">
        <f t="shared" si="17"/>
        <v>1.019238442976268</v>
      </c>
      <c r="R2766" s="5">
        <f t="shared" ca="1" si="109"/>
        <v>35.695767226979633</v>
      </c>
      <c r="S2766" s="16">
        <v>34.630001</v>
      </c>
      <c r="T2766" s="75">
        <f t="shared" ca="1" si="110"/>
        <v>3.0775806994046386E-2</v>
      </c>
      <c r="U2766" s="5">
        <f t="shared" ca="1" si="122"/>
        <v>67.89899586157965</v>
      </c>
      <c r="V2766" s="85">
        <v>67.98</v>
      </c>
      <c r="W2766" s="36">
        <f t="shared" ca="1" si="123"/>
        <v>-1.1915877967101259E-3</v>
      </c>
      <c r="X2766" s="32">
        <f t="shared" si="18"/>
        <v>0.96152311404746382</v>
      </c>
      <c r="Y2766" s="72">
        <f t="shared" ca="1" si="124"/>
        <v>1931.2335880296168</v>
      </c>
      <c r="Z2766" s="90">
        <v>1907.5000910000001</v>
      </c>
      <c r="AA2766" s="89">
        <f t="shared" ca="1" si="125"/>
        <v>1.2442199684076831E-2</v>
      </c>
      <c r="AB2766" s="72"/>
      <c r="AC2766" s="90"/>
      <c r="AD2766" s="36"/>
      <c r="AE2766">
        <f t="shared" si="167"/>
        <v>17</v>
      </c>
      <c r="AH2766" s="25" t="str">
        <f t="shared" ca="1" si="7"/>
        <v>-</v>
      </c>
      <c r="AI2766" s="15">
        <f t="shared" ca="1" si="8"/>
        <v>16.863330350449399</v>
      </c>
      <c r="AJ2766" s="15">
        <f t="shared" ca="1" si="9"/>
        <v>17.807352458948539</v>
      </c>
      <c r="AK2766" s="17">
        <f t="shared" ca="1" si="10"/>
        <v>7.6798008913897667E-2</v>
      </c>
      <c r="AL2766" s="17">
        <f t="shared" ca="1" si="11"/>
        <v>8.4769980927012323E-2</v>
      </c>
      <c r="AM2766" s="26">
        <f t="shared" ca="1" si="12"/>
        <v>0</v>
      </c>
      <c r="AN2766" s="26">
        <f t="shared" ca="1" si="13"/>
        <v>0</v>
      </c>
      <c r="AO2766" s="25">
        <f t="shared" si="20"/>
        <v>0</v>
      </c>
      <c r="AP2766" s="26">
        <f t="shared" si="21"/>
        <v>0</v>
      </c>
      <c r="AQ2766" s="25">
        <f t="shared" si="22"/>
        <v>1</v>
      </c>
      <c r="AR2766" s="26">
        <f t="shared" si="23"/>
        <v>0</v>
      </c>
      <c r="AU2766">
        <f t="shared" si="121"/>
        <v>9537.5004550000012</v>
      </c>
      <c r="AY2766">
        <v>381.5</v>
      </c>
      <c r="AZ2766">
        <v>432.5</v>
      </c>
      <c r="BA2766">
        <f t="shared" si="107"/>
        <v>4325</v>
      </c>
      <c r="BL2766" s="90">
        <v>1.73</v>
      </c>
      <c r="BM2766">
        <f t="shared" si="108"/>
        <v>17.3</v>
      </c>
    </row>
    <row r="2767" spans="1:65" x14ac:dyDescent="0.2">
      <c r="A2767" s="96">
        <v>42086</v>
      </c>
      <c r="B2767" s="99">
        <v>16.074999999999999</v>
      </c>
      <c r="C2767" s="100">
        <v>17.625</v>
      </c>
      <c r="D2767" s="31">
        <f t="shared" si="14"/>
        <v>430.81620669218171</v>
      </c>
      <c r="E2767" s="31">
        <f t="shared" si="15"/>
        <v>75.347155408824335</v>
      </c>
      <c r="F2767" s="16">
        <f t="shared" si="0"/>
        <v>506.16336210100604</v>
      </c>
      <c r="G2767" s="16">
        <f t="shared" si="1"/>
        <v>16.305732011892186</v>
      </c>
      <c r="H2767" s="17">
        <f t="shared" si="2"/>
        <v>8.7943262411347534E-2</v>
      </c>
      <c r="I2767" s="16">
        <v>13.41</v>
      </c>
      <c r="J2767" s="32">
        <f t="shared" si="16"/>
        <v>0.99480721963002372</v>
      </c>
      <c r="K2767" s="72">
        <f t="shared" ca="1" si="83"/>
        <v>101.3958340545107</v>
      </c>
      <c r="L2767" s="16">
        <v>100.959999</v>
      </c>
      <c r="M2767" s="21">
        <f t="shared" ca="1" si="84"/>
        <v>4.3169082688947367E-3</v>
      </c>
      <c r="N2767" s="72"/>
      <c r="O2767" s="56"/>
      <c r="P2767" s="21"/>
      <c r="Q2767" s="33">
        <f t="shared" si="17"/>
        <v>1.0051927803699763</v>
      </c>
      <c r="R2767" s="5">
        <f t="shared" ca="1" si="109"/>
        <v>35.87963274574647</v>
      </c>
      <c r="S2767" s="16">
        <v>35.25</v>
      </c>
      <c r="T2767" s="75">
        <f t="shared" ca="1" si="110"/>
        <v>1.7861921865148081E-2</v>
      </c>
      <c r="U2767" s="5">
        <f t="shared" ca="1" si="122"/>
        <v>68.249243811999278</v>
      </c>
      <c r="V2767" s="85">
        <v>69.2</v>
      </c>
      <c r="W2767" s="36">
        <f t="shared" ca="1" si="123"/>
        <v>-1.373925127168677E-2</v>
      </c>
      <c r="X2767" s="32">
        <f t="shared" si="18"/>
        <v>0.98961443926004755</v>
      </c>
      <c r="Y2767" s="72">
        <f t="shared" ca="1" si="124"/>
        <v>1911.0508637811906</v>
      </c>
      <c r="Z2767" s="90">
        <v>1837.5000869999999</v>
      </c>
      <c r="AA2767" s="89">
        <f t="shared" ca="1" si="125"/>
        <v>4.0027631727230902E-2</v>
      </c>
      <c r="AB2767" s="72"/>
      <c r="AC2767" s="90"/>
      <c r="AD2767" s="36"/>
      <c r="AE2767">
        <f t="shared" si="167"/>
        <v>16</v>
      </c>
      <c r="AH2767" s="25" t="str">
        <f t="shared" ca="1" si="7"/>
        <v>-</v>
      </c>
      <c r="AI2767" s="15">
        <f t="shared" ca="1" si="8"/>
        <v>16.829610959310337</v>
      </c>
      <c r="AJ2767" s="15">
        <f t="shared" ca="1" si="9"/>
        <v>17.76875910381403</v>
      </c>
      <c r="AK2767" s="17">
        <f t="shared" ca="1" si="10"/>
        <v>7.793540579597541E-2</v>
      </c>
      <c r="AL2767" s="17">
        <f t="shared" ca="1" si="11"/>
        <v>8.4690895259376203E-2</v>
      </c>
      <c r="AM2767" s="26">
        <f t="shared" ca="1" si="12"/>
        <v>0</v>
      </c>
      <c r="AN2767" s="26">
        <f t="shared" ca="1" si="13"/>
        <v>0</v>
      </c>
      <c r="AO2767" s="25">
        <f t="shared" si="20"/>
        <v>0</v>
      </c>
      <c r="AP2767" s="26">
        <f t="shared" si="21"/>
        <v>0</v>
      </c>
      <c r="AQ2767" s="25">
        <f t="shared" si="22"/>
        <v>1</v>
      </c>
      <c r="AR2767" s="26">
        <f t="shared" si="23"/>
        <v>0</v>
      </c>
      <c r="AU2767">
        <f t="shared" si="121"/>
        <v>9187.5004349999999</v>
      </c>
      <c r="AY2767">
        <v>367.5</v>
      </c>
      <c r="AZ2767">
        <v>422.49999999999994</v>
      </c>
      <c r="BA2767">
        <f t="shared" si="107"/>
        <v>4224.9999999999991</v>
      </c>
      <c r="BL2767" s="90">
        <v>1.69</v>
      </c>
      <c r="BM2767">
        <f t="shared" si="108"/>
        <v>16.899999999999999</v>
      </c>
    </row>
    <row r="2768" spans="1:65" x14ac:dyDescent="0.2">
      <c r="A2768" s="96">
        <v>42087</v>
      </c>
      <c r="B2768" s="99">
        <v>15.875</v>
      </c>
      <c r="C2768" s="100">
        <v>17.574999999999999</v>
      </c>
      <c r="D2768" s="31">
        <f t="shared" si="14"/>
        <v>403.89019377392037</v>
      </c>
      <c r="E2768" s="31">
        <f t="shared" si="15"/>
        <v>99.905206907323702</v>
      </c>
      <c r="F2768" s="16">
        <f t="shared" si="0"/>
        <v>503.79540068124408</v>
      </c>
      <c r="G2768" s="16">
        <f t="shared" si="1"/>
        <v>16.212118702379556</v>
      </c>
      <c r="H2768" s="17">
        <f t="shared" si="2"/>
        <v>9.6728307254623003E-2</v>
      </c>
      <c r="I2768" s="16">
        <v>13.62</v>
      </c>
      <c r="J2768" s="32">
        <f t="shared" si="16"/>
        <v>0.98960747427595153</v>
      </c>
      <c r="K2768" s="72">
        <f t="shared" ca="1" si="83"/>
        <v>100.33798449544315</v>
      </c>
      <c r="L2768" s="16">
        <v>100.599998</v>
      </c>
      <c r="M2768" s="21">
        <f t="shared" ca="1" si="84"/>
        <v>-2.6045080493624609E-3</v>
      </c>
      <c r="N2768" s="72"/>
      <c r="O2768" s="56"/>
      <c r="P2768" s="21"/>
      <c r="Q2768" s="33">
        <f t="shared" si="17"/>
        <v>1.0103925257240485</v>
      </c>
      <c r="R2768" s="5">
        <f t="shared" ca="1" si="109"/>
        <v>36.2510025200245</v>
      </c>
      <c r="S2768" s="16">
        <v>35.380001</v>
      </c>
      <c r="T2768" s="75">
        <f t="shared" ca="1" si="110"/>
        <v>2.4618470757660511E-2</v>
      </c>
      <c r="U2768" s="5">
        <f t="shared" ca="1" si="122"/>
        <v>68.956165008948773</v>
      </c>
      <c r="V2768" s="85">
        <v>69.48</v>
      </c>
      <c r="W2768" s="36">
        <f t="shared" ca="1" si="123"/>
        <v>-7.5393637169146686E-3</v>
      </c>
      <c r="X2768" s="32">
        <f t="shared" si="18"/>
        <v>0.97921494855190316</v>
      </c>
      <c r="Y2768" s="72">
        <f t="shared" ca="1" si="124"/>
        <v>1871.206415201126</v>
      </c>
      <c r="Z2768" s="90">
        <v>1817.500086</v>
      </c>
      <c r="AA2768" s="89">
        <f t="shared" ca="1" si="125"/>
        <v>2.9549560748205642E-2</v>
      </c>
      <c r="AB2768" s="72"/>
      <c r="AC2768" s="90"/>
      <c r="AD2768" s="36"/>
      <c r="AE2768">
        <f t="shared" si="167"/>
        <v>15</v>
      </c>
      <c r="AH2768" s="25" t="str">
        <f t="shared" ca="1" si="7"/>
        <v>-</v>
      </c>
      <c r="AI2768" s="15">
        <f t="shared" ca="1" si="8"/>
        <v>16.784386471394914</v>
      </c>
      <c r="AJ2768" s="15">
        <f t="shared" ca="1" si="9"/>
        <v>17.715624531301152</v>
      </c>
      <c r="AK2768" s="17">
        <f t="shared" ca="1" si="10"/>
        <v>8.1181253857725857E-2</v>
      </c>
      <c r="AL2768" s="17">
        <f t="shared" ca="1" si="11"/>
        <v>8.4661304006236379E-2</v>
      </c>
      <c r="AM2768" s="26">
        <f t="shared" ca="1" si="12"/>
        <v>0</v>
      </c>
      <c r="AN2768" s="26">
        <f t="shared" ca="1" si="13"/>
        <v>0</v>
      </c>
      <c r="AO2768" s="25">
        <f t="shared" si="20"/>
        <v>0</v>
      </c>
      <c r="AP2768" s="26">
        <f t="shared" si="21"/>
        <v>0</v>
      </c>
      <c r="AQ2768" s="25">
        <f t="shared" si="22"/>
        <v>1</v>
      </c>
      <c r="AR2768" s="26">
        <f t="shared" si="23"/>
        <v>0</v>
      </c>
      <c r="AU2768">
        <f t="shared" si="121"/>
        <v>9087.5004300000001</v>
      </c>
      <c r="AY2768">
        <v>363.5</v>
      </c>
      <c r="AZ2768">
        <v>412.5</v>
      </c>
      <c r="BA2768">
        <f t="shared" si="107"/>
        <v>4125</v>
      </c>
      <c r="BL2768" s="90">
        <v>1.65</v>
      </c>
      <c r="BM2768">
        <f t="shared" si="108"/>
        <v>16.5</v>
      </c>
    </row>
    <row r="2769" spans="1:65" x14ac:dyDescent="0.2">
      <c r="A2769" s="96">
        <v>42088</v>
      </c>
      <c r="B2769" s="99">
        <v>16.574999999999999</v>
      </c>
      <c r="C2769" s="100">
        <v>18.074999999999999</v>
      </c>
      <c r="D2769" s="31">
        <f t="shared" si="14"/>
        <v>376.96418085565904</v>
      </c>
      <c r="E2769" s="31">
        <f t="shared" si="15"/>
        <v>124.22671217488553</v>
      </c>
      <c r="F2769" s="16">
        <f t="shared" si="0"/>
        <v>501.19089303054454</v>
      </c>
      <c r="G2769" s="16">
        <f t="shared" si="1"/>
        <v>16.946794601325632</v>
      </c>
      <c r="H2769" s="17">
        <f t="shared" si="2"/>
        <v>8.2987551867219955E-2</v>
      </c>
      <c r="I2769" s="16">
        <v>15.44</v>
      </c>
      <c r="J2769" s="32">
        <f t="shared" si="16"/>
        <v>1.0399124159338891</v>
      </c>
      <c r="K2769" s="72">
        <f t="shared" ca="1" si="83"/>
        <v>104.33846202314676</v>
      </c>
      <c r="L2769" s="16">
        <v>105.08000199999999</v>
      </c>
      <c r="M2769" s="21">
        <f t="shared" ca="1" si="84"/>
        <v>-7.0569086671052076E-3</v>
      </c>
      <c r="N2769" s="72"/>
      <c r="O2769" s="56"/>
      <c r="P2769" s="21"/>
      <c r="Q2769" s="33">
        <f t="shared" si="17"/>
        <v>0.96008758406611083</v>
      </c>
      <c r="R2769" s="5">
        <f t="shared" ca="1" si="109"/>
        <v>34.802687534834291</v>
      </c>
      <c r="S2769" s="16">
        <v>33.779998999999997</v>
      </c>
      <c r="T2769" s="75">
        <f t="shared" ca="1" si="110"/>
        <v>3.0274972324134609E-2</v>
      </c>
      <c r="U2769" s="5">
        <f t="shared" ca="1" si="122"/>
        <v>66.201691348720033</v>
      </c>
      <c r="V2769" s="85">
        <v>66.36</v>
      </c>
      <c r="W2769" s="36">
        <f t="shared" ca="1" si="123"/>
        <v>-2.3856035455088417E-3</v>
      </c>
      <c r="X2769" s="32">
        <f t="shared" si="18"/>
        <v>1.0798248318677783</v>
      </c>
      <c r="Y2769" s="72">
        <f t="shared" ca="1" si="124"/>
        <v>2020.4421723093033</v>
      </c>
      <c r="Z2769" s="90">
        <v>1977.500094</v>
      </c>
      <c r="AA2769" s="89">
        <f t="shared" ca="1" si="125"/>
        <v>2.1715335660208203E-2</v>
      </c>
      <c r="AB2769" s="72"/>
      <c r="AC2769" s="90"/>
      <c r="AD2769" s="36"/>
      <c r="AE2769">
        <f t="shared" si="167"/>
        <v>14</v>
      </c>
      <c r="AH2769" s="25" t="str">
        <f t="shared" ca="1" si="7"/>
        <v>-</v>
      </c>
      <c r="AI2769" s="15">
        <f t="shared" ca="1" si="8"/>
        <v>16.812534631115422</v>
      </c>
      <c r="AJ2769" s="15">
        <f t="shared" ca="1" si="9"/>
        <v>17.707311492169545</v>
      </c>
      <c r="AK2769" s="17">
        <f t="shared" ca="1" si="10"/>
        <v>7.8225941758857234E-2</v>
      </c>
      <c r="AL2769" s="17">
        <f t="shared" ca="1" si="11"/>
        <v>8.4256395406307028E-2</v>
      </c>
      <c r="AM2769" s="26">
        <f t="shared" ca="1" si="12"/>
        <v>0</v>
      </c>
      <c r="AN2769" s="26">
        <f t="shared" ca="1" si="13"/>
        <v>0</v>
      </c>
      <c r="AO2769" s="25">
        <f t="shared" si="20"/>
        <v>0</v>
      </c>
      <c r="AP2769" s="26">
        <f t="shared" si="21"/>
        <v>0</v>
      </c>
      <c r="AQ2769" s="25">
        <f t="shared" si="22"/>
        <v>1</v>
      </c>
      <c r="AR2769" s="26">
        <f t="shared" si="23"/>
        <v>0</v>
      </c>
      <c r="AU2769">
        <f t="shared" si="121"/>
        <v>9887.500469999999</v>
      </c>
      <c r="AY2769">
        <v>395.5</v>
      </c>
      <c r="AZ2769">
        <v>447.49999999999994</v>
      </c>
      <c r="BA2769">
        <f t="shared" si="107"/>
        <v>4474.9999999999991</v>
      </c>
      <c r="BL2769" s="90">
        <v>1.79</v>
      </c>
      <c r="BM2769">
        <f t="shared" si="108"/>
        <v>17.899999999999999</v>
      </c>
    </row>
    <row r="2770" spans="1:65" x14ac:dyDescent="0.2">
      <c r="A2770" s="96">
        <v>42089</v>
      </c>
      <c r="B2770" s="99">
        <v>16.475000000000001</v>
      </c>
      <c r="C2770" s="100">
        <v>17.824999999999999</v>
      </c>
      <c r="D2770" s="31">
        <f t="shared" si="14"/>
        <v>350.0381679373977</v>
      </c>
      <c r="E2770" s="31">
        <f t="shared" si="15"/>
        <v>148.91820119951524</v>
      </c>
      <c r="F2770" s="16">
        <f t="shared" si="0"/>
        <v>498.95636913691294</v>
      </c>
      <c r="G2770" s="16">
        <f t="shared" si="1"/>
        <v>16.87792014303195</v>
      </c>
      <c r="H2770" s="17">
        <f t="shared" si="2"/>
        <v>7.5736325385694081E-2</v>
      </c>
      <c r="I2770" s="16">
        <v>15.8</v>
      </c>
      <c r="J2770" s="32">
        <f t="shared" si="16"/>
        <v>0.99149553255806422</v>
      </c>
      <c r="K2770" s="72">
        <f t="shared" ca="1" si="83"/>
        <v>103.44690147510154</v>
      </c>
      <c r="L2770" s="16">
        <v>104.199997</v>
      </c>
      <c r="M2770" s="21">
        <f t="shared" ca="1" si="84"/>
        <v>-7.227404477741544E-3</v>
      </c>
      <c r="N2770" s="72"/>
      <c r="O2770" s="56"/>
      <c r="P2770" s="21"/>
      <c r="Q2770" s="33">
        <f t="shared" si="17"/>
        <v>1.0085044674419357</v>
      </c>
      <c r="R2770" s="5">
        <f t="shared" ca="1" si="109"/>
        <v>35.097203693608662</v>
      </c>
      <c r="S2770" s="16">
        <v>34.090000000000003</v>
      </c>
      <c r="T2770" s="75">
        <f t="shared" ca="1" si="110"/>
        <v>2.9545429557308857E-2</v>
      </c>
      <c r="U2770" s="5">
        <f t="shared" ca="1" si="122"/>
        <v>66.762415758910223</v>
      </c>
      <c r="V2770" s="85">
        <v>66.900000000000006</v>
      </c>
      <c r="W2770" s="36">
        <f t="shared" ca="1" si="123"/>
        <v>-2.0565656366185823E-3</v>
      </c>
      <c r="X2770" s="32">
        <f t="shared" si="18"/>
        <v>0.98299106511612855</v>
      </c>
      <c r="Y2770" s="72">
        <f t="shared" ca="1" si="124"/>
        <v>1985.9458930462426</v>
      </c>
      <c r="Z2770" s="90">
        <v>1953.7500930000001</v>
      </c>
      <c r="AA2770" s="89">
        <f t="shared" ca="1" si="125"/>
        <v>1.6478975566831894E-2</v>
      </c>
      <c r="AB2770" s="72"/>
      <c r="AC2770" s="90"/>
      <c r="AD2770" s="36"/>
      <c r="AE2770">
        <f t="shared" si="167"/>
        <v>13</v>
      </c>
      <c r="AH2770" s="25" t="str">
        <f t="shared" ca="1" si="7"/>
        <v>-</v>
      </c>
      <c r="AI2770" s="15">
        <f t="shared" ca="1" si="8"/>
        <v>16.819812737210352</v>
      </c>
      <c r="AJ2770" s="15">
        <f t="shared" ca="1" si="9"/>
        <v>17.681976178105341</v>
      </c>
      <c r="AK2770" s="17">
        <f t="shared" ca="1" si="10"/>
        <v>8.1788099947841517E-2</v>
      </c>
      <c r="AL2770" s="17">
        <f t="shared" ca="1" si="11"/>
        <v>8.3217909970907139E-2</v>
      </c>
      <c r="AM2770" s="26">
        <f t="shared" ca="1" si="12"/>
        <v>0</v>
      </c>
      <c r="AN2770" s="26">
        <f t="shared" ca="1" si="13"/>
        <v>0</v>
      </c>
      <c r="AO2770" s="25">
        <f t="shared" si="20"/>
        <v>0</v>
      </c>
      <c r="AP2770" s="26">
        <f t="shared" si="21"/>
        <v>0</v>
      </c>
      <c r="AQ2770" s="25">
        <f t="shared" si="22"/>
        <v>1</v>
      </c>
      <c r="AR2770" s="26">
        <f t="shared" si="23"/>
        <v>0</v>
      </c>
      <c r="AU2770">
        <f t="shared" si="121"/>
        <v>9768.750465000001</v>
      </c>
      <c r="AY2770">
        <v>390.75</v>
      </c>
      <c r="AZ2770">
        <v>440.00000000000006</v>
      </c>
      <c r="BA2770">
        <f t="shared" si="107"/>
        <v>4400.0000000000009</v>
      </c>
      <c r="BL2770" s="90">
        <v>1.76</v>
      </c>
      <c r="BM2770">
        <f t="shared" si="108"/>
        <v>17.600000000000001</v>
      </c>
    </row>
    <row r="2771" spans="1:65" x14ac:dyDescent="0.2">
      <c r="A2771" s="96">
        <v>42090</v>
      </c>
      <c r="B2771" s="99">
        <v>16.225000000000001</v>
      </c>
      <c r="C2771" s="100">
        <v>17.725000000000001</v>
      </c>
      <c r="D2771" s="31">
        <f t="shared" si="14"/>
        <v>323.11215501913637</v>
      </c>
      <c r="E2771" s="31">
        <f t="shared" si="15"/>
        <v>173.80493684205976</v>
      </c>
      <c r="F2771" s="16">
        <f t="shared" si="0"/>
        <v>496.91709186119613</v>
      </c>
      <c r="G2771" s="16">
        <f t="shared" si="1"/>
        <v>16.749649704212455</v>
      </c>
      <c r="H2771" s="17">
        <f t="shared" si="2"/>
        <v>8.462623413258108E-2</v>
      </c>
      <c r="I2771" s="16">
        <v>15.07</v>
      </c>
      <c r="J2771" s="32">
        <f t="shared" si="16"/>
        <v>0.98834407999430796</v>
      </c>
      <c r="K2771" s="72">
        <f t="shared" ca="1" si="83"/>
        <v>102.23696450056038</v>
      </c>
      <c r="L2771" s="16">
        <v>102.959999</v>
      </c>
      <c r="M2771" s="21">
        <f t="shared" ca="1" si="84"/>
        <v>-7.0224796664928148E-3</v>
      </c>
      <c r="N2771" s="72"/>
      <c r="O2771" s="56"/>
      <c r="P2771" s="21"/>
      <c r="Q2771" s="33">
        <f t="shared" si="17"/>
        <v>1.011655920005692</v>
      </c>
      <c r="R2771" s="5">
        <f t="shared" ca="1" si="109"/>
        <v>35.504814746779559</v>
      </c>
      <c r="S2771" s="16">
        <v>34.470001000000003</v>
      </c>
      <c r="T2771" s="75">
        <f t="shared" ca="1" si="110"/>
        <v>3.0020705447022039E-2</v>
      </c>
      <c r="U2771" s="5">
        <f t="shared" ca="1" si="122"/>
        <v>67.538280854909601</v>
      </c>
      <c r="V2771" s="85">
        <v>67.73</v>
      </c>
      <c r="W2771" s="36">
        <f t="shared" ca="1" si="123"/>
        <v>-2.8306384924022261E-3</v>
      </c>
      <c r="X2771" s="32">
        <f t="shared" si="18"/>
        <v>0.97668815998861591</v>
      </c>
      <c r="Y2771" s="72">
        <f t="shared" ca="1" si="124"/>
        <v>1939.5221856892374</v>
      </c>
      <c r="Z2771" s="90">
        <v>1905.00009</v>
      </c>
      <c r="AA2771" s="89">
        <f t="shared" ca="1" si="125"/>
        <v>1.8121834151324057E-2</v>
      </c>
      <c r="AB2771" s="72"/>
      <c r="AC2771" s="90"/>
      <c r="AD2771" s="36"/>
      <c r="AE2771">
        <f t="shared" si="167"/>
        <v>12</v>
      </c>
      <c r="AH2771" s="25" t="str">
        <f t="shared" ca="1" si="7"/>
        <v>-</v>
      </c>
      <c r="AI2771" s="15">
        <f t="shared" ca="1" si="8"/>
        <v>16.834422004003009</v>
      </c>
      <c r="AJ2771" s="15">
        <f t="shared" ca="1" si="9"/>
        <v>17.593339341323418</v>
      </c>
      <c r="AK2771" s="17">
        <f t="shared" ca="1" si="10"/>
        <v>8.504853076626083E-2</v>
      </c>
      <c r="AL2771" s="17">
        <f t="shared" ca="1" si="11"/>
        <v>8.2101485914588768E-2</v>
      </c>
      <c r="AM2771" s="26">
        <f t="shared" ca="1" si="12"/>
        <v>0</v>
      </c>
      <c r="AN2771" s="26">
        <f t="shared" ca="1" si="13"/>
        <v>1</v>
      </c>
      <c r="AO2771" s="25">
        <f t="shared" si="20"/>
        <v>0</v>
      </c>
      <c r="AP2771" s="26">
        <f t="shared" si="21"/>
        <v>0</v>
      </c>
      <c r="AQ2771" s="25">
        <f t="shared" si="22"/>
        <v>1</v>
      </c>
      <c r="AR2771" s="26">
        <f t="shared" si="23"/>
        <v>0</v>
      </c>
      <c r="AU2771">
        <f t="shared" si="121"/>
        <v>9525.0004499999995</v>
      </c>
      <c r="AY2771">
        <v>381</v>
      </c>
      <c r="AZ2771">
        <v>430</v>
      </c>
      <c r="BA2771">
        <f t="shared" si="107"/>
        <v>4300</v>
      </c>
      <c r="BL2771" s="90">
        <v>1.72</v>
      </c>
      <c r="BM2771">
        <f t="shared" si="108"/>
        <v>17.2</v>
      </c>
    </row>
    <row r="2772" spans="1:65" x14ac:dyDescent="0.2">
      <c r="A2772" s="96">
        <v>42093</v>
      </c>
      <c r="B2772" s="99">
        <v>15.775</v>
      </c>
      <c r="C2772" s="100">
        <v>17.375</v>
      </c>
      <c r="D2772" s="31">
        <f t="shared" si="14"/>
        <v>296.18614210087503</v>
      </c>
      <c r="E2772" s="31">
        <f t="shared" si="15"/>
        <v>198.45230268684344</v>
      </c>
      <c r="F2772" s="16">
        <f t="shared" si="0"/>
        <v>494.63844478771847</v>
      </c>
      <c r="G2772" s="16">
        <f t="shared" si="1"/>
        <v>16.416930864138994</v>
      </c>
      <c r="H2772" s="17">
        <f t="shared" si="2"/>
        <v>9.2086330935251759E-2</v>
      </c>
      <c r="I2772" s="16">
        <v>14.51</v>
      </c>
      <c r="J2772" s="32">
        <f t="shared" si="16"/>
        <v>0.97564129407286471</v>
      </c>
      <c r="K2772" s="72">
        <f t="shared" ca="1" si="83"/>
        <v>99.742537878218684</v>
      </c>
      <c r="L2772" s="16">
        <v>99.839995999999999</v>
      </c>
      <c r="M2772" s="21">
        <f t="shared" ca="1" si="84"/>
        <v>-9.761430857961503E-4</v>
      </c>
      <c r="N2772" s="72"/>
      <c r="O2772" s="56"/>
      <c r="P2772" s="21"/>
      <c r="Q2772" s="33">
        <f t="shared" si="17"/>
        <v>1.0243587059271353</v>
      </c>
      <c r="R2772" s="5">
        <f t="shared" ca="1" si="109"/>
        <v>36.368150975738331</v>
      </c>
      <c r="S2772" s="16">
        <v>35.529998999999997</v>
      </c>
      <c r="T2772" s="75">
        <f t="shared" ca="1" si="110"/>
        <v>2.3589980279434698E-2</v>
      </c>
      <c r="U2772" s="5">
        <f t="shared" ca="1" si="122"/>
        <v>69.181057452511183</v>
      </c>
      <c r="V2772" s="85">
        <v>69.739999999999995</v>
      </c>
      <c r="W2772" s="36">
        <f t="shared" ca="1" si="123"/>
        <v>-8.0146622811702282E-3</v>
      </c>
      <c r="X2772" s="32">
        <f t="shared" si="18"/>
        <v>0.95128258814572941</v>
      </c>
      <c r="Y2772" s="72">
        <f t="shared" ca="1" si="124"/>
        <v>1844.9122571268172</v>
      </c>
      <c r="Z2772" s="90">
        <v>1788.7500849999999</v>
      </c>
      <c r="AA2772" s="89">
        <f t="shared" ca="1" si="125"/>
        <v>3.1397439249774943E-2</v>
      </c>
      <c r="AB2772" s="72"/>
      <c r="AC2772" s="90"/>
      <c r="AD2772" s="36"/>
      <c r="AE2772">
        <f t="shared" si="167"/>
        <v>11</v>
      </c>
      <c r="AH2772" s="25" t="str">
        <f t="shared" ca="1" si="7"/>
        <v>-</v>
      </c>
      <c r="AI2772" s="15">
        <f t="shared" ca="1" si="8"/>
        <v>16.837792941662165</v>
      </c>
      <c r="AJ2772" s="15">
        <f t="shared" ca="1" si="9"/>
        <v>17.530040697793709</v>
      </c>
      <c r="AK2772" s="17">
        <f t="shared" ca="1" si="10"/>
        <v>8.6684668664452902E-2</v>
      </c>
      <c r="AL2772" s="17">
        <f t="shared" ca="1" si="11"/>
        <v>8.2406811274553987E-2</v>
      </c>
      <c r="AM2772" s="26">
        <f t="shared" ca="1" si="12"/>
        <v>0</v>
      </c>
      <c r="AN2772" s="26">
        <f t="shared" ca="1" si="13"/>
        <v>1</v>
      </c>
      <c r="AO2772" s="25">
        <f t="shared" si="20"/>
        <v>0</v>
      </c>
      <c r="AP2772" s="26">
        <f t="shared" si="21"/>
        <v>0</v>
      </c>
      <c r="AQ2772" s="25">
        <f t="shared" si="22"/>
        <v>1</v>
      </c>
      <c r="AR2772" s="26">
        <f t="shared" si="23"/>
        <v>0</v>
      </c>
      <c r="AU2772">
        <f t="shared" si="121"/>
        <v>8943.7504250000002</v>
      </c>
      <c r="AY2772">
        <v>357.75</v>
      </c>
      <c r="AZ2772">
        <v>405.00000000000006</v>
      </c>
      <c r="BA2772">
        <f t="shared" si="107"/>
        <v>4050.0000000000005</v>
      </c>
      <c r="BL2772" s="90">
        <v>1.62</v>
      </c>
      <c r="BM2772">
        <f t="shared" si="108"/>
        <v>16.200000000000003</v>
      </c>
    </row>
    <row r="2773" spans="1:65" x14ac:dyDescent="0.2">
      <c r="A2773" s="96">
        <v>42094</v>
      </c>
      <c r="B2773" s="99">
        <v>16.274999999999999</v>
      </c>
      <c r="C2773" s="100">
        <v>17.824999999999999</v>
      </c>
      <c r="D2773" s="31">
        <f t="shared" si="14"/>
        <v>269.26012918261364</v>
      </c>
      <c r="E2773" s="31">
        <f t="shared" si="15"/>
        <v>222.89879786874693</v>
      </c>
      <c r="F2773" s="16">
        <f t="shared" si="0"/>
        <v>492.15892705136059</v>
      </c>
      <c r="G2773" s="16">
        <f t="shared" si="1"/>
        <v>16.976995062380535</v>
      </c>
      <c r="H2773" s="17">
        <f t="shared" si="2"/>
        <v>8.6956521739130488E-2</v>
      </c>
      <c r="I2773" s="16">
        <v>15.29</v>
      </c>
      <c r="J2773" s="32">
        <f t="shared" si="16"/>
        <v>1.0289312370527333</v>
      </c>
      <c r="K2773" s="72">
        <f t="shared" ca="1" si="83"/>
        <v>102.62402893921907</v>
      </c>
      <c r="L2773" s="16">
        <v>102.519997</v>
      </c>
      <c r="M2773" s="21">
        <f t="shared" ca="1" si="84"/>
        <v>1.0147477786121043E-3</v>
      </c>
      <c r="N2773" s="72"/>
      <c r="O2773" s="56"/>
      <c r="P2773" s="21"/>
      <c r="Q2773" s="33">
        <f t="shared" si="17"/>
        <v>0.97106876294726674</v>
      </c>
      <c r="R2773" s="5">
        <f t="shared" ca="1" si="109"/>
        <v>35.314504161603331</v>
      </c>
      <c r="S2773" s="16">
        <v>34.639999000000003</v>
      </c>
      <c r="T2773" s="75">
        <f t="shared" ca="1" si="110"/>
        <v>1.9471858576073513E-2</v>
      </c>
      <c r="U2773" s="5">
        <f t="shared" ca="1" si="122"/>
        <v>67.177263958313617</v>
      </c>
      <c r="V2773" s="85">
        <v>68.040000000000006</v>
      </c>
      <c r="W2773" s="36">
        <f t="shared" ca="1" si="123"/>
        <v>-1.2679836003621242E-2</v>
      </c>
      <c r="X2773" s="32">
        <f t="shared" si="18"/>
        <v>1.0578624741054665</v>
      </c>
      <c r="Y2773" s="72">
        <f t="shared" ca="1" si="124"/>
        <v>1951.534999751701</v>
      </c>
      <c r="Z2773" s="90">
        <v>1881.2500889999999</v>
      </c>
      <c r="AA2773" s="89">
        <f t="shared" ca="1" si="125"/>
        <v>3.7360748133737944E-2</v>
      </c>
      <c r="AB2773" s="72"/>
      <c r="AC2773" s="90"/>
      <c r="AD2773" s="36"/>
      <c r="AE2773">
        <f t="shared" si="167"/>
        <v>10</v>
      </c>
      <c r="AH2773" s="25" t="str">
        <f t="shared" ca="1" si="7"/>
        <v>-</v>
      </c>
      <c r="AI2773" s="15">
        <f t="shared" ca="1" si="8"/>
        <v>16.886250513353559</v>
      </c>
      <c r="AJ2773" s="15">
        <f t="shared" ca="1" si="9"/>
        <v>17.43825054899014</v>
      </c>
      <c r="AK2773" s="17">
        <f t="shared" ca="1" si="10"/>
        <v>8.6520211885750056E-2</v>
      </c>
      <c r="AL2773" s="17">
        <f t="shared" ca="1" si="11"/>
        <v>8.1618265291499986E-2</v>
      </c>
      <c r="AM2773" s="26">
        <f t="shared" ca="1" si="12"/>
        <v>0</v>
      </c>
      <c r="AN2773" s="26">
        <f t="shared" ca="1" si="13"/>
        <v>1</v>
      </c>
      <c r="AO2773" s="25">
        <f t="shared" si="20"/>
        <v>0</v>
      </c>
      <c r="AP2773" s="26">
        <f t="shared" si="21"/>
        <v>0</v>
      </c>
      <c r="AQ2773" s="25">
        <f t="shared" si="22"/>
        <v>1</v>
      </c>
      <c r="AR2773" s="26">
        <f t="shared" si="23"/>
        <v>0</v>
      </c>
      <c r="AU2773">
        <f t="shared" si="121"/>
        <v>9406.2504449999997</v>
      </c>
      <c r="AY2773">
        <v>376.25</v>
      </c>
      <c r="AZ2773">
        <v>425</v>
      </c>
      <c r="BA2773">
        <f t="shared" si="107"/>
        <v>4250</v>
      </c>
      <c r="BL2773" s="90">
        <v>1.7</v>
      </c>
      <c r="BM2773">
        <f t="shared" si="108"/>
        <v>17</v>
      </c>
    </row>
    <row r="2774" spans="1:65" x14ac:dyDescent="0.2">
      <c r="A2774" s="96">
        <v>42095</v>
      </c>
      <c r="B2774" s="99">
        <v>16.024999999999999</v>
      </c>
      <c r="C2774" s="100">
        <v>17.675000000000001</v>
      </c>
      <c r="D2774" s="31">
        <f t="shared" si="14"/>
        <v>242.33411626435228</v>
      </c>
      <c r="E2774" s="31">
        <f t="shared" si="15"/>
        <v>247.4834183593334</v>
      </c>
      <c r="F2774" s="16">
        <f t="shared" si="0"/>
        <v>489.81753462368567</v>
      </c>
      <c r="G2774" s="16">
        <f t="shared" si="1"/>
        <v>16.85867297295027</v>
      </c>
      <c r="H2774" s="17">
        <f t="shared" si="2"/>
        <v>9.3352192362093467E-2</v>
      </c>
      <c r="I2774" s="16">
        <v>15.11</v>
      </c>
      <c r="J2774" s="32">
        <f t="shared" si="16"/>
        <v>0.98830621161134347</v>
      </c>
      <c r="K2774" s="72">
        <f t="shared" ca="1" si="83"/>
        <v>101.41983040937951</v>
      </c>
      <c r="L2774" s="16">
        <v>102.08000199999999</v>
      </c>
      <c r="M2774" s="21">
        <f t="shared" ca="1" si="84"/>
        <v>-6.4671980572696191E-3</v>
      </c>
      <c r="N2774" s="72"/>
      <c r="O2774" s="56"/>
      <c r="P2774" s="21"/>
      <c r="Q2774" s="33">
        <f t="shared" si="17"/>
        <v>1.0116937883886565</v>
      </c>
      <c r="R2774" s="5">
        <f t="shared" ca="1" si="109"/>
        <v>35.725976141137515</v>
      </c>
      <c r="S2774" s="16">
        <v>34.659999999999997</v>
      </c>
      <c r="T2774" s="75">
        <f t="shared" ca="1" si="110"/>
        <v>3.0755226230164995E-2</v>
      </c>
      <c r="U2774" s="5">
        <f t="shared" ca="1" si="122"/>
        <v>67.960493930955337</v>
      </c>
      <c r="V2774" s="85">
        <v>68.02</v>
      </c>
      <c r="W2774" s="36">
        <f t="shared" ca="1" si="123"/>
        <v>-8.7483194714288036E-4</v>
      </c>
      <c r="X2774" s="32">
        <f t="shared" si="18"/>
        <v>0.97661242322268693</v>
      </c>
      <c r="Y2774" s="72">
        <f t="shared" ca="1" si="124"/>
        <v>1905.7678923062583</v>
      </c>
      <c r="Z2774" s="90">
        <v>1875.0000889999999</v>
      </c>
      <c r="AA2774" s="89">
        <f t="shared" ca="1" si="125"/>
        <v>1.6409494317767167E-2</v>
      </c>
      <c r="AB2774" s="72"/>
      <c r="AC2774" s="90"/>
      <c r="AD2774" s="36"/>
      <c r="AE2774">
        <f t="shared" si="167"/>
        <v>9</v>
      </c>
      <c r="AH2774" s="25" t="str">
        <f t="shared" ca="1" si="7"/>
        <v>-</v>
      </c>
      <c r="AI2774" s="15">
        <f t="shared" ca="1" si="8"/>
        <v>16.905898687853011</v>
      </c>
      <c r="AJ2774" s="15">
        <f t="shared" ca="1" si="9"/>
        <v>17.365837632980231</v>
      </c>
      <c r="AK2774" s="17">
        <f t="shared" ca="1" si="10"/>
        <v>8.5957526070328472E-2</v>
      </c>
      <c r="AL2774" s="17">
        <f t="shared" ca="1" si="11"/>
        <v>8.2520804525015187E-2</v>
      </c>
      <c r="AM2774" s="26">
        <f t="shared" ca="1" si="12"/>
        <v>0</v>
      </c>
      <c r="AN2774" s="26">
        <f t="shared" ca="1" si="13"/>
        <v>1</v>
      </c>
      <c r="AO2774" s="25">
        <f t="shared" si="20"/>
        <v>0</v>
      </c>
      <c r="AP2774" s="26">
        <f t="shared" si="21"/>
        <v>0</v>
      </c>
      <c r="AQ2774" s="25">
        <f t="shared" si="22"/>
        <v>1</v>
      </c>
      <c r="AR2774" s="26">
        <f t="shared" si="23"/>
        <v>0</v>
      </c>
      <c r="AU2774">
        <f t="shared" si="121"/>
        <v>9375.0004449999997</v>
      </c>
      <c r="AY2774">
        <v>375</v>
      </c>
      <c r="AZ2774">
        <v>425</v>
      </c>
      <c r="BA2774">
        <f t="shared" si="107"/>
        <v>4250</v>
      </c>
      <c r="BL2774" s="90">
        <v>1.7</v>
      </c>
      <c r="BM2774">
        <f t="shared" si="108"/>
        <v>17</v>
      </c>
    </row>
    <row r="2775" spans="1:65" x14ac:dyDescent="0.2">
      <c r="A2775" s="96">
        <v>42096</v>
      </c>
      <c r="B2775" s="101">
        <v>15.625</v>
      </c>
      <c r="C2775" s="102">
        <v>17.475000000000001</v>
      </c>
      <c r="D2775" s="31">
        <f t="shared" si="14"/>
        <v>215.40810334609091</v>
      </c>
      <c r="E2775" s="31">
        <f t="shared" si="15"/>
        <v>271.89582894010499</v>
      </c>
      <c r="F2775" s="31">
        <f t="shared" si="0"/>
        <v>487.3039322861959</v>
      </c>
      <c r="G2775" s="31">
        <f t="shared" si="1"/>
        <v>16.657224963134048</v>
      </c>
      <c r="H2775" s="55">
        <f t="shared" si="2"/>
        <v>0.10586552217453515</v>
      </c>
      <c r="I2775" s="31">
        <v>14.67</v>
      </c>
      <c r="J2775" s="67">
        <f t="shared" si="16"/>
        <v>0.98298038728837867</v>
      </c>
      <c r="K2775" s="72">
        <f t="shared" ca="1" si="83"/>
        <v>99.689639861978051</v>
      </c>
      <c r="L2775" s="31">
        <v>100.239998</v>
      </c>
      <c r="M2775" s="21">
        <f t="shared" ca="1" si="84"/>
        <v>-5.4904045191815415E-3</v>
      </c>
      <c r="N2775" s="72"/>
      <c r="O2775" s="56"/>
      <c r="P2775" s="21"/>
      <c r="Q2775" s="69">
        <f t="shared" si="17"/>
        <v>1.0170196127116213</v>
      </c>
      <c r="R2775" s="5">
        <f t="shared" ca="1" si="109"/>
        <v>36.332504791383869</v>
      </c>
      <c r="S2775" s="31">
        <v>35.349997999999999</v>
      </c>
      <c r="T2775" s="89">
        <f t="shared" ca="1" si="110"/>
        <v>2.7793687325919209E-2</v>
      </c>
      <c r="U2775" s="5">
        <f t="shared" ca="1" si="122"/>
        <v>69.114788961591429</v>
      </c>
      <c r="V2775" s="90">
        <v>69.44</v>
      </c>
      <c r="W2775" s="87">
        <f t="shared" ca="1" si="123"/>
        <v>-4.6833386867593356E-3</v>
      </c>
      <c r="X2775" s="67">
        <f t="shared" si="18"/>
        <v>0.96596077457675733</v>
      </c>
      <c r="Y2775" s="72">
        <f t="shared" ca="1" si="124"/>
        <v>1840.7758742201884</v>
      </c>
      <c r="Z2775" s="90">
        <v>1801.250086</v>
      </c>
      <c r="AA2775" s="89">
        <f t="shared" ca="1" si="125"/>
        <v>2.194353162139883E-2</v>
      </c>
      <c r="AB2775" s="72"/>
      <c r="AC2775" s="90"/>
      <c r="AD2775" s="87"/>
      <c r="AE2775" s="1">
        <f t="shared" si="167"/>
        <v>8</v>
      </c>
      <c r="AH2775" s="25" t="str">
        <f t="shared" ca="1" si="7"/>
        <v>-</v>
      </c>
      <c r="AI2775" s="15">
        <f t="shared" ca="1" si="8"/>
        <v>16.913558551977662</v>
      </c>
      <c r="AJ2775" s="15">
        <f t="shared" ca="1" si="9"/>
        <v>17.309432129218411</v>
      </c>
      <c r="AK2775" s="17">
        <f t="shared" ca="1" si="10"/>
        <v>8.9770521121547667E-2</v>
      </c>
      <c r="AL2775" s="17">
        <f t="shared" ca="1" si="11"/>
        <v>8.475143474864294E-2</v>
      </c>
      <c r="AM2775" s="26">
        <f t="shared" ca="1" si="12"/>
        <v>0</v>
      </c>
      <c r="AN2775" s="26">
        <f t="shared" ca="1" si="13"/>
        <v>1</v>
      </c>
      <c r="AO2775" s="25">
        <f t="shared" si="20"/>
        <v>0</v>
      </c>
      <c r="AP2775" s="26">
        <f t="shared" si="21"/>
        <v>0</v>
      </c>
      <c r="AQ2775" s="25">
        <f t="shared" si="22"/>
        <v>1</v>
      </c>
      <c r="AR2775" s="26">
        <f t="shared" si="23"/>
        <v>0</v>
      </c>
      <c r="AU2775">
        <f t="shared" si="121"/>
        <v>9006.2504300000001</v>
      </c>
      <c r="AY2775">
        <v>360.25</v>
      </c>
      <c r="AZ2775">
        <v>407.49999999999994</v>
      </c>
      <c r="BA2775">
        <f t="shared" si="107"/>
        <v>4074.9999999999995</v>
      </c>
      <c r="BL2775" s="90">
        <v>1.63</v>
      </c>
      <c r="BM2775">
        <f t="shared" si="108"/>
        <v>16.299999999999997</v>
      </c>
    </row>
    <row r="2776" spans="1:65" x14ac:dyDescent="0.2">
      <c r="A2776" s="96">
        <v>42100</v>
      </c>
      <c r="B2776" s="99">
        <v>15.275</v>
      </c>
      <c r="C2776" s="100">
        <v>17.125</v>
      </c>
      <c r="D2776" s="31">
        <f t="shared" si="14"/>
        <v>188.48209042782955</v>
      </c>
      <c r="E2776" s="31">
        <f t="shared" si="15"/>
        <v>295.97130544069631</v>
      </c>
      <c r="F2776" s="16">
        <f t="shared" si="0"/>
        <v>484.45339586852583</v>
      </c>
      <c r="G2776" s="16">
        <f t="shared" si="1"/>
        <v>16.40523650930065</v>
      </c>
      <c r="H2776" s="17">
        <f t="shared" si="2"/>
        <v>0.10802919708029191</v>
      </c>
      <c r="I2776">
        <v>14.74</v>
      </c>
      <c r="J2776" s="32">
        <f t="shared" si="16"/>
        <v>0.97911100808360896</v>
      </c>
      <c r="K2776" s="72">
        <f t="shared" ca="1" si="83"/>
        <v>97.603244529822561</v>
      </c>
      <c r="L2776" s="16">
        <v>98.120002999999997</v>
      </c>
      <c r="M2776" s="21">
        <f t="shared" ca="1" si="84"/>
        <v>-5.2665965590873044E-3</v>
      </c>
      <c r="N2776" s="72"/>
      <c r="O2776" s="56"/>
      <c r="P2776" s="21"/>
      <c r="Q2776" s="33">
        <f t="shared" si="17"/>
        <v>1.020888991916391</v>
      </c>
      <c r="R2776" s="5">
        <f t="shared" ca="1" si="109"/>
        <v>37.089909009074844</v>
      </c>
      <c r="S2776" s="16">
        <v>36.090000000000003</v>
      </c>
      <c r="T2776" s="75">
        <f t="shared" ca="1" si="110"/>
        <v>2.7705985288856774E-2</v>
      </c>
      <c r="U2776" s="5">
        <f t="shared" ca="1" si="122"/>
        <v>70.556111627758511</v>
      </c>
      <c r="V2776" s="76">
        <v>70.989999999999995</v>
      </c>
      <c r="W2776" s="36">
        <f t="shared" ca="1" si="123"/>
        <v>-6.1119646744820892E-3</v>
      </c>
      <c r="X2776" s="32">
        <f t="shared" si="18"/>
        <v>0.9582220161672178</v>
      </c>
      <c r="Y2776" s="72">
        <f t="shared" ca="1" si="124"/>
        <v>1763.7558835720422</v>
      </c>
      <c r="Z2776" s="90">
        <v>1726.250082</v>
      </c>
      <c r="AA2776" s="89">
        <f t="shared" ca="1" si="125"/>
        <v>2.1726748611411318E-2</v>
      </c>
      <c r="AB2776" s="72"/>
      <c r="AC2776" s="90"/>
      <c r="AD2776" s="36"/>
      <c r="AE2776">
        <f t="shared" si="167"/>
        <v>7</v>
      </c>
      <c r="AH2776" s="25" t="str">
        <f t="shared" ca="1" si="7"/>
        <v>-</v>
      </c>
      <c r="AI2776" s="15">
        <f t="shared" ca="1" si="8"/>
        <v>16.920693855703782</v>
      </c>
      <c r="AJ2776" s="15">
        <f t="shared" ca="1" si="9"/>
        <v>17.226600621150173</v>
      </c>
      <c r="AK2776" s="17">
        <f t="shared" ca="1" si="10"/>
        <v>9.5152666403980637E-2</v>
      </c>
      <c r="AL2776" s="17">
        <f t="shared" ca="1" si="11"/>
        <v>8.5943718676634639E-2</v>
      </c>
      <c r="AM2776" s="26">
        <f t="shared" ca="1" si="12"/>
        <v>0</v>
      </c>
      <c r="AN2776" s="26">
        <f t="shared" ca="1" si="13"/>
        <v>1</v>
      </c>
      <c r="AO2776" s="25">
        <f t="shared" si="20"/>
        <v>0</v>
      </c>
      <c r="AP2776" s="26">
        <f t="shared" si="21"/>
        <v>0</v>
      </c>
      <c r="AQ2776" s="25">
        <f t="shared" si="22"/>
        <v>1</v>
      </c>
      <c r="AR2776" s="26">
        <f t="shared" si="23"/>
        <v>0</v>
      </c>
      <c r="AU2776">
        <f t="shared" si="121"/>
        <v>8631.2504100000006</v>
      </c>
      <c r="AY2776">
        <v>345.25</v>
      </c>
      <c r="AZ2776">
        <v>392.5</v>
      </c>
      <c r="BA2776">
        <f t="shared" si="107"/>
        <v>3925</v>
      </c>
      <c r="BL2776" s="90">
        <v>1.57</v>
      </c>
      <c r="BM2776">
        <f t="shared" si="108"/>
        <v>15.700000000000001</v>
      </c>
    </row>
    <row r="2777" spans="1:65" x14ac:dyDescent="0.2">
      <c r="A2777" s="96">
        <v>42101</v>
      </c>
      <c r="B2777" s="99">
        <v>15.275</v>
      </c>
      <c r="C2777" s="100">
        <v>17.074999999999999</v>
      </c>
      <c r="D2777" s="31">
        <f t="shared" si="14"/>
        <v>161.55607750956818</v>
      </c>
      <c r="E2777" s="31">
        <f t="shared" si="15"/>
        <v>319.98852280282432</v>
      </c>
      <c r="F2777" s="16">
        <f t="shared" si="0"/>
        <v>481.5446003123925</v>
      </c>
      <c r="G2777" s="16">
        <f t="shared" si="1"/>
        <v>16.471107983915569</v>
      </c>
      <c r="H2777" s="17">
        <f t="shared" si="2"/>
        <v>0.10541727672035128</v>
      </c>
      <c r="I2777">
        <v>14.78</v>
      </c>
      <c r="J2777" s="32">
        <f t="shared" si="16"/>
        <v>0.99798687887833137</v>
      </c>
      <c r="K2777" s="72">
        <f t="shared" ca="1" si="83"/>
        <v>97.402786298399093</v>
      </c>
      <c r="L2777" s="16">
        <v>97.800003000000004</v>
      </c>
      <c r="M2777" s="21">
        <f t="shared" ca="1" si="84"/>
        <v>-4.0615203416804694E-3</v>
      </c>
      <c r="N2777" s="72"/>
      <c r="O2777" s="56"/>
      <c r="P2777" s="21"/>
      <c r="Q2777" s="33">
        <f t="shared" si="17"/>
        <v>1.0020131211216685</v>
      </c>
      <c r="R2777" s="5">
        <f t="shared" ca="1" si="109"/>
        <v>37.163027260966189</v>
      </c>
      <c r="S2777" s="16">
        <v>36.220001000000003</v>
      </c>
      <c r="T2777" s="75">
        <f t="shared" ca="1" si="110"/>
        <v>2.6036063913034823E-2</v>
      </c>
      <c r="U2777" s="5">
        <f t="shared" ca="1" si="122"/>
        <v>70.695729244551231</v>
      </c>
      <c r="V2777" s="76">
        <v>71.12</v>
      </c>
      <c r="W2777" s="36">
        <f t="shared" ca="1" si="123"/>
        <v>-5.9655618032729701E-3</v>
      </c>
      <c r="X2777" s="32">
        <f t="shared" si="18"/>
        <v>0.99597375775666275</v>
      </c>
      <c r="Y2777" s="72">
        <f t="shared" ca="1" si="124"/>
        <v>1756.5389641907848</v>
      </c>
      <c r="Z2777" s="90">
        <v>1715.0000809999999</v>
      </c>
      <c r="AA2777" s="89">
        <f t="shared" ca="1" si="125"/>
        <v>2.4220921999352881E-2</v>
      </c>
      <c r="AB2777" s="72"/>
      <c r="AC2777" s="90"/>
      <c r="AD2777" s="36"/>
      <c r="AE2777">
        <f t="shared" si="167"/>
        <v>6</v>
      </c>
      <c r="AH2777" s="25" t="str">
        <f t="shared" ca="1" si="7"/>
        <v>-</v>
      </c>
      <c r="AI2777" s="15">
        <f t="shared" ca="1" si="8"/>
        <v>16.889495957844009</v>
      </c>
      <c r="AJ2777" s="15">
        <f t="shared" ca="1" si="9"/>
        <v>17.16719725830184</v>
      </c>
      <c r="AK2777" s="17">
        <f t="shared" ca="1" si="10"/>
        <v>9.8617840168609014E-2</v>
      </c>
      <c r="AL2777" s="17">
        <f t="shared" ca="1" si="11"/>
        <v>8.7462368401726526E-2</v>
      </c>
      <c r="AM2777" s="26">
        <f t="shared" ca="1" si="12"/>
        <v>0</v>
      </c>
      <c r="AN2777" s="26">
        <f t="shared" ca="1" si="13"/>
        <v>1</v>
      </c>
      <c r="AO2777" s="25">
        <f t="shared" si="20"/>
        <v>0</v>
      </c>
      <c r="AP2777" s="26">
        <f t="shared" si="21"/>
        <v>0</v>
      </c>
      <c r="AQ2777" s="25">
        <f t="shared" si="22"/>
        <v>1</v>
      </c>
      <c r="AR2777" s="26">
        <f t="shared" si="23"/>
        <v>0</v>
      </c>
      <c r="AU2777">
        <f t="shared" si="121"/>
        <v>8575.0004049999989</v>
      </c>
      <c r="AY2777">
        <v>343</v>
      </c>
      <c r="AZ2777">
        <v>387.5</v>
      </c>
      <c r="BA2777">
        <f t="shared" si="107"/>
        <v>3875</v>
      </c>
      <c r="BL2777" s="90">
        <v>1.55</v>
      </c>
      <c r="BM2777">
        <f t="shared" si="108"/>
        <v>15.5</v>
      </c>
    </row>
    <row r="2778" spans="1:65" x14ac:dyDescent="0.2">
      <c r="A2778" s="96">
        <v>42102</v>
      </c>
      <c r="B2778" s="99">
        <v>14.824999999999999</v>
      </c>
      <c r="C2778" s="100">
        <v>16.725000000000001</v>
      </c>
      <c r="D2778" s="31">
        <f t="shared" si="14"/>
        <v>134.63006459130682</v>
      </c>
      <c r="E2778" s="31">
        <f t="shared" si="15"/>
        <v>344.07606876630558</v>
      </c>
      <c r="F2778" s="16">
        <f t="shared" si="0"/>
        <v>478.70613335761243</v>
      </c>
      <c r="G2778" s="16">
        <f t="shared" si="1"/>
        <v>16.190648954757819</v>
      </c>
      <c r="H2778" s="17">
        <f t="shared" si="2"/>
        <v>0.11360239162929753</v>
      </c>
      <c r="I2778">
        <v>13.98</v>
      </c>
      <c r="J2778" s="32">
        <f t="shared" si="16"/>
        <v>0.97717853058841031</v>
      </c>
      <c r="K2778" s="72">
        <f t="shared" ca="1" si="83"/>
        <v>95.17603129601008</v>
      </c>
      <c r="L2778" s="16">
        <v>95.879997000000003</v>
      </c>
      <c r="M2778" s="21">
        <f t="shared" ca="1" si="84"/>
        <v>-7.3421540051771435E-3</v>
      </c>
      <c r="N2778" s="72"/>
      <c r="O2778" s="56"/>
      <c r="P2778" s="21"/>
      <c r="Q2778" s="33">
        <f t="shared" si="17"/>
        <v>1.0228214694115896</v>
      </c>
      <c r="R2778" s="5">
        <f t="shared" ca="1" si="109"/>
        <v>38.009558656655066</v>
      </c>
      <c r="S2778" s="16">
        <v>36.909999999999997</v>
      </c>
      <c r="T2778" s="75">
        <f t="shared" ca="1" si="110"/>
        <v>2.9790264336360606E-2</v>
      </c>
      <c r="U2778" s="5">
        <f t="shared" ca="1" si="122"/>
        <v>72.306634133332764</v>
      </c>
      <c r="V2778" s="76">
        <v>72.44</v>
      </c>
      <c r="W2778" s="36">
        <f t="shared" ca="1" si="123"/>
        <v>-1.841052825334532E-3</v>
      </c>
      <c r="X2778" s="32">
        <f t="shared" si="18"/>
        <v>0.95435706117682073</v>
      </c>
      <c r="Y2778" s="72">
        <f t="shared" ca="1" si="124"/>
        <v>1676.2550368561162</v>
      </c>
      <c r="Z2778" s="90">
        <v>1648.750078</v>
      </c>
      <c r="AA2778" s="89">
        <f t="shared" ca="1" si="125"/>
        <v>1.668230935854198E-2</v>
      </c>
      <c r="AB2778" s="72"/>
      <c r="AC2778" s="90"/>
      <c r="AD2778" s="36"/>
      <c r="AE2778">
        <f t="shared" si="167"/>
        <v>5</v>
      </c>
      <c r="AH2778" s="25" t="str">
        <f t="shared" ca="1" si="7"/>
        <v>-</v>
      </c>
      <c r="AI2778" s="15">
        <f t="shared" ca="1" si="8"/>
        <v>16.854232849442258</v>
      </c>
      <c r="AJ2778" s="15">
        <f t="shared" ca="1" si="9"/>
        <v>17.088633953141635</v>
      </c>
      <c r="AK2778" s="17">
        <f t="shared" ca="1" si="10"/>
        <v>0.1022038502842833</v>
      </c>
      <c r="AL2778" s="17">
        <f t="shared" ca="1" si="11"/>
        <v>8.9734191698300103E-2</v>
      </c>
      <c r="AM2778" s="26">
        <f t="shared" ca="1" si="12"/>
        <v>0</v>
      </c>
      <c r="AN2778" s="26">
        <f t="shared" ca="1" si="13"/>
        <v>1</v>
      </c>
      <c r="AO2778" s="25">
        <f t="shared" si="20"/>
        <v>0</v>
      </c>
      <c r="AP2778" s="26">
        <f t="shared" si="21"/>
        <v>0</v>
      </c>
      <c r="AQ2778" s="25">
        <f t="shared" si="22"/>
        <v>1</v>
      </c>
      <c r="AR2778" s="26">
        <f t="shared" si="23"/>
        <v>0</v>
      </c>
      <c r="AU2778">
        <f t="shared" si="121"/>
        <v>8243.7503900000011</v>
      </c>
      <c r="AY2778">
        <v>329.75</v>
      </c>
      <c r="AZ2778">
        <v>375</v>
      </c>
      <c r="BA2778">
        <f t="shared" si="107"/>
        <v>3750</v>
      </c>
      <c r="BL2778" s="90">
        <v>1.5</v>
      </c>
      <c r="BM2778">
        <f t="shared" si="108"/>
        <v>15</v>
      </c>
    </row>
    <row r="2779" spans="1:65" x14ac:dyDescent="0.2">
      <c r="A2779" s="96">
        <v>42103</v>
      </c>
      <c r="B2779" s="99">
        <v>14.074999999999999</v>
      </c>
      <c r="C2779" s="100">
        <v>16.175000000000001</v>
      </c>
      <c r="D2779" s="31">
        <f t="shared" si="14"/>
        <v>107.70405167304546</v>
      </c>
      <c r="E2779" s="31">
        <f t="shared" si="15"/>
        <v>367.94322222001108</v>
      </c>
      <c r="F2779" s="16">
        <f t="shared" si="0"/>
        <v>475.64727389305654</v>
      </c>
      <c r="G2779" s="16">
        <f t="shared" si="1"/>
        <v>15.699482697730653</v>
      </c>
      <c r="H2779" s="17">
        <f t="shared" si="2"/>
        <v>0.12982998454404959</v>
      </c>
      <c r="I2779">
        <v>13.09</v>
      </c>
      <c r="J2779" s="32">
        <f t="shared" si="16"/>
        <v>0.96346758131999599</v>
      </c>
      <c r="K2779" s="72">
        <f t="shared" ca="1" si="83"/>
        <v>91.695282287074406</v>
      </c>
      <c r="L2779" s="16">
        <v>92.559997999999993</v>
      </c>
      <c r="M2779" s="21">
        <f t="shared" ca="1" si="84"/>
        <v>-9.3422183622517731E-3</v>
      </c>
      <c r="N2779" s="72"/>
      <c r="O2779" s="56"/>
      <c r="P2779" s="21"/>
      <c r="Q2779" s="33">
        <f t="shared" si="17"/>
        <v>1.036532418680004</v>
      </c>
      <c r="R2779" s="5">
        <f t="shared" ca="1" si="109"/>
        <v>39.396498492656313</v>
      </c>
      <c r="S2779" s="16">
        <v>38.189999</v>
      </c>
      <c r="T2779" s="75">
        <f t="shared" ca="1" si="110"/>
        <v>3.1592027343501972E-2</v>
      </c>
      <c r="U2779" s="5">
        <f t="shared" ca="1" si="122"/>
        <v>74.94560448174397</v>
      </c>
      <c r="V2779" s="76">
        <v>74.86</v>
      </c>
      <c r="W2779" s="36">
        <f t="shared" ca="1" si="123"/>
        <v>1.1435276749127833E-3</v>
      </c>
      <c r="X2779" s="32">
        <f t="shared" si="18"/>
        <v>0.92693516263999187</v>
      </c>
      <c r="Y2779" s="72">
        <f t="shared" ca="1" si="124"/>
        <v>1553.6774761066538</v>
      </c>
      <c r="Z2779" s="90">
        <v>1540.0000729999999</v>
      </c>
      <c r="AA2779" s="89">
        <f t="shared" ca="1" si="125"/>
        <v>8.8814301677334114E-3</v>
      </c>
      <c r="AB2779" s="72"/>
      <c r="AC2779" s="90"/>
      <c r="AD2779" s="36"/>
      <c r="AE2779">
        <f t="shared" si="167"/>
        <v>4</v>
      </c>
      <c r="AH2779" s="25" t="str">
        <f t="shared" ca="1" si="7"/>
        <v>-</v>
      </c>
      <c r="AI2779" s="15">
        <f t="shared" ca="1" si="8"/>
        <v>16.748715510681603</v>
      </c>
      <c r="AJ2779" s="15">
        <f t="shared" ca="1" si="9"/>
        <v>16.987887181595212</v>
      </c>
      <c r="AK2779" s="17">
        <f t="shared" ca="1" si="10"/>
        <v>0.10934942741843649</v>
      </c>
      <c r="AL2779" s="17">
        <f t="shared" ca="1" si="11"/>
        <v>9.1553601703526236E-2</v>
      </c>
      <c r="AM2779" s="26">
        <f t="shared" ca="1" si="12"/>
        <v>0</v>
      </c>
      <c r="AN2779" s="26">
        <f t="shared" ca="1" si="13"/>
        <v>1</v>
      </c>
      <c r="AO2779" s="25">
        <f t="shared" si="20"/>
        <v>0</v>
      </c>
      <c r="AP2779" s="26">
        <f t="shared" si="21"/>
        <v>0</v>
      </c>
      <c r="AQ2779" s="25">
        <f t="shared" si="22"/>
        <v>1</v>
      </c>
      <c r="AR2779" s="26">
        <f t="shared" si="23"/>
        <v>0</v>
      </c>
      <c r="AU2779">
        <f t="shared" si="121"/>
        <v>7700.0003649999999</v>
      </c>
      <c r="AY2779">
        <v>308</v>
      </c>
      <c r="AZ2779">
        <v>350</v>
      </c>
      <c r="BA2779">
        <f t="shared" si="107"/>
        <v>3500</v>
      </c>
      <c r="BL2779" s="90">
        <v>1.4</v>
      </c>
      <c r="BM2779">
        <f t="shared" si="108"/>
        <v>14</v>
      </c>
    </row>
    <row r="2780" spans="1:65" x14ac:dyDescent="0.2">
      <c r="A2780" s="96">
        <v>42104</v>
      </c>
      <c r="B2780" s="99">
        <v>13.425000000000001</v>
      </c>
      <c r="C2780" s="100">
        <v>15.425000000000001</v>
      </c>
      <c r="D2780" s="31">
        <f t="shared" si="14"/>
        <v>80.778038754784092</v>
      </c>
      <c r="E2780" s="31">
        <f t="shared" si="15"/>
        <v>391.37343129726167</v>
      </c>
      <c r="F2780" s="16">
        <f t="shared" si="0"/>
        <v>472.15147005204574</v>
      </c>
      <c r="G2780" s="16">
        <f t="shared" si="1"/>
        <v>15.082829980934383</v>
      </c>
      <c r="H2780" s="17">
        <f t="shared" si="2"/>
        <v>0.12965964343598058</v>
      </c>
      <c r="I2780">
        <v>12.58</v>
      </c>
      <c r="J2780" s="32">
        <f t="shared" si="16"/>
        <v>0.95366057122500647</v>
      </c>
      <c r="K2780" s="72">
        <f t="shared" ca="1" si="83"/>
        <v>87.442610279185644</v>
      </c>
      <c r="L2780" s="16">
        <v>88.519997000000004</v>
      </c>
      <c r="M2780" s="21">
        <f t="shared" ca="1" si="84"/>
        <v>-1.2171111131130742E-2</v>
      </c>
      <c r="N2780" s="72"/>
      <c r="O2780" s="56"/>
      <c r="P2780" s="21"/>
      <c r="Q2780" s="33">
        <f t="shared" si="17"/>
        <v>1.0463394287749936</v>
      </c>
      <c r="R2780" s="5">
        <f t="shared" ca="1" si="109"/>
        <v>41.220392469665384</v>
      </c>
      <c r="S2780" s="16">
        <v>39.889999000000003</v>
      </c>
      <c r="T2780" s="75">
        <f t="shared" ca="1" si="110"/>
        <v>3.335155434988557E-2</v>
      </c>
      <c r="U2780" s="5">
        <f t="shared" ca="1" si="122"/>
        <v>78.415856289893114</v>
      </c>
      <c r="V2780" s="76">
        <v>78.34</v>
      </c>
      <c r="W2780" s="36">
        <f t="shared" ca="1" si="123"/>
        <v>9.6829576069837027E-4</v>
      </c>
      <c r="X2780" s="32">
        <f t="shared" si="18"/>
        <v>0.90732114245001294</v>
      </c>
      <c r="Y2780" s="72">
        <f t="shared" ca="1" si="124"/>
        <v>1409.5916468758032</v>
      </c>
      <c r="Z2780" s="90">
        <v>1402.5000669999999</v>
      </c>
      <c r="AA2780" s="89">
        <f t="shared" ca="1" si="125"/>
        <v>5.0563846966313842E-3</v>
      </c>
      <c r="AB2780" s="72"/>
      <c r="AC2780" s="90"/>
      <c r="AD2780" s="36"/>
      <c r="AE2780">
        <f t="shared" si="167"/>
        <v>3</v>
      </c>
      <c r="AF2780" s="1"/>
      <c r="AG2780" s="1"/>
      <c r="AH2780" s="25" t="str">
        <f t="shared" ca="1" si="7"/>
        <v>-</v>
      </c>
      <c r="AI2780" s="15">
        <f t="shared" ca="1" si="8"/>
        <v>16.60122440607433</v>
      </c>
      <c r="AJ2780" s="15">
        <f t="shared" ca="1" si="9"/>
        <v>16.892387822047631</v>
      </c>
      <c r="AK2780" s="17">
        <f t="shared" ca="1" si="10"/>
        <v>0.11540066926408434</v>
      </c>
      <c r="AL2780" s="17">
        <f t="shared" ca="1" si="11"/>
        <v>9.6259618402538244E-2</v>
      </c>
      <c r="AM2780" s="26">
        <f t="shared" ca="1" si="12"/>
        <v>0</v>
      </c>
      <c r="AN2780" s="26">
        <f t="shared" ca="1" si="13"/>
        <v>1</v>
      </c>
      <c r="AO2780" s="25">
        <f t="shared" si="20"/>
        <v>0</v>
      </c>
      <c r="AP2780" s="26">
        <f t="shared" si="21"/>
        <v>0</v>
      </c>
      <c r="AQ2780" s="25">
        <f t="shared" si="22"/>
        <v>1</v>
      </c>
      <c r="AR2780" s="26">
        <f t="shared" si="23"/>
        <v>0</v>
      </c>
      <c r="AU2780">
        <f t="shared" si="121"/>
        <v>7012.5003349999997</v>
      </c>
      <c r="AY2780">
        <v>280.5</v>
      </c>
      <c r="AZ2780">
        <v>317.5</v>
      </c>
      <c r="BA2780">
        <f t="shared" si="107"/>
        <v>3175</v>
      </c>
      <c r="BL2780" s="90">
        <v>1.27</v>
      </c>
      <c r="BM2780">
        <f t="shared" si="108"/>
        <v>12.7</v>
      </c>
    </row>
    <row r="2781" spans="1:65" x14ac:dyDescent="0.2">
      <c r="A2781" s="96">
        <v>42107</v>
      </c>
      <c r="B2781" s="99">
        <v>14.324999999999999</v>
      </c>
      <c r="C2781" s="100">
        <v>16.074999999999999</v>
      </c>
      <c r="D2781" s="31">
        <f t="shared" si="14"/>
        <v>53.852025836522728</v>
      </c>
      <c r="E2781" s="31">
        <f t="shared" si="15"/>
        <v>414.80822698138866</v>
      </c>
      <c r="F2781" s="16">
        <f t="shared" si="0"/>
        <v>468.66025281791138</v>
      </c>
      <c r="G2781" s="16">
        <f t="shared" si="1"/>
        <v>15.873913936807584</v>
      </c>
      <c r="H2781" s="17">
        <f t="shared" si="2"/>
        <v>0.10886469673405907</v>
      </c>
      <c r="I2781">
        <v>13.94</v>
      </c>
      <c r="J2781" s="32">
        <f t="shared" si="16"/>
        <v>1.0446672070925371</v>
      </c>
      <c r="K2781" s="72">
        <f t="shared" ca="1" si="83"/>
        <v>91.34470336889207</v>
      </c>
      <c r="L2781" s="16">
        <v>90.639999000000003</v>
      </c>
      <c r="M2781" s="21">
        <f t="shared" ca="1" si="84"/>
        <v>7.7747614371891892E-3</v>
      </c>
      <c r="N2781" s="72"/>
      <c r="O2781" s="56"/>
      <c r="P2781" s="21"/>
      <c r="Q2781" s="33">
        <f t="shared" si="17"/>
        <v>0.95533279290746276</v>
      </c>
      <c r="R2781" s="5">
        <f t="shared" ca="1" si="109"/>
        <v>39.377552177412788</v>
      </c>
      <c r="S2781" s="16">
        <v>38.779998999999997</v>
      </c>
      <c r="T2781" s="75">
        <f t="shared" ca="1" si="110"/>
        <v>1.5408798164558788E-2</v>
      </c>
      <c r="U2781" s="5">
        <f t="shared" ca="1" si="122"/>
        <v>74.910674310454752</v>
      </c>
      <c r="V2781" s="76">
        <v>75.91</v>
      </c>
      <c r="W2781" s="36">
        <f t="shared" ca="1" si="123"/>
        <v>-1.3164611902848698E-2</v>
      </c>
      <c r="X2781" s="32">
        <f t="shared" si="18"/>
        <v>1.0893344141850745</v>
      </c>
      <c r="Y2781" s="72">
        <f t="shared" ca="1" si="124"/>
        <v>1535.4156337300615</v>
      </c>
      <c r="Z2781" s="90">
        <v>1473.7500700000001</v>
      </c>
      <c r="AA2781" s="89">
        <f t="shared" ca="1" si="125"/>
        <v>4.1842619712351509E-2</v>
      </c>
      <c r="AB2781" s="72"/>
      <c r="AC2781" s="90"/>
      <c r="AD2781" s="36"/>
      <c r="AE2781">
        <f t="shared" si="167"/>
        <v>2</v>
      </c>
      <c r="AG2781" s="1"/>
      <c r="AH2781" s="25" t="str">
        <f t="shared" ca="1" si="7"/>
        <v>-</v>
      </c>
      <c r="AI2781" s="15">
        <f t="shared" ca="1" si="8"/>
        <v>16.543085528056604</v>
      </c>
      <c r="AJ2781" s="15">
        <f t="shared" ca="1" si="9"/>
        <v>16.817663866536176</v>
      </c>
      <c r="AK2781" s="17">
        <f t="shared" ca="1" si="10"/>
        <v>0.11590053169067166</v>
      </c>
      <c r="AL2781" s="17">
        <f t="shared" ca="1" si="11"/>
        <v>9.8997183872037847E-2</v>
      </c>
      <c r="AM2781" s="26">
        <f t="shared" ca="1" si="12"/>
        <v>0</v>
      </c>
      <c r="AN2781" s="26">
        <f t="shared" ca="1" si="13"/>
        <v>1</v>
      </c>
      <c r="AO2781" s="25">
        <f t="shared" si="20"/>
        <v>0</v>
      </c>
      <c r="AP2781" s="26">
        <f t="shared" si="21"/>
        <v>0</v>
      </c>
      <c r="AQ2781" s="25">
        <f t="shared" si="22"/>
        <v>1</v>
      </c>
      <c r="AR2781" s="26">
        <f t="shared" si="23"/>
        <v>0</v>
      </c>
      <c r="AU2781">
        <f t="shared" si="121"/>
        <v>7368.7503500000003</v>
      </c>
      <c r="AY2781">
        <v>294.75</v>
      </c>
      <c r="AZ2781">
        <v>335</v>
      </c>
      <c r="BA2781">
        <f t="shared" si="107"/>
        <v>3350</v>
      </c>
      <c r="BL2781" s="90">
        <v>1.34</v>
      </c>
      <c r="BM2781">
        <f t="shared" si="108"/>
        <v>13.4</v>
      </c>
    </row>
    <row r="2782" spans="1:65" x14ac:dyDescent="0.2">
      <c r="A2782" s="96">
        <v>42108</v>
      </c>
      <c r="B2782" s="99">
        <v>13.574999999999999</v>
      </c>
      <c r="C2782" s="100">
        <v>15.625</v>
      </c>
      <c r="D2782" s="31">
        <f t="shared" si="14"/>
        <v>26.926012918261364</v>
      </c>
      <c r="E2782" s="31">
        <f t="shared" si="15"/>
        <v>438.80294766904615</v>
      </c>
      <c r="F2782" s="16">
        <f t="shared" si="0"/>
        <v>465.72896058730748</v>
      </c>
      <c r="G2782" s="16">
        <f t="shared" si="1"/>
        <v>15.506479720709601</v>
      </c>
      <c r="H2782" s="17">
        <f t="shared" si="2"/>
        <v>0.13120000000000009</v>
      </c>
      <c r="I2782">
        <v>13.67</v>
      </c>
      <c r="J2782" s="32">
        <f t="shared" si="16"/>
        <v>0.97074310905931283</v>
      </c>
      <c r="K2782" s="72">
        <f t="shared" ca="1" si="83"/>
        <v>88.668626354818514</v>
      </c>
      <c r="L2782" s="16">
        <v>89.879997000000003</v>
      </c>
      <c r="M2782" s="21">
        <f t="shared" ca="1" si="84"/>
        <v>-1.3477644477241016E-2</v>
      </c>
      <c r="N2782" s="72"/>
      <c r="O2782" s="56"/>
      <c r="P2782" s="21"/>
      <c r="Q2782" s="33">
        <f t="shared" si="17"/>
        <v>1.0292568909406872</v>
      </c>
      <c r="R2782" s="5">
        <f t="shared" ca="1" si="109"/>
        <v>40.527928516442387</v>
      </c>
      <c r="S2782" s="16">
        <v>39.099997999999999</v>
      </c>
      <c r="T2782" s="75">
        <f t="shared" ca="1" si="110"/>
        <v>3.6519963925378908E-2</v>
      </c>
      <c r="U2782" s="5">
        <f t="shared" ca="1" si="122"/>
        <v>77.09968810744833</v>
      </c>
      <c r="V2782" s="76">
        <v>76.75</v>
      </c>
      <c r="W2782" s="36">
        <f t="shared" ca="1" si="123"/>
        <v>4.5561968397176524E-3</v>
      </c>
      <c r="X2782" s="32">
        <f t="shared" si="18"/>
        <v>0.94148621811862576</v>
      </c>
      <c r="Y2782" s="72">
        <f t="shared" ca="1" si="124"/>
        <v>1445.4775205794745</v>
      </c>
      <c r="Z2782" s="90">
        <v>1443.7500689999999</v>
      </c>
      <c r="AA2782" s="89">
        <f t="shared" ca="1" si="125"/>
        <v>1.1965032013269595E-3</v>
      </c>
      <c r="AB2782" s="72"/>
      <c r="AC2782" s="90"/>
      <c r="AD2782" s="36"/>
      <c r="AE2782">
        <f t="shared" si="167"/>
        <v>1</v>
      </c>
      <c r="AG2782" s="1"/>
      <c r="AH2782" s="25" t="str">
        <f t="shared" ca="1" si="7"/>
        <v>-</v>
      </c>
      <c r="AI2782" s="15">
        <f t="shared" ca="1" si="8"/>
        <v>16.441382363629582</v>
      </c>
      <c r="AJ2782" s="15">
        <f t="shared" ca="1" si="9"/>
        <v>16.756588228312324</v>
      </c>
      <c r="AK2782" s="17">
        <f t="shared" ca="1" si="10"/>
        <v>0.1197623321772897</v>
      </c>
      <c r="AL2782" s="17">
        <f t="shared" ca="1" si="11"/>
        <v>0.10205533990040666</v>
      </c>
      <c r="AM2782" s="26">
        <f t="shared" ca="1" si="12"/>
        <v>0</v>
      </c>
      <c r="AN2782" s="26">
        <f t="shared" ca="1" si="13"/>
        <v>1</v>
      </c>
      <c r="AO2782" s="25">
        <f t="shared" si="20"/>
        <v>0</v>
      </c>
      <c r="AP2782" s="26">
        <f t="shared" si="21"/>
        <v>0</v>
      </c>
      <c r="AQ2782" s="25">
        <f t="shared" si="22"/>
        <v>0</v>
      </c>
      <c r="AR2782" s="26">
        <f t="shared" si="23"/>
        <v>0</v>
      </c>
      <c r="AU2782">
        <f t="shared" si="121"/>
        <v>7218.7503449999995</v>
      </c>
      <c r="AY2782">
        <v>288.75</v>
      </c>
      <c r="AZ2782">
        <v>327.50000000000006</v>
      </c>
      <c r="BA2782">
        <f t="shared" si="107"/>
        <v>3275.0000000000005</v>
      </c>
      <c r="BL2782" s="90">
        <v>1.31</v>
      </c>
      <c r="BM2782">
        <f t="shared" si="108"/>
        <v>13.100000000000001</v>
      </c>
    </row>
    <row r="2783" spans="1:65" x14ac:dyDescent="0.2">
      <c r="A2783" s="97">
        <v>42109</v>
      </c>
      <c r="B2783" s="99">
        <v>15.324999999999999</v>
      </c>
      <c r="C2783" s="100">
        <v>16.574999999999999</v>
      </c>
      <c r="D2783" s="31">
        <f t="shared" si="14"/>
        <v>462.1962676924316</v>
      </c>
      <c r="E2783" s="31">
        <f t="shared" si="15"/>
        <v>0</v>
      </c>
      <c r="F2783" s="16">
        <f t="shared" si="0"/>
        <v>462.1962676924316</v>
      </c>
      <c r="G2783" s="16">
        <f t="shared" si="1"/>
        <v>15.324999999999999</v>
      </c>
      <c r="H2783" s="17">
        <f t="shared" si="2"/>
        <v>7.5414781297134192E-2</v>
      </c>
      <c r="I2783">
        <v>12.84</v>
      </c>
      <c r="J2783" s="32">
        <f t="shared" si="16"/>
        <v>0.98079999999999989</v>
      </c>
      <c r="K2783" s="72">
        <f t="shared" ca="1" si="83"/>
        <v>86.962643291552126</v>
      </c>
      <c r="L2783" s="16">
        <v>87.919998000000007</v>
      </c>
      <c r="M2783" s="21">
        <f t="shared" ca="1" si="84"/>
        <v>-1.0888930052613063E-2</v>
      </c>
      <c r="N2783" s="72"/>
      <c r="O2783" s="56"/>
      <c r="P2783" s="21"/>
      <c r="Q2783" s="33">
        <f t="shared" si="17"/>
        <v>1.0192000000000001</v>
      </c>
      <c r="R2783" s="5">
        <f t="shared" ca="1" si="109"/>
        <v>41.304343987627036</v>
      </c>
      <c r="S2783" s="16">
        <v>39.939999</v>
      </c>
      <c r="T2783" s="75">
        <f t="shared" ca="1" si="110"/>
        <v>3.4159865342686543E-2</v>
      </c>
      <c r="U2783" s="5">
        <f t="shared" ca="1" si="122"/>
        <v>78.577311898687896</v>
      </c>
      <c r="V2783" s="76">
        <v>78.45</v>
      </c>
      <c r="W2783" s="36">
        <f t="shared" ca="1" si="123"/>
        <v>1.6228412834658091E-3</v>
      </c>
      <c r="X2783" s="32">
        <f t="shared" si="18"/>
        <v>0.96159999999999979</v>
      </c>
      <c r="Y2783" s="72">
        <f t="shared" ca="1" si="124"/>
        <v>1389.8797054350332</v>
      </c>
      <c r="Z2783" s="90">
        <v>1380.0000660000001</v>
      </c>
      <c r="AA2783" s="89">
        <f t="shared" ca="1" si="125"/>
        <v>7.1591586684990353E-3</v>
      </c>
      <c r="AB2783" s="72"/>
      <c r="AC2783" s="90"/>
      <c r="AD2783" s="36"/>
      <c r="AE2783">
        <v>25</v>
      </c>
      <c r="AH2783" s="25" t="str">
        <f t="shared" ca="1" si="7"/>
        <v>-</v>
      </c>
      <c r="AI2783" s="15">
        <f t="shared" ca="1" si="8"/>
        <v>16.345910824287163</v>
      </c>
      <c r="AJ2783" s="15">
        <f t="shared" ca="1" si="9"/>
        <v>16.691963831600052</v>
      </c>
      <c r="AK2783" s="17">
        <f t="shared" ca="1" si="10"/>
        <v>0.11476191627342018</v>
      </c>
      <c r="AL2783" s="17">
        <f t="shared" ca="1" si="11"/>
        <v>0.10127230983076833</v>
      </c>
      <c r="AM2783" s="26">
        <f t="shared" ca="1" si="12"/>
        <v>0</v>
      </c>
      <c r="AN2783" s="26">
        <f t="shared" ca="1" si="13"/>
        <v>1</v>
      </c>
      <c r="AO2783" s="25">
        <f t="shared" si="20"/>
        <v>0</v>
      </c>
      <c r="AP2783" s="26">
        <f t="shared" si="21"/>
        <v>0</v>
      </c>
      <c r="AQ2783" s="25">
        <f t="shared" si="22"/>
        <v>0</v>
      </c>
      <c r="AR2783" s="26">
        <f t="shared" si="23"/>
        <v>0</v>
      </c>
      <c r="AU2783">
        <f t="shared" si="121"/>
        <v>6900.0003300000008</v>
      </c>
      <c r="AY2783">
        <v>276</v>
      </c>
      <c r="AZ2783">
        <v>312.5</v>
      </c>
      <c r="BA2783">
        <f t="shared" si="107"/>
        <v>3125</v>
      </c>
      <c r="BL2783" s="90">
        <v>1.25</v>
      </c>
      <c r="BM2783">
        <f t="shared" si="108"/>
        <v>12.5</v>
      </c>
    </row>
    <row r="2784" spans="1:65" x14ac:dyDescent="0.2">
      <c r="A2784" s="96">
        <v>42110</v>
      </c>
      <c r="B2784" s="101">
        <v>15.125</v>
      </c>
      <c r="C2784" s="102">
        <v>16.475000000000001</v>
      </c>
      <c r="D2784" s="31">
        <f t="shared" si="14"/>
        <v>443.70841698473436</v>
      </c>
      <c r="E2784" s="31">
        <f t="shared" si="15"/>
        <v>17.093593489922206</v>
      </c>
      <c r="F2784" s="31">
        <f t="shared" si="0"/>
        <v>460.80201047465658</v>
      </c>
      <c r="G2784" s="31">
        <f t="shared" si="1"/>
        <v>15.175078668683812</v>
      </c>
      <c r="H2784" s="55">
        <f t="shared" si="2"/>
        <v>8.1942336874051724E-2</v>
      </c>
      <c r="I2784" s="31">
        <v>12.6</v>
      </c>
      <c r="J2784" s="91">
        <f t="shared" si="16"/>
        <v>0.98723012457586878</v>
      </c>
      <c r="K2784" s="72">
        <f t="shared" ca="1" si="83"/>
        <v>85.848641150398649</v>
      </c>
      <c r="L2784" s="31">
        <v>86.080001999999993</v>
      </c>
      <c r="M2784" s="21">
        <f t="shared" ca="1" si="84"/>
        <v>-2.6877421494639884E-3</v>
      </c>
      <c r="N2784" s="72"/>
      <c r="O2784" s="56"/>
      <c r="P2784" s="21"/>
      <c r="Q2784" s="92">
        <f t="shared" si="17"/>
        <v>1.0127698754241312</v>
      </c>
      <c r="R2784" s="5">
        <f t="shared" ca="1" si="109"/>
        <v>41.830052657249311</v>
      </c>
      <c r="S2784" s="31">
        <v>40.770000000000003</v>
      </c>
      <c r="T2784" s="89">
        <f t="shared" ca="1" si="110"/>
        <v>2.6000801011756388E-2</v>
      </c>
      <c r="U2784" s="5">
        <f t="shared" ca="1" si="122"/>
        <v>79.578009901871098</v>
      </c>
      <c r="V2784" s="98">
        <v>80.010000000000005</v>
      </c>
      <c r="W2784" s="87">
        <f t="shared" ca="1" si="123"/>
        <v>-5.399201326445527E-3</v>
      </c>
      <c r="X2784" s="91">
        <f t="shared" si="18"/>
        <v>0.97446024915173746</v>
      </c>
      <c r="Y2784" s="72">
        <f t="shared" ca="1" si="124"/>
        <v>1354.2933878960664</v>
      </c>
      <c r="Z2784" s="90">
        <v>1322.500063</v>
      </c>
      <c r="AA2784" s="89">
        <f t="shared" ca="1" si="125"/>
        <v>2.404032013725995E-2</v>
      </c>
      <c r="AB2784" s="72"/>
      <c r="AC2784" s="90"/>
      <c r="AD2784" s="87"/>
      <c r="AE2784" s="1">
        <f t="shared" ref="AE2784:AE2807" si="168">AE2783-1</f>
        <v>24</v>
      </c>
      <c r="AH2784" s="25" t="str">
        <f t="shared" ca="1" si="7"/>
        <v>-</v>
      </c>
      <c r="AI2784" s="15">
        <f t="shared" ca="1" si="8"/>
        <v>16.245649658538419</v>
      </c>
      <c r="AJ2784" s="15">
        <f t="shared" ca="1" si="9"/>
        <v>16.619636225687401</v>
      </c>
      <c r="AK2784" s="17">
        <f t="shared" ca="1" si="10"/>
        <v>0.10948524048087921</v>
      </c>
      <c r="AL2784" s="17">
        <f t="shared" ca="1" si="11"/>
        <v>0.10034818668198262</v>
      </c>
      <c r="AM2784" s="26">
        <f t="shared" ca="1" si="12"/>
        <v>0</v>
      </c>
      <c r="AN2784" s="26">
        <f t="shared" ca="1" si="13"/>
        <v>1</v>
      </c>
      <c r="AO2784" s="25">
        <f t="shared" si="20"/>
        <v>0</v>
      </c>
      <c r="AP2784" s="26">
        <f t="shared" si="21"/>
        <v>0</v>
      </c>
      <c r="AQ2784" s="25">
        <f t="shared" si="22"/>
        <v>0</v>
      </c>
      <c r="AR2784" s="26">
        <f t="shared" si="23"/>
        <v>0</v>
      </c>
      <c r="AU2784">
        <f t="shared" si="121"/>
        <v>6612.5003149999993</v>
      </c>
      <c r="AY2784">
        <v>264.5</v>
      </c>
      <c r="AZ2784">
        <v>300</v>
      </c>
      <c r="BA2784">
        <f t="shared" si="107"/>
        <v>3000</v>
      </c>
      <c r="BL2784" s="90">
        <v>1.2</v>
      </c>
      <c r="BM2784">
        <f t="shared" si="108"/>
        <v>12</v>
      </c>
    </row>
    <row r="2785" spans="1:65" x14ac:dyDescent="0.2">
      <c r="A2785" s="96">
        <v>42111</v>
      </c>
      <c r="B2785" s="99">
        <v>15.675000000000001</v>
      </c>
      <c r="C2785" s="100">
        <v>16.875</v>
      </c>
      <c r="D2785" s="31">
        <f t="shared" si="14"/>
        <v>425.22056627703711</v>
      </c>
      <c r="E2785" s="31">
        <f t="shared" si="15"/>
        <v>34.066506506852164</v>
      </c>
      <c r="F2785" s="16">
        <f t="shared" si="0"/>
        <v>459.28707278388924</v>
      </c>
      <c r="G2785" s="16">
        <f t="shared" si="1"/>
        <v>15.764007094322158</v>
      </c>
      <c r="H2785" s="17">
        <f t="shared" si="2"/>
        <v>7.1111111111111014E-2</v>
      </c>
      <c r="I2785">
        <v>13.89</v>
      </c>
      <c r="J2785" s="32">
        <f t="shared" si="16"/>
        <v>1.035393721281662</v>
      </c>
      <c r="K2785" s="72">
        <f t="shared" ca="1" si="83"/>
        <v>88.883520276933041</v>
      </c>
      <c r="L2785" s="16">
        <v>89.160004000000001</v>
      </c>
      <c r="M2785" s="21">
        <f t="shared" ca="1" si="84"/>
        <v>-3.1009837445381888E-3</v>
      </c>
      <c r="N2785" s="72"/>
      <c r="O2785" s="56"/>
      <c r="P2785" s="21"/>
      <c r="Q2785" s="33">
        <f t="shared" si="17"/>
        <v>0.96460627871833804</v>
      </c>
      <c r="R2785" s="5">
        <f t="shared" ca="1" si="109"/>
        <v>40.34785052389006</v>
      </c>
      <c r="S2785" s="16">
        <v>39.369999</v>
      </c>
      <c r="T2785" s="75">
        <f t="shared" ca="1" si="110"/>
        <v>2.4837479012637505E-2</v>
      </c>
      <c r="U2785" s="5">
        <f t="shared" ca="1" si="122"/>
        <v>76.758820037819817</v>
      </c>
      <c r="V2785" s="76">
        <v>77.19</v>
      </c>
      <c r="W2785" s="36">
        <f t="shared" ca="1" si="123"/>
        <v>-5.5859562401888987E-3</v>
      </c>
      <c r="X2785" s="32">
        <f t="shared" si="18"/>
        <v>1.0707874425633239</v>
      </c>
      <c r="Y2785" s="72">
        <f t="shared" ca="1" si="124"/>
        <v>1450.0649137138228</v>
      </c>
      <c r="Z2785" s="90">
        <v>1411.2500669999999</v>
      </c>
      <c r="AA2785" s="89">
        <f t="shared" ca="1" si="125"/>
        <v>2.7503875905093452E-2</v>
      </c>
      <c r="AB2785" s="72"/>
      <c r="AC2785" s="90"/>
      <c r="AD2785" s="36"/>
      <c r="AE2785">
        <f t="shared" si="168"/>
        <v>23</v>
      </c>
      <c r="AH2785" s="25" t="str">
        <f t="shared" ca="1" si="7"/>
        <v>-</v>
      </c>
      <c r="AI2785" s="15">
        <f t="shared" ca="1" si="8"/>
        <v>16.20941190112519</v>
      </c>
      <c r="AJ2785" s="15">
        <f t="shared" ca="1" si="9"/>
        <v>16.568148593841599</v>
      </c>
      <c r="AK2785" s="17">
        <f t="shared" ca="1" si="10"/>
        <v>9.9698761575389441E-2</v>
      </c>
      <c r="AL2785" s="17">
        <f t="shared" ca="1" si="11"/>
        <v>9.9605909134725834E-2</v>
      </c>
      <c r="AM2785" s="26">
        <f t="shared" ca="1" si="12"/>
        <v>0</v>
      </c>
      <c r="AN2785" s="26">
        <f t="shared" ca="1" si="13"/>
        <v>1</v>
      </c>
      <c r="AO2785" s="25">
        <f t="shared" si="20"/>
        <v>0</v>
      </c>
      <c r="AP2785" s="26">
        <f t="shared" si="21"/>
        <v>0</v>
      </c>
      <c r="AQ2785" s="25">
        <f t="shared" si="22"/>
        <v>0</v>
      </c>
      <c r="AR2785" s="26">
        <f t="shared" si="23"/>
        <v>0</v>
      </c>
      <c r="AU2785">
        <f t="shared" si="121"/>
        <v>7056.2503349999997</v>
      </c>
      <c r="AY2785">
        <v>282.25</v>
      </c>
      <c r="AZ2785">
        <v>317.5</v>
      </c>
      <c r="BA2785">
        <f t="shared" si="107"/>
        <v>3175</v>
      </c>
      <c r="BL2785" s="90">
        <v>1.27</v>
      </c>
      <c r="BM2785">
        <f t="shared" si="108"/>
        <v>12.7</v>
      </c>
    </row>
    <row r="2786" spans="1:65" x14ac:dyDescent="0.2">
      <c r="A2786" s="96">
        <v>42114</v>
      </c>
      <c r="B2786" s="101">
        <v>15.175000000000001</v>
      </c>
      <c r="C2786" s="102">
        <v>16.574999999999999</v>
      </c>
      <c r="D2786" s="31">
        <f t="shared" si="14"/>
        <v>406.73271556933986</v>
      </c>
      <c r="E2786" s="31">
        <f t="shared" si="15"/>
        <v>51.239665608668737</v>
      </c>
      <c r="F2786" s="31">
        <f t="shared" si="0"/>
        <v>457.97238117800862</v>
      </c>
      <c r="G2786" s="31">
        <f t="shared" si="1"/>
        <v>15.33163724451596</v>
      </c>
      <c r="H2786" s="55">
        <f t="shared" si="2"/>
        <v>8.4464555052790269E-2</v>
      </c>
      <c r="I2786" s="31">
        <v>13.3</v>
      </c>
      <c r="J2786" s="67">
        <f t="shared" si="16"/>
        <v>0.96978838757667085</v>
      </c>
      <c r="K2786" s="72">
        <f t="shared" ca="1" si="83"/>
        <v>86.194691683376021</v>
      </c>
      <c r="L2786" s="31">
        <v>86.160004000000001</v>
      </c>
      <c r="M2786" s="21">
        <f t="shared" ca="1" si="84"/>
        <v>4.0259612077107811E-4</v>
      </c>
      <c r="N2786" s="72"/>
      <c r="O2786" s="56"/>
      <c r="P2786" s="21"/>
      <c r="Q2786" s="69">
        <f t="shared" si="17"/>
        <v>1.0302116124233291</v>
      </c>
      <c r="R2786" s="5">
        <f t="shared" ca="1" si="109"/>
        <v>41.565092526807462</v>
      </c>
      <c r="S2786" s="31">
        <v>40.720001000000003</v>
      </c>
      <c r="T2786" s="89">
        <f t="shared" ca="1" si="110"/>
        <v>2.0753720679119288E-2</v>
      </c>
      <c r="U2786" s="5">
        <f t="shared" ca="1" si="122"/>
        <v>79.075120495174559</v>
      </c>
      <c r="V2786" s="98">
        <v>79.88</v>
      </c>
      <c r="W2786" s="87">
        <f t="shared" ca="1" si="123"/>
        <v>-1.0076107972276368E-2</v>
      </c>
      <c r="X2786" s="67">
        <f t="shared" si="18"/>
        <v>0.93957677515334181</v>
      </c>
      <c r="Y2786" s="72">
        <f t="shared" ca="1" si="124"/>
        <v>1362.357648467982</v>
      </c>
      <c r="Z2786" s="90">
        <v>1318.750063</v>
      </c>
      <c r="AA2786" s="89">
        <f t="shared" ca="1" si="125"/>
        <v>3.3067361808332335E-2</v>
      </c>
      <c r="AB2786" s="72"/>
      <c r="AC2786" s="90"/>
      <c r="AD2786" s="87"/>
      <c r="AE2786" s="1">
        <f t="shared" si="168"/>
        <v>22</v>
      </c>
      <c r="AH2786" s="25" t="str">
        <f t="shared" ca="1" si="7"/>
        <v>-</v>
      </c>
      <c r="AI2786" s="15">
        <f t="shared" ca="1" si="8"/>
        <v>16.149851763439241</v>
      </c>
      <c r="AJ2786" s="15">
        <f t="shared" ca="1" si="9"/>
        <v>16.511156077477111</v>
      </c>
      <c r="AK2786" s="17">
        <f t="shared" ca="1" si="10"/>
        <v>9.2166246844857733E-2</v>
      </c>
      <c r="AL2786" s="17">
        <f t="shared" ca="1" si="11"/>
        <v>0.10015142348891932</v>
      </c>
      <c r="AM2786" s="26">
        <f t="shared" ca="1" si="12"/>
        <v>0</v>
      </c>
      <c r="AN2786" s="26">
        <f t="shared" ca="1" si="13"/>
        <v>0</v>
      </c>
      <c r="AO2786" s="25">
        <f t="shared" si="20"/>
        <v>0</v>
      </c>
      <c r="AP2786" s="26">
        <f t="shared" si="21"/>
        <v>0</v>
      </c>
      <c r="AQ2786" s="25">
        <f t="shared" si="22"/>
        <v>0</v>
      </c>
      <c r="AR2786" s="26">
        <f t="shared" si="23"/>
        <v>0</v>
      </c>
      <c r="AU2786">
        <f t="shared" si="121"/>
        <v>6593.7503149999993</v>
      </c>
      <c r="AY2786">
        <v>263.75</v>
      </c>
      <c r="AZ2786">
        <v>297.49999999999994</v>
      </c>
      <c r="BA2786">
        <f t="shared" si="107"/>
        <v>2974.9999999999995</v>
      </c>
      <c r="BL2786" s="90">
        <v>1.19</v>
      </c>
      <c r="BM2786">
        <f t="shared" si="108"/>
        <v>11.899999999999999</v>
      </c>
    </row>
    <row r="2787" spans="1:65" x14ac:dyDescent="0.2">
      <c r="A2787" s="96">
        <v>42115</v>
      </c>
      <c r="B2787" s="101">
        <v>15.125</v>
      </c>
      <c r="C2787" s="102">
        <v>16.524999999999999</v>
      </c>
      <c r="D2787" s="31">
        <f t="shared" si="14"/>
        <v>388.24486486164261</v>
      </c>
      <c r="E2787" s="31">
        <f t="shared" si="15"/>
        <v>68.165948232457936</v>
      </c>
      <c r="F2787" s="31">
        <f t="shared" si="0"/>
        <v>456.41081309410055</v>
      </c>
      <c r="G2787" s="31">
        <f t="shared" si="1"/>
        <v>15.334093046850677</v>
      </c>
      <c r="H2787" s="55">
        <f t="shared" si="2"/>
        <v>8.4720121028744266E-2</v>
      </c>
      <c r="I2787" s="1">
        <v>13.25</v>
      </c>
      <c r="J2787" s="67">
        <f t="shared" si="16"/>
        <v>0.99674988965240052</v>
      </c>
      <c r="K2787" s="72">
        <f t="shared" ca="1" si="83"/>
        <v>85.911046860001079</v>
      </c>
      <c r="L2787" s="31">
        <v>86.120002999999997</v>
      </c>
      <c r="M2787" s="21">
        <f t="shared" ca="1" si="84"/>
        <v>-2.4263368871331546E-3</v>
      </c>
      <c r="N2787" s="72"/>
      <c r="O2787" s="56"/>
      <c r="P2787" s="21"/>
      <c r="Q2787" s="69">
        <f t="shared" si="17"/>
        <v>1.0032501103475995</v>
      </c>
      <c r="R2787" s="5">
        <f t="shared" ca="1" si="109"/>
        <v>41.698446489320858</v>
      </c>
      <c r="S2787" s="31">
        <v>40.709999000000003</v>
      </c>
      <c r="T2787" s="89">
        <f t="shared" ca="1" si="110"/>
        <v>2.4280214040802474E-2</v>
      </c>
      <c r="U2787" s="5">
        <f t="shared" ca="1" si="122"/>
        <v>79.329407392913481</v>
      </c>
      <c r="V2787" s="98">
        <v>79.81</v>
      </c>
      <c r="W2787" s="87">
        <f t="shared" ca="1" si="123"/>
        <v>-6.0217091478075579E-3</v>
      </c>
      <c r="X2787" s="67">
        <f t="shared" si="18"/>
        <v>0.99349977930480116</v>
      </c>
      <c r="Y2787" s="72">
        <f t="shared" ca="1" si="124"/>
        <v>1353.4129448825727</v>
      </c>
      <c r="Z2787" s="90">
        <v>1318.750063</v>
      </c>
      <c r="AA2787" s="89">
        <f t="shared" ca="1" si="125"/>
        <v>2.6284648513091841E-2</v>
      </c>
      <c r="AB2787" s="72"/>
      <c r="AC2787" s="90"/>
      <c r="AD2787" s="87"/>
      <c r="AE2787" s="1">
        <f t="shared" si="168"/>
        <v>21</v>
      </c>
      <c r="AH2787" s="25" t="str">
        <f t="shared" ca="1" si="7"/>
        <v>-</v>
      </c>
      <c r="AI2787" s="15">
        <f t="shared" ca="1" si="8"/>
        <v>16.102931183998784</v>
      </c>
      <c r="AJ2787" s="15">
        <f t="shared" ca="1" si="9"/>
        <v>16.470186658478038</v>
      </c>
      <c r="AK2787" s="17">
        <f t="shared" ca="1" si="10"/>
        <v>8.8142150893971927E-2</v>
      </c>
      <c r="AL2787" s="17">
        <f t="shared" ca="1" si="11"/>
        <v>0.10015729141992953</v>
      </c>
      <c r="AM2787" s="26">
        <f t="shared" ca="1" si="12"/>
        <v>0</v>
      </c>
      <c r="AN2787" s="26">
        <f t="shared" ca="1" si="13"/>
        <v>0</v>
      </c>
      <c r="AO2787" s="25">
        <f t="shared" si="20"/>
        <v>0</v>
      </c>
      <c r="AP2787" s="26">
        <f t="shared" si="21"/>
        <v>0</v>
      </c>
      <c r="AQ2787" s="25">
        <f t="shared" si="22"/>
        <v>0</v>
      </c>
      <c r="AR2787" s="26">
        <f t="shared" si="23"/>
        <v>0</v>
      </c>
      <c r="AU2787">
        <f t="shared" si="121"/>
        <v>6593.7503149999993</v>
      </c>
      <c r="AY2787">
        <v>263.75</v>
      </c>
      <c r="AZ2787">
        <v>297.49999999999994</v>
      </c>
      <c r="BA2787">
        <f t="shared" si="107"/>
        <v>2974.9999999999995</v>
      </c>
      <c r="BL2787" s="90">
        <v>1.19</v>
      </c>
      <c r="BM2787">
        <f t="shared" si="108"/>
        <v>11.899999999999999</v>
      </c>
    </row>
    <row r="2788" spans="1:65" x14ac:dyDescent="0.2">
      <c r="A2788" s="96">
        <v>42116</v>
      </c>
      <c r="B2788" s="99">
        <v>14.925000000000001</v>
      </c>
      <c r="C2788" s="100">
        <v>16.324999999999999</v>
      </c>
      <c r="D2788" s="31">
        <f t="shared" si="14"/>
        <v>369.75701415394536</v>
      </c>
      <c r="E2788" s="31">
        <f t="shared" si="15"/>
        <v>85.087505990637737</v>
      </c>
      <c r="F2788" s="16">
        <f t="shared" si="0"/>
        <v>454.8445201445831</v>
      </c>
      <c r="G2788" s="16">
        <f t="shared" si="1"/>
        <v>15.186897204673429</v>
      </c>
      <c r="H2788" s="17">
        <f t="shared" si="2"/>
        <v>8.5758039816232645E-2</v>
      </c>
      <c r="I2788">
        <v>12.71</v>
      </c>
      <c r="J2788" s="32">
        <f t="shared" si="16"/>
        <v>0.98700192785201357</v>
      </c>
      <c r="K2788" s="72">
        <f t="shared" ca="1" si="83"/>
        <v>84.790911978095494</v>
      </c>
      <c r="L2788" s="16">
        <v>85.199996999999996</v>
      </c>
      <c r="M2788" s="21">
        <f t="shared" ca="1" si="84"/>
        <v>-4.801467562311092E-3</v>
      </c>
      <c r="N2788" s="72"/>
      <c r="O2788" s="56"/>
      <c r="P2788" s="21"/>
      <c r="Q2788" s="33">
        <f t="shared" si="17"/>
        <v>1.0129980721479865</v>
      </c>
      <c r="R2788" s="5">
        <f t="shared" ca="1" si="109"/>
        <v>42.23868622382669</v>
      </c>
      <c r="S2788" s="16">
        <v>41.16</v>
      </c>
      <c r="T2788" s="75">
        <f t="shared" ca="1" si="110"/>
        <v>2.6207148295109173E-2</v>
      </c>
      <c r="U2788" s="5">
        <f t="shared" ca="1" si="122"/>
        <v>80.357785575865364</v>
      </c>
      <c r="V2788" s="76">
        <v>80.739999999999995</v>
      </c>
      <c r="W2788" s="36">
        <f t="shared" ca="1" si="123"/>
        <v>-4.7338918025096712E-3</v>
      </c>
      <c r="X2788" s="32">
        <f t="shared" si="18"/>
        <v>0.97400385570402703</v>
      </c>
      <c r="Y2788" s="72">
        <f t="shared" ca="1" si="124"/>
        <v>1318.1426698707646</v>
      </c>
      <c r="Z2788" s="90">
        <v>1290.000061</v>
      </c>
      <c r="AA2788" s="89">
        <f t="shared" ca="1" si="125"/>
        <v>2.1815974837201702E-2</v>
      </c>
      <c r="AB2788" s="72"/>
      <c r="AC2788" s="90"/>
      <c r="AD2788" s="36"/>
      <c r="AE2788">
        <f t="shared" si="168"/>
        <v>20</v>
      </c>
      <c r="AH2788" s="25" t="str">
        <f t="shared" ca="1" si="7"/>
        <v>-</v>
      </c>
      <c r="AI2788" s="15">
        <f t="shared" ca="1" si="8"/>
        <v>16.049653336035984</v>
      </c>
      <c r="AJ2788" s="15">
        <f t="shared" ca="1" si="9"/>
        <v>16.422017493991941</v>
      </c>
      <c r="AK2788" s="17">
        <f t="shared" ca="1" si="10"/>
        <v>8.0568490863344014E-2</v>
      </c>
      <c r="AL2788" s="17">
        <f t="shared" ca="1" si="11"/>
        <v>9.976177322499083E-2</v>
      </c>
      <c r="AM2788" s="26">
        <f t="shared" ca="1" si="12"/>
        <v>0</v>
      </c>
      <c r="AN2788" s="26">
        <f t="shared" ca="1" si="13"/>
        <v>0</v>
      </c>
      <c r="AO2788" s="25">
        <f t="shared" si="20"/>
        <v>0</v>
      </c>
      <c r="AP2788" s="26">
        <f t="shared" si="21"/>
        <v>0</v>
      </c>
      <c r="AQ2788" s="25">
        <f t="shared" si="22"/>
        <v>0</v>
      </c>
      <c r="AR2788" s="26">
        <f t="shared" si="23"/>
        <v>0</v>
      </c>
      <c r="AU2788">
        <f t="shared" si="121"/>
        <v>6450.0003049999996</v>
      </c>
      <c r="AY2788">
        <v>258</v>
      </c>
      <c r="AZ2788">
        <v>295</v>
      </c>
      <c r="BA2788">
        <f t="shared" si="107"/>
        <v>2950</v>
      </c>
      <c r="BL2788" s="90">
        <v>1.18</v>
      </c>
      <c r="BM2788">
        <f t="shared" si="108"/>
        <v>11.799999999999999</v>
      </c>
    </row>
    <row r="2789" spans="1:65" x14ac:dyDescent="0.2">
      <c r="A2789" s="96">
        <v>42117</v>
      </c>
      <c r="B2789" s="99">
        <v>14.725</v>
      </c>
      <c r="C2789" s="100">
        <v>16.175000000000001</v>
      </c>
      <c r="D2789" s="31">
        <f t="shared" si="14"/>
        <v>351.26916344624811</v>
      </c>
      <c r="E2789" s="31">
        <f t="shared" si="15"/>
        <v>101.98987486122775</v>
      </c>
      <c r="F2789" s="16">
        <f t="shared" si="0"/>
        <v>453.25903830747586</v>
      </c>
      <c r="G2789" s="16">
        <f t="shared" si="1"/>
        <v>15.051271085737202</v>
      </c>
      <c r="H2789" s="17">
        <f t="shared" si="2"/>
        <v>8.9644513137558057E-2</v>
      </c>
      <c r="I2789">
        <v>12.48</v>
      </c>
      <c r="J2789" s="32">
        <f t="shared" si="16"/>
        <v>0.98761489365080979</v>
      </c>
      <c r="K2789" s="72">
        <f t="shared" ca="1" si="83"/>
        <v>83.737353572507928</v>
      </c>
      <c r="L2789" s="16">
        <v>84.400002000000001</v>
      </c>
      <c r="M2789" s="21">
        <f t="shared" ca="1" si="84"/>
        <v>-7.8512844998756375E-3</v>
      </c>
      <c r="N2789" s="72"/>
      <c r="O2789" s="56"/>
      <c r="P2789" s="21"/>
      <c r="Q2789" s="33">
        <f t="shared" si="17"/>
        <v>1.0123851063491902</v>
      </c>
      <c r="R2789" s="5">
        <f t="shared" ca="1" si="109"/>
        <v>42.760035443709917</v>
      </c>
      <c r="S2789" s="16">
        <v>41.529998999999997</v>
      </c>
      <c r="T2789" s="75">
        <f t="shared" ca="1" si="110"/>
        <v>2.9618022473583989E-2</v>
      </c>
      <c r="U2789" s="5">
        <f t="shared" ca="1" si="122"/>
        <v>81.350240140134332</v>
      </c>
      <c r="V2789" s="76">
        <v>81.510000000000005</v>
      </c>
      <c r="W2789" s="36">
        <f t="shared" ca="1" si="123"/>
        <v>-1.9600031881446827E-3</v>
      </c>
      <c r="X2789" s="32">
        <f t="shared" si="18"/>
        <v>0.97522978730161969</v>
      </c>
      <c r="Y2789" s="72">
        <f t="shared" ca="1" si="124"/>
        <v>1285.4073933194604</v>
      </c>
      <c r="Z2789" s="90">
        <v>1265.0000600000001</v>
      </c>
      <c r="AA2789" s="89">
        <f t="shared" ca="1" si="125"/>
        <v>1.6132278538753861E-2</v>
      </c>
      <c r="AB2789" s="72"/>
      <c r="AC2789" s="90"/>
      <c r="AD2789" s="36"/>
      <c r="AE2789">
        <f t="shared" si="168"/>
        <v>19</v>
      </c>
      <c r="AH2789" s="25" t="str">
        <f t="shared" ca="1" si="7"/>
        <v>-</v>
      </c>
      <c r="AI2789" s="15">
        <f t="shared" ca="1" si="8"/>
        <v>15.994374878100633</v>
      </c>
      <c r="AJ2789" s="15">
        <f t="shared" ca="1" si="9"/>
        <v>16.390202563224676</v>
      </c>
      <c r="AK2789" s="17">
        <f t="shared" ca="1" si="10"/>
        <v>8.2940112836748001E-2</v>
      </c>
      <c r="AL2789" s="17">
        <f t="shared" ca="1" si="11"/>
        <v>9.992977268739256E-2</v>
      </c>
      <c r="AM2789" s="26">
        <f t="shared" ca="1" si="12"/>
        <v>0</v>
      </c>
      <c r="AN2789" s="26">
        <f t="shared" ca="1" si="13"/>
        <v>0</v>
      </c>
      <c r="AO2789" s="25">
        <f t="shared" si="20"/>
        <v>0</v>
      </c>
      <c r="AP2789" s="26">
        <f t="shared" si="21"/>
        <v>0</v>
      </c>
      <c r="AQ2789" s="25">
        <f t="shared" si="22"/>
        <v>0</v>
      </c>
      <c r="AR2789" s="26">
        <f t="shared" si="23"/>
        <v>0</v>
      </c>
      <c r="AU2789">
        <f t="shared" si="121"/>
        <v>6325.0003000000006</v>
      </c>
      <c r="AY2789">
        <v>253</v>
      </c>
      <c r="AZ2789">
        <v>290</v>
      </c>
      <c r="BA2789">
        <f t="shared" si="107"/>
        <v>2900</v>
      </c>
      <c r="BL2789" s="90">
        <v>1.1599999999999999</v>
      </c>
      <c r="BM2789">
        <f t="shared" si="108"/>
        <v>11.6</v>
      </c>
    </row>
    <row r="2790" spans="1:65" x14ac:dyDescent="0.2">
      <c r="A2790" s="96">
        <v>42118</v>
      </c>
      <c r="B2790" s="99">
        <v>14.625</v>
      </c>
      <c r="C2790" s="100">
        <v>16.175000000000001</v>
      </c>
      <c r="D2790" s="31">
        <f t="shared" si="14"/>
        <v>332.78131273855087</v>
      </c>
      <c r="E2790" s="31">
        <f t="shared" si="15"/>
        <v>118.82039119327364</v>
      </c>
      <c r="F2790" s="16">
        <f t="shared" si="0"/>
        <v>451.60170393182449</v>
      </c>
      <c r="G2790" s="16">
        <f t="shared" si="1"/>
        <v>15.03281867018238</v>
      </c>
      <c r="H2790" s="17">
        <f t="shared" si="2"/>
        <v>9.5826893353941345E-2</v>
      </c>
      <c r="I2790">
        <v>12.29</v>
      </c>
      <c r="J2790" s="32">
        <f t="shared" si="16"/>
        <v>0.99512202826187668</v>
      </c>
      <c r="K2790" s="72">
        <f t="shared" ca="1" si="83"/>
        <v>83.325487976681586</v>
      </c>
      <c r="L2790" s="16">
        <v>83.559997999999993</v>
      </c>
      <c r="M2790" s="21">
        <f t="shared" ca="1" si="84"/>
        <v>-2.8064867033434707E-3</v>
      </c>
      <c r="N2790" s="72"/>
      <c r="O2790" s="56"/>
      <c r="P2790" s="21"/>
      <c r="Q2790" s="33">
        <f t="shared" si="17"/>
        <v>1.0048779717381233</v>
      </c>
      <c r="R2790" s="5">
        <f t="shared" ca="1" si="109"/>
        <v>42.966827672025389</v>
      </c>
      <c r="S2790" s="16">
        <v>41.919998</v>
      </c>
      <c r="T2790" s="75">
        <f t="shared" ca="1" si="110"/>
        <v>2.4972083062250836E-2</v>
      </c>
      <c r="U2790" s="5">
        <f t="shared" ca="1" si="122"/>
        <v>81.744265666257448</v>
      </c>
      <c r="V2790" s="76">
        <v>82.31</v>
      </c>
      <c r="W2790" s="36">
        <f t="shared" ca="1" si="123"/>
        <v>-6.8732150861688058E-3</v>
      </c>
      <c r="X2790" s="32">
        <f t="shared" si="18"/>
        <v>0.99024405652375347</v>
      </c>
      <c r="Y2790" s="72">
        <f t="shared" ca="1" si="124"/>
        <v>1272.7832600828967</v>
      </c>
      <c r="Z2790" s="90">
        <v>1241.250059</v>
      </c>
      <c r="AA2790" s="89">
        <f t="shared" ca="1" si="125"/>
        <v>2.54043904000304E-2</v>
      </c>
      <c r="AB2790" s="72"/>
      <c r="AC2790" s="90"/>
      <c r="AD2790" s="36"/>
      <c r="AE2790">
        <f t="shared" si="168"/>
        <v>18</v>
      </c>
      <c r="AH2790" s="25" t="str">
        <f t="shared" ca="1" si="7"/>
        <v>-</v>
      </c>
      <c r="AI2790" s="15">
        <f t="shared" ca="1" si="8"/>
        <v>15.903233167093815</v>
      </c>
      <c r="AJ2790" s="15">
        <f t="shared" ca="1" si="9"/>
        <v>16.348927898715992</v>
      </c>
      <c r="AK2790" s="17">
        <f t="shared" ca="1" si="10"/>
        <v>8.5254205583396261E-2</v>
      </c>
      <c r="AL2790" s="17">
        <f t="shared" ca="1" si="11"/>
        <v>0.10008444149938303</v>
      </c>
      <c r="AM2790" s="26">
        <f t="shared" ca="1" si="12"/>
        <v>0</v>
      </c>
      <c r="AN2790" s="26">
        <f t="shared" ca="1" si="13"/>
        <v>0</v>
      </c>
      <c r="AO2790" s="25">
        <f t="shared" si="20"/>
        <v>0</v>
      </c>
      <c r="AP2790" s="26">
        <f t="shared" si="21"/>
        <v>0</v>
      </c>
      <c r="AQ2790" s="25">
        <f t="shared" si="22"/>
        <v>0</v>
      </c>
      <c r="AR2790" s="26">
        <f t="shared" si="23"/>
        <v>0</v>
      </c>
      <c r="AU2790">
        <f t="shared" si="121"/>
        <v>6206.2502949999998</v>
      </c>
      <c r="AY2790">
        <v>248.25</v>
      </c>
      <c r="AZ2790">
        <v>282.5</v>
      </c>
      <c r="BA2790">
        <f t="shared" si="107"/>
        <v>2825</v>
      </c>
      <c r="BL2790" s="90">
        <v>1.1299999999999999</v>
      </c>
      <c r="BM2790">
        <f t="shared" si="108"/>
        <v>11.299999999999999</v>
      </c>
    </row>
    <row r="2791" spans="1:65" x14ac:dyDescent="0.2">
      <c r="A2791" s="96">
        <v>42121</v>
      </c>
      <c r="B2791" s="99">
        <v>15.125</v>
      </c>
      <c r="C2791" s="100">
        <v>16.475000000000001</v>
      </c>
      <c r="D2791" s="31">
        <f t="shared" si="14"/>
        <v>314.29346203085362</v>
      </c>
      <c r="E2791" s="31">
        <f t="shared" si="15"/>
        <v>135.53660860286081</v>
      </c>
      <c r="F2791" s="16">
        <f t="shared" si="0"/>
        <v>449.8300706337144</v>
      </c>
      <c r="G2791" s="16">
        <f t="shared" si="1"/>
        <v>15.531763428145414</v>
      </c>
      <c r="H2791" s="17">
        <f t="shared" si="2"/>
        <v>8.1942336874051724E-2</v>
      </c>
      <c r="I2791">
        <v>13.12</v>
      </c>
      <c r="J2791" s="32">
        <f t="shared" si="16"/>
        <v>1.0291371609047943</v>
      </c>
      <c r="K2791" s="72">
        <f t="shared" ca="1" si="83"/>
        <v>85.749860134829717</v>
      </c>
      <c r="L2791" s="16">
        <v>85.800003000000004</v>
      </c>
      <c r="M2791" s="21">
        <f t="shared" ca="1" si="84"/>
        <v>-5.8441565754125497E-4</v>
      </c>
      <c r="N2791" s="72"/>
      <c r="O2791" s="56"/>
      <c r="P2791" s="21"/>
      <c r="Q2791" s="33">
        <f t="shared" si="17"/>
        <v>0.97086283909520577</v>
      </c>
      <c r="R2791" s="5">
        <f t="shared" ca="1" si="109"/>
        <v>41.713158512861021</v>
      </c>
      <c r="S2791" s="16">
        <v>40.75</v>
      </c>
      <c r="T2791" s="75">
        <f t="shared" ca="1" si="110"/>
        <v>2.3635791726650826E-2</v>
      </c>
      <c r="U2791" s="5">
        <f t="shared" ca="1" si="122"/>
        <v>79.359752835950374</v>
      </c>
      <c r="V2791" s="76">
        <v>79.92</v>
      </c>
      <c r="W2791" s="36">
        <f t="shared" ca="1" si="123"/>
        <v>-7.0100996502706157E-3</v>
      </c>
      <c r="X2791" s="32">
        <f t="shared" si="18"/>
        <v>1.0582743218095885</v>
      </c>
      <c r="Y2791" s="72">
        <f t="shared" ca="1" si="124"/>
        <v>1346.8651941265834</v>
      </c>
      <c r="Z2791" s="90">
        <v>1315.0000620000001</v>
      </c>
      <c r="AA2791" s="89">
        <f t="shared" ca="1" si="125"/>
        <v>2.4232038497488204E-2</v>
      </c>
      <c r="AB2791" s="72"/>
      <c r="AC2791" s="90"/>
      <c r="AD2791" s="36"/>
      <c r="AE2791">
        <f t="shared" si="168"/>
        <v>17</v>
      </c>
      <c r="AH2791" s="25" t="str">
        <f t="shared" ca="1" si="7"/>
        <v>-</v>
      </c>
      <c r="AI2791" s="15">
        <f t="shared" ca="1" si="8"/>
        <v>15.839130466384931</v>
      </c>
      <c r="AJ2791" s="15">
        <f t="shared" ca="1" si="9"/>
        <v>16.326706150583764</v>
      </c>
      <c r="AK2791" s="17">
        <f t="shared" ca="1" si="10"/>
        <v>8.7059409877219718E-2</v>
      </c>
      <c r="AL2791" s="17">
        <f t="shared" ca="1" si="11"/>
        <v>9.858924241810281E-2</v>
      </c>
      <c r="AM2791" s="26">
        <f t="shared" ca="1" si="12"/>
        <v>0</v>
      </c>
      <c r="AN2791" s="26">
        <f t="shared" ca="1" si="13"/>
        <v>0</v>
      </c>
      <c r="AO2791" s="25">
        <f t="shared" si="20"/>
        <v>0</v>
      </c>
      <c r="AP2791" s="26">
        <f t="shared" si="21"/>
        <v>0</v>
      </c>
      <c r="AQ2791" s="25">
        <f t="shared" si="22"/>
        <v>0</v>
      </c>
      <c r="AR2791" s="26">
        <f t="shared" si="23"/>
        <v>0</v>
      </c>
      <c r="AU2791">
        <f t="shared" si="121"/>
        <v>6575.0003100000004</v>
      </c>
      <c r="AY2791">
        <v>263</v>
      </c>
      <c r="AZ2791">
        <v>300</v>
      </c>
      <c r="BA2791">
        <f t="shared" si="107"/>
        <v>3000</v>
      </c>
      <c r="BL2791" s="90">
        <v>1.2</v>
      </c>
      <c r="BM2791">
        <f t="shared" si="108"/>
        <v>12</v>
      </c>
    </row>
    <row r="2792" spans="1:65" x14ac:dyDescent="0.2">
      <c r="A2792" s="96">
        <v>42122</v>
      </c>
      <c r="B2792" s="99">
        <v>14.475</v>
      </c>
      <c r="C2792" s="100">
        <v>15.975</v>
      </c>
      <c r="D2792" s="31">
        <f t="shared" si="14"/>
        <v>295.80561132315637</v>
      </c>
      <c r="E2792" s="31">
        <f t="shared" si="15"/>
        <v>152.50952161979077</v>
      </c>
      <c r="F2792" s="16">
        <f t="shared" si="0"/>
        <v>448.31513294294712</v>
      </c>
      <c r="G2792" s="16">
        <f t="shared" si="1"/>
        <v>14.985275620026412</v>
      </c>
      <c r="H2792" s="17">
        <f t="shared" si="2"/>
        <v>9.3896713615023497E-2</v>
      </c>
      <c r="I2792">
        <v>12.41</v>
      </c>
      <c r="J2792" s="32">
        <f t="shared" si="16"/>
        <v>0.96156552207284895</v>
      </c>
      <c r="K2792" s="72">
        <f t="shared" ca="1" si="83"/>
        <v>82.450747539415644</v>
      </c>
      <c r="L2792" s="16">
        <v>83.080001999999993</v>
      </c>
      <c r="M2792" s="21">
        <f t="shared" ca="1" si="84"/>
        <v>-7.5740785440080866E-3</v>
      </c>
      <c r="N2792" s="72"/>
      <c r="O2792" s="56"/>
      <c r="P2792" s="21"/>
      <c r="Q2792" s="33">
        <f t="shared" si="17"/>
        <v>1.038434477927151</v>
      </c>
      <c r="R2792" s="5">
        <f t="shared" ca="1" si="109"/>
        <v>43.314577479492094</v>
      </c>
      <c r="S2792" s="16">
        <v>42.16</v>
      </c>
      <c r="T2792" s="75">
        <f t="shared" ca="1" si="110"/>
        <v>2.7385613839945384E-2</v>
      </c>
      <c r="U2792" s="5">
        <f t="shared" ca="1" si="122"/>
        <v>82.407082165870889</v>
      </c>
      <c r="V2792" s="76">
        <v>82.67</v>
      </c>
      <c r="W2792" s="36">
        <f t="shared" ca="1" si="123"/>
        <v>-3.1803294318266881E-3</v>
      </c>
      <c r="X2792" s="32">
        <f t="shared" si="18"/>
        <v>0.92313104414569791</v>
      </c>
      <c r="Y2792" s="72">
        <f t="shared" ca="1" si="124"/>
        <v>1243.2512453364293</v>
      </c>
      <c r="Z2792" s="90">
        <v>1218.7500580000001</v>
      </c>
      <c r="AA2792" s="89">
        <f t="shared" ca="1" si="125"/>
        <v>2.0103537370604344E-2</v>
      </c>
      <c r="AB2792" s="72"/>
      <c r="AC2792" s="90"/>
      <c r="AD2792" s="36"/>
      <c r="AE2792">
        <f t="shared" si="168"/>
        <v>16</v>
      </c>
      <c r="AH2792" s="25" t="str">
        <f t="shared" ca="1" si="7"/>
        <v>-</v>
      </c>
      <c r="AI2792" s="15">
        <f t="shared" ca="1" si="8"/>
        <v>15.755112652852265</v>
      </c>
      <c r="AJ2792" s="15">
        <f t="shared" ca="1" si="9"/>
        <v>16.293514307821074</v>
      </c>
      <c r="AK2792" s="17">
        <f t="shared" ca="1" si="10"/>
        <v>8.8631436304258585E-2</v>
      </c>
      <c r="AL2792" s="17">
        <f t="shared" ca="1" si="11"/>
        <v>9.7705962201523541E-2</v>
      </c>
      <c r="AM2792" s="26">
        <f t="shared" ca="1" si="12"/>
        <v>0</v>
      </c>
      <c r="AN2792" s="26">
        <f t="shared" ca="1" si="13"/>
        <v>0</v>
      </c>
      <c r="AO2792" s="25">
        <f t="shared" si="20"/>
        <v>0</v>
      </c>
      <c r="AP2792" s="26">
        <f t="shared" si="21"/>
        <v>0</v>
      </c>
      <c r="AQ2792" s="25">
        <f t="shared" si="22"/>
        <v>0</v>
      </c>
      <c r="AR2792" s="26">
        <f t="shared" si="23"/>
        <v>0</v>
      </c>
      <c r="AU2792">
        <f t="shared" si="121"/>
        <v>6093.7502899999999</v>
      </c>
      <c r="AY2792">
        <v>243.75</v>
      </c>
      <c r="AZ2792">
        <v>280</v>
      </c>
      <c r="BA2792">
        <f t="shared" si="107"/>
        <v>2800</v>
      </c>
      <c r="BL2792" s="90">
        <v>1.1200000000000001</v>
      </c>
      <c r="BM2792">
        <f t="shared" si="108"/>
        <v>11.200000000000001</v>
      </c>
    </row>
    <row r="2793" spans="1:65" x14ac:dyDescent="0.2">
      <c r="A2793" s="96">
        <v>42123</v>
      </c>
      <c r="B2793" s="101">
        <v>15.074999999999999</v>
      </c>
      <c r="C2793" s="102">
        <v>16.475000000000001</v>
      </c>
      <c r="D2793" s="31">
        <f t="shared" si="14"/>
        <v>277.31776061545912</v>
      </c>
      <c r="E2793" s="31">
        <f t="shared" si="15"/>
        <v>169.26142390423007</v>
      </c>
      <c r="F2793" s="31">
        <f t="shared" si="0"/>
        <v>446.57918451968919</v>
      </c>
      <c r="G2793" s="31">
        <f t="shared" si="1"/>
        <v>15.605624806708775</v>
      </c>
      <c r="H2793" s="55">
        <f t="shared" si="2"/>
        <v>8.4977238239757336E-2</v>
      </c>
      <c r="I2793" s="1">
        <v>13.39</v>
      </c>
      <c r="J2793" s="67">
        <f t="shared" si="16"/>
        <v>1.0373647911049808</v>
      </c>
      <c r="K2793" s="72">
        <f t="shared" ca="1" si="83"/>
        <v>85.528015549704406</v>
      </c>
      <c r="L2793" s="31">
        <v>84.959998999999996</v>
      </c>
      <c r="M2793" s="21">
        <f t="shared" ca="1" si="84"/>
        <v>6.6856939311452923E-3</v>
      </c>
      <c r="N2793" s="72"/>
      <c r="O2793" s="56"/>
      <c r="P2793" s="21"/>
      <c r="Q2793" s="69">
        <f t="shared" si="17"/>
        <v>0.9626352088950193</v>
      </c>
      <c r="R2793" s="5">
        <f t="shared" ca="1" si="109"/>
        <v>41.694400333927994</v>
      </c>
      <c r="S2793" s="31">
        <v>41.02</v>
      </c>
      <c r="T2793" s="89">
        <f t="shared" ca="1" si="110"/>
        <v>1.6440768745197253E-2</v>
      </c>
      <c r="U2793" s="5">
        <f t="shared" ca="1" si="122"/>
        <v>79.325242928129157</v>
      </c>
      <c r="V2793" s="90">
        <v>80.400000000000006</v>
      </c>
      <c r="W2793" s="87">
        <f t="shared" ca="1" si="123"/>
        <v>-1.3367625272025481E-2</v>
      </c>
      <c r="X2793" s="67">
        <f t="shared" si="18"/>
        <v>1.0747295822099614</v>
      </c>
      <c r="Y2793" s="72">
        <f t="shared" ca="1" si="124"/>
        <v>1336.070954683634</v>
      </c>
      <c r="Z2793" s="90">
        <v>1282.500061</v>
      </c>
      <c r="AA2793" s="89">
        <f t="shared" ca="1" si="125"/>
        <v>4.1770675349413526E-2</v>
      </c>
      <c r="AB2793" s="72"/>
      <c r="AC2793" s="90"/>
      <c r="AD2793" s="87"/>
      <c r="AE2793" s="1">
        <f t="shared" si="168"/>
        <v>15</v>
      </c>
      <c r="AH2793" s="25" t="str">
        <f t="shared" ca="1" si="7"/>
        <v>-</v>
      </c>
      <c r="AI2793" s="15">
        <f t="shared" ca="1" si="8"/>
        <v>15.716479031069875</v>
      </c>
      <c r="AJ2793" s="15">
        <f t="shared" ca="1" si="9"/>
        <v>16.284885984646621</v>
      </c>
      <c r="AK2793" s="17">
        <f t="shared" ca="1" si="10"/>
        <v>8.8674289172760767E-2</v>
      </c>
      <c r="AL2793" s="17">
        <f t="shared" ca="1" si="11"/>
        <v>9.6428459796486427E-2</v>
      </c>
      <c r="AM2793" s="26">
        <f t="shared" ca="1" si="12"/>
        <v>0</v>
      </c>
      <c r="AN2793" s="26">
        <f t="shared" ca="1" si="13"/>
        <v>0</v>
      </c>
      <c r="AO2793" s="25">
        <f t="shared" si="20"/>
        <v>0</v>
      </c>
      <c r="AP2793" s="26">
        <f t="shared" si="21"/>
        <v>0</v>
      </c>
      <c r="AQ2793" s="25">
        <f t="shared" si="22"/>
        <v>0</v>
      </c>
      <c r="AR2793" s="26">
        <f t="shared" si="23"/>
        <v>0</v>
      </c>
      <c r="AU2793">
        <f t="shared" si="121"/>
        <v>6412.5003049999996</v>
      </c>
      <c r="AY2793">
        <v>256.5</v>
      </c>
      <c r="AZ2793">
        <v>295</v>
      </c>
      <c r="BA2793">
        <f t="shared" si="107"/>
        <v>2950</v>
      </c>
      <c r="BL2793" s="90">
        <v>1.18</v>
      </c>
      <c r="BM2793">
        <f t="shared" si="108"/>
        <v>11.799999999999999</v>
      </c>
    </row>
    <row r="2794" spans="1:65" x14ac:dyDescent="0.2">
      <c r="A2794" s="96">
        <v>42124</v>
      </c>
      <c r="B2794" s="101">
        <v>15.525</v>
      </c>
      <c r="C2794" s="102">
        <v>16.625</v>
      </c>
      <c r="D2794" s="31">
        <f t="shared" si="14"/>
        <v>258.82990990776187</v>
      </c>
      <c r="E2794" s="31">
        <f t="shared" si="15"/>
        <v>186.17822811779828</v>
      </c>
      <c r="F2794" s="31">
        <f t="shared" si="0"/>
        <v>445.00813802556013</v>
      </c>
      <c r="G2794" s="31">
        <f t="shared" si="1"/>
        <v>15.985207428651149</v>
      </c>
      <c r="H2794" s="55">
        <f t="shared" si="2"/>
        <v>6.6165413533834538E-2</v>
      </c>
      <c r="I2794" s="1">
        <v>14.55</v>
      </c>
      <c r="J2794" s="67">
        <f t="shared" si="16"/>
        <v>1.0207199230451161</v>
      </c>
      <c r="K2794" s="72">
        <f t="shared" ca="1" si="83"/>
        <v>87.296590397932476</v>
      </c>
      <c r="L2794" s="31">
        <v>87.360000999999997</v>
      </c>
      <c r="M2794" s="21">
        <f t="shared" ca="1" si="84"/>
        <v>-7.2585395308684202E-4</v>
      </c>
      <c r="N2794" s="72"/>
      <c r="O2794" s="56"/>
      <c r="P2794" s="21"/>
      <c r="Q2794" s="69">
        <f t="shared" si="17"/>
        <v>0.97928007695488384</v>
      </c>
      <c r="R2794" s="5">
        <f t="shared" ca="1" si="109"/>
        <v>40.828794622852108</v>
      </c>
      <c r="S2794" s="31">
        <v>39.919998</v>
      </c>
      <c r="T2794" s="89">
        <f t="shared" ca="1" si="110"/>
        <v>2.2765447604784658E-2</v>
      </c>
      <c r="U2794" s="5">
        <f t="shared" ca="1" si="122"/>
        <v>77.67897053485855</v>
      </c>
      <c r="V2794" s="98">
        <v>78.180000000000007</v>
      </c>
      <c r="W2794" s="87">
        <f t="shared" ca="1" si="123"/>
        <v>-6.4086654533315017E-3</v>
      </c>
      <c r="X2794" s="67">
        <f t="shared" si="18"/>
        <v>1.0414398460902323</v>
      </c>
      <c r="Y2794" s="72">
        <f t="shared" ca="1" si="124"/>
        <v>1391.3459545523694</v>
      </c>
      <c r="Z2794" s="90">
        <v>1352.5000640000001</v>
      </c>
      <c r="AA2794" s="89">
        <f t="shared" ca="1" si="125"/>
        <v>2.8721544335815558E-2</v>
      </c>
      <c r="AB2794" s="72"/>
      <c r="AC2794" s="90"/>
      <c r="AD2794" s="87"/>
      <c r="AE2794" s="1">
        <f t="shared" si="168"/>
        <v>14</v>
      </c>
      <c r="AH2794" s="25" t="str">
        <f t="shared" ca="1" si="7"/>
        <v>-</v>
      </c>
      <c r="AI2794" s="15">
        <f t="shared" ca="1" si="8"/>
        <v>15.669251048511331</v>
      </c>
      <c r="AJ2794" s="15">
        <f t="shared" ca="1" si="9"/>
        <v>16.273645646114655</v>
      </c>
      <c r="AK2794" s="17">
        <f t="shared" ca="1" si="10"/>
        <v>8.5408851459027754E-2</v>
      </c>
      <c r="AL2794" s="17">
        <f t="shared" ca="1" si="11"/>
        <v>9.3463648665519983E-2</v>
      </c>
      <c r="AM2794" s="26">
        <f t="shared" ca="1" si="12"/>
        <v>0</v>
      </c>
      <c r="AN2794" s="26">
        <f t="shared" ca="1" si="13"/>
        <v>0</v>
      </c>
      <c r="AO2794" s="25">
        <f t="shared" si="20"/>
        <v>0</v>
      </c>
      <c r="AP2794" s="26">
        <f t="shared" si="21"/>
        <v>0</v>
      </c>
      <c r="AQ2794" s="25">
        <f t="shared" si="22"/>
        <v>0</v>
      </c>
      <c r="AR2794" s="26">
        <f t="shared" si="23"/>
        <v>0</v>
      </c>
      <c r="AU2794">
        <f t="shared" si="121"/>
        <v>6762.5003200000001</v>
      </c>
      <c r="AY2794">
        <v>270.5</v>
      </c>
      <c r="AZ2794">
        <v>305</v>
      </c>
      <c r="BA2794">
        <f t="shared" si="107"/>
        <v>3050</v>
      </c>
      <c r="BL2794" s="90">
        <v>1.22</v>
      </c>
      <c r="BM2794">
        <f t="shared" si="108"/>
        <v>12.2</v>
      </c>
    </row>
    <row r="2795" spans="1:65" x14ac:dyDescent="0.2">
      <c r="A2795" s="96">
        <v>42125</v>
      </c>
      <c r="B2795" s="101">
        <v>14.475</v>
      </c>
      <c r="C2795" s="102">
        <v>15.975</v>
      </c>
      <c r="D2795" s="31">
        <f t="shared" si="14"/>
        <v>240.3420592000646</v>
      </c>
      <c r="E2795" s="31">
        <f t="shared" si="15"/>
        <v>203.44282253806898</v>
      </c>
      <c r="F2795" s="31">
        <f t="shared" si="0"/>
        <v>443.78488173813355</v>
      </c>
      <c r="G2795" s="31">
        <f t="shared" si="1"/>
        <v>15.162639994881967</v>
      </c>
      <c r="H2795" s="55">
        <f t="shared" si="2"/>
        <v>9.3896713615023497E-2</v>
      </c>
      <c r="I2795" s="31">
        <v>12.7</v>
      </c>
      <c r="J2795" s="91">
        <f t="shared" si="16"/>
        <v>0.94593457026148531</v>
      </c>
      <c r="K2795" s="72">
        <f t="shared" ca="1" si="83"/>
        <v>82.573496230133316</v>
      </c>
      <c r="L2795" s="31">
        <v>83.239998</v>
      </c>
      <c r="M2795" s="21">
        <f t="shared" ca="1" si="84"/>
        <v>-8.0069892585375169E-3</v>
      </c>
      <c r="N2795" s="72"/>
      <c r="O2795" s="56"/>
      <c r="P2795" s="21"/>
      <c r="Q2795" s="69">
        <f t="shared" si="17"/>
        <v>1.0540654297385148</v>
      </c>
      <c r="R2795" s="5">
        <f t="shared" ca="1" si="109"/>
        <v>43.034428117479102</v>
      </c>
      <c r="S2795" s="31">
        <v>41.82</v>
      </c>
      <c r="T2795" s="89">
        <f t="shared" ca="1" si="110"/>
        <v>2.903940979146585E-2</v>
      </c>
      <c r="U2795" s="5">
        <f t="shared" ca="1" si="122"/>
        <v>81.87591430509859</v>
      </c>
      <c r="V2795" s="98">
        <v>81.96</v>
      </c>
      <c r="W2795" s="87">
        <f t="shared" ca="1" si="123"/>
        <v>-1.0259357601440208E-3</v>
      </c>
      <c r="X2795" s="67">
        <f t="shared" si="18"/>
        <v>0.8918691405229705</v>
      </c>
      <c r="Y2795" s="72">
        <f t="shared" ca="1" si="124"/>
        <v>1240.8168532411003</v>
      </c>
      <c r="Z2795" s="90">
        <v>1221.2500580000001</v>
      </c>
      <c r="AA2795" s="89">
        <f t="shared" ca="1" si="125"/>
        <v>1.6021940071097363E-2</v>
      </c>
      <c r="AB2795" s="72"/>
      <c r="AC2795" s="90"/>
      <c r="AD2795" s="87"/>
      <c r="AE2795" s="1">
        <f t="shared" si="168"/>
        <v>13</v>
      </c>
      <c r="AH2795" s="25" t="str">
        <f t="shared" ca="1" si="7"/>
        <v>-</v>
      </c>
      <c r="AI2795" s="15">
        <f t="shared" ca="1" si="8"/>
        <v>15.588487573365223</v>
      </c>
      <c r="AJ2795" s="15">
        <f t="shared" ca="1" si="9"/>
        <v>16.241115699245519</v>
      </c>
      <c r="AK2795" s="17">
        <f t="shared" ca="1" si="10"/>
        <v>8.6117551538605328E-2</v>
      </c>
      <c r="AL2795" s="17">
        <f t="shared" ca="1" si="11"/>
        <v>9.1217819232455866E-2</v>
      </c>
      <c r="AM2795" s="26">
        <f t="shared" ca="1" si="12"/>
        <v>0</v>
      </c>
      <c r="AN2795" s="26">
        <f t="shared" ca="1" si="13"/>
        <v>0</v>
      </c>
      <c r="AO2795" s="25">
        <f t="shared" si="20"/>
        <v>0</v>
      </c>
      <c r="AP2795" s="26">
        <f t="shared" si="21"/>
        <v>0</v>
      </c>
      <c r="AQ2795" s="25">
        <f t="shared" si="22"/>
        <v>0</v>
      </c>
      <c r="AR2795" s="26">
        <f t="shared" si="23"/>
        <v>0</v>
      </c>
      <c r="AU2795">
        <f t="shared" si="121"/>
        <v>6106.2502899999999</v>
      </c>
      <c r="AY2795">
        <v>244.25</v>
      </c>
      <c r="AZ2795">
        <v>282.5</v>
      </c>
      <c r="BA2795">
        <f t="shared" si="107"/>
        <v>2825</v>
      </c>
      <c r="BL2795" s="90">
        <v>1.1299999999999999</v>
      </c>
      <c r="BM2795">
        <f t="shared" si="108"/>
        <v>11.299999999999999</v>
      </c>
    </row>
    <row r="2796" spans="1:65" x14ac:dyDescent="0.2">
      <c r="A2796" s="96">
        <v>42128</v>
      </c>
      <c r="B2796" s="99">
        <v>14.475</v>
      </c>
      <c r="C2796" s="100">
        <v>15.975</v>
      </c>
      <c r="D2796" s="31">
        <f t="shared" si="14"/>
        <v>221.85420849236732</v>
      </c>
      <c r="E2796" s="31">
        <f t="shared" si="15"/>
        <v>220.19472482250831</v>
      </c>
      <c r="F2796" s="16">
        <f t="shared" si="0"/>
        <v>442.04893331487563</v>
      </c>
      <c r="G2796" s="16">
        <f t="shared" si="1"/>
        <v>15.22218444575115</v>
      </c>
      <c r="H2796" s="17">
        <f t="shared" si="2"/>
        <v>9.3896713615023497E-2</v>
      </c>
      <c r="I2796">
        <v>12.85</v>
      </c>
      <c r="J2796" s="91">
        <f t="shared" si="16"/>
        <v>1</v>
      </c>
      <c r="K2796" s="72">
        <f t="shared" ca="1" si="83"/>
        <v>82.570129874150652</v>
      </c>
      <c r="L2796" s="16">
        <v>83.279999000000004</v>
      </c>
      <c r="M2796" s="21">
        <f t="shared" ca="1" si="84"/>
        <v>-8.5238848988140794E-3</v>
      </c>
      <c r="N2796" s="72"/>
      <c r="O2796" s="56"/>
      <c r="P2796" s="21"/>
      <c r="Q2796" s="33">
        <f t="shared" si="17"/>
        <v>1</v>
      </c>
      <c r="R2796" s="5">
        <f t="shared" ca="1" si="109"/>
        <v>43.032635359803074</v>
      </c>
      <c r="S2796" s="16">
        <v>41.689999</v>
      </c>
      <c r="T2796" s="75">
        <f t="shared" ca="1" si="110"/>
        <v>3.2205238474653675E-2</v>
      </c>
      <c r="U2796" s="5">
        <f t="shared" ca="1" si="122"/>
        <v>81.873111247693245</v>
      </c>
      <c r="V2796" s="76">
        <v>81.87</v>
      </c>
      <c r="W2796" s="36">
        <f t="shared" ca="1" si="123"/>
        <v>3.8002292576531951E-5</v>
      </c>
      <c r="X2796" s="32">
        <f t="shared" si="18"/>
        <v>1</v>
      </c>
      <c r="Y2796" s="72">
        <f t="shared" ca="1" si="124"/>
        <v>1240.7351912002548</v>
      </c>
      <c r="Z2796" s="90">
        <v>1226.2500580000001</v>
      </c>
      <c r="AA2796" s="89">
        <f t="shared" ca="1" si="125"/>
        <v>1.1812544354843751E-2</v>
      </c>
      <c r="AB2796" s="72"/>
      <c r="AC2796" s="90"/>
      <c r="AD2796" s="36"/>
      <c r="AE2796">
        <f t="shared" si="168"/>
        <v>12</v>
      </c>
      <c r="AH2796" s="25" t="str">
        <f t="shared" ca="1" si="7"/>
        <v>-</v>
      </c>
      <c r="AI2796" s="15">
        <f t="shared" ca="1" si="8"/>
        <v>15.520152310632701</v>
      </c>
      <c r="AJ2796" s="15">
        <f t="shared" ca="1" si="9"/>
        <v>16.215915438628421</v>
      </c>
      <c r="AK2796" s="17">
        <f t="shared" ca="1" si="10"/>
        <v>8.5795854915452344E-2</v>
      </c>
      <c r="AL2796" s="17">
        <f t="shared" ca="1" si="11"/>
        <v>8.8982636118646055E-2</v>
      </c>
      <c r="AM2796" s="26">
        <f t="shared" ca="1" si="12"/>
        <v>0</v>
      </c>
      <c r="AN2796" s="26">
        <f t="shared" ca="1" si="13"/>
        <v>0</v>
      </c>
      <c r="AO2796" s="25">
        <f t="shared" si="20"/>
        <v>0</v>
      </c>
      <c r="AP2796" s="26">
        <f t="shared" si="21"/>
        <v>0</v>
      </c>
      <c r="AQ2796" s="25">
        <f t="shared" si="22"/>
        <v>0</v>
      </c>
      <c r="AR2796" s="26">
        <f t="shared" si="23"/>
        <v>0</v>
      </c>
      <c r="AU2796">
        <f t="shared" si="121"/>
        <v>6131.2502899999999</v>
      </c>
      <c r="AY2796">
        <v>245.25</v>
      </c>
      <c r="AZ2796">
        <v>282.5</v>
      </c>
      <c r="BA2796">
        <f t="shared" si="107"/>
        <v>2825</v>
      </c>
      <c r="BL2796" s="90">
        <v>1.1299999999999999</v>
      </c>
      <c r="BM2796">
        <f t="shared" si="108"/>
        <v>11.299999999999999</v>
      </c>
    </row>
    <row r="2797" spans="1:65" x14ac:dyDescent="0.2">
      <c r="A2797" s="96">
        <v>42129</v>
      </c>
      <c r="B2797" s="101">
        <v>15.225</v>
      </c>
      <c r="C2797" s="102">
        <v>16.524999999999999</v>
      </c>
      <c r="D2797" s="31">
        <f t="shared" si="14"/>
        <v>203.36635778467004</v>
      </c>
      <c r="E2797" s="31">
        <f t="shared" si="15"/>
        <v>236.94662710694763</v>
      </c>
      <c r="F2797" s="31">
        <f t="shared" si="0"/>
        <v>440.3129848916177</v>
      </c>
      <c r="G2797" s="31">
        <f t="shared" si="1"/>
        <v>15.924571954060934</v>
      </c>
      <c r="H2797" s="55">
        <f t="shared" si="2"/>
        <v>7.8668683812405438E-2</v>
      </c>
      <c r="I2797" s="1">
        <v>14.31</v>
      </c>
      <c r="J2797" s="91">
        <f t="shared" si="16"/>
        <v>1.042034105850272</v>
      </c>
      <c r="K2797" s="72">
        <f t="shared" ca="1" si="83"/>
        <v>86.037383738613372</v>
      </c>
      <c r="L2797" s="31">
        <v>85.879997000000003</v>
      </c>
      <c r="M2797" s="21">
        <f t="shared" ca="1" si="84"/>
        <v>1.8326355858322688E-3</v>
      </c>
      <c r="N2797" s="72"/>
      <c r="O2797" s="56"/>
      <c r="P2797" s="21"/>
      <c r="Q2797" s="69">
        <f t="shared" si="17"/>
        <v>0.95796589414972799</v>
      </c>
      <c r="R2797" s="5">
        <f t="shared" ca="1" si="109"/>
        <v>41.222079680907498</v>
      </c>
      <c r="S2797" s="31">
        <v>40.340000000000003</v>
      </c>
      <c r="T2797" s="89">
        <f t="shared" ca="1" si="110"/>
        <v>2.186612991838113E-2</v>
      </c>
      <c r="U2797" s="5">
        <f t="shared" ca="1" si="122"/>
        <v>78.428963081753082</v>
      </c>
      <c r="V2797" s="98">
        <v>79.05</v>
      </c>
      <c r="W2797" s="87">
        <f t="shared" ca="1" si="123"/>
        <v>-7.8562545002772311E-3</v>
      </c>
      <c r="X2797" s="67">
        <f t="shared" si="18"/>
        <v>1.084068211700544</v>
      </c>
      <c r="Y2797" s="72">
        <f t="shared" ca="1" si="124"/>
        <v>1344.9530585220632</v>
      </c>
      <c r="Z2797" s="90">
        <v>1306.2500620000001</v>
      </c>
      <c r="AA2797" s="89">
        <f t="shared" ca="1" si="125"/>
        <v>2.9629086840237125E-2</v>
      </c>
      <c r="AB2797" s="72"/>
      <c r="AC2797" s="90"/>
      <c r="AD2797" s="87"/>
      <c r="AE2797" s="1">
        <f t="shared" si="168"/>
        <v>11</v>
      </c>
      <c r="AH2797" s="25" t="str">
        <f t="shared" ca="1" si="7"/>
        <v>-</v>
      </c>
      <c r="AI2797" s="15">
        <f t="shared" ca="1" si="8"/>
        <v>15.497263522287954</v>
      </c>
      <c r="AJ2797" s="15">
        <f t="shared" ca="1" si="9"/>
        <v>16.186605880459894</v>
      </c>
      <c r="AK2797" s="17">
        <f t="shared" ca="1" si="10"/>
        <v>8.5250246071844629E-2</v>
      </c>
      <c r="AL2797" s="17">
        <f t="shared" ca="1" si="11"/>
        <v>8.7095385311042689E-2</v>
      </c>
      <c r="AM2797" s="26">
        <f t="shared" ca="1" si="12"/>
        <v>0</v>
      </c>
      <c r="AN2797" s="26">
        <f t="shared" ca="1" si="13"/>
        <v>0</v>
      </c>
      <c r="AO2797" s="25">
        <f t="shared" si="20"/>
        <v>0</v>
      </c>
      <c r="AP2797" s="26">
        <f t="shared" si="21"/>
        <v>0</v>
      </c>
      <c r="AQ2797" s="25">
        <f t="shared" si="22"/>
        <v>0</v>
      </c>
      <c r="AR2797" s="26">
        <f t="shared" si="23"/>
        <v>0</v>
      </c>
      <c r="AU2797">
        <f t="shared" si="121"/>
        <v>6531.2503100000004</v>
      </c>
      <c r="AY2797">
        <v>261.25</v>
      </c>
      <c r="AZ2797">
        <v>295</v>
      </c>
      <c r="BA2797">
        <f t="shared" si="107"/>
        <v>2950</v>
      </c>
      <c r="BL2797" s="90">
        <v>1.18</v>
      </c>
      <c r="BM2797">
        <f t="shared" si="108"/>
        <v>11.799999999999999</v>
      </c>
    </row>
    <row r="2798" spans="1:65" x14ac:dyDescent="0.2">
      <c r="A2798" s="96">
        <v>42130</v>
      </c>
      <c r="B2798" s="101">
        <v>15.675000000000001</v>
      </c>
      <c r="C2798" s="102">
        <v>16.675000000000001</v>
      </c>
      <c r="D2798" s="31">
        <f t="shared" si="14"/>
        <v>184.87850707697277</v>
      </c>
      <c r="E2798" s="31">
        <f t="shared" si="15"/>
        <v>253.98006293295012</v>
      </c>
      <c r="F2798" s="31">
        <f t="shared" si="0"/>
        <v>438.85857000992291</v>
      </c>
      <c r="G2798" s="31">
        <f t="shared" si="1"/>
        <v>16.253728730140114</v>
      </c>
      <c r="H2798" s="55">
        <f t="shared" si="2"/>
        <v>5.9970014992503762E-2</v>
      </c>
      <c r="I2798" s="1">
        <v>15.15</v>
      </c>
      <c r="J2798" s="91">
        <f t="shared" si="16"/>
        <v>1.0172983271201219</v>
      </c>
      <c r="K2798" s="72">
        <f t="shared" ca="1" si="83"/>
        <v>87.522118300224562</v>
      </c>
      <c r="L2798" s="31">
        <v>87.440002000000007</v>
      </c>
      <c r="M2798" s="21">
        <f t="shared" ca="1" si="84"/>
        <v>9.3911594632117585E-4</v>
      </c>
      <c r="N2798" s="72"/>
      <c r="O2798" s="56"/>
      <c r="P2798" s="21"/>
      <c r="Q2798" s="69">
        <f t="shared" si="17"/>
        <v>0.9827016728798782</v>
      </c>
      <c r="R2798" s="5">
        <f t="shared" ca="1" si="109"/>
        <v>40.507319110075784</v>
      </c>
      <c r="S2798" s="31">
        <v>39.68</v>
      </c>
      <c r="T2798" s="89">
        <f t="shared" ca="1" si="110"/>
        <v>2.0849775959571173E-2</v>
      </c>
      <c r="U2798" s="5">
        <f t="shared" ca="1" si="122"/>
        <v>77.069634620001622</v>
      </c>
      <c r="V2798" s="98">
        <v>77.73</v>
      </c>
      <c r="W2798" s="87">
        <f t="shared" ca="1" si="123"/>
        <v>-8.4956307731684257E-3</v>
      </c>
      <c r="X2798" s="67">
        <f t="shared" si="18"/>
        <v>1.0345966542402436</v>
      </c>
      <c r="Y2798" s="72">
        <f t="shared" ca="1" si="124"/>
        <v>1391.3923565440639</v>
      </c>
      <c r="Z2798" s="90">
        <v>1348.7500640000001</v>
      </c>
      <c r="AA2798" s="89">
        <f t="shared" ca="1" si="125"/>
        <v>3.1616156085731109E-2</v>
      </c>
      <c r="AB2798" s="72"/>
      <c r="AC2798" s="90"/>
      <c r="AD2798" s="87"/>
      <c r="AE2798" s="1">
        <f t="shared" si="168"/>
        <v>10</v>
      </c>
      <c r="AH2798" s="25" t="str">
        <f t="shared" ca="1" si="7"/>
        <v>-</v>
      </c>
      <c r="AI2798" s="15">
        <f t="shared" ca="1" si="8"/>
        <v>15.486912129251028</v>
      </c>
      <c r="AJ2798" s="15">
        <f t="shared" ca="1" si="9"/>
        <v>16.170082819458564</v>
      </c>
      <c r="AK2798" s="17">
        <f t="shared" ca="1" si="10"/>
        <v>7.9595796301424673E-2</v>
      </c>
      <c r="AL2798" s="17">
        <f t="shared" ca="1" si="11"/>
        <v>8.2643511248074161E-2</v>
      </c>
      <c r="AM2798" s="26">
        <f t="shared" ca="1" si="12"/>
        <v>0</v>
      </c>
      <c r="AN2798" s="26">
        <f t="shared" ca="1" si="13"/>
        <v>0</v>
      </c>
      <c r="AO2798" s="25">
        <f t="shared" si="20"/>
        <v>0</v>
      </c>
      <c r="AP2798" s="26">
        <f t="shared" si="21"/>
        <v>0</v>
      </c>
      <c r="AQ2798" s="25">
        <f t="shared" si="22"/>
        <v>0</v>
      </c>
      <c r="AR2798" s="26">
        <f t="shared" si="23"/>
        <v>0</v>
      </c>
      <c r="AU2798">
        <f t="shared" si="121"/>
        <v>6743.7503200000001</v>
      </c>
      <c r="AY2798">
        <v>269.75</v>
      </c>
      <c r="AZ2798">
        <v>307.5</v>
      </c>
      <c r="BA2798">
        <f t="shared" si="107"/>
        <v>3075</v>
      </c>
      <c r="BL2798" s="90">
        <v>1.23</v>
      </c>
      <c r="BM2798">
        <f t="shared" si="108"/>
        <v>12.3</v>
      </c>
    </row>
    <row r="2799" spans="1:65" x14ac:dyDescent="0.2">
      <c r="A2799" s="96">
        <v>42131</v>
      </c>
      <c r="B2799" s="99">
        <v>15.425000000000001</v>
      </c>
      <c r="C2799" s="100">
        <v>16.475000000000001</v>
      </c>
      <c r="D2799" s="31">
        <f t="shared" si="14"/>
        <v>166.39065636927549</v>
      </c>
      <c r="E2799" s="31">
        <f t="shared" si="15"/>
        <v>271.35919695652763</v>
      </c>
      <c r="F2799" s="16">
        <f t="shared" si="0"/>
        <v>437.74985332580309</v>
      </c>
      <c r="G2799" s="16">
        <f t="shared" si="1"/>
        <v>16.075890353565217</v>
      </c>
      <c r="H2799" s="17">
        <f t="shared" si="2"/>
        <v>6.3732928679817946E-2</v>
      </c>
      <c r="I2799">
        <v>15.13</v>
      </c>
      <c r="J2799" s="91">
        <f t="shared" si="16"/>
        <v>0.98655988801811256</v>
      </c>
      <c r="K2799" s="72">
        <f t="shared" ca="1" si="83"/>
        <v>86.342291083671242</v>
      </c>
      <c r="L2799" s="16">
        <v>86.800003000000004</v>
      </c>
      <c r="M2799" s="21">
        <f t="shared" ca="1" si="84"/>
        <v>-5.2731785772952332E-3</v>
      </c>
      <c r="N2799" s="72"/>
      <c r="O2799" s="56"/>
      <c r="P2799" s="21"/>
      <c r="Q2799" s="33">
        <f t="shared" si="17"/>
        <v>1.0134401119818874</v>
      </c>
      <c r="R2799" s="5">
        <f t="shared" ca="1" si="109"/>
        <v>41.050031853420606</v>
      </c>
      <c r="S2799" s="16">
        <v>39.900002000000001</v>
      </c>
      <c r="T2799" s="75">
        <f t="shared" ca="1" si="110"/>
        <v>2.8822801899122844E-2</v>
      </c>
      <c r="U2799" s="5">
        <f t="shared" ca="1" si="122"/>
        <v>78.10278516545867</v>
      </c>
      <c r="V2799" s="76">
        <v>78.34</v>
      </c>
      <c r="W2799" s="36">
        <f t="shared" ca="1" si="123"/>
        <v>-3.0280167799506463E-3</v>
      </c>
      <c r="X2799" s="32">
        <f t="shared" si="18"/>
        <v>0.97311977603622501</v>
      </c>
      <c r="Y2799" s="72">
        <f t="shared" ca="1" si="124"/>
        <v>1353.9023079654635</v>
      </c>
      <c r="Z2799" s="90">
        <v>1331.250063</v>
      </c>
      <c r="AA2799" s="89">
        <f t="shared" ca="1" si="125"/>
        <v>1.7015770060822544E-2</v>
      </c>
      <c r="AB2799" s="72"/>
      <c r="AC2799" s="90"/>
      <c r="AD2799" s="36"/>
      <c r="AE2799">
        <f t="shared" si="168"/>
        <v>9</v>
      </c>
      <c r="AH2799" s="25" t="str">
        <f t="shared" ca="1" si="7"/>
        <v>-</v>
      </c>
      <c r="AI2799" s="15">
        <f t="shared" ca="1" si="8"/>
        <v>15.481447433956143</v>
      </c>
      <c r="AJ2799" s="15">
        <f t="shared" ca="1" si="9"/>
        <v>16.125218027796635</v>
      </c>
      <c r="AK2799" s="17">
        <f t="shared" ca="1" si="10"/>
        <v>7.6055078041434784E-2</v>
      </c>
      <c r="AL2799" s="17">
        <f t="shared" ca="1" si="11"/>
        <v>8.1913395459491917E-2</v>
      </c>
      <c r="AM2799" s="26">
        <f t="shared" ca="1" si="12"/>
        <v>0</v>
      </c>
      <c r="AN2799" s="26">
        <f t="shared" ca="1" si="13"/>
        <v>0</v>
      </c>
      <c r="AO2799" s="25">
        <f t="shared" si="20"/>
        <v>0</v>
      </c>
      <c r="AP2799" s="26">
        <f t="shared" si="21"/>
        <v>0</v>
      </c>
      <c r="AQ2799" s="25">
        <f t="shared" si="22"/>
        <v>0</v>
      </c>
      <c r="AR2799" s="26">
        <f t="shared" si="23"/>
        <v>0</v>
      </c>
      <c r="AU2799">
        <f t="shared" si="121"/>
        <v>6656.2503149999993</v>
      </c>
      <c r="AY2799">
        <v>266.25</v>
      </c>
      <c r="AZ2799">
        <v>300</v>
      </c>
      <c r="BA2799">
        <f t="shared" si="107"/>
        <v>3000</v>
      </c>
      <c r="BL2799" s="90">
        <v>1.2</v>
      </c>
      <c r="BM2799">
        <f t="shared" si="108"/>
        <v>12</v>
      </c>
    </row>
    <row r="2800" spans="1:65" x14ac:dyDescent="0.2">
      <c r="A2800" s="96">
        <v>42132</v>
      </c>
      <c r="B2800" s="101">
        <v>14.375</v>
      </c>
      <c r="C2800" s="102">
        <v>15.95</v>
      </c>
      <c r="D2800" s="31">
        <f t="shared" si="14"/>
        <v>147.90280566157821</v>
      </c>
      <c r="E2800" s="31">
        <f t="shared" si="15"/>
        <v>288.6687627936281</v>
      </c>
      <c r="F2800" s="31">
        <f t="shared" si="0"/>
        <v>436.57156845520632</v>
      </c>
      <c r="G2800" s="31">
        <f t="shared" si="1"/>
        <v>15.416417568736184</v>
      </c>
      <c r="H2800" s="55">
        <f t="shared" si="2"/>
        <v>9.8746081504702099E-2</v>
      </c>
      <c r="I2800" s="1">
        <v>12.86</v>
      </c>
      <c r="J2800" s="91">
        <f t="shared" si="16"/>
        <v>0.95639626080717821</v>
      </c>
      <c r="K2800" s="72">
        <f t="shared" ca="1" si="83"/>
        <v>82.574077825008871</v>
      </c>
      <c r="L2800" s="31">
        <v>82.440002000000007</v>
      </c>
      <c r="M2800" s="21">
        <f t="shared" ca="1" si="84"/>
        <v>1.6263442716663696E-3</v>
      </c>
      <c r="N2800" s="72"/>
      <c r="O2800" s="56"/>
      <c r="P2800" s="21"/>
      <c r="Q2800" s="69">
        <f t="shared" si="17"/>
        <v>1.0436037391928219</v>
      </c>
      <c r="R2800" s="5">
        <f t="shared" ca="1" si="109"/>
        <v>42.83818207954355</v>
      </c>
      <c r="S2800" s="31">
        <v>41.98</v>
      </c>
      <c r="T2800" s="89">
        <f t="shared" ca="1" si="110"/>
        <v>2.0442641246868828E-2</v>
      </c>
      <c r="U2800" s="5">
        <f t="shared" ca="1" si="122"/>
        <v>81.505568166068443</v>
      </c>
      <c r="V2800" s="90">
        <v>82.45</v>
      </c>
      <c r="W2800" s="87">
        <f t="shared" ca="1" si="123"/>
        <v>-1.1454600775397939E-2</v>
      </c>
      <c r="X2800" s="67">
        <f t="shared" si="18"/>
        <v>0.91279252161435631</v>
      </c>
      <c r="Y2800" s="72">
        <f t="shared" ca="1" si="124"/>
        <v>1235.75056774171</v>
      </c>
      <c r="Z2800" s="90">
        <v>1190.000057</v>
      </c>
      <c r="AA2800" s="89">
        <f t="shared" ca="1" si="125"/>
        <v>3.8445805504453062E-2</v>
      </c>
      <c r="AB2800" s="72"/>
      <c r="AC2800" s="90"/>
      <c r="AD2800" s="87"/>
      <c r="AE2800" s="1">
        <f t="shared" si="168"/>
        <v>8</v>
      </c>
      <c r="AH2800" s="25" t="str">
        <f t="shared" ca="1" si="7"/>
        <v>-</v>
      </c>
      <c r="AI2800" s="15">
        <f t="shared" ca="1" si="8"/>
        <v>15.467968142099261</v>
      </c>
      <c r="AJ2800" s="15">
        <f t="shared" ca="1" si="9"/>
        <v>16.057810086114902</v>
      </c>
      <c r="AK2800" s="17">
        <f t="shared" ca="1" si="10"/>
        <v>8.1485189369912711E-2</v>
      </c>
      <c r="AL2800" s="17">
        <f t="shared" ca="1" si="11"/>
        <v>8.2963629498907551E-2</v>
      </c>
      <c r="AM2800" s="26">
        <f t="shared" ca="1" si="12"/>
        <v>0</v>
      </c>
      <c r="AN2800" s="26">
        <f t="shared" ca="1" si="13"/>
        <v>0</v>
      </c>
      <c r="AO2800" s="25">
        <f t="shared" si="20"/>
        <v>0</v>
      </c>
      <c r="AP2800" s="26">
        <f t="shared" si="21"/>
        <v>0</v>
      </c>
      <c r="AQ2800" s="25">
        <f t="shared" si="22"/>
        <v>0</v>
      </c>
      <c r="AR2800" s="26">
        <f t="shared" si="23"/>
        <v>0</v>
      </c>
      <c r="AU2800">
        <f t="shared" si="121"/>
        <v>5950.0002850000001</v>
      </c>
      <c r="AY2800">
        <v>238</v>
      </c>
      <c r="AZ2800">
        <v>272.5</v>
      </c>
      <c r="BA2800">
        <f t="shared" si="107"/>
        <v>2725</v>
      </c>
      <c r="BL2800" s="90">
        <v>1.0900000000000001</v>
      </c>
      <c r="BM2800">
        <f t="shared" si="108"/>
        <v>10.9</v>
      </c>
    </row>
    <row r="2801" spans="1:65" x14ac:dyDescent="0.2">
      <c r="A2801" s="96">
        <v>42135</v>
      </c>
      <c r="B2801" s="99">
        <v>14.925000000000001</v>
      </c>
      <c r="C2801" s="100">
        <v>16.375</v>
      </c>
      <c r="D2801" s="31">
        <f t="shared" si="14"/>
        <v>129.41495495388094</v>
      </c>
      <c r="E2801" s="31">
        <f t="shared" si="15"/>
        <v>305.33101068849635</v>
      </c>
      <c r="F2801" s="16">
        <f t="shared" si="0"/>
        <v>434.74596564237731</v>
      </c>
      <c r="G2801" s="16">
        <f t="shared" si="1"/>
        <v>15.94336474743163</v>
      </c>
      <c r="H2801" s="17">
        <f t="shared" si="2"/>
        <v>8.854961832061059E-2</v>
      </c>
      <c r="I2801">
        <v>13.85</v>
      </c>
      <c r="J2801" s="91">
        <f t="shared" si="16"/>
        <v>1.0298562956822823</v>
      </c>
      <c r="K2801" s="72">
        <f t="shared" ca="1" si="83"/>
        <v>85.035967020923508</v>
      </c>
      <c r="L2801" s="16">
        <v>84.480002999999996</v>
      </c>
      <c r="M2801" s="21">
        <f t="shared" ca="1" si="84"/>
        <v>6.5810132715491418E-3</v>
      </c>
      <c r="N2801" s="72"/>
      <c r="O2801" s="56"/>
      <c r="P2801" s="21"/>
      <c r="Q2801" s="33">
        <f t="shared" si="17"/>
        <v>0.97014370431771757</v>
      </c>
      <c r="R2801" s="5">
        <f t="shared" ca="1" si="109"/>
        <v>41.557461347578595</v>
      </c>
      <c r="S2801" s="16">
        <v>40.959999000000003</v>
      </c>
      <c r="T2801" s="75">
        <f t="shared" ca="1" si="110"/>
        <v>1.4586483451295783E-2</v>
      </c>
      <c r="U2801" s="5">
        <f t="shared" ca="1" si="122"/>
        <v>79.069406755068997</v>
      </c>
      <c r="V2801" s="85">
        <v>80.2</v>
      </c>
      <c r="W2801" s="36">
        <f t="shared" ca="1" si="123"/>
        <v>-1.4097172630062422E-2</v>
      </c>
      <c r="X2801" s="32">
        <f t="shared" si="18"/>
        <v>1.0597125913645649</v>
      </c>
      <c r="Y2801" s="72">
        <f t="shared" ca="1" si="124"/>
        <v>1309.4542514668417</v>
      </c>
      <c r="Z2801" s="90">
        <v>1256.2500600000001</v>
      </c>
      <c r="AA2801" s="89">
        <f t="shared" ca="1" si="125"/>
        <v>4.2351593174723208E-2</v>
      </c>
      <c r="AB2801" s="72"/>
      <c r="AC2801" s="90"/>
      <c r="AD2801" s="36"/>
      <c r="AE2801">
        <f t="shared" si="168"/>
        <v>7</v>
      </c>
      <c r="AH2801" s="25" t="str">
        <f t="shared" ca="1" si="7"/>
        <v>-</v>
      </c>
      <c r="AI2801" s="15">
        <f t="shared" ca="1" si="8"/>
        <v>15.508945988122941</v>
      </c>
      <c r="AJ2801" s="15">
        <f t="shared" ca="1" si="9"/>
        <v>16.029725558608849</v>
      </c>
      <c r="AK2801" s="17">
        <f t="shared" ca="1" si="10"/>
        <v>8.0594006820843889E-2</v>
      </c>
      <c r="AL2801" s="17">
        <f t="shared" ca="1" si="11"/>
        <v>8.4053536199501289E-2</v>
      </c>
      <c r="AM2801" s="26">
        <f t="shared" ca="1" si="12"/>
        <v>0</v>
      </c>
      <c r="AN2801" s="26">
        <f t="shared" ca="1" si="13"/>
        <v>0</v>
      </c>
      <c r="AO2801" s="25">
        <f t="shared" si="20"/>
        <v>0</v>
      </c>
      <c r="AP2801" s="26">
        <f t="shared" si="21"/>
        <v>0</v>
      </c>
      <c r="AQ2801" s="25">
        <f t="shared" si="22"/>
        <v>0</v>
      </c>
      <c r="AR2801" s="26">
        <f t="shared" si="23"/>
        <v>0</v>
      </c>
      <c r="AU2801">
        <f t="shared" si="121"/>
        <v>6281.2503000000006</v>
      </c>
      <c r="AY2801">
        <v>251.25</v>
      </c>
      <c r="AZ2801">
        <v>284.99999999999994</v>
      </c>
      <c r="BA2801">
        <f t="shared" si="107"/>
        <v>2849.9999999999995</v>
      </c>
      <c r="BL2801" s="90">
        <v>1.1399999999999999</v>
      </c>
      <c r="BM2801">
        <f t="shared" si="108"/>
        <v>11.399999999999999</v>
      </c>
    </row>
    <row r="2802" spans="1:65" x14ac:dyDescent="0.2">
      <c r="A2802" s="96">
        <v>42136</v>
      </c>
      <c r="B2802" s="99">
        <v>14.625</v>
      </c>
      <c r="C2802" s="100">
        <v>16.125</v>
      </c>
      <c r="D2802" s="31">
        <f t="shared" si="14"/>
        <v>110.92710424618366</v>
      </c>
      <c r="E2802" s="31">
        <f t="shared" si="15"/>
        <v>322.18176927245861</v>
      </c>
      <c r="F2802" s="16">
        <f t="shared" si="0"/>
        <v>433.10887351864227</v>
      </c>
      <c r="G2802" s="16">
        <f t="shared" si="1"/>
        <v>15.740822564387813</v>
      </c>
      <c r="H2802" s="17">
        <f t="shared" si="2"/>
        <v>9.3023255813953543E-2</v>
      </c>
      <c r="I2802">
        <v>13.86</v>
      </c>
      <c r="J2802" s="91">
        <f t="shared" si="16"/>
        <v>0.98357835444213371</v>
      </c>
      <c r="K2802" s="72">
        <f t="shared" ca="1" si="83"/>
        <v>83.636126694526695</v>
      </c>
      <c r="L2802" s="16">
        <v>84.199996999999996</v>
      </c>
      <c r="M2802" s="21">
        <f t="shared" ca="1" si="84"/>
        <v>-6.6967972157208205E-3</v>
      </c>
      <c r="N2802" s="72"/>
      <c r="O2802" s="56"/>
      <c r="P2802" s="21"/>
      <c r="Q2802" s="33">
        <f t="shared" si="17"/>
        <v>1.0164216455578663</v>
      </c>
      <c r="R2802" s="5">
        <f t="shared" ca="1" si="109"/>
        <v>42.238143589298325</v>
      </c>
      <c r="S2802" s="16">
        <v>41.060001</v>
      </c>
      <c r="T2802" s="75">
        <f t="shared" ca="1" si="110"/>
        <v>2.8693194364469817E-2</v>
      </c>
      <c r="U2802" s="5">
        <f t="shared" ca="1" si="122"/>
        <v>80.365105098877663</v>
      </c>
      <c r="V2802" s="85">
        <v>80.55</v>
      </c>
      <c r="W2802" s="36">
        <f t="shared" ca="1" si="123"/>
        <v>-2.2954053522325759E-3</v>
      </c>
      <c r="X2802" s="32">
        <f t="shared" si="18"/>
        <v>0.9671567088842673</v>
      </c>
      <c r="Y2802" s="72">
        <f t="shared" ca="1" si="124"/>
        <v>1266.364115411601</v>
      </c>
      <c r="Z2802" s="90">
        <v>1246.250059</v>
      </c>
      <c r="AA2802" s="89">
        <f t="shared" ca="1" si="125"/>
        <v>1.6139663357561406E-2</v>
      </c>
      <c r="AB2802" s="72"/>
      <c r="AC2802" s="90"/>
      <c r="AD2802" s="36"/>
      <c r="AE2802">
        <f t="shared" si="168"/>
        <v>6</v>
      </c>
      <c r="AH2802" s="25" t="str">
        <f t="shared" ca="1" si="7"/>
        <v>-</v>
      </c>
      <c r="AI2802" s="15">
        <f t="shared" ca="1" si="8"/>
        <v>15.502608303721999</v>
      </c>
      <c r="AJ2802" s="15">
        <f t="shared" ca="1" si="9"/>
        <v>15.983349373016429</v>
      </c>
      <c r="AK2802" s="17">
        <f t="shared" ca="1" si="10"/>
        <v>8.0448430520665568E-2</v>
      </c>
      <c r="AL2802" s="17">
        <f t="shared" ca="1" si="11"/>
        <v>8.4588454997073986E-2</v>
      </c>
      <c r="AM2802" s="26">
        <f t="shared" ca="1" si="12"/>
        <v>0</v>
      </c>
      <c r="AN2802" s="26">
        <f t="shared" ca="1" si="13"/>
        <v>0</v>
      </c>
      <c r="AO2802" s="25">
        <f t="shared" si="20"/>
        <v>0</v>
      </c>
      <c r="AP2802" s="26">
        <f t="shared" si="21"/>
        <v>0</v>
      </c>
      <c r="AQ2802" s="25">
        <f t="shared" si="22"/>
        <v>0</v>
      </c>
      <c r="AR2802" s="26">
        <f t="shared" si="23"/>
        <v>0</v>
      </c>
      <c r="AU2802">
        <f t="shared" si="121"/>
        <v>6231.2502949999998</v>
      </c>
      <c r="AY2802">
        <v>249.25</v>
      </c>
      <c r="AZ2802">
        <v>282.5</v>
      </c>
      <c r="BA2802">
        <f t="shared" si="107"/>
        <v>2825</v>
      </c>
      <c r="BL2802" s="90">
        <v>1.1299999999999999</v>
      </c>
      <c r="BM2802">
        <f t="shared" si="108"/>
        <v>11.299999999999999</v>
      </c>
    </row>
    <row r="2803" spans="1:65" x14ac:dyDescent="0.2">
      <c r="A2803" s="96">
        <v>42137</v>
      </c>
      <c r="B2803" s="99">
        <v>14.324999999999999</v>
      </c>
      <c r="C2803" s="100">
        <v>15.925000000000001</v>
      </c>
      <c r="D2803" s="31">
        <f t="shared" si="14"/>
        <v>92.439253538486383</v>
      </c>
      <c r="E2803" s="31">
        <f t="shared" si="15"/>
        <v>338.9498199143236</v>
      </c>
      <c r="F2803" s="16">
        <f t="shared" si="0"/>
        <v>431.38907345280995</v>
      </c>
      <c r="G2803" s="16">
        <f t="shared" si="1"/>
        <v>15.582147538583273</v>
      </c>
      <c r="H2803" s="17">
        <f t="shared" si="2"/>
        <v>0.10047095761381486</v>
      </c>
      <c r="I2803">
        <v>13.76</v>
      </c>
      <c r="J2803" s="91">
        <f t="shared" si="16"/>
        <v>0.98598872297025075</v>
      </c>
      <c r="K2803" s="72">
        <f t="shared" ca="1" si="83"/>
        <v>82.460915850350247</v>
      </c>
      <c r="L2803" s="16">
        <v>82.68</v>
      </c>
      <c r="M2803" s="21">
        <f t="shared" ca="1" si="84"/>
        <v>-2.6497841031659377E-3</v>
      </c>
      <c r="N2803" s="72"/>
      <c r="O2803" s="56"/>
      <c r="P2803" s="21"/>
      <c r="Q2803" s="33">
        <f t="shared" si="17"/>
        <v>1.0140112770297494</v>
      </c>
      <c r="R2803" s="5">
        <f t="shared" ca="1" si="109"/>
        <v>42.828169680800414</v>
      </c>
      <c r="S2803" s="16">
        <v>41.779998999999997</v>
      </c>
      <c r="T2803" s="75">
        <f t="shared" ca="1" si="110"/>
        <v>2.5087857967646617E-2</v>
      </c>
      <c r="U2803" s="5">
        <f t="shared" ca="1" si="122"/>
        <v>81.48833296603982</v>
      </c>
      <c r="V2803" s="85">
        <v>81.97</v>
      </c>
      <c r="W2803" s="36">
        <f t="shared" ca="1" si="123"/>
        <v>-5.8761380256213067E-3</v>
      </c>
      <c r="X2803" s="32">
        <f t="shared" si="18"/>
        <v>0.97197744594050139</v>
      </c>
      <c r="Y2803" s="72">
        <f t="shared" ca="1" si="124"/>
        <v>1230.7963506368824</v>
      </c>
      <c r="Z2803" s="90">
        <v>1206.250057</v>
      </c>
      <c r="AA2803" s="89">
        <f t="shared" ca="1" si="125"/>
        <v>2.0349258011999754E-2</v>
      </c>
      <c r="AB2803" s="72"/>
      <c r="AC2803" s="90"/>
      <c r="AD2803" s="36"/>
      <c r="AE2803">
        <f t="shared" si="168"/>
        <v>5</v>
      </c>
      <c r="AH2803" s="25" t="str">
        <f t="shared" ca="1" si="7"/>
        <v>-</v>
      </c>
      <c r="AI2803" s="15">
        <f t="shared" ca="1" si="8"/>
        <v>15.506211533144556</v>
      </c>
      <c r="AJ2803" s="15">
        <f t="shared" ca="1" si="9"/>
        <v>15.940721207465025</v>
      </c>
      <c r="AK2803" s="17">
        <f t="shared" ca="1" si="10"/>
        <v>8.4082142820900471E-2</v>
      </c>
      <c r="AL2803" s="17">
        <f t="shared" ca="1" si="11"/>
        <v>8.5572882283640905E-2</v>
      </c>
      <c r="AM2803" s="26">
        <f t="shared" ca="1" si="12"/>
        <v>0</v>
      </c>
      <c r="AN2803" s="26">
        <f t="shared" ca="1" si="13"/>
        <v>0</v>
      </c>
      <c r="AO2803" s="25">
        <f t="shared" si="20"/>
        <v>0</v>
      </c>
      <c r="AP2803" s="26">
        <f t="shared" si="21"/>
        <v>0</v>
      </c>
      <c r="AQ2803" s="25">
        <f t="shared" si="22"/>
        <v>0</v>
      </c>
      <c r="AR2803" s="26">
        <f t="shared" si="23"/>
        <v>0</v>
      </c>
      <c r="AU2803">
        <f t="shared" si="121"/>
        <v>6031.2502850000001</v>
      </c>
      <c r="AY2803">
        <v>241.25</v>
      </c>
      <c r="AZ2803">
        <v>275</v>
      </c>
      <c r="BA2803">
        <f t="shared" si="107"/>
        <v>2750</v>
      </c>
      <c r="BL2803" s="90">
        <v>1.1000000000000001</v>
      </c>
      <c r="BM2803">
        <f t="shared" si="108"/>
        <v>11</v>
      </c>
    </row>
    <row r="2804" spans="1:65" x14ac:dyDescent="0.2">
      <c r="A2804" s="96">
        <v>42138</v>
      </c>
      <c r="B2804" s="99">
        <v>13.725</v>
      </c>
      <c r="C2804" s="100">
        <v>15.625</v>
      </c>
      <c r="D2804" s="31">
        <f t="shared" si="14"/>
        <v>73.951402830789107</v>
      </c>
      <c r="E2804" s="31">
        <f t="shared" si="15"/>
        <v>355.58017855719726</v>
      </c>
      <c r="F2804" s="16">
        <f t="shared" si="0"/>
        <v>429.53158138798636</v>
      </c>
      <c r="G2804" s="16">
        <f t="shared" si="1"/>
        <v>15.297881642545438</v>
      </c>
      <c r="H2804" s="17">
        <f t="shared" si="2"/>
        <v>0.12160000000000004</v>
      </c>
      <c r="I2804">
        <v>12.74</v>
      </c>
      <c r="J2804" s="91">
        <f t="shared" si="16"/>
        <v>0.97752966229278881</v>
      </c>
      <c r="K2804" s="72">
        <f t="shared" ca="1" si="83"/>
        <v>80.604704997264975</v>
      </c>
      <c r="L2804" s="16">
        <v>81.040001000000004</v>
      </c>
      <c r="M2804" s="21">
        <f t="shared" ca="1" si="84"/>
        <v>-5.3713721293639815E-3</v>
      </c>
      <c r="N2804" s="72"/>
      <c r="O2804" s="56"/>
      <c r="P2804" s="21"/>
      <c r="Q2804" s="33">
        <f t="shared" si="17"/>
        <v>1.0224703377072113</v>
      </c>
      <c r="R2804" s="5">
        <f t="shared" ca="1" si="109"/>
        <v>43.788708860893884</v>
      </c>
      <c r="S2804" s="16">
        <v>42.650002000000001</v>
      </c>
      <c r="T2804" s="75">
        <f t="shared" ca="1" si="110"/>
        <v>2.6698870046802888E-2</v>
      </c>
      <c r="U2804" s="5">
        <f t="shared" ca="1" si="122"/>
        <v>83.316550851106896</v>
      </c>
      <c r="V2804" s="85">
        <v>83.64</v>
      </c>
      <c r="W2804" s="36">
        <f t="shared" ca="1" si="123"/>
        <v>-3.8671586429113365E-3</v>
      </c>
      <c r="X2804" s="32">
        <f t="shared" si="18"/>
        <v>0.95505932458557752</v>
      </c>
      <c r="Y2804" s="72">
        <f t="shared" ca="1" si="124"/>
        <v>1175.4061690912154</v>
      </c>
      <c r="Z2804" s="90">
        <v>1155.000055</v>
      </c>
      <c r="AA2804" s="89">
        <f t="shared" ca="1" si="125"/>
        <v>1.7667630406489797E-2</v>
      </c>
      <c r="AB2804" s="72"/>
      <c r="AC2804" s="90"/>
      <c r="AD2804" s="36"/>
      <c r="AE2804">
        <f t="shared" si="168"/>
        <v>4</v>
      </c>
      <c r="AH2804" s="25" t="str">
        <f t="shared" ca="1" si="7"/>
        <v>-</v>
      </c>
      <c r="AI2804" s="15">
        <f t="shared" ca="1" si="8"/>
        <v>15.504920182789576</v>
      </c>
      <c r="AJ2804" s="15">
        <f t="shared" ca="1" si="9"/>
        <v>15.892363121931808</v>
      </c>
      <c r="AK2804" s="17">
        <f t="shared" ca="1" si="10"/>
        <v>9.4353806988816513E-2</v>
      </c>
      <c r="AL2804" s="17">
        <f t="shared" ca="1" si="11"/>
        <v>8.7813004795126381E-2</v>
      </c>
      <c r="AM2804" s="26">
        <f t="shared" ca="1" si="12"/>
        <v>0</v>
      </c>
      <c r="AN2804" s="26">
        <f t="shared" ca="1" si="13"/>
        <v>1</v>
      </c>
      <c r="AO2804" s="25">
        <f t="shared" si="20"/>
        <v>0</v>
      </c>
      <c r="AP2804" s="26">
        <f t="shared" si="21"/>
        <v>0</v>
      </c>
      <c r="AQ2804" s="25">
        <f t="shared" si="22"/>
        <v>0</v>
      </c>
      <c r="AR2804" s="26">
        <f t="shared" si="23"/>
        <v>0</v>
      </c>
      <c r="AU2804">
        <f t="shared" si="121"/>
        <v>5775.0002750000003</v>
      </c>
      <c r="AY2804">
        <v>231</v>
      </c>
      <c r="AZ2804">
        <v>262.5</v>
      </c>
      <c r="BA2804">
        <f t="shared" si="107"/>
        <v>2625</v>
      </c>
      <c r="BL2804" s="90">
        <v>1.05</v>
      </c>
      <c r="BM2804">
        <f t="shared" si="108"/>
        <v>10.5</v>
      </c>
    </row>
    <row r="2805" spans="1:65" x14ac:dyDescent="0.2">
      <c r="A2805" s="96">
        <v>42139</v>
      </c>
      <c r="B2805" s="101">
        <v>13.675000000000001</v>
      </c>
      <c r="C2805" s="102">
        <v>15.525</v>
      </c>
      <c r="D2805" s="31">
        <f t="shared" si="14"/>
        <v>55.46355212309183</v>
      </c>
      <c r="E2805" s="31">
        <f t="shared" si="15"/>
        <v>371.81990661883856</v>
      </c>
      <c r="F2805" s="31">
        <f t="shared" si="0"/>
        <v>427.28345874193042</v>
      </c>
      <c r="G2805" s="31">
        <f t="shared" si="1"/>
        <v>15.284860651451773</v>
      </c>
      <c r="H2805" s="55">
        <f t="shared" si="2"/>
        <v>0.11916264090177131</v>
      </c>
      <c r="I2805" s="1">
        <v>12.38</v>
      </c>
      <c r="J2805" s="91">
        <f t="shared" si="16"/>
        <v>0.99391939816042518</v>
      </c>
      <c r="K2805" s="72">
        <f t="shared" ca="1" si="83"/>
        <v>80.111313768890057</v>
      </c>
      <c r="L2805" s="31">
        <v>80.239998</v>
      </c>
      <c r="M2805" s="21">
        <f t="shared" ca="1" si="84"/>
        <v>-1.6037417038562666E-3</v>
      </c>
      <c r="N2805" s="72"/>
      <c r="O2805" s="56"/>
      <c r="P2805" s="21"/>
      <c r="Q2805" s="69">
        <f t="shared" si="17"/>
        <v>1.0060806018395747</v>
      </c>
      <c r="R2805" s="5">
        <f t="shared" ca="1" si="109"/>
        <v>44.053135292413899</v>
      </c>
      <c r="S2805" s="31">
        <v>42.990001999999997</v>
      </c>
      <c r="T2805" s="89">
        <f t="shared" ca="1" si="110"/>
        <v>2.4729780017546912E-2</v>
      </c>
      <c r="U2805" s="5">
        <f t="shared" ca="1" si="122"/>
        <v>83.820295901081124</v>
      </c>
      <c r="V2805" s="90">
        <v>84.3</v>
      </c>
      <c r="W2805" s="87">
        <f t="shared" ca="1" si="123"/>
        <v>-5.690440082074413E-3</v>
      </c>
      <c r="X2805" s="67">
        <f t="shared" si="18"/>
        <v>0.98783879632085048</v>
      </c>
      <c r="Y2805" s="72">
        <f t="shared" ca="1" si="124"/>
        <v>1161.0353988603474</v>
      </c>
      <c r="Z2805" s="90">
        <v>1133.7500540000001</v>
      </c>
      <c r="AA2805" s="89">
        <f t="shared" ca="1" si="125"/>
        <v>2.406645518038257E-2</v>
      </c>
      <c r="AB2805" s="72"/>
      <c r="AC2805" s="90"/>
      <c r="AD2805" s="87"/>
      <c r="AE2805" s="1">
        <f t="shared" si="168"/>
        <v>3</v>
      </c>
      <c r="AF2805" s="1"/>
      <c r="AG2805" s="1"/>
      <c r="AH2805" s="25" t="str">
        <f t="shared" ca="1" si="7"/>
        <v>-</v>
      </c>
      <c r="AI2805" s="15">
        <f t="shared" ca="1" si="8"/>
        <v>15.510147896254718</v>
      </c>
      <c r="AJ2805" s="15">
        <f t="shared" ca="1" si="9"/>
        <v>15.862115820747707</v>
      </c>
      <c r="AK2805" s="17">
        <f t="shared" ca="1" si="10"/>
        <v>0.10359209235914207</v>
      </c>
      <c r="AL2805" s="17">
        <f t="shared" ca="1" si="11"/>
        <v>8.9657887780389689E-2</v>
      </c>
      <c r="AM2805" s="26">
        <f t="shared" ca="1" si="12"/>
        <v>0</v>
      </c>
      <c r="AN2805" s="26">
        <f t="shared" ca="1" si="13"/>
        <v>1</v>
      </c>
      <c r="AO2805" s="25">
        <f t="shared" si="20"/>
        <v>0</v>
      </c>
      <c r="AP2805" s="26">
        <f t="shared" si="21"/>
        <v>0</v>
      </c>
      <c r="AQ2805" s="25">
        <f t="shared" si="22"/>
        <v>0</v>
      </c>
      <c r="AR2805" s="26">
        <f t="shared" si="23"/>
        <v>0</v>
      </c>
      <c r="AU2805">
        <f t="shared" si="121"/>
        <v>5668.7502700000005</v>
      </c>
      <c r="AY2805">
        <v>226.75</v>
      </c>
      <c r="AZ2805">
        <v>260</v>
      </c>
      <c r="BA2805">
        <f t="shared" si="107"/>
        <v>2600</v>
      </c>
      <c r="BL2805" s="90">
        <v>1.04</v>
      </c>
      <c r="BM2805">
        <f t="shared" si="108"/>
        <v>10.4</v>
      </c>
    </row>
    <row r="2806" spans="1:65" x14ac:dyDescent="0.2">
      <c r="A2806" s="96">
        <v>42142</v>
      </c>
      <c r="B2806" s="99">
        <v>13.275</v>
      </c>
      <c r="C2806" s="100">
        <v>14.975</v>
      </c>
      <c r="D2806" s="31">
        <f t="shared" si="14"/>
        <v>36.975701415394553</v>
      </c>
      <c r="E2806" s="31">
        <f t="shared" si="15"/>
        <v>388.10469621160894</v>
      </c>
      <c r="F2806" s="16">
        <f t="shared" si="0"/>
        <v>425.08039762700349</v>
      </c>
      <c r="G2806" s="16">
        <f t="shared" si="1"/>
        <v>14.827125167951575</v>
      </c>
      <c r="H2806" s="17">
        <f t="shared" si="2"/>
        <v>0.11352253756260433</v>
      </c>
      <c r="I2806">
        <v>12.73</v>
      </c>
      <c r="J2806" s="91">
        <f t="shared" si="16"/>
        <v>0.96505145039830609</v>
      </c>
      <c r="K2806" s="72">
        <f t="shared" ca="1" si="83"/>
        <v>77.308387709428715</v>
      </c>
      <c r="L2806" s="16">
        <v>77.680000000000007</v>
      </c>
      <c r="M2806" s="21">
        <f t="shared" ca="1" si="84"/>
        <v>-4.783886335881722E-3</v>
      </c>
      <c r="N2806" s="72"/>
      <c r="O2806" s="56"/>
      <c r="P2806" s="21"/>
      <c r="Q2806" s="33">
        <f t="shared" si="17"/>
        <v>1.0349485496016939</v>
      </c>
      <c r="R2806" s="5">
        <f t="shared" ca="1" si="109"/>
        <v>45.590829143186689</v>
      </c>
      <c r="S2806" s="16">
        <v>44.400002000000001</v>
      </c>
      <c r="T2806" s="75">
        <f t="shared" ca="1" si="110"/>
        <v>2.6820429944725856E-2</v>
      </c>
      <c r="U2806" s="5">
        <f t="shared" ca="1" si="122"/>
        <v>86.746723756654873</v>
      </c>
      <c r="V2806" s="76">
        <v>87.15</v>
      </c>
      <c r="W2806" s="36">
        <f t="shared" ca="1" si="123"/>
        <v>-4.6273808760198785E-3</v>
      </c>
      <c r="X2806" s="32">
        <f t="shared" si="18"/>
        <v>0.93010290079661218</v>
      </c>
      <c r="Y2806" s="72">
        <f t="shared" ca="1" si="124"/>
        <v>1079.8113219673046</v>
      </c>
      <c r="Z2806" s="90">
        <v>1058.7500500000001</v>
      </c>
      <c r="AA2806" s="89">
        <f t="shared" ca="1" si="125"/>
        <v>1.9892581792373461E-2</v>
      </c>
      <c r="AB2806" s="72"/>
      <c r="AC2806" s="90"/>
      <c r="AD2806" s="36"/>
      <c r="AE2806">
        <f t="shared" si="168"/>
        <v>2</v>
      </c>
      <c r="AH2806" s="25" t="str">
        <f t="shared" ca="1" si="7"/>
        <v>-</v>
      </c>
      <c r="AI2806" s="15">
        <f t="shared" ca="1" si="8"/>
        <v>15.465534471189452</v>
      </c>
      <c r="AJ2806" s="15">
        <f t="shared" ca="1" si="9"/>
        <v>15.819304236163086</v>
      </c>
      <c r="AK2806" s="17">
        <f t="shared" ca="1" si="10"/>
        <v>0.10605483503545911</v>
      </c>
      <c r="AL2806" s="17">
        <f t="shared" ca="1" si="11"/>
        <v>9.0763865543431133E-2</v>
      </c>
      <c r="AM2806" s="26">
        <f t="shared" ca="1" si="12"/>
        <v>0</v>
      </c>
      <c r="AN2806" s="26">
        <f t="shared" ca="1" si="13"/>
        <v>1</v>
      </c>
      <c r="AO2806" s="25">
        <f t="shared" si="20"/>
        <v>0</v>
      </c>
      <c r="AP2806" s="26">
        <f t="shared" si="21"/>
        <v>0</v>
      </c>
      <c r="AQ2806" s="25">
        <f t="shared" si="22"/>
        <v>0</v>
      </c>
      <c r="AR2806" s="26">
        <f t="shared" si="23"/>
        <v>0</v>
      </c>
      <c r="AU2806">
        <f t="shared" si="121"/>
        <v>5293.750250000001</v>
      </c>
      <c r="AY2806">
        <v>211.75</v>
      </c>
      <c r="AZ2806">
        <v>242.49999999999997</v>
      </c>
      <c r="BA2806">
        <f t="shared" si="107"/>
        <v>2424.9999999999995</v>
      </c>
      <c r="BL2806" s="90">
        <v>0.97</v>
      </c>
      <c r="BM2806">
        <f t="shared" si="108"/>
        <v>9.6999999999999993</v>
      </c>
    </row>
    <row r="2807" spans="1:65" x14ac:dyDescent="0.2">
      <c r="A2807" s="96">
        <v>42143</v>
      </c>
      <c r="B2807" s="101">
        <v>13.125</v>
      </c>
      <c r="C2807" s="102">
        <v>14.875</v>
      </c>
      <c r="D2807" s="31">
        <f t="shared" si="14"/>
        <v>18.487850707697277</v>
      </c>
      <c r="E2807" s="31">
        <f t="shared" si="15"/>
        <v>404.49375919288985</v>
      </c>
      <c r="F2807" s="31">
        <f t="shared" si="0"/>
        <v>422.98160990058716</v>
      </c>
      <c r="G2807" s="31">
        <f t="shared" si="1"/>
        <v>14.798510294582133</v>
      </c>
      <c r="H2807" s="55">
        <f t="shared" si="2"/>
        <v>0.11764705882352944</v>
      </c>
      <c r="I2807" s="1">
        <v>12.85</v>
      </c>
      <c r="J2807" s="91">
        <f t="shared" si="16"/>
        <v>0.99314223831483694</v>
      </c>
      <c r="K2807" s="72">
        <f t="shared" ca="1" si="83"/>
        <v>76.775095115857681</v>
      </c>
      <c r="L2807" s="31">
        <v>76.559997999999993</v>
      </c>
      <c r="M2807" s="21">
        <f t="shared" ca="1" si="84"/>
        <v>2.8095235302603846E-3</v>
      </c>
      <c r="N2807" s="72"/>
      <c r="O2807" s="56"/>
      <c r="P2807" s="21"/>
      <c r="Q2807" s="103">
        <f t="shared" si="17"/>
        <v>1.0068577616851631</v>
      </c>
      <c r="R2807" s="5">
        <f t="shared" ca="1" si="109"/>
        <v>45.901567905867921</v>
      </c>
      <c r="S2807" s="31">
        <v>45.029998999999997</v>
      </c>
      <c r="T2807" s="89">
        <f t="shared" ca="1" si="110"/>
        <v>1.9355294808421485E-2</v>
      </c>
      <c r="U2807" s="5">
        <f t="shared" ca="1" si="122"/>
        <v>87.338621937208373</v>
      </c>
      <c r="V2807" s="90">
        <v>88.29</v>
      </c>
      <c r="W2807" s="87">
        <f t="shared" ca="1" si="123"/>
        <v>-1.0775603837259409E-2</v>
      </c>
      <c r="X2807" s="104">
        <f t="shared" si="18"/>
        <v>0.98628447662967378</v>
      </c>
      <c r="Y2807" s="72">
        <f t="shared" ca="1" si="124"/>
        <v>1064.9310534865631</v>
      </c>
      <c r="Z2807" s="90">
        <v>1028.750049</v>
      </c>
      <c r="AA2807" s="89">
        <f t="shared" ca="1" si="125"/>
        <v>3.5169869028665382E-2</v>
      </c>
      <c r="AB2807" s="72"/>
      <c r="AC2807" s="90"/>
      <c r="AD2807" s="87"/>
      <c r="AE2807" s="1">
        <f t="shared" si="168"/>
        <v>1</v>
      </c>
      <c r="AH2807" s="25" t="str">
        <f t="shared" ca="1" si="7"/>
        <v>-</v>
      </c>
      <c r="AI2807" s="15">
        <f t="shared" ca="1" si="8"/>
        <v>15.440147473573555</v>
      </c>
      <c r="AJ2807" s="15">
        <f t="shared" ca="1" si="9"/>
        <v>15.782208750296791</v>
      </c>
      <c r="AK2807" s="17">
        <f t="shared" ca="1" si="10"/>
        <v>0.11090440845261225</v>
      </c>
      <c r="AL2807" s="17">
        <f t="shared" ca="1" si="11"/>
        <v>9.2995410665273476E-2</v>
      </c>
      <c r="AM2807" s="26">
        <f t="shared" ca="1" si="12"/>
        <v>0</v>
      </c>
      <c r="AN2807" s="26">
        <f t="shared" ca="1" si="13"/>
        <v>1</v>
      </c>
      <c r="AO2807" s="25">
        <f t="shared" si="20"/>
        <v>0</v>
      </c>
      <c r="AP2807" s="26">
        <f t="shared" si="21"/>
        <v>0</v>
      </c>
      <c r="AQ2807" s="25">
        <f t="shared" si="22"/>
        <v>0</v>
      </c>
      <c r="AR2807" s="26">
        <f t="shared" si="23"/>
        <v>0</v>
      </c>
      <c r="AU2807">
        <f t="shared" si="121"/>
        <v>5143.7502450000002</v>
      </c>
      <c r="AY2807">
        <v>205.75</v>
      </c>
      <c r="AZ2807">
        <v>232.50000000000003</v>
      </c>
      <c r="BA2807">
        <f t="shared" si="107"/>
        <v>2325.0000000000005</v>
      </c>
      <c r="BL2807" s="90">
        <v>0.93</v>
      </c>
      <c r="BM2807">
        <f t="shared" si="108"/>
        <v>9.3000000000000007</v>
      </c>
    </row>
    <row r="2808" spans="1:65" x14ac:dyDescent="0.2">
      <c r="A2808" s="97">
        <v>42144</v>
      </c>
      <c r="B2808" s="101">
        <v>14.875</v>
      </c>
      <c r="C2808" s="102">
        <v>15.975</v>
      </c>
      <c r="D2808" s="31">
        <f t="shared" si="14"/>
        <v>420.80656864085802</v>
      </c>
      <c r="E2808" s="31">
        <f t="shared" si="15"/>
        <v>0</v>
      </c>
      <c r="F2808" s="31">
        <f t="shared" si="0"/>
        <v>420.80656864085802</v>
      </c>
      <c r="G2808" s="31">
        <f t="shared" si="1"/>
        <v>14.875</v>
      </c>
      <c r="H2808" s="55">
        <f t="shared" si="2"/>
        <v>6.8857589984350542E-2</v>
      </c>
      <c r="I2808" s="1">
        <v>12.88</v>
      </c>
      <c r="J2808" s="91">
        <f t="shared" si="16"/>
        <v>1</v>
      </c>
      <c r="K2808" s="72">
        <f t="shared" ca="1" si="83"/>
        <v>76.771965149069771</v>
      </c>
      <c r="L2808" s="31">
        <v>76.720000999999996</v>
      </c>
      <c r="M2808" s="21">
        <f t="shared" ca="1" si="84"/>
        <v>6.7732205933854314E-4</v>
      </c>
      <c r="N2808" s="72"/>
      <c r="O2808" s="56"/>
      <c r="P2808" s="21"/>
      <c r="Q2808" s="103">
        <f t="shared" si="17"/>
        <v>1</v>
      </c>
      <c r="R2808" s="5">
        <f t="shared" ca="1" si="109"/>
        <v>45.899655706919205</v>
      </c>
      <c r="S2808" s="31">
        <v>44.950001</v>
      </c>
      <c r="T2808" s="89">
        <f t="shared" ca="1" si="110"/>
        <v>2.1126911808504848E-2</v>
      </c>
      <c r="U2808" s="5">
        <f t="shared" ca="1" si="122"/>
        <v>87.335631861640096</v>
      </c>
      <c r="V2808" s="90">
        <v>88.05</v>
      </c>
      <c r="W2808" s="87">
        <f t="shared" ca="1" si="123"/>
        <v>-8.113209975694511E-3</v>
      </c>
      <c r="X2808" s="104">
        <f t="shared" si="18"/>
        <v>1</v>
      </c>
      <c r="Y2808" s="72">
        <f t="shared" ca="1" si="124"/>
        <v>1064.8609670407188</v>
      </c>
      <c r="Z2808" s="90">
        <v>1032.2499769999999</v>
      </c>
      <c r="AA2808" s="89">
        <f t="shared" ca="1" si="125"/>
        <v>3.159214411948482E-2</v>
      </c>
      <c r="AB2808" s="72"/>
      <c r="AC2808" s="90"/>
      <c r="AD2808" s="87"/>
      <c r="AE2808" s="1">
        <v>19</v>
      </c>
      <c r="AH2808" s="25" t="str">
        <f t="shared" ca="1" si="7"/>
        <v>-</v>
      </c>
      <c r="AI2808" s="15">
        <f t="shared" ca="1" si="8"/>
        <v>15.418285899914</v>
      </c>
      <c r="AJ2808" s="15">
        <f t="shared" ca="1" si="9"/>
        <v>15.747312847567713</v>
      </c>
      <c r="AK2808" s="17">
        <f t="shared" ca="1" si="10"/>
        <v>0.10687679748101175</v>
      </c>
      <c r="AL2808" s="17">
        <f t="shared" ca="1" si="11"/>
        <v>9.1430465438356423E-2</v>
      </c>
      <c r="AM2808" s="26">
        <f t="shared" ca="1" si="12"/>
        <v>0</v>
      </c>
      <c r="AN2808" s="26">
        <f t="shared" ca="1" si="13"/>
        <v>1</v>
      </c>
      <c r="AO2808" s="25">
        <f t="shared" si="20"/>
        <v>0</v>
      </c>
      <c r="AP2808" s="26">
        <f t="shared" si="21"/>
        <v>0</v>
      </c>
      <c r="AQ2808" s="25">
        <f t="shared" si="22"/>
        <v>0</v>
      </c>
      <c r="AR2808" s="26">
        <f t="shared" si="23"/>
        <v>0</v>
      </c>
      <c r="AY2808">
        <v>206.45</v>
      </c>
      <c r="AZ2808">
        <v>232.50000000000003</v>
      </c>
      <c r="BA2808">
        <f t="shared" si="107"/>
        <v>2325.0000000000005</v>
      </c>
      <c r="BL2808" s="90">
        <v>0.93</v>
      </c>
      <c r="BM2808">
        <f t="shared" si="108"/>
        <v>9.3000000000000007</v>
      </c>
    </row>
    <row r="2809" spans="1:65" x14ac:dyDescent="0.2">
      <c r="A2809" s="96">
        <v>42145</v>
      </c>
      <c r="B2809" s="99">
        <v>14.324999999999999</v>
      </c>
      <c r="C2809" s="100">
        <v>15.525</v>
      </c>
      <c r="D2809" s="31">
        <f t="shared" si="14"/>
        <v>398.65885450186551</v>
      </c>
      <c r="E2809" s="31">
        <f t="shared" si="15"/>
        <v>20.622675919719175</v>
      </c>
      <c r="F2809" s="16">
        <f t="shared" si="0"/>
        <v>419.2815304215847</v>
      </c>
      <c r="G2809" s="16">
        <f t="shared" si="1"/>
        <v>14.384022898239232</v>
      </c>
      <c r="H2809" s="17">
        <f t="shared" si="2"/>
        <v>7.7294685990338285E-2</v>
      </c>
      <c r="I2809">
        <v>12.11</v>
      </c>
      <c r="J2809" s="91">
        <f t="shared" si="16"/>
        <v>0.96348867196989996</v>
      </c>
      <c r="K2809" s="72">
        <f t="shared" ca="1" si="83"/>
        <v>73.965903181396413</v>
      </c>
      <c r="L2809" s="16">
        <v>74.599997999999999</v>
      </c>
      <c r="M2809" s="21">
        <f t="shared" ca="1" si="84"/>
        <v>-8.4999307721641756E-3</v>
      </c>
      <c r="N2809" s="72"/>
      <c r="O2809" s="56"/>
      <c r="P2809" s="21"/>
      <c r="Q2809" s="33">
        <f t="shared" si="17"/>
        <v>1.0365113280301002</v>
      </c>
      <c r="R2809" s="5">
        <f t="shared" ca="1" si="109"/>
        <v>47.573531159599575</v>
      </c>
      <c r="S2809" s="16">
        <v>46.18</v>
      </c>
      <c r="T2809" s="75">
        <f t="shared" ca="1" si="110"/>
        <v>3.0176075348626583E-2</v>
      </c>
      <c r="U2809" s="5">
        <f t="shared" ca="1" si="122"/>
        <v>90.521272624162393</v>
      </c>
      <c r="V2809" s="85">
        <v>90.5</v>
      </c>
      <c r="W2809" s="36">
        <f t="shared" ca="1" si="123"/>
        <v>2.3505662057892395E-4</v>
      </c>
      <c r="X2809" s="32">
        <f t="shared" si="18"/>
        <v>0.92697734393979991</v>
      </c>
      <c r="Y2809" s="72">
        <f t="shared" ca="1" si="124"/>
        <v>987.03702662094099</v>
      </c>
      <c r="Z2809" s="90">
        <v>974.74997800000006</v>
      </c>
      <c r="AA2809" s="89">
        <f t="shared" ca="1" si="125"/>
        <v>1.2605333570924108E-2</v>
      </c>
      <c r="AB2809" s="72"/>
      <c r="AC2809" s="90"/>
      <c r="AD2809" s="36"/>
      <c r="AE2809">
        <f t="shared" ref="AE2809:AE2826" si="169">AE2808-1</f>
        <v>18</v>
      </c>
      <c r="AH2809" s="25" t="str">
        <f t="shared" ca="1" si="7"/>
        <v>-</v>
      </c>
      <c r="AI2809" s="15">
        <f t="shared" ca="1" si="8"/>
        <v>15.380053790083799</v>
      </c>
      <c r="AJ2809" s="15">
        <f t="shared" ca="1" si="9"/>
        <v>15.702725145027705</v>
      </c>
      <c r="AK2809" s="17">
        <f t="shared" ca="1" si="10"/>
        <v>0.10301408554376566</v>
      </c>
      <c r="AL2809" s="17">
        <f t="shared" ca="1" si="11"/>
        <v>9.0950305922767746E-2</v>
      </c>
      <c r="AM2809" s="26">
        <f t="shared" ca="1" si="12"/>
        <v>0</v>
      </c>
      <c r="AN2809" s="26">
        <f t="shared" ca="1" si="13"/>
        <v>1</v>
      </c>
      <c r="AO2809" s="25">
        <f t="shared" si="20"/>
        <v>0</v>
      </c>
      <c r="AP2809" s="26">
        <f t="shared" si="21"/>
        <v>0</v>
      </c>
      <c r="AQ2809" s="25">
        <f t="shared" si="22"/>
        <v>0</v>
      </c>
      <c r="AR2809" s="26">
        <f t="shared" si="23"/>
        <v>0</v>
      </c>
      <c r="AY2809">
        <v>194.95</v>
      </c>
      <c r="AZ2809">
        <v>220.00000000000003</v>
      </c>
      <c r="BA2809">
        <f t="shared" si="107"/>
        <v>2200.0000000000005</v>
      </c>
      <c r="BL2809" s="90">
        <v>0.88</v>
      </c>
      <c r="BM2809">
        <f t="shared" si="108"/>
        <v>8.8000000000000007</v>
      </c>
    </row>
    <row r="2810" spans="1:65" x14ac:dyDescent="0.2">
      <c r="A2810" s="96">
        <v>42146</v>
      </c>
      <c r="B2810" s="101">
        <v>14.425000000000001</v>
      </c>
      <c r="C2810" s="102">
        <v>15.725</v>
      </c>
      <c r="D2810" s="31">
        <f t="shared" si="14"/>
        <v>376.51114036287299</v>
      </c>
      <c r="E2810" s="31">
        <f t="shared" si="15"/>
        <v>41.058489448934495</v>
      </c>
      <c r="F2810" s="31">
        <f t="shared" si="0"/>
        <v>417.56962981180749</v>
      </c>
      <c r="G2810" s="31">
        <f t="shared" si="1"/>
        <v>14.552825475017594</v>
      </c>
      <c r="H2810" s="55">
        <f t="shared" si="2"/>
        <v>8.2670906200317917E-2</v>
      </c>
      <c r="I2810" s="1">
        <v>12.13</v>
      </c>
      <c r="J2810" s="91">
        <f t="shared" si="16"/>
        <v>1.0076045685806103</v>
      </c>
      <c r="K2810" s="72">
        <f t="shared" ca="1" si="83"/>
        <v>74.525343591971478</v>
      </c>
      <c r="L2810" s="31">
        <v>74.720000999999996</v>
      </c>
      <c r="M2810" s="21">
        <f t="shared" ca="1" si="84"/>
        <v>-2.6051579954946579E-3</v>
      </c>
      <c r="N2810" s="72"/>
      <c r="O2810" s="56"/>
      <c r="P2810" s="21"/>
      <c r="Q2810" s="69">
        <f t="shared" si="17"/>
        <v>0.99239543141938968</v>
      </c>
      <c r="R2810" s="5">
        <f t="shared" ca="1" si="109"/>
        <v>47.209788199655577</v>
      </c>
      <c r="S2810" s="31">
        <v>46.09</v>
      </c>
      <c r="T2810" s="89">
        <f t="shared" ca="1" si="110"/>
        <v>2.4295686692461998E-2</v>
      </c>
      <c r="U2810" s="5">
        <f t="shared" ca="1" si="122"/>
        <v>89.829821930318303</v>
      </c>
      <c r="V2810" s="90">
        <v>90.32</v>
      </c>
      <c r="W2810" s="87">
        <f t="shared" ca="1" si="123"/>
        <v>-5.4271265465200402E-3</v>
      </c>
      <c r="X2810" s="67">
        <f t="shared" si="18"/>
        <v>1.0152091371612206</v>
      </c>
      <c r="Y2810" s="72">
        <f t="shared" ca="1" si="124"/>
        <v>1001.9830601604017</v>
      </c>
      <c r="Z2810" s="90">
        <v>977.99997800000006</v>
      </c>
      <c r="AA2810" s="89">
        <f t="shared" ca="1" si="125"/>
        <v>2.4522579447748858E-2</v>
      </c>
      <c r="AB2810" s="72"/>
      <c r="AC2810" s="90"/>
      <c r="AD2810" s="87"/>
      <c r="AE2810" s="1">
        <f t="shared" si="169"/>
        <v>17</v>
      </c>
      <c r="AH2810" s="25" t="str">
        <f t="shared" ca="1" si="7"/>
        <v>-</v>
      </c>
      <c r="AI2810" s="15">
        <f t="shared" ca="1" si="8"/>
        <v>15.356318284811433</v>
      </c>
      <c r="AJ2810" s="15">
        <f t="shared" ca="1" si="9"/>
        <v>15.644335654142143</v>
      </c>
      <c r="AK2810" s="17">
        <f t="shared" ca="1" si="10"/>
        <v>9.6525903243818642E-2</v>
      </c>
      <c r="AL2810" s="17">
        <f t="shared" ca="1" si="11"/>
        <v>9.1981899214422957E-2</v>
      </c>
      <c r="AM2810" s="26">
        <f t="shared" ca="1" si="12"/>
        <v>0</v>
      </c>
      <c r="AN2810" s="26">
        <f t="shared" ca="1" si="13"/>
        <v>1</v>
      </c>
      <c r="AO2810" s="25">
        <f t="shared" si="20"/>
        <v>0</v>
      </c>
      <c r="AP2810" s="26">
        <f t="shared" si="21"/>
        <v>0</v>
      </c>
      <c r="AQ2810" s="25">
        <f t="shared" si="22"/>
        <v>0</v>
      </c>
      <c r="AR2810" s="26">
        <f t="shared" si="23"/>
        <v>1</v>
      </c>
      <c r="AY2810">
        <v>195.6</v>
      </c>
      <c r="AZ2810">
        <v>220.00000000000003</v>
      </c>
      <c r="BA2810">
        <f t="shared" si="107"/>
        <v>2200.0000000000005</v>
      </c>
      <c r="BL2810" s="90">
        <v>0.88</v>
      </c>
      <c r="BM2810">
        <f t="shared" si="108"/>
        <v>8.8000000000000007</v>
      </c>
    </row>
    <row r="2811" spans="1:65" x14ac:dyDescent="0.2">
      <c r="A2811" s="96">
        <v>42150</v>
      </c>
      <c r="B2811" s="99">
        <v>14.925000000000001</v>
      </c>
      <c r="C2811" s="100">
        <v>15.975</v>
      </c>
      <c r="D2811" s="31">
        <f t="shared" si="14"/>
        <v>354.36342622388048</v>
      </c>
      <c r="E2811" s="31">
        <f t="shared" si="15"/>
        <v>61.375231989790919</v>
      </c>
      <c r="F2811" s="16">
        <f t="shared" si="0"/>
        <v>415.73865821367139</v>
      </c>
      <c r="G2811" s="16">
        <f t="shared" si="1"/>
        <v>15.080010827874853</v>
      </c>
      <c r="H2811" s="17">
        <f t="shared" si="2"/>
        <v>6.5727699530516381E-2</v>
      </c>
      <c r="I2811">
        <v>14.06</v>
      </c>
      <c r="J2811" s="91">
        <f t="shared" si="16"/>
        <v>1.0316819629632006</v>
      </c>
      <c r="K2811" s="72">
        <f t="shared" ca="1" si="83"/>
        <v>76.883318260855887</v>
      </c>
      <c r="L2811" s="16">
        <v>77.559997999999993</v>
      </c>
      <c r="M2811" s="21">
        <f t="shared" ca="1" si="84"/>
        <v>-8.7245971711358995E-3</v>
      </c>
      <c r="N2811" s="72"/>
      <c r="O2811" s="56"/>
      <c r="P2811" s="21"/>
      <c r="Q2811" s="33">
        <f t="shared" si="17"/>
        <v>0.96831803703679942</v>
      </c>
      <c r="R2811" s="5">
        <f t="shared" ca="1" si="109"/>
        <v>45.712185049571211</v>
      </c>
      <c r="S2811" s="16">
        <v>44.310001</v>
      </c>
      <c r="T2811" s="75">
        <f t="shared" ca="1" si="110"/>
        <v>3.164486612336595E-2</v>
      </c>
      <c r="U2811" s="5">
        <f t="shared" ca="1" si="122"/>
        <v>86.980858909584356</v>
      </c>
      <c r="V2811" s="76">
        <v>86.81</v>
      </c>
      <c r="W2811" s="36">
        <f t="shared" ca="1" si="123"/>
        <v>1.9681938668857685E-3</v>
      </c>
      <c r="X2811" s="32">
        <f t="shared" si="18"/>
        <v>1.0633639259264012</v>
      </c>
      <c r="Y2811" s="72">
        <f t="shared" ca="1" si="124"/>
        <v>1065.4025184745292</v>
      </c>
      <c r="Z2811" s="90">
        <v>1054.4999760000001</v>
      </c>
      <c r="AA2811" s="89">
        <f t="shared" ca="1" si="125"/>
        <v>1.0339063748379949E-2</v>
      </c>
      <c r="AB2811" s="72"/>
      <c r="AC2811" s="90"/>
      <c r="AD2811" s="36"/>
      <c r="AE2811">
        <f t="shared" si="169"/>
        <v>16</v>
      </c>
      <c r="AH2811" s="25" t="str">
        <f t="shared" ca="1" si="7"/>
        <v>-</v>
      </c>
      <c r="AI2811" s="15">
        <f t="shared" ca="1" si="8"/>
        <v>15.35856553041584</v>
      </c>
      <c r="AJ2811" s="15">
        <f t="shared" ca="1" si="9"/>
        <v>15.600484207430993</v>
      </c>
      <c r="AK2811" s="17">
        <f t="shared" ca="1" si="10"/>
        <v>8.7620079681942811E-2</v>
      </c>
      <c r="AL2811" s="17">
        <f t="shared" ca="1" si="11"/>
        <v>9.022133583414127E-2</v>
      </c>
      <c r="AM2811" s="26">
        <f t="shared" ca="1" si="12"/>
        <v>0</v>
      </c>
      <c r="AN2811" s="26">
        <f t="shared" ca="1" si="13"/>
        <v>0</v>
      </c>
      <c r="AO2811" s="25">
        <f t="shared" si="20"/>
        <v>0</v>
      </c>
      <c r="AP2811" s="26">
        <f t="shared" si="21"/>
        <v>0</v>
      </c>
      <c r="AQ2811" s="25">
        <f t="shared" si="22"/>
        <v>0</v>
      </c>
      <c r="AR2811" s="26">
        <f t="shared" si="23"/>
        <v>1</v>
      </c>
      <c r="AY2811">
        <v>210.9</v>
      </c>
      <c r="AZ2811">
        <v>234.99999999999997</v>
      </c>
      <c r="BA2811">
        <f t="shared" si="107"/>
        <v>2349.9999999999995</v>
      </c>
      <c r="BL2811" s="90">
        <v>0.94</v>
      </c>
      <c r="BM2811">
        <f t="shared" si="108"/>
        <v>9.3999999999999986</v>
      </c>
    </row>
    <row r="2812" spans="1:65" x14ac:dyDescent="0.2">
      <c r="A2812" s="96">
        <v>42151</v>
      </c>
      <c r="B2812" s="101">
        <v>14.525</v>
      </c>
      <c r="C2812" s="102">
        <v>15.675000000000001</v>
      </c>
      <c r="D2812" s="31">
        <f t="shared" si="14"/>
        <v>332.21571208488797</v>
      </c>
      <c r="E2812" s="31">
        <f t="shared" si="15"/>
        <v>82.067227828567979</v>
      </c>
      <c r="F2812" s="31">
        <f t="shared" si="0"/>
        <v>414.28293991345595</v>
      </c>
      <c r="G2812" s="31">
        <f t="shared" si="1"/>
        <v>14.752808830415677</v>
      </c>
      <c r="H2812" s="55">
        <f t="shared" si="2"/>
        <v>7.3365231259968078E-2</v>
      </c>
      <c r="I2812" s="1">
        <v>13.27</v>
      </c>
      <c r="J2812" s="91">
        <f t="shared" si="16"/>
        <v>0.97487672289756755</v>
      </c>
      <c r="K2812" s="72">
        <f t="shared" ca="1" si="83"/>
        <v>74.948701718673078</v>
      </c>
      <c r="L2812" s="31">
        <v>74.760002</v>
      </c>
      <c r="M2812" s="21">
        <f t="shared" ca="1" si="84"/>
        <v>2.5240732159568175E-3</v>
      </c>
      <c r="N2812" s="72"/>
      <c r="O2812" s="56"/>
      <c r="P2812" s="21"/>
      <c r="Q2812" s="69">
        <f t="shared" si="17"/>
        <v>1.0251232771024323</v>
      </c>
      <c r="R2812" s="5">
        <f t="shared" ca="1" si="109"/>
        <v>46.858672789525791</v>
      </c>
      <c r="S2812" s="31">
        <v>45.990001999999997</v>
      </c>
      <c r="T2812" s="89">
        <f t="shared" ca="1" si="110"/>
        <v>1.8888252919097372E-2</v>
      </c>
      <c r="U2812" s="5">
        <f t="shared" ca="1" si="122"/>
        <v>89.163050490398589</v>
      </c>
      <c r="V2812" s="90">
        <v>90.05</v>
      </c>
      <c r="W2812" s="87">
        <f t="shared" ca="1" si="123"/>
        <v>-9.8495225941300137E-3</v>
      </c>
      <c r="X2812" s="67">
        <f t="shared" si="18"/>
        <v>0.9497534457951351</v>
      </c>
      <c r="Y2812" s="72">
        <f t="shared" ca="1" si="124"/>
        <v>1011.8031187670481</v>
      </c>
      <c r="Z2812" s="90">
        <v>977.24997800000006</v>
      </c>
      <c r="AA2812" s="89">
        <f t="shared" ca="1" si="125"/>
        <v>3.5357525244219583E-2</v>
      </c>
      <c r="AB2812" s="72"/>
      <c r="AC2812" s="90"/>
      <c r="AD2812" s="87"/>
      <c r="AE2812" s="1">
        <f t="shared" si="169"/>
        <v>15</v>
      </c>
      <c r="AH2812" s="25" t="str">
        <f t="shared" ca="1" si="7"/>
        <v>-</v>
      </c>
      <c r="AI2812" s="15">
        <f t="shared" ca="1" si="8"/>
        <v>15.321472454333472</v>
      </c>
      <c r="AJ2812" s="15">
        <f t="shared" ca="1" si="9"/>
        <v>15.551780771484731</v>
      </c>
      <c r="AK2812" s="17">
        <f t="shared" ca="1" si="10"/>
        <v>8.0927195298170107E-2</v>
      </c>
      <c r="AL2812" s="17">
        <f t="shared" ca="1" si="11"/>
        <v>8.8938118186950299E-2</v>
      </c>
      <c r="AM2812" s="26">
        <f t="shared" ca="1" si="12"/>
        <v>0</v>
      </c>
      <c r="AN2812" s="26">
        <f t="shared" ca="1" si="13"/>
        <v>0</v>
      </c>
      <c r="AO2812" s="25">
        <f t="shared" si="20"/>
        <v>0</v>
      </c>
      <c r="AP2812" s="26">
        <f t="shared" si="21"/>
        <v>0</v>
      </c>
      <c r="AQ2812" s="25">
        <f t="shared" si="22"/>
        <v>0</v>
      </c>
      <c r="AR2812" s="26">
        <f t="shared" si="23"/>
        <v>1</v>
      </c>
      <c r="AY2812">
        <v>195.45</v>
      </c>
      <c r="AZ2812">
        <v>217.49999999999997</v>
      </c>
      <c r="BA2812">
        <f t="shared" si="107"/>
        <v>2174.9999999999995</v>
      </c>
      <c r="BL2812" s="90">
        <v>0.87</v>
      </c>
      <c r="BM2812">
        <f t="shared" si="108"/>
        <v>8.6999999999999993</v>
      </c>
    </row>
    <row r="2813" spans="1:65" x14ac:dyDescent="0.2">
      <c r="A2813" s="96">
        <v>42152</v>
      </c>
      <c r="B2813" s="99">
        <v>14.475</v>
      </c>
      <c r="C2813" s="100">
        <v>15.725</v>
      </c>
      <c r="D2813" s="31">
        <f t="shared" si="14"/>
        <v>310.06799794589546</v>
      </c>
      <c r="E2813" s="31">
        <f t="shared" si="15"/>
        <v>102.59006979787365</v>
      </c>
      <c r="F2813" s="16">
        <f t="shared" si="0"/>
        <v>412.6580677437691</v>
      </c>
      <c r="G2813" s="16">
        <f t="shared" si="1"/>
        <v>14.785759917886709</v>
      </c>
      <c r="H2813" s="17">
        <f t="shared" si="2"/>
        <v>7.9491255961844254E-2</v>
      </c>
      <c r="I2813">
        <v>13.31</v>
      </c>
      <c r="J2813" s="91">
        <f t="shared" si="16"/>
        <v>0.99830265493284243</v>
      </c>
      <c r="K2813" s="72">
        <f t="shared" ca="1" si="83"/>
        <v>74.818437587384324</v>
      </c>
      <c r="L2813" s="16">
        <v>75.519997000000004</v>
      </c>
      <c r="M2813" s="21">
        <f t="shared" ca="1" si="84"/>
        <v>-9.2897171674368555E-3</v>
      </c>
      <c r="N2813" s="72"/>
      <c r="O2813" s="56"/>
      <c r="P2813" s="21"/>
      <c r="Q2813" s="33">
        <f t="shared" si="17"/>
        <v>1.0016973450671576</v>
      </c>
      <c r="R2813" s="5">
        <f t="shared" ca="1" si="109"/>
        <v>46.936252742621726</v>
      </c>
      <c r="S2813" s="16">
        <v>45.470001000000003</v>
      </c>
      <c r="T2813" s="75">
        <f t="shared" ca="1" si="110"/>
        <v>3.2246573793163584E-2</v>
      </c>
      <c r="U2813" s="5">
        <f t="shared" ca="1" si="122"/>
        <v>89.311333237444458</v>
      </c>
      <c r="V2813" s="85">
        <v>89.19</v>
      </c>
      <c r="W2813" s="36">
        <f t="shared" ca="1" si="123"/>
        <v>1.3603905980991194E-3</v>
      </c>
      <c r="X2813" s="32">
        <f t="shared" si="18"/>
        <v>0.99660530986568496</v>
      </c>
      <c r="Y2813" s="72">
        <f t="shared" ca="1" si="124"/>
        <v>1008.3019968239084</v>
      </c>
      <c r="Z2813" s="90">
        <v>999.24997800000006</v>
      </c>
      <c r="AA2813" s="89">
        <f t="shared" ca="1" si="125"/>
        <v>9.0588131330520613E-3</v>
      </c>
      <c r="AB2813" s="72"/>
      <c r="AC2813" s="90"/>
      <c r="AD2813" s="36"/>
      <c r="AE2813">
        <f t="shared" si="169"/>
        <v>14</v>
      </c>
      <c r="AH2813" s="25" t="str">
        <f t="shared" ca="1" si="7"/>
        <v>-</v>
      </c>
      <c r="AI2813" s="15">
        <f t="shared" ca="1" si="8"/>
        <v>15.311971706612532</v>
      </c>
      <c r="AJ2813" s="15">
        <f t="shared" ca="1" si="9"/>
        <v>15.511996114259066</v>
      </c>
      <c r="AK2813" s="17">
        <f t="shared" ca="1" si="10"/>
        <v>7.4567894821222572E-2</v>
      </c>
      <c r="AL2813" s="17">
        <f t="shared" ca="1" si="11"/>
        <v>8.8989528946290197E-2</v>
      </c>
      <c r="AM2813" s="26">
        <f t="shared" ca="1" si="12"/>
        <v>0</v>
      </c>
      <c r="AN2813" s="26">
        <f t="shared" ca="1" si="13"/>
        <v>0</v>
      </c>
      <c r="AO2813" s="25">
        <f t="shared" si="20"/>
        <v>0</v>
      </c>
      <c r="AP2813" s="26">
        <f t="shared" si="21"/>
        <v>0</v>
      </c>
      <c r="AQ2813" s="25">
        <f t="shared" si="22"/>
        <v>0</v>
      </c>
      <c r="AR2813" s="26">
        <f t="shared" si="23"/>
        <v>1</v>
      </c>
      <c r="AY2813">
        <v>199.85</v>
      </c>
      <c r="AZ2813">
        <v>222.5</v>
      </c>
      <c r="BA2813">
        <f t="shared" si="107"/>
        <v>2225</v>
      </c>
      <c r="BL2813" s="90">
        <v>0.89</v>
      </c>
      <c r="BM2813">
        <f t="shared" si="108"/>
        <v>8.9</v>
      </c>
    </row>
    <row r="2814" spans="1:65" x14ac:dyDescent="0.2">
      <c r="A2814" s="96">
        <v>42153</v>
      </c>
      <c r="B2814" s="99">
        <v>14.625</v>
      </c>
      <c r="C2814" s="100">
        <v>15.824999999999999</v>
      </c>
      <c r="D2814" s="31">
        <f t="shared" si="14"/>
        <v>287.92028380690294</v>
      </c>
      <c r="E2814" s="31">
        <f t="shared" si="15"/>
        <v>122.97723432327378</v>
      </c>
      <c r="F2814" s="16">
        <f t="shared" si="0"/>
        <v>410.89751813017671</v>
      </c>
      <c r="G2814" s="16">
        <f t="shared" si="1"/>
        <v>14.984147170952674</v>
      </c>
      <c r="H2814" s="17">
        <f t="shared" si="2"/>
        <v>7.582938388625593E-2</v>
      </c>
      <c r="I2814">
        <v>13.84</v>
      </c>
      <c r="J2814" s="91">
        <f t="shared" si="16"/>
        <v>1.0090938460057464</v>
      </c>
      <c r="K2814" s="72">
        <f t="shared" ca="1" si="83"/>
        <v>75.495747001384458</v>
      </c>
      <c r="L2814" s="16">
        <v>76.080001999999993</v>
      </c>
      <c r="M2814" s="21">
        <f t="shared" ca="1" si="84"/>
        <v>-7.6794819040032995E-3</v>
      </c>
      <c r="N2814" s="72"/>
      <c r="O2814" s="56"/>
      <c r="P2814" s="21"/>
      <c r="Q2814" s="33">
        <f t="shared" si="17"/>
        <v>0.99090615399425375</v>
      </c>
      <c r="R2814" s="5">
        <f t="shared" ca="1" si="109"/>
        <v>46.50748416675571</v>
      </c>
      <c r="S2814" s="16">
        <v>45.189999</v>
      </c>
      <c r="T2814" s="75">
        <f t="shared" ca="1" si="110"/>
        <v>2.9154352642400131E-2</v>
      </c>
      <c r="U2814" s="5">
        <f t="shared" ca="1" si="122"/>
        <v>88.496119919675223</v>
      </c>
      <c r="V2814" s="85">
        <v>88.5</v>
      </c>
      <c r="W2814" s="36">
        <f t="shared" ca="1" si="123"/>
        <v>-4.3842715534200153E-5</v>
      </c>
      <c r="X2814" s="32">
        <f t="shared" si="18"/>
        <v>1.0181876920114925</v>
      </c>
      <c r="Y2814" s="72">
        <f t="shared" ca="1" si="124"/>
        <v>1026.5731165600002</v>
      </c>
      <c r="Z2814" s="90">
        <v>1012.9999769999999</v>
      </c>
      <c r="AA2814" s="89">
        <f t="shared" ca="1" si="125"/>
        <v>1.3398953473026881E-2</v>
      </c>
      <c r="AB2814" s="72"/>
      <c r="AC2814" s="90"/>
      <c r="AD2814" s="36"/>
      <c r="AE2814">
        <f t="shared" si="169"/>
        <v>13</v>
      </c>
      <c r="AH2814" s="25" t="str">
        <f t="shared" ca="1" si="7"/>
        <v>-</v>
      </c>
      <c r="AI2814" s="15">
        <f t="shared" ca="1" si="8"/>
        <v>15.282377533481291</v>
      </c>
      <c r="AJ2814" s="15">
        <f t="shared" ca="1" si="9"/>
        <v>15.46339006812668</v>
      </c>
      <c r="AK2814" s="17">
        <f t="shared" ca="1" si="10"/>
        <v>7.5729860471540136E-2</v>
      </c>
      <c r="AL2814" s="17">
        <f t="shared" ca="1" si="11"/>
        <v>8.9980739502149687E-2</v>
      </c>
      <c r="AM2814" s="26">
        <f t="shared" ca="1" si="12"/>
        <v>0</v>
      </c>
      <c r="AN2814" s="26">
        <f t="shared" ca="1" si="13"/>
        <v>0</v>
      </c>
      <c r="AO2814" s="25">
        <f t="shared" si="20"/>
        <v>0</v>
      </c>
      <c r="AP2814" s="26">
        <f t="shared" si="21"/>
        <v>0</v>
      </c>
      <c r="AQ2814" s="25">
        <f t="shared" si="22"/>
        <v>0</v>
      </c>
      <c r="AR2814" s="26">
        <f t="shared" si="23"/>
        <v>1</v>
      </c>
      <c r="AY2814">
        <v>202.60000000000002</v>
      </c>
      <c r="AZ2814">
        <v>222.5</v>
      </c>
      <c r="BA2814">
        <f t="shared" si="107"/>
        <v>2225</v>
      </c>
      <c r="BL2814" s="90">
        <v>0.89</v>
      </c>
      <c r="BM2814">
        <f t="shared" si="108"/>
        <v>8.9</v>
      </c>
    </row>
    <row r="2815" spans="1:65" x14ac:dyDescent="0.2">
      <c r="A2815" s="96">
        <v>42156</v>
      </c>
      <c r="B2815" s="99">
        <v>14.574999999999999</v>
      </c>
      <c r="C2815" s="100">
        <v>15.775</v>
      </c>
      <c r="D2815" s="31">
        <f t="shared" si="14"/>
        <v>265.77256966791043</v>
      </c>
      <c r="E2815" s="31">
        <f t="shared" si="15"/>
        <v>143.44550094461758</v>
      </c>
      <c r="F2815" s="16">
        <f t="shared" si="0"/>
        <v>409.21807061252798</v>
      </c>
      <c r="G2815" s="16">
        <f t="shared" si="1"/>
        <v>14.99564271716028</v>
      </c>
      <c r="H2815" s="17">
        <f t="shared" si="2"/>
        <v>7.6069730586370898E-2</v>
      </c>
      <c r="I2815">
        <v>13.97</v>
      </c>
      <c r="J2815" s="91">
        <f t="shared" si="16"/>
        <v>0.996676778723253</v>
      </c>
      <c r="K2815" s="72">
        <f t="shared" ca="1" si="83"/>
        <v>75.241790346561501</v>
      </c>
      <c r="L2815" s="16">
        <v>75.360000999999997</v>
      </c>
      <c r="M2815" s="21">
        <f t="shared" ca="1" si="84"/>
        <v>-1.5686126840483415E-3</v>
      </c>
      <c r="N2815" s="72"/>
      <c r="O2815" s="56"/>
      <c r="P2815" s="21"/>
      <c r="Q2815" s="33">
        <f t="shared" si="17"/>
        <v>1.0033232212767469</v>
      </c>
      <c r="R2815" s="5">
        <f t="shared" ca="1" si="109"/>
        <v>46.660094948499506</v>
      </c>
      <c r="S2815" s="16">
        <v>45.610000999999997</v>
      </c>
      <c r="T2815" s="75">
        <f t="shared" ca="1" si="110"/>
        <v>2.3023326583560232E-2</v>
      </c>
      <c r="U2815" s="5">
        <f t="shared" ca="1" si="122"/>
        <v>88.787172336915035</v>
      </c>
      <c r="V2815" s="85">
        <v>89.4</v>
      </c>
      <c r="W2815" s="36">
        <f t="shared" ca="1" si="123"/>
        <v>-6.8548955602345764E-3</v>
      </c>
      <c r="X2815" s="32">
        <f t="shared" si="18"/>
        <v>0.993353557446506</v>
      </c>
      <c r="Y2815" s="72">
        <f t="shared" ca="1" si="124"/>
        <v>1019.6829443707525</v>
      </c>
      <c r="Z2815" s="90">
        <v>992.49997800000006</v>
      </c>
      <c r="AA2815" s="89">
        <f t="shared" ca="1" si="125"/>
        <v>2.7388379821961475E-2</v>
      </c>
      <c r="AB2815" s="72"/>
      <c r="AC2815" s="90"/>
      <c r="AD2815" s="36"/>
      <c r="AE2815">
        <f t="shared" si="169"/>
        <v>12</v>
      </c>
      <c r="AH2815" s="25" t="str">
        <f t="shared" ca="1" si="7"/>
        <v>-</v>
      </c>
      <c r="AI2815" s="15">
        <f t="shared" ca="1" si="8"/>
        <v>15.235255404362679</v>
      </c>
      <c r="AJ2815" s="15">
        <f t="shared" ca="1" si="9"/>
        <v>15.417950305790342</v>
      </c>
      <c r="AK2815" s="17">
        <f t="shared" ca="1" si="10"/>
        <v>7.5525701237545581E-2</v>
      </c>
      <c r="AL2815" s="17">
        <f t="shared" ca="1" si="11"/>
        <v>9.0751789621309253E-2</v>
      </c>
      <c r="AM2815" s="26">
        <f t="shared" ca="1" si="12"/>
        <v>0</v>
      </c>
      <c r="AN2815" s="26">
        <f t="shared" ca="1" si="13"/>
        <v>0</v>
      </c>
      <c r="AO2815" s="25">
        <f t="shared" si="20"/>
        <v>0</v>
      </c>
      <c r="AP2815" s="26">
        <f t="shared" si="21"/>
        <v>0</v>
      </c>
      <c r="AQ2815" s="25">
        <f t="shared" si="22"/>
        <v>0</v>
      </c>
      <c r="AR2815" s="26">
        <f t="shared" si="23"/>
        <v>1</v>
      </c>
      <c r="AY2815">
        <v>198.5</v>
      </c>
      <c r="AZ2815">
        <v>220.00000000000003</v>
      </c>
      <c r="BA2815">
        <f t="shared" si="107"/>
        <v>2200.0000000000005</v>
      </c>
      <c r="BL2815" s="90">
        <v>0.88</v>
      </c>
      <c r="BM2815">
        <f t="shared" si="108"/>
        <v>8.8000000000000007</v>
      </c>
    </row>
    <row r="2816" spans="1:65" x14ac:dyDescent="0.2">
      <c r="A2816" s="96">
        <v>42157</v>
      </c>
      <c r="B2816" s="99">
        <v>14.875</v>
      </c>
      <c r="C2816" s="100">
        <v>16.024999999999999</v>
      </c>
      <c r="D2816" s="31">
        <f t="shared" si="14"/>
        <v>243.62485552891789</v>
      </c>
      <c r="E2816" s="31">
        <f t="shared" si="15"/>
        <v>163.90844443595299</v>
      </c>
      <c r="F2816" s="16">
        <f t="shared" si="0"/>
        <v>407.53329996487088</v>
      </c>
      <c r="G2816" s="16">
        <f t="shared" si="1"/>
        <v>15.337525911668063</v>
      </c>
      <c r="H2816" s="17">
        <f t="shared" si="2"/>
        <v>7.1762870514820554E-2</v>
      </c>
      <c r="I2816">
        <v>14.24</v>
      </c>
      <c r="J2816" s="91">
        <f t="shared" si="16"/>
        <v>1.0185879232769035</v>
      </c>
      <c r="K2816" s="72">
        <f t="shared" ca="1" si="83"/>
        <v>76.637254498059548</v>
      </c>
      <c r="L2816" s="16">
        <v>76.480002999999996</v>
      </c>
      <c r="M2816" s="21">
        <f t="shared" ca="1" si="84"/>
        <v>2.0561126031800941E-3</v>
      </c>
      <c r="N2816" s="72"/>
      <c r="O2816" s="56"/>
      <c r="P2816" s="21"/>
      <c r="Q2816" s="33">
        <f t="shared" si="17"/>
        <v>0.98141207672309649</v>
      </c>
      <c r="R2816" s="5">
        <f t="shared" ca="1" si="109"/>
        <v>45.790873016487652</v>
      </c>
      <c r="S2816" s="16">
        <v>44.869999</v>
      </c>
      <c r="T2816" s="75">
        <f t="shared" ca="1" si="110"/>
        <v>2.0523156608219486E-2</v>
      </c>
      <c r="U2816" s="5">
        <f t="shared" ca="1" si="122"/>
        <v>87.133820023327246</v>
      </c>
      <c r="V2816" s="85">
        <v>88.04</v>
      </c>
      <c r="W2816" s="36">
        <f t="shared" ca="1" si="123"/>
        <v>-1.0292821179835987E-2</v>
      </c>
      <c r="X2816" s="32">
        <f t="shared" si="18"/>
        <v>1.037175846553807</v>
      </c>
      <c r="Y2816" s="72">
        <f t="shared" ca="1" si="124"/>
        <v>1057.5209177017853</v>
      </c>
      <c r="Z2816" s="90">
        <v>1024.7499769999999</v>
      </c>
      <c r="AA2816" s="89">
        <f t="shared" ca="1" si="125"/>
        <v>3.1979450048609588E-2</v>
      </c>
      <c r="AB2816" s="72"/>
      <c r="AC2816" s="90"/>
      <c r="AD2816" s="36"/>
      <c r="AE2816">
        <f t="shared" si="169"/>
        <v>11</v>
      </c>
      <c r="AH2816" s="25" t="str">
        <f t="shared" ca="1" si="7"/>
        <v>-</v>
      </c>
      <c r="AI2816" s="15">
        <f t="shared" ca="1" si="8"/>
        <v>15.243583305162014</v>
      </c>
      <c r="AJ2816" s="15">
        <f t="shared" ca="1" si="9"/>
        <v>15.385762524047268</v>
      </c>
      <c r="AK2816" s="17">
        <f t="shared" ca="1" si="10"/>
        <v>7.3707695289962682E-2</v>
      </c>
      <c r="AL2816" s="17">
        <f t="shared" ca="1" si="11"/>
        <v>8.9065338934441671E-2</v>
      </c>
      <c r="AM2816" s="26">
        <f t="shared" ca="1" si="12"/>
        <v>0</v>
      </c>
      <c r="AN2816" s="26">
        <f t="shared" ca="1" si="13"/>
        <v>0</v>
      </c>
      <c r="AO2816" s="25">
        <f t="shared" si="20"/>
        <v>0</v>
      </c>
      <c r="AP2816" s="26">
        <f t="shared" si="21"/>
        <v>0</v>
      </c>
      <c r="AQ2816" s="25">
        <f t="shared" si="22"/>
        <v>0</v>
      </c>
      <c r="AR2816" s="26">
        <f t="shared" si="23"/>
        <v>1</v>
      </c>
      <c r="AY2816">
        <v>204.95</v>
      </c>
      <c r="AZ2816">
        <v>225</v>
      </c>
      <c r="BA2816">
        <f t="shared" si="107"/>
        <v>2250</v>
      </c>
      <c r="BL2816" s="90">
        <v>0.9</v>
      </c>
      <c r="BM2816">
        <f t="shared" si="108"/>
        <v>9</v>
      </c>
    </row>
    <row r="2817" spans="1:65" x14ac:dyDescent="0.2">
      <c r="A2817" s="96">
        <v>42158</v>
      </c>
      <c r="B2817" s="99">
        <v>14.375</v>
      </c>
      <c r="C2817" s="100">
        <v>15.675000000000001</v>
      </c>
      <c r="D2817" s="31">
        <f t="shared" si="14"/>
        <v>221.47714138992535</v>
      </c>
      <c r="E2817" s="31">
        <f t="shared" si="15"/>
        <v>184.46677503298974</v>
      </c>
      <c r="F2817" s="16">
        <f t="shared" si="0"/>
        <v>405.94391642291509</v>
      </c>
      <c r="G2817" s="16">
        <f t="shared" si="1"/>
        <v>14.965738764251009</v>
      </c>
      <c r="H2817" s="17">
        <f t="shared" si="2"/>
        <v>8.293460925039875E-2</v>
      </c>
      <c r="I2817">
        <v>13.66</v>
      </c>
      <c r="J2817" s="91">
        <f t="shared" si="16"/>
        <v>0.97195416875418639</v>
      </c>
      <c r="K2817" s="72">
        <f t="shared" ca="1" si="83"/>
        <v>74.484862268879553</v>
      </c>
      <c r="L2817" s="16">
        <v>75.160004000000001</v>
      </c>
      <c r="M2817" s="21">
        <f t="shared" ca="1" si="84"/>
        <v>-8.9827261201376168E-3</v>
      </c>
      <c r="N2817" s="72"/>
      <c r="O2817" s="56"/>
      <c r="P2817" s="21"/>
      <c r="Q2817" s="33">
        <f t="shared" si="17"/>
        <v>1.0280458312458136</v>
      </c>
      <c r="R2817" s="5">
        <f t="shared" ca="1" si="109"/>
        <v>47.073155026282947</v>
      </c>
      <c r="S2817" s="16">
        <v>45.650002000000001</v>
      </c>
      <c r="T2817" s="75">
        <f t="shared" ca="1" si="110"/>
        <v>3.1175311367630316E-2</v>
      </c>
      <c r="U2817" s="5">
        <f t="shared" ca="1" si="122"/>
        <v>89.574493708906616</v>
      </c>
      <c r="V2817" s="85">
        <v>89.5</v>
      </c>
      <c r="W2817" s="36">
        <f t="shared" ca="1" si="123"/>
        <v>8.3233194309067658E-4</v>
      </c>
      <c r="X2817" s="32">
        <f t="shared" si="18"/>
        <v>0.94390833750837289</v>
      </c>
      <c r="Y2817" s="72">
        <f t="shared" ca="1" si="124"/>
        <v>998.1371164568526</v>
      </c>
      <c r="Z2817" s="90">
        <v>988.99997800000006</v>
      </c>
      <c r="AA2817" s="89">
        <f t="shared" ca="1" si="125"/>
        <v>9.2387650759407185E-3</v>
      </c>
      <c r="AB2817" s="72"/>
      <c r="AC2817" s="90"/>
      <c r="AD2817" s="36"/>
      <c r="AE2817">
        <f t="shared" si="169"/>
        <v>10</v>
      </c>
      <c r="AH2817" s="25" t="str">
        <f t="shared" ca="1" si="7"/>
        <v>-</v>
      </c>
      <c r="AI2817" s="15">
        <f t="shared" ca="1" si="8"/>
        <v>15.231371606042964</v>
      </c>
      <c r="AJ2817" s="15">
        <f t="shared" ca="1" si="9"/>
        <v>15.350652822948497</v>
      </c>
      <c r="AK2817" s="17">
        <f t="shared" ca="1" si="10"/>
        <v>7.6575513576609744E-2</v>
      </c>
      <c r="AL2817" s="17">
        <f t="shared" ca="1" si="11"/>
        <v>8.8714400867553417E-2</v>
      </c>
      <c r="AM2817" s="26">
        <f t="shared" ca="1" si="12"/>
        <v>0</v>
      </c>
      <c r="AN2817" s="26">
        <f t="shared" ca="1" si="13"/>
        <v>0</v>
      </c>
      <c r="AO2817" s="25">
        <f t="shared" si="20"/>
        <v>0</v>
      </c>
      <c r="AP2817" s="26">
        <f t="shared" si="21"/>
        <v>0</v>
      </c>
      <c r="AQ2817" s="25">
        <f t="shared" si="22"/>
        <v>0</v>
      </c>
      <c r="AR2817" s="26">
        <f t="shared" si="23"/>
        <v>1</v>
      </c>
      <c r="AY2817">
        <v>197.8</v>
      </c>
      <c r="AZ2817">
        <v>220.00000000000003</v>
      </c>
      <c r="BA2817">
        <f t="shared" si="107"/>
        <v>2200.0000000000005</v>
      </c>
      <c r="BL2817" s="90">
        <v>0.88</v>
      </c>
      <c r="BM2817">
        <f t="shared" si="108"/>
        <v>8.8000000000000007</v>
      </c>
    </row>
    <row r="2818" spans="1:65" x14ac:dyDescent="0.2">
      <c r="A2818" s="96">
        <v>42159</v>
      </c>
      <c r="B2818" s="101">
        <v>14.975</v>
      </c>
      <c r="C2818" s="102">
        <v>16.074999999999999</v>
      </c>
      <c r="D2818" s="31">
        <f t="shared" si="14"/>
        <v>199.32942725093281</v>
      </c>
      <c r="E2818" s="31">
        <f t="shared" si="15"/>
        <v>204.77767715407541</v>
      </c>
      <c r="F2818" s="31">
        <f t="shared" si="0"/>
        <v>404.10710440500822</v>
      </c>
      <c r="G2818" s="31">
        <f t="shared" si="1"/>
        <v>15.532415206053209</v>
      </c>
      <c r="H2818" s="55">
        <f t="shared" si="2"/>
        <v>6.8429237947122856E-2</v>
      </c>
      <c r="I2818" s="1">
        <v>14.71</v>
      </c>
      <c r="J2818" s="91">
        <f t="shared" si="16"/>
        <v>1.0331687925777284</v>
      </c>
      <c r="K2818" s="72">
        <f t="shared" ca="1" si="83"/>
        <v>76.952297896764264</v>
      </c>
      <c r="L2818" s="31">
        <v>77.639999000000003</v>
      </c>
      <c r="M2818" s="21">
        <f t="shared" ca="1" si="84"/>
        <v>-8.8575619795633782E-3</v>
      </c>
      <c r="N2818" s="72"/>
      <c r="O2818" s="56"/>
      <c r="P2818" s="21"/>
      <c r="Q2818" s="69">
        <f t="shared" si="17"/>
        <v>0.96683120742227158</v>
      </c>
      <c r="R2818" s="5">
        <f t="shared" ca="1" si="109"/>
        <v>45.509899349701861</v>
      </c>
      <c r="S2818" s="31">
        <v>44.099997999999999</v>
      </c>
      <c r="T2818" s="89">
        <f t="shared" ca="1" si="110"/>
        <v>3.1970553597346234E-2</v>
      </c>
      <c r="U2818" s="5">
        <f t="shared" ca="1" si="122"/>
        <v>86.600451001349612</v>
      </c>
      <c r="V2818" s="98">
        <v>86.43</v>
      </c>
      <c r="W2818" s="87">
        <f t="shared" ca="1" si="123"/>
        <v>1.9721277490408976E-3</v>
      </c>
      <c r="X2818" s="67">
        <f t="shared" si="18"/>
        <v>1.0663375851554568</v>
      </c>
      <c r="Y2818" s="72">
        <f t="shared" ca="1" si="124"/>
        <v>1064.2810741378657</v>
      </c>
      <c r="Z2818" s="90">
        <v>1054.9999760000001</v>
      </c>
      <c r="AA2818" s="89">
        <f t="shared" ca="1" si="125"/>
        <v>8.7972496199049035E-3</v>
      </c>
      <c r="AB2818" s="72"/>
      <c r="AC2818" s="90"/>
      <c r="AD2818" s="87"/>
      <c r="AE2818" s="1">
        <f t="shared" si="169"/>
        <v>9</v>
      </c>
      <c r="AH2818" s="25" t="str">
        <f t="shared" ca="1" si="7"/>
        <v>-</v>
      </c>
      <c r="AI2818" s="15">
        <f t="shared" ca="1" si="8"/>
        <v>15.21269747518545</v>
      </c>
      <c r="AJ2818" s="15">
        <f t="shared" ca="1" si="9"/>
        <v>15.327757877146976</v>
      </c>
      <c r="AK2818" s="17">
        <f t="shared" ca="1" si="10"/>
        <v>7.5752848024468869E-2</v>
      </c>
      <c r="AL2818" s="17">
        <f t="shared" ca="1" si="11"/>
        <v>8.7177274750876527E-2</v>
      </c>
      <c r="AM2818" s="26">
        <f t="shared" ca="1" si="12"/>
        <v>0</v>
      </c>
      <c r="AN2818" s="26">
        <f t="shared" ca="1" si="13"/>
        <v>0</v>
      </c>
      <c r="AO2818" s="25">
        <f t="shared" si="20"/>
        <v>0</v>
      </c>
      <c r="AP2818" s="26">
        <f t="shared" si="21"/>
        <v>0</v>
      </c>
      <c r="AQ2818" s="25">
        <f t="shared" si="22"/>
        <v>0</v>
      </c>
      <c r="AR2818" s="26">
        <f t="shared" si="23"/>
        <v>0</v>
      </c>
      <c r="AY2818">
        <v>211.00000499999999</v>
      </c>
      <c r="AZ2818">
        <v>234.99999999999997</v>
      </c>
      <c r="BA2818">
        <f t="shared" si="107"/>
        <v>2349.9999999999995</v>
      </c>
      <c r="BL2818" s="90">
        <v>0.94</v>
      </c>
      <c r="BM2818">
        <f t="shared" si="108"/>
        <v>9.3999999999999986</v>
      </c>
    </row>
    <row r="2819" spans="1:65" x14ac:dyDescent="0.2">
      <c r="A2819" s="96">
        <v>42160</v>
      </c>
      <c r="B2819" s="99">
        <v>14.725</v>
      </c>
      <c r="C2819" s="100">
        <v>15.975</v>
      </c>
      <c r="D2819" s="31">
        <f t="shared" si="14"/>
        <v>177.18171311194027</v>
      </c>
      <c r="E2819" s="31">
        <f t="shared" si="15"/>
        <v>225.40984009226597</v>
      </c>
      <c r="F2819" s="16">
        <f t="shared" si="0"/>
        <v>402.59155320420621</v>
      </c>
      <c r="G2819" s="16">
        <f t="shared" si="1"/>
        <v>15.424871365588277</v>
      </c>
      <c r="H2819" s="17">
        <f t="shared" si="2"/>
        <v>7.8247261345852914E-2</v>
      </c>
      <c r="I2819">
        <v>14.21</v>
      </c>
      <c r="J2819" s="91">
        <f t="shared" si="16"/>
        <v>0.98935176438385042</v>
      </c>
      <c r="K2819" s="72">
        <f t="shared" ca="1" si="83"/>
        <v>76.129787912113997</v>
      </c>
      <c r="L2819" s="16">
        <v>76.400002000000001</v>
      </c>
      <c r="M2819" s="21">
        <f t="shared" ca="1" si="84"/>
        <v>-3.5368335184860797E-3</v>
      </c>
      <c r="N2819" s="72"/>
      <c r="O2819" s="56"/>
      <c r="P2819" s="21"/>
      <c r="Q2819" s="33">
        <f t="shared" si="17"/>
        <v>1.0106482356161497</v>
      </c>
      <c r="R2819" s="5">
        <f t="shared" ca="1" si="109"/>
        <v>45.992583410488841</v>
      </c>
      <c r="S2819" s="16">
        <v>44.849997999999999</v>
      </c>
      <c r="T2819" s="75">
        <f t="shared" ca="1" si="110"/>
        <v>2.5475707055524096E-2</v>
      </c>
      <c r="U2819" s="5">
        <f t="shared" ca="1" si="122"/>
        <v>87.519596634179209</v>
      </c>
      <c r="V2819" s="76">
        <v>87.82</v>
      </c>
      <c r="W2819" s="36">
        <f t="shared" ca="1" si="123"/>
        <v>-3.4206714395443468E-3</v>
      </c>
      <c r="X2819" s="32">
        <f t="shared" si="18"/>
        <v>0.97870352876770073</v>
      </c>
      <c r="Y2819" s="72">
        <f t="shared" ca="1" si="124"/>
        <v>1041.5470908737141</v>
      </c>
      <c r="Z2819" s="90">
        <v>1018.2499769999999</v>
      </c>
      <c r="AA2819" s="89">
        <f t="shared" ca="1" si="125"/>
        <v>2.28795623863924E-2</v>
      </c>
      <c r="AB2819" s="72"/>
      <c r="AC2819" s="90"/>
      <c r="AD2819" s="36"/>
      <c r="AE2819">
        <f t="shared" si="169"/>
        <v>8</v>
      </c>
      <c r="AH2819" s="25" t="str">
        <f t="shared" ca="1" si="7"/>
        <v>-</v>
      </c>
      <c r="AI2819" s="15">
        <f t="shared" ca="1" si="8"/>
        <v>15.173228076873459</v>
      </c>
      <c r="AJ2819" s="15">
        <f t="shared" ca="1" si="9"/>
        <v>15.309080374972106</v>
      </c>
      <c r="AK2819" s="17">
        <f t="shared" ca="1" si="10"/>
        <v>7.5545515588470322E-2</v>
      </c>
      <c r="AL2819" s="17">
        <f t="shared" ca="1" si="11"/>
        <v>8.5788293734128898E-2</v>
      </c>
      <c r="AM2819" s="26">
        <f t="shared" ca="1" si="12"/>
        <v>0</v>
      </c>
      <c r="AN2819" s="26">
        <f t="shared" ca="1" si="13"/>
        <v>0</v>
      </c>
      <c r="AO2819" s="25">
        <f t="shared" si="20"/>
        <v>0</v>
      </c>
      <c r="AP2819" s="26">
        <f t="shared" si="21"/>
        <v>0</v>
      </c>
      <c r="AQ2819" s="25">
        <f t="shared" si="22"/>
        <v>0</v>
      </c>
      <c r="AR2819" s="26">
        <f t="shared" si="23"/>
        <v>0</v>
      </c>
      <c r="AY2819">
        <v>203.64999999999998</v>
      </c>
      <c r="AZ2819">
        <v>227.5</v>
      </c>
      <c r="BA2819">
        <f t="shared" si="107"/>
        <v>2275</v>
      </c>
      <c r="BL2819" s="90">
        <v>0.91</v>
      </c>
      <c r="BM2819">
        <f t="shared" si="108"/>
        <v>9.1</v>
      </c>
    </row>
    <row r="2820" spans="1:65" x14ac:dyDescent="0.2">
      <c r="A2820" s="96">
        <v>42163</v>
      </c>
      <c r="B2820" s="99">
        <v>15.225</v>
      </c>
      <c r="C2820" s="100">
        <v>16.274999999999999</v>
      </c>
      <c r="D2820" s="31">
        <f t="shared" si="14"/>
        <v>155.03399897294773</v>
      </c>
      <c r="E2820" s="31">
        <f t="shared" si="15"/>
        <v>245.82455625481151</v>
      </c>
      <c r="F2820" s="16">
        <f t="shared" si="0"/>
        <v>400.85855522775921</v>
      </c>
      <c r="G2820" s="16">
        <f t="shared" si="1"/>
        <v>15.868907385039835</v>
      </c>
      <c r="H2820" s="17">
        <f t="shared" si="2"/>
        <v>6.4516129032258007E-2</v>
      </c>
      <c r="I2820">
        <v>15.29</v>
      </c>
      <c r="J2820" s="91">
        <f t="shared" si="16"/>
        <v>1.0243584933800445</v>
      </c>
      <c r="K2820" s="72">
        <f t="shared" ca="1" si="83"/>
        <v>77.981015587634232</v>
      </c>
      <c r="L2820" s="16">
        <v>77.879997000000003</v>
      </c>
      <c r="M2820" s="21">
        <f t="shared" ca="1" si="84"/>
        <v>1.2971056949864688E-3</v>
      </c>
      <c r="N2820" s="72"/>
      <c r="O2820" s="56"/>
      <c r="P2820" s="21"/>
      <c r="Q2820" s="33">
        <f t="shared" si="17"/>
        <v>0.97564150661995541</v>
      </c>
      <c r="R2820" s="5">
        <f t="shared" ca="1" si="109"/>
        <v>44.870404052061126</v>
      </c>
      <c r="S2820" s="16">
        <v>43.98</v>
      </c>
      <c r="T2820" s="75">
        <f t="shared" ca="1" si="110"/>
        <v>2.0245658300616847E-2</v>
      </c>
      <c r="U2820" s="5">
        <f t="shared" ca="1" si="122"/>
        <v>85.384827832280934</v>
      </c>
      <c r="V2820" s="76">
        <v>85.989998</v>
      </c>
      <c r="W2820" s="36">
        <f t="shared" ca="1" si="123"/>
        <v>-7.0376809139949788E-3</v>
      </c>
      <c r="X2820" s="32">
        <f t="shared" si="18"/>
        <v>1.0487169867600892</v>
      </c>
      <c r="Y2820" s="72">
        <f t="shared" ca="1" si="124"/>
        <v>1092.2162398093581</v>
      </c>
      <c r="Z2820" s="90">
        <v>1060.7499760000001</v>
      </c>
      <c r="AA2820" s="89">
        <f t="shared" ca="1" si="125"/>
        <v>2.9664166411782218E-2</v>
      </c>
      <c r="AB2820" s="72"/>
      <c r="AC2820" s="90"/>
      <c r="AD2820" s="36"/>
      <c r="AE2820">
        <f t="shared" si="169"/>
        <v>7</v>
      </c>
      <c r="AH2820" s="25" t="str">
        <f t="shared" ca="1" si="7"/>
        <v>-</v>
      </c>
      <c r="AI2820" s="15">
        <f t="shared" ca="1" si="8"/>
        <v>15.163371745038917</v>
      </c>
      <c r="AJ2820" s="15">
        <f t="shared" ca="1" si="9"/>
        <v>15.313212684418675</v>
      </c>
      <c r="AK2820" s="17">
        <f t="shared" ca="1" si="10"/>
        <v>7.3659973112803992E-2</v>
      </c>
      <c r="AL2820" s="17">
        <f t="shared" ca="1" si="11"/>
        <v>8.2220551798645028E-2</v>
      </c>
      <c r="AM2820" s="26">
        <f t="shared" ca="1" si="12"/>
        <v>0</v>
      </c>
      <c r="AN2820" s="26">
        <f t="shared" ca="1" si="13"/>
        <v>0</v>
      </c>
      <c r="AO2820" s="25">
        <f t="shared" si="20"/>
        <v>0</v>
      </c>
      <c r="AP2820" s="26">
        <f t="shared" si="21"/>
        <v>0</v>
      </c>
      <c r="AQ2820" s="25">
        <f t="shared" si="22"/>
        <v>0</v>
      </c>
      <c r="AR2820" s="26">
        <f t="shared" si="23"/>
        <v>0</v>
      </c>
      <c r="AY2820">
        <v>212.15</v>
      </c>
      <c r="AZ2820">
        <v>232.50000000000003</v>
      </c>
      <c r="BA2820">
        <f t="shared" si="107"/>
        <v>2325.0000000000005</v>
      </c>
      <c r="BL2820" s="90">
        <v>0.93</v>
      </c>
      <c r="BM2820">
        <f t="shared" si="108"/>
        <v>9.3000000000000007</v>
      </c>
    </row>
    <row r="2821" spans="1:65" x14ac:dyDescent="0.2">
      <c r="A2821" s="96">
        <v>42164</v>
      </c>
      <c r="B2821" s="99">
        <v>14.824999999999999</v>
      </c>
      <c r="C2821" s="100">
        <v>16.05</v>
      </c>
      <c r="D2821" s="31">
        <f t="shared" si="14"/>
        <v>132.88628483395519</v>
      </c>
      <c r="E2821" s="31">
        <f t="shared" si="15"/>
        <v>266.54338561064321</v>
      </c>
      <c r="F2821" s="16">
        <f t="shared" si="0"/>
        <v>399.4296704445984</v>
      </c>
      <c r="G2821" s="16">
        <f t="shared" si="1"/>
        <v>15.642454664821466</v>
      </c>
      <c r="H2821" s="17">
        <f t="shared" si="2"/>
        <v>7.6323987538940874E-2</v>
      </c>
      <c r="I2821">
        <v>14.47</v>
      </c>
      <c r="J2821" s="91">
        <f t="shared" si="16"/>
        <v>0.98221609102441099</v>
      </c>
      <c r="K2821" s="72">
        <f t="shared" ca="1" si="83"/>
        <v>76.591085712204688</v>
      </c>
      <c r="L2821" s="16">
        <v>77</v>
      </c>
      <c r="M2821" s="21">
        <f t="shared" ca="1" si="84"/>
        <v>-5.3105751661728868E-3</v>
      </c>
      <c r="N2821" s="72"/>
      <c r="O2821" s="56"/>
      <c r="P2821" s="21"/>
      <c r="Q2821" s="33">
        <f t="shared" si="17"/>
        <v>1.0177839089755891</v>
      </c>
      <c r="R2821" s="5">
        <f t="shared" ca="1" si="109"/>
        <v>45.666472748972211</v>
      </c>
      <c r="S2821" s="16">
        <v>44.41</v>
      </c>
      <c r="T2821" s="75">
        <f t="shared" ca="1" si="110"/>
        <v>2.8292563588656037E-2</v>
      </c>
      <c r="U2821" s="5">
        <f t="shared" ca="1" si="122"/>
        <v>86.900328666082032</v>
      </c>
      <c r="V2821" s="76">
        <v>87.029999000000004</v>
      </c>
      <c r="W2821" s="36">
        <f t="shared" ca="1" si="123"/>
        <v>-1.4899498495682098E-3</v>
      </c>
      <c r="X2821" s="32">
        <f t="shared" si="18"/>
        <v>0.96443218204882197</v>
      </c>
      <c r="Y2821" s="72">
        <f t="shared" ca="1" si="124"/>
        <v>1053.299165951054</v>
      </c>
      <c r="Z2821" s="90">
        <v>1037.2499769999999</v>
      </c>
      <c r="AA2821" s="89">
        <f t="shared" ca="1" si="125"/>
        <v>1.5472826519092823E-2</v>
      </c>
      <c r="AB2821" s="72"/>
      <c r="AC2821" s="90"/>
      <c r="AD2821" s="36"/>
      <c r="AE2821">
        <f t="shared" si="169"/>
        <v>6</v>
      </c>
      <c r="AH2821" s="25" t="str">
        <f t="shared" ca="1" si="7"/>
        <v>-</v>
      </c>
      <c r="AI2821" s="15">
        <f t="shared" ca="1" si="8"/>
        <v>15.174135416281072</v>
      </c>
      <c r="AJ2821" s="15">
        <f t="shared" ca="1" si="9"/>
        <v>15.326862066952506</v>
      </c>
      <c r="AK2821" s="17">
        <f t="shared" ca="1" si="10"/>
        <v>7.3702349271565659E-2</v>
      </c>
      <c r="AL2821" s="17">
        <f t="shared" ca="1" si="11"/>
        <v>7.9543135963468126E-2</v>
      </c>
      <c r="AM2821" s="26">
        <f t="shared" ca="1" si="12"/>
        <v>0</v>
      </c>
      <c r="AN2821" s="26">
        <f t="shared" ca="1" si="13"/>
        <v>0</v>
      </c>
      <c r="AO2821" s="25">
        <f t="shared" si="20"/>
        <v>0</v>
      </c>
      <c r="AP2821" s="26">
        <f t="shared" si="21"/>
        <v>0</v>
      </c>
      <c r="AQ2821" s="25">
        <f t="shared" si="22"/>
        <v>0</v>
      </c>
      <c r="AR2821" s="26">
        <f t="shared" si="23"/>
        <v>0</v>
      </c>
      <c r="AY2821">
        <v>207.45000999999999</v>
      </c>
      <c r="AZ2821">
        <v>227.5</v>
      </c>
      <c r="BA2821">
        <f t="shared" si="107"/>
        <v>2275</v>
      </c>
      <c r="BL2821" s="90">
        <v>0.91</v>
      </c>
      <c r="BM2821">
        <f t="shared" si="108"/>
        <v>9.1</v>
      </c>
    </row>
    <row r="2822" spans="1:65" x14ac:dyDescent="0.2">
      <c r="A2822" s="96">
        <v>42165</v>
      </c>
      <c r="B2822" s="101">
        <v>13.875</v>
      </c>
      <c r="C2822" s="102">
        <v>15.425000000000001</v>
      </c>
      <c r="D2822" s="31">
        <f t="shared" si="14"/>
        <v>110.73857069496266</v>
      </c>
      <c r="E2822" s="31">
        <f t="shared" si="15"/>
        <v>287.00069789167526</v>
      </c>
      <c r="F2822" s="31">
        <f t="shared" si="0"/>
        <v>397.73926858663793</v>
      </c>
      <c r="G2822" s="31">
        <f t="shared" si="1"/>
        <v>14.99344898622374</v>
      </c>
      <c r="H2822" s="55">
        <f t="shared" si="2"/>
        <v>0.10048622366288495</v>
      </c>
      <c r="I2822" s="1">
        <v>13.22</v>
      </c>
      <c r="J2822" s="91">
        <f t="shared" si="16"/>
        <v>0.95445353357110252</v>
      </c>
      <c r="K2822" s="72">
        <f t="shared" ca="1" si="83"/>
        <v>73.099652150219256</v>
      </c>
      <c r="L2822" s="31">
        <v>73.839995999999999</v>
      </c>
      <c r="M2822" s="21">
        <f t="shared" ca="1" si="84"/>
        <v>-1.0026325702682092E-2</v>
      </c>
      <c r="N2822" s="72"/>
      <c r="O2822" s="56"/>
      <c r="P2822" s="21"/>
      <c r="Q2822" s="69">
        <f t="shared" si="17"/>
        <v>1.0455464664288976</v>
      </c>
      <c r="R2822" s="5">
        <f t="shared" ca="1" si="109"/>
        <v>47.744430163931469</v>
      </c>
      <c r="S2822" s="31">
        <v>46.34</v>
      </c>
      <c r="T2822" s="89">
        <f t="shared" ca="1" si="110"/>
        <v>3.0307081655836541E-2</v>
      </c>
      <c r="U2822" s="5">
        <f t="shared" ca="1" si="122"/>
        <v>90.855220993979216</v>
      </c>
      <c r="V2822" s="98">
        <v>90.769997000000004</v>
      </c>
      <c r="W2822" s="87">
        <f t="shared" ca="1" si="123"/>
        <v>9.3890048249327103E-4</v>
      </c>
      <c r="X2822" s="67">
        <f t="shared" si="18"/>
        <v>0.90890706714220504</v>
      </c>
      <c r="Y2822" s="72">
        <f t="shared" ca="1" si="124"/>
        <v>957.28804947843344</v>
      </c>
      <c r="Z2822" s="90">
        <v>946.99997900000005</v>
      </c>
      <c r="AA2822" s="89">
        <f t="shared" ca="1" si="125"/>
        <v>1.0863855022781772E-2</v>
      </c>
      <c r="AB2822" s="72"/>
      <c r="AC2822" s="90"/>
      <c r="AD2822" s="87"/>
      <c r="AE2822" s="1">
        <f t="shared" si="169"/>
        <v>5</v>
      </c>
      <c r="AH2822" s="25" t="str">
        <f t="shared" ca="1" si="7"/>
        <v>-</v>
      </c>
      <c r="AI2822" s="15">
        <f t="shared" ca="1" si="8"/>
        <v>15.128901332414026</v>
      </c>
      <c r="AJ2822" s="15">
        <f t="shared" ca="1" si="9"/>
        <v>15.305387312060214</v>
      </c>
      <c r="AK2822" s="17">
        <f t="shared" ca="1" si="10"/>
        <v>7.8489574796243064E-2</v>
      </c>
      <c r="AL2822" s="17">
        <f t="shared" ca="1" si="11"/>
        <v>7.8728366344735665E-2</v>
      </c>
      <c r="AM2822" s="26">
        <f t="shared" ca="1" si="12"/>
        <v>0</v>
      </c>
      <c r="AN2822" s="26">
        <f t="shared" ca="1" si="13"/>
        <v>0</v>
      </c>
      <c r="AO2822" s="25">
        <f t="shared" si="20"/>
        <v>0</v>
      </c>
      <c r="AP2822" s="26">
        <f t="shared" si="21"/>
        <v>0</v>
      </c>
      <c r="AQ2822" s="25">
        <f t="shared" si="22"/>
        <v>0</v>
      </c>
      <c r="AR2822" s="26">
        <f t="shared" si="23"/>
        <v>0</v>
      </c>
      <c r="AY2822">
        <v>189.50001</v>
      </c>
      <c r="AZ2822">
        <v>210</v>
      </c>
      <c r="BA2822">
        <f t="shared" si="107"/>
        <v>2100</v>
      </c>
      <c r="BL2822" s="90">
        <v>0.84</v>
      </c>
      <c r="BM2822">
        <f t="shared" si="108"/>
        <v>8.4</v>
      </c>
    </row>
    <row r="2823" spans="1:65" x14ac:dyDescent="0.2">
      <c r="A2823" s="96">
        <v>42166</v>
      </c>
      <c r="B2823" s="99">
        <v>13.525</v>
      </c>
      <c r="C2823" s="100">
        <v>15.125</v>
      </c>
      <c r="D2823" s="31">
        <f t="shared" si="14"/>
        <v>88.590856555970134</v>
      </c>
      <c r="E2823" s="31">
        <f t="shared" si="15"/>
        <v>306.92287187407533</v>
      </c>
      <c r="F2823" s="16">
        <f t="shared" si="0"/>
        <v>395.51372843004549</v>
      </c>
      <c r="G2823" s="16">
        <f t="shared" si="1"/>
        <v>14.766617065854584</v>
      </c>
      <c r="H2823" s="17">
        <f t="shared" si="2"/>
        <v>0.10578512396694217</v>
      </c>
      <c r="I2823">
        <v>12.85</v>
      </c>
      <c r="J2823" s="91">
        <f t="shared" si="16"/>
        <v>0.97936044214224938</v>
      </c>
      <c r="K2823" s="72">
        <f t="shared" ca="1" si="83"/>
        <v>71.587989032430471</v>
      </c>
      <c r="L2823" s="16">
        <v>72.080001999999993</v>
      </c>
      <c r="M2823" s="21">
        <f t="shared" ca="1" si="84"/>
        <v>-6.8259288834304167E-3</v>
      </c>
      <c r="N2823" s="72"/>
      <c r="O2823" s="56"/>
      <c r="P2823" s="21"/>
      <c r="Q2823" s="33">
        <f t="shared" si="17"/>
        <v>1.0206395578577507</v>
      </c>
      <c r="R2823" s="5">
        <f t="shared" ca="1" si="109"/>
        <v>48.727824071053803</v>
      </c>
      <c r="S2823" s="16">
        <v>47.34</v>
      </c>
      <c r="T2823" s="75">
        <f t="shared" ca="1" si="110"/>
        <v>2.931609782538655E-2</v>
      </c>
      <c r="U2823" s="5">
        <f t="shared" ca="1" si="122"/>
        <v>92.727257917820978</v>
      </c>
      <c r="V2823" s="76">
        <v>92.879997000000003</v>
      </c>
      <c r="W2823" s="36">
        <f t="shared" ca="1" si="123"/>
        <v>-1.6444776820893402E-3</v>
      </c>
      <c r="X2823" s="32">
        <f t="shared" si="18"/>
        <v>0.95872088428449875</v>
      </c>
      <c r="Y2823" s="72">
        <f t="shared" ca="1" si="124"/>
        <v>917.71164386003545</v>
      </c>
      <c r="Z2823" s="90">
        <v>906.24998000000005</v>
      </c>
      <c r="AA2823" s="89">
        <f t="shared" ca="1" si="125"/>
        <v>1.2647353503980658E-2</v>
      </c>
      <c r="AB2823" s="72"/>
      <c r="AC2823" s="90"/>
      <c r="AD2823" s="36"/>
      <c r="AE2823">
        <f t="shared" si="169"/>
        <v>4</v>
      </c>
      <c r="AH2823" s="25" t="str">
        <f t="shared" ca="1" si="7"/>
        <v>-</v>
      </c>
      <c r="AI2823" s="15">
        <f t="shared" ca="1" si="8"/>
        <v>15.082510594388634</v>
      </c>
      <c r="AJ2823" s="15">
        <f t="shared" ca="1" si="9"/>
        <v>15.287341881453992</v>
      </c>
      <c r="AK2823" s="17">
        <f t="shared" ca="1" si="10"/>
        <v>8.2297993915666959E-2</v>
      </c>
      <c r="AL2823" s="17">
        <f t="shared" ca="1" si="11"/>
        <v>7.7986995416198968E-2</v>
      </c>
      <c r="AM2823" s="26">
        <f t="shared" ca="1" si="12"/>
        <v>0</v>
      </c>
      <c r="AN2823" s="26">
        <f t="shared" ca="1" si="13"/>
        <v>1</v>
      </c>
      <c r="AO2823" s="25">
        <f t="shared" si="20"/>
        <v>0</v>
      </c>
      <c r="AP2823" s="26">
        <f t="shared" si="21"/>
        <v>0</v>
      </c>
      <c r="AQ2823" s="25">
        <f t="shared" si="22"/>
        <v>0</v>
      </c>
      <c r="AR2823" s="26">
        <f t="shared" si="23"/>
        <v>0</v>
      </c>
      <c r="AY2823">
        <v>181.25</v>
      </c>
      <c r="AZ2823">
        <v>202.50000000000003</v>
      </c>
      <c r="BA2823">
        <f t="shared" si="107"/>
        <v>2025.0000000000002</v>
      </c>
      <c r="BL2823" s="90">
        <v>0.81</v>
      </c>
      <c r="BM2823">
        <f t="shared" si="108"/>
        <v>8.1000000000000014</v>
      </c>
    </row>
    <row r="2824" spans="1:65" x14ac:dyDescent="0.2">
      <c r="A2824" s="96">
        <v>42167</v>
      </c>
      <c r="B2824" s="99">
        <v>14.2</v>
      </c>
      <c r="C2824" s="100">
        <v>15.375</v>
      </c>
      <c r="D2824" s="31">
        <f t="shared" si="14"/>
        <v>66.443142416977594</v>
      </c>
      <c r="E2824" s="31">
        <f t="shared" si="15"/>
        <v>326.72768732729014</v>
      </c>
      <c r="F2824" s="16">
        <f t="shared" si="0"/>
        <v>393.17082974426773</v>
      </c>
      <c r="G2824" s="16">
        <f t="shared" si="1"/>
        <v>15.176433152121868</v>
      </c>
      <c r="H2824" s="17">
        <f t="shared" si="2"/>
        <v>7.642276422764227E-2</v>
      </c>
      <c r="I2824">
        <v>13.78</v>
      </c>
      <c r="J2824" s="91">
        <f t="shared" si="16"/>
        <v>1.0216647914359516</v>
      </c>
      <c r="K2824" s="72">
        <f t="shared" ca="1" si="83"/>
        <v>73.135946156601321</v>
      </c>
      <c r="L2824" s="16">
        <v>73</v>
      </c>
      <c r="M2824" s="21">
        <f t="shared" ca="1" si="84"/>
        <v>1.862276117826314E-3</v>
      </c>
      <c r="N2824" s="72"/>
      <c r="O2824" s="56"/>
      <c r="P2824" s="21"/>
      <c r="Q2824" s="33">
        <f t="shared" si="17"/>
        <v>0.97833520856404843</v>
      </c>
      <c r="R2824" s="5">
        <f t="shared" ca="1" si="109"/>
        <v>47.670159966526356</v>
      </c>
      <c r="S2824" s="16">
        <v>46.700001</v>
      </c>
      <c r="T2824" s="75">
        <f t="shared" ca="1" si="110"/>
        <v>2.0774281493620428E-2</v>
      </c>
      <c r="U2824" s="5">
        <f t="shared" ca="1" si="122"/>
        <v>90.715235432881428</v>
      </c>
      <c r="V2824" s="76">
        <v>91.550003000000004</v>
      </c>
      <c r="W2824" s="36">
        <f t="shared" ca="1" si="123"/>
        <v>-9.1181599100392755E-3</v>
      </c>
      <c r="X2824" s="32">
        <f t="shared" si="18"/>
        <v>1.0433295828719031</v>
      </c>
      <c r="Y2824" s="72">
        <f t="shared" ca="1" si="124"/>
        <v>957.41269211204781</v>
      </c>
      <c r="Z2824" s="90">
        <v>928.74997900000005</v>
      </c>
      <c r="AA2824" s="89">
        <f t="shared" ca="1" si="125"/>
        <v>3.0861602971888467E-2</v>
      </c>
      <c r="AB2824" s="72"/>
      <c r="AC2824" s="90"/>
      <c r="AD2824" s="36"/>
      <c r="AE2824">
        <f t="shared" si="169"/>
        <v>3</v>
      </c>
      <c r="AH2824" s="25" t="str">
        <f t="shared" ca="1" si="7"/>
        <v>-</v>
      </c>
      <c r="AI2824" s="15">
        <f t="shared" ca="1" si="8"/>
        <v>15.063190861700001</v>
      </c>
      <c r="AJ2824" s="15">
        <f t="shared" ca="1" si="9"/>
        <v>15.283718299798426</v>
      </c>
      <c r="AK2824" s="17">
        <f t="shared" ca="1" si="10"/>
        <v>8.3630248295753537E-2</v>
      </c>
      <c r="AL2824" s="17">
        <f t="shared" ca="1" si="11"/>
        <v>7.8459818806404694E-2</v>
      </c>
      <c r="AM2824" s="26">
        <f t="shared" ca="1" si="12"/>
        <v>0</v>
      </c>
      <c r="AN2824" s="26">
        <f t="shared" ca="1" si="13"/>
        <v>1</v>
      </c>
      <c r="AO2824" s="25">
        <f t="shared" si="20"/>
        <v>0</v>
      </c>
      <c r="AP2824" s="26">
        <f t="shared" si="21"/>
        <v>0</v>
      </c>
      <c r="AQ2824" s="25">
        <f t="shared" si="22"/>
        <v>0</v>
      </c>
      <c r="AR2824" s="26">
        <f t="shared" si="23"/>
        <v>0</v>
      </c>
      <c r="AY2824">
        <v>185.75001</v>
      </c>
      <c r="AZ2824">
        <v>207.49999999999997</v>
      </c>
      <c r="BA2824">
        <f t="shared" si="107"/>
        <v>2074.9999999999995</v>
      </c>
      <c r="BL2824" s="90">
        <v>0.83</v>
      </c>
      <c r="BM2824">
        <f t="shared" si="108"/>
        <v>8.2999999999999989</v>
      </c>
    </row>
    <row r="2825" spans="1:65" x14ac:dyDescent="0.2">
      <c r="A2825" s="96">
        <v>42170</v>
      </c>
      <c r="B2825" s="101">
        <v>15.475</v>
      </c>
      <c r="C2825" s="102">
        <v>16.024999999999999</v>
      </c>
      <c r="D2825" s="31">
        <f t="shared" si="14"/>
        <v>44.295428277985067</v>
      </c>
      <c r="E2825" s="31">
        <f t="shared" si="15"/>
        <v>347.18281193045721</v>
      </c>
      <c r="F2825" s="31">
        <f t="shared" si="0"/>
        <v>391.47824020844229</v>
      </c>
      <c r="G2825" s="31">
        <f t="shared" si="1"/>
        <v>15.96276797009223</v>
      </c>
      <c r="H2825" s="55">
        <f t="shared" si="2"/>
        <v>3.4321372854914101E-2</v>
      </c>
      <c r="I2825" s="1">
        <v>15.39</v>
      </c>
      <c r="J2825" s="91">
        <f t="shared" si="16"/>
        <v>1.0472848617753345</v>
      </c>
      <c r="K2825" s="72">
        <f t="shared" ca="1" si="83"/>
        <v>76.591046670621154</v>
      </c>
      <c r="L2825" s="31">
        <v>76.080001999999993</v>
      </c>
      <c r="M2825" s="21">
        <f t="shared" ca="1" si="84"/>
        <v>6.7172010671235323E-3</v>
      </c>
      <c r="N2825" s="72"/>
      <c r="O2825" s="56"/>
      <c r="P2825" s="21"/>
      <c r="Q2825" s="69">
        <f t="shared" si="17"/>
        <v>0.95271513822466536</v>
      </c>
      <c r="R2825" s="5">
        <f t="shared" ca="1" si="109"/>
        <v>45.414191067413277</v>
      </c>
      <c r="S2825" s="31">
        <v>44.720001000000003</v>
      </c>
      <c r="T2825" s="89">
        <f t="shared" ca="1" si="110"/>
        <v>1.5523033360694109E-2</v>
      </c>
      <c r="U2825" s="5">
        <f t="shared" ca="1" si="122"/>
        <v>86.422819240557956</v>
      </c>
      <c r="V2825" s="98">
        <v>87.52</v>
      </c>
      <c r="W2825" s="87">
        <f t="shared" ca="1" si="123"/>
        <v>-1.2536343229456579E-2</v>
      </c>
      <c r="X2825" s="67">
        <f t="shared" si="18"/>
        <v>1.0945697235506693</v>
      </c>
      <c r="Y2825" s="72">
        <f t="shared" ca="1" si="124"/>
        <v>1047.8859765339282</v>
      </c>
      <c r="Z2825" s="90">
        <v>1007.7499769999999</v>
      </c>
      <c r="AA2825" s="89">
        <f t="shared" ca="1" si="125"/>
        <v>3.9827338575993111E-2</v>
      </c>
      <c r="AB2825" s="72"/>
      <c r="AC2825" s="90"/>
      <c r="AD2825" s="87"/>
      <c r="AE2825" s="1">
        <f t="shared" si="169"/>
        <v>2</v>
      </c>
      <c r="AH2825" s="25" t="str">
        <f t="shared" ca="1" si="7"/>
        <v>-</v>
      </c>
      <c r="AI2825" s="15">
        <f t="shared" ca="1" si="8"/>
        <v>15.094852115392703</v>
      </c>
      <c r="AJ2825" s="15">
        <f t="shared" ca="1" si="9"/>
        <v>15.30293023397912</v>
      </c>
      <c r="AK2825" s="17">
        <f t="shared" ca="1" si="10"/>
        <v>7.6309266880597068E-2</v>
      </c>
      <c r="AL2825" s="17">
        <f t="shared" ca="1" si="11"/>
        <v>7.5773986735440682E-2</v>
      </c>
      <c r="AM2825" s="26">
        <f t="shared" ca="1" si="12"/>
        <v>0</v>
      </c>
      <c r="AN2825" s="26">
        <f t="shared" ca="1" si="13"/>
        <v>1</v>
      </c>
      <c r="AO2825" s="25">
        <f t="shared" si="20"/>
        <v>0</v>
      </c>
      <c r="AP2825" s="26">
        <f t="shared" si="21"/>
        <v>0</v>
      </c>
      <c r="AQ2825" s="25">
        <f t="shared" si="22"/>
        <v>0</v>
      </c>
      <c r="AR2825" s="26">
        <f t="shared" si="23"/>
        <v>0</v>
      </c>
      <c r="AY2825">
        <v>201.55</v>
      </c>
      <c r="AZ2825">
        <v>222.22499999999999</v>
      </c>
      <c r="BA2825">
        <f t="shared" si="107"/>
        <v>2222.25</v>
      </c>
      <c r="BL2825" s="90">
        <v>0.88890000000000002</v>
      </c>
      <c r="BM2825">
        <f t="shared" si="108"/>
        <v>8.8889999999999993</v>
      </c>
    </row>
    <row r="2826" spans="1:65" x14ac:dyDescent="0.2">
      <c r="A2826" s="96">
        <v>42171</v>
      </c>
      <c r="B2826" s="99">
        <v>14.925000000000001</v>
      </c>
      <c r="C2826" s="100">
        <v>15.65</v>
      </c>
      <c r="D2826" s="31">
        <f t="shared" si="14"/>
        <v>22.147714138992534</v>
      </c>
      <c r="E2826" s="31">
        <f t="shared" si="15"/>
        <v>368.57038611460132</v>
      </c>
      <c r="F2826" s="16">
        <f t="shared" si="0"/>
        <v>390.71810025359383</v>
      </c>
      <c r="G2826" s="16">
        <f t="shared" si="1"/>
        <v>15.608903637327405</v>
      </c>
      <c r="H2826" s="17">
        <f t="shared" si="2"/>
        <v>4.6325878594249192E-2</v>
      </c>
      <c r="I2826">
        <v>14.81</v>
      </c>
      <c r="J2826" s="91">
        <f t="shared" si="16"/>
        <v>0.97593322116460601</v>
      </c>
      <c r="K2826" s="72">
        <f t="shared" ca="1" si="83"/>
        <v>74.74469957376489</v>
      </c>
      <c r="L2826" s="16">
        <v>74.839995999999999</v>
      </c>
      <c r="M2826" s="21">
        <f t="shared" ca="1" si="84"/>
        <v>-1.2733355335175166E-3</v>
      </c>
      <c r="N2826" s="72"/>
      <c r="O2826" s="56"/>
      <c r="P2826" s="21"/>
      <c r="Q2826" s="33">
        <f t="shared" si="17"/>
        <v>1.0240667788353941</v>
      </c>
      <c r="R2826" s="5">
        <f t="shared" ca="1" si="109"/>
        <v>46.505226932520536</v>
      </c>
      <c r="S2826" s="16">
        <v>45.490001999999997</v>
      </c>
      <c r="T2826" s="75">
        <f t="shared" ca="1" si="110"/>
        <v>2.2317539852395235E-2</v>
      </c>
      <c r="U2826" s="5">
        <f t="shared" ca="1" si="122"/>
        <v>88.499708187961545</v>
      </c>
      <c r="V2826" s="76">
        <v>89.11</v>
      </c>
      <c r="W2826" s="36">
        <f t="shared" ca="1" si="123"/>
        <v>-6.8487466281949771E-3</v>
      </c>
      <c r="X2826" s="32">
        <f t="shared" si="18"/>
        <v>0.95186644232921203</v>
      </c>
      <c r="Y2826" s="72">
        <f t="shared" ca="1" si="124"/>
        <v>997.38185130828901</v>
      </c>
      <c r="Z2826" s="90">
        <v>969.99997800000006</v>
      </c>
      <c r="AA2826" s="89">
        <f t="shared" ca="1" si="125"/>
        <v>2.8228736009609432E-2</v>
      </c>
      <c r="AB2826" s="72"/>
      <c r="AC2826" s="90"/>
      <c r="AD2826" s="36"/>
      <c r="AE2826">
        <f t="shared" si="169"/>
        <v>1</v>
      </c>
      <c r="AH2826" s="25" t="str">
        <f t="shared" ca="1" si="7"/>
        <v>-</v>
      </c>
      <c r="AI2826" s="15">
        <f t="shared" ca="1" si="8"/>
        <v>15.110282733767733</v>
      </c>
      <c r="AJ2826" s="15">
        <f t="shared" ca="1" si="9"/>
        <v>15.299147222832911</v>
      </c>
      <c r="AK2826" s="17">
        <f t="shared" ca="1" si="10"/>
        <v>7.3277558474262261E-2</v>
      </c>
      <c r="AL2826" s="17">
        <f t="shared" ca="1" si="11"/>
        <v>7.3502422510061394E-2</v>
      </c>
      <c r="AM2826" s="26">
        <f t="shared" ca="1" si="12"/>
        <v>0</v>
      </c>
      <c r="AN2826" s="26">
        <f t="shared" ca="1" si="13"/>
        <v>0</v>
      </c>
      <c r="AO2826" s="25">
        <f t="shared" si="20"/>
        <v>0</v>
      </c>
      <c r="AP2826" s="26">
        <f t="shared" si="21"/>
        <v>0</v>
      </c>
      <c r="AQ2826" s="25">
        <f t="shared" si="22"/>
        <v>0</v>
      </c>
      <c r="AR2826" s="26">
        <f t="shared" si="23"/>
        <v>0</v>
      </c>
      <c r="AY2826">
        <v>194</v>
      </c>
      <c r="AZ2826">
        <v>215</v>
      </c>
      <c r="BA2826">
        <f t="shared" si="107"/>
        <v>2150</v>
      </c>
      <c r="BL2826" s="90">
        <v>0.86</v>
      </c>
      <c r="BM2826">
        <f t="shared" si="108"/>
        <v>8.6</v>
      </c>
    </row>
    <row r="2827" spans="1:65" x14ac:dyDescent="0.2">
      <c r="A2827" s="97">
        <v>42172</v>
      </c>
      <c r="B2827" s="101">
        <v>15.625</v>
      </c>
      <c r="C2827" s="102">
        <v>16.375</v>
      </c>
      <c r="D2827" s="31">
        <f t="shared" si="14"/>
        <v>389.69208793725073</v>
      </c>
      <c r="E2827" s="31">
        <f t="shared" si="15"/>
        <v>0</v>
      </c>
      <c r="F2827" s="31">
        <f t="shared" si="0"/>
        <v>389.69208793725073</v>
      </c>
      <c r="G2827" s="31">
        <f t="shared" si="1"/>
        <v>15.625</v>
      </c>
      <c r="H2827" s="55">
        <f t="shared" si="2"/>
        <v>4.5801526717557217E-2</v>
      </c>
      <c r="I2827" s="31">
        <v>14.5</v>
      </c>
      <c r="J2827" s="91">
        <f t="shared" si="16"/>
        <v>0.99840255591054317</v>
      </c>
      <c r="K2827" s="72">
        <f t="shared" ca="1" si="83"/>
        <v>74.622256771300698</v>
      </c>
      <c r="L2827" s="31">
        <v>74.519997000000004</v>
      </c>
      <c r="M2827" s="21">
        <f t="shared" ca="1" si="84"/>
        <v>1.3722460469328054E-3</v>
      </c>
      <c r="N2827" s="72"/>
      <c r="O2827" s="56"/>
      <c r="P2827" s="21"/>
      <c r="Q2827" s="69">
        <f t="shared" si="17"/>
        <v>1.0015974440894568</v>
      </c>
      <c r="R2827" s="5">
        <f t="shared" ca="1" si="109"/>
        <v>46.577575991020048</v>
      </c>
      <c r="S2827" s="31">
        <v>45.66</v>
      </c>
      <c r="T2827" s="89">
        <f t="shared" ca="1" si="110"/>
        <v>2.009583861191527E-2</v>
      </c>
      <c r="U2827" s="5">
        <f t="shared" ca="1" si="122"/>
        <v>88.638046857888455</v>
      </c>
      <c r="V2827" s="98">
        <v>89.330001999999993</v>
      </c>
      <c r="W2827" s="87">
        <f t="shared" ca="1" si="123"/>
        <v>-7.7460553746717554E-3</v>
      </c>
      <c r="X2827" s="67">
        <f t="shared" si="18"/>
        <v>0.99680511182108622</v>
      </c>
      <c r="Y2827" s="72">
        <f t="shared" ca="1" si="124"/>
        <v>994.12989671534433</v>
      </c>
      <c r="Z2827" s="90">
        <v>965.24997800000006</v>
      </c>
      <c r="AA2827" s="89">
        <f t="shared" ca="1" si="125"/>
        <v>2.9919626390651183E-2</v>
      </c>
      <c r="AB2827" s="72"/>
      <c r="AC2827" s="90"/>
      <c r="AD2827" s="87"/>
      <c r="AE2827" s="1">
        <v>24</v>
      </c>
      <c r="AH2827" s="25" t="str">
        <f t="shared" ca="1" si="7"/>
        <v>-</v>
      </c>
      <c r="AI2827" s="15">
        <f t="shared" ca="1" si="8"/>
        <v>15.148276773389084</v>
      </c>
      <c r="AJ2827" s="15">
        <f t="shared" ca="1" si="9"/>
        <v>15.306302411991059</v>
      </c>
      <c r="AK2827" s="17">
        <f t="shared" ca="1" si="10"/>
        <v>6.8190481670698314E-2</v>
      </c>
      <c r="AL2827" s="17">
        <f t="shared" ca="1" si="11"/>
        <v>7.2257036709251432E-2</v>
      </c>
      <c r="AM2827" s="26">
        <f t="shared" ca="1" si="12"/>
        <v>0</v>
      </c>
      <c r="AN2827" s="26">
        <f t="shared" ca="1" si="13"/>
        <v>0</v>
      </c>
      <c r="AO2827" s="25">
        <f t="shared" si="20"/>
        <v>0</v>
      </c>
      <c r="AP2827" s="26">
        <f t="shared" si="21"/>
        <v>0</v>
      </c>
      <c r="AQ2827" s="25">
        <f t="shared" si="22"/>
        <v>0</v>
      </c>
      <c r="AR2827" s="26">
        <f t="shared" si="23"/>
        <v>0</v>
      </c>
      <c r="AY2827">
        <v>193.050005</v>
      </c>
      <c r="AZ2827">
        <v>212.5</v>
      </c>
      <c r="BA2827">
        <f t="shared" si="107"/>
        <v>2125</v>
      </c>
      <c r="BL2827" s="90">
        <v>0.85</v>
      </c>
      <c r="BM2827">
        <f t="shared" si="108"/>
        <v>8.5</v>
      </c>
    </row>
    <row r="2828" spans="1:65" x14ac:dyDescent="0.2">
      <c r="A2828" s="96">
        <v>42173</v>
      </c>
      <c r="B2828" s="99">
        <v>14.975</v>
      </c>
      <c r="C2828" s="100">
        <v>15.925000000000001</v>
      </c>
      <c r="D2828" s="31">
        <f t="shared" si="14"/>
        <v>373.45491760653198</v>
      </c>
      <c r="E2828" s="31">
        <f t="shared" si="15"/>
        <v>15.493483139998835</v>
      </c>
      <c r="F2828" s="16">
        <f t="shared" si="0"/>
        <v>388.94840074653081</v>
      </c>
      <c r="G2828" s="16">
        <f t="shared" si="1"/>
        <v>15.012842574888465</v>
      </c>
      <c r="H2828" s="17">
        <f t="shared" si="2"/>
        <v>5.9654631083202569E-2</v>
      </c>
      <c r="I2828">
        <v>13.19</v>
      </c>
      <c r="J2828" s="32">
        <f t="shared" si="16"/>
        <v>0.95898829516539452</v>
      </c>
      <c r="K2828" s="72">
        <f t="shared" ca="1" si="83"/>
        <v>71.558953368425193</v>
      </c>
      <c r="L2828" s="16">
        <v>72.400002000000001</v>
      </c>
      <c r="M2828" s="21">
        <f t="shared" ca="1" si="84"/>
        <v>-1.1616693485378735E-2</v>
      </c>
      <c r="N2828" s="72"/>
      <c r="O2828" s="56"/>
      <c r="P2828" s="21"/>
      <c r="Q2828" s="33">
        <f t="shared" si="17"/>
        <v>1.0410117048346055</v>
      </c>
      <c r="R2828" s="5">
        <f t="shared" ca="1" si="109"/>
        <v>48.485781851424306</v>
      </c>
      <c r="S2828" s="16">
        <v>46.970001000000003</v>
      </c>
      <c r="T2828" s="75">
        <f t="shared" ca="1" si="110"/>
        <v>3.2271254399681676E-2</v>
      </c>
      <c r="U2828" s="5">
        <f t="shared" ca="1" si="122"/>
        <v>92.270085258237856</v>
      </c>
      <c r="V2828" s="76">
        <v>91.93</v>
      </c>
      <c r="W2828" s="36">
        <f t="shared" ca="1" si="123"/>
        <v>3.6993936499276521E-3</v>
      </c>
      <c r="X2828" s="32">
        <f t="shared" si="18"/>
        <v>0.91797659033078893</v>
      </c>
      <c r="Y2828" s="72">
        <f t="shared" ca="1" si="124"/>
        <v>912.52791266176916</v>
      </c>
      <c r="Z2828" s="90">
        <v>909.24998000000005</v>
      </c>
      <c r="AA2828" s="89">
        <f t="shared" ca="1" si="125"/>
        <v>3.6050951156128856E-3</v>
      </c>
      <c r="AB2828" s="72"/>
      <c r="AC2828" s="90"/>
      <c r="AD2828" s="36"/>
      <c r="AE2828">
        <f t="shared" ref="AE2828:AE2850" si="170">AE2827-1</f>
        <v>23</v>
      </c>
      <c r="AH2828" s="25" t="str">
        <f t="shared" ca="1" si="7"/>
        <v>-</v>
      </c>
      <c r="AI2828" s="15">
        <f t="shared" ca="1" si="8"/>
        <v>15.15848307245129</v>
      </c>
      <c r="AJ2828" s="15">
        <f t="shared" ca="1" si="9"/>
        <v>15.298467034626125</v>
      </c>
      <c r="AK2828" s="17">
        <f t="shared" ca="1" si="10"/>
        <v>6.1385216240751252E-2</v>
      </c>
      <c r="AL2828" s="17">
        <f t="shared" ca="1" si="11"/>
        <v>7.1400124198203602E-2</v>
      </c>
      <c r="AM2828" s="26">
        <f t="shared" ca="1" si="12"/>
        <v>0</v>
      </c>
      <c r="AN2828" s="26">
        <f t="shared" ca="1" si="13"/>
        <v>0</v>
      </c>
      <c r="AO2828" s="25">
        <f t="shared" si="20"/>
        <v>0</v>
      </c>
      <c r="AP2828" s="26">
        <f t="shared" si="21"/>
        <v>0</v>
      </c>
      <c r="AQ2828" s="25">
        <f t="shared" si="22"/>
        <v>0</v>
      </c>
      <c r="AR2828" s="26">
        <f t="shared" si="23"/>
        <v>0</v>
      </c>
      <c r="AY2828">
        <v>181.800005</v>
      </c>
      <c r="AZ2828">
        <v>200</v>
      </c>
      <c r="BA2828">
        <f t="shared" si="107"/>
        <v>2000</v>
      </c>
      <c r="BL2828" s="90">
        <v>0.8</v>
      </c>
      <c r="BM2828">
        <f t="shared" si="108"/>
        <v>8</v>
      </c>
    </row>
    <row r="2829" spans="1:65" x14ac:dyDescent="0.2">
      <c r="A2829" s="96">
        <v>42174</v>
      </c>
      <c r="B2829" s="99">
        <v>15.425000000000001</v>
      </c>
      <c r="C2829" s="100">
        <v>16.324999999999999</v>
      </c>
      <c r="D2829" s="31">
        <f t="shared" si="14"/>
        <v>357.21774727581317</v>
      </c>
      <c r="E2829" s="31">
        <f t="shared" si="15"/>
        <v>30.762031064803466</v>
      </c>
      <c r="F2829" s="16">
        <f t="shared" si="0"/>
        <v>387.97977834061663</v>
      </c>
      <c r="G2829" s="16">
        <f t="shared" si="1"/>
        <v>15.496358945759326</v>
      </c>
      <c r="H2829" s="17">
        <f t="shared" si="2"/>
        <v>5.5130168453292439E-2</v>
      </c>
      <c r="I2829">
        <v>13.96</v>
      </c>
      <c r="J2829" s="32">
        <f t="shared" si="16"/>
        <v>1.0296362811812116</v>
      </c>
      <c r="K2829" s="72">
        <f t="shared" ca="1" si="83"/>
        <v>73.676690857972403</v>
      </c>
      <c r="L2829" s="16">
        <v>72.919998000000007</v>
      </c>
      <c r="M2829" s="21">
        <f t="shared" ca="1" si="84"/>
        <v>1.0377027958398961E-2</v>
      </c>
      <c r="N2829" s="72"/>
      <c r="O2829" s="56"/>
      <c r="P2829" s="21"/>
      <c r="Q2829" s="33">
        <f t="shared" si="17"/>
        <v>0.97036371881878836</v>
      </c>
      <c r="R2829" s="5">
        <f t="shared" ca="1" si="109"/>
        <v>47.046883594239915</v>
      </c>
      <c r="S2829" s="16">
        <v>46.529998999999997</v>
      </c>
      <c r="T2829" s="75">
        <f t="shared" ca="1" si="110"/>
        <v>1.1108631105707067E-2</v>
      </c>
      <c r="U2829" s="5">
        <f t="shared" ca="1" si="122"/>
        <v>89.532477778795212</v>
      </c>
      <c r="V2829" s="76">
        <v>91.110000999999997</v>
      </c>
      <c r="W2829" s="36">
        <f t="shared" ca="1" si="123"/>
        <v>-1.7314490219408354E-2</v>
      </c>
      <c r="X2829" s="32">
        <f t="shared" si="18"/>
        <v>1.0592725623624233</v>
      </c>
      <c r="Y2829" s="72">
        <f t="shared" ca="1" si="124"/>
        <v>966.55216426247671</v>
      </c>
      <c r="Z2829" s="90">
        <v>923.74997900000005</v>
      </c>
      <c r="AA2829" s="89">
        <f t="shared" ca="1" si="125"/>
        <v>4.6335248969436409E-2</v>
      </c>
      <c r="AB2829" s="72"/>
      <c r="AC2829" s="90"/>
      <c r="AD2829" s="36"/>
      <c r="AE2829">
        <f t="shared" si="170"/>
        <v>22</v>
      </c>
      <c r="AH2829" s="25" t="str">
        <f t="shared" ca="1" si="7"/>
        <v>-</v>
      </c>
      <c r="AI2829" s="15">
        <f t="shared" ca="1" si="8"/>
        <v>15.188071593677924</v>
      </c>
      <c r="AJ2829" s="15">
        <f t="shared" ca="1" si="9"/>
        <v>15.306014881969684</v>
      </c>
      <c r="AK2829" s="17">
        <f t="shared" ca="1" si="10"/>
        <v>5.2942723655142965E-2</v>
      </c>
      <c r="AL2829" s="17">
        <f t="shared" ca="1" si="11"/>
        <v>6.9877556228919113E-2</v>
      </c>
      <c r="AM2829" s="26">
        <f t="shared" ca="1" si="12"/>
        <v>0</v>
      </c>
      <c r="AN2829" s="26">
        <f t="shared" ca="1" si="13"/>
        <v>0</v>
      </c>
      <c r="AO2829" s="25">
        <f t="shared" si="20"/>
        <v>0</v>
      </c>
      <c r="AP2829" s="26">
        <f t="shared" si="21"/>
        <v>0</v>
      </c>
      <c r="AQ2829" s="25">
        <f t="shared" si="22"/>
        <v>0</v>
      </c>
      <c r="AR2829" s="26">
        <f t="shared" si="23"/>
        <v>0</v>
      </c>
      <c r="AY2829">
        <v>184.65</v>
      </c>
      <c r="AZ2829">
        <v>204.99999999999997</v>
      </c>
      <c r="BA2829">
        <f t="shared" si="107"/>
        <v>2049.9999999999995</v>
      </c>
      <c r="BL2829" s="90">
        <v>0.82</v>
      </c>
      <c r="BM2829">
        <f t="shared" si="108"/>
        <v>8.1999999999999993</v>
      </c>
    </row>
    <row r="2830" spans="1:65" x14ac:dyDescent="0.2">
      <c r="A2830" s="96">
        <v>42177</v>
      </c>
      <c r="B2830" s="101">
        <v>14.525</v>
      </c>
      <c r="C2830" s="102">
        <v>15.574999999999999</v>
      </c>
      <c r="D2830" s="31">
        <f t="shared" si="14"/>
        <v>340.98057694509441</v>
      </c>
      <c r="E2830" s="31">
        <f t="shared" si="15"/>
        <v>46.104043459984922</v>
      </c>
      <c r="F2830" s="31">
        <f t="shared" si="0"/>
        <v>387.08462040507936</v>
      </c>
      <c r="G2830" s="31">
        <f t="shared" si="1"/>
        <v>14.650061144465838</v>
      </c>
      <c r="H2830" s="55">
        <f t="shared" si="2"/>
        <v>6.7415730337078594E-2</v>
      </c>
      <c r="I2830" s="1">
        <v>12.74</v>
      </c>
      <c r="J2830" s="67">
        <f t="shared" si="16"/>
        <v>0.94320608857453303</v>
      </c>
      <c r="K2830" s="72">
        <f ca="1">K2829*J2830</f>
        <v>69.492303403263207</v>
      </c>
      <c r="L2830" s="31">
        <v>69.879997000000003</v>
      </c>
      <c r="M2830" s="21">
        <f t="shared" ca="1" si="84"/>
        <v>-5.5479910329245662E-3</v>
      </c>
      <c r="N2830" s="72"/>
      <c r="O2830" s="56"/>
      <c r="P2830" s="21"/>
      <c r="Q2830" s="69">
        <f t="shared" si="17"/>
        <v>1.056793911425467</v>
      </c>
      <c r="R2830" s="5">
        <f t="shared" ca="1" si="109"/>
        <v>49.716788911613037</v>
      </c>
      <c r="S2830" s="31">
        <v>48.459999000000003</v>
      </c>
      <c r="T2830" s="89">
        <f t="shared" ca="1" si="110"/>
        <v>2.5934583936186903E-2</v>
      </c>
      <c r="U2830" s="5">
        <f t="shared" ca="1" si="122"/>
        <v>94.614138124551346</v>
      </c>
      <c r="V2830" s="90">
        <v>94.889999000000003</v>
      </c>
      <c r="W2830" s="87">
        <f t="shared" ca="1" si="123"/>
        <v>-2.9071649104839524E-3</v>
      </c>
      <c r="X2830" s="67">
        <f t="shared" si="18"/>
        <v>0.88641217714906595</v>
      </c>
      <c r="Y2830" s="72">
        <f t="shared" ca="1" si="124"/>
        <v>856.70722195733038</v>
      </c>
      <c r="Z2830" s="90">
        <v>838.99998100000005</v>
      </c>
      <c r="AA2830" s="89">
        <f t="shared" ca="1" si="125"/>
        <v>2.1105174443776686E-2</v>
      </c>
      <c r="AB2830" s="72"/>
      <c r="AC2830" s="90"/>
      <c r="AD2830" s="87"/>
      <c r="AE2830" s="1">
        <f t="shared" si="170"/>
        <v>21</v>
      </c>
      <c r="AH2830" s="25" t="str">
        <f t="shared" ca="1" si="7"/>
        <v>-</v>
      </c>
      <c r="AI2830" s="15">
        <f t="shared" ca="1" si="8"/>
        <v>15.200740081593478</v>
      </c>
      <c r="AJ2830" s="15">
        <f t="shared" ca="1" si="9"/>
        <v>15.296229273645993</v>
      </c>
      <c r="AK2830" s="17">
        <f t="shared" ca="1" si="10"/>
        <v>5.1441551340049019E-2</v>
      </c>
      <c r="AL2830" s="17">
        <f t="shared" ca="1" si="11"/>
        <v>6.9351702882095523E-2</v>
      </c>
      <c r="AM2830" s="26">
        <f t="shared" ca="1" si="12"/>
        <v>0</v>
      </c>
      <c r="AN2830" s="26">
        <f t="shared" ca="1" si="13"/>
        <v>0</v>
      </c>
      <c r="AO2830" s="25">
        <f t="shared" si="20"/>
        <v>0</v>
      </c>
      <c r="AP2830" s="26">
        <f t="shared" si="21"/>
        <v>0</v>
      </c>
      <c r="AQ2830" s="25">
        <f t="shared" si="22"/>
        <v>0</v>
      </c>
      <c r="AR2830" s="26">
        <f t="shared" si="23"/>
        <v>0</v>
      </c>
      <c r="AY2830">
        <v>167.800005</v>
      </c>
      <c r="AZ2830">
        <v>187.5</v>
      </c>
      <c r="BA2830">
        <f t="shared" si="107"/>
        <v>1875</v>
      </c>
      <c r="BL2830" s="90">
        <v>0.75</v>
      </c>
      <c r="BM2830">
        <f t="shared" si="108"/>
        <v>7.5</v>
      </c>
    </row>
    <row r="2831" spans="1:65" x14ac:dyDescent="0.2">
      <c r="A2831" s="96">
        <v>42178</v>
      </c>
      <c r="B2831" s="99">
        <v>14.074999999999999</v>
      </c>
      <c r="C2831" s="100">
        <v>15.275</v>
      </c>
      <c r="D2831" s="31">
        <f t="shared" si="14"/>
        <v>324.74340661437566</v>
      </c>
      <c r="E2831" s="31">
        <f t="shared" si="15"/>
        <v>61.246573094250756</v>
      </c>
      <c r="F2831" s="16">
        <f t="shared" si="0"/>
        <v>385.98997970862644</v>
      </c>
      <c r="G2831" s="16">
        <f t="shared" si="1"/>
        <v>14.26540879705888</v>
      </c>
      <c r="H2831" s="17">
        <f t="shared" si="2"/>
        <v>7.8559738134206247E-2</v>
      </c>
      <c r="I2831">
        <v>12.11</v>
      </c>
      <c r="J2831" s="32">
        <f t="shared" si="16"/>
        <v>0.97099031575405514</v>
      </c>
      <c r="K2831" s="72">
        <f t="shared" ref="K2831:K3309" ca="1" si="171">K2830*J2831*$AY$6</f>
        <v>67.473602748281266</v>
      </c>
      <c r="L2831" s="16">
        <v>68.040001000000004</v>
      </c>
      <c r="M2831" s="21">
        <f t="shared" ca="1" si="84"/>
        <v>-8.3244891739307561E-3</v>
      </c>
      <c r="N2831" s="72"/>
      <c r="O2831" s="56"/>
      <c r="P2831" s="21"/>
      <c r="Q2831" s="33">
        <f t="shared" si="17"/>
        <v>1.0290096842459449</v>
      </c>
      <c r="R2831" s="5">
        <f t="shared" ca="1" si="109"/>
        <v>51.156926040620739</v>
      </c>
      <c r="S2831" s="16">
        <v>49.68</v>
      </c>
      <c r="T2831" s="75">
        <f t="shared" ca="1" si="110"/>
        <v>2.9728785036649344E-2</v>
      </c>
      <c r="U2831" s="5">
        <f t="shared" ca="1" si="122"/>
        <v>97.355531273835865</v>
      </c>
      <c r="V2831" s="85">
        <v>97.400002000000001</v>
      </c>
      <c r="W2831" s="36">
        <f t="shared" ca="1" si="123"/>
        <v>-4.5657828799773023E-4</v>
      </c>
      <c r="X2831" s="32">
        <f t="shared" si="18"/>
        <v>0.94198063150811029</v>
      </c>
      <c r="Y2831" s="72">
        <f t="shared" ca="1" si="124"/>
        <v>806.94849865507365</v>
      </c>
      <c r="Z2831" s="90">
        <v>795.24998200000005</v>
      </c>
      <c r="AA2831" s="89">
        <f t="shared" ca="1" si="125"/>
        <v>1.4710489682316778E-2</v>
      </c>
      <c r="AB2831" s="72"/>
      <c r="AC2831" s="90"/>
      <c r="AD2831" s="36"/>
      <c r="AE2831">
        <f t="shared" si="170"/>
        <v>20</v>
      </c>
      <c r="AH2831" s="25" t="str">
        <f t="shared" ca="1" si="7"/>
        <v>-</v>
      </c>
      <c r="AI2831" s="15">
        <f t="shared" ca="1" si="8"/>
        <v>15.187053573119252</v>
      </c>
      <c r="AJ2831" s="15">
        <f t="shared" ca="1" si="9"/>
        <v>15.27751195966737</v>
      </c>
      <c r="AK2831" s="17">
        <f t="shared" ca="1" si="10"/>
        <v>5.8814612219931041E-2</v>
      </c>
      <c r="AL2831" s="17">
        <f t="shared" ca="1" si="11"/>
        <v>6.9507328353835232E-2</v>
      </c>
      <c r="AM2831" s="26">
        <f t="shared" ca="1" si="12"/>
        <v>0</v>
      </c>
      <c r="AN2831" s="26">
        <f t="shared" ca="1" si="13"/>
        <v>0</v>
      </c>
      <c r="AO2831" s="25">
        <f t="shared" si="20"/>
        <v>0</v>
      </c>
      <c r="AP2831" s="26">
        <f t="shared" si="21"/>
        <v>0</v>
      </c>
      <c r="AQ2831" s="25">
        <f t="shared" si="22"/>
        <v>0</v>
      </c>
      <c r="AR2831" s="26">
        <f t="shared" si="23"/>
        <v>0</v>
      </c>
      <c r="AY2831">
        <v>159.049995</v>
      </c>
      <c r="AZ2831">
        <v>175</v>
      </c>
      <c r="BA2831">
        <f t="shared" si="107"/>
        <v>1750</v>
      </c>
    </row>
    <row r="2832" spans="1:65" x14ac:dyDescent="0.2">
      <c r="A2832" s="96">
        <v>42179</v>
      </c>
      <c r="B2832" s="99">
        <v>14.574999999999999</v>
      </c>
      <c r="C2832" s="100">
        <v>15.625</v>
      </c>
      <c r="D2832" s="31">
        <f t="shared" si="14"/>
        <v>308.5062362836569</v>
      </c>
      <c r="E2832" s="31">
        <f t="shared" si="15"/>
        <v>76.208155575747767</v>
      </c>
      <c r="F2832" s="16">
        <f t="shared" si="0"/>
        <v>384.71439185940466</v>
      </c>
      <c r="G2832" s="16">
        <f t="shared" si="1"/>
        <v>14.782994722962634</v>
      </c>
      <c r="H2832" s="17">
        <f t="shared" si="2"/>
        <v>6.7200000000000037E-2</v>
      </c>
      <c r="I2832">
        <v>13.26</v>
      </c>
      <c r="J2832" s="32">
        <f t="shared" si="16"/>
        <v>1.0328579650877745</v>
      </c>
      <c r="K2832" s="72">
        <f t="shared" ca="1" si="171"/>
        <v>69.68780688365473</v>
      </c>
      <c r="L2832" s="16">
        <v>69.239998</v>
      </c>
      <c r="M2832" s="21">
        <f t="shared" ca="1" si="84"/>
        <v>6.4674883967317564E-3</v>
      </c>
      <c r="N2832" s="72"/>
      <c r="O2832" s="56"/>
      <c r="P2832" s="21"/>
      <c r="Q2832" s="33">
        <f t="shared" si="17"/>
        <v>0.9671420349122255</v>
      </c>
      <c r="R2832" s="5">
        <f t="shared" ca="1" si="109"/>
        <v>49.473952445127026</v>
      </c>
      <c r="S2832" s="16">
        <v>48.779998999999997</v>
      </c>
      <c r="T2832" s="75">
        <f t="shared" ca="1" si="110"/>
        <v>1.4226188178622741E-2</v>
      </c>
      <c r="U2832" s="5">
        <f t="shared" ca="1" si="122"/>
        <v>94.153403133225197</v>
      </c>
      <c r="V2832" s="85">
        <v>95.449996999999996</v>
      </c>
      <c r="W2832" s="36">
        <f t="shared" ca="1" si="123"/>
        <v>-1.3584011603214605E-2</v>
      </c>
      <c r="X2832" s="32">
        <f t="shared" si="18"/>
        <v>1.065715930175549</v>
      </c>
      <c r="Y2832" s="72">
        <f t="shared" ca="1" si="124"/>
        <v>859.9212720126252</v>
      </c>
      <c r="Z2832" s="90">
        <v>824.99998200000005</v>
      </c>
      <c r="AA2832" s="89">
        <f t="shared" ca="1" si="125"/>
        <v>4.2328837302477842E-2</v>
      </c>
      <c r="AB2832" s="72"/>
      <c r="AC2832" s="90"/>
      <c r="AD2832" s="36"/>
      <c r="AE2832">
        <f t="shared" si="170"/>
        <v>19</v>
      </c>
      <c r="AH2832" s="25" t="str">
        <f t="shared" ca="1" si="7"/>
        <v>-</v>
      </c>
      <c r="AI2832" s="15">
        <f t="shared" ca="1" si="8"/>
        <v>15.172909949075818</v>
      </c>
      <c r="AJ2832" s="15">
        <f t="shared" ca="1" si="9"/>
        <v>15.259249308321451</v>
      </c>
      <c r="AK2832" s="17">
        <f t="shared" ca="1" si="10"/>
        <v>6.2293632454222848E-2</v>
      </c>
      <c r="AL2832" s="17">
        <f t="shared" ca="1" si="11"/>
        <v>6.9222148946658957E-2</v>
      </c>
      <c r="AM2832" s="26">
        <f t="shared" ca="1" si="12"/>
        <v>0</v>
      </c>
      <c r="AN2832" s="26">
        <f t="shared" ca="1" si="13"/>
        <v>0</v>
      </c>
      <c r="AO2832" s="25">
        <f t="shared" si="20"/>
        <v>0</v>
      </c>
      <c r="AP2832" s="26">
        <f t="shared" si="21"/>
        <v>0</v>
      </c>
      <c r="AQ2832" s="25">
        <f t="shared" si="22"/>
        <v>0</v>
      </c>
      <c r="AR2832" s="26">
        <f t="shared" si="23"/>
        <v>0</v>
      </c>
      <c r="AY2832">
        <v>165.24999500000001</v>
      </c>
      <c r="AZ2832">
        <v>181</v>
      </c>
      <c r="BA2832">
        <f t="shared" si="107"/>
        <v>1810</v>
      </c>
    </row>
    <row r="2833" spans="1:53" x14ac:dyDescent="0.2">
      <c r="A2833" s="96">
        <v>42180</v>
      </c>
      <c r="B2833" s="99">
        <v>14.625</v>
      </c>
      <c r="C2833" s="100">
        <v>15.625</v>
      </c>
      <c r="D2833" s="31">
        <f t="shared" si="14"/>
        <v>292.26906595293815</v>
      </c>
      <c r="E2833" s="31">
        <f t="shared" si="15"/>
        <v>91.354188060242251</v>
      </c>
      <c r="F2833" s="16">
        <f t="shared" si="0"/>
        <v>383.62325401318037</v>
      </c>
      <c r="G2833" s="16">
        <f t="shared" si="1"/>
        <v>14.863135168044593</v>
      </c>
      <c r="H2833" s="17">
        <f t="shared" si="2"/>
        <v>6.3999999999999946E-2</v>
      </c>
      <c r="I2833">
        <v>14.01</v>
      </c>
      <c r="J2833" s="32">
        <f t="shared" si="16"/>
        <v>1.0025695199910238</v>
      </c>
      <c r="K2833" s="72">
        <f t="shared" ca="1" si="171"/>
        <v>69.864022764235727</v>
      </c>
      <c r="L2833" s="16">
        <v>69.839995999999999</v>
      </c>
      <c r="M2833" s="21">
        <f t="shared" ca="1" si="84"/>
        <v>3.4402585354856172E-4</v>
      </c>
      <c r="N2833" s="72"/>
      <c r="O2833" s="56"/>
      <c r="P2833" s="21"/>
      <c r="Q2833" s="33">
        <f t="shared" si="17"/>
        <v>0.99743048000897616</v>
      </c>
      <c r="R2833" s="5">
        <f t="shared" ca="1" si="109"/>
        <v>49.344772411325678</v>
      </c>
      <c r="S2833" s="16">
        <v>48.310001</v>
      </c>
      <c r="T2833" s="75">
        <f t="shared" ca="1" si="110"/>
        <v>2.1419403641197991E-2</v>
      </c>
      <c r="U2833" s="5">
        <f t="shared" ca="1" si="122"/>
        <v>93.908258981641808</v>
      </c>
      <c r="V2833" s="85">
        <v>94.599997999999999</v>
      </c>
      <c r="W2833" s="36">
        <f t="shared" ca="1" si="123"/>
        <v>-7.3122519342779637E-3</v>
      </c>
      <c r="X2833" s="32">
        <f t="shared" si="18"/>
        <v>1.0051390399820477</v>
      </c>
      <c r="Y2833" s="72">
        <f t="shared" ca="1" si="124"/>
        <v>864.28355686106636</v>
      </c>
      <c r="Z2833" s="90">
        <v>837.24998100000005</v>
      </c>
      <c r="AA2833" s="89">
        <f t="shared" ca="1" si="125"/>
        <v>3.2288535651894282E-2</v>
      </c>
      <c r="AB2833" s="72"/>
      <c r="AC2833" s="90"/>
      <c r="AD2833" s="36"/>
      <c r="AE2833">
        <f t="shared" si="170"/>
        <v>18</v>
      </c>
      <c r="AH2833" s="25" t="str">
        <f t="shared" ca="1" si="7"/>
        <v>-</v>
      </c>
      <c r="AI2833" s="15">
        <f t="shared" ca="1" si="8"/>
        <v>15.178163584201005</v>
      </c>
      <c r="AJ2833" s="15">
        <f t="shared" ca="1" si="9"/>
        <v>15.256270272907253</v>
      </c>
      <c r="AK2833" s="17">
        <f t="shared" ca="1" si="10"/>
        <v>6.5326711334629972E-2</v>
      </c>
      <c r="AL2833" s="17">
        <f t="shared" ca="1" si="11"/>
        <v>6.8038735868509032E-2</v>
      </c>
      <c r="AM2833" s="26">
        <f t="shared" ca="1" si="12"/>
        <v>0</v>
      </c>
      <c r="AN2833" s="26">
        <f t="shared" ca="1" si="13"/>
        <v>0</v>
      </c>
      <c r="AO2833" s="25">
        <f t="shared" si="20"/>
        <v>0</v>
      </c>
      <c r="AP2833" s="26">
        <f t="shared" si="21"/>
        <v>0</v>
      </c>
      <c r="AQ2833" s="25">
        <f t="shared" si="22"/>
        <v>0</v>
      </c>
      <c r="AR2833" s="26">
        <f t="shared" si="23"/>
        <v>1</v>
      </c>
      <c r="AY2833">
        <v>167.45000999999999</v>
      </c>
      <c r="AZ2833">
        <v>184.25</v>
      </c>
      <c r="BA2833">
        <f t="shared" si="107"/>
        <v>1842.5</v>
      </c>
    </row>
    <row r="2834" spans="1:53" x14ac:dyDescent="0.2">
      <c r="A2834" s="96">
        <v>42181</v>
      </c>
      <c r="B2834" s="99">
        <v>14.525</v>
      </c>
      <c r="C2834" s="100">
        <v>15.475</v>
      </c>
      <c r="D2834" s="31">
        <f t="shared" si="14"/>
        <v>276.03189562221934</v>
      </c>
      <c r="E2834" s="31">
        <f t="shared" si="15"/>
        <v>106.55217948979504</v>
      </c>
      <c r="F2834" s="16">
        <f t="shared" si="0"/>
        <v>382.58407511201438</v>
      </c>
      <c r="G2834" s="16">
        <f t="shared" si="1"/>
        <v>14.789581243967534</v>
      </c>
      <c r="H2834" s="17">
        <f t="shared" si="2"/>
        <v>6.1389337641357011E-2</v>
      </c>
      <c r="I2834">
        <v>14.02</v>
      </c>
      <c r="J2834" s="32">
        <f t="shared" si="16"/>
        <v>0.992355803778465</v>
      </c>
      <c r="K2834" s="72">
        <f t="shared" ca="1" si="171"/>
        <v>69.327142021507399</v>
      </c>
      <c r="L2834" s="16">
        <v>69.400002000000001</v>
      </c>
      <c r="M2834" s="21">
        <f t="shared" ca="1" si="84"/>
        <v>-1.0498555676209036E-3</v>
      </c>
      <c r="N2834" s="72"/>
      <c r="O2834" s="56"/>
      <c r="P2834" s="21"/>
      <c r="Q2834" s="33">
        <f t="shared" si="17"/>
        <v>1.007644196221535</v>
      </c>
      <c r="R2834" s="5">
        <f t="shared" ca="1" si="109"/>
        <v>49.719902182122283</v>
      </c>
      <c r="S2834" s="16">
        <v>48.599997999999999</v>
      </c>
      <c r="T2834" s="75">
        <f t="shared" ca="1" si="110"/>
        <v>2.304329687672587E-2</v>
      </c>
      <c r="U2834" s="5">
        <f t="shared" ca="1" si="122"/>
        <v>94.622872574166962</v>
      </c>
      <c r="V2834" s="85">
        <v>95.129997000000003</v>
      </c>
      <c r="W2834" s="36">
        <f t="shared" ca="1" si="123"/>
        <v>-5.3308571620478548E-3</v>
      </c>
      <c r="X2834" s="32">
        <f t="shared" si="18"/>
        <v>0.9847116075569301</v>
      </c>
      <c r="Y2834" s="72">
        <f t="shared" ca="1" si="124"/>
        <v>851.01403907781469</v>
      </c>
      <c r="Z2834" s="90">
        <v>828.49998100000005</v>
      </c>
      <c r="AA2834" s="89">
        <f t="shared" ca="1" si="125"/>
        <v>2.7174482310355824E-2</v>
      </c>
      <c r="AB2834" s="72"/>
      <c r="AC2834" s="90"/>
      <c r="AD2834" s="36"/>
      <c r="AE2834">
        <f t="shared" si="170"/>
        <v>17</v>
      </c>
      <c r="AH2834" s="25" t="str">
        <f t="shared" ca="1" si="7"/>
        <v>-</v>
      </c>
      <c r="AI2834" s="15">
        <f t="shared" ca="1" si="8"/>
        <v>15.178345552109615</v>
      </c>
      <c r="AJ2834" s="15">
        <f t="shared" ca="1" si="9"/>
        <v>15.236366771376982</v>
      </c>
      <c r="AK2834" s="17">
        <f t="shared" ca="1" si="10"/>
        <v>6.5615829094322384E-2</v>
      </c>
      <c r="AL2834" s="17">
        <f t="shared" ca="1" si="11"/>
        <v>6.7598742099398659E-2</v>
      </c>
      <c r="AM2834" s="26">
        <f t="shared" ca="1" si="12"/>
        <v>0</v>
      </c>
      <c r="AN2834" s="26">
        <f t="shared" ca="1" si="13"/>
        <v>0</v>
      </c>
      <c r="AO2834" s="25">
        <f t="shared" si="20"/>
        <v>0</v>
      </c>
      <c r="AP2834" s="26">
        <f t="shared" si="21"/>
        <v>0</v>
      </c>
      <c r="AQ2834" s="25">
        <f t="shared" si="22"/>
        <v>0</v>
      </c>
      <c r="AR2834" s="26">
        <f t="shared" si="23"/>
        <v>1</v>
      </c>
      <c r="AY2834">
        <v>165.949995</v>
      </c>
      <c r="AZ2834">
        <v>182</v>
      </c>
      <c r="BA2834">
        <f t="shared" si="107"/>
        <v>1820</v>
      </c>
    </row>
    <row r="2835" spans="1:53" x14ac:dyDescent="0.2">
      <c r="A2835" s="96">
        <v>42184</v>
      </c>
      <c r="B2835" s="99">
        <v>17.375</v>
      </c>
      <c r="C2835" s="100">
        <v>17.425000000000001</v>
      </c>
      <c r="D2835" s="31">
        <f t="shared" si="14"/>
        <v>259.79472529150053</v>
      </c>
      <c r="E2835" s="31">
        <f t="shared" si="15"/>
        <v>121.7925606887411</v>
      </c>
      <c r="F2835" s="16">
        <f t="shared" si="0"/>
        <v>381.58728598024163</v>
      </c>
      <c r="G2835" s="16">
        <f t="shared" si="1"/>
        <v>17.390958676450115</v>
      </c>
      <c r="H2835" s="17">
        <f t="shared" si="2"/>
        <v>2.8694404591105283E-3</v>
      </c>
      <c r="I2835">
        <v>18.850000000000001</v>
      </c>
      <c r="J2835" s="32">
        <f t="shared" si="16"/>
        <v>1.1728288839473342</v>
      </c>
      <c r="K2835" s="72">
        <f t="shared" ca="1" si="171"/>
        <v>81.305559804449871</v>
      </c>
      <c r="L2835" s="16">
        <v>81.239998</v>
      </c>
      <c r="M2835" s="21">
        <f t="shared" ca="1" si="84"/>
        <v>8.0701386095394689E-4</v>
      </c>
      <c r="N2835" s="72"/>
      <c r="O2835" s="56"/>
      <c r="P2835" s="21"/>
      <c r="Q2835" s="33">
        <f t="shared" si="17"/>
        <v>0.8271711160526658</v>
      </c>
      <c r="R2835" s="5">
        <f t="shared" ca="1" si="109"/>
        <v>41.125153686827666</v>
      </c>
      <c r="S2835" s="16">
        <v>40.470001000000003</v>
      </c>
      <c r="T2835" s="75">
        <f t="shared" ca="1" si="110"/>
        <v>1.6188600707661521E-2</v>
      </c>
      <c r="U2835" s="5">
        <f t="shared" ca="1" si="122"/>
        <v>78.266627527637652</v>
      </c>
      <c r="V2835" s="85">
        <v>79.440002000000007</v>
      </c>
      <c r="W2835" s="36">
        <f t="shared" ca="1" si="123"/>
        <v>-1.4770574557165222E-2</v>
      </c>
      <c r="X2835" s="32">
        <f t="shared" si="18"/>
        <v>1.3456577678946684</v>
      </c>
      <c r="Y2835" s="72">
        <f t="shared" ca="1" si="124"/>
        <v>1145.09828481005</v>
      </c>
      <c r="Z2835" s="90">
        <v>1112.4999749999999</v>
      </c>
      <c r="AA2835" s="89">
        <f t="shared" ca="1" si="125"/>
        <v>2.9301852173120337E-2</v>
      </c>
      <c r="AB2835" s="72"/>
      <c r="AC2835" s="90"/>
      <c r="AD2835" s="36"/>
      <c r="AE2835">
        <f t="shared" si="170"/>
        <v>16</v>
      </c>
      <c r="AH2835" s="25" t="str">
        <f t="shared" ca="1" si="7"/>
        <v>-</v>
      </c>
      <c r="AI2835" s="15">
        <f t="shared" ca="1" si="8"/>
        <v>15.292955623799969</v>
      </c>
      <c r="AJ2835" s="15">
        <f t="shared" ca="1" si="9"/>
        <v>15.270653387176957</v>
      </c>
      <c r="AK2835" s="17">
        <f t="shared" ca="1" si="10"/>
        <v>5.6905707761958725E-2</v>
      </c>
      <c r="AL2835" s="17">
        <f t="shared" ca="1" si="11"/>
        <v>6.288762829397726E-2</v>
      </c>
      <c r="AM2835" s="26">
        <f t="shared" ca="1" si="12"/>
        <v>1</v>
      </c>
      <c r="AN2835" s="26">
        <f t="shared" ca="1" si="13"/>
        <v>0</v>
      </c>
      <c r="AO2835" s="25">
        <f t="shared" si="20"/>
        <v>0</v>
      </c>
      <c r="AP2835" s="26">
        <f t="shared" si="21"/>
        <v>0</v>
      </c>
      <c r="AQ2835" s="25">
        <f t="shared" si="22"/>
        <v>0</v>
      </c>
      <c r="AR2835" s="26">
        <f t="shared" si="23"/>
        <v>0</v>
      </c>
      <c r="AY2835">
        <v>222.29999500000002</v>
      </c>
      <c r="AZ2835">
        <v>243.5</v>
      </c>
      <c r="BA2835">
        <f t="shared" si="107"/>
        <v>2435</v>
      </c>
    </row>
    <row r="2836" spans="1:53" x14ac:dyDescent="0.2">
      <c r="A2836" s="96">
        <v>42185</v>
      </c>
      <c r="B2836" s="99">
        <v>17.324999999999999</v>
      </c>
      <c r="C2836" s="100">
        <v>17.375</v>
      </c>
      <c r="D2836" s="31">
        <f t="shared" si="14"/>
        <v>243.55755496078174</v>
      </c>
      <c r="E2836" s="31">
        <f t="shared" si="15"/>
        <v>137.98313942597144</v>
      </c>
      <c r="F2836" s="16">
        <f t="shared" si="0"/>
        <v>381.54069438675322</v>
      </c>
      <c r="G2836" s="16">
        <f t="shared" si="1"/>
        <v>17.343082362046299</v>
      </c>
      <c r="H2836" s="17">
        <f t="shared" si="2"/>
        <v>2.8776978417266452E-3</v>
      </c>
      <c r="I2836">
        <v>18.23</v>
      </c>
      <c r="J2836" s="32">
        <f t="shared" si="16"/>
        <v>0.99712529389792881</v>
      </c>
      <c r="K2836" s="72">
        <f t="shared" ca="1" si="171"/>
        <v>81.068525079479457</v>
      </c>
      <c r="L2836" s="16">
        <v>80.400002000000001</v>
      </c>
      <c r="M2836" s="21">
        <f t="shared" ca="1" si="84"/>
        <v>8.314963468277729E-3</v>
      </c>
      <c r="N2836" s="72"/>
      <c r="O2836" s="56"/>
      <c r="P2836" s="21"/>
      <c r="Q2836" s="33">
        <f t="shared" si="17"/>
        <v>1.0028747061020713</v>
      </c>
      <c r="R2836" s="5">
        <f t="shared" ca="1" si="109"/>
        <v>41.241658272262008</v>
      </c>
      <c r="S2836" s="16">
        <v>40.610000999999997</v>
      </c>
      <c r="T2836" s="75">
        <f t="shared" ca="1" si="110"/>
        <v>1.5554229419053964E-2</v>
      </c>
      <c r="U2836" s="5">
        <f t="shared" ca="1" si="122"/>
        <v>78.488933884719643</v>
      </c>
      <c r="V2836" s="85">
        <v>79.059997999999993</v>
      </c>
      <c r="W2836" s="36">
        <f t="shared" ca="1" si="123"/>
        <v>-7.223173915085989E-3</v>
      </c>
      <c r="X2836" s="32">
        <f t="shared" si="18"/>
        <v>0.99425058779585751</v>
      </c>
      <c r="Y2836" s="72">
        <f t="shared" ca="1" si="124"/>
        <v>1138.4397135442512</v>
      </c>
      <c r="Z2836" s="90">
        <v>1098.9999749999999</v>
      </c>
      <c r="AA2836" s="89">
        <f t="shared" ca="1" si="125"/>
        <v>3.5886933067720235E-2</v>
      </c>
      <c r="AB2836" s="72"/>
      <c r="AC2836" s="90"/>
      <c r="AD2836" s="36"/>
      <c r="AE2836">
        <f t="shared" si="170"/>
        <v>15</v>
      </c>
      <c r="AH2836" s="25" t="str">
        <f t="shared" ca="1" si="7"/>
        <v>-</v>
      </c>
      <c r="AI2836" s="15">
        <f t="shared" ca="1" si="8"/>
        <v>15.404738464032638</v>
      </c>
      <c r="AJ2836" s="15">
        <f t="shared" ca="1" si="9"/>
        <v>15.323834908327305</v>
      </c>
      <c r="AK2836" s="17">
        <f t="shared" ca="1" si="10"/>
        <v>4.61493690127334E-2</v>
      </c>
      <c r="AL2836" s="17">
        <f t="shared" ca="1" si="11"/>
        <v>5.903522634456905E-2</v>
      </c>
      <c r="AM2836" s="26">
        <f t="shared" ca="1" si="12"/>
        <v>1</v>
      </c>
      <c r="AN2836" s="26">
        <f t="shared" ca="1" si="13"/>
        <v>0</v>
      </c>
      <c r="AO2836" s="25">
        <f t="shared" si="20"/>
        <v>0</v>
      </c>
      <c r="AP2836" s="26">
        <f t="shared" si="21"/>
        <v>0</v>
      </c>
      <c r="AQ2836" s="25">
        <f t="shared" si="22"/>
        <v>0</v>
      </c>
      <c r="AR2836" s="26">
        <f t="shared" si="23"/>
        <v>0</v>
      </c>
      <c r="AY2836">
        <v>218.050005</v>
      </c>
      <c r="AZ2836">
        <v>240</v>
      </c>
      <c r="BA2836">
        <f t="shared" si="107"/>
        <v>2400</v>
      </c>
    </row>
    <row r="2837" spans="1:53" x14ac:dyDescent="0.2">
      <c r="A2837" s="96">
        <v>42186</v>
      </c>
      <c r="B2837" s="99">
        <v>15.925000000000001</v>
      </c>
      <c r="C2837" s="100">
        <v>16.175000000000001</v>
      </c>
      <c r="D2837" s="31">
        <f t="shared" si="14"/>
        <v>227.32038463006296</v>
      </c>
      <c r="E2837" s="31">
        <f t="shared" si="15"/>
        <v>154.17358408667377</v>
      </c>
      <c r="F2837" s="16">
        <f t="shared" si="0"/>
        <v>381.49396871673673</v>
      </c>
      <c r="G2837" s="16">
        <f t="shared" si="1"/>
        <v>16.026032779499293</v>
      </c>
      <c r="H2837" s="17">
        <f t="shared" si="2"/>
        <v>1.5455950540958274E-2</v>
      </c>
      <c r="I2837">
        <v>16.09</v>
      </c>
      <c r="J2837" s="32">
        <f t="shared" si="16"/>
        <v>0.92394591715301</v>
      </c>
      <c r="K2837" s="72">
        <f t="shared" ca="1" si="171"/>
        <v>74.899879114321507</v>
      </c>
      <c r="L2837" s="16">
        <v>75.080001999999993</v>
      </c>
      <c r="M2837" s="21">
        <f t="shared" ca="1" si="84"/>
        <v>-2.3990793937177309E-3</v>
      </c>
      <c r="N2837" s="72"/>
      <c r="O2837" s="56"/>
      <c r="P2837" s="21"/>
      <c r="Q2837" s="33">
        <f t="shared" si="17"/>
        <v>1.07605408284699</v>
      </c>
      <c r="R2837" s="5">
        <f t="shared" ca="1" si="109"/>
        <v>44.376406027521035</v>
      </c>
      <c r="S2837" s="16">
        <v>43.299999</v>
      </c>
      <c r="T2837" s="75">
        <f t="shared" ca="1" si="110"/>
        <v>2.4859285274372311E-2</v>
      </c>
      <c r="U2837" s="5">
        <f t="shared" ca="1" si="122"/>
        <v>84.455446297168507</v>
      </c>
      <c r="V2837" s="85">
        <v>84.739998</v>
      </c>
      <c r="W2837" s="36">
        <f t="shared" ca="1" si="123"/>
        <v>-3.3579385124778149E-3</v>
      </c>
      <c r="X2837" s="32">
        <f t="shared" si="18"/>
        <v>0.84789183430601989</v>
      </c>
      <c r="Y2837" s="72">
        <f t="shared" ca="1" si="124"/>
        <v>965.21020927793654</v>
      </c>
      <c r="Z2837" s="90">
        <v>945.74997900000005</v>
      </c>
      <c r="AA2837" s="89">
        <f t="shared" ca="1" si="125"/>
        <v>2.0576506169752172E-2</v>
      </c>
      <c r="AB2837" s="72"/>
      <c r="AC2837" s="90"/>
      <c r="AD2837" s="36"/>
      <c r="AE2837">
        <f t="shared" si="170"/>
        <v>14</v>
      </c>
      <c r="AH2837" s="25" t="str">
        <f t="shared" ca="1" si="7"/>
        <v>-</v>
      </c>
      <c r="AI2837" s="15">
        <f t="shared" ca="1" si="8"/>
        <v>15.437524505357933</v>
      </c>
      <c r="AJ2837" s="15">
        <f t="shared" ca="1" si="9"/>
        <v>15.343440965247993</v>
      </c>
      <c r="AK2837" s="17">
        <f t="shared" ca="1" si="10"/>
        <v>3.5632071080525407E-2</v>
      </c>
      <c r="AL2837" s="17">
        <f t="shared" ca="1" si="11"/>
        <v>5.5230974032195138E-2</v>
      </c>
      <c r="AM2837" s="26">
        <f t="shared" ca="1" si="12"/>
        <v>1</v>
      </c>
      <c r="AN2837" s="26">
        <f t="shared" ca="1" si="13"/>
        <v>0</v>
      </c>
      <c r="AO2837" s="25">
        <f t="shared" ref="AO2837:AO2842" si="172">IF(AVERAGE(H2832:H2837)&gt;$AT$11,1,0)</f>
        <v>0</v>
      </c>
      <c r="AP2837" s="26">
        <f t="shared" ref="AP2837:AP2842" si="173">IF(AVERAGE(H2832:H2837)&lt;$AT$13,1,0)</f>
        <v>0</v>
      </c>
      <c r="AQ2837" s="25">
        <f t="shared" ref="AQ2837:AQ2842" si="174">IF(AVERAGE(G2832:G2837)&gt;$AT$15,1,0)</f>
        <v>0</v>
      </c>
      <c r="AR2837" s="26">
        <f t="shared" ref="AR2837:AR2842" si="175">IF(AVERAGE(G2832:G2837)&lt;$AT$17,1,0)</f>
        <v>0</v>
      </c>
      <c r="AY2837">
        <v>189.15001000000001</v>
      </c>
      <c r="AZ2837">
        <v>207.24999999999997</v>
      </c>
      <c r="BA2837">
        <f t="shared" si="107"/>
        <v>2072.4999999999995</v>
      </c>
    </row>
    <row r="2838" spans="1:53" x14ac:dyDescent="0.2">
      <c r="A2838" s="96">
        <v>42187</v>
      </c>
      <c r="B2838" s="99">
        <v>16.925000000000001</v>
      </c>
      <c r="C2838" s="100">
        <v>17.024999999999999</v>
      </c>
      <c r="D2838" s="31">
        <f t="shared" si="14"/>
        <v>211.08321429934418</v>
      </c>
      <c r="E2838" s="31">
        <f t="shared" si="15"/>
        <v>170.15979351583584</v>
      </c>
      <c r="F2838" s="16">
        <f t="shared" si="0"/>
        <v>381.24300781518002</v>
      </c>
      <c r="G2838" s="16">
        <f t="shared" si="1"/>
        <v>16.969632895562068</v>
      </c>
      <c r="H2838" s="17">
        <f t="shared" si="2"/>
        <v>5.87371512481627E-3</v>
      </c>
      <c r="I2838">
        <v>16.790001</v>
      </c>
      <c r="J2838" s="32">
        <f t="shared" si="16"/>
        <v>1.0581826378436978</v>
      </c>
      <c r="K2838" s="72">
        <f t="shared" ca="1" si="171"/>
        <v>79.254520475646473</v>
      </c>
      <c r="L2838" s="16">
        <v>79.879997000000003</v>
      </c>
      <c r="M2838" s="21">
        <f t="shared" ca="1" si="84"/>
        <v>-7.8302021512786264E-3</v>
      </c>
      <c r="N2838" s="72"/>
      <c r="O2838" s="56"/>
      <c r="P2838" s="21"/>
      <c r="Q2838" s="33">
        <f t="shared" si="17"/>
        <v>0.94181736215630207</v>
      </c>
      <c r="R2838" s="5">
        <f t="shared" ca="1" si="109"/>
        <v>41.792728564179107</v>
      </c>
      <c r="S2838" s="16">
        <v>40.590000000000003</v>
      </c>
      <c r="T2838" s="75">
        <f t="shared" ca="1" si="110"/>
        <v>2.9631154574503667E-2</v>
      </c>
      <c r="U2838" s="5">
        <f t="shared" ca="1" si="122"/>
        <v>79.538882509995418</v>
      </c>
      <c r="V2838" s="85">
        <v>79.470000999999996</v>
      </c>
      <c r="W2838" s="36">
        <f t="shared" ca="1" si="123"/>
        <v>8.6676115677186412E-4</v>
      </c>
      <c r="X2838" s="32">
        <f t="shared" si="18"/>
        <v>1.1163652756873959</v>
      </c>
      <c r="Y2838" s="72">
        <f t="shared" ca="1" si="124"/>
        <v>1077.4562459417227</v>
      </c>
      <c r="Z2838" s="90">
        <v>1064.7499760000001</v>
      </c>
      <c r="AA2838" s="89">
        <f t="shared" ca="1" si="125"/>
        <v>1.1933571475114705E-2</v>
      </c>
      <c r="AB2838" s="72"/>
      <c r="AC2838" s="90"/>
      <c r="AD2838" s="36"/>
      <c r="AE2838">
        <f t="shared" si="170"/>
        <v>13</v>
      </c>
      <c r="AH2838" s="25" t="str">
        <f t="shared" ca="1" si="7"/>
        <v>-</v>
      </c>
      <c r="AI2838" s="15">
        <f t="shared" ca="1" si="8"/>
        <v>15.532948035420365</v>
      </c>
      <c r="AJ2838" s="15">
        <f t="shared" ca="1" si="9"/>
        <v>15.368930256504116</v>
      </c>
      <c r="AK2838" s="17">
        <f t="shared" ca="1" si="10"/>
        <v>2.5411023601328114E-2</v>
      </c>
      <c r="AL2838" s="17">
        <f t="shared" ca="1" si="11"/>
        <v>4.9317692248565845E-2</v>
      </c>
      <c r="AM2838" s="26">
        <f t="shared" ca="1" si="12"/>
        <v>1</v>
      </c>
      <c r="AN2838" s="26">
        <f t="shared" ca="1" si="13"/>
        <v>0</v>
      </c>
      <c r="AO2838" s="25">
        <f t="shared" si="172"/>
        <v>0</v>
      </c>
      <c r="AP2838" s="26">
        <f t="shared" si="173"/>
        <v>0</v>
      </c>
      <c r="AQ2838" s="25">
        <f t="shared" si="174"/>
        <v>1</v>
      </c>
      <c r="AR2838" s="26">
        <f t="shared" si="175"/>
        <v>0</v>
      </c>
      <c r="AY2838">
        <v>212.95</v>
      </c>
      <c r="AZ2838">
        <v>232.50000000000003</v>
      </c>
      <c r="BA2838">
        <f t="shared" si="107"/>
        <v>2325.0000000000005</v>
      </c>
    </row>
    <row r="2839" spans="1:53" x14ac:dyDescent="0.2">
      <c r="A2839" s="96">
        <v>42191</v>
      </c>
      <c r="B2839" s="99">
        <v>17.225000000000001</v>
      </c>
      <c r="C2839" s="100">
        <v>17.375</v>
      </c>
      <c r="D2839" s="31">
        <f t="shared" si="14"/>
        <v>194.84604396862539</v>
      </c>
      <c r="E2839" s="31">
        <f t="shared" si="15"/>
        <v>186.30159133359888</v>
      </c>
      <c r="F2839" s="16">
        <f t="shared" si="0"/>
        <v>381.14763530222427</v>
      </c>
      <c r="G2839" s="16">
        <f t="shared" si="1"/>
        <v>17.298318672639493</v>
      </c>
      <c r="H2839" s="17">
        <f t="shared" si="2"/>
        <v>8.6330935251798246E-3</v>
      </c>
      <c r="I2839">
        <v>17.010000000000002</v>
      </c>
      <c r="J2839" s="32">
        <f t="shared" si="16"/>
        <v>1.0191140490247754</v>
      </c>
      <c r="K2839" s="72">
        <f t="shared" ca="1" si="171"/>
        <v>80.766102459051709</v>
      </c>
      <c r="L2839" s="16">
        <v>81.919998000000007</v>
      </c>
      <c r="M2839" s="21">
        <f t="shared" ca="1" si="84"/>
        <v>-1.4085639271479206E-2</v>
      </c>
      <c r="N2839" s="72"/>
      <c r="O2839" s="56"/>
      <c r="P2839" s="21"/>
      <c r="Q2839" s="33">
        <f t="shared" si="17"/>
        <v>0.98088595097522469</v>
      </c>
      <c r="R2839" s="5">
        <f t="shared" ca="1" si="109"/>
        <v>40.992192549553323</v>
      </c>
      <c r="S2839" s="16">
        <v>39.590000000000003</v>
      </c>
      <c r="T2839" s="75">
        <f t="shared" ca="1" si="110"/>
        <v>3.5417846667171494E-2</v>
      </c>
      <c r="U2839" s="5">
        <f t="shared" ca="1" si="122"/>
        <v>78.015901410689423</v>
      </c>
      <c r="V2839" s="85">
        <v>77.459998999999996</v>
      </c>
      <c r="W2839" s="36">
        <f t="shared" ca="1" si="123"/>
        <v>7.1766384955598448E-3</v>
      </c>
      <c r="X2839" s="32">
        <f t="shared" si="18"/>
        <v>1.0382280980495506</v>
      </c>
      <c r="Y2839" s="72">
        <f t="shared" ca="1" si="124"/>
        <v>1118.5717274039298</v>
      </c>
      <c r="Z2839" s="90">
        <v>1117.4999749999999</v>
      </c>
      <c r="AA2839" s="89">
        <f t="shared" ca="1" si="125"/>
        <v>9.5906257530775304E-4</v>
      </c>
      <c r="AB2839" s="72"/>
      <c r="AC2839" s="90"/>
      <c r="AD2839" s="36"/>
      <c r="AE2839">
        <f t="shared" si="170"/>
        <v>12</v>
      </c>
      <c r="AH2839" s="25" t="str">
        <f t="shared" ca="1" si="7"/>
        <v>-</v>
      </c>
      <c r="AI2839" s="15">
        <f t="shared" ca="1" si="8"/>
        <v>15.617038676686381</v>
      </c>
      <c r="AJ2839" s="15">
        <f t="shared" ca="1" si="9"/>
        <v>15.394408059979712</v>
      </c>
      <c r="AK2839" s="17">
        <f t="shared" ca="1" si="10"/>
        <v>1.6183205855524758E-2</v>
      </c>
      <c r="AL2839" s="17">
        <f t="shared" ca="1" si="11"/>
        <v>4.3245690345955698E-2</v>
      </c>
      <c r="AM2839" s="26">
        <f t="shared" ca="1" si="12"/>
        <v>1</v>
      </c>
      <c r="AN2839" s="26">
        <f t="shared" ca="1" si="13"/>
        <v>0</v>
      </c>
      <c r="AO2839" s="25">
        <f t="shared" si="172"/>
        <v>0</v>
      </c>
      <c r="AP2839" s="26">
        <f t="shared" si="173"/>
        <v>0</v>
      </c>
      <c r="AQ2839" s="25">
        <f t="shared" si="174"/>
        <v>1</v>
      </c>
      <c r="AR2839" s="26">
        <f t="shared" si="175"/>
        <v>0</v>
      </c>
      <c r="AY2839">
        <v>223.79999000000001</v>
      </c>
      <c r="AZ2839">
        <v>244.49999999999997</v>
      </c>
      <c r="BA2839">
        <f t="shared" si="107"/>
        <v>2444.9999999999995</v>
      </c>
    </row>
    <row r="2840" spans="1:53" x14ac:dyDescent="0.2">
      <c r="A2840" s="96">
        <v>42192</v>
      </c>
      <c r="B2840" s="99">
        <v>16.324999999999999</v>
      </c>
      <c r="C2840" s="100">
        <v>16.675000000000001</v>
      </c>
      <c r="D2840" s="31">
        <f t="shared" si="14"/>
        <v>178.60887363790661</v>
      </c>
      <c r="E2840" s="31">
        <f t="shared" si="15"/>
        <v>202.39858465426829</v>
      </c>
      <c r="F2840" s="16">
        <f t="shared" si="0"/>
        <v>381.00745829217487</v>
      </c>
      <c r="G2840" s="16">
        <f t="shared" si="1"/>
        <v>16.51092681872036</v>
      </c>
      <c r="H2840" s="17">
        <f t="shared" si="2"/>
        <v>2.0989505247376417E-2</v>
      </c>
      <c r="I2840">
        <v>16.09</v>
      </c>
      <c r="J2840" s="32">
        <f t="shared" si="16"/>
        <v>0.95413056066083268</v>
      </c>
      <c r="K2840" s="72">
        <f t="shared" ca="1" si="171"/>
        <v>77.058264982510963</v>
      </c>
      <c r="L2840" s="16">
        <v>77.599997999999999</v>
      </c>
      <c r="M2840" s="21">
        <f t="shared" ca="1" si="84"/>
        <v>-6.9810957661240753E-3</v>
      </c>
      <c r="N2840" s="72"/>
      <c r="O2840" s="56"/>
      <c r="P2840" s="21"/>
      <c r="Q2840" s="33">
        <f t="shared" si="17"/>
        <v>1.0458694393391674</v>
      </c>
      <c r="R2840" s="5">
        <f t="shared" ca="1" si="109"/>
        <v>42.870695427894134</v>
      </c>
      <c r="S2840" s="16">
        <v>41.66</v>
      </c>
      <c r="T2840" s="75">
        <f t="shared" ca="1" si="110"/>
        <v>2.9061340083872716E-2</v>
      </c>
      <c r="U2840" s="5">
        <f t="shared" ca="1" si="122"/>
        <v>81.591653646684989</v>
      </c>
      <c r="V2840" s="85">
        <v>81.510002</v>
      </c>
      <c r="W2840" s="36">
        <f t="shared" ca="1" si="123"/>
        <v>1.001737758330432E-3</v>
      </c>
      <c r="X2840" s="32">
        <f t="shared" si="18"/>
        <v>0.90826112132166537</v>
      </c>
      <c r="Y2840" s="72">
        <f t="shared" ca="1" si="124"/>
        <v>1015.8883482182217</v>
      </c>
      <c r="Z2840" s="90">
        <v>1005.7499780000001</v>
      </c>
      <c r="AA2840" s="89">
        <f t="shared" ca="1" si="125"/>
        <v>1.0080408093453288E-2</v>
      </c>
      <c r="AB2840" s="72"/>
      <c r="AC2840" s="90"/>
      <c r="AD2840" s="36"/>
      <c r="AE2840">
        <f t="shared" si="170"/>
        <v>11</v>
      </c>
      <c r="AH2840" s="25" t="str">
        <f t="shared" ca="1" si="7"/>
        <v>-</v>
      </c>
      <c r="AI2840" s="15">
        <f t="shared" ca="1" si="8"/>
        <v>15.668755603026003</v>
      </c>
      <c r="AJ2840" s="15">
        <f t="shared" ca="1" si="9"/>
        <v>15.405018705471301</v>
      </c>
      <c r="AK2840" s="17">
        <f t="shared" ca="1" si="10"/>
        <v>9.4499004565279932E-3</v>
      </c>
      <c r="AL2840" s="17">
        <f t="shared" ca="1" si="11"/>
        <v>3.9781111659689082E-2</v>
      </c>
      <c r="AM2840" s="26">
        <f t="shared" ca="1" si="12"/>
        <v>1</v>
      </c>
      <c r="AN2840" s="26">
        <f t="shared" ca="1" si="13"/>
        <v>0</v>
      </c>
      <c r="AO2840" s="25">
        <f t="shared" si="172"/>
        <v>0</v>
      </c>
      <c r="AP2840" s="26">
        <f t="shared" si="173"/>
        <v>0</v>
      </c>
      <c r="AQ2840" s="25">
        <f t="shared" si="174"/>
        <v>1</v>
      </c>
      <c r="AR2840" s="26">
        <f t="shared" si="175"/>
        <v>0</v>
      </c>
      <c r="AY2840">
        <v>201.14999999999998</v>
      </c>
      <c r="AZ2840">
        <v>219.74999999999997</v>
      </c>
      <c r="BA2840">
        <f t="shared" si="107"/>
        <v>2197.4999999999995</v>
      </c>
    </row>
    <row r="2841" spans="1:53" x14ac:dyDescent="0.2">
      <c r="A2841" s="96">
        <v>42193</v>
      </c>
      <c r="B2841" s="99">
        <v>18.425000000000001</v>
      </c>
      <c r="C2841" s="100">
        <v>18.175000000000001</v>
      </c>
      <c r="D2841" s="31">
        <f t="shared" si="14"/>
        <v>162.37170330718783</v>
      </c>
      <c r="E2841" s="31">
        <f t="shared" si="15"/>
        <v>218.2949448131279</v>
      </c>
      <c r="F2841" s="16">
        <f t="shared" si="0"/>
        <v>380.6666481203157</v>
      </c>
      <c r="G2841" s="16">
        <f t="shared" si="1"/>
        <v>18.281636412796448</v>
      </c>
      <c r="H2841" s="17">
        <f t="shared" si="2"/>
        <v>-1.3755158184319161E-2</v>
      </c>
      <c r="I2841">
        <v>19.66</v>
      </c>
      <c r="J2841" s="32">
        <f t="shared" si="16"/>
        <v>1.1062542846642673</v>
      </c>
      <c r="K2841" s="72">
        <f t="shared" ca="1" si="171"/>
        <v>85.242560495631238</v>
      </c>
      <c r="L2841" s="16">
        <v>85.400002000000001</v>
      </c>
      <c r="M2841" s="21">
        <f t="shared" ca="1" si="84"/>
        <v>-1.8435772913537197E-3</v>
      </c>
      <c r="N2841" s="72"/>
      <c r="O2841" s="56"/>
      <c r="P2841" s="21"/>
      <c r="Q2841" s="33">
        <f t="shared" si="17"/>
        <v>0.89374571533573266</v>
      </c>
      <c r="R2841" s="5">
        <f t="shared" ca="1" si="109"/>
        <v>38.313904178791859</v>
      </c>
      <c r="S2841" s="16">
        <v>37.479999999999997</v>
      </c>
      <c r="T2841" s="75">
        <f t="shared" ca="1" si="110"/>
        <v>2.2249311067018725E-2</v>
      </c>
      <c r="U2841" s="5">
        <f t="shared" ca="1" si="122"/>
        <v>72.919694331078716</v>
      </c>
      <c r="V2841" s="85">
        <v>73.339995999999999</v>
      </c>
      <c r="W2841" s="36">
        <f t="shared" ca="1" si="123"/>
        <v>-5.7308657191811555E-3</v>
      </c>
      <c r="X2841" s="32">
        <f t="shared" si="18"/>
        <v>1.2125085693285347</v>
      </c>
      <c r="Y2841" s="72">
        <f t="shared" ca="1" si="124"/>
        <v>1231.6922608374809</v>
      </c>
      <c r="Z2841" s="90">
        <v>1201.249973</v>
      </c>
      <c r="AA2841" s="89">
        <f t="shared" ca="1" si="125"/>
        <v>2.5342175668445148E-2</v>
      </c>
      <c r="AB2841" s="72"/>
      <c r="AC2841" s="90"/>
      <c r="AD2841" s="36"/>
      <c r="AE2841">
        <f t="shared" si="170"/>
        <v>10</v>
      </c>
      <c r="AH2841" s="25" t="str">
        <f t="shared" ca="1" si="7"/>
        <v>-</v>
      </c>
      <c r="AI2841" s="15">
        <f t="shared" ca="1" si="8"/>
        <v>15.783647461490599</v>
      </c>
      <c r="AJ2841" s="15">
        <f t="shared" ca="1" si="9"/>
        <v>15.474902091911799</v>
      </c>
      <c r="AK2841" s="17">
        <f t="shared" ca="1" si="10"/>
        <v>6.6791340159563783E-3</v>
      </c>
      <c r="AL2841" s="17">
        <f t="shared" ca="1" si="11"/>
        <v>3.6776328469737003E-2</v>
      </c>
      <c r="AM2841" s="26">
        <f t="shared" ca="1" si="12"/>
        <v>1</v>
      </c>
      <c r="AN2841" s="26">
        <f t="shared" ca="1" si="13"/>
        <v>0</v>
      </c>
      <c r="AO2841" s="25">
        <f t="shared" si="172"/>
        <v>0</v>
      </c>
      <c r="AP2841" s="26">
        <f t="shared" si="173"/>
        <v>0</v>
      </c>
      <c r="AQ2841" s="25">
        <f t="shared" si="174"/>
        <v>1</v>
      </c>
      <c r="AR2841" s="26">
        <f t="shared" si="175"/>
        <v>0</v>
      </c>
      <c r="AY2841">
        <v>240.300005</v>
      </c>
      <c r="AZ2841">
        <v>262.75</v>
      </c>
      <c r="BA2841">
        <f t="shared" si="107"/>
        <v>2627.5</v>
      </c>
    </row>
    <row r="2842" spans="1:53" x14ac:dyDescent="0.2">
      <c r="A2842" s="96">
        <v>42194</v>
      </c>
      <c r="B2842" s="99">
        <v>18.824999999999999</v>
      </c>
      <c r="C2842" s="100">
        <v>18.675000000000001</v>
      </c>
      <c r="D2842" s="31">
        <f t="shared" si="14"/>
        <v>146.13453297646905</v>
      </c>
      <c r="E2842" s="31">
        <f t="shared" si="15"/>
        <v>234.75545999021145</v>
      </c>
      <c r="F2842" s="16">
        <f t="shared" si="0"/>
        <v>380.8899929666805</v>
      </c>
      <c r="G2842" s="16">
        <f t="shared" si="1"/>
        <v>18.732549897217666</v>
      </c>
      <c r="H2842" s="17">
        <f t="shared" si="2"/>
        <v>-8.0321285140561027E-3</v>
      </c>
      <c r="I2842">
        <v>19.969999000000001</v>
      </c>
      <c r="J2842" s="32">
        <f t="shared" si="16"/>
        <v>1.0252660232983961</v>
      </c>
      <c r="K2842" s="72">
        <f t="shared" ca="1" si="171"/>
        <v>87.39273804305887</v>
      </c>
      <c r="L2842" s="16">
        <v>86.040001000000004</v>
      </c>
      <c r="M2842" s="21">
        <f t="shared" ca="1" si="84"/>
        <v>1.5722187672439311E-2</v>
      </c>
      <c r="N2842" s="72"/>
      <c r="O2842" s="56"/>
      <c r="P2842" s="21"/>
      <c r="Q2842" s="33">
        <f t="shared" si="17"/>
        <v>0.97473397670160378</v>
      </c>
      <c r="R2842" s="5">
        <f t="shared" ca="1" si="109"/>
        <v>37.344308403573805</v>
      </c>
      <c r="S2842" s="16">
        <v>37.150002000000001</v>
      </c>
      <c r="T2842" s="75">
        <f t="shared" ca="1" si="110"/>
        <v>5.2303201376356504E-3</v>
      </c>
      <c r="U2842" s="5">
        <f t="shared" ca="1" si="122"/>
        <v>71.074870272908029</v>
      </c>
      <c r="V2842" s="85">
        <v>72.680000000000007</v>
      </c>
      <c r="W2842" s="36">
        <f t="shared" ca="1" si="123"/>
        <v>-2.2084888925316144E-2</v>
      </c>
      <c r="X2842" s="32">
        <f t="shared" si="18"/>
        <v>1.0505320465967924</v>
      </c>
      <c r="Y2842" s="72">
        <f t="shared" ca="1" si="124"/>
        <v>1293.8470338275195</v>
      </c>
      <c r="Z2842" s="90">
        <v>1224.749973</v>
      </c>
      <c r="AA2842" s="89">
        <f t="shared" ca="1" si="125"/>
        <v>5.6417278914705882E-2</v>
      </c>
      <c r="AB2842" s="72"/>
      <c r="AC2842" s="90"/>
      <c r="AD2842" s="36"/>
      <c r="AE2842">
        <f t="shared" si="170"/>
        <v>9</v>
      </c>
      <c r="AH2842" s="25" t="str">
        <f t="shared" ca="1" si="7"/>
        <v>-</v>
      </c>
      <c r="AI2842" s="15">
        <f t="shared" ca="1" si="8"/>
        <v>15.930794853509466</v>
      </c>
      <c r="AJ2842" s="15">
        <f t="shared" ca="1" si="9"/>
        <v>15.54293099800414</v>
      </c>
      <c r="AK2842" s="17">
        <f t="shared" ca="1" si="10"/>
        <v>4.8608296233259201E-3</v>
      </c>
      <c r="AL2842" s="17">
        <f t="shared" ca="1" si="11"/>
        <v>3.3378953025467922E-2</v>
      </c>
      <c r="AM2842" s="26">
        <f t="shared" ca="1" si="12"/>
        <v>1</v>
      </c>
      <c r="AN2842" s="26">
        <f t="shared" ca="1" si="13"/>
        <v>0</v>
      </c>
      <c r="AO2842" s="25">
        <f t="shared" si="172"/>
        <v>0</v>
      </c>
      <c r="AP2842" s="26">
        <f t="shared" si="173"/>
        <v>0</v>
      </c>
      <c r="AQ2842" s="25">
        <f t="shared" si="174"/>
        <v>1</v>
      </c>
      <c r="AR2842" s="26">
        <f t="shared" si="175"/>
        <v>0</v>
      </c>
      <c r="AY2842">
        <v>244.50001</v>
      </c>
      <c r="AZ2842">
        <v>267.75</v>
      </c>
      <c r="BA2842">
        <f t="shared" si="107"/>
        <v>2677.5</v>
      </c>
    </row>
    <row r="2843" spans="1:53" x14ac:dyDescent="0.2">
      <c r="A2843" s="96">
        <v>42195</v>
      </c>
      <c r="B2843" s="99">
        <v>16.774999999999999</v>
      </c>
      <c r="C2843" s="100">
        <v>17.175000000000001</v>
      </c>
      <c r="D2843" s="31">
        <f t="shared" si="14"/>
        <v>129.89736264575026</v>
      </c>
      <c r="E2843" s="31">
        <f t="shared" si="15"/>
        <v>251.12304935973117</v>
      </c>
      <c r="F2843" s="16">
        <f t="shared" si="0"/>
        <v>381.02041200548143</v>
      </c>
      <c r="G2843" s="16">
        <f t="shared" si="1"/>
        <v>17.038632122004127</v>
      </c>
      <c r="H2843" s="17">
        <f t="shared" si="2"/>
        <v>2.3289665211062682E-2</v>
      </c>
      <c r="I2843">
        <v>16.829999999999998</v>
      </c>
      <c r="J2843" s="32">
        <f t="shared" si="16"/>
        <v>0.90988500477956402</v>
      </c>
      <c r="K2843" s="72">
        <f t="shared" ca="1" si="171"/>
        <v>79.514100109314484</v>
      </c>
      <c r="L2843" s="16">
        <v>79.440002000000007</v>
      </c>
      <c r="M2843" s="21">
        <f t="shared" ca="1" si="84"/>
        <v>9.3275563253984804E-4</v>
      </c>
      <c r="N2843" s="72"/>
      <c r="O2843" s="56"/>
      <c r="P2843" s="21"/>
      <c r="Q2843" s="33">
        <f t="shared" si="17"/>
        <v>1.0901149952204359</v>
      </c>
      <c r="R2843" s="5">
        <f t="shared" ca="1" si="109"/>
        <v>40.707894668870608</v>
      </c>
      <c r="S2843" s="16">
        <v>39.909999999999997</v>
      </c>
      <c r="T2843" s="75">
        <f t="shared" ca="1" si="110"/>
        <v>1.999234950815865E-2</v>
      </c>
      <c r="U2843" s="5">
        <f t="shared" ca="1" si="122"/>
        <v>77.477129313937851</v>
      </c>
      <c r="V2843" s="85">
        <v>78.029999000000004</v>
      </c>
      <c r="W2843" s="36">
        <f t="shared" ca="1" si="123"/>
        <v>-7.0853478552800218E-3</v>
      </c>
      <c r="X2843" s="32">
        <f t="shared" si="18"/>
        <v>0.81977000955912804</v>
      </c>
      <c r="Y2843" s="72">
        <f t="shared" ca="1" si="124"/>
        <v>1060.5871901321386</v>
      </c>
      <c r="Z2843" s="90">
        <v>1032.7499769999999</v>
      </c>
      <c r="AA2843" s="89">
        <f t="shared" ca="1" si="125"/>
        <v>2.6954455339715477E-2</v>
      </c>
      <c r="AB2843" s="72"/>
      <c r="AC2843" s="90"/>
      <c r="AD2843" s="36"/>
      <c r="AE2843">
        <f t="shared" si="170"/>
        <v>8</v>
      </c>
      <c r="AH2843" s="25" t="str">
        <f t="shared" ca="1" si="7"/>
        <v>-</v>
      </c>
      <c r="AI2843" s="15">
        <f t="shared" ca="1" si="8"/>
        <v>16.028184526641866</v>
      </c>
      <c r="AJ2843" s="15">
        <f t="shared" ca="1" si="9"/>
        <v>15.574584889653318</v>
      </c>
      <c r="AK2843" s="17">
        <f t="shared" ca="1" si="10"/>
        <v>6.1664487350099884E-3</v>
      </c>
      <c r="AL2843" s="17">
        <f t="shared" ca="1" si="11"/>
        <v>3.1971961681312014E-2</v>
      </c>
      <c r="AM2843" s="26">
        <f t="shared" ca="1" si="12"/>
        <v>1</v>
      </c>
      <c r="AN2843" s="26">
        <f t="shared" ca="1" si="13"/>
        <v>0</v>
      </c>
      <c r="AO2843" s="25">
        <f t="shared" ref="AO2843:AO2883" si="176">IF(AVERAGE(H2837:H2843)&gt;$AT$11,1,0)</f>
        <v>0</v>
      </c>
      <c r="AP2843" s="26">
        <f t="shared" ref="AP2843:AP2883" si="177">IF(AVERAGE(H2837:H2843)&lt;$AT$13,1,0)</f>
        <v>0</v>
      </c>
      <c r="AQ2843" s="25">
        <f t="shared" ref="AQ2843:AQ2883" si="178">IF(AVERAGE(G2837:G2843)&gt;$AT$15,1,0)</f>
        <v>1</v>
      </c>
      <c r="AR2843" s="26">
        <f t="shared" ref="AR2843:AR2883" si="179">IF(AVERAGE(G2837:G2843)&lt;$AT$17,1,0)</f>
        <v>0</v>
      </c>
      <c r="AY2843">
        <v>206.20000999999999</v>
      </c>
      <c r="AZ2843">
        <v>225.25</v>
      </c>
      <c r="BA2843">
        <f t="shared" si="107"/>
        <v>2252.5</v>
      </c>
    </row>
    <row r="2844" spans="1:53" x14ac:dyDescent="0.2">
      <c r="A2844" s="96">
        <v>42198</v>
      </c>
      <c r="B2844" s="99">
        <v>14.475</v>
      </c>
      <c r="C2844" s="100">
        <v>15.574999999999999</v>
      </c>
      <c r="D2844" s="31">
        <f t="shared" si="14"/>
        <v>113.66019231503148</v>
      </c>
      <c r="E2844" s="31">
        <f t="shared" si="15"/>
        <v>266.98206142947254</v>
      </c>
      <c r="F2844" s="16">
        <f t="shared" si="0"/>
        <v>380.64225374450405</v>
      </c>
      <c r="G2844" s="16">
        <f t="shared" si="1"/>
        <v>15.246538799708619</v>
      </c>
      <c r="H2844" s="17">
        <f t="shared" si="2"/>
        <v>7.0626003210272903E-2</v>
      </c>
      <c r="I2844" s="16">
        <v>13.9</v>
      </c>
      <c r="J2844" s="32">
        <f t="shared" si="16"/>
        <v>0.89393366092250748</v>
      </c>
      <c r="K2844" s="72">
        <f t="shared" ca="1" si="171"/>
        <v>71.077432803028387</v>
      </c>
      <c r="L2844" s="16">
        <v>71.680000000000007</v>
      </c>
      <c r="M2844" s="21">
        <f t="shared" ca="1" si="84"/>
        <v>-8.4063504041799655E-3</v>
      </c>
      <c r="N2844" s="72"/>
      <c r="O2844" s="56"/>
      <c r="P2844" s="21"/>
      <c r="Q2844" s="33">
        <f t="shared" si="17"/>
        <v>1.1060663390774925</v>
      </c>
      <c r="R2844" s="5">
        <f t="shared" ca="1" si="109"/>
        <v>45.023756319337807</v>
      </c>
      <c r="S2844" s="16">
        <v>43.77</v>
      </c>
      <c r="T2844" s="75">
        <f t="shared" ca="1" si="110"/>
        <v>2.8644192811007614E-2</v>
      </c>
      <c r="U2844" s="5">
        <f t="shared" ca="1" si="122"/>
        <v>85.691910982355637</v>
      </c>
      <c r="V2844" s="85">
        <v>85.68</v>
      </c>
      <c r="W2844" s="36">
        <f t="shared" ca="1" si="123"/>
        <v>1.390170676427409E-4</v>
      </c>
      <c r="X2844" s="32">
        <f t="shared" si="18"/>
        <v>0.78786732184501485</v>
      </c>
      <c r="Y2844" s="72">
        <f t="shared" ca="1" si="124"/>
        <v>835.54699549021814</v>
      </c>
      <c r="Z2844" s="90">
        <v>829.74998100000005</v>
      </c>
      <c r="AA2844" s="89">
        <f t="shared" ca="1" si="125"/>
        <v>6.9864593226403324E-3</v>
      </c>
      <c r="AB2844" s="72"/>
      <c r="AC2844" s="90"/>
      <c r="AD2844" s="36"/>
      <c r="AE2844">
        <f t="shared" si="170"/>
        <v>7</v>
      </c>
      <c r="AH2844" s="25" t="str">
        <f t="shared" ca="1" si="7"/>
        <v>-</v>
      </c>
      <c r="AI2844" s="15">
        <f t="shared" ca="1" si="8"/>
        <v>16.051037942539679</v>
      </c>
      <c r="AJ2844" s="15">
        <f t="shared" ca="1" si="9"/>
        <v>15.566399310656376</v>
      </c>
      <c r="AK2844" s="17">
        <f t="shared" ca="1" si="10"/>
        <v>1.6958496749252761E-2</v>
      </c>
      <c r="AL2844" s="17">
        <f t="shared" ca="1" si="11"/>
        <v>3.265767243925391E-2</v>
      </c>
      <c r="AM2844" s="26">
        <f t="shared" ca="1" si="12"/>
        <v>1</v>
      </c>
      <c r="AN2844" s="26">
        <f t="shared" ca="1" si="13"/>
        <v>0</v>
      </c>
      <c r="AO2844" s="25">
        <f t="shared" si="176"/>
        <v>0</v>
      </c>
      <c r="AP2844" s="26">
        <f t="shared" si="177"/>
        <v>0</v>
      </c>
      <c r="AQ2844" s="25">
        <f t="shared" si="178"/>
        <v>1</v>
      </c>
      <c r="AR2844" s="26">
        <f t="shared" si="179"/>
        <v>0</v>
      </c>
      <c r="AY2844">
        <v>165.949995</v>
      </c>
      <c r="AZ2844">
        <v>181.5</v>
      </c>
      <c r="BA2844">
        <f t="shared" si="107"/>
        <v>1815</v>
      </c>
    </row>
    <row r="2845" spans="1:53" x14ac:dyDescent="0.2">
      <c r="A2845" s="96">
        <v>42199</v>
      </c>
      <c r="B2845" s="99">
        <v>14.074999999999999</v>
      </c>
      <c r="C2845" s="100">
        <v>15.574999999999999</v>
      </c>
      <c r="D2845" s="31">
        <f t="shared" si="14"/>
        <v>97.423021984312697</v>
      </c>
      <c r="E2845" s="31">
        <f t="shared" si="15"/>
        <v>282.07246531628823</v>
      </c>
      <c r="F2845" s="16">
        <f t="shared" si="0"/>
        <v>379.49548730060093</v>
      </c>
      <c r="G2845" s="16">
        <f t="shared" si="1"/>
        <v>15.18992418785809</v>
      </c>
      <c r="H2845" s="17">
        <f t="shared" si="2"/>
        <v>9.6308186195826595E-2</v>
      </c>
      <c r="I2845">
        <v>13.37</v>
      </c>
      <c r="J2845" s="32">
        <f t="shared" si="16"/>
        <v>0.99328519618000854</v>
      </c>
      <c r="K2845" s="72">
        <f t="shared" ca="1" si="171"/>
        <v>70.597283558598207</v>
      </c>
      <c r="L2845" s="16">
        <v>71.040001000000004</v>
      </c>
      <c r="M2845" s="21">
        <f t="shared" ca="1" si="84"/>
        <v>-6.2319458779539838E-3</v>
      </c>
      <c r="N2845" s="72"/>
      <c r="O2845" s="56"/>
      <c r="P2845" s="21"/>
      <c r="Q2845" s="33">
        <f t="shared" si="17"/>
        <v>1.0067148038199916</v>
      </c>
      <c r="R2845" s="5">
        <f t="shared" ca="1" si="109"/>
        <v>45.324193785298078</v>
      </c>
      <c r="S2845" s="16">
        <v>44.060001</v>
      </c>
      <c r="T2845" s="75">
        <f t="shared" ca="1" si="110"/>
        <v>2.8692527385509561E-2</v>
      </c>
      <c r="U2845" s="5">
        <f t="shared" ca="1" si="122"/>
        <v>86.264361954639185</v>
      </c>
      <c r="V2845" s="85">
        <v>86.309997999999993</v>
      </c>
      <c r="W2845" s="36">
        <f t="shared" ca="1" si="123"/>
        <v>-5.2874575852508373E-4</v>
      </c>
      <c r="X2845" s="32">
        <f t="shared" si="18"/>
        <v>0.98657039236001698</v>
      </c>
      <c r="Y2845" s="72">
        <f t="shared" ca="1" si="124"/>
        <v>824.27167570662573</v>
      </c>
      <c r="Z2845" s="90">
        <v>812.74998200000005</v>
      </c>
      <c r="AA2845" s="89">
        <f t="shared" ca="1" si="125"/>
        <v>1.4176184511592745E-2</v>
      </c>
      <c r="AB2845" s="72"/>
      <c r="AC2845" s="90"/>
      <c r="AD2845" s="36"/>
      <c r="AE2845">
        <f t="shared" si="170"/>
        <v>6</v>
      </c>
      <c r="AH2845" s="25" t="str">
        <f t="shared" ca="1" si="7"/>
        <v>-</v>
      </c>
      <c r="AI2845" s="15">
        <f t="shared" ca="1" si="8"/>
        <v>16.051680372812832</v>
      </c>
      <c r="AJ2845" s="15">
        <f t="shared" ca="1" si="9"/>
        <v>15.563766202005464</v>
      </c>
      <c r="AK2845" s="17">
        <f t="shared" ca="1" si="10"/>
        <v>3.1571012194360558E-2</v>
      </c>
      <c r="AL2845" s="17">
        <f t="shared" ca="1" si="11"/>
        <v>3.5231298548162295E-2</v>
      </c>
      <c r="AM2845" s="26">
        <f t="shared" ca="1" si="12"/>
        <v>1</v>
      </c>
      <c r="AN2845" s="26">
        <f t="shared" ca="1" si="13"/>
        <v>0</v>
      </c>
      <c r="AO2845" s="25">
        <f t="shared" si="176"/>
        <v>0</v>
      </c>
      <c r="AP2845" s="26">
        <f t="shared" si="177"/>
        <v>0</v>
      </c>
      <c r="AQ2845" s="25">
        <f t="shared" si="178"/>
        <v>1</v>
      </c>
      <c r="AR2845" s="26">
        <f t="shared" si="179"/>
        <v>0</v>
      </c>
      <c r="AY2845">
        <v>162.54999000000001</v>
      </c>
      <c r="AZ2845">
        <v>178.25</v>
      </c>
      <c r="BA2845">
        <f t="shared" si="107"/>
        <v>1782.5</v>
      </c>
    </row>
    <row r="2846" spans="1:53" x14ac:dyDescent="0.2">
      <c r="A2846" s="96">
        <v>42200</v>
      </c>
      <c r="B2846" s="99">
        <v>13.975</v>
      </c>
      <c r="C2846" s="100">
        <v>15.35</v>
      </c>
      <c r="D2846" s="31">
        <f t="shared" si="14"/>
        <v>81.185851653593915</v>
      </c>
      <c r="E2846" s="31">
        <f t="shared" si="15"/>
        <v>296.74586322350279</v>
      </c>
      <c r="F2846" s="16">
        <f t="shared" si="0"/>
        <v>377.93171487709674</v>
      </c>
      <c r="G2846" s="16">
        <f t="shared" si="1"/>
        <v>15.054627736626987</v>
      </c>
      <c r="H2846" s="17">
        <f t="shared" si="2"/>
        <v>8.9576547231270398E-2</v>
      </c>
      <c r="I2846">
        <v>13.23</v>
      </c>
      <c r="J2846" s="32">
        <f t="shared" si="16"/>
        <v>0.98700905462785882</v>
      </c>
      <c r="K2846" s="72">
        <f t="shared" ca="1" si="171"/>
        <v>69.677317384044287</v>
      </c>
      <c r="L2846" s="16">
        <v>70.800003000000004</v>
      </c>
      <c r="M2846" s="21">
        <f t="shared" ca="1" si="84"/>
        <v>-1.5857140796388346E-2</v>
      </c>
      <c r="N2846" s="72"/>
      <c r="O2846" s="56"/>
      <c r="P2846" s="21"/>
      <c r="Q2846" s="33">
        <f t="shared" si="17"/>
        <v>1.0129909453721413</v>
      </c>
      <c r="R2846" s="5">
        <f t="shared" ca="1" si="109"/>
        <v>45.911085235691544</v>
      </c>
      <c r="S2846" s="16">
        <v>44.240001999999997</v>
      </c>
      <c r="T2846" s="75">
        <f t="shared" ca="1" si="110"/>
        <v>3.7773127489721801E-2</v>
      </c>
      <c r="U2846" s="5">
        <f t="shared" ca="1" si="122"/>
        <v>87.382025904411719</v>
      </c>
      <c r="V2846" s="85">
        <v>86.470000999999996</v>
      </c>
      <c r="W2846" s="36">
        <f t="shared" ca="1" si="123"/>
        <v>1.0547298414067591E-2</v>
      </c>
      <c r="X2846" s="32">
        <f t="shared" si="18"/>
        <v>0.97401810925571763</v>
      </c>
      <c r="Y2846" s="72">
        <f t="shared" ca="1" si="124"/>
        <v>802.80270064885963</v>
      </c>
      <c r="Z2846" s="90">
        <v>808.24998200000005</v>
      </c>
      <c r="AA2846" s="89">
        <f t="shared" ca="1" si="125"/>
        <v>-6.7395997184697964E-3</v>
      </c>
      <c r="AB2846" s="72"/>
      <c r="AC2846" s="90"/>
      <c r="AD2846" s="36"/>
      <c r="AE2846">
        <f t="shared" si="170"/>
        <v>5</v>
      </c>
      <c r="AH2846" s="25">
        <f t="shared" ca="1" si="7"/>
        <v>1</v>
      </c>
      <c r="AI2846" s="15">
        <f t="shared" ca="1" si="8"/>
        <v>16.008435599790673</v>
      </c>
      <c r="AJ2846" s="15">
        <f t="shared" ca="1" si="9"/>
        <v>15.558150765058521</v>
      </c>
      <c r="AK2846" s="17">
        <f t="shared" ca="1" si="10"/>
        <v>4.3002185858342888E-2</v>
      </c>
      <c r="AL2846" s="17">
        <f t="shared" ca="1" si="11"/>
        <v>3.6616349604049282E-2</v>
      </c>
      <c r="AM2846" s="26">
        <f t="shared" ca="1" si="12"/>
        <v>1</v>
      </c>
      <c r="AN2846" s="26">
        <f t="shared" ca="1" si="13"/>
        <v>1</v>
      </c>
      <c r="AO2846" s="25">
        <f t="shared" si="176"/>
        <v>0</v>
      </c>
      <c r="AP2846" s="26">
        <f t="shared" si="177"/>
        <v>0</v>
      </c>
      <c r="AQ2846" s="25">
        <f t="shared" si="178"/>
        <v>1</v>
      </c>
      <c r="AR2846" s="26">
        <f t="shared" si="179"/>
        <v>0</v>
      </c>
      <c r="AY2846">
        <v>161.800005</v>
      </c>
      <c r="AZ2846">
        <v>177</v>
      </c>
      <c r="BA2846">
        <f t="shared" si="107"/>
        <v>1770</v>
      </c>
    </row>
    <row r="2847" spans="1:53" x14ac:dyDescent="0.2">
      <c r="A2847" s="96">
        <v>42201</v>
      </c>
      <c r="B2847" s="99">
        <v>12.925000000000001</v>
      </c>
      <c r="C2847" s="100">
        <v>14.475</v>
      </c>
      <c r="D2847" s="31">
        <f t="shared" si="14"/>
        <v>64.948681322875132</v>
      </c>
      <c r="E2847" s="31">
        <f t="shared" si="15"/>
        <v>311.52856389918975</v>
      </c>
      <c r="F2847" s="16">
        <f t="shared" si="0"/>
        <v>376.47724522206488</v>
      </c>
      <c r="G2847" s="16">
        <f t="shared" si="1"/>
        <v>14.207598829469557</v>
      </c>
      <c r="H2847" s="17">
        <f t="shared" si="2"/>
        <v>0.10708117443868737</v>
      </c>
      <c r="I2847">
        <v>12.11</v>
      </c>
      <c r="J2847" s="32">
        <f t="shared" si="16"/>
        <v>0.94010434224188844</v>
      </c>
      <c r="K2847" s="72">
        <f t="shared" ca="1" si="171"/>
        <v>65.501278163775794</v>
      </c>
      <c r="L2847" s="16">
        <v>66.120002999999997</v>
      </c>
      <c r="M2847" s="21">
        <f t="shared" ca="1" si="84"/>
        <v>-9.3576044789986327E-3</v>
      </c>
      <c r="N2847" s="72"/>
      <c r="O2847" s="56"/>
      <c r="P2847" s="21"/>
      <c r="Q2847" s="33">
        <f t="shared" si="17"/>
        <v>1.0598956577581116</v>
      </c>
      <c r="R2847" s="5">
        <f t="shared" ca="1" si="109"/>
        <v>48.658932732682665</v>
      </c>
      <c r="S2847" s="16">
        <v>47.240001999999997</v>
      </c>
      <c r="T2847" s="75">
        <f t="shared" ca="1" si="110"/>
        <v>3.0036635745330154E-2</v>
      </c>
      <c r="U2847" s="5">
        <f t="shared" ca="1" si="122"/>
        <v>92.612659079125834</v>
      </c>
      <c r="V2847" s="85">
        <v>92.480002999999996</v>
      </c>
      <c r="W2847" s="36">
        <f t="shared" ca="1" si="123"/>
        <v>1.4344298748112858E-3</v>
      </c>
      <c r="X2847" s="32">
        <f t="shared" si="18"/>
        <v>0.88020868448377687</v>
      </c>
      <c r="Y2847" s="72">
        <f t="shared" ca="1" si="124"/>
        <v>706.58740324885127</v>
      </c>
      <c r="Z2847" s="90">
        <v>702.24998400000004</v>
      </c>
      <c r="AA2847" s="89">
        <f t="shared" ca="1" si="125"/>
        <v>6.1764604452468497E-3</v>
      </c>
      <c r="AB2847" s="72"/>
      <c r="AC2847" s="90"/>
      <c r="AD2847" s="36"/>
      <c r="AE2847">
        <f t="shared" si="170"/>
        <v>4</v>
      </c>
      <c r="AH2847" s="25">
        <f t="shared" ca="1" si="7"/>
        <v>1</v>
      </c>
      <c r="AI2847" s="15">
        <f t="shared" ca="1" si="8"/>
        <v>15.94170679941649</v>
      </c>
      <c r="AJ2847" s="15">
        <f t="shared" ca="1" si="9"/>
        <v>15.543040366558959</v>
      </c>
      <c r="AK2847" s="17">
        <f t="shared" ca="1" si="10"/>
        <v>6.3141574628843969E-2</v>
      </c>
      <c r="AL2847" s="17">
        <f t="shared" ca="1" si="11"/>
        <v>3.8398939373079352E-2</v>
      </c>
      <c r="AM2847" s="26">
        <f t="shared" ca="1" si="12"/>
        <v>1</v>
      </c>
      <c r="AN2847" s="26">
        <f t="shared" ca="1" si="13"/>
        <v>1</v>
      </c>
      <c r="AO2847" s="25">
        <f t="shared" si="176"/>
        <v>0</v>
      </c>
      <c r="AP2847" s="26">
        <f t="shared" si="177"/>
        <v>0</v>
      </c>
      <c r="AQ2847" s="25">
        <f t="shared" si="178"/>
        <v>1</v>
      </c>
      <c r="AR2847" s="26">
        <f t="shared" si="179"/>
        <v>0</v>
      </c>
      <c r="AY2847">
        <v>140.44999999999999</v>
      </c>
      <c r="AZ2847">
        <v>154.5</v>
      </c>
      <c r="BA2847">
        <f t="shared" si="107"/>
        <v>1545</v>
      </c>
    </row>
    <row r="2848" spans="1:53" x14ac:dyDescent="0.2">
      <c r="A2848" s="96">
        <v>42202</v>
      </c>
      <c r="B2848" s="99">
        <v>12.925000000000001</v>
      </c>
      <c r="C2848" s="100">
        <v>14.425000000000001</v>
      </c>
      <c r="D2848" s="31">
        <f t="shared" si="14"/>
        <v>48.711510992156349</v>
      </c>
      <c r="E2848" s="31">
        <f t="shared" si="15"/>
        <v>326.02703896133414</v>
      </c>
      <c r="F2848" s="16">
        <f t="shared" si="0"/>
        <v>374.73854995349052</v>
      </c>
      <c r="G2848" s="16">
        <f t="shared" si="1"/>
        <v>14.230018014566946</v>
      </c>
      <c r="H2848" s="17">
        <f t="shared" si="2"/>
        <v>0.10398613518197575</v>
      </c>
      <c r="I2848">
        <v>11.95</v>
      </c>
      <c r="J2848" s="32">
        <f t="shared" si="16"/>
        <v>0.99695235620180656</v>
      </c>
      <c r="K2848" s="72">
        <f t="shared" ca="1" si="171"/>
        <v>65.298991382038736</v>
      </c>
      <c r="L2848" s="16">
        <v>65.599997999999999</v>
      </c>
      <c r="M2848" s="21">
        <f t="shared" ca="1" si="84"/>
        <v>-4.5885156575959591E-3</v>
      </c>
      <c r="N2848" s="72"/>
      <c r="O2848" s="56"/>
      <c r="P2848" s="21"/>
      <c r="Q2848" s="33">
        <f t="shared" si="17"/>
        <v>1.0030476437981934</v>
      </c>
      <c r="R2848" s="5">
        <f t="shared" ca="1" si="109"/>
        <v>48.805194582332646</v>
      </c>
      <c r="S2848" s="16">
        <v>47.560001</v>
      </c>
      <c r="T2848" s="75">
        <f t="shared" ca="1" si="110"/>
        <v>2.6181529776095811E-2</v>
      </c>
      <c r="U2848" s="5">
        <f t="shared" ca="1" si="122"/>
        <v>92.891729177722709</v>
      </c>
      <c r="V2848" s="85">
        <v>93.120002999999997</v>
      </c>
      <c r="W2848" s="36">
        <f t="shared" ca="1" si="123"/>
        <v>-2.4513940606003606E-3</v>
      </c>
      <c r="X2848" s="32">
        <f t="shared" si="18"/>
        <v>0.993904712403613</v>
      </c>
      <c r="Y2848" s="72">
        <f t="shared" ca="1" si="124"/>
        <v>702.23433053295696</v>
      </c>
      <c r="Z2848" s="90">
        <v>687.99998500000004</v>
      </c>
      <c r="AA2848" s="89">
        <f t="shared" ca="1" si="125"/>
        <v>2.0689456167585413E-2</v>
      </c>
      <c r="AB2848" s="72"/>
      <c r="AC2848" s="90"/>
      <c r="AD2848" s="36"/>
      <c r="AE2848">
        <f t="shared" si="170"/>
        <v>3</v>
      </c>
      <c r="AH2848" s="25" t="str">
        <f t="shared" ca="1" si="7"/>
        <v>-</v>
      </c>
      <c r="AI2848" s="15">
        <f t="shared" ca="1" si="8"/>
        <v>15.87527908582444</v>
      </c>
      <c r="AJ2848" s="15">
        <f t="shared" ca="1" si="9"/>
        <v>15.529174701192732</v>
      </c>
      <c r="AK2848" s="17">
        <f t="shared" ca="1" si="10"/>
        <v>8.1811285244849277E-2</v>
      </c>
      <c r="AL2848" s="17">
        <f t="shared" ca="1" si="11"/>
        <v>4.0698072821952834E-2</v>
      </c>
      <c r="AM2848" s="26">
        <f t="shared" ca="1" si="12"/>
        <v>1</v>
      </c>
      <c r="AN2848" s="26">
        <f t="shared" ca="1" si="13"/>
        <v>1</v>
      </c>
      <c r="AO2848" s="25">
        <f t="shared" si="176"/>
        <v>0</v>
      </c>
      <c r="AP2848" s="26">
        <f t="shared" si="177"/>
        <v>0</v>
      </c>
      <c r="AQ2848" s="25">
        <f t="shared" si="178"/>
        <v>0</v>
      </c>
      <c r="AR2848" s="26">
        <f t="shared" si="179"/>
        <v>0</v>
      </c>
      <c r="AY2848">
        <v>137.6</v>
      </c>
      <c r="AZ2848">
        <v>151.25</v>
      </c>
      <c r="BA2848">
        <f t="shared" si="107"/>
        <v>1512.5</v>
      </c>
    </row>
    <row r="2849" spans="1:53" x14ac:dyDescent="0.2">
      <c r="A2849" s="96">
        <v>42205</v>
      </c>
      <c r="B2849" s="101">
        <v>12.525</v>
      </c>
      <c r="C2849" s="102">
        <v>14.225</v>
      </c>
      <c r="D2849" s="31">
        <f t="shared" si="14"/>
        <v>32.474340661437566</v>
      </c>
      <c r="E2849" s="31">
        <f t="shared" si="15"/>
        <v>340.57576870307003</v>
      </c>
      <c r="F2849" s="31">
        <f t="shared" si="0"/>
        <v>373.05010936450759</v>
      </c>
      <c r="G2849" s="31">
        <f t="shared" si="1"/>
        <v>14.077013502372408</v>
      </c>
      <c r="H2849" s="55">
        <f t="shared" si="2"/>
        <v>0.11950790861159921</v>
      </c>
      <c r="I2849" s="1">
        <v>12.25</v>
      </c>
      <c r="J2849" s="67">
        <f t="shared" si="16"/>
        <v>0.98479056021562361</v>
      </c>
      <c r="K2849" s="72">
        <f t="shared" ca="1" si="171"/>
        <v>64.303208684785957</v>
      </c>
      <c r="L2849" s="31">
        <v>65.319999999999993</v>
      </c>
      <c r="M2849" s="21">
        <f t="shared" ca="1" si="84"/>
        <v>-1.5566309173515553E-2</v>
      </c>
      <c r="N2849" s="72"/>
      <c r="O2849" s="56"/>
      <c r="P2849" s="21"/>
      <c r="Q2849" s="69">
        <f t="shared" si="17"/>
        <v>1.0152094397843765</v>
      </c>
      <c r="R2849" s="5">
        <f t="shared" ca="1" si="109"/>
        <v>49.545430167052345</v>
      </c>
      <c r="S2849" s="31">
        <v>47.689999</v>
      </c>
      <c r="T2849" s="89">
        <f t="shared" ca="1" si="110"/>
        <v>3.8906085258092471E-2</v>
      </c>
      <c r="U2849" s="5">
        <f t="shared" ca="1" si="122"/>
        <v>94.301331781629898</v>
      </c>
      <c r="V2849" s="90">
        <v>93.459998999999996</v>
      </c>
      <c r="W2849" s="87">
        <f t="shared" ca="1" si="123"/>
        <v>9.0020628143801032E-3</v>
      </c>
      <c r="X2849" s="67">
        <f t="shared" si="18"/>
        <v>0.96958112043124711</v>
      </c>
      <c r="Y2849" s="72">
        <f t="shared" ca="1" si="124"/>
        <v>680.82833861037489</v>
      </c>
      <c r="Z2849" s="90">
        <v>686.49998500000004</v>
      </c>
      <c r="AA2849" s="89">
        <f t="shared" ca="1" si="125"/>
        <v>-8.2616846519306952E-3</v>
      </c>
      <c r="AB2849" s="72"/>
      <c r="AC2849" s="90"/>
      <c r="AD2849" s="87"/>
      <c r="AE2849" s="1">
        <f t="shared" si="170"/>
        <v>2</v>
      </c>
      <c r="AH2849" s="25" t="str">
        <f t="shared" ca="1" si="7"/>
        <v>-</v>
      </c>
      <c r="AI2849" s="15">
        <f t="shared" ca="1" si="8"/>
        <v>15.830715796657008</v>
      </c>
      <c r="AJ2849" s="15">
        <f t="shared" ca="1" si="9"/>
        <v>15.509711615884742</v>
      </c>
      <c r="AK2849" s="17">
        <f t="shared" ca="1" si="10"/>
        <v>9.7847659144938703E-2</v>
      </c>
      <c r="AL2849" s="17">
        <f t="shared" ca="1" si="11"/>
        <v>4.4167317110177788E-2</v>
      </c>
      <c r="AM2849" s="26">
        <f t="shared" ca="1" si="12"/>
        <v>1</v>
      </c>
      <c r="AN2849" s="26">
        <f t="shared" ca="1" si="13"/>
        <v>1</v>
      </c>
      <c r="AO2849" s="25">
        <f t="shared" si="176"/>
        <v>0</v>
      </c>
      <c r="AP2849" s="26">
        <f t="shared" si="177"/>
        <v>0</v>
      </c>
      <c r="AQ2849" s="25">
        <f t="shared" si="178"/>
        <v>0</v>
      </c>
      <c r="AR2849" s="26">
        <f t="shared" si="179"/>
        <v>0</v>
      </c>
      <c r="AY2849">
        <v>137.05000000000001</v>
      </c>
      <c r="AZ2849">
        <v>150</v>
      </c>
      <c r="BA2849">
        <f t="shared" si="107"/>
        <v>1500</v>
      </c>
    </row>
    <row r="2850" spans="1:53" x14ac:dyDescent="0.2">
      <c r="A2850" s="96">
        <v>42206</v>
      </c>
      <c r="B2850" s="101">
        <v>12.375</v>
      </c>
      <c r="C2850" s="102">
        <v>14.225</v>
      </c>
      <c r="D2850" s="31">
        <f t="shared" si="14"/>
        <v>16.237170330718783</v>
      </c>
      <c r="E2850" s="31">
        <f t="shared" si="15"/>
        <v>354.87246876579428</v>
      </c>
      <c r="F2850" s="31">
        <f t="shared" si="0"/>
        <v>371.10963909651309</v>
      </c>
      <c r="G2850" s="31">
        <f t="shared" si="1"/>
        <v>14.144056898697212</v>
      </c>
      <c r="H2850" s="55">
        <f t="shared" si="2"/>
        <v>0.1300527240773286</v>
      </c>
      <c r="I2850" s="1">
        <v>12.22</v>
      </c>
      <c r="J2850" s="67">
        <f t="shared" si="16"/>
        <v>0.9995362073020172</v>
      </c>
      <c r="K2850" s="72">
        <f t="shared" ca="1" si="171"/>
        <v>64.270765029010704</v>
      </c>
      <c r="L2850" s="31">
        <v>64.800003000000004</v>
      </c>
      <c r="M2850" s="21">
        <f t="shared" ca="1" si="84"/>
        <v>-8.1672522606102312E-3</v>
      </c>
      <c r="N2850" s="72"/>
      <c r="O2850" s="56"/>
      <c r="P2850" s="21"/>
      <c r="Q2850" s="69">
        <f t="shared" si="17"/>
        <v>1.0004637926979829</v>
      </c>
      <c r="R2850" s="5">
        <f t="shared" ca="1" si="109"/>
        <v>49.566344021057226</v>
      </c>
      <c r="S2850" s="31">
        <v>48.110000999999997</v>
      </c>
      <c r="T2850" s="89">
        <f t="shared" ca="1" si="110"/>
        <v>3.027110768626318E-2</v>
      </c>
      <c r="U2850" s="5">
        <f t="shared" ca="1" si="122"/>
        <v>94.341838106433229</v>
      </c>
      <c r="V2850" s="98">
        <v>94.169998000000007</v>
      </c>
      <c r="W2850" s="87">
        <f t="shared" ca="1" si="123"/>
        <v>1.82478613234358E-3</v>
      </c>
      <c r="X2850" s="67">
        <f t="shared" si="18"/>
        <v>0.99907241460403429</v>
      </c>
      <c r="Y2850" s="72">
        <f t="shared" ca="1" si="124"/>
        <v>680.15204630510709</v>
      </c>
      <c r="Z2850" s="90">
        <v>672.74998500000004</v>
      </c>
      <c r="AA2850" s="89">
        <f t="shared" ca="1" si="125"/>
        <v>1.1002692634927452E-2</v>
      </c>
      <c r="AB2850" s="72"/>
      <c r="AC2850" s="90"/>
      <c r="AD2850" s="87"/>
      <c r="AE2850" s="1">
        <f t="shared" si="170"/>
        <v>1</v>
      </c>
      <c r="AH2850" s="25" t="str">
        <f t="shared" ca="1" si="7"/>
        <v>-</v>
      </c>
      <c r="AI2850" s="15">
        <f t="shared" ca="1" si="8"/>
        <v>15.766320461082623</v>
      </c>
      <c r="AJ2850" s="15">
        <f t="shared" ca="1" si="9"/>
        <v>15.503858786627619</v>
      </c>
      <c r="AK2850" s="17">
        <f t="shared" ca="1" si="10"/>
        <v>0.10775211262278132</v>
      </c>
      <c r="AL2850" s="17">
        <f t="shared" ca="1" si="11"/>
        <v>4.8458778762426012E-2</v>
      </c>
      <c r="AM2850" s="26">
        <f t="shared" ca="1" si="12"/>
        <v>1</v>
      </c>
      <c r="AN2850" s="26">
        <f t="shared" ca="1" si="13"/>
        <v>1</v>
      </c>
      <c r="AO2850" s="25">
        <f t="shared" si="176"/>
        <v>0</v>
      </c>
      <c r="AP2850" s="26">
        <f t="shared" si="177"/>
        <v>0</v>
      </c>
      <c r="AQ2850" s="25">
        <f t="shared" si="178"/>
        <v>0</v>
      </c>
      <c r="AR2850" s="26">
        <f t="shared" si="179"/>
        <v>1</v>
      </c>
      <c r="AY2850">
        <v>134.55000000000001</v>
      </c>
      <c r="AZ2850">
        <v>147.25</v>
      </c>
      <c r="BA2850">
        <f t="shared" si="107"/>
        <v>1472.5</v>
      </c>
    </row>
    <row r="2851" spans="1:53" x14ac:dyDescent="0.2">
      <c r="A2851" s="97">
        <v>42207</v>
      </c>
      <c r="B2851" s="101">
        <v>14.175000000000001</v>
      </c>
      <c r="C2851" s="102">
        <v>15.324999999999999</v>
      </c>
      <c r="D2851" s="31">
        <f t="shared" si="14"/>
        <v>368.99795086369551</v>
      </c>
      <c r="E2851" s="31">
        <f t="shared" si="15"/>
        <v>0</v>
      </c>
      <c r="F2851" s="31">
        <f t="shared" si="0"/>
        <v>368.99795086369551</v>
      </c>
      <c r="G2851" s="31">
        <f t="shared" si="1"/>
        <v>14.175000000000001</v>
      </c>
      <c r="H2851" s="55">
        <f t="shared" si="2"/>
        <v>7.5040783034257652E-2</v>
      </c>
      <c r="I2851" s="1">
        <v>12.12</v>
      </c>
      <c r="J2851" s="67">
        <f t="shared" si="16"/>
        <v>0.99648506151142369</v>
      </c>
      <c r="K2851" s="72">
        <f t="shared" ca="1" si="171"/>
        <v>64.042246262821621</v>
      </c>
      <c r="L2851" s="31">
        <v>64.480002999999996</v>
      </c>
      <c r="M2851" s="21">
        <f t="shared" ca="1" si="84"/>
        <v>-6.7890309679169139E-3</v>
      </c>
      <c r="N2851" s="72"/>
      <c r="O2851" s="56"/>
      <c r="P2851" s="21"/>
      <c r="Q2851" s="69">
        <f t="shared" si="17"/>
        <v>1.0035149384885764</v>
      </c>
      <c r="R2851" s="5">
        <f t="shared" ca="1" si="109"/>
        <v>49.738494544806663</v>
      </c>
      <c r="S2851" s="31">
        <v>48.34</v>
      </c>
      <c r="T2851" s="89">
        <f t="shared" ca="1" si="110"/>
        <v>2.8930379495379802E-2</v>
      </c>
      <c r="U2851" s="5">
        <f t="shared" ca="1" si="122"/>
        <v>94.670202677901244</v>
      </c>
      <c r="V2851" s="98">
        <v>94.589995999999999</v>
      </c>
      <c r="W2851" s="87">
        <f t="shared" ca="1" si="123"/>
        <v>8.4794038791633863E-4</v>
      </c>
      <c r="X2851" s="67">
        <f t="shared" si="18"/>
        <v>0.99297012302284726</v>
      </c>
      <c r="Y2851" s="72">
        <f t="shared" ca="1" si="124"/>
        <v>675.32621283671938</v>
      </c>
      <c r="Z2851" s="90">
        <v>667.74998500000004</v>
      </c>
      <c r="AA2851" s="89">
        <f t="shared" ca="1" si="125"/>
        <v>1.1345904914875199E-2</v>
      </c>
      <c r="AB2851" s="72"/>
      <c r="AC2851" s="90"/>
      <c r="AD2851" s="87"/>
      <c r="AE2851" s="1">
        <v>20</v>
      </c>
      <c r="AH2851" s="25" t="str">
        <f t="shared" ca="1" si="7"/>
        <v>-</v>
      </c>
      <c r="AI2851" s="15">
        <f t="shared" ca="1" si="8"/>
        <v>15.743698501822346</v>
      </c>
      <c r="AJ2851" s="15">
        <f t="shared" ca="1" si="9"/>
        <v>15.494643531139385</v>
      </c>
      <c r="AK2851" s="17">
        <f t="shared" ca="1" si="10"/>
        <v>0.10420754542918649</v>
      </c>
      <c r="AL2851" s="17">
        <f t="shared" ca="1" si="11"/>
        <v>5.2969487673372707E-2</v>
      </c>
      <c r="AM2851" s="26">
        <f t="shared" ca="1" si="12"/>
        <v>1</v>
      </c>
      <c r="AN2851" s="26">
        <f t="shared" ca="1" si="13"/>
        <v>1</v>
      </c>
      <c r="AO2851" s="25">
        <f t="shared" si="176"/>
        <v>0</v>
      </c>
      <c r="AP2851" s="26">
        <f t="shared" si="177"/>
        <v>0</v>
      </c>
      <c r="AQ2851" s="25">
        <f t="shared" si="178"/>
        <v>0</v>
      </c>
      <c r="AR2851" s="26">
        <f t="shared" si="179"/>
        <v>1</v>
      </c>
      <c r="AY2851">
        <v>133.549995</v>
      </c>
      <c r="AZ2851">
        <v>145.75</v>
      </c>
      <c r="BA2851">
        <f t="shared" si="107"/>
        <v>1457.5</v>
      </c>
    </row>
    <row r="2852" spans="1:53" x14ac:dyDescent="0.2">
      <c r="A2852" s="96">
        <v>42208</v>
      </c>
      <c r="B2852" s="99">
        <v>14.275</v>
      </c>
      <c r="C2852" s="100">
        <v>15.425000000000001</v>
      </c>
      <c r="D2852" s="31">
        <f t="shared" si="14"/>
        <v>350.54805332051075</v>
      </c>
      <c r="E2852" s="31">
        <f t="shared" si="15"/>
        <v>17.065402784642362</v>
      </c>
      <c r="F2852" s="16">
        <f t="shared" si="0"/>
        <v>367.61345610515309</v>
      </c>
      <c r="G2852" s="16">
        <f t="shared" si="1"/>
        <v>14.328385459308992</v>
      </c>
      <c r="H2852" s="17">
        <f t="shared" si="2"/>
        <v>7.4554294975688884E-2</v>
      </c>
      <c r="I2852" s="16">
        <v>12.64</v>
      </c>
      <c r="J2852" s="32">
        <f t="shared" si="16"/>
        <v>1.0070282043093355</v>
      </c>
      <c r="K2852" s="72">
        <f t="shared" ca="1" si="171"/>
        <v>64.489719030175308</v>
      </c>
      <c r="L2852" s="16">
        <v>65.160004000000001</v>
      </c>
      <c r="M2852" s="21">
        <f t="shared" ca="1" si="84"/>
        <v>-1.0286754583758041E-2</v>
      </c>
      <c r="N2852" s="72"/>
      <c r="O2852" s="56"/>
      <c r="P2852" s="21"/>
      <c r="Q2852" s="33">
        <f t="shared" si="17"/>
        <v>0.99297179569066463</v>
      </c>
      <c r="R2852" s="5">
        <f t="shared" ca="1" si="109"/>
        <v>49.386864765563196</v>
      </c>
      <c r="S2852" s="16">
        <v>47.59</v>
      </c>
      <c r="T2852" s="75">
        <f t="shared" ca="1" si="110"/>
        <v>3.7757191963925039E-2</v>
      </c>
      <c r="U2852" s="5">
        <f t="shared" ca="1" si="122"/>
        <v>94.001622855003035</v>
      </c>
      <c r="V2852" s="76">
        <v>93.519997000000004</v>
      </c>
      <c r="W2852" s="36">
        <f t="shared" ca="1" si="123"/>
        <v>5.1499772289666694E-3</v>
      </c>
      <c r="X2852" s="32">
        <f t="shared" si="18"/>
        <v>1.0140564086186707</v>
      </c>
      <c r="Y2852" s="72">
        <f t="shared" ca="1" si="124"/>
        <v>684.77380396168121</v>
      </c>
      <c r="Z2852" s="90">
        <v>683.74998500000004</v>
      </c>
      <c r="AA2852" s="89">
        <f t="shared" ca="1" si="125"/>
        <v>1.497358660536091E-3</v>
      </c>
      <c r="AB2852" s="72"/>
      <c r="AC2852" s="90"/>
      <c r="AD2852" s="36"/>
      <c r="AE2852">
        <f t="shared" ref="AE2852:AE2870" si="180">AE2851-1</f>
        <v>19</v>
      </c>
      <c r="AH2852" s="25" t="str">
        <f t="shared" ca="1" si="7"/>
        <v>-</v>
      </c>
      <c r="AI2852" s="15">
        <f t="shared" ca="1" si="8"/>
        <v>15.746697390500923</v>
      </c>
      <c r="AJ2852" s="15">
        <f t="shared" ca="1" si="9"/>
        <v>15.476311205076801</v>
      </c>
      <c r="AK2852" s="17">
        <f t="shared" ca="1" si="10"/>
        <v>0.1017038367199229</v>
      </c>
      <c r="AL2852" s="17">
        <f t="shared" ca="1" si="11"/>
        <v>5.7449274994245347E-2</v>
      </c>
      <c r="AM2852" s="26">
        <f t="shared" ca="1" si="12"/>
        <v>1</v>
      </c>
      <c r="AN2852" s="26">
        <f t="shared" ca="1" si="13"/>
        <v>1</v>
      </c>
      <c r="AO2852" s="25">
        <f t="shared" si="176"/>
        <v>0</v>
      </c>
      <c r="AP2852" s="26">
        <f t="shared" si="177"/>
        <v>0</v>
      </c>
      <c r="AQ2852" s="25">
        <f t="shared" si="178"/>
        <v>0</v>
      </c>
      <c r="AR2852" s="26">
        <f t="shared" si="179"/>
        <v>1</v>
      </c>
      <c r="AY2852">
        <v>136.75</v>
      </c>
      <c r="AZ2852">
        <v>149.25</v>
      </c>
      <c r="BA2852">
        <f t="shared" si="107"/>
        <v>1492.5</v>
      </c>
    </row>
    <row r="2853" spans="1:53" x14ac:dyDescent="0.2">
      <c r="A2853" s="96">
        <v>42209</v>
      </c>
      <c r="B2853" s="101">
        <v>14.9</v>
      </c>
      <c r="C2853" s="102">
        <v>15.8</v>
      </c>
      <c r="D2853" s="31">
        <f t="shared" si="14"/>
        <v>332.09815577732599</v>
      </c>
      <c r="E2853" s="31">
        <f t="shared" si="15"/>
        <v>34.139781224121307</v>
      </c>
      <c r="F2853" s="31">
        <f t="shared" si="0"/>
        <v>366.23793700144728</v>
      </c>
      <c r="G2853" s="31">
        <f t="shared" si="1"/>
        <v>14.983895740985423</v>
      </c>
      <c r="H2853" s="55">
        <f t="shared" si="2"/>
        <v>5.6962025316455667E-2</v>
      </c>
      <c r="I2853" s="31">
        <v>13.74</v>
      </c>
      <c r="J2853" s="67">
        <f t="shared" si="16"/>
        <v>1.041836132355024</v>
      </c>
      <c r="K2853" s="72">
        <f t="shared" ca="1" si="171"/>
        <v>67.184980342367041</v>
      </c>
      <c r="L2853" s="31">
        <v>67.360000999999997</v>
      </c>
      <c r="M2853" s="21">
        <f t="shared" ref="M2853:M3309" ca="1" si="181">IF(AND(NOT(ISBLANK(L2853)),ROW($A2852)-1&lt;=$AY$4+$AY$5),IF($AY$46,ABS((K2853-L2853)/L2853),(K2853-L2853)/L2853),"")</f>
        <v>-2.5982876341251251E-3</v>
      </c>
      <c r="N2853" s="72"/>
      <c r="O2853" s="56"/>
      <c r="P2853" s="21"/>
      <c r="Q2853" s="69">
        <f t="shared" si="17"/>
        <v>0.95816386764497596</v>
      </c>
      <c r="R2853" s="5">
        <f t="shared" ca="1" si="109"/>
        <v>47.318738036116414</v>
      </c>
      <c r="S2853" s="31">
        <v>46.200001</v>
      </c>
      <c r="T2853" s="89">
        <f t="shared" ref="T2853:T3309" ca="1" si="182">IF(AND(NOT(ISBLANK(S2853)),ROW($A2852)-1&lt;=$AY$18+$AY$19),IF($AY$46,ABS((R2853-S2853)/S2853),(R2853-S2853)/S2853),"")</f>
        <v>2.4215086837691066E-2</v>
      </c>
      <c r="U2853" s="5">
        <f t="shared" ca="1" si="122"/>
        <v>90.065874969829764</v>
      </c>
      <c r="V2853" s="98">
        <v>90.269997000000004</v>
      </c>
      <c r="W2853" s="87">
        <f t="shared" ref="W2853:W2889" ca="1" si="183">IF(AND(NOT(ISBLANK(V2853)),ROW($A2852)-1&lt;=$AY$25+$AY$26),IF($AY$46,ABS((U2853-V2853)/V2853),(U2853-V2853)/V2853),"")</f>
        <v>-2.2612389160735161E-3</v>
      </c>
      <c r="X2853" s="67">
        <f t="shared" si="18"/>
        <v>1.0836722647100481</v>
      </c>
      <c r="Y2853" s="72">
        <f t="shared" ca="1" si="124"/>
        <v>742.02154097896425</v>
      </c>
      <c r="Z2853" s="90">
        <v>727.74998400000004</v>
      </c>
      <c r="AA2853" s="89">
        <f t="shared" ref="AA2853:AA2889" ca="1" si="184">IF(AND(NOT(ISBLANK(Z2853)),ROW($A2852)-1&lt;=$AY$32+$AY$33),IF($AY$46,ABS((Y2853-Z2853)/Z2853),(Y2853-Z2853)/Z2853),"")</f>
        <v>1.9610521872528427E-2</v>
      </c>
      <c r="AB2853" s="72"/>
      <c r="AC2853" s="90"/>
      <c r="AD2853" s="87"/>
      <c r="AE2853" s="1">
        <f t="shared" si="180"/>
        <v>18</v>
      </c>
      <c r="AH2853" s="25" t="str">
        <f t="shared" ca="1" si="7"/>
        <v>-</v>
      </c>
      <c r="AI2853" s="15">
        <f t="shared" ca="1" si="8"/>
        <v>15.756264105644867</v>
      </c>
      <c r="AJ2853" s="15">
        <f t="shared" ca="1" si="9"/>
        <v>15.481947471188258</v>
      </c>
      <c r="AK2853" s="17">
        <f t="shared" ca="1" si="10"/>
        <v>9.3350645199550955E-2</v>
      </c>
      <c r="AL2853" s="17">
        <f t="shared" ca="1" si="11"/>
        <v>6.0043404667713934E-2</v>
      </c>
      <c r="AM2853" s="26">
        <f t="shared" ca="1" si="12"/>
        <v>1</v>
      </c>
      <c r="AN2853" s="26">
        <f t="shared" ca="1" si="13"/>
        <v>1</v>
      </c>
      <c r="AO2853" s="25">
        <f t="shared" si="176"/>
        <v>0</v>
      </c>
      <c r="AP2853" s="26">
        <f t="shared" si="177"/>
        <v>0</v>
      </c>
      <c r="AQ2853" s="25">
        <f t="shared" si="178"/>
        <v>0</v>
      </c>
      <c r="AR2853" s="26">
        <f t="shared" si="179"/>
        <v>1</v>
      </c>
      <c r="AY2853">
        <v>145.200005</v>
      </c>
      <c r="AZ2853">
        <v>159</v>
      </c>
      <c r="BA2853">
        <f t="shared" si="107"/>
        <v>1590</v>
      </c>
    </row>
    <row r="2854" spans="1:53" x14ac:dyDescent="0.2">
      <c r="A2854" s="96">
        <v>42212</v>
      </c>
      <c r="B2854" s="101">
        <v>15.775</v>
      </c>
      <c r="C2854" s="102">
        <v>16.324999999999999</v>
      </c>
      <c r="D2854" s="31">
        <f t="shared" si="14"/>
        <v>313.64825823414122</v>
      </c>
      <c r="E2854" s="31">
        <f t="shared" si="15"/>
        <v>51.538735236365177</v>
      </c>
      <c r="F2854" s="31">
        <f t="shared" si="0"/>
        <v>365.18699347050642</v>
      </c>
      <c r="G2854" s="31">
        <f t="shared" si="1"/>
        <v>15.852621341632721</v>
      </c>
      <c r="H2854" s="55">
        <f t="shared" si="2"/>
        <v>3.3690658499234249E-2</v>
      </c>
      <c r="I2854" s="31">
        <v>15.6</v>
      </c>
      <c r="J2854" s="67">
        <f t="shared" si="16"/>
        <v>1.0549413509691934</v>
      </c>
      <c r="K2854" s="72">
        <f t="shared" ca="1" si="171"/>
        <v>70.873324445993504</v>
      </c>
      <c r="L2854" s="31">
        <v>70.879997000000003</v>
      </c>
      <c r="M2854" s="21">
        <f t="shared" ca="1" si="181"/>
        <v>-9.4138745611111602E-5</v>
      </c>
      <c r="N2854" s="72"/>
      <c r="O2854" s="56"/>
      <c r="P2854" s="21"/>
      <c r="Q2854" s="69">
        <f t="shared" si="17"/>
        <v>0.94505864903080661</v>
      </c>
      <c r="R2854" s="5">
        <f t="shared" ca="1" si="109"/>
        <v>44.717119708252838</v>
      </c>
      <c r="S2854" s="31">
        <v>43.75</v>
      </c>
      <c r="T2854" s="89">
        <f t="shared" ca="1" si="182"/>
        <v>2.210559333149344E-2</v>
      </c>
      <c r="U2854" s="5">
        <f t="shared" ca="1" si="122"/>
        <v>85.114620087100363</v>
      </c>
      <c r="V2854" s="98">
        <v>85.540001000000004</v>
      </c>
      <c r="W2854" s="87">
        <f t="shared" ca="1" si="183"/>
        <v>-4.9728887997048405E-3</v>
      </c>
      <c r="X2854" s="67">
        <f t="shared" si="18"/>
        <v>1.1098827019383868</v>
      </c>
      <c r="Y2854" s="72">
        <f t="shared" ca="1" si="124"/>
        <v>823.5026719427018</v>
      </c>
      <c r="Z2854" s="90">
        <v>803.74998200000005</v>
      </c>
      <c r="AA2854" s="89">
        <f t="shared" ca="1" si="184"/>
        <v>2.4575664553734011E-2</v>
      </c>
      <c r="AB2854" s="72"/>
      <c r="AC2854" s="90"/>
      <c r="AD2854" s="87"/>
      <c r="AE2854" s="1">
        <f t="shared" si="180"/>
        <v>17</v>
      </c>
      <c r="AH2854" s="25" t="str">
        <f t="shared" ca="1" si="7"/>
        <v>-</v>
      </c>
      <c r="AI2854" s="15">
        <f t="shared" ca="1" si="8"/>
        <v>15.803382494863351</v>
      </c>
      <c r="AJ2854" s="15">
        <f t="shared" ca="1" si="9"/>
        <v>15.507968481523527</v>
      </c>
      <c r="AK2854" s="17">
        <f t="shared" ca="1" si="10"/>
        <v>8.1634732419094039E-2</v>
      </c>
      <c r="AL2854" s="17">
        <f t="shared" ca="1" si="11"/>
        <v>6.1781963628615058E-2</v>
      </c>
      <c r="AM2854" s="26">
        <f t="shared" ca="1" si="12"/>
        <v>1</v>
      </c>
      <c r="AN2854" s="26">
        <f t="shared" ca="1" si="13"/>
        <v>1</v>
      </c>
      <c r="AO2854" s="25">
        <f t="shared" si="176"/>
        <v>0</v>
      </c>
      <c r="AP2854" s="26">
        <f t="shared" si="177"/>
        <v>0</v>
      </c>
      <c r="AQ2854" s="25">
        <f t="shared" si="178"/>
        <v>0</v>
      </c>
      <c r="AR2854" s="26">
        <f t="shared" si="179"/>
        <v>1</v>
      </c>
      <c r="AY2854">
        <v>160.75001</v>
      </c>
      <c r="AZ2854">
        <v>175.75</v>
      </c>
      <c r="BA2854">
        <f t="shared" si="107"/>
        <v>1757.5</v>
      </c>
    </row>
    <row r="2855" spans="1:53" x14ac:dyDescent="0.2">
      <c r="A2855" s="96">
        <v>42213</v>
      </c>
      <c r="B2855" s="99">
        <v>14.375</v>
      </c>
      <c r="C2855" s="100">
        <v>15.475</v>
      </c>
      <c r="D2855" s="31">
        <f t="shared" si="14"/>
        <v>295.19836069095646</v>
      </c>
      <c r="E2855" s="31">
        <f t="shared" si="15"/>
        <v>69.367043582076661</v>
      </c>
      <c r="F2855" s="16">
        <f t="shared" si="0"/>
        <v>364.5654042730331</v>
      </c>
      <c r="G2855" s="16">
        <f t="shared" si="1"/>
        <v>14.584300572807885</v>
      </c>
      <c r="H2855" s="17">
        <f t="shared" si="2"/>
        <v>7.1082390953150276E-2</v>
      </c>
      <c r="I2855" s="16">
        <v>13.44</v>
      </c>
      <c r="J2855" s="32">
        <f t="shared" si="16"/>
        <v>0.91842706292435616</v>
      </c>
      <c r="K2855" s="72">
        <f t="shared" ca="1" si="171"/>
        <v>65.089325541055999</v>
      </c>
      <c r="L2855" s="16">
        <v>65.959998999999996</v>
      </c>
      <c r="M2855" s="21">
        <f t="shared" ca="1" si="181"/>
        <v>-1.3200022318738932E-2</v>
      </c>
      <c r="N2855" s="72"/>
      <c r="O2855" s="56"/>
      <c r="P2855" s="21"/>
      <c r="Q2855" s="33">
        <f t="shared" si="17"/>
        <v>1.0815729370756437</v>
      </c>
      <c r="R2855" s="5">
        <f t="shared" ca="1" si="109"/>
        <v>48.362811685356114</v>
      </c>
      <c r="S2855" s="16">
        <v>46.950001</v>
      </c>
      <c r="T2855" s="75">
        <f t="shared" ca="1" si="182"/>
        <v>3.0091813743648558E-2</v>
      </c>
      <c r="U2855" s="5">
        <f t="shared" ca="1" si="122"/>
        <v>92.054518001471607</v>
      </c>
      <c r="V2855" s="76">
        <v>91.860000999999997</v>
      </c>
      <c r="W2855" s="36">
        <f t="shared" ca="1" si="183"/>
        <v>2.1175375501205338E-3</v>
      </c>
      <c r="X2855" s="32">
        <f t="shared" si="18"/>
        <v>0.83685412584871233</v>
      </c>
      <c r="Y2855" s="72">
        <f t="shared" ca="1" si="124"/>
        <v>689.10625343829088</v>
      </c>
      <c r="Z2855" s="90">
        <v>686.49998500000004</v>
      </c>
      <c r="AA2855" s="89">
        <f t="shared" ca="1" si="184"/>
        <v>3.7964581139660765E-3</v>
      </c>
      <c r="AB2855" s="72"/>
      <c r="AC2855" s="90"/>
      <c r="AD2855" s="36"/>
      <c r="AE2855">
        <f t="shared" si="180"/>
        <v>16</v>
      </c>
      <c r="AH2855" s="25" t="str">
        <f t="shared" ca="1" si="7"/>
        <v>-</v>
      </c>
      <c r="AI2855" s="15">
        <f t="shared" ca="1" si="8"/>
        <v>15.793607224808127</v>
      </c>
      <c r="AJ2855" s="15">
        <f t="shared" ca="1" si="9"/>
        <v>15.498216125471215</v>
      </c>
      <c r="AK2855" s="17">
        <f t="shared" ca="1" si="10"/>
        <v>7.356381280935255E-2</v>
      </c>
      <c r="AL2855" s="17">
        <f t="shared" ca="1" si="11"/>
        <v>6.5685044717863211E-2</v>
      </c>
      <c r="AM2855" s="26">
        <f t="shared" ca="1" si="12"/>
        <v>1</v>
      </c>
      <c r="AN2855" s="26">
        <f t="shared" ca="1" si="13"/>
        <v>1</v>
      </c>
      <c r="AO2855" s="25">
        <f t="shared" si="176"/>
        <v>0</v>
      </c>
      <c r="AP2855" s="26">
        <f t="shared" si="177"/>
        <v>0</v>
      </c>
      <c r="AQ2855" s="25">
        <f t="shared" si="178"/>
        <v>0</v>
      </c>
      <c r="AR2855" s="26">
        <f t="shared" si="179"/>
        <v>1</v>
      </c>
      <c r="AY2855">
        <v>137.15</v>
      </c>
      <c r="AZ2855">
        <v>150.25</v>
      </c>
      <c r="BA2855">
        <f t="shared" si="107"/>
        <v>1502.5</v>
      </c>
    </row>
    <row r="2856" spans="1:53" x14ac:dyDescent="0.2">
      <c r="A2856" s="96">
        <v>42214</v>
      </c>
      <c r="B2856" s="99">
        <v>14.074999999999999</v>
      </c>
      <c r="C2856" s="100">
        <v>15.375</v>
      </c>
      <c r="D2856" s="31">
        <f t="shared" si="14"/>
        <v>276.7484631477717</v>
      </c>
      <c r="E2856" s="31">
        <f t="shared" si="15"/>
        <v>86.505478295051205</v>
      </c>
      <c r="F2856" s="16">
        <f t="shared" si="0"/>
        <v>363.25394144282291</v>
      </c>
      <c r="G2856" s="16">
        <f t="shared" si="1"/>
        <v>14.384582660925558</v>
      </c>
      <c r="H2856" s="17">
        <f t="shared" si="2"/>
        <v>8.4552845528455323E-2</v>
      </c>
      <c r="I2856" s="16">
        <v>12.5</v>
      </c>
      <c r="J2856" s="32">
        <f t="shared" si="16"/>
        <v>0.98275789561977245</v>
      </c>
      <c r="K2856" s="72">
        <f t="shared" ca="1" si="171"/>
        <v>63.964440787642765</v>
      </c>
      <c r="L2856" s="16">
        <v>64.639999000000003</v>
      </c>
      <c r="M2856" s="21">
        <f t="shared" ca="1" si="181"/>
        <v>-1.045108636770304E-2</v>
      </c>
      <c r="N2856" s="72"/>
      <c r="O2856" s="56"/>
      <c r="P2856" s="21"/>
      <c r="Q2856" s="33">
        <f t="shared" si="17"/>
        <v>1.0172421043802276</v>
      </c>
      <c r="R2856" s="5">
        <f t="shared" ca="1" si="109"/>
        <v>49.194638863224398</v>
      </c>
      <c r="S2856" s="16">
        <v>47.650002000000001</v>
      </c>
      <c r="T2856" s="75">
        <f t="shared" ca="1" si="182"/>
        <v>3.2416302169817272E-2</v>
      </c>
      <c r="U2856" s="5">
        <f t="shared" ca="1" si="122"/>
        <v>93.638525744265294</v>
      </c>
      <c r="V2856" s="76">
        <v>93.220000999999996</v>
      </c>
      <c r="W2856" s="36">
        <f t="shared" ca="1" si="183"/>
        <v>4.489645352667374E-3</v>
      </c>
      <c r="X2856" s="32">
        <f t="shared" si="18"/>
        <v>0.96551579123954501</v>
      </c>
      <c r="Y2856" s="72">
        <f t="shared" ca="1" si="124"/>
        <v>665.29918123325353</v>
      </c>
      <c r="Z2856" s="90">
        <v>661.99998500000004</v>
      </c>
      <c r="AA2856" s="89">
        <f t="shared" ca="1" si="184"/>
        <v>4.9836802235780969E-3</v>
      </c>
      <c r="AB2856" s="72"/>
      <c r="AC2856" s="90"/>
      <c r="AD2856" s="36"/>
      <c r="AE2856">
        <f t="shared" si="180"/>
        <v>15</v>
      </c>
      <c r="AH2856" s="25" t="str">
        <f t="shared" ca="1" si="7"/>
        <v>-</v>
      </c>
      <c r="AI2856" s="15">
        <f t="shared" ca="1" si="8"/>
        <v>15.650446462164103</v>
      </c>
      <c r="AJ2856" s="15">
        <f t="shared" ca="1" si="9"/>
        <v>15.48331222166061</v>
      </c>
      <c r="AK2856" s="17">
        <f t="shared" ca="1" si="10"/>
        <v>6.5980499717873675E-2</v>
      </c>
      <c r="AL2856" s="17">
        <f t="shared" ca="1" si="11"/>
        <v>6.9657753485430629E-2</v>
      </c>
      <c r="AM2856" s="26">
        <f t="shared" ca="1" si="12"/>
        <v>1</v>
      </c>
      <c r="AN2856" s="26">
        <f t="shared" ca="1" si="13"/>
        <v>0</v>
      </c>
      <c r="AO2856" s="25">
        <f t="shared" si="176"/>
        <v>0</v>
      </c>
      <c r="AP2856" s="26">
        <f t="shared" si="177"/>
        <v>0</v>
      </c>
      <c r="AQ2856" s="25">
        <f t="shared" si="178"/>
        <v>0</v>
      </c>
      <c r="AR2856" s="26">
        <f t="shared" si="179"/>
        <v>1</v>
      </c>
      <c r="AY2856">
        <v>132.5</v>
      </c>
      <c r="AZ2856">
        <v>145.5</v>
      </c>
      <c r="BA2856">
        <f t="shared" si="107"/>
        <v>1455</v>
      </c>
    </row>
    <row r="2857" spans="1:53" x14ac:dyDescent="0.2">
      <c r="A2857" s="96">
        <v>42215</v>
      </c>
      <c r="B2857" s="99">
        <v>13.925000000000001</v>
      </c>
      <c r="C2857" s="100">
        <v>15.324999999999999</v>
      </c>
      <c r="D2857" s="31">
        <f t="shared" si="14"/>
        <v>258.29856560458694</v>
      </c>
      <c r="E2857" s="31">
        <f t="shared" si="15"/>
        <v>103.39538450125126</v>
      </c>
      <c r="F2857" s="16">
        <f t="shared" si="0"/>
        <v>361.69395010583821</v>
      </c>
      <c r="G2857" s="16">
        <f t="shared" si="1"/>
        <v>14.32521000699457</v>
      </c>
      <c r="H2857" s="17">
        <f t="shared" si="2"/>
        <v>9.1353996737357224E-2</v>
      </c>
      <c r="I2857" s="16">
        <v>12.13</v>
      </c>
      <c r="J2857" s="32">
        <f t="shared" si="16"/>
        <v>0.99159571298621674</v>
      </c>
      <c r="K2857" s="72">
        <f t="shared" ca="1" si="171"/>
        <v>63.42427948238339</v>
      </c>
      <c r="L2857" s="16">
        <v>64.199996999999996</v>
      </c>
      <c r="M2857" s="21">
        <f t="shared" ca="1" si="181"/>
        <v>-1.2082827941823826E-2</v>
      </c>
      <c r="N2857" s="72"/>
      <c r="O2857" s="56"/>
      <c r="P2857" s="21"/>
      <c r="Q2857" s="33">
        <f t="shared" si="17"/>
        <v>1.0084042870137833</v>
      </c>
      <c r="R2857" s="5">
        <f t="shared" ca="1" si="109"/>
        <v>49.60601812020569</v>
      </c>
      <c r="S2857" s="16">
        <v>47.970001000000003</v>
      </c>
      <c r="T2857" s="75">
        <f t="shared" ca="1" si="182"/>
        <v>3.4105004921840341E-2</v>
      </c>
      <c r="U2857" s="5">
        <f t="shared" ca="1" si="122"/>
        <v>94.42225809257323</v>
      </c>
      <c r="V2857" s="76">
        <v>93.940002000000007</v>
      </c>
      <c r="W2857" s="36">
        <f t="shared" ca="1" si="183"/>
        <v>5.1336606589940598E-3</v>
      </c>
      <c r="X2857" s="32">
        <f t="shared" si="18"/>
        <v>0.98319142597243347</v>
      </c>
      <c r="Y2857" s="72">
        <f t="shared" ca="1" si="124"/>
        <v>654.07340124402253</v>
      </c>
      <c r="Z2857" s="90">
        <v>653.74998500000004</v>
      </c>
      <c r="AA2857" s="89">
        <f t="shared" ca="1" si="184"/>
        <v>4.9470937123233174E-4</v>
      </c>
      <c r="AB2857" s="72"/>
      <c r="AC2857" s="90"/>
      <c r="AD2857" s="36"/>
      <c r="AE2857">
        <f t="shared" si="180"/>
        <v>14</v>
      </c>
      <c r="AH2857" s="25" t="str">
        <f t="shared" ca="1" si="7"/>
        <v>-</v>
      </c>
      <c r="AI2857" s="15">
        <f t="shared" ca="1" si="8"/>
        <v>15.506738254780688</v>
      </c>
      <c r="AJ2857" s="15">
        <f t="shared" ca="1" si="9"/>
        <v>15.458621589839304</v>
      </c>
      <c r="AK2857" s="17">
        <f t="shared" ca="1" si="10"/>
        <v>6.869936866839027E-2</v>
      </c>
      <c r="AL2857" s="17">
        <f t="shared" ca="1" si="11"/>
        <v>7.622707566803541E-2</v>
      </c>
      <c r="AM2857" s="26">
        <f t="shared" ca="1" si="12"/>
        <v>1</v>
      </c>
      <c r="AN2857" s="26">
        <f t="shared" ca="1" si="13"/>
        <v>0</v>
      </c>
      <c r="AO2857" s="25">
        <f t="shared" si="176"/>
        <v>0</v>
      </c>
      <c r="AP2857" s="26">
        <f t="shared" si="177"/>
        <v>0</v>
      </c>
      <c r="AQ2857" s="25">
        <f t="shared" si="178"/>
        <v>0</v>
      </c>
      <c r="AR2857" s="26">
        <f t="shared" si="179"/>
        <v>1</v>
      </c>
      <c r="AY2857">
        <v>130.75</v>
      </c>
      <c r="AZ2857">
        <v>143</v>
      </c>
      <c r="BA2857">
        <f t="shared" si="107"/>
        <v>1430</v>
      </c>
    </row>
    <row r="2858" spans="1:53" x14ac:dyDescent="0.2">
      <c r="A2858" s="96">
        <v>42216</v>
      </c>
      <c r="B2858" s="101">
        <v>13.975</v>
      </c>
      <c r="C2858" s="102">
        <v>15.324999999999999</v>
      </c>
      <c r="D2858" s="31">
        <f t="shared" si="14"/>
        <v>239.84866806140215</v>
      </c>
      <c r="E2858" s="31">
        <f t="shared" si="15"/>
        <v>120.15981016447137</v>
      </c>
      <c r="F2858" s="31">
        <f t="shared" si="0"/>
        <v>360.00847822587355</v>
      </c>
      <c r="G2858" s="31">
        <f t="shared" si="1"/>
        <v>14.425588676470724</v>
      </c>
      <c r="H2858" s="55">
        <f t="shared" si="2"/>
        <v>8.8091353996737287E-2</v>
      </c>
      <c r="I2858" s="31">
        <v>12.12</v>
      </c>
      <c r="J2858" s="67">
        <f t="shared" si="16"/>
        <v>1.0023145420396808</v>
      </c>
      <c r="K2858" s="72">
        <f t="shared" ca="1" si="171"/>
        <v>63.568485978128393</v>
      </c>
      <c r="L2858" s="31">
        <v>64.080001999999993</v>
      </c>
      <c r="M2858" s="21">
        <f t="shared" ca="1" si="181"/>
        <v>-7.9824595178945214E-3</v>
      </c>
      <c r="N2858" s="72"/>
      <c r="O2858" s="56"/>
      <c r="P2858" s="21"/>
      <c r="Q2858" s="69">
        <f t="shared" si="17"/>
        <v>0.99768545796031916</v>
      </c>
      <c r="R2858" s="5">
        <f t="shared" ca="1" si="109"/>
        <v>49.489141167423618</v>
      </c>
      <c r="S2858" s="31">
        <v>48.040000999999997</v>
      </c>
      <c r="T2858" s="89">
        <f t="shared" ca="1" si="182"/>
        <v>3.0165281791389255E-2</v>
      </c>
      <c r="U2858" s="5">
        <f t="shared" ca="1" si="122"/>
        <v>94.200488701773111</v>
      </c>
      <c r="V2858" s="98">
        <v>94.019997000000004</v>
      </c>
      <c r="W2858" s="87">
        <f t="shared" ca="1" si="183"/>
        <v>1.9197160979818701E-3</v>
      </c>
      <c r="X2858" s="67">
        <f t="shared" si="18"/>
        <v>1.0046290840793617</v>
      </c>
      <c r="Y2858" s="72">
        <f t="shared" ca="1" si="124"/>
        <v>657.05791612826886</v>
      </c>
      <c r="Z2858" s="90">
        <v>650.99998500000004</v>
      </c>
      <c r="AA2858" s="89">
        <f t="shared" ca="1" si="184"/>
        <v>9.3055779844124255E-3</v>
      </c>
      <c r="AB2858" s="72"/>
      <c r="AC2858" s="90"/>
      <c r="AD2858" s="87"/>
      <c r="AE2858" s="1">
        <f t="shared" si="180"/>
        <v>13</v>
      </c>
      <c r="AH2858" s="25" t="str">
        <f t="shared" ca="1" si="7"/>
        <v>-</v>
      </c>
      <c r="AI2858" s="15">
        <f t="shared" ca="1" si="8"/>
        <v>15.430526630826947</v>
      </c>
      <c r="AJ2858" s="15">
        <f t="shared" ca="1" si="9"/>
        <v>15.445447197454419</v>
      </c>
      <c r="AK2858" s="17">
        <f t="shared" ca="1" si="10"/>
        <v>7.0955545171898338E-2</v>
      </c>
      <c r="AL2858" s="17">
        <f t="shared" ca="1" si="11"/>
        <v>8.2234793324960004E-2</v>
      </c>
      <c r="AM2858" s="26">
        <f t="shared" ca="1" si="12"/>
        <v>0</v>
      </c>
      <c r="AN2858" s="26">
        <f t="shared" ca="1" si="13"/>
        <v>0</v>
      </c>
      <c r="AO2858" s="25">
        <f t="shared" si="176"/>
        <v>0</v>
      </c>
      <c r="AP2858" s="26">
        <f t="shared" si="177"/>
        <v>0</v>
      </c>
      <c r="AQ2858" s="25">
        <f t="shared" si="178"/>
        <v>0</v>
      </c>
      <c r="AR2858" s="26">
        <f t="shared" si="179"/>
        <v>1</v>
      </c>
      <c r="AY2858">
        <v>130.200005</v>
      </c>
      <c r="AZ2858">
        <v>142.5</v>
      </c>
      <c r="BA2858">
        <f t="shared" si="107"/>
        <v>1425</v>
      </c>
    </row>
    <row r="2859" spans="1:53" x14ac:dyDescent="0.2">
      <c r="A2859" s="96">
        <v>42219</v>
      </c>
      <c r="B2859" s="99">
        <v>13.875</v>
      </c>
      <c r="C2859" s="100">
        <v>15.125</v>
      </c>
      <c r="D2859" s="31">
        <f t="shared" si="14"/>
        <v>221.39877051821736</v>
      </c>
      <c r="E2859" s="31">
        <f t="shared" si="15"/>
        <v>136.98443125197593</v>
      </c>
      <c r="F2859" s="31">
        <f t="shared" si="0"/>
        <v>358.3832017701933</v>
      </c>
      <c r="G2859" s="31">
        <f t="shared" si="1"/>
        <v>14.352786174740322</v>
      </c>
      <c r="H2859" s="55">
        <f t="shared" si="2"/>
        <v>8.2644628099173501E-2</v>
      </c>
      <c r="I2859" s="16">
        <v>12.56</v>
      </c>
      <c r="J2859" s="67">
        <f t="shared" si="16"/>
        <v>0.99046147212221436</v>
      </c>
      <c r="K2859" s="72">
        <f t="shared" ca="1" si="171"/>
        <v>62.959569362346322</v>
      </c>
      <c r="L2859" s="16">
        <v>63.119999</v>
      </c>
      <c r="M2859" s="21">
        <f t="shared" ca="1" si="181"/>
        <v>-2.5416609663393374E-3</v>
      </c>
      <c r="N2859" s="72"/>
      <c r="O2859" s="16"/>
      <c r="P2859" s="21"/>
      <c r="Q2859" s="69">
        <f t="shared" si="17"/>
        <v>1.0095385278777855</v>
      </c>
      <c r="R2859" s="5">
        <f t="shared" ca="1" si="109"/>
        <v>49.95911340243422</v>
      </c>
      <c r="S2859" s="16">
        <v>48.759998000000003</v>
      </c>
      <c r="T2859" s="89">
        <f t="shared" ca="1" si="182"/>
        <v>2.4592195480283172E-2</v>
      </c>
      <c r="U2859" s="5">
        <f t="shared" ca="1" si="122"/>
        <v>95.095766933105168</v>
      </c>
      <c r="V2859">
        <v>95.529999000000004</v>
      </c>
      <c r="W2859" s="87">
        <f t="shared" ca="1" si="183"/>
        <v>-4.5455047779790732E-3</v>
      </c>
      <c r="X2859" s="67">
        <f t="shared" si="18"/>
        <v>0.98092294424442872</v>
      </c>
      <c r="Y2859" s="72">
        <f t="shared" ca="1" si="124"/>
        <v>644.48076753945872</v>
      </c>
      <c r="Z2859" s="16">
        <v>631.24998600000004</v>
      </c>
      <c r="AA2859" s="89">
        <f t="shared" ca="1" si="184"/>
        <v>2.0959654388742734E-2</v>
      </c>
      <c r="AB2859" s="72"/>
      <c r="AD2859" s="87"/>
      <c r="AE2859" s="1">
        <f t="shared" si="180"/>
        <v>12</v>
      </c>
      <c r="AH2859" s="25" t="str">
        <f t="shared" ca="1" si="7"/>
        <v>-</v>
      </c>
      <c r="AI2859" s="15">
        <f t="shared" ca="1" si="8"/>
        <v>15.30591488221639</v>
      </c>
      <c r="AJ2859" s="15">
        <f t="shared" ca="1" si="9"/>
        <v>15.416675757666304</v>
      </c>
      <c r="AK2859" s="17">
        <f t="shared" ca="1" si="10"/>
        <v>7.5235978969017972E-2</v>
      </c>
      <c r="AL2859" s="17">
        <f t="shared" ca="1" si="11"/>
        <v>8.5944478505466923E-2</v>
      </c>
      <c r="AM2859" s="26">
        <f t="shared" ca="1" si="12"/>
        <v>0</v>
      </c>
      <c r="AN2859" s="26">
        <f t="shared" ca="1" si="13"/>
        <v>0</v>
      </c>
      <c r="AO2859" s="25">
        <f t="shared" si="176"/>
        <v>0</v>
      </c>
      <c r="AP2859" s="26">
        <f t="shared" si="177"/>
        <v>0</v>
      </c>
      <c r="AQ2859" s="25">
        <f t="shared" si="178"/>
        <v>0</v>
      </c>
      <c r="AR2859" s="26">
        <f t="shared" si="179"/>
        <v>1</v>
      </c>
      <c r="AY2859">
        <v>126.30000000000001</v>
      </c>
      <c r="AZ2859">
        <v>138.5</v>
      </c>
      <c r="BA2859">
        <f t="shared" si="107"/>
        <v>1385</v>
      </c>
    </row>
    <row r="2860" spans="1:53" x14ac:dyDescent="0.2">
      <c r="A2860" s="96">
        <v>42220</v>
      </c>
      <c r="B2860" s="99">
        <v>14.125</v>
      </c>
      <c r="C2860" s="100">
        <v>15.225</v>
      </c>
      <c r="D2860" s="31">
        <f t="shared" si="14"/>
        <v>202.94887297503257</v>
      </c>
      <c r="E2860" s="31">
        <f t="shared" si="15"/>
        <v>153.90954387423636</v>
      </c>
      <c r="F2860" s="16">
        <f t="shared" si="0"/>
        <v>356.85841684926891</v>
      </c>
      <c r="G2860" s="16">
        <f t="shared" si="1"/>
        <v>14.59941923818535</v>
      </c>
      <c r="H2860" s="17">
        <f t="shared" si="2"/>
        <v>7.2249589490968824E-2</v>
      </c>
      <c r="I2860" s="16">
        <v>13</v>
      </c>
      <c r="J2860" s="32">
        <f t="shared" si="16"/>
        <v>1.0128559052137642</v>
      </c>
      <c r="K2860" s="72">
        <f t="shared" ca="1" si="171"/>
        <v>63.766371885173804</v>
      </c>
      <c r="L2860" s="16">
        <v>63.32</v>
      </c>
      <c r="M2860" s="21">
        <f t="shared" ca="1" si="181"/>
        <v>7.0494612314245678E-3</v>
      </c>
      <c r="N2860" s="72"/>
      <c r="O2860" s="56"/>
      <c r="P2860" s="21"/>
      <c r="Q2860" s="33">
        <f t="shared" si="17"/>
        <v>0.98714409478623577</v>
      </c>
      <c r="R2860" s="5">
        <f t="shared" ca="1" si="109"/>
        <v>49.31478930111917</v>
      </c>
      <c r="S2860" s="16">
        <v>48.540000999999997</v>
      </c>
      <c r="T2860" s="75">
        <f t="shared" ca="1" si="182"/>
        <v>1.5961851774975722E-2</v>
      </c>
      <c r="U2860" s="5">
        <f t="shared" ca="1" si="122"/>
        <v>93.870010976655166</v>
      </c>
      <c r="V2860" s="76">
        <v>94.970000999999996</v>
      </c>
      <c r="W2860" s="36">
        <f t="shared" ca="1" si="183"/>
        <v>-1.1582499860612092E-2</v>
      </c>
      <c r="X2860" s="32">
        <f t="shared" si="18"/>
        <v>1.0257118104275285</v>
      </c>
      <c r="Y2860" s="72">
        <f t="shared" ca="1" si="124"/>
        <v>661.0080289880334</v>
      </c>
      <c r="Z2860" s="90">
        <v>636.24998600000004</v>
      </c>
      <c r="AA2860" s="89">
        <f t="shared" ca="1" si="184"/>
        <v>3.8912445631131796E-2</v>
      </c>
      <c r="AB2860" s="72"/>
      <c r="AC2860" s="90"/>
      <c r="AD2860" s="36"/>
      <c r="AE2860">
        <f t="shared" si="180"/>
        <v>11</v>
      </c>
      <c r="AH2860" s="25" t="str">
        <f t="shared" ca="1" si="7"/>
        <v>-</v>
      </c>
      <c r="AI2860" s="15">
        <f t="shared" ca="1" si="8"/>
        <v>15.177395861528096</v>
      </c>
      <c r="AJ2860" s="15">
        <f t="shared" ca="1" si="9"/>
        <v>15.396542778949158</v>
      </c>
      <c r="AK2860" s="17">
        <f t="shared" ca="1" si="10"/>
        <v>8.1662467467640401E-2</v>
      </c>
      <c r="AL2860" s="17">
        <f t="shared" ca="1" si="11"/>
        <v>8.6045952648010432E-2</v>
      </c>
      <c r="AM2860" s="26">
        <f t="shared" ca="1" si="12"/>
        <v>0</v>
      </c>
      <c r="AN2860" s="26">
        <f t="shared" ca="1" si="13"/>
        <v>0</v>
      </c>
      <c r="AO2860" s="25">
        <f t="shared" si="176"/>
        <v>0</v>
      </c>
      <c r="AP2860" s="26">
        <f t="shared" si="177"/>
        <v>0</v>
      </c>
      <c r="AQ2860" s="25">
        <f t="shared" si="178"/>
        <v>0</v>
      </c>
      <c r="AR2860" s="26">
        <f t="shared" si="179"/>
        <v>1</v>
      </c>
      <c r="AY2860">
        <v>127.250005</v>
      </c>
      <c r="AZ2860">
        <v>138.5</v>
      </c>
      <c r="BA2860">
        <f t="shared" si="107"/>
        <v>1385</v>
      </c>
    </row>
    <row r="2861" spans="1:53" x14ac:dyDescent="0.2">
      <c r="A2861" s="96">
        <v>42221</v>
      </c>
      <c r="B2861" s="99">
        <v>13.925000000000001</v>
      </c>
      <c r="C2861" s="100">
        <v>15.175000000000001</v>
      </c>
      <c r="D2861" s="31">
        <f t="shared" si="14"/>
        <v>184.49897543184778</v>
      </c>
      <c r="E2861" s="31">
        <f t="shared" si="15"/>
        <v>171.02644389377559</v>
      </c>
      <c r="F2861" s="16">
        <f t="shared" si="0"/>
        <v>355.52541932562337</v>
      </c>
      <c r="G2861" s="16">
        <f t="shared" si="1"/>
        <v>14.526315808227533</v>
      </c>
      <c r="H2861" s="17">
        <f t="shared" si="2"/>
        <v>8.2372322899505801E-2</v>
      </c>
      <c r="I2861" s="16">
        <v>12.51</v>
      </c>
      <c r="J2861" s="32">
        <f t="shared" si="16"/>
        <v>0.99127605258609663</v>
      </c>
      <c r="K2861" s="72">
        <f t="shared" ca="1" si="171"/>
        <v>63.207500461874858</v>
      </c>
      <c r="L2861" s="16">
        <v>62.959999000000003</v>
      </c>
      <c r="M2861" s="21">
        <f t="shared" ca="1" si="181"/>
        <v>3.9310906258885831E-3</v>
      </c>
      <c r="N2861" s="72"/>
      <c r="O2861" s="56"/>
      <c r="P2861" s="21"/>
      <c r="Q2861" s="33">
        <f t="shared" si="17"/>
        <v>1.0087239474139034</v>
      </c>
      <c r="R2861" s="5">
        <f t="shared" ca="1" si="109"/>
        <v>49.74293661806302</v>
      </c>
      <c r="S2861" s="16">
        <v>48.880001</v>
      </c>
      <c r="T2861" s="75">
        <f t="shared" ca="1" si="182"/>
        <v>1.7654165311146774E-2</v>
      </c>
      <c r="U2861" s="5">
        <f t="shared" ca="1" si="122"/>
        <v>94.685686299676064</v>
      </c>
      <c r="V2861" s="76">
        <v>95.839995999999999</v>
      </c>
      <c r="W2861" s="36">
        <f t="shared" ca="1" si="183"/>
        <v>-1.2044133435939786E-2</v>
      </c>
      <c r="X2861" s="32">
        <f t="shared" si="18"/>
        <v>0.98255210517219338</v>
      </c>
      <c r="Y2861" s="72">
        <f t="shared" ca="1" si="124"/>
        <v>649.43208644648053</v>
      </c>
      <c r="Z2861" s="90">
        <v>626.74998600000004</v>
      </c>
      <c r="AA2861" s="89">
        <f t="shared" ca="1" si="184"/>
        <v>3.6190029442586202E-2</v>
      </c>
      <c r="AB2861" s="72"/>
      <c r="AC2861" s="90"/>
      <c r="AD2861" s="36"/>
      <c r="AE2861">
        <f t="shared" si="180"/>
        <v>10</v>
      </c>
      <c r="AH2861" s="25" t="str">
        <f t="shared" ca="1" si="7"/>
        <v>-</v>
      </c>
      <c r="AI2861" s="15">
        <f t="shared" ca="1" si="8"/>
        <v>15.082890575314153</v>
      </c>
      <c r="AJ2861" s="15">
        <f t="shared" ca="1" si="9"/>
        <v>15.363796642929346</v>
      </c>
      <c r="AK2861" s="17">
        <f t="shared" ca="1" si="10"/>
        <v>8.3544122792032993E-2</v>
      </c>
      <c r="AL2861" s="17">
        <f t="shared" ca="1" si="11"/>
        <v>8.5174961191990362E-2</v>
      </c>
      <c r="AM2861" s="26">
        <f t="shared" ca="1" si="12"/>
        <v>0</v>
      </c>
      <c r="AN2861" s="26">
        <f t="shared" ca="1" si="13"/>
        <v>0</v>
      </c>
      <c r="AO2861" s="25">
        <f t="shared" si="176"/>
        <v>0</v>
      </c>
      <c r="AP2861" s="26">
        <f t="shared" si="177"/>
        <v>0</v>
      </c>
      <c r="AQ2861" s="25">
        <f t="shared" si="178"/>
        <v>0</v>
      </c>
      <c r="AR2861" s="26">
        <f t="shared" si="179"/>
        <v>1</v>
      </c>
      <c r="AY2861">
        <v>125.5</v>
      </c>
      <c r="AZ2861">
        <v>137</v>
      </c>
      <c r="BA2861">
        <f t="shared" si="107"/>
        <v>1370</v>
      </c>
    </row>
    <row r="2862" spans="1:53" x14ac:dyDescent="0.2">
      <c r="A2862" s="96">
        <v>42222</v>
      </c>
      <c r="B2862" s="99">
        <v>14.475</v>
      </c>
      <c r="C2862" s="100">
        <v>15.425000000000001</v>
      </c>
      <c r="D2862" s="31">
        <f t="shared" si="14"/>
        <v>166.04907788866299</v>
      </c>
      <c r="E2862" s="31">
        <f t="shared" si="15"/>
        <v>187.95658051907037</v>
      </c>
      <c r="F2862" s="16">
        <f t="shared" si="0"/>
        <v>354.00565840773334</v>
      </c>
      <c r="G2862" s="16">
        <f t="shared" si="1"/>
        <v>14.979395190450482</v>
      </c>
      <c r="H2862" s="17">
        <f t="shared" si="2"/>
        <v>6.1588330632090793E-2</v>
      </c>
      <c r="I2862" s="16">
        <v>13.77</v>
      </c>
      <c r="J2862" s="32">
        <f t="shared" si="16"/>
        <v>1.0267822287553745</v>
      </c>
      <c r="K2862" s="72">
        <f t="shared" ca="1" si="171"/>
        <v>64.897692341557516</v>
      </c>
      <c r="L2862" s="16">
        <v>65.040001000000004</v>
      </c>
      <c r="M2862" s="21">
        <f t="shared" ca="1" si="181"/>
        <v>-2.1880174700871845E-3</v>
      </c>
      <c r="N2862" s="72"/>
      <c r="O2862" s="56"/>
      <c r="P2862" s="21"/>
      <c r="Q2862" s="33">
        <f t="shared" si="17"/>
        <v>0.97321777124462561</v>
      </c>
      <c r="R2862" s="5">
        <f t="shared" ca="1" si="109"/>
        <v>48.40869318408938</v>
      </c>
      <c r="S2862" s="16">
        <v>47.16</v>
      </c>
      <c r="T2862" s="75">
        <f t="shared" ca="1" si="182"/>
        <v>2.6477802885695147E-2</v>
      </c>
      <c r="U2862" s="5">
        <f t="shared" ca="1" si="122"/>
        <v>92.146637801258152</v>
      </c>
      <c r="V2862" s="76">
        <v>92.330001999999993</v>
      </c>
      <c r="W2862" s="36">
        <f t="shared" ca="1" si="183"/>
        <v>-1.9859655016777941E-3</v>
      </c>
      <c r="X2862" s="32">
        <f t="shared" si="18"/>
        <v>1.0535644575107488</v>
      </c>
      <c r="Y2862" s="72">
        <f t="shared" ca="1" si="124"/>
        <v>684.17353328178183</v>
      </c>
      <c r="Z2862" s="90">
        <v>673.24998500000004</v>
      </c>
      <c r="AA2862" s="89">
        <f t="shared" ca="1" si="184"/>
        <v>1.6225099925968496E-2</v>
      </c>
      <c r="AB2862" s="72"/>
      <c r="AC2862" s="90"/>
      <c r="AD2862" s="36"/>
      <c r="AE2862">
        <f t="shared" si="180"/>
        <v>9</v>
      </c>
      <c r="AH2862" s="25" t="str">
        <f t="shared" ca="1" si="7"/>
        <v>-</v>
      </c>
      <c r="AI2862" s="15">
        <f t="shared" ca="1" si="8"/>
        <v>14.925640993297677</v>
      </c>
      <c r="AJ2862" s="15">
        <f t="shared" ca="1" si="9"/>
        <v>15.347624460627616</v>
      </c>
      <c r="AK2862" s="17">
        <f t="shared" ca="1" si="10"/>
        <v>7.97167036426389E-2</v>
      </c>
      <c r="AL2862" s="17">
        <f t="shared" ca="1" si="11"/>
        <v>8.342569765454165E-2</v>
      </c>
      <c r="AM2862" s="26">
        <f t="shared" ca="1" si="12"/>
        <v>0</v>
      </c>
      <c r="AN2862" s="26">
        <f t="shared" ca="1" si="13"/>
        <v>0</v>
      </c>
      <c r="AO2862" s="25">
        <f t="shared" si="176"/>
        <v>0</v>
      </c>
      <c r="AP2862" s="26">
        <f t="shared" si="177"/>
        <v>0</v>
      </c>
      <c r="AQ2862" s="25">
        <f t="shared" si="178"/>
        <v>0</v>
      </c>
      <c r="AR2862" s="26">
        <f t="shared" si="179"/>
        <v>1</v>
      </c>
      <c r="AY2862">
        <v>134.55000000000001</v>
      </c>
      <c r="AZ2862">
        <v>147.25</v>
      </c>
      <c r="BA2862">
        <f t="shared" si="107"/>
        <v>1472.5</v>
      </c>
    </row>
    <row r="2863" spans="1:53" x14ac:dyDescent="0.2">
      <c r="A2863" s="96">
        <v>42223</v>
      </c>
      <c r="B2863" s="99">
        <v>14.275</v>
      </c>
      <c r="C2863" s="100">
        <v>15.225</v>
      </c>
      <c r="D2863" s="31">
        <f t="shared" si="14"/>
        <v>147.5991803454782</v>
      </c>
      <c r="E2863" s="31">
        <f t="shared" si="15"/>
        <v>205.27017967223728</v>
      </c>
      <c r="F2863" s="16">
        <f t="shared" si="0"/>
        <v>352.86936001771551</v>
      </c>
      <c r="G2863" s="16">
        <f t="shared" si="1"/>
        <v>14.827631349683735</v>
      </c>
      <c r="H2863" s="17">
        <f t="shared" si="2"/>
        <v>6.2397372742200252E-2</v>
      </c>
      <c r="I2863" s="16">
        <v>13.39</v>
      </c>
      <c r="J2863" s="32">
        <f t="shared" si="16"/>
        <v>0.98669118270563594</v>
      </c>
      <c r="K2863" s="72">
        <f t="shared" ca="1" si="171"/>
        <v>64.031370274269847</v>
      </c>
      <c r="L2863" s="16">
        <v>64.519997000000004</v>
      </c>
      <c r="M2863" s="21">
        <f t="shared" ca="1" si="181"/>
        <v>-7.5732602053617086E-3</v>
      </c>
      <c r="N2863" s="72"/>
      <c r="O2863" s="56"/>
      <c r="P2863" s="21"/>
      <c r="Q2863" s="33">
        <f t="shared" si="17"/>
        <v>1.0133088172943641</v>
      </c>
      <c r="R2863" s="5">
        <f t="shared" ca="1" si="109"/>
        <v>49.050912155518496</v>
      </c>
      <c r="S2863" s="16">
        <v>47.610000999999997</v>
      </c>
      <c r="T2863" s="75">
        <f t="shared" ca="1" si="182"/>
        <v>3.0264883958277995E-2</v>
      </c>
      <c r="U2863" s="5">
        <f t="shared" ca="1" si="122"/>
        <v>93.369803902909482</v>
      </c>
      <c r="V2863" s="76">
        <v>93.279999000000004</v>
      </c>
      <c r="W2863" s="36">
        <f t="shared" ca="1" si="183"/>
        <v>9.6274553893892993E-4</v>
      </c>
      <c r="X2863" s="32">
        <f t="shared" si="18"/>
        <v>0.97338236541127188</v>
      </c>
      <c r="Y2863" s="72">
        <f t="shared" ca="1" si="124"/>
        <v>665.91862310418048</v>
      </c>
      <c r="Z2863" s="90">
        <v>660.24998500000004</v>
      </c>
      <c r="AA2863" s="89">
        <f t="shared" ca="1" si="184"/>
        <v>8.585593688700266E-3</v>
      </c>
      <c r="AB2863" s="72"/>
      <c r="AC2863" s="90"/>
      <c r="AD2863" s="36"/>
      <c r="AE2863">
        <f t="shared" si="180"/>
        <v>8</v>
      </c>
      <c r="AH2863" s="25" t="str">
        <f t="shared" ca="1" si="7"/>
        <v>-</v>
      </c>
      <c r="AI2863" s="15">
        <f t="shared" ca="1" si="8"/>
        <v>14.739692491034154</v>
      </c>
      <c r="AJ2863" s="15">
        <f t="shared" ca="1" si="9"/>
        <v>15.343580128029078</v>
      </c>
      <c r="AK2863" s="17">
        <f t="shared" ca="1" si="10"/>
        <v>7.4890599643446076E-2</v>
      </c>
      <c r="AL2863" s="17">
        <f t="shared" ca="1" si="11"/>
        <v>8.0632960048511199E-2</v>
      </c>
      <c r="AM2863" s="26">
        <f t="shared" ca="1" si="12"/>
        <v>0</v>
      </c>
      <c r="AN2863" s="26">
        <f t="shared" ca="1" si="13"/>
        <v>0</v>
      </c>
      <c r="AO2863" s="25">
        <f t="shared" si="176"/>
        <v>0</v>
      </c>
      <c r="AP2863" s="26">
        <f t="shared" si="177"/>
        <v>0</v>
      </c>
      <c r="AQ2863" s="25">
        <f t="shared" si="178"/>
        <v>0</v>
      </c>
      <c r="AR2863" s="26">
        <f t="shared" si="179"/>
        <v>1</v>
      </c>
      <c r="AY2863">
        <v>132.05000000000001</v>
      </c>
      <c r="AZ2863">
        <v>143.75</v>
      </c>
      <c r="BA2863">
        <f t="shared" si="107"/>
        <v>1437.5</v>
      </c>
    </row>
    <row r="2864" spans="1:53" x14ac:dyDescent="0.2">
      <c r="A2864" s="96">
        <v>42226</v>
      </c>
      <c r="B2864" s="99">
        <v>13.574999999999999</v>
      </c>
      <c r="C2864" s="100">
        <v>14.875</v>
      </c>
      <c r="D2864" s="31">
        <f t="shared" si="14"/>
        <v>129.14928280229344</v>
      </c>
      <c r="E2864" s="31">
        <f t="shared" si="15"/>
        <v>222.56885208136455</v>
      </c>
      <c r="F2864" s="16">
        <f t="shared" si="0"/>
        <v>351.71813488365797</v>
      </c>
      <c r="G2864" s="16">
        <f t="shared" si="1"/>
        <v>14.397645974173276</v>
      </c>
      <c r="H2864" s="17">
        <f t="shared" si="2"/>
        <v>8.73949579831933E-2</v>
      </c>
      <c r="I2864" s="16">
        <v>12.23</v>
      </c>
      <c r="J2864" s="32">
        <f t="shared" si="16"/>
        <v>0.96783321427459457</v>
      </c>
      <c r="K2864" s="72">
        <f t="shared" ca="1" si="171"/>
        <v>61.969160445455387</v>
      </c>
      <c r="L2864" s="16">
        <v>62.279998999999997</v>
      </c>
      <c r="M2864" s="21">
        <f t="shared" ca="1" si="181"/>
        <v>-4.990985220545841E-3</v>
      </c>
      <c r="N2864" s="72"/>
      <c r="O2864" s="56"/>
      <c r="P2864" s="21"/>
      <c r="Q2864" s="33">
        <f t="shared" si="17"/>
        <v>1.0321667857254053</v>
      </c>
      <c r="R2864" s="5">
        <f t="shared" ca="1" si="109"/>
        <v>50.626613210475647</v>
      </c>
      <c r="S2864" s="16">
        <v>49.439999</v>
      </c>
      <c r="T2864" s="75">
        <f t="shared" ca="1" si="182"/>
        <v>2.4001096975662283E-2</v>
      </c>
      <c r="U2864" s="5">
        <f t="shared" ca="1" si="122"/>
        <v>96.369910999658998</v>
      </c>
      <c r="V2864" s="76">
        <v>96.760002</v>
      </c>
      <c r="W2864" s="36">
        <f t="shared" ca="1" si="183"/>
        <v>-4.0315315448319422E-3</v>
      </c>
      <c r="X2864" s="32">
        <f t="shared" si="18"/>
        <v>0.93566642854918924</v>
      </c>
      <c r="Y2864" s="72">
        <f t="shared" ca="1" si="124"/>
        <v>623.03669309063775</v>
      </c>
      <c r="Z2864" s="90">
        <v>610.74998600000004</v>
      </c>
      <c r="AA2864" s="89">
        <f t="shared" ca="1" si="184"/>
        <v>2.0117408714337193E-2</v>
      </c>
      <c r="AB2864" s="72"/>
      <c r="AC2864" s="90"/>
      <c r="AD2864" s="36"/>
      <c r="AE2864">
        <f t="shared" si="180"/>
        <v>7</v>
      </c>
      <c r="AH2864" s="25" t="str">
        <f t="shared" ca="1" si="7"/>
        <v>-</v>
      </c>
      <c r="AI2864" s="15">
        <f t="shared" ca="1" si="8"/>
        <v>14.61393124589935</v>
      </c>
      <c r="AJ2864" s="15">
        <f t="shared" ca="1" si="9"/>
        <v>15.334580833110026</v>
      </c>
      <c r="AK2864" s="17">
        <f t="shared" ca="1" si="10"/>
        <v>7.4774533641188745E-2</v>
      </c>
      <c r="AL2864" s="17">
        <f t="shared" ca="1" si="11"/>
        <v>7.9596011473587303E-2</v>
      </c>
      <c r="AM2864" s="26">
        <f t="shared" ca="1" si="12"/>
        <v>0</v>
      </c>
      <c r="AN2864" s="26">
        <f t="shared" ca="1" si="13"/>
        <v>0</v>
      </c>
      <c r="AO2864" s="25">
        <f t="shared" si="176"/>
        <v>0</v>
      </c>
      <c r="AP2864" s="26">
        <f t="shared" si="177"/>
        <v>0</v>
      </c>
      <c r="AQ2864" s="25">
        <f t="shared" si="178"/>
        <v>0</v>
      </c>
      <c r="AR2864" s="26">
        <f t="shared" si="179"/>
        <v>1</v>
      </c>
      <c r="AY2864">
        <v>122.4</v>
      </c>
      <c r="AZ2864">
        <v>133.25</v>
      </c>
      <c r="BA2864">
        <f t="shared" si="107"/>
        <v>1332.5</v>
      </c>
    </row>
    <row r="2865" spans="1:53" x14ac:dyDescent="0.2">
      <c r="A2865" s="96">
        <v>42227</v>
      </c>
      <c r="B2865" s="99">
        <v>14.475</v>
      </c>
      <c r="C2865" s="100">
        <v>15.475</v>
      </c>
      <c r="D2865" s="31">
        <f t="shared" si="14"/>
        <v>110.69938525910867</v>
      </c>
      <c r="E2865" s="31">
        <f t="shared" si="15"/>
        <v>239.40632160396848</v>
      </c>
      <c r="F2865" s="16">
        <f t="shared" si="0"/>
        <v>350.10570686307716</v>
      </c>
      <c r="G2865" s="16">
        <f t="shared" si="1"/>
        <v>15.158811537232662</v>
      </c>
      <c r="H2865" s="17">
        <f t="shared" si="2"/>
        <v>6.4620355411954766E-2</v>
      </c>
      <c r="I2865" s="16">
        <v>13.71</v>
      </c>
      <c r="J2865" s="32">
        <f t="shared" si="16"/>
        <v>1.0480405628271761</v>
      </c>
      <c r="K2865" s="72">
        <f t="shared" ca="1" si="171"/>
        <v>64.943546064999282</v>
      </c>
      <c r="L2865" s="16">
        <v>64.879997000000003</v>
      </c>
      <c r="M2865" s="21">
        <f t="shared" ca="1" si="181"/>
        <v>9.7948625058165342E-4</v>
      </c>
      <c r="N2865" s="72"/>
      <c r="O2865" s="56"/>
      <c r="P2865" s="21"/>
      <c r="Q2865" s="33">
        <f t="shared" si="17"/>
        <v>0.95195943717282383</v>
      </c>
      <c r="R2865" s="5">
        <f t="shared" ca="1" si="109"/>
        <v>48.192474499067359</v>
      </c>
      <c r="S2865" s="16">
        <v>47.209999000000003</v>
      </c>
      <c r="T2865" s="75">
        <f t="shared" ca="1" si="182"/>
        <v>2.0810750262192451E-2</v>
      </c>
      <c r="U2865" s="5">
        <f t="shared" ca="1" si="122"/>
        <v>91.737105468547028</v>
      </c>
      <c r="V2865" s="76">
        <v>92.309997999999993</v>
      </c>
      <c r="W2865" s="36">
        <f t="shared" ca="1" si="183"/>
        <v>-6.2061807373559336E-3</v>
      </c>
      <c r="X2865" s="32">
        <f t="shared" si="18"/>
        <v>1.0960811256543523</v>
      </c>
      <c r="Y2865" s="72">
        <f t="shared" ca="1" si="124"/>
        <v>682.85381618190297</v>
      </c>
      <c r="Z2865" s="90">
        <v>665.74998500000004</v>
      </c>
      <c r="AA2865" s="89">
        <f t="shared" ca="1" si="184"/>
        <v>2.5691072575695112E-2</v>
      </c>
      <c r="AB2865" s="72"/>
      <c r="AC2865" s="90"/>
      <c r="AD2865" s="36"/>
      <c r="AE2865">
        <f t="shared" si="180"/>
        <v>6</v>
      </c>
      <c r="AH2865" s="25" t="str">
        <f t="shared" ca="1" si="7"/>
        <v>-</v>
      </c>
      <c r="AI2865" s="15">
        <f t="shared" ca="1" si="8"/>
        <v>14.609753757210022</v>
      </c>
      <c r="AJ2865" s="15">
        <f t="shared" ca="1" si="9"/>
        <v>15.33415103762492</v>
      </c>
      <c r="AK2865" s="17">
        <f t="shared" ca="1" si="10"/>
        <v>7.1770488193318951E-2</v>
      </c>
      <c r="AL2865" s="17">
        <f t="shared" ca="1" si="11"/>
        <v>7.6165539398609511E-2</v>
      </c>
      <c r="AM2865" s="26">
        <f t="shared" ca="1" si="12"/>
        <v>0</v>
      </c>
      <c r="AN2865" s="26">
        <f t="shared" ca="1" si="13"/>
        <v>0</v>
      </c>
      <c r="AO2865" s="25">
        <f t="shared" si="176"/>
        <v>0</v>
      </c>
      <c r="AP2865" s="26">
        <f t="shared" si="177"/>
        <v>0</v>
      </c>
      <c r="AQ2865" s="25">
        <f t="shared" si="178"/>
        <v>0</v>
      </c>
      <c r="AR2865" s="26">
        <f t="shared" si="179"/>
        <v>1</v>
      </c>
      <c r="AY2865">
        <v>133.14999500000002</v>
      </c>
      <c r="AZ2865">
        <v>144.75</v>
      </c>
      <c r="BA2865">
        <f t="shared" si="107"/>
        <v>1447.5</v>
      </c>
    </row>
    <row r="2866" spans="1:53" x14ac:dyDescent="0.2">
      <c r="A2866" s="96">
        <v>42228</v>
      </c>
      <c r="B2866" s="101">
        <v>14.324999999999999</v>
      </c>
      <c r="C2866" s="102">
        <v>15.275</v>
      </c>
      <c r="D2866" s="31">
        <f t="shared" si="14"/>
        <v>92.249487715923891</v>
      </c>
      <c r="E2866" s="31">
        <f t="shared" si="15"/>
        <v>256.66398021059848</v>
      </c>
      <c r="F2866" s="31">
        <f t="shared" si="0"/>
        <v>348.91346792652234</v>
      </c>
      <c r="G2866" s="31">
        <f t="shared" si="1"/>
        <v>15.023828803167374</v>
      </c>
      <c r="H2866" s="55">
        <f t="shared" si="2"/>
        <v>6.219312602291327E-2</v>
      </c>
      <c r="I2866" s="31">
        <v>13.61</v>
      </c>
      <c r="J2866" s="67">
        <f t="shared" si="16"/>
        <v>0.98772038252694694</v>
      </c>
      <c r="K2866" s="72">
        <f t="shared" ca="1" si="171"/>
        <v>64.143449055475841</v>
      </c>
      <c r="L2866" s="31">
        <v>64.959998999999996</v>
      </c>
      <c r="M2866" s="21">
        <f t="shared" ca="1" si="181"/>
        <v>-1.257004244295255E-2</v>
      </c>
      <c r="N2866" s="72"/>
      <c r="O2866" s="56"/>
      <c r="P2866" s="21"/>
      <c r="Q2866" s="69">
        <f t="shared" si="17"/>
        <v>1.0122796174730531</v>
      </c>
      <c r="R2866" s="5">
        <f t="shared" ca="1" si="109"/>
        <v>48.782227362900301</v>
      </c>
      <c r="S2866" s="31">
        <v>47.169998</v>
      </c>
      <c r="T2866" s="89">
        <f t="shared" ca="1" si="182"/>
        <v>3.4179127226172473E-2</v>
      </c>
      <c r="U2866" s="5">
        <f t="shared" ca="1" si="122"/>
        <v>92.860422806129975</v>
      </c>
      <c r="V2866" s="98">
        <v>92.360000999999997</v>
      </c>
      <c r="W2866" s="87">
        <f t="shared" ca="1" si="183"/>
        <v>5.4181658803790847E-3</v>
      </c>
      <c r="X2866" s="67">
        <f t="shared" si="18"/>
        <v>0.97544076505389377</v>
      </c>
      <c r="Y2866" s="72">
        <f t="shared" ca="1" si="124"/>
        <v>666.039611839847</v>
      </c>
      <c r="Z2866" s="90">
        <v>665.49998500000004</v>
      </c>
      <c r="AA2866" s="89">
        <f t="shared" ca="1" si="184"/>
        <v>8.1085928175785027E-4</v>
      </c>
      <c r="AB2866" s="72"/>
      <c r="AC2866" s="90"/>
      <c r="AD2866" s="87"/>
      <c r="AE2866" s="1">
        <f t="shared" si="180"/>
        <v>5</v>
      </c>
      <c r="AH2866" s="25" t="str">
        <f t="shared" ca="1" si="7"/>
        <v>-</v>
      </c>
      <c r="AI2866" s="15">
        <f t="shared" ca="1" si="8"/>
        <v>14.601844453177128</v>
      </c>
      <c r="AJ2866" s="15">
        <f t="shared" ca="1" si="9"/>
        <v>15.311250082334068</v>
      </c>
      <c r="AK2866" s="17">
        <f t="shared" ca="1" si="10"/>
        <v>7.0094410948643035E-2</v>
      </c>
      <c r="AL2866" s="17">
        <f t="shared" ca="1" si="11"/>
        <v>7.192431452020856E-2</v>
      </c>
      <c r="AM2866" s="26">
        <f t="shared" ca="1" si="12"/>
        <v>0</v>
      </c>
      <c r="AN2866" s="26">
        <f t="shared" ca="1" si="13"/>
        <v>0</v>
      </c>
      <c r="AO2866" s="25">
        <f t="shared" si="176"/>
        <v>0</v>
      </c>
      <c r="AP2866" s="26">
        <f t="shared" si="177"/>
        <v>0</v>
      </c>
      <c r="AQ2866" s="25">
        <f t="shared" si="178"/>
        <v>0</v>
      </c>
      <c r="AR2866" s="26">
        <f t="shared" si="179"/>
        <v>1</v>
      </c>
      <c r="AY2866">
        <v>133</v>
      </c>
      <c r="AZ2866">
        <v>145.25</v>
      </c>
      <c r="BA2866">
        <f t="shared" si="107"/>
        <v>1452.5</v>
      </c>
    </row>
    <row r="2867" spans="1:53" x14ac:dyDescent="0.2">
      <c r="A2867" s="96">
        <v>42229</v>
      </c>
      <c r="B2867" s="99">
        <v>14.175000000000001</v>
      </c>
      <c r="C2867" s="100">
        <v>15.074999999999999</v>
      </c>
      <c r="D2867" s="31">
        <f t="shared" si="14"/>
        <v>73.799590172739116</v>
      </c>
      <c r="E2867" s="31">
        <f t="shared" si="15"/>
        <v>273.96642095077016</v>
      </c>
      <c r="F2867" s="31">
        <f t="shared" si="0"/>
        <v>347.76601112350926</v>
      </c>
      <c r="G2867" s="31">
        <f t="shared" si="1"/>
        <v>14.884010573112402</v>
      </c>
      <c r="H2867" s="55">
        <f t="shared" si="2"/>
        <v>5.9701492537313383E-2</v>
      </c>
      <c r="I2867">
        <v>13.49</v>
      </c>
      <c r="J2867" s="67">
        <f t="shared" si="16"/>
        <v>0.98743551715847899</v>
      </c>
      <c r="K2867" s="72">
        <f t="shared" ca="1" si="171"/>
        <v>63.334937646654573</v>
      </c>
      <c r="L2867" s="16">
        <v>64.160004000000001</v>
      </c>
      <c r="M2867" s="21">
        <f t="shared" ca="1" si="181"/>
        <v>-1.28595121868357E-2</v>
      </c>
      <c r="N2867" s="72"/>
      <c r="O2867" s="16"/>
      <c r="P2867" s="21"/>
      <c r="Q2867" s="69">
        <f t="shared" si="17"/>
        <v>1.012564482841521</v>
      </c>
      <c r="R2867" s="5">
        <f t="shared" ca="1" si="109"/>
        <v>49.393093084554451</v>
      </c>
      <c r="S2867" s="16">
        <v>47.790000999999997</v>
      </c>
      <c r="T2867" s="89">
        <f t="shared" ca="1" si="182"/>
        <v>3.3544508286460474E-2</v>
      </c>
      <c r="U2867" s="5">
        <f t="shared" ca="1" si="122"/>
        <v>94.023946934361561</v>
      </c>
      <c r="V2867">
        <v>93.440002000000007</v>
      </c>
      <c r="W2867" s="87">
        <f t="shared" ca="1" si="183"/>
        <v>6.2494105507569881E-3</v>
      </c>
      <c r="X2867" s="67">
        <f t="shared" si="18"/>
        <v>0.97487103431695799</v>
      </c>
      <c r="Y2867" s="72">
        <f t="shared" ca="1" si="124"/>
        <v>649.2599926457201</v>
      </c>
      <c r="Z2867" s="16">
        <v>648.24998600000004</v>
      </c>
      <c r="AA2867" s="89">
        <f t="shared" ca="1" si="184"/>
        <v>1.5580511647246965E-3</v>
      </c>
      <c r="AB2867" s="72"/>
      <c r="AD2867" s="87"/>
      <c r="AE2867" s="1">
        <f t="shared" si="180"/>
        <v>4</v>
      </c>
      <c r="AH2867" s="25" t="str">
        <f t="shared" ca="1" si="7"/>
        <v>-</v>
      </c>
      <c r="AI2867" s="15">
        <f t="shared" ca="1" si="8"/>
        <v>14.593719826343101</v>
      </c>
      <c r="AJ2867" s="15">
        <f t="shared" ca="1" si="9"/>
        <v>15.293569763694681</v>
      </c>
      <c r="AK2867" s="17">
        <f t="shared" ca="1" si="10"/>
        <v>6.6315939221610956E-2</v>
      </c>
      <c r="AL2867" s="17">
        <f t="shared" ca="1" si="11"/>
        <v>7.0965608864149557E-2</v>
      </c>
      <c r="AM2867" s="26">
        <f t="shared" ca="1" si="12"/>
        <v>0</v>
      </c>
      <c r="AN2867" s="26">
        <f t="shared" ca="1" si="13"/>
        <v>0</v>
      </c>
      <c r="AO2867" s="25">
        <f t="shared" si="176"/>
        <v>0</v>
      </c>
      <c r="AP2867" s="26">
        <f t="shared" si="177"/>
        <v>0</v>
      </c>
      <c r="AQ2867" s="25">
        <f t="shared" si="178"/>
        <v>0</v>
      </c>
      <c r="AR2867" s="26">
        <f t="shared" si="179"/>
        <v>1</v>
      </c>
      <c r="AY2867">
        <v>129.75000499999999</v>
      </c>
      <c r="AZ2867">
        <v>141.5</v>
      </c>
      <c r="BA2867">
        <f t="shared" si="107"/>
        <v>1415</v>
      </c>
    </row>
    <row r="2868" spans="1:53" x14ac:dyDescent="0.2">
      <c r="A2868" s="96">
        <v>42230</v>
      </c>
      <c r="B2868" s="99">
        <v>14.275</v>
      </c>
      <c r="C2868" s="100">
        <v>15.125</v>
      </c>
      <c r="D2868" s="31">
        <f t="shared" si="14"/>
        <v>55.34969262955434</v>
      </c>
      <c r="E2868" s="31">
        <f t="shared" si="15"/>
        <v>291.31483207346628</v>
      </c>
      <c r="F2868" s="16">
        <f t="shared" si="0"/>
        <v>346.66452470302062</v>
      </c>
      <c r="G2868" s="16">
        <f t="shared" si="1"/>
        <v>14.989285972799134</v>
      </c>
      <c r="H2868" s="17">
        <f t="shared" si="2"/>
        <v>5.6198347107437985E-2</v>
      </c>
      <c r="I2868">
        <v>12.83</v>
      </c>
      <c r="J2868" s="32">
        <f t="shared" si="16"/>
        <v>1.0038833301331958</v>
      </c>
      <c r="K2868" s="72">
        <f t="shared" ca="1" si="171"/>
        <v>63.578296053095059</v>
      </c>
      <c r="L2868" s="16">
        <v>63.959999000000003</v>
      </c>
      <c r="M2868" s="21">
        <f t="shared" ca="1" si="181"/>
        <v>-5.9678385377233108E-3</v>
      </c>
      <c r="N2868" s="72"/>
      <c r="O2868" s="56"/>
      <c r="P2868" s="21"/>
      <c r="Q2868" s="33">
        <f t="shared" si="17"/>
        <v>0.99611666986680414</v>
      </c>
      <c r="R2868" s="5">
        <f t="shared" ca="1" si="109"/>
        <v>49.199233737051159</v>
      </c>
      <c r="S2868" s="16">
        <v>47.84</v>
      </c>
      <c r="T2868" s="75">
        <f t="shared" ca="1" si="182"/>
        <v>2.8412076443377E-2</v>
      </c>
      <c r="U2868" s="5">
        <f t="shared" ca="1" si="122"/>
        <v>93.655614457670595</v>
      </c>
      <c r="V2868" s="76">
        <v>93.660004000000001</v>
      </c>
      <c r="W2868" s="36">
        <f t="shared" ca="1" si="183"/>
        <v>-4.6866774951301801E-5</v>
      </c>
      <c r="X2868" s="32">
        <f t="shared" si="18"/>
        <v>1.0077666602663917</v>
      </c>
      <c r="Y2868" s="72">
        <f t="shared" ca="1" si="124"/>
        <v>654.2595127327811</v>
      </c>
      <c r="Z2868" s="90">
        <v>645.49998600000004</v>
      </c>
      <c r="AA2868" s="89">
        <f t="shared" ca="1" si="184"/>
        <v>1.3570142405519849E-2</v>
      </c>
      <c r="AB2868" s="72"/>
      <c r="AC2868" s="90"/>
      <c r="AD2868" s="36"/>
      <c r="AE2868">
        <f t="shared" si="180"/>
        <v>3</v>
      </c>
      <c r="AH2868" s="25" t="str">
        <f t="shared" ca="1" si="7"/>
        <v>-</v>
      </c>
      <c r="AI2868" s="15">
        <f t="shared" ca="1" si="8"/>
        <v>14.630943023644509</v>
      </c>
      <c r="AJ2868" s="15">
        <f t="shared" ca="1" si="9"/>
        <v>15.278064543519049</v>
      </c>
      <c r="AK2868" s="17">
        <f t="shared" ca="1" si="10"/>
        <v>6.5417608634168831E-2</v>
      </c>
      <c r="AL2868" s="17">
        <f t="shared" ca="1" si="11"/>
        <v>6.9818362122383876E-2</v>
      </c>
      <c r="AM2868" s="26">
        <f t="shared" ca="1" si="12"/>
        <v>0</v>
      </c>
      <c r="AN2868" s="26">
        <f t="shared" ca="1" si="13"/>
        <v>0</v>
      </c>
      <c r="AO2868" s="25">
        <f t="shared" si="176"/>
        <v>0</v>
      </c>
      <c r="AP2868" s="26">
        <f t="shared" si="177"/>
        <v>0</v>
      </c>
      <c r="AQ2868" s="25">
        <f t="shared" si="178"/>
        <v>0</v>
      </c>
      <c r="AR2868" s="26">
        <f t="shared" si="179"/>
        <v>1</v>
      </c>
      <c r="AY2868">
        <v>129.300005</v>
      </c>
      <c r="AZ2868">
        <v>141.5</v>
      </c>
      <c r="BA2868">
        <f t="shared" si="107"/>
        <v>1415</v>
      </c>
    </row>
    <row r="2869" spans="1:53" x14ac:dyDescent="0.2">
      <c r="A2869" s="96">
        <v>42233</v>
      </c>
      <c r="B2869" s="99">
        <v>13.824999999999999</v>
      </c>
      <c r="C2869" s="100">
        <v>15.025</v>
      </c>
      <c r="D2869" s="31">
        <f t="shared" si="14"/>
        <v>36.899795086369565</v>
      </c>
      <c r="E2869" s="31">
        <f t="shared" si="15"/>
        <v>308.72787587042251</v>
      </c>
      <c r="F2869" s="16">
        <f t="shared" si="0"/>
        <v>345.62767095679209</v>
      </c>
      <c r="G2869" s="16">
        <f t="shared" si="1"/>
        <v>14.89688596913822</v>
      </c>
      <c r="H2869" s="17">
        <f t="shared" si="2"/>
        <v>7.9866888519134815E-2</v>
      </c>
      <c r="I2869">
        <v>13.02</v>
      </c>
      <c r="J2869" s="32">
        <f t="shared" si="16"/>
        <v>0.99086309134604378</v>
      </c>
      <c r="K2869" s="72">
        <f t="shared" ca="1" si="171"/>
        <v>62.994818692449535</v>
      </c>
      <c r="L2869" s="16">
        <v>63.240001999999997</v>
      </c>
      <c r="M2869" s="21">
        <f t="shared" ca="1" si="181"/>
        <v>-3.8770287760342319E-3</v>
      </c>
      <c r="N2869" s="72"/>
      <c r="O2869" s="56"/>
      <c r="P2869" s="21"/>
      <c r="Q2869" s="33">
        <f t="shared" si="17"/>
        <v>1.0091369086539561</v>
      </c>
      <c r="R2869" s="5">
        <f t="shared" ca="1" si="109"/>
        <v>49.646694339398174</v>
      </c>
      <c r="S2869" s="16">
        <v>48.450001</v>
      </c>
      <c r="T2869" s="75">
        <f t="shared" ca="1" si="182"/>
        <v>2.4699552418960186E-2</v>
      </c>
      <c r="U2869" s="5">
        <f t="shared" ca="1" si="122"/>
        <v>94.50810161531524</v>
      </c>
      <c r="V2869" s="76">
        <v>94.790001000000004</v>
      </c>
      <c r="W2869" s="36">
        <f t="shared" ca="1" si="183"/>
        <v>-2.9739358762614979E-3</v>
      </c>
      <c r="X2869" s="32">
        <f t="shared" si="18"/>
        <v>0.98172618269208756</v>
      </c>
      <c r="Y2869" s="72">
        <f t="shared" ca="1" si="124"/>
        <v>642.26142190864266</v>
      </c>
      <c r="Z2869" s="90">
        <v>631.74998600000004</v>
      </c>
      <c r="AA2869" s="89">
        <f t="shared" ca="1" si="184"/>
        <v>1.6638600936419529E-2</v>
      </c>
      <c r="AB2869" s="72"/>
      <c r="AC2869" s="90"/>
      <c r="AD2869" s="36"/>
      <c r="AE2869">
        <f t="shared" si="180"/>
        <v>2</v>
      </c>
      <c r="AH2869" s="25" t="str">
        <f t="shared" ca="1" si="7"/>
        <v>-</v>
      </c>
      <c r="AI2869" s="15">
        <f t="shared" ca="1" si="8"/>
        <v>14.662698640528856</v>
      </c>
      <c r="AJ2869" s="15">
        <f t="shared" ca="1" si="9"/>
        <v>15.275236333622704</v>
      </c>
      <c r="AK2869" s="17">
        <f t="shared" ca="1" si="10"/>
        <v>6.8329194596991258E-2</v>
      </c>
      <c r="AL2869" s="17">
        <f t="shared" ca="1" si="11"/>
        <v>7.1249916072551323E-2</v>
      </c>
      <c r="AM2869" s="26">
        <f t="shared" ca="1" si="12"/>
        <v>0</v>
      </c>
      <c r="AN2869" s="26">
        <f t="shared" ca="1" si="13"/>
        <v>0</v>
      </c>
      <c r="AO2869" s="25">
        <f t="shared" si="176"/>
        <v>0</v>
      </c>
      <c r="AP2869" s="26">
        <f t="shared" si="177"/>
        <v>0</v>
      </c>
      <c r="AQ2869" s="25">
        <f t="shared" si="178"/>
        <v>0</v>
      </c>
      <c r="AR2869" s="26">
        <f t="shared" si="179"/>
        <v>1</v>
      </c>
      <c r="AY2869">
        <v>126.35</v>
      </c>
      <c r="AZ2869">
        <v>137.5</v>
      </c>
      <c r="BA2869">
        <f t="shared" si="107"/>
        <v>1375</v>
      </c>
    </row>
    <row r="2870" spans="1:53" x14ac:dyDescent="0.2">
      <c r="A2870" s="96">
        <v>42234</v>
      </c>
      <c r="B2870" s="99">
        <v>14.275</v>
      </c>
      <c r="C2870" s="100">
        <v>15.175000000000001</v>
      </c>
      <c r="D2870" s="31">
        <f t="shared" si="14"/>
        <v>18.449897543184782</v>
      </c>
      <c r="E2870" s="31">
        <f t="shared" si="15"/>
        <v>325.70423750333629</v>
      </c>
      <c r="F2870" s="16">
        <f t="shared" si="0"/>
        <v>344.15413504652105</v>
      </c>
      <c r="G2870" s="16">
        <f t="shared" si="1"/>
        <v>15.126751537761935</v>
      </c>
      <c r="H2870" s="17">
        <f t="shared" si="2"/>
        <v>5.9308072487644137E-2</v>
      </c>
      <c r="I2870">
        <v>13.79</v>
      </c>
      <c r="J2870" s="32">
        <f t="shared" si="16"/>
        <v>1.0111012965989363</v>
      </c>
      <c r="K2870" s="72">
        <f t="shared" ca="1" si="171"/>
        <v>63.691546176374956</v>
      </c>
      <c r="L2870" s="16">
        <v>63.880001</v>
      </c>
      <c r="M2870" s="21">
        <f t="shared" ca="1" si="181"/>
        <v>-2.9501380819490571E-3</v>
      </c>
      <c r="N2870" s="72"/>
      <c r="O2870" s="56"/>
      <c r="P2870" s="21"/>
      <c r="Q2870" s="33">
        <f t="shared" si="17"/>
        <v>0.98889870340106378</v>
      </c>
      <c r="R2870" s="5">
        <f t="shared" ca="1" si="109"/>
        <v>49.093506404268624</v>
      </c>
      <c r="S2870" s="16">
        <v>47.880001</v>
      </c>
      <c r="T2870" s="75">
        <f t="shared" ca="1" si="182"/>
        <v>2.5344723870591054E-2</v>
      </c>
      <c r="U2870" s="5">
        <f t="shared" ca="1" si="122"/>
        <v>93.455739541001122</v>
      </c>
      <c r="V2870" s="76">
        <v>93.669998000000007</v>
      </c>
      <c r="W2870" s="36">
        <f t="shared" ca="1" si="183"/>
        <v>-2.2873755052165612E-3</v>
      </c>
      <c r="X2870" s="32">
        <f t="shared" si="18"/>
        <v>1.0222025931978724</v>
      </c>
      <c r="Y2870" s="72">
        <f t="shared" ca="1" si="124"/>
        <v>656.47808326490815</v>
      </c>
      <c r="Z2870" s="90">
        <v>645.24998600000004</v>
      </c>
      <c r="AA2870" s="89">
        <f t="shared" ca="1" si="184"/>
        <v>1.7401158478921864E-2</v>
      </c>
      <c r="AB2870" s="72"/>
      <c r="AC2870" s="90"/>
      <c r="AD2870" s="36"/>
      <c r="AE2870">
        <f t="shared" si="180"/>
        <v>1</v>
      </c>
      <c r="AH2870" s="25" t="str">
        <f t="shared" ca="1" si="7"/>
        <v>-</v>
      </c>
      <c r="AI2870" s="15">
        <f t="shared" ca="1" si="8"/>
        <v>14.712686166023595</v>
      </c>
      <c r="AJ2870" s="15">
        <f t="shared" ca="1" si="9"/>
        <v>15.266221518793497</v>
      </c>
      <c r="AK2870" s="17">
        <f t="shared" ca="1" si="10"/>
        <v>6.3648047014399731E-2</v>
      </c>
      <c r="AL2870" s="17">
        <f t="shared" ca="1" si="11"/>
        <v>7.2851004446826934E-2</v>
      </c>
      <c r="AM2870" s="26">
        <f t="shared" ca="1" si="12"/>
        <v>0</v>
      </c>
      <c r="AN2870" s="26">
        <f t="shared" ca="1" si="13"/>
        <v>0</v>
      </c>
      <c r="AO2870" s="25">
        <f t="shared" si="176"/>
        <v>0</v>
      </c>
      <c r="AP2870" s="26">
        <f t="shared" si="177"/>
        <v>0</v>
      </c>
      <c r="AQ2870" s="25">
        <f t="shared" si="178"/>
        <v>0</v>
      </c>
      <c r="AR2870" s="26">
        <f t="shared" si="179"/>
        <v>1</v>
      </c>
      <c r="AY2870">
        <v>128.65</v>
      </c>
      <c r="AZ2870">
        <v>141</v>
      </c>
      <c r="BA2870">
        <f t="shared" si="107"/>
        <v>1410</v>
      </c>
    </row>
    <row r="2871" spans="1:53" x14ac:dyDescent="0.2">
      <c r="A2871" s="97">
        <v>42235</v>
      </c>
      <c r="B2871" s="99">
        <v>15.725</v>
      </c>
      <c r="C2871" s="100">
        <v>16.324999999999999</v>
      </c>
      <c r="D2871" s="31">
        <f t="shared" si="14"/>
        <v>343.05990718564027</v>
      </c>
      <c r="E2871" s="31">
        <f t="shared" si="15"/>
        <v>0</v>
      </c>
      <c r="F2871" s="16">
        <f t="shared" si="0"/>
        <v>343.05990718564027</v>
      </c>
      <c r="G2871" s="16">
        <f t="shared" si="1"/>
        <v>15.725</v>
      </c>
      <c r="H2871" s="17">
        <f t="shared" si="2"/>
        <v>3.6753445635528292E-2</v>
      </c>
      <c r="I2871">
        <v>15.25</v>
      </c>
      <c r="J2871" s="32">
        <f t="shared" si="16"/>
        <v>1.0362438220757826</v>
      </c>
      <c r="K2871" s="72">
        <f t="shared" ca="1" si="171"/>
        <v>65.997280557144421</v>
      </c>
      <c r="L2871" s="16">
        <v>65.040001000000004</v>
      </c>
      <c r="M2871" s="21">
        <f t="shared" ca="1" si="181"/>
        <v>1.4718320148002726E-2</v>
      </c>
      <c r="N2871" s="72"/>
      <c r="O2871" s="56"/>
      <c r="P2871" s="21"/>
      <c r="Q2871" s="33">
        <f t="shared" si="17"/>
        <v>0.96375617792421742</v>
      </c>
      <c r="R2871" s="5">
        <f t="shared" ca="1" si="109"/>
        <v>47.312199046978058</v>
      </c>
      <c r="S2871" s="16">
        <v>46.939999</v>
      </c>
      <c r="T2871" s="75">
        <f t="shared" ca="1" si="182"/>
        <v>7.929272580045393E-3</v>
      </c>
      <c r="U2871" s="5">
        <f t="shared" ca="1" si="122"/>
        <v>90.065462809403073</v>
      </c>
      <c r="V2871" s="76">
        <v>91.849997999999999</v>
      </c>
      <c r="W2871" s="36">
        <f t="shared" ca="1" si="183"/>
        <v>-1.9428799449695434E-2</v>
      </c>
      <c r="X2871" s="32">
        <f t="shared" si="18"/>
        <v>1.0724876441515652</v>
      </c>
      <c r="Y2871" s="72">
        <f t="shared" ca="1" si="124"/>
        <v>704.0182962607123</v>
      </c>
      <c r="Z2871" s="90">
        <v>669.99998500000004</v>
      </c>
      <c r="AA2871" s="89">
        <f t="shared" ca="1" si="184"/>
        <v>5.0773600033307859E-2</v>
      </c>
      <c r="AB2871" s="72"/>
      <c r="AC2871" s="90"/>
      <c r="AD2871" s="36"/>
      <c r="AE2871">
        <v>19</v>
      </c>
      <c r="AH2871" s="25" t="str">
        <f t="shared" ca="1" si="7"/>
        <v>-</v>
      </c>
      <c r="AI2871" s="15">
        <f t="shared" ca="1" si="8"/>
        <v>14.787969170847541</v>
      </c>
      <c r="AJ2871" s="15">
        <f t="shared" ca="1" si="9"/>
        <v>15.292439539660183</v>
      </c>
      <c r="AK2871" s="17">
        <f t="shared" ca="1" si="10"/>
        <v>5.9003562051661983E-2</v>
      </c>
      <c r="AL2871" s="17">
        <f t="shared" ca="1" si="11"/>
        <v>7.0705445364475553E-2</v>
      </c>
      <c r="AM2871" s="26">
        <f t="shared" ca="1" si="12"/>
        <v>0</v>
      </c>
      <c r="AN2871" s="26">
        <f t="shared" ca="1" si="13"/>
        <v>0</v>
      </c>
      <c r="AO2871" s="25">
        <f t="shared" si="176"/>
        <v>0</v>
      </c>
      <c r="AP2871" s="26">
        <f t="shared" si="177"/>
        <v>0</v>
      </c>
      <c r="AQ2871" s="25">
        <f t="shared" si="178"/>
        <v>0</v>
      </c>
      <c r="AR2871" s="26">
        <f t="shared" si="179"/>
        <v>0</v>
      </c>
      <c r="AY2871">
        <v>134.049995</v>
      </c>
      <c r="AZ2871">
        <v>146.5</v>
      </c>
      <c r="BA2871">
        <f t="shared" si="107"/>
        <v>1465</v>
      </c>
    </row>
    <row r="2872" spans="1:53" x14ac:dyDescent="0.2">
      <c r="A2872" s="96">
        <v>42236</v>
      </c>
      <c r="B2872" s="99">
        <v>17.324999999999999</v>
      </c>
      <c r="C2872" s="100">
        <v>17.324999999999999</v>
      </c>
      <c r="D2872" s="31">
        <f t="shared" si="14"/>
        <v>325.00412259692234</v>
      </c>
      <c r="E2872" s="31">
        <f t="shared" si="15"/>
        <v>17.392172291429656</v>
      </c>
      <c r="F2872" s="16">
        <f t="shared" si="0"/>
        <v>342.39629488835197</v>
      </c>
      <c r="G2872" s="16">
        <f t="shared" si="1"/>
        <v>17.325000000000003</v>
      </c>
      <c r="H2872" s="17">
        <f t="shared" si="2"/>
        <v>0</v>
      </c>
      <c r="I2872" s="16">
        <v>19.139999</v>
      </c>
      <c r="J2872" s="32">
        <f t="shared" si="16"/>
        <v>1.0996175936887775</v>
      </c>
      <c r="K2872" s="72">
        <f t="shared" ca="1" si="171"/>
        <v>72.568812230570742</v>
      </c>
      <c r="L2872" s="16">
        <v>70.480002999999996</v>
      </c>
      <c r="M2872" s="21">
        <f t="shared" ca="1" si="181"/>
        <v>2.9636906096197898E-2</v>
      </c>
      <c r="N2872" s="72"/>
      <c r="O2872" s="56"/>
      <c r="P2872" s="21"/>
      <c r="Q2872" s="33">
        <f t="shared" si="17"/>
        <v>0.90038240631122257</v>
      </c>
      <c r="R2872" s="5">
        <f t="shared" ca="1" si="109"/>
        <v>42.597297004496468</v>
      </c>
      <c r="S2872" s="16">
        <v>43.09</v>
      </c>
      <c r="T2872" s="75">
        <f t="shared" ca="1" si="182"/>
        <v>-1.1434276990102927E-2</v>
      </c>
      <c r="U2872" s="5">
        <f t="shared" ca="1" si="122"/>
        <v>81.090581863608676</v>
      </c>
      <c r="V2872" s="76">
        <v>84.169998000000007</v>
      </c>
      <c r="W2872" s="36">
        <f t="shared" ca="1" si="183"/>
        <v>-3.6585674344335024E-2</v>
      </c>
      <c r="X2872" s="32">
        <f t="shared" si="18"/>
        <v>1.1992351873775549</v>
      </c>
      <c r="Y2872" s="72">
        <f t="shared" ca="1" si="124"/>
        <v>844.22794849283162</v>
      </c>
      <c r="Z2872" s="90">
        <v>783.99998200000005</v>
      </c>
      <c r="AA2872" s="89">
        <f t="shared" ca="1" si="184"/>
        <v>7.6821387596449672E-2</v>
      </c>
      <c r="AB2872" s="72"/>
      <c r="AC2872" s="90"/>
      <c r="AD2872" s="36"/>
      <c r="AE2872">
        <f t="shared" ref="AE2872:AE2889" si="185">AE2871-1</f>
        <v>18</v>
      </c>
      <c r="AH2872" s="25" t="str">
        <f t="shared" ca="1" si="7"/>
        <v>-</v>
      </c>
      <c r="AI2872" s="15">
        <f t="shared" ca="1" si="8"/>
        <v>14.937969170847536</v>
      </c>
      <c r="AJ2872" s="15">
        <f t="shared" ca="1" si="9"/>
        <v>15.367063715341676</v>
      </c>
      <c r="AK2872" s="17">
        <f t="shared" ca="1" si="10"/>
        <v>4.8638041047843104E-2</v>
      </c>
      <c r="AL2872" s="17">
        <f t="shared" ca="1" si="11"/>
        <v>6.5420892518947102E-2</v>
      </c>
      <c r="AM2872" s="26">
        <f t="shared" ca="1" si="12"/>
        <v>0</v>
      </c>
      <c r="AN2872" s="26">
        <f t="shared" ca="1" si="13"/>
        <v>0</v>
      </c>
      <c r="AO2872" s="25">
        <f t="shared" si="176"/>
        <v>0</v>
      </c>
      <c r="AP2872" s="26">
        <f t="shared" si="177"/>
        <v>0</v>
      </c>
      <c r="AQ2872" s="25">
        <f t="shared" si="178"/>
        <v>0</v>
      </c>
      <c r="AR2872" s="26">
        <f t="shared" si="179"/>
        <v>0</v>
      </c>
      <c r="AY2872">
        <v>157.200005</v>
      </c>
      <c r="AZ2872">
        <v>171.25</v>
      </c>
      <c r="BA2872">
        <f t="shared" si="107"/>
        <v>1712.5</v>
      </c>
    </row>
    <row r="2873" spans="1:53" x14ac:dyDescent="0.2">
      <c r="A2873" s="96">
        <v>42237</v>
      </c>
      <c r="B2873" s="101">
        <v>19.899999999999999</v>
      </c>
      <c r="C2873" s="102">
        <v>18.625</v>
      </c>
      <c r="D2873" s="31">
        <f t="shared" si="14"/>
        <v>306.94833800820442</v>
      </c>
      <c r="E2873" s="31">
        <f t="shared" si="15"/>
        <v>35.447956880147565</v>
      </c>
      <c r="F2873" s="31">
        <f t="shared" si="0"/>
        <v>342.39629488835197</v>
      </c>
      <c r="G2873" s="31">
        <f t="shared" si="1"/>
        <v>19.768000484535246</v>
      </c>
      <c r="H2873" s="55">
        <f t="shared" si="2"/>
        <v>-6.8456375838926053E-2</v>
      </c>
      <c r="I2873" s="31">
        <v>28.030000999999999</v>
      </c>
      <c r="J2873" s="67">
        <f t="shared" si="16"/>
        <v>1.1410101289775032</v>
      </c>
      <c r="K2873" s="72">
        <f t="shared" ca="1" si="171"/>
        <v>82.798374141524292</v>
      </c>
      <c r="L2873" s="31">
        <v>82.879997000000003</v>
      </c>
      <c r="M2873" s="21">
        <f t="shared" ca="1" si="181"/>
        <v>-9.8483182227566035E-4</v>
      </c>
      <c r="N2873" s="72"/>
      <c r="O2873" s="56"/>
      <c r="P2873" s="21"/>
      <c r="Q2873" s="69">
        <f t="shared" si="17"/>
        <v>0.85898987102249669</v>
      </c>
      <c r="R2873" s="5">
        <f t="shared" ca="1" si="109"/>
        <v>36.589122341583973</v>
      </c>
      <c r="S2873" s="31">
        <v>36.040000999999997</v>
      </c>
      <c r="T2873" s="89">
        <f t="shared" ca="1" si="182"/>
        <v>1.5236440797656379E-2</v>
      </c>
      <c r="U2873" s="5">
        <f t="shared" ca="1" si="122"/>
        <v>69.653603753211755</v>
      </c>
      <c r="V2873" s="98">
        <v>70.389999000000003</v>
      </c>
      <c r="W2873" s="87">
        <f t="shared" ca="1" si="183"/>
        <v>-1.0461645933369717E-2</v>
      </c>
      <c r="X2873" s="67">
        <f t="shared" si="18"/>
        <v>1.2820202579550066</v>
      </c>
      <c r="Y2873" s="72">
        <f t="shared" ca="1" si="124"/>
        <v>1082.2461016083344</v>
      </c>
      <c r="Z2873" s="90">
        <v>1047.7499769999999</v>
      </c>
      <c r="AA2873" s="89">
        <f t="shared" ca="1" si="184"/>
        <v>3.2924004166629932E-2</v>
      </c>
      <c r="AB2873" s="72"/>
      <c r="AC2873" s="90"/>
      <c r="AD2873" s="87"/>
      <c r="AE2873" s="1">
        <f t="shared" si="185"/>
        <v>17</v>
      </c>
      <c r="AH2873" s="25" t="str">
        <f t="shared" ca="1" si="7"/>
        <v>-</v>
      </c>
      <c r="AI2873" s="15">
        <f t="shared" ca="1" si="8"/>
        <v>15.196998457763076</v>
      </c>
      <c r="AJ2873" s="15">
        <f t="shared" ca="1" si="9"/>
        <v>15.4886492217215</v>
      </c>
      <c r="AK2873" s="17">
        <f t="shared" ca="1" si="10"/>
        <v>2.7278396318469861E-2</v>
      </c>
      <c r="AL2873" s="17">
        <f t="shared" ca="1" si="11"/>
        <v>5.5432744232929397E-2</v>
      </c>
      <c r="AM2873" s="26">
        <f t="shared" ca="1" si="12"/>
        <v>0</v>
      </c>
      <c r="AN2873" s="26">
        <f t="shared" ca="1" si="13"/>
        <v>0</v>
      </c>
      <c r="AO2873" s="25">
        <f t="shared" si="176"/>
        <v>0</v>
      </c>
      <c r="AP2873" s="26">
        <f t="shared" si="177"/>
        <v>0</v>
      </c>
      <c r="AQ2873" s="25">
        <f t="shared" si="178"/>
        <v>1</v>
      </c>
      <c r="AR2873" s="26">
        <f t="shared" si="179"/>
        <v>0</v>
      </c>
      <c r="AY2873">
        <v>211.10000500000001</v>
      </c>
      <c r="AZ2873">
        <v>229.25</v>
      </c>
      <c r="BA2873">
        <f t="shared" si="107"/>
        <v>2292.5</v>
      </c>
    </row>
    <row r="2874" spans="1:53" x14ac:dyDescent="0.2">
      <c r="A2874" s="96">
        <v>42240</v>
      </c>
      <c r="B2874" s="101">
        <v>25.125</v>
      </c>
      <c r="C2874" s="102">
        <v>22.5</v>
      </c>
      <c r="D2874" s="31">
        <f t="shared" si="14"/>
        <v>288.89255341948649</v>
      </c>
      <c r="E2874" s="31">
        <f t="shared" si="15"/>
        <v>54.739775044737435</v>
      </c>
      <c r="F2874" s="31">
        <f t="shared" si="0"/>
        <v>343.63232846422392</v>
      </c>
      <c r="G2874" s="31">
        <f t="shared" si="1"/>
        <v>24.706844030407062</v>
      </c>
      <c r="H2874" s="55">
        <f t="shared" si="2"/>
        <v>-0.1166666666666667</v>
      </c>
      <c r="I2874" s="1">
        <v>40.74</v>
      </c>
      <c r="J2874" s="67">
        <f t="shared" si="16"/>
        <v>1.254352180259517</v>
      </c>
      <c r="K2874" s="72">
        <f t="shared" ca="1" si="171"/>
        <v>103.85408703072051</v>
      </c>
      <c r="L2874" s="31">
        <v>97.480002999999996</v>
      </c>
      <c r="M2874" s="21">
        <f t="shared" ca="1" si="181"/>
        <v>6.5388631868635777E-2</v>
      </c>
      <c r="N2874" s="72"/>
      <c r="O2874" s="56"/>
      <c r="P2874" s="21"/>
      <c r="Q2874" s="69">
        <f t="shared" si="17"/>
        <v>0.745647819740483</v>
      </c>
      <c r="R2874" s="5">
        <f t="shared" ca="1" si="109"/>
        <v>27.28146274301541</v>
      </c>
      <c r="S2874" s="31">
        <v>29.58</v>
      </c>
      <c r="T2874" s="89">
        <f t="shared" ca="1" si="182"/>
        <v>-7.7705789620844762E-2</v>
      </c>
      <c r="U2874" s="5">
        <f t="shared" ca="1" si="122"/>
        <v>51.935279687971146</v>
      </c>
      <c r="V2874" s="98">
        <v>57.74</v>
      </c>
      <c r="W2874" s="87">
        <f t="shared" ca="1" si="183"/>
        <v>-0.1005320455841506</v>
      </c>
      <c r="X2874" s="67">
        <f t="shared" si="18"/>
        <v>1.508704360519034</v>
      </c>
      <c r="Y2874" s="72">
        <f t="shared" ca="1" si="124"/>
        <v>1632.6819536693727</v>
      </c>
      <c r="Z2874" s="90">
        <v>1432.4999680000001</v>
      </c>
      <c r="AA2874" s="89">
        <f t="shared" ca="1" si="184"/>
        <v>0.13974309957497505</v>
      </c>
      <c r="AB2874" s="72"/>
      <c r="AC2874" s="90"/>
      <c r="AD2874" s="87"/>
      <c r="AE2874" s="1">
        <f t="shared" si="185"/>
        <v>16</v>
      </c>
      <c r="AH2874" s="25" t="str">
        <f t="shared" ca="1" si="7"/>
        <v>-</v>
      </c>
      <c r="AI2874" s="15">
        <f t="shared" ca="1" si="8"/>
        <v>15.659995995354583</v>
      </c>
      <c r="AJ2874" s="15">
        <f t="shared" ca="1" si="9"/>
        <v>15.728739681779123</v>
      </c>
      <c r="AK2874" s="17">
        <f t="shared" ca="1" si="10"/>
        <v>-1.5324393105475842E-3</v>
      </c>
      <c r="AL2874" s="17">
        <f t="shared" ca="1" si="11"/>
        <v>4.2635367941466648E-2</v>
      </c>
      <c r="AM2874" s="26">
        <f t="shared" ca="1" si="12"/>
        <v>0</v>
      </c>
      <c r="AN2874" s="26">
        <f t="shared" ca="1" si="13"/>
        <v>0</v>
      </c>
      <c r="AO2874" s="25">
        <f t="shared" si="176"/>
        <v>0</v>
      </c>
      <c r="AP2874" s="26">
        <f t="shared" si="177"/>
        <v>0</v>
      </c>
      <c r="AQ2874" s="25">
        <f t="shared" si="178"/>
        <v>1</v>
      </c>
      <c r="AR2874" s="26">
        <f t="shared" si="179"/>
        <v>0</v>
      </c>
      <c r="AY2874">
        <v>286.05</v>
      </c>
      <c r="AZ2874">
        <v>314</v>
      </c>
      <c r="BA2874">
        <f t="shared" si="107"/>
        <v>3140</v>
      </c>
    </row>
    <row r="2875" spans="1:53" x14ac:dyDescent="0.2">
      <c r="A2875" s="96">
        <v>42241</v>
      </c>
      <c r="B2875" s="101">
        <v>25.324999999999999</v>
      </c>
      <c r="C2875" s="102">
        <v>22.5</v>
      </c>
      <c r="D2875" s="31">
        <f t="shared" si="14"/>
        <v>270.83676883076856</v>
      </c>
      <c r="E2875" s="31">
        <f t="shared" si="15"/>
        <v>74.902067835472423</v>
      </c>
      <c r="F2875" s="31">
        <f t="shared" si="0"/>
        <v>345.73883666624101</v>
      </c>
      <c r="G2875" s="31">
        <f t="shared" si="1"/>
        <v>24.712982143760502</v>
      </c>
      <c r="H2875" s="55">
        <f t="shared" si="2"/>
        <v>-0.12555555555555542</v>
      </c>
      <c r="I2875" s="1">
        <v>36.020000000000003</v>
      </c>
      <c r="J2875" s="67">
        <f t="shared" si="16"/>
        <v>1.0063800830354395</v>
      </c>
      <c r="K2875" s="72">
        <f t="shared" ca="1" si="171"/>
        <v>104.51242379373767</v>
      </c>
      <c r="L2875" s="31">
        <v>106.32</v>
      </c>
      <c r="M2875" s="21">
        <f t="shared" ca="1" si="181"/>
        <v>-1.7001281097275448E-2</v>
      </c>
      <c r="N2875" s="72"/>
      <c r="O2875" s="56"/>
      <c r="P2875" s="21"/>
      <c r="Q2875" s="69">
        <f t="shared" si="17"/>
        <v>0.99361991696456065</v>
      </c>
      <c r="R2875" s="5">
        <f t="shared" ca="1" si="109"/>
        <v>27.106275486556989</v>
      </c>
      <c r="S2875" s="31">
        <v>26.1</v>
      </c>
      <c r="T2875" s="89">
        <f t="shared" ca="1" si="182"/>
        <v>3.8554616343179582E-2</v>
      </c>
      <c r="U2875" s="5">
        <f t="shared" ca="1" si="122"/>
        <v>51.602161608246661</v>
      </c>
      <c r="V2875" s="98">
        <v>51.16</v>
      </c>
      <c r="W2875" s="87">
        <f t="shared" ca="1" si="183"/>
        <v>8.6427210368777204E-3</v>
      </c>
      <c r="X2875" s="67">
        <f t="shared" si="18"/>
        <v>1.0127601660708787</v>
      </c>
      <c r="Y2875" s="72">
        <f t="shared" ca="1" si="124"/>
        <v>1653.406423525274</v>
      </c>
      <c r="Z2875" s="90">
        <v>1656.999963</v>
      </c>
      <c r="AA2875" s="89">
        <f t="shared" ca="1" si="184"/>
        <v>-2.1687022057742546E-3</v>
      </c>
      <c r="AB2875" s="72"/>
      <c r="AC2875" s="90"/>
      <c r="AD2875" s="87"/>
      <c r="AE2875" s="1">
        <f t="shared" si="185"/>
        <v>15</v>
      </c>
      <c r="AH2875" s="25" t="str">
        <f t="shared" ca="1" si="7"/>
        <v>-</v>
      </c>
      <c r="AI2875" s="15">
        <f t="shared" ca="1" si="8"/>
        <v>16.081917938313048</v>
      </c>
      <c r="AJ2875" s="15">
        <f t="shared" ca="1" si="9"/>
        <v>15.970773850066754</v>
      </c>
      <c r="AK2875" s="17">
        <f t="shared" ca="1" si="10"/>
        <v>-3.5769513322995959E-2</v>
      </c>
      <c r="AL2875" s="17">
        <f t="shared" ca="1" si="11"/>
        <v>2.9622856463046091E-2</v>
      </c>
      <c r="AM2875" s="26">
        <f t="shared" ca="1" si="12"/>
        <v>1</v>
      </c>
      <c r="AN2875" s="26">
        <f t="shared" ca="1" si="13"/>
        <v>0</v>
      </c>
      <c r="AO2875" s="25">
        <f t="shared" si="176"/>
        <v>0</v>
      </c>
      <c r="AP2875" s="26">
        <f t="shared" si="177"/>
        <v>0</v>
      </c>
      <c r="AQ2875" s="25">
        <f t="shared" si="178"/>
        <v>1</v>
      </c>
      <c r="AR2875" s="26">
        <f t="shared" si="179"/>
        <v>0</v>
      </c>
      <c r="AY2875">
        <v>331.4</v>
      </c>
      <c r="AZ2875">
        <v>365.25</v>
      </c>
      <c r="BA2875">
        <f t="shared" si="107"/>
        <v>3652.5</v>
      </c>
    </row>
    <row r="2876" spans="1:53" x14ac:dyDescent="0.2">
      <c r="A2876" s="96">
        <v>42242</v>
      </c>
      <c r="B2876" s="101">
        <v>23.725000000000001</v>
      </c>
      <c r="C2876" s="102">
        <v>21.475000000000001</v>
      </c>
      <c r="D2876" s="31">
        <f t="shared" si="14"/>
        <v>252.78098424205066</v>
      </c>
      <c r="E2876" s="31">
        <f t="shared" si="15"/>
        <v>95.22485648921824</v>
      </c>
      <c r="F2876" s="16">
        <f t="shared" si="0"/>
        <v>348.0058407312689</v>
      </c>
      <c r="G2876" s="16">
        <f t="shared" si="1"/>
        <v>23.109332381748185</v>
      </c>
      <c r="H2876" s="17">
        <f t="shared" si="2"/>
        <v>-0.10477299185098943</v>
      </c>
      <c r="I2876">
        <v>30.32</v>
      </c>
      <c r="J2876" s="32">
        <f t="shared" si="16"/>
        <v>0.94124050962806327</v>
      </c>
      <c r="K2876" s="72">
        <f t="shared" ca="1" si="171"/>
        <v>98.367316632192527</v>
      </c>
      <c r="L2876" s="16">
        <v>96.480002999999996</v>
      </c>
      <c r="M2876" s="21">
        <f t="shared" ca="1" si="181"/>
        <v>1.956170785144493E-2</v>
      </c>
      <c r="N2876" s="72"/>
      <c r="O2876" s="56"/>
      <c r="P2876" s="21"/>
      <c r="Q2876" s="33">
        <f t="shared" si="17"/>
        <v>1.0587594903719368</v>
      </c>
      <c r="R2876" s="5">
        <f t="shared" ca="1" si="109"/>
        <v>28.697830856333017</v>
      </c>
      <c r="S2876" s="16">
        <v>28.66</v>
      </c>
      <c r="T2876" s="75">
        <f t="shared" ca="1" si="182"/>
        <v>1.319988008828211E-3</v>
      </c>
      <c r="U2876" s="5">
        <f t="shared" ca="1" si="122"/>
        <v>54.632407898244502</v>
      </c>
      <c r="V2876" s="76">
        <v>56.02</v>
      </c>
      <c r="W2876" s="36">
        <f t="shared" ca="1" si="183"/>
        <v>-2.4769584108452362E-2</v>
      </c>
      <c r="X2876" s="32">
        <f t="shared" si="18"/>
        <v>0.88248101925612643</v>
      </c>
      <c r="Y2876" s="72">
        <f t="shared" ca="1" si="124"/>
        <v>1459.0037579533468</v>
      </c>
      <c r="Z2876" s="90">
        <v>1363.9999700000001</v>
      </c>
      <c r="AA2876" s="89">
        <f t="shared" ca="1" si="184"/>
        <v>6.9650872465449376E-2</v>
      </c>
      <c r="AB2876" s="72"/>
      <c r="AC2876" s="90"/>
      <c r="AD2876" s="36"/>
      <c r="AE2876">
        <f t="shared" si="185"/>
        <v>14</v>
      </c>
      <c r="AH2876" s="25" t="str">
        <f t="shared" ca="1" si="7"/>
        <v>-</v>
      </c>
      <c r="AI2876" s="15">
        <f t="shared" ca="1" si="8"/>
        <v>16.487871833976868</v>
      </c>
      <c r="AJ2876" s="15">
        <f t="shared" ca="1" si="9"/>
        <v>16.110246379464268</v>
      </c>
      <c r="AK2876" s="17">
        <f t="shared" ca="1" si="10"/>
        <v>-6.3116357379434884E-2</v>
      </c>
      <c r="AL2876" s="17">
        <f t="shared" ca="1" si="11"/>
        <v>1.85589451291737E-2</v>
      </c>
      <c r="AM2876" s="26">
        <f t="shared" ca="1" si="12"/>
        <v>1</v>
      </c>
      <c r="AN2876" s="26">
        <f t="shared" ca="1" si="13"/>
        <v>0</v>
      </c>
      <c r="AO2876" s="25">
        <f t="shared" si="176"/>
        <v>0</v>
      </c>
      <c r="AP2876" s="26">
        <f t="shared" si="177"/>
        <v>0</v>
      </c>
      <c r="AQ2876" s="25">
        <f t="shared" si="178"/>
        <v>1</v>
      </c>
      <c r="AR2876" s="26">
        <f t="shared" si="179"/>
        <v>0</v>
      </c>
      <c r="AY2876">
        <v>272.8</v>
      </c>
      <c r="AZ2876">
        <v>298.5</v>
      </c>
      <c r="BA2876">
        <f t="shared" si="107"/>
        <v>2985</v>
      </c>
    </row>
    <row r="2877" spans="1:53" x14ac:dyDescent="0.2">
      <c r="A2877" s="96">
        <v>42243</v>
      </c>
      <c r="B2877" s="101">
        <v>24.175000000000001</v>
      </c>
      <c r="C2877" s="102">
        <v>21.55</v>
      </c>
      <c r="D2877" s="31">
        <f t="shared" si="14"/>
        <v>234.72519965333277</v>
      </c>
      <c r="E2877" s="31">
        <f t="shared" si="15"/>
        <v>115.17239964951311</v>
      </c>
      <c r="F2877" s="31">
        <f t="shared" si="0"/>
        <v>349.89759930284589</v>
      </c>
      <c r="G2877" s="31">
        <f t="shared" si="1"/>
        <v>23.310954205795223</v>
      </c>
      <c r="H2877" s="55">
        <f t="shared" si="2"/>
        <v>-0.12180974477958229</v>
      </c>
      <c r="I2877" s="31">
        <v>26.1</v>
      </c>
      <c r="J2877" s="67">
        <f t="shared" si="16"/>
        <v>1.0142081167355022</v>
      </c>
      <c r="K2877" s="72">
        <f t="shared" ca="1" si="171"/>
        <v>99.760863733532403</v>
      </c>
      <c r="L2877" s="31">
        <v>98.839995999999999</v>
      </c>
      <c r="M2877" s="21">
        <f t="shared" ca="1" si="181"/>
        <v>9.3167520315602208E-3</v>
      </c>
      <c r="N2877" s="72"/>
      <c r="O2877" s="56"/>
      <c r="P2877" s="21"/>
      <c r="Q2877" s="69">
        <f t="shared" si="17"/>
        <v>0.98579188326449785</v>
      </c>
      <c r="R2877" s="5">
        <f t="shared" ca="1" si="109"/>
        <v>28.288910197581671</v>
      </c>
      <c r="S2877" s="31">
        <v>27.99</v>
      </c>
      <c r="T2877" s="89">
        <f t="shared" ca="1" si="182"/>
        <v>1.0679178191556737E-2</v>
      </c>
      <c r="U2877" s="5">
        <f t="shared" ca="1" si="122"/>
        <v>53.854340479478836</v>
      </c>
      <c r="V2877" s="90">
        <v>54.8</v>
      </c>
      <c r="W2877" s="87">
        <f t="shared" ca="1" si="183"/>
        <v>-1.7256560593451851E-2</v>
      </c>
      <c r="X2877" s="67">
        <f t="shared" si="18"/>
        <v>1.0284162334710043</v>
      </c>
      <c r="Y2877" s="72">
        <f t="shared" ca="1" si="124"/>
        <v>1500.3643991981398</v>
      </c>
      <c r="Z2877" s="90">
        <v>1428.9999680000001</v>
      </c>
      <c r="AA2877" s="89">
        <f t="shared" ca="1" si="184"/>
        <v>4.994012092108021E-2</v>
      </c>
      <c r="AB2877" s="72"/>
      <c r="AC2877" s="90"/>
      <c r="AD2877" s="87"/>
      <c r="AE2877" s="1">
        <f t="shared" si="185"/>
        <v>13</v>
      </c>
      <c r="AH2877" s="25" t="str">
        <f t="shared" ca="1" si="7"/>
        <v>-</v>
      </c>
      <c r="AI2877" s="15">
        <f t="shared" ca="1" si="8"/>
        <v>16.912937145637329</v>
      </c>
      <c r="AJ2877" s="15">
        <f t="shared" ca="1" si="9"/>
        <v>16.255804229311803</v>
      </c>
      <c r="AK2877" s="17">
        <f t="shared" ca="1" si="10"/>
        <v>-8.9543555781953318E-2</v>
      </c>
      <c r="AL2877" s="17">
        <f t="shared" ca="1" si="11"/>
        <v>5.7975658992306944E-3</v>
      </c>
      <c r="AM2877" s="26">
        <f t="shared" ca="1" si="12"/>
        <v>1</v>
      </c>
      <c r="AN2877" s="26">
        <f t="shared" ca="1" si="13"/>
        <v>0</v>
      </c>
      <c r="AO2877" s="25">
        <f t="shared" si="176"/>
        <v>0</v>
      </c>
      <c r="AP2877" s="26">
        <f t="shared" si="177"/>
        <v>1</v>
      </c>
      <c r="AQ2877" s="25">
        <f t="shared" si="178"/>
        <v>1</v>
      </c>
      <c r="AR2877" s="26">
        <f t="shared" si="179"/>
        <v>0</v>
      </c>
      <c r="AY2877">
        <v>286.5</v>
      </c>
      <c r="AZ2877">
        <v>310.5</v>
      </c>
      <c r="BA2877">
        <f t="shared" si="107"/>
        <v>3105</v>
      </c>
    </row>
    <row r="2878" spans="1:53" x14ac:dyDescent="0.2">
      <c r="A2878" s="96">
        <v>42244</v>
      </c>
      <c r="B2878" s="101">
        <v>24.425000000000001</v>
      </c>
      <c r="C2878" s="102">
        <v>21.875</v>
      </c>
      <c r="D2878" s="31">
        <f t="shared" si="14"/>
        <v>216.66941506461487</v>
      </c>
      <c r="E2878" s="31">
        <f t="shared" si="15"/>
        <v>135.42755475077786</v>
      </c>
      <c r="F2878" s="31">
        <f t="shared" si="0"/>
        <v>352.09696981539275</v>
      </c>
      <c r="G2878" s="31">
        <f t="shared" si="1"/>
        <v>23.444189898749915</v>
      </c>
      <c r="H2878" s="55">
        <f t="shared" si="2"/>
        <v>-0.11657142857142855</v>
      </c>
      <c r="I2878" s="1">
        <v>26.05</v>
      </c>
      <c r="J2878" s="67">
        <f t="shared" si="16"/>
        <v>1.0120372645214961</v>
      </c>
      <c r="K2878" s="72">
        <f t="shared" ca="1" si="171"/>
        <v>100.95759563250681</v>
      </c>
      <c r="L2878" s="31">
        <v>103.360001</v>
      </c>
      <c r="M2878" s="21">
        <f t="shared" ca="1" si="181"/>
        <v>-2.324308576093365E-2</v>
      </c>
      <c r="N2878" s="72"/>
      <c r="O2878" s="56"/>
      <c r="P2878" s="21"/>
      <c r="Q2878" s="69">
        <f t="shared" si="17"/>
        <v>0.98796273547850388</v>
      </c>
      <c r="R2878" s="5">
        <f t="shared" ca="1" si="109"/>
        <v>27.947224809376547</v>
      </c>
      <c r="S2878" s="31">
        <v>26.629999000000002</v>
      </c>
      <c r="T2878" s="89">
        <f t="shared" ca="1" si="182"/>
        <v>4.9463982682708511E-2</v>
      </c>
      <c r="U2878" s="5">
        <f t="shared" ca="1" si="122"/>
        <v>53.204260004239515</v>
      </c>
      <c r="V2878" s="98">
        <v>52.12</v>
      </c>
      <c r="W2878" s="87">
        <f t="shared" ca="1" si="183"/>
        <v>2.0803146666145772E-2</v>
      </c>
      <c r="X2878" s="67">
        <f t="shared" si="18"/>
        <v>1.0240745290429922</v>
      </c>
      <c r="Y2878" s="72">
        <f t="shared" ca="1" si="124"/>
        <v>1536.383844616958</v>
      </c>
      <c r="Z2878" s="90">
        <v>1576.249965</v>
      </c>
      <c r="AA2878" s="89">
        <f t="shared" ca="1" si="184"/>
        <v>-2.5291750209835543E-2</v>
      </c>
      <c r="AB2878" s="72"/>
      <c r="AC2878" s="90"/>
      <c r="AD2878" s="87"/>
      <c r="AE2878" s="1">
        <f t="shared" si="185"/>
        <v>12</v>
      </c>
      <c r="AH2878" s="25" t="str">
        <f t="shared" ca="1" si="7"/>
        <v>-</v>
      </c>
      <c r="AI2878" s="15">
        <f t="shared" ca="1" si="8"/>
        <v>17.347174283339964</v>
      </c>
      <c r="AJ2878" s="15">
        <f t="shared" ca="1" si="9"/>
        <v>16.436734890756941</v>
      </c>
      <c r="AK2878" s="17">
        <f t="shared" ca="1" si="10"/>
        <v>-0.10897212721052474</v>
      </c>
      <c r="AL2878" s="17">
        <f t="shared" ca="1" si="11"/>
        <v>-5.3374190509892644E-3</v>
      </c>
      <c r="AM2878" s="26">
        <f t="shared" ca="1" si="12"/>
        <v>1</v>
      </c>
      <c r="AN2878" s="26">
        <f t="shared" ca="1" si="13"/>
        <v>0</v>
      </c>
      <c r="AO2878" s="25">
        <f t="shared" si="176"/>
        <v>0</v>
      </c>
      <c r="AP2878" s="26">
        <f t="shared" si="177"/>
        <v>1</v>
      </c>
      <c r="AQ2878" s="25">
        <f t="shared" si="178"/>
        <v>1</v>
      </c>
      <c r="AR2878" s="26">
        <f t="shared" si="179"/>
        <v>0</v>
      </c>
      <c r="AY2878">
        <v>314.8</v>
      </c>
      <c r="AZ2878">
        <v>345</v>
      </c>
      <c r="BA2878">
        <f t="shared" si="107"/>
        <v>3450</v>
      </c>
    </row>
    <row r="2879" spans="1:53" x14ac:dyDescent="0.2">
      <c r="A2879" s="96">
        <v>42247</v>
      </c>
      <c r="B2879" s="101">
        <v>26.425000000000001</v>
      </c>
      <c r="C2879" s="102">
        <v>23.425000000000001</v>
      </c>
      <c r="D2879" s="31">
        <f t="shared" si="14"/>
        <v>198.61363047589697</v>
      </c>
      <c r="E2879" s="31">
        <f t="shared" si="15"/>
        <v>155.58812794298061</v>
      </c>
      <c r="F2879" s="31">
        <f t="shared" si="0"/>
        <v>354.2017584188776</v>
      </c>
      <c r="G2879" s="31">
        <f t="shared" si="1"/>
        <v>25.107207604184314</v>
      </c>
      <c r="H2879" s="55">
        <f t="shared" si="2"/>
        <v>-0.12806830309498407</v>
      </c>
      <c r="I2879" s="1">
        <v>28.43</v>
      </c>
      <c r="J2879" s="67">
        <f t="shared" si="16"/>
        <v>1.0773370819384547</v>
      </c>
      <c r="K2879" s="72">
        <f t="shared" ca="1" si="171"/>
        <v>108.76092733240112</v>
      </c>
      <c r="L2879" s="31">
        <v>107.400002</v>
      </c>
      <c r="M2879" s="21">
        <f t="shared" ca="1" si="181"/>
        <v>1.26715577938362E-2</v>
      </c>
      <c r="N2879" s="72"/>
      <c r="O2879" s="56"/>
      <c r="P2879" s="21"/>
      <c r="Q2879" s="69">
        <f t="shared" si="17"/>
        <v>0.92266291806154532</v>
      </c>
      <c r="R2879" s="5">
        <f t="shared" ca="1" si="109"/>
        <v>25.784793788994591</v>
      </c>
      <c r="S2879" s="31">
        <v>25.639999</v>
      </c>
      <c r="T2879" s="89">
        <f t="shared" ca="1" si="182"/>
        <v>5.6472228799459602E-3</v>
      </c>
      <c r="U2879" s="5">
        <f t="shared" ca="1" si="122"/>
        <v>49.087917185164606</v>
      </c>
      <c r="V2879" s="98">
        <v>50.06</v>
      </c>
      <c r="W2879" s="87">
        <f t="shared" ca="1" si="183"/>
        <v>-1.941835427158202E-2</v>
      </c>
      <c r="X2879" s="67">
        <f t="shared" si="18"/>
        <v>1.1546741638769094</v>
      </c>
      <c r="Y2879" s="72">
        <f t="shared" ca="1" si="124"/>
        <v>1773.9059771884804</v>
      </c>
      <c r="Z2879" s="90">
        <v>1688.7499620000001</v>
      </c>
      <c r="AA2879" s="89">
        <f t="shared" ca="1" si="184"/>
        <v>5.0425472748866475E-2</v>
      </c>
      <c r="AB2879" s="72"/>
      <c r="AC2879" s="90"/>
      <c r="AD2879" s="87"/>
      <c r="AE2879" s="1">
        <f t="shared" si="185"/>
        <v>11</v>
      </c>
      <c r="AH2879" s="25" t="str">
        <f t="shared" ca="1" si="7"/>
        <v>-</v>
      </c>
      <c r="AI2879" s="15">
        <f t="shared" ca="1" si="8"/>
        <v>17.85582280370728</v>
      </c>
      <c r="AJ2879" s="15">
        <f t="shared" ca="1" si="9"/>
        <v>16.635212322674555</v>
      </c>
      <c r="AK2879" s="17">
        <f t="shared" ca="1" si="10"/>
        <v>-0.11890744841986774</v>
      </c>
      <c r="AL2879" s="17">
        <f t="shared" ca="1" si="11"/>
        <v>-1.7241523790813285E-2</v>
      </c>
      <c r="AM2879" s="26">
        <f t="shared" ca="1" si="12"/>
        <v>1</v>
      </c>
      <c r="AN2879" s="26">
        <f t="shared" ca="1" si="13"/>
        <v>0</v>
      </c>
      <c r="AO2879" s="25">
        <f t="shared" si="176"/>
        <v>0</v>
      </c>
      <c r="AP2879" s="26">
        <f t="shared" si="177"/>
        <v>1</v>
      </c>
      <c r="AQ2879" s="25">
        <f t="shared" si="178"/>
        <v>1</v>
      </c>
      <c r="AR2879" s="26">
        <f t="shared" si="179"/>
        <v>0</v>
      </c>
      <c r="AY2879">
        <v>337.75</v>
      </c>
      <c r="AZ2879">
        <v>369.5</v>
      </c>
      <c r="BA2879">
        <f t="shared" si="107"/>
        <v>3695</v>
      </c>
    </row>
    <row r="2880" spans="1:53" x14ac:dyDescent="0.2">
      <c r="A2880" s="96">
        <v>42248</v>
      </c>
      <c r="B2880" s="101">
        <v>29.725000000000001</v>
      </c>
      <c r="C2880" s="102">
        <v>25.824999999999999</v>
      </c>
      <c r="D2880" s="31">
        <f t="shared" si="14"/>
        <v>180.55784588717907</v>
      </c>
      <c r="E2880" s="31">
        <f t="shared" si="15"/>
        <v>175.95628622502417</v>
      </c>
      <c r="F2880" s="31">
        <f t="shared" si="0"/>
        <v>356.51413211220324</v>
      </c>
      <c r="G2880" s="31">
        <f t="shared" si="1"/>
        <v>27.800168823709846</v>
      </c>
      <c r="H2880" s="55">
        <f t="shared" si="2"/>
        <v>-0.15101645692158772</v>
      </c>
      <c r="I2880" s="31">
        <v>31.4</v>
      </c>
      <c r="J2880" s="67">
        <f t="shared" si="16"/>
        <v>1.114487127252221</v>
      </c>
      <c r="K2880" s="72">
        <f t="shared" ca="1" si="171"/>
        <v>121.20771186297651</v>
      </c>
      <c r="L2880" s="31">
        <v>123.040001</v>
      </c>
      <c r="M2880" s="21">
        <f t="shared" ca="1" si="181"/>
        <v>-1.4891816662318575E-2</v>
      </c>
      <c r="N2880" s="72"/>
      <c r="O2880" s="56"/>
      <c r="P2880" s="21"/>
      <c r="Q2880" s="69">
        <f t="shared" si="17"/>
        <v>0.88551287274777901</v>
      </c>
      <c r="R2880" s="5">
        <f t="shared" ca="1" si="109"/>
        <v>22.831815638265816</v>
      </c>
      <c r="S2880" s="31">
        <v>22.01</v>
      </c>
      <c r="T2880" s="89">
        <f t="shared" ca="1" si="182"/>
        <v>3.7338284337383662E-2</v>
      </c>
      <c r="U2880" s="5">
        <f t="shared" ca="1" si="122"/>
        <v>43.466494418621224</v>
      </c>
      <c r="V2880" s="98">
        <v>42.88</v>
      </c>
      <c r="W2880" s="87">
        <f t="shared" ca="1" si="183"/>
        <v>1.3677575061129228E-2</v>
      </c>
      <c r="X2880" s="67">
        <f t="shared" si="18"/>
        <v>1.228974254504442</v>
      </c>
      <c r="Y2880" s="72">
        <f t="shared" ca="1" si="124"/>
        <v>2179.9412976734616</v>
      </c>
      <c r="Z2880" s="90">
        <v>2188.4999509999998</v>
      </c>
      <c r="AA2880" s="89">
        <f t="shared" ca="1" si="184"/>
        <v>-3.9107395559353185E-3</v>
      </c>
      <c r="AB2880" s="72"/>
      <c r="AC2880" s="90"/>
      <c r="AD2880" s="87"/>
      <c r="AE2880" s="1">
        <f t="shared" si="185"/>
        <v>10</v>
      </c>
      <c r="AH2880" s="25" t="str">
        <f t="shared" ca="1" si="7"/>
        <v>-</v>
      </c>
      <c r="AI2880" s="15">
        <f t="shared" ca="1" si="8"/>
        <v>18.496174358420117</v>
      </c>
      <c r="AJ2880" s="15">
        <f t="shared" ca="1" si="9"/>
        <v>16.891355009286027</v>
      </c>
      <c r="AK2880" s="17">
        <f t="shared" ca="1" si="10"/>
        <v>-0.12463241346235458</v>
      </c>
      <c r="AL2880" s="17">
        <f t="shared" ca="1" si="11"/>
        <v>-3.2142237222362098E-2</v>
      </c>
      <c r="AM2880" s="26">
        <f t="shared" ca="1" si="12"/>
        <v>1</v>
      </c>
      <c r="AN2880" s="26">
        <f t="shared" ca="1" si="13"/>
        <v>0</v>
      </c>
      <c r="AO2880" s="25">
        <f t="shared" si="176"/>
        <v>0</v>
      </c>
      <c r="AP2880" s="26">
        <f t="shared" si="177"/>
        <v>1</v>
      </c>
      <c r="AQ2880" s="25">
        <f t="shared" si="178"/>
        <v>1</v>
      </c>
      <c r="AR2880" s="26">
        <f t="shared" si="179"/>
        <v>0</v>
      </c>
      <c r="AY2880">
        <v>437.55</v>
      </c>
      <c r="AZ2880">
        <v>484.75</v>
      </c>
      <c r="BA2880">
        <f t="shared" si="107"/>
        <v>4847.5</v>
      </c>
    </row>
    <row r="2881" spans="1:53" x14ac:dyDescent="0.2">
      <c r="A2881" s="96">
        <v>42249</v>
      </c>
      <c r="B2881" s="101">
        <v>25.975000000000001</v>
      </c>
      <c r="C2881" s="102">
        <v>23.875</v>
      </c>
      <c r="D2881" s="31">
        <f t="shared" si="14"/>
        <v>162.50206129846117</v>
      </c>
      <c r="E2881" s="31">
        <f t="shared" si="15"/>
        <v>196.73879142926967</v>
      </c>
      <c r="F2881" s="31">
        <f t="shared" si="0"/>
        <v>359.24085272773084</v>
      </c>
      <c r="G2881" s="31">
        <f t="shared" si="1"/>
        <v>24.824931852503994</v>
      </c>
      <c r="H2881" s="55">
        <f t="shared" si="2"/>
        <v>-8.7958115183246033E-2</v>
      </c>
      <c r="I2881" s="1">
        <v>26.09</v>
      </c>
      <c r="J2881" s="67">
        <f t="shared" si="16"/>
        <v>0.89980748283586753</v>
      </c>
      <c r="K2881" s="72">
        <f t="shared" ca="1" si="171"/>
        <v>109.05915980703769</v>
      </c>
      <c r="L2881" s="31">
        <v>109.879997</v>
      </c>
      <c r="M2881" s="21">
        <f t="shared" ca="1" si="181"/>
        <v>-7.4703059280418023E-3</v>
      </c>
      <c r="N2881" s="72"/>
      <c r="O2881" s="56"/>
      <c r="P2881" s="21"/>
      <c r="Q2881" s="69">
        <f t="shared" si="17"/>
        <v>1.1001925171641325</v>
      </c>
      <c r="R2881" s="5">
        <f t="shared" ca="1" si="109"/>
        <v>25.118346277627715</v>
      </c>
      <c r="S2881" s="31">
        <v>24.440000999999999</v>
      </c>
      <c r="T2881" s="89">
        <f t="shared" ca="1" si="182"/>
        <v>2.775553395549029E-2</v>
      </c>
      <c r="U2881" s="5">
        <f t="shared" ca="1" si="122"/>
        <v>47.819874716541079</v>
      </c>
      <c r="V2881" s="90">
        <v>47.78</v>
      </c>
      <c r="W2881" s="87">
        <f t="shared" ca="1" si="183"/>
        <v>8.3454827419586052E-4</v>
      </c>
      <c r="X2881" s="67">
        <f t="shared" si="18"/>
        <v>0.79961496567173518</v>
      </c>
      <c r="Y2881" s="72">
        <f t="shared" ca="1" si="124"/>
        <v>1742.99896613798</v>
      </c>
      <c r="Z2881" s="90">
        <v>1734.999961</v>
      </c>
      <c r="AA2881" s="89">
        <f t="shared" ca="1" si="184"/>
        <v>4.6103777047750731E-3</v>
      </c>
      <c r="AB2881" s="72"/>
      <c r="AC2881" s="90"/>
      <c r="AD2881" s="87"/>
      <c r="AE2881" s="1">
        <f t="shared" si="185"/>
        <v>9</v>
      </c>
      <c r="AH2881" s="25" t="str">
        <f t="shared" ca="1" si="7"/>
        <v>-</v>
      </c>
      <c r="AI2881" s="15">
        <f t="shared" ca="1" si="8"/>
        <v>18.983103530530528</v>
      </c>
      <c r="AJ2881" s="15">
        <f t="shared" ca="1" si="9"/>
        <v>17.094135619866115</v>
      </c>
      <c r="AK2881" s="17">
        <f t="shared" ca="1" si="10"/>
        <v>-0.11836617340030302</v>
      </c>
      <c r="AL2881" s="17">
        <f t="shared" ca="1" si="11"/>
        <v>-4.1678391634562148E-2</v>
      </c>
      <c r="AM2881" s="26">
        <f t="shared" ca="1" si="12"/>
        <v>1</v>
      </c>
      <c r="AN2881" s="26">
        <f t="shared" ca="1" si="13"/>
        <v>0</v>
      </c>
      <c r="AO2881" s="25">
        <f t="shared" si="176"/>
        <v>0</v>
      </c>
      <c r="AP2881" s="26">
        <f t="shared" si="177"/>
        <v>1</v>
      </c>
      <c r="AQ2881" s="25">
        <f t="shared" si="178"/>
        <v>1</v>
      </c>
      <c r="AR2881" s="26">
        <f t="shared" si="179"/>
        <v>0</v>
      </c>
      <c r="AY2881">
        <v>346.45000000000005</v>
      </c>
      <c r="AZ2881">
        <v>376.75</v>
      </c>
      <c r="BA2881">
        <f t="shared" si="107"/>
        <v>3767.5</v>
      </c>
    </row>
    <row r="2882" spans="1:53" x14ac:dyDescent="0.2">
      <c r="A2882" s="96">
        <v>42250</v>
      </c>
      <c r="B2882" s="101">
        <v>25.625</v>
      </c>
      <c r="C2882" s="102">
        <v>23.875</v>
      </c>
      <c r="D2882" s="31">
        <f t="shared" si="14"/>
        <v>144.44627670974327</v>
      </c>
      <c r="E2882" s="31">
        <f t="shared" si="15"/>
        <v>216.38272879856589</v>
      </c>
      <c r="F2882" s="16">
        <f t="shared" si="0"/>
        <v>360.82900550830914</v>
      </c>
      <c r="G2882" s="16">
        <f t="shared" si="1"/>
        <v>24.575556164784906</v>
      </c>
      <c r="H2882" s="17">
        <f t="shared" si="2"/>
        <v>-7.3298429319371694E-2</v>
      </c>
      <c r="I2882">
        <v>25.61</v>
      </c>
      <c r="J2882" s="32">
        <f t="shared" si="16"/>
        <v>0.99433107628848505</v>
      </c>
      <c r="K2882" s="72">
        <f t="shared" ca="1" si="171"/>
        <v>108.43649083136873</v>
      </c>
      <c r="L2882" s="16">
        <v>109.279999</v>
      </c>
      <c r="M2882" s="21">
        <f t="shared" ca="1" si="181"/>
        <v>-7.7187790661608089E-3</v>
      </c>
      <c r="N2882" s="72"/>
      <c r="O2882" s="56"/>
      <c r="P2882" s="21"/>
      <c r="Q2882" s="33">
        <f t="shared" si="17"/>
        <v>1.0056689237115151</v>
      </c>
      <c r="R2882" s="5">
        <f t="shared" ca="1" si="109"/>
        <v>25.259687937218704</v>
      </c>
      <c r="S2882" s="16">
        <v>24.530000999999999</v>
      </c>
      <c r="T2882" s="75">
        <f t="shared" ca="1" si="182"/>
        <v>2.9746714532082792E-2</v>
      </c>
      <c r="U2882" s="5">
        <f t="shared" ca="1" si="122"/>
        <v>48.089315523282252</v>
      </c>
      <c r="V2882" s="76">
        <v>47.92</v>
      </c>
      <c r="W2882" s="36">
        <f t="shared" ca="1" si="183"/>
        <v>3.5332955609818557E-3</v>
      </c>
      <c r="X2882" s="32">
        <f t="shared" si="18"/>
        <v>0.98866215257696999</v>
      </c>
      <c r="Y2882" s="72">
        <f t="shared" ca="1" si="124"/>
        <v>1723.1236981735124</v>
      </c>
      <c r="Z2882" s="90">
        <v>1708.4999620000001</v>
      </c>
      <c r="AA2882" s="89">
        <f t="shared" ca="1" si="184"/>
        <v>8.5594009357737814E-3</v>
      </c>
      <c r="AB2882" s="72"/>
      <c r="AC2882" s="90"/>
      <c r="AD2882" s="36"/>
      <c r="AE2882">
        <f t="shared" si="185"/>
        <v>8</v>
      </c>
      <c r="AH2882" s="25" t="str">
        <f t="shared" ca="1" si="7"/>
        <v>-</v>
      </c>
      <c r="AI2882" s="15">
        <f t="shared" ca="1" si="8"/>
        <v>19.461638785604688</v>
      </c>
      <c r="AJ2882" s="15">
        <f t="shared" ca="1" si="9"/>
        <v>17.247645857719494</v>
      </c>
      <c r="AK2882" s="17">
        <f t="shared" ca="1" si="10"/>
        <v>-0.11312041297836672</v>
      </c>
      <c r="AL2882" s="17">
        <f t="shared" ca="1" si="11"/>
        <v>-5.0146613843454958E-2</v>
      </c>
      <c r="AM2882" s="26">
        <f t="shared" ca="1" si="12"/>
        <v>1</v>
      </c>
      <c r="AN2882" s="26">
        <f t="shared" ca="1" si="13"/>
        <v>0</v>
      </c>
      <c r="AO2882" s="25">
        <f t="shared" si="176"/>
        <v>0</v>
      </c>
      <c r="AP2882" s="26">
        <f t="shared" si="177"/>
        <v>1</v>
      </c>
      <c r="AQ2882" s="25">
        <f t="shared" si="178"/>
        <v>1</v>
      </c>
      <c r="AR2882" s="26">
        <f t="shared" si="179"/>
        <v>0</v>
      </c>
      <c r="AY2882">
        <v>342.2</v>
      </c>
      <c r="AZ2882">
        <v>373.25</v>
      </c>
      <c r="BA2882">
        <f t="shared" si="107"/>
        <v>3732.5</v>
      </c>
    </row>
    <row r="2883" spans="1:53" x14ac:dyDescent="0.2">
      <c r="A2883" s="96">
        <v>42251</v>
      </c>
      <c r="B2883" s="101">
        <v>28.024999999999999</v>
      </c>
      <c r="C2883" s="102">
        <v>25.774999999999999</v>
      </c>
      <c r="D2883" s="31">
        <f t="shared" si="14"/>
        <v>126.39049212102536</v>
      </c>
      <c r="E2883" s="31">
        <f t="shared" si="15"/>
        <v>235.76197403776575</v>
      </c>
      <c r="F2883" s="31">
        <f t="shared" si="0"/>
        <v>362.15246615879113</v>
      </c>
      <c r="G2883" s="31">
        <f t="shared" si="1"/>
        <v>26.56024553564027</v>
      </c>
      <c r="H2883" s="55">
        <f t="shared" si="2"/>
        <v>-8.7293889427739968E-2</v>
      </c>
      <c r="I2883" s="31">
        <v>27.8</v>
      </c>
      <c r="J2883" s="67">
        <f t="shared" si="16"/>
        <v>1.0847227184015615</v>
      </c>
      <c r="K2883" s="72">
        <f t="shared" ca="1" si="171"/>
        <v>117.61872983310062</v>
      </c>
      <c r="L2883" s="31">
        <v>117.279999</v>
      </c>
      <c r="M2883" s="21">
        <f t="shared" ca="1" si="181"/>
        <v>2.8882233627970312E-3</v>
      </c>
      <c r="N2883" s="72"/>
      <c r="O2883" s="56"/>
      <c r="P2883" s="21"/>
      <c r="Q2883" s="69">
        <f t="shared" si="17"/>
        <v>0.91527728159843846</v>
      </c>
      <c r="R2883" s="5">
        <f t="shared" ca="1" si="109"/>
        <v>23.118655376302485</v>
      </c>
      <c r="S2883" s="31">
        <v>22.75</v>
      </c>
      <c r="T2883" s="89">
        <f t="shared" ca="1" si="182"/>
        <v>1.6204631925383944E-2</v>
      </c>
      <c r="U2883" s="5">
        <f t="shared" ca="1" si="122"/>
        <v>44.01355111149627</v>
      </c>
      <c r="V2883" s="90">
        <v>44.4</v>
      </c>
      <c r="W2883" s="87">
        <f t="shared" ca="1" si="183"/>
        <v>-8.7038037951290299E-3</v>
      </c>
      <c r="X2883" s="67">
        <f t="shared" si="18"/>
        <v>1.1694454368031231</v>
      </c>
      <c r="Y2883" s="72">
        <f t="shared" ca="1" si="124"/>
        <v>2014.9665258943232</v>
      </c>
      <c r="Z2883" s="90">
        <v>1960.4999560000001</v>
      </c>
      <c r="AA2883" s="89">
        <f t="shared" ca="1" si="184"/>
        <v>2.7781979656582623E-2</v>
      </c>
      <c r="AB2883" s="72"/>
      <c r="AC2883" s="90"/>
      <c r="AD2883" s="87"/>
      <c r="AE2883" s="1">
        <f t="shared" si="185"/>
        <v>7</v>
      </c>
      <c r="AH2883" s="25" t="str">
        <f t="shared" ca="1" si="7"/>
        <v>-</v>
      </c>
      <c r="AI2883" s="15">
        <f t="shared" ca="1" si="8"/>
        <v>20.013107849661345</v>
      </c>
      <c r="AJ2883" s="15">
        <f t="shared" ca="1" si="9"/>
        <v>17.438565263534677</v>
      </c>
      <c r="AK2883" s="17">
        <f t="shared" ca="1" si="10"/>
        <v>-0.10736777041972634</v>
      </c>
      <c r="AL2883" s="17">
        <f t="shared" ca="1" si="11"/>
        <v>-5.9333825216270793E-2</v>
      </c>
      <c r="AM2883" s="26">
        <f t="shared" ca="1" si="12"/>
        <v>1</v>
      </c>
      <c r="AN2883" s="26">
        <f t="shared" ca="1" si="13"/>
        <v>0</v>
      </c>
      <c r="AO2883" s="25">
        <f t="shared" si="176"/>
        <v>0</v>
      </c>
      <c r="AP2883" s="26">
        <f t="shared" si="177"/>
        <v>1</v>
      </c>
      <c r="AQ2883" s="25">
        <f t="shared" si="178"/>
        <v>1</v>
      </c>
      <c r="AR2883" s="26">
        <f t="shared" si="179"/>
        <v>0</v>
      </c>
      <c r="AY2883">
        <v>392.1</v>
      </c>
      <c r="AZ2883">
        <v>424.5</v>
      </c>
      <c r="BA2883">
        <f t="shared" si="107"/>
        <v>4245</v>
      </c>
    </row>
    <row r="2884" spans="1:53" x14ac:dyDescent="0.2">
      <c r="A2884" s="96">
        <v>42255</v>
      </c>
      <c r="B2884" s="101">
        <v>24.625</v>
      </c>
      <c r="C2884" s="102">
        <v>23.574999999999999</v>
      </c>
      <c r="D2884" s="88">
        <f t="shared" si="14"/>
        <v>108.33470753230745</v>
      </c>
      <c r="E2884" s="88">
        <f t="shared" si="15"/>
        <v>255.3939182899023</v>
      </c>
      <c r="F2884" s="31">
        <f t="shared" si="0"/>
        <v>363.72862582220978</v>
      </c>
      <c r="G2884" s="31">
        <f t="shared" si="1"/>
        <v>23.887737120021242</v>
      </c>
      <c r="H2884" s="55">
        <f t="shared" si="2"/>
        <v>-4.4538706256627814E-2</v>
      </c>
      <c r="I2884" s="31">
        <v>24.9</v>
      </c>
      <c r="J2884" s="67">
        <f t="shared" si="16"/>
        <v>0.90329365658711935</v>
      </c>
      <c r="K2884" s="72">
        <f t="shared" ca="1" si="171"/>
        <v>106.23992118878682</v>
      </c>
      <c r="L2884" s="31">
        <v>106.959999</v>
      </c>
      <c r="M2884" s="21">
        <f t="shared" ca="1" si="181"/>
        <v>-6.7322159493772337E-3</v>
      </c>
      <c r="N2884" s="72"/>
      <c r="O2884" s="56"/>
      <c r="P2884" s="21"/>
      <c r="Q2884" s="69">
        <f t="shared" si="17"/>
        <v>1.0967063434128808</v>
      </c>
      <c r="R2884" s="5">
        <f t="shared" ca="1" si="109"/>
        <v>25.353319772409328</v>
      </c>
      <c r="S2884" s="31">
        <v>24.66</v>
      </c>
      <c r="T2884" s="89">
        <f t="shared" ca="1" si="182"/>
        <v>2.8115157032008446E-2</v>
      </c>
      <c r="U2884" s="5">
        <f t="shared" ca="1" si="122"/>
        <v>48.268288157768431</v>
      </c>
      <c r="V2884" s="98">
        <v>48.23</v>
      </c>
      <c r="W2884" s="87">
        <f t="shared" ca="1" si="183"/>
        <v>7.9386601220058923E-4</v>
      </c>
      <c r="X2884" s="67">
        <f t="shared" si="18"/>
        <v>0.80658731317423871</v>
      </c>
      <c r="Y2884" s="72">
        <f t="shared" ca="1" si="124"/>
        <v>1625.1394737021712</v>
      </c>
      <c r="Z2884" s="90">
        <v>1612.4999640000001</v>
      </c>
      <c r="AA2884" s="89">
        <f t="shared" ca="1" si="184"/>
        <v>7.838455804251512E-3</v>
      </c>
      <c r="AB2884" s="72"/>
      <c r="AC2884" s="90"/>
      <c r="AD2884" s="87"/>
      <c r="AE2884" s="1">
        <f t="shared" si="185"/>
        <v>6</v>
      </c>
      <c r="AH2884" s="25" t="str">
        <f t="shared" ca="1" si="7"/>
        <v>-</v>
      </c>
      <c r="AI2884" s="15">
        <f t="shared" ca="1" si="8"/>
        <v>20.444541457772655</v>
      </c>
      <c r="AJ2884" s="15">
        <f t="shared" ca="1" si="9"/>
        <v>17.605616604949731</v>
      </c>
      <c r="AK2884" s="17">
        <f t="shared" ca="1" si="10"/>
        <v>-9.5362316700592878E-2</v>
      </c>
      <c r="AL2884" s="17">
        <f t="shared" ca="1" si="11"/>
        <v>-6.5629891051524905E-2</v>
      </c>
      <c r="AM2884" s="26">
        <f t="shared" ca="1" si="12"/>
        <v>1</v>
      </c>
      <c r="AN2884" s="26">
        <f t="shared" ca="1" si="13"/>
        <v>0</v>
      </c>
      <c r="AO2884" s="25">
        <f t="shared" ref="AO2884:AO3309" si="186">IF(AVERAGE(H2879:H2885)&gt;$AT$11,1,0)</f>
        <v>0</v>
      </c>
      <c r="AP2884" s="26">
        <f t="shared" ref="AP2884:AP3309" si="187">IF(AVERAGE(H2879:H2885)&lt;$AT$13,1,0)</f>
        <v>1</v>
      </c>
      <c r="AQ2884" s="25">
        <f t="shared" ref="AQ2884:AQ3309" si="188">IF(AVERAGE(G2879:G2885)&gt;$AT$15,1,0)</f>
        <v>1</v>
      </c>
      <c r="AR2884" s="26">
        <f t="shared" ref="AR2884:AR3309" si="189">IF(AVERAGE(G2879:G2885)&lt;$AT$17,1,0)</f>
        <v>0</v>
      </c>
      <c r="AY2884">
        <v>322.5</v>
      </c>
      <c r="AZ2884">
        <v>350.75</v>
      </c>
      <c r="BA2884">
        <f t="shared" si="107"/>
        <v>3507.5</v>
      </c>
    </row>
    <row r="2885" spans="1:53" x14ac:dyDescent="0.2">
      <c r="A2885" s="96">
        <v>42256</v>
      </c>
      <c r="B2885" s="101">
        <v>25.824999999999999</v>
      </c>
      <c r="C2885" s="102">
        <v>24.225000000000001</v>
      </c>
      <c r="D2885" s="31">
        <f t="shared" si="14"/>
        <v>90.278922943589535</v>
      </c>
      <c r="E2885" s="31">
        <f t="shared" si="15"/>
        <v>274.25388416465006</v>
      </c>
      <c r="F2885" s="16">
        <f t="shared" si="0"/>
        <v>364.53280710823958</v>
      </c>
      <c r="G2885" s="16">
        <f t="shared" si="1"/>
        <v>24.62125041667883</v>
      </c>
      <c r="H2885" s="17">
        <f t="shared" si="2"/>
        <v>-6.6047471620226839E-2</v>
      </c>
      <c r="I2885" s="16">
        <v>26.23</v>
      </c>
      <c r="J2885" s="32">
        <f t="shared" si="16"/>
        <v>1.0329855163925687</v>
      </c>
      <c r="K2885" s="72">
        <f t="shared" ca="1" si="171"/>
        <v>109.73982579550265</v>
      </c>
      <c r="L2885" s="16">
        <v>109.400002</v>
      </c>
      <c r="M2885" s="21">
        <f t="shared" ca="1" si="181"/>
        <v>3.1062503591421605E-3</v>
      </c>
      <c r="N2885" s="72"/>
      <c r="O2885" s="56"/>
      <c r="P2885" s="21"/>
      <c r="Q2885" s="33">
        <f t="shared" si="17"/>
        <v>0.96701448360743136</v>
      </c>
      <c r="R2885" s="5">
        <f t="shared" ca="1" si="109"/>
        <v>24.516006080332922</v>
      </c>
      <c r="S2885" s="16">
        <v>24.09</v>
      </c>
      <c r="T2885" s="75">
        <f t="shared" ca="1" si="182"/>
        <v>1.7683938577539301E-2</v>
      </c>
      <c r="U2885" s="5">
        <f t="shared" ca="1" si="122"/>
        <v>46.674535769834222</v>
      </c>
      <c r="V2885" s="76">
        <v>47.080002</v>
      </c>
      <c r="W2885" s="36">
        <f t="shared" ca="1" si="183"/>
        <v>-8.6122814983265825E-3</v>
      </c>
      <c r="X2885" s="32">
        <f t="shared" si="18"/>
        <v>1.0659710327851373</v>
      </c>
      <c r="Y2885" s="72">
        <f t="shared" ca="1" si="124"/>
        <v>1732.2375917209631</v>
      </c>
      <c r="Z2885" s="90">
        <v>1681.9999620000001</v>
      </c>
      <c r="AA2885" s="89">
        <f t="shared" ca="1" si="184"/>
        <v>2.9867794801390735E-2</v>
      </c>
      <c r="AB2885" s="72"/>
      <c r="AC2885" s="90"/>
      <c r="AD2885" s="36"/>
      <c r="AE2885">
        <f t="shared" si="185"/>
        <v>5</v>
      </c>
      <c r="AH2885" s="25" t="str">
        <f t="shared" ca="1" si="7"/>
        <v>-</v>
      </c>
      <c r="AI2885" s="15">
        <f t="shared" ca="1" si="8"/>
        <v>20.931379764558635</v>
      </c>
      <c r="AJ2885" s="15">
        <f t="shared" ca="1" si="9"/>
        <v>17.834268107802661</v>
      </c>
      <c r="AK2885" s="17">
        <f t="shared" ca="1" si="10"/>
        <v>-8.5025511454800015E-2</v>
      </c>
      <c r="AL2885" s="17">
        <f t="shared" ca="1" si="11"/>
        <v>-7.4749538560235002E-2</v>
      </c>
      <c r="AM2885" s="26">
        <f t="shared" ca="1" si="12"/>
        <v>1</v>
      </c>
      <c r="AN2885" s="26">
        <f t="shared" ca="1" si="13"/>
        <v>0</v>
      </c>
      <c r="AO2885" s="25">
        <f t="shared" si="186"/>
        <v>0</v>
      </c>
      <c r="AP2885" s="26">
        <f t="shared" si="187"/>
        <v>1</v>
      </c>
      <c r="AQ2885" s="25">
        <f t="shared" si="188"/>
        <v>1</v>
      </c>
      <c r="AR2885" s="26">
        <f t="shared" si="189"/>
        <v>0</v>
      </c>
      <c r="AY2885">
        <v>336.39999499999999</v>
      </c>
      <c r="AZ2885">
        <v>366.75</v>
      </c>
      <c r="BA2885">
        <f t="shared" si="107"/>
        <v>3667.5</v>
      </c>
    </row>
    <row r="2886" spans="1:53" x14ac:dyDescent="0.2">
      <c r="A2886" s="96">
        <v>42257</v>
      </c>
      <c r="B2886" s="101">
        <v>24.7</v>
      </c>
      <c r="C2886" s="102">
        <v>23.375</v>
      </c>
      <c r="D2886" s="31">
        <f t="shared" si="14"/>
        <v>72.223138354871622</v>
      </c>
      <c r="E2886" s="31">
        <f t="shared" si="15"/>
        <v>293.50220767357223</v>
      </c>
      <c r="F2886" s="16">
        <f t="shared" si="0"/>
        <v>365.72534602844382</v>
      </c>
      <c r="G2886" s="16">
        <f t="shared" si="1"/>
        <v>23.636659902326713</v>
      </c>
      <c r="H2886" s="17">
        <f t="shared" si="2"/>
        <v>-5.6684491978609586E-2</v>
      </c>
      <c r="I2886" s="16">
        <v>24.370000999999998</v>
      </c>
      <c r="J2886" s="32">
        <f t="shared" si="16"/>
        <v>0.96315113482793735</v>
      </c>
      <c r="K2886" s="72">
        <f t="shared" ca="1" si="171"/>
        <v>105.69172873509044</v>
      </c>
      <c r="L2886" s="16">
        <v>106.720001</v>
      </c>
      <c r="M2886" s="21">
        <f t="shared" ca="1" si="181"/>
        <v>-9.6352347758088975E-3</v>
      </c>
      <c r="N2886" s="72"/>
      <c r="O2886" s="56"/>
      <c r="P2886" s="21"/>
      <c r="Q2886" s="33">
        <f t="shared" si="17"/>
        <v>1.0368488651720627</v>
      </c>
      <c r="R2886" s="5">
        <f t="shared" ca="1" si="109"/>
        <v>25.418334144460605</v>
      </c>
      <c r="S2886" s="16">
        <v>24.68</v>
      </c>
      <c r="T2886" s="75">
        <f t="shared" ca="1" si="182"/>
        <v>2.9916294346053699E-2</v>
      </c>
      <c r="U2886" s="5">
        <f t="shared" ca="1" si="122"/>
        <v>48.392782640780389</v>
      </c>
      <c r="V2886" s="76">
        <v>48.279998999999997</v>
      </c>
      <c r="W2886" s="36">
        <f t="shared" ca="1" si="183"/>
        <v>2.3360323760651404E-3</v>
      </c>
      <c r="X2886" s="32">
        <f t="shared" si="18"/>
        <v>0.92630226965587481</v>
      </c>
      <c r="Y2886" s="72">
        <f t="shared" ca="1" si="124"/>
        <v>1604.4700106509852</v>
      </c>
      <c r="Z2886" s="90">
        <v>1597.7499640000001</v>
      </c>
      <c r="AA2886" s="89">
        <f t="shared" ca="1" si="184"/>
        <v>4.2059438600526031E-3</v>
      </c>
      <c r="AB2886" s="72"/>
      <c r="AC2886" s="90"/>
      <c r="AD2886" s="36"/>
      <c r="AE2886">
        <f t="shared" si="185"/>
        <v>4</v>
      </c>
      <c r="AH2886" s="25" t="str">
        <f t="shared" ca="1" si="7"/>
        <v>-</v>
      </c>
      <c r="AI2886" s="15">
        <f t="shared" ca="1" si="8"/>
        <v>21.33508682956311</v>
      </c>
      <c r="AJ2886" s="15">
        <f t="shared" ca="1" si="9"/>
        <v>18.040286052057994</v>
      </c>
      <c r="AK2886" s="17">
        <f t="shared" ca="1" si="10"/>
        <v>-6.9303517297636993E-2</v>
      </c>
      <c r="AL2886" s="17">
        <f t="shared" ca="1" si="11"/>
        <v>-8.1999073839375866E-2</v>
      </c>
      <c r="AM2886" s="26">
        <f t="shared" ca="1" si="12"/>
        <v>1</v>
      </c>
      <c r="AN2886" s="26">
        <f t="shared" ca="1" si="13"/>
        <v>1</v>
      </c>
      <c r="AO2886" s="25">
        <f t="shared" si="186"/>
        <v>0</v>
      </c>
      <c r="AP2886" s="26">
        <f t="shared" si="187"/>
        <v>1</v>
      </c>
      <c r="AQ2886" s="25">
        <f t="shared" si="188"/>
        <v>1</v>
      </c>
      <c r="AR2886" s="26">
        <f t="shared" si="189"/>
        <v>0</v>
      </c>
      <c r="AY2886">
        <v>319.54999999999995</v>
      </c>
      <c r="AZ2886">
        <v>347.5</v>
      </c>
      <c r="BA2886">
        <f t="shared" si="107"/>
        <v>3475</v>
      </c>
    </row>
    <row r="2887" spans="1:53" x14ac:dyDescent="0.2">
      <c r="A2887" s="96">
        <v>42258</v>
      </c>
      <c r="B2887" s="101">
        <v>23.8</v>
      </c>
      <c r="C2887" s="102">
        <v>22.925000000000001</v>
      </c>
      <c r="D2887" s="31">
        <f t="shared" si="14"/>
        <v>54.167353766153717</v>
      </c>
      <c r="E2887" s="31">
        <f t="shared" si="15"/>
        <v>312.58147523897679</v>
      </c>
      <c r="F2887" s="31">
        <f t="shared" si="0"/>
        <v>366.74882900513052</v>
      </c>
      <c r="G2887" s="31">
        <f t="shared" si="1"/>
        <v>23.054234044656546</v>
      </c>
      <c r="H2887" s="55">
        <f t="shared" si="2"/>
        <v>-3.8167938931297662E-2</v>
      </c>
      <c r="I2887" s="31">
        <v>23.200001</v>
      </c>
      <c r="J2887" s="67">
        <f t="shared" si="16"/>
        <v>0.97808875922921257</v>
      </c>
      <c r="K2887" s="72">
        <f t="shared" ca="1" si="171"/>
        <v>103.37167739132759</v>
      </c>
      <c r="L2887" s="31">
        <v>104.160004</v>
      </c>
      <c r="M2887" s="21">
        <f t="shared" ca="1" si="181"/>
        <v>-7.5684195314778052E-3</v>
      </c>
      <c r="N2887" s="72"/>
      <c r="O2887" s="56"/>
      <c r="P2887" s="21"/>
      <c r="Q2887" s="69">
        <f t="shared" si="17"/>
        <v>1.0219112407707873</v>
      </c>
      <c r="R2887" s="5">
        <f t="shared" ca="1" si="109"/>
        <v>25.974199287832725</v>
      </c>
      <c r="S2887" s="31">
        <v>25.27</v>
      </c>
      <c r="T2887" s="89">
        <f t="shared" ca="1" si="182"/>
        <v>2.7867007828758436E-2</v>
      </c>
      <c r="U2887" s="5">
        <f t="shared" ca="1" si="122"/>
        <v>49.451435503505486</v>
      </c>
      <c r="V2887" s="98">
        <v>49.380001</v>
      </c>
      <c r="W2887" s="87">
        <f t="shared" ca="1" si="183"/>
        <v>1.4466282312445922E-3</v>
      </c>
      <c r="X2887" s="67">
        <f t="shared" si="18"/>
        <v>0.95617751845842514</v>
      </c>
      <c r="Y2887" s="72">
        <f t="shared" ca="1" si="124"/>
        <v>1534.0571854752718</v>
      </c>
      <c r="Z2887" s="90">
        <v>1519.4999660000001</v>
      </c>
      <c r="AA2887" s="89">
        <f t="shared" ca="1" si="184"/>
        <v>9.5802696946369805E-3</v>
      </c>
      <c r="AB2887" s="72"/>
      <c r="AC2887" s="90"/>
      <c r="AD2887" s="87"/>
      <c r="AE2887" s="1">
        <f t="shared" si="185"/>
        <v>3</v>
      </c>
      <c r="AH2887" s="25" t="str">
        <f t="shared" ca="1" si="7"/>
        <v>-</v>
      </c>
      <c r="AI2887" s="15">
        <f t="shared" ca="1" si="8"/>
        <v>21.717487079157834</v>
      </c>
      <c r="AJ2887" s="15">
        <f t="shared" ca="1" si="9"/>
        <v>18.235398401034324</v>
      </c>
      <c r="AK2887" s="17">
        <f t="shared" ca="1" si="10"/>
        <v>-6.1005154588978927E-2</v>
      </c>
      <c r="AL2887" s="17">
        <f t="shared" ca="1" si="11"/>
        <v>-8.6681660374802488E-2</v>
      </c>
      <c r="AM2887" s="26">
        <f t="shared" ca="1" si="12"/>
        <v>1</v>
      </c>
      <c r="AN2887" s="26">
        <f t="shared" ca="1" si="13"/>
        <v>1</v>
      </c>
      <c r="AO2887" s="25">
        <f t="shared" si="186"/>
        <v>0</v>
      </c>
      <c r="AP2887" s="26">
        <f t="shared" si="187"/>
        <v>1</v>
      </c>
      <c r="AQ2887" s="25">
        <f t="shared" si="188"/>
        <v>1</v>
      </c>
      <c r="AR2887" s="26">
        <f t="shared" si="189"/>
        <v>0</v>
      </c>
      <c r="AY2887">
        <v>303.89999499999999</v>
      </c>
      <c r="AZ2887">
        <v>331.5</v>
      </c>
      <c r="BA2887">
        <f t="shared" si="107"/>
        <v>3315</v>
      </c>
    </row>
    <row r="2888" spans="1:53" x14ac:dyDescent="0.2">
      <c r="A2888" s="96">
        <v>42261</v>
      </c>
      <c r="B2888" s="101">
        <v>23.725000000000001</v>
      </c>
      <c r="C2888" s="102">
        <v>22.875</v>
      </c>
      <c r="D2888" s="31">
        <f t="shared" si="14"/>
        <v>36.111569177435811</v>
      </c>
      <c r="E2888" s="31">
        <f t="shared" si="15"/>
        <v>331.32641191123355</v>
      </c>
      <c r="F2888" s="31">
        <f t="shared" si="0"/>
        <v>367.43798108866935</v>
      </c>
      <c r="G2888" s="31">
        <f t="shared" si="1"/>
        <v>22.958537454973698</v>
      </c>
      <c r="H2888" s="55">
        <f t="shared" si="2"/>
        <v>-3.7158469945355321E-2</v>
      </c>
      <c r="I2888" s="31">
        <v>24.25</v>
      </c>
      <c r="J2888" s="67">
        <f t="shared" si="16"/>
        <v>0.99772035128212289</v>
      </c>
      <c r="K2888" s="72">
        <f t="shared" ca="1" si="171"/>
        <v>103.13182163036754</v>
      </c>
      <c r="L2888" s="31">
        <v>104.199997</v>
      </c>
      <c r="M2888" s="21">
        <f t="shared" ca="1" si="181"/>
        <v>-1.0251203458599489E-2</v>
      </c>
      <c r="N2888" s="72"/>
      <c r="O2888" s="56"/>
      <c r="P2888" s="21"/>
      <c r="Q2888" s="69">
        <f t="shared" si="17"/>
        <v>1.0022796487178771</v>
      </c>
      <c r="R2888" s="5">
        <f t="shared" ca="1" si="109"/>
        <v>26.032326820260206</v>
      </c>
      <c r="S2888" s="31">
        <v>25.25</v>
      </c>
      <c r="T2888" s="89">
        <f t="shared" ca="1" si="182"/>
        <v>3.0983240406344786E-2</v>
      </c>
      <c r="U2888" s="5">
        <f t="shared" ca="1" si="122"/>
        <v>49.562470554299594</v>
      </c>
      <c r="V2888" s="98">
        <v>49.27</v>
      </c>
      <c r="W2888" s="87">
        <f t="shared" ca="1" si="183"/>
        <v>5.9360778221958779E-3</v>
      </c>
      <c r="X2888" s="67">
        <f t="shared" si="18"/>
        <v>0.99544070256424588</v>
      </c>
      <c r="Y2888" s="72">
        <f t="shared" ca="1" si="124"/>
        <v>1526.9624616899946</v>
      </c>
      <c r="Z2888" s="90">
        <v>1519.9999660000001</v>
      </c>
      <c r="AA2888" s="89">
        <f t="shared" ca="1" si="184"/>
        <v>4.5805893721937831E-3</v>
      </c>
      <c r="AB2888" s="72"/>
      <c r="AC2888" s="90"/>
      <c r="AD2888" s="87"/>
      <c r="AE2888" s="1">
        <f t="shared" si="185"/>
        <v>2</v>
      </c>
      <c r="AH2888" s="25" t="str">
        <f t="shared" ca="1" si="7"/>
        <v>-</v>
      </c>
      <c r="AI2888" s="15">
        <f t="shared" ca="1" si="8"/>
        <v>22.101988359246466</v>
      </c>
      <c r="AJ2888" s="15">
        <f t="shared" ca="1" si="9"/>
        <v>18.448835928485646</v>
      </c>
      <c r="AK2888" s="17">
        <f t="shared" ca="1" si="10"/>
        <v>-5.4981828026642865E-2</v>
      </c>
      <c r="AL2888" s="17">
        <f t="shared" ca="1" si="11"/>
        <v>-8.9004064746387196E-2</v>
      </c>
      <c r="AM2888" s="26">
        <f t="shared" ca="1" si="12"/>
        <v>1</v>
      </c>
      <c r="AN2888" s="26">
        <f t="shared" ca="1" si="13"/>
        <v>1</v>
      </c>
      <c r="AO2888" s="25">
        <f t="shared" si="186"/>
        <v>0</v>
      </c>
      <c r="AP2888" s="26">
        <f t="shared" si="187"/>
        <v>1</v>
      </c>
      <c r="AQ2888" s="25">
        <f t="shared" si="188"/>
        <v>1</v>
      </c>
      <c r="AR2888" s="26">
        <f t="shared" si="189"/>
        <v>0</v>
      </c>
      <c r="AY2888">
        <v>303.99999500000001</v>
      </c>
      <c r="AZ2888">
        <v>332.25</v>
      </c>
      <c r="BA2888">
        <f t="shared" si="107"/>
        <v>3322.5</v>
      </c>
    </row>
    <row r="2889" spans="1:53" x14ac:dyDescent="0.2">
      <c r="A2889" s="96">
        <v>42262</v>
      </c>
      <c r="B2889" s="101">
        <v>22.574999999999999</v>
      </c>
      <c r="C2889" s="102">
        <v>20.425000000000001</v>
      </c>
      <c r="D2889" s="31">
        <f t="shared" si="14"/>
        <v>18.055784588717906</v>
      </c>
      <c r="E2889" s="31">
        <f t="shared" si="15"/>
        <v>350.05312182893113</v>
      </c>
      <c r="F2889" s="16">
        <f t="shared" si="0"/>
        <v>368.10890641764905</v>
      </c>
      <c r="G2889" s="16">
        <f t="shared" si="1"/>
        <v>20.530457749565283</v>
      </c>
      <c r="H2889" s="17">
        <f t="shared" si="2"/>
        <v>-0.10526315789473673</v>
      </c>
      <c r="I2889" s="31">
        <v>22.540001</v>
      </c>
      <c r="J2889" s="67">
        <f t="shared" si="16"/>
        <v>0.89587350623016893</v>
      </c>
      <c r="K2889" s="72">
        <f t="shared" ca="1" si="171"/>
        <v>92.389299967709363</v>
      </c>
      <c r="L2889" s="31">
        <v>94</v>
      </c>
      <c r="M2889" s="21">
        <f t="shared" ca="1" si="181"/>
        <v>-1.7135106726496142E-2</v>
      </c>
      <c r="N2889" s="72"/>
      <c r="O2889" s="56"/>
      <c r="P2889" s="21"/>
      <c r="Q2889" s="69">
        <f t="shared" si="17"/>
        <v>1.1041264937698312</v>
      </c>
      <c r="R2889" s="5">
        <f t="shared" ca="1" si="109"/>
        <v>28.741784341908168</v>
      </c>
      <c r="S2889" s="31">
        <v>27.75</v>
      </c>
      <c r="T2889" s="89">
        <f t="shared" ca="1" si="182"/>
        <v>3.573997628497904E-2</v>
      </c>
      <c r="U2889" s="5">
        <f t="shared" ca="1" si="122"/>
        <v>54.721363361963142</v>
      </c>
      <c r="V2889" s="98">
        <v>54.27</v>
      </c>
      <c r="W2889" s="36">
        <f t="shared" ca="1" si="183"/>
        <v>8.3169957981046472E-3</v>
      </c>
      <c r="X2889" s="67">
        <f t="shared" si="18"/>
        <v>0.79174701246033785</v>
      </c>
      <c r="Y2889" s="72">
        <f t="shared" ca="1" si="124"/>
        <v>1208.8884012161689</v>
      </c>
      <c r="Z2889" s="90">
        <v>1223.499973</v>
      </c>
      <c r="AA2889" s="89">
        <f t="shared" ca="1" si="184"/>
        <v>-1.1942437356989705E-2</v>
      </c>
      <c r="AB2889" s="72"/>
      <c r="AC2889" s="90"/>
      <c r="AD2889" s="36"/>
      <c r="AE2889">
        <f t="shared" si="185"/>
        <v>1</v>
      </c>
      <c r="AH2889" s="25">
        <f t="shared" ca="1" si="7"/>
        <v>1</v>
      </c>
      <c r="AI2889" s="15">
        <f t="shared" ca="1" si="8"/>
        <v>22.365853681949616</v>
      </c>
      <c r="AJ2889" s="15">
        <f t="shared" ca="1" si="9"/>
        <v>18.602505190314869</v>
      </c>
      <c r="AK2889" s="17">
        <f t="shared" ca="1" si="10"/>
        <v>-5.797670610447566E-2</v>
      </c>
      <c r="AL2889" s="17">
        <f t="shared" ca="1" si="11"/>
        <v>-9.1304488624875363E-2</v>
      </c>
      <c r="AM2889" s="26">
        <f t="shared" ca="1" si="12"/>
        <v>1</v>
      </c>
      <c r="AN2889" s="26">
        <f t="shared" ca="1" si="13"/>
        <v>1</v>
      </c>
      <c r="AO2889" s="25">
        <f t="shared" si="186"/>
        <v>0</v>
      </c>
      <c r="AP2889" s="26">
        <f t="shared" si="187"/>
        <v>0</v>
      </c>
      <c r="AQ2889" s="25">
        <f t="shared" si="188"/>
        <v>1</v>
      </c>
      <c r="AR2889" s="26">
        <f t="shared" si="189"/>
        <v>0</v>
      </c>
      <c r="AY2889">
        <v>244.59998999999999</v>
      </c>
      <c r="AZ2889">
        <v>266.5</v>
      </c>
      <c r="BA2889">
        <f t="shared" si="107"/>
        <v>2665</v>
      </c>
    </row>
    <row r="2890" spans="1:53" x14ac:dyDescent="0.2">
      <c r="A2890" s="97">
        <v>42263</v>
      </c>
      <c r="B2890" s="101">
        <v>18.975000000000001</v>
      </c>
      <c r="C2890" s="102">
        <v>19.25</v>
      </c>
      <c r="D2890" s="31">
        <f t="shared" si="14"/>
        <v>370.00951532172462</v>
      </c>
      <c r="E2890" s="31">
        <f t="shared" si="15"/>
        <v>0</v>
      </c>
      <c r="F2890" s="16">
        <f t="shared" si="0"/>
        <v>370.00951532172462</v>
      </c>
      <c r="G2890" s="16">
        <f t="shared" si="1"/>
        <v>18.975000000000001</v>
      </c>
      <c r="H2890" s="17">
        <f t="shared" si="2"/>
        <v>1.4285714285714235E-2</v>
      </c>
      <c r="I2890" s="31">
        <v>21.35</v>
      </c>
      <c r="J2890" s="67">
        <f t="shared" si="16"/>
        <v>0.92900856793145659</v>
      </c>
      <c r="K2890" s="72">
        <f t="shared" ca="1" si="171"/>
        <v>85.826952119678623</v>
      </c>
      <c r="L2890" s="31">
        <v>88.360000999999997</v>
      </c>
      <c r="M2890" s="21">
        <f t="shared" ca="1" si="181"/>
        <v>-2.8667370435196963E-2</v>
      </c>
      <c r="N2890" s="72"/>
      <c r="O2890" s="56"/>
      <c r="P2890" s="21"/>
      <c r="Q2890" s="69">
        <f t="shared" si="17"/>
        <v>1.0709914320685434</v>
      </c>
      <c r="R2890" s="5">
        <f t="shared" ca="1" si="109"/>
        <v>30.780922426379732</v>
      </c>
      <c r="S2890" s="31">
        <v>29.379999000000002</v>
      </c>
      <c r="T2890" s="89">
        <f t="shared" ca="1" si="182"/>
        <v>4.768289564542634E-2</v>
      </c>
      <c r="U2890" s="5">
        <f t="shared" ca="1" si="122"/>
        <v>58.604104906155619</v>
      </c>
      <c r="V2890" s="98">
        <v>57.52</v>
      </c>
      <c r="W2890" s="36">
        <f t="shared" ref="W2890:W2933" ca="1" si="190">IF(AND(NOT(ISBLANK(V2890)),ROW($A2888)-1&lt;=$AY$25+$AY$26),IF($AY$46,ABS((U2890-V2890)/V2890),(U2890-V2890)/V2890),"")</f>
        <v>1.8847442735667876E-2</v>
      </c>
      <c r="X2890" s="67">
        <f t="shared" si="18"/>
        <v>0.85801713586291317</v>
      </c>
      <c r="Y2890" s="72">
        <f t="shared" ca="1" si="124"/>
        <v>1037.1786991201561</v>
      </c>
      <c r="Z2890" s="90">
        <v>1074.4999760000001</v>
      </c>
      <c r="AA2890" s="89">
        <f t="shared" ref="AA2890:AA2933" ca="1" si="191">IF(AND(NOT(ISBLANK(Z2890)),ROW($A2888)-1&lt;=$AY$32+$AY$33),IF($AY$46,ABS((Y2890-Z2890)/Z2890),(Y2890-Z2890)/Z2890),"")</f>
        <v>-3.4733622813821204E-2</v>
      </c>
      <c r="AB2890" s="72"/>
      <c r="AC2890" s="90"/>
      <c r="AD2890" s="36"/>
      <c r="AE2890">
        <v>25</v>
      </c>
      <c r="AH2890" s="25">
        <f t="shared" ca="1" si="7"/>
        <v>1</v>
      </c>
      <c r="AI2890" s="15">
        <f t="shared" ca="1" si="8"/>
        <v>22.56004958818113</v>
      </c>
      <c r="AJ2890" s="15">
        <f t="shared" ca="1" si="9"/>
        <v>18.72196827562286</v>
      </c>
      <c r="AK2890" s="17">
        <f t="shared" ca="1" si="10"/>
        <v>-4.8172636014085314E-2</v>
      </c>
      <c r="AL2890" s="17">
        <f t="shared" ca="1" si="11"/>
        <v>-8.3119964815351555E-2</v>
      </c>
      <c r="AM2890" s="26">
        <f t="shared" ca="1" si="12"/>
        <v>1</v>
      </c>
      <c r="AN2890" s="26">
        <f t="shared" ca="1" si="13"/>
        <v>1</v>
      </c>
      <c r="AO2890" s="25">
        <f t="shared" si="186"/>
        <v>0</v>
      </c>
      <c r="AP2890" s="26">
        <f t="shared" si="187"/>
        <v>0</v>
      </c>
      <c r="AQ2890" s="25">
        <f t="shared" si="188"/>
        <v>1</v>
      </c>
      <c r="AR2890" s="26">
        <f t="shared" si="189"/>
        <v>0</v>
      </c>
      <c r="AY2890">
        <v>214.89999999999998</v>
      </c>
      <c r="AZ2890">
        <v>234.50000000000003</v>
      </c>
      <c r="BA2890">
        <f t="shared" si="107"/>
        <v>2345.0000000000005</v>
      </c>
    </row>
    <row r="2891" spans="1:53" x14ac:dyDescent="0.2">
      <c r="A2891" s="96">
        <v>42264</v>
      </c>
      <c r="B2891" s="101">
        <v>20.425000000000001</v>
      </c>
      <c r="C2891" s="102">
        <v>20.074999999999999</v>
      </c>
      <c r="D2891" s="31">
        <f t="shared" si="14"/>
        <v>355.20913470885563</v>
      </c>
      <c r="E2891" s="31">
        <f t="shared" si="15"/>
        <v>14.588946604113714</v>
      </c>
      <c r="F2891" s="16">
        <f t="shared" si="0"/>
        <v>369.79808131296932</v>
      </c>
      <c r="G2891" s="16">
        <f t="shared" si="1"/>
        <v>20.411192109777016</v>
      </c>
      <c r="H2891" s="17">
        <f t="shared" si="2"/>
        <v>-1.7434620174346271E-2</v>
      </c>
      <c r="I2891" s="1">
        <v>21.14</v>
      </c>
      <c r="J2891" s="67">
        <f t="shared" si="16"/>
        <v>1.0750739695087521</v>
      </c>
      <c r="K2891" s="72">
        <f t="shared" ca="1" si="171"/>
        <v>92.266560429997128</v>
      </c>
      <c r="L2891" s="31">
        <v>87.879997000000003</v>
      </c>
      <c r="M2891" s="21">
        <f t="shared" ca="1" si="181"/>
        <v>4.9915379833218754E-2</v>
      </c>
      <c r="N2891" s="72"/>
      <c r="O2891" s="56"/>
      <c r="P2891" s="21"/>
      <c r="Q2891" s="69">
        <f t="shared" si="17"/>
        <v>0.92492603049124789</v>
      </c>
      <c r="R2891" s="5">
        <f t="shared" ca="1" si="109"/>
        <v>28.468890368751989</v>
      </c>
      <c r="S2891" s="31">
        <v>29.440000999999999</v>
      </c>
      <c r="T2891" s="89">
        <f t="shared" ca="1" si="182"/>
        <v>-3.2986093690961824E-2</v>
      </c>
      <c r="U2891" s="5">
        <f t="shared" ca="1" si="122"/>
        <v>54.202606408094155</v>
      </c>
      <c r="V2891" s="90">
        <v>57.5</v>
      </c>
      <c r="W2891" s="36">
        <f t="shared" ca="1" si="190"/>
        <v>-5.7345975511405994E-2</v>
      </c>
      <c r="X2891" s="67">
        <f t="shared" si="18"/>
        <v>1.1501479390175042</v>
      </c>
      <c r="Y2891" s="72">
        <f t="shared" ca="1" si="124"/>
        <v>1192.8304341145697</v>
      </c>
      <c r="Z2891" s="90">
        <v>1056.2499760000001</v>
      </c>
      <c r="AA2891" s="89">
        <f t="shared" ca="1" si="191"/>
        <v>0.12930694553177402</v>
      </c>
      <c r="AB2891" s="72"/>
      <c r="AC2891" s="90"/>
      <c r="AD2891" s="36"/>
      <c r="AE2891">
        <f t="shared" ref="AE2891:AE2914" si="192">AE2890-1</f>
        <v>24</v>
      </c>
      <c r="AH2891" s="25">
        <f t="shared" ca="1" si="7"/>
        <v>1</v>
      </c>
      <c r="AI2891" s="15">
        <f t="shared" ca="1" si="8"/>
        <v>22.811689615419944</v>
      </c>
      <c r="AJ2891" s="15">
        <f t="shared" ca="1" si="9"/>
        <v>18.874825231990666</v>
      </c>
      <c r="AK2891" s="17">
        <f t="shared" ca="1" si="10"/>
        <v>-4.0070494106438558E-2</v>
      </c>
      <c r="AL2891" s="17">
        <f t="shared" ca="1" si="11"/>
        <v>-7.6362406354025983E-2</v>
      </c>
      <c r="AM2891" s="26">
        <f t="shared" ca="1" si="12"/>
        <v>1</v>
      </c>
      <c r="AN2891" s="26">
        <f t="shared" ca="1" si="13"/>
        <v>1</v>
      </c>
      <c r="AO2891" s="25">
        <f t="shared" si="186"/>
        <v>0</v>
      </c>
      <c r="AP2891" s="26">
        <f t="shared" si="187"/>
        <v>0</v>
      </c>
      <c r="AQ2891" s="25">
        <f t="shared" si="188"/>
        <v>1</v>
      </c>
      <c r="AR2891" s="26">
        <f t="shared" si="189"/>
        <v>0</v>
      </c>
      <c r="AY2891">
        <v>211.25</v>
      </c>
      <c r="AZ2891">
        <v>231.99999999999997</v>
      </c>
      <c r="BA2891">
        <f t="shared" si="107"/>
        <v>2319.9999999999995</v>
      </c>
    </row>
    <row r="2892" spans="1:53" x14ac:dyDescent="0.2">
      <c r="A2892" s="96">
        <v>42265</v>
      </c>
      <c r="B2892" s="101">
        <v>21.524999999999999</v>
      </c>
      <c r="C2892" s="102">
        <v>20.975000000000001</v>
      </c>
      <c r="D2892" s="31">
        <f t="shared" si="14"/>
        <v>340.40875409598664</v>
      </c>
      <c r="E2892" s="31">
        <f t="shared" si="15"/>
        <v>29.647366231403829</v>
      </c>
      <c r="F2892" s="16">
        <f t="shared" si="0"/>
        <v>370.05612032739049</v>
      </c>
      <c r="G2892" s="16">
        <f t="shared" si="1"/>
        <v>21.480936274171476</v>
      </c>
      <c r="H2892" s="17">
        <f t="shared" si="2"/>
        <v>-2.6221692491060544E-2</v>
      </c>
      <c r="I2892" s="31">
        <v>22.280000999999999</v>
      </c>
      <c r="J2892" s="67">
        <f t="shared" si="16"/>
        <v>1.0531440399132748</v>
      </c>
      <c r="K2892" s="72">
        <f t="shared" ca="1" si="171"/>
        <v>97.166016774844948</v>
      </c>
      <c r="L2892" s="31">
        <v>98.720000999999996</v>
      </c>
      <c r="M2892" s="21">
        <f t="shared" ca="1" si="181"/>
        <v>-1.5741331132634897E-2</v>
      </c>
      <c r="N2892" s="72"/>
      <c r="O2892" s="56"/>
      <c r="P2892" s="21"/>
      <c r="Q2892" s="69">
        <f t="shared" si="17"/>
        <v>0.94685596008672523</v>
      </c>
      <c r="R2892" s="5">
        <f t="shared" ca="1" si="109"/>
        <v>26.954815573762279</v>
      </c>
      <c r="S2892" s="31">
        <v>25.889999</v>
      </c>
      <c r="T2892" s="89">
        <f t="shared" ca="1" si="182"/>
        <v>4.1128490339543043E-2</v>
      </c>
      <c r="U2892" s="5">
        <f t="shared" ca="1" si="122"/>
        <v>51.320303896743667</v>
      </c>
      <c r="V2892" s="90">
        <v>50.779998999999997</v>
      </c>
      <c r="W2892" s="36">
        <f t="shared" ca="1" si="190"/>
        <v>1.0640112394324198E-2</v>
      </c>
      <c r="X2892" s="67">
        <f t="shared" si="18"/>
        <v>1.1062880798265495</v>
      </c>
      <c r="Y2892" s="72">
        <f t="shared" ca="1" si="124"/>
        <v>1319.5272425816124</v>
      </c>
      <c r="Z2892" s="90">
        <v>1322.7499700000001</v>
      </c>
      <c r="AA2892" s="89">
        <f t="shared" ca="1" si="191"/>
        <v>-2.4363844199426811E-3</v>
      </c>
      <c r="AB2892" s="72"/>
      <c r="AC2892" s="90"/>
      <c r="AD2892" s="36"/>
      <c r="AE2892">
        <f t="shared" si="192"/>
        <v>23</v>
      </c>
      <c r="AH2892" s="25">
        <f t="shared" ca="1" si="7"/>
        <v>1</v>
      </c>
      <c r="AI2892" s="15">
        <f t="shared" ca="1" si="8"/>
        <v>23.085781818951919</v>
      </c>
      <c r="AJ2892" s="15">
        <f t="shared" ca="1" si="9"/>
        <v>19.05301879965338</v>
      </c>
      <c r="AK2892" s="17">
        <f t="shared" ca="1" si="10"/>
        <v>-3.4993360858513713E-2</v>
      </c>
      <c r="AL2892" s="17">
        <f t="shared" ca="1" si="11"/>
        <v>-7.1452950144030428E-2</v>
      </c>
      <c r="AM2892" s="26">
        <f t="shared" ca="1" si="12"/>
        <v>1</v>
      </c>
      <c r="AN2892" s="26">
        <f t="shared" ca="1" si="13"/>
        <v>1</v>
      </c>
      <c r="AO2892" s="25">
        <f t="shared" si="186"/>
        <v>0</v>
      </c>
      <c r="AP2892" s="26">
        <f t="shared" si="187"/>
        <v>0</v>
      </c>
      <c r="AQ2892" s="25">
        <f t="shared" si="188"/>
        <v>1</v>
      </c>
      <c r="AR2892" s="26">
        <f t="shared" si="189"/>
        <v>0</v>
      </c>
      <c r="AY2892">
        <v>264.54999999999995</v>
      </c>
      <c r="AZ2892">
        <v>289.25</v>
      </c>
      <c r="BA2892">
        <f t="shared" si="107"/>
        <v>2892.5</v>
      </c>
    </row>
    <row r="2893" spans="1:53" x14ac:dyDescent="0.2">
      <c r="A2893" s="96">
        <v>42268</v>
      </c>
      <c r="B2893" s="99">
        <v>19.675000000000001</v>
      </c>
      <c r="C2893" s="100">
        <v>19.824999999999999</v>
      </c>
      <c r="D2893" s="31">
        <f t="shared" si="14"/>
        <v>325.60837348311765</v>
      </c>
      <c r="E2893" s="31">
        <f t="shared" si="15"/>
        <v>44.835837873454118</v>
      </c>
      <c r="F2893" s="16">
        <f t="shared" si="0"/>
        <v>370.44421135657177</v>
      </c>
      <c r="G2893" s="16">
        <f t="shared" si="1"/>
        <v>19.693154894785344</v>
      </c>
      <c r="H2893" s="17">
        <f t="shared" si="2"/>
        <v>7.5662042875156432E-3</v>
      </c>
      <c r="I2893" s="31">
        <v>20.139999</v>
      </c>
      <c r="J2893" s="91">
        <f t="shared" si="16"/>
        <v>0.91773503519020916</v>
      </c>
      <c r="K2893" s="72">
        <f t="shared" ca="1" si="171"/>
        <v>89.169022433577169</v>
      </c>
      <c r="L2893" s="31">
        <v>92.199996999999996</v>
      </c>
      <c r="M2893" s="21">
        <f t="shared" ca="1" si="181"/>
        <v>-3.2873911768379206E-2</v>
      </c>
      <c r="N2893" s="72"/>
      <c r="O2893" s="56"/>
      <c r="P2893" s="21"/>
      <c r="Q2893" s="92">
        <f t="shared" si="17"/>
        <v>1.0822649648097908</v>
      </c>
      <c r="R2893" s="5">
        <f t="shared" ca="1" si="109"/>
        <v>29.171037250719568</v>
      </c>
      <c r="S2893" s="31">
        <v>27.719999000000001</v>
      </c>
      <c r="T2893" s="89">
        <f t="shared" ca="1" si="182"/>
        <v>5.2346259129358787E-2</v>
      </c>
      <c r="U2893" s="5">
        <f t="shared" ca="1" si="122"/>
        <v>55.540265380685582</v>
      </c>
      <c r="V2893" s="90">
        <v>54.290000999999997</v>
      </c>
      <c r="W2893" s="36">
        <f t="shared" ca="1" si="190"/>
        <v>2.3029367427817617E-2</v>
      </c>
      <c r="X2893" s="91">
        <f t="shared" si="18"/>
        <v>0.83547007038041832</v>
      </c>
      <c r="Y2893" s="72">
        <f t="shared" ca="1" si="124"/>
        <v>1102.3529641546131</v>
      </c>
      <c r="Z2893" s="90">
        <v>1153.4999740000001</v>
      </c>
      <c r="AA2893" s="89">
        <f t="shared" ca="1" si="191"/>
        <v>-4.4340711745336325E-2</v>
      </c>
      <c r="AB2893" s="72"/>
      <c r="AC2893" s="90"/>
      <c r="AD2893" s="36"/>
      <c r="AE2893">
        <f t="shared" si="192"/>
        <v>22</v>
      </c>
      <c r="AH2893" s="25">
        <f t="shared" ca="1" si="7"/>
        <v>1</v>
      </c>
      <c r="AI2893" s="15">
        <f t="shared" ca="1" si="8"/>
        <v>23.19855109965598</v>
      </c>
      <c r="AJ2893" s="15">
        <f t="shared" ca="1" si="9"/>
        <v>19.183866834665</v>
      </c>
      <c r="AK2893" s="17">
        <f t="shared" ca="1" si="10"/>
        <v>-2.7371003655378163E-2</v>
      </c>
      <c r="AL2893" s="17">
        <f t="shared" ca="1" si="11"/>
        <v>-6.33669533273368E-2</v>
      </c>
      <c r="AM2893" s="26">
        <f t="shared" ca="1" si="12"/>
        <v>1</v>
      </c>
      <c r="AN2893" s="26">
        <f t="shared" ca="1" si="13"/>
        <v>1</v>
      </c>
      <c r="AO2893" s="25">
        <f t="shared" si="186"/>
        <v>0</v>
      </c>
      <c r="AP2893" s="26">
        <f t="shared" si="187"/>
        <v>0</v>
      </c>
      <c r="AQ2893" s="25">
        <f t="shared" si="188"/>
        <v>1</v>
      </c>
      <c r="AR2893" s="26">
        <f t="shared" si="189"/>
        <v>0</v>
      </c>
      <c r="AY2893">
        <v>230.699995</v>
      </c>
      <c r="AZ2893">
        <v>251.75</v>
      </c>
      <c r="BA2893">
        <f t="shared" si="107"/>
        <v>2517.5</v>
      </c>
    </row>
    <row r="2894" spans="1:53" x14ac:dyDescent="0.2">
      <c r="A2894" s="96">
        <v>42269</v>
      </c>
      <c r="B2894" s="99">
        <v>21.774999999999999</v>
      </c>
      <c r="C2894" s="100">
        <v>21.125</v>
      </c>
      <c r="D2894" s="31">
        <f t="shared" si="14"/>
        <v>310.80799287024865</v>
      </c>
      <c r="E2894" s="31">
        <f t="shared" si="15"/>
        <v>59.524235783073152</v>
      </c>
      <c r="F2894" s="16">
        <f t="shared" si="0"/>
        <v>370.33222865332181</v>
      </c>
      <c r="G2894" s="16">
        <f t="shared" si="1"/>
        <v>21.670524207008143</v>
      </c>
      <c r="H2894" s="17">
        <f t="shared" si="2"/>
        <v>-3.076923076923066E-2</v>
      </c>
      <c r="I2894" s="31">
        <v>22.440000999999999</v>
      </c>
      <c r="J2894" s="91">
        <f t="shared" si="16"/>
        <v>1.1000763196308116</v>
      </c>
      <c r="K2894" s="72">
        <f t="shared" ca="1" si="171"/>
        <v>98.088730979759461</v>
      </c>
      <c r="L2894" s="31">
        <v>97.400002000000001</v>
      </c>
      <c r="M2894" s="21">
        <f t="shared" ca="1" si="181"/>
        <v>7.0711392773837979E-3</v>
      </c>
      <c r="N2894" s="72"/>
      <c r="O2894" s="56"/>
      <c r="P2894" s="21"/>
      <c r="Q2894" s="92">
        <f t="shared" si="17"/>
        <v>0.89992368036918835</v>
      </c>
      <c r="R2894" s="5">
        <f t="shared" ca="1" si="109"/>
        <v>26.250613591258702</v>
      </c>
      <c r="S2894" s="31">
        <v>25.940000999999999</v>
      </c>
      <c r="T2894" s="89">
        <f t="shared" ca="1" si="182"/>
        <v>1.1974270596932639E-2</v>
      </c>
      <c r="U2894" s="5">
        <f t="shared" ca="1" si="122"/>
        <v>49.980288874638369</v>
      </c>
      <c r="V2894" s="90">
        <v>50.700001</v>
      </c>
      <c r="W2894" s="36">
        <f t="shared" ca="1" si="190"/>
        <v>-1.4195505151205651E-2</v>
      </c>
      <c r="X2894" s="91">
        <f t="shared" si="18"/>
        <v>1.2001526392616233</v>
      </c>
      <c r="Y2894" s="72">
        <f t="shared" ca="1" si="124"/>
        <v>1322.9047490954629</v>
      </c>
      <c r="Z2894" s="90">
        <v>1274.9999720000001</v>
      </c>
      <c r="AA2894" s="89">
        <f t="shared" ca="1" si="191"/>
        <v>3.7572375017638666E-2</v>
      </c>
      <c r="AB2894" s="72"/>
      <c r="AC2894" s="90"/>
      <c r="AD2894" s="36"/>
      <c r="AE2894">
        <f t="shared" si="192"/>
        <v>21</v>
      </c>
      <c r="AH2894" s="25">
        <f t="shared" ca="1" si="7"/>
        <v>1</v>
      </c>
      <c r="AI2894" s="15">
        <f t="shared" ca="1" si="8"/>
        <v>23.289147467392784</v>
      </c>
      <c r="AJ2894" s="15">
        <f t="shared" ca="1" si="9"/>
        <v>19.346955333836288</v>
      </c>
      <c r="AK2894" s="17">
        <f t="shared" ca="1" si="10"/>
        <v>-2.6306130459357386E-2</v>
      </c>
      <c r="AL2894" s="17">
        <f t="shared" ca="1" si="11"/>
        <v>-5.8004315964699439E-2</v>
      </c>
      <c r="AM2894" s="26">
        <f t="shared" ca="1" si="12"/>
        <v>1</v>
      </c>
      <c r="AN2894" s="26">
        <f t="shared" ca="1" si="13"/>
        <v>1</v>
      </c>
      <c r="AO2894" s="25">
        <f t="shared" si="186"/>
        <v>0</v>
      </c>
      <c r="AP2894" s="26">
        <f t="shared" si="187"/>
        <v>0</v>
      </c>
      <c r="AQ2894" s="25">
        <f t="shared" si="188"/>
        <v>1</v>
      </c>
      <c r="AR2894" s="26">
        <f t="shared" si="189"/>
        <v>0</v>
      </c>
      <c r="AY2894">
        <v>254.699995</v>
      </c>
      <c r="AZ2894">
        <v>277.75</v>
      </c>
      <c r="BA2894">
        <f t="shared" si="107"/>
        <v>2777.5</v>
      </c>
    </row>
    <row r="2895" spans="1:53" x14ac:dyDescent="0.2">
      <c r="A2895" s="96">
        <v>42270</v>
      </c>
      <c r="B2895" s="99">
        <v>21.125</v>
      </c>
      <c r="C2895" s="100">
        <v>20.675000000000001</v>
      </c>
      <c r="D2895" s="31">
        <f t="shared" si="14"/>
        <v>296.00761225737966</v>
      </c>
      <c r="E2895" s="31">
        <f t="shared" si="15"/>
        <v>74.780012722491946</v>
      </c>
      <c r="F2895" s="16">
        <f t="shared" si="0"/>
        <v>370.78762497987162</v>
      </c>
      <c r="G2895" s="16">
        <f t="shared" si="1"/>
        <v>21.034244528516972</v>
      </c>
      <c r="H2895" s="17">
        <f t="shared" si="2"/>
        <v>-2.1765417170495738E-2</v>
      </c>
      <c r="I2895" s="31">
        <v>22.129999000000002</v>
      </c>
      <c r="J2895" s="91">
        <f t="shared" si="16"/>
        <v>0.97183206408968981</v>
      </c>
      <c r="K2895" s="72">
        <f t="shared" ca="1" si="171"/>
        <v>95.321887651207689</v>
      </c>
      <c r="L2895" s="31">
        <v>95.199996999999996</v>
      </c>
      <c r="M2895" s="21">
        <f t="shared" ca="1" si="181"/>
        <v>1.280364023621689E-3</v>
      </c>
      <c r="N2895" s="72"/>
      <c r="O2895" s="56"/>
      <c r="P2895" s="21"/>
      <c r="Q2895" s="92">
        <f t="shared" si="17"/>
        <v>1.0281679359103102</v>
      </c>
      <c r="R2895" s="5">
        <f t="shared" ca="1" si="109"/>
        <v>26.988914822968429</v>
      </c>
      <c r="S2895" s="31">
        <v>26.41</v>
      </c>
      <c r="T2895" s="89">
        <f t="shared" ca="1" si="182"/>
        <v>2.1920288639470983E-2</v>
      </c>
      <c r="U2895" s="5">
        <f t="shared" ca="1" si="122"/>
        <v>51.386371153524159</v>
      </c>
      <c r="V2895" s="90">
        <v>51.639999000000003</v>
      </c>
      <c r="W2895" s="36">
        <f t="shared" ca="1" si="190"/>
        <v>-4.9114611035496704E-3</v>
      </c>
      <c r="X2895" s="91">
        <f t="shared" si="18"/>
        <v>0.94366412817937972</v>
      </c>
      <c r="Y2895" s="72">
        <f t="shared" ca="1" si="124"/>
        <v>1248.2955970719624</v>
      </c>
      <c r="Z2895" s="90">
        <v>1218.749973</v>
      </c>
      <c r="AA2895" s="89">
        <f t="shared" ca="1" si="191"/>
        <v>2.424256387816346E-2</v>
      </c>
      <c r="AB2895" s="72"/>
      <c r="AC2895" s="90"/>
      <c r="AD2895" s="36"/>
      <c r="AE2895">
        <f t="shared" si="192"/>
        <v>20</v>
      </c>
      <c r="AH2895" s="25">
        <f t="shared" ca="1" si="7"/>
        <v>1</v>
      </c>
      <c r="AI2895" s="15">
        <f t="shared" ca="1" si="8"/>
        <v>23.114261776826588</v>
      </c>
      <c r="AJ2895" s="15">
        <f t="shared" ca="1" si="9"/>
        <v>19.473336387174925</v>
      </c>
      <c r="AK2895" s="17">
        <f t="shared" ca="1" si="10"/>
        <v>-1.2389840338650556E-2</v>
      </c>
      <c r="AL2895" s="17">
        <f t="shared" ca="1" si="11"/>
        <v>-5.1360385594418918E-2</v>
      </c>
      <c r="AM2895" s="26">
        <f t="shared" ca="1" si="12"/>
        <v>1</v>
      </c>
      <c r="AN2895" s="26">
        <f t="shared" ca="1" si="13"/>
        <v>1</v>
      </c>
      <c r="AO2895" s="25">
        <f t="shared" si="186"/>
        <v>0</v>
      </c>
      <c r="AP2895" s="26">
        <f t="shared" si="187"/>
        <v>0</v>
      </c>
      <c r="AQ2895" s="25">
        <f t="shared" si="188"/>
        <v>1</v>
      </c>
      <c r="AR2895" s="26">
        <f t="shared" si="189"/>
        <v>0</v>
      </c>
      <c r="AY2895">
        <v>243.75</v>
      </c>
      <c r="AZ2895">
        <v>264.25</v>
      </c>
      <c r="BA2895">
        <f t="shared" si="107"/>
        <v>2642.5</v>
      </c>
    </row>
    <row r="2896" spans="1:53" x14ac:dyDescent="0.2">
      <c r="A2896" s="96">
        <v>42271</v>
      </c>
      <c r="B2896" s="99">
        <v>21.875</v>
      </c>
      <c r="C2896" s="100">
        <v>21.175000000000001</v>
      </c>
      <c r="D2896" s="31">
        <f t="shared" si="14"/>
        <v>281.20723164451067</v>
      </c>
      <c r="E2896" s="31">
        <f t="shared" si="15"/>
        <v>89.902529793682135</v>
      </c>
      <c r="F2896" s="16">
        <f t="shared" si="0"/>
        <v>371.10976143819278</v>
      </c>
      <c r="G2896" s="16">
        <f t="shared" si="1"/>
        <v>21.705422755220201</v>
      </c>
      <c r="H2896" s="17">
        <f t="shared" si="2"/>
        <v>-3.3057851239669311E-2</v>
      </c>
      <c r="I2896" s="31">
        <v>23.469999000000001</v>
      </c>
      <c r="J2896" s="91">
        <f t="shared" si="16"/>
        <v>1.0328053461981468</v>
      </c>
      <c r="K2896" s="72">
        <f t="shared" ca="1" si="171"/>
        <v>98.444941609233382</v>
      </c>
      <c r="L2896" s="31">
        <v>97.760002</v>
      </c>
      <c r="M2896" s="21">
        <f t="shared" ca="1" si="181"/>
        <v>7.0063379216520668E-3</v>
      </c>
      <c r="N2896" s="72"/>
      <c r="O2896" s="56"/>
      <c r="P2896" s="21"/>
      <c r="Q2896" s="92">
        <f t="shared" si="17"/>
        <v>0.9671946538018531</v>
      </c>
      <c r="R2896" s="5">
        <f t="shared" ca="1" si="109"/>
        <v>26.102446689788501</v>
      </c>
      <c r="S2896" s="31">
        <v>25.719999000000001</v>
      </c>
      <c r="T2896" s="89">
        <f t="shared" ca="1" si="182"/>
        <v>1.486966192294561E-2</v>
      </c>
      <c r="U2896" s="5">
        <f t="shared" ca="1" si="122"/>
        <v>49.698921935585581</v>
      </c>
      <c r="V2896" s="90">
        <v>50.389999000000003</v>
      </c>
      <c r="W2896" s="36">
        <f t="shared" ca="1" si="190"/>
        <v>-1.3714567932704706E-2</v>
      </c>
      <c r="X2896" s="91">
        <f t="shared" si="18"/>
        <v>1.0656106923962938</v>
      </c>
      <c r="Y2896" s="72">
        <f t="shared" ca="1" si="124"/>
        <v>1330.1095910741187</v>
      </c>
      <c r="Z2896" s="90">
        <v>1279.249971</v>
      </c>
      <c r="AA2896" s="89">
        <f t="shared" ca="1" si="191"/>
        <v>3.9757374420232659E-2</v>
      </c>
      <c r="AB2896" s="72"/>
      <c r="AC2896" s="90"/>
      <c r="AD2896" s="36"/>
      <c r="AE2896">
        <f t="shared" si="192"/>
        <v>19</v>
      </c>
      <c r="AH2896" s="25">
        <f t="shared" ca="1" si="7"/>
        <v>1</v>
      </c>
      <c r="AI2896" s="15">
        <f t="shared" ca="1" si="8"/>
        <v>22.971044663086577</v>
      </c>
      <c r="AJ2896" s="15">
        <f t="shared" ca="1" si="9"/>
        <v>19.647022294063031</v>
      </c>
      <c r="AK2896" s="17">
        <f t="shared" ca="1" si="10"/>
        <v>-2.0280434592881147E-2</v>
      </c>
      <c r="AL2896" s="17">
        <f t="shared" ca="1" si="11"/>
        <v>-4.3987972739299018E-2</v>
      </c>
      <c r="AM2896" s="26">
        <f t="shared" ca="1" si="12"/>
        <v>1</v>
      </c>
      <c r="AN2896" s="26">
        <f t="shared" ca="1" si="13"/>
        <v>1</v>
      </c>
      <c r="AO2896" s="25">
        <f t="shared" si="186"/>
        <v>0</v>
      </c>
      <c r="AP2896" s="26">
        <f t="shared" si="187"/>
        <v>0</v>
      </c>
      <c r="AQ2896" s="25">
        <f t="shared" si="188"/>
        <v>1</v>
      </c>
      <c r="AR2896" s="26">
        <f t="shared" si="189"/>
        <v>0</v>
      </c>
      <c r="AY2896">
        <v>256.74999000000003</v>
      </c>
      <c r="AZ2896">
        <v>279.5</v>
      </c>
      <c r="BA2896">
        <f t="shared" si="107"/>
        <v>2795</v>
      </c>
    </row>
    <row r="2897" spans="1:53" x14ac:dyDescent="0.2">
      <c r="A2897" s="96">
        <v>42272</v>
      </c>
      <c r="B2897" s="101">
        <v>22.324999999999999</v>
      </c>
      <c r="C2897" s="102">
        <v>21.675000000000001</v>
      </c>
      <c r="D2897" s="31">
        <f t="shared" si="14"/>
        <v>266.40685103164168</v>
      </c>
      <c r="E2897" s="31">
        <f t="shared" si="15"/>
        <v>105.19217918714183</v>
      </c>
      <c r="F2897" s="16">
        <f t="shared" si="0"/>
        <v>371.59903021878353</v>
      </c>
      <c r="G2897" s="16">
        <f t="shared" si="1"/>
        <v>22.140998129942947</v>
      </c>
      <c r="H2897" s="17">
        <f t="shared" si="2"/>
        <v>-2.9988465974625012E-2</v>
      </c>
      <c r="I2897" s="31">
        <v>23.620000999999998</v>
      </c>
      <c r="J2897" s="67">
        <f t="shared" si="16"/>
        <v>1.0214124337937738</v>
      </c>
      <c r="K2897" s="72">
        <f t="shared" ca="1" si="171"/>
        <v>100.54878806403885</v>
      </c>
      <c r="L2897" s="31">
        <v>100.360001</v>
      </c>
      <c r="M2897" s="21">
        <f t="shared" ca="1" si="181"/>
        <v>1.8810986663785356E-3</v>
      </c>
      <c r="N2897" s="72"/>
      <c r="O2897" s="56"/>
      <c r="P2897" s="21"/>
      <c r="Q2897" s="69">
        <f t="shared" si="17"/>
        <v>0.97858756620622633</v>
      </c>
      <c r="R2897" s="5">
        <f t="shared" ca="1" si="109"/>
        <v>25.542465668332468</v>
      </c>
      <c r="S2897" s="31">
        <v>25.040001</v>
      </c>
      <c r="T2897" s="89">
        <f t="shared" ca="1" si="182"/>
        <v>2.0066479563338208E-2</v>
      </c>
      <c r="U2897" s="5">
        <f t="shared" ca="1" si="122"/>
        <v>48.633082028377544</v>
      </c>
      <c r="V2897" s="90">
        <v>49.09</v>
      </c>
      <c r="W2897" s="36">
        <f t="shared" ca="1" si="190"/>
        <v>-9.3077606767663391E-3</v>
      </c>
      <c r="X2897" s="67">
        <f t="shared" si="18"/>
        <v>1.0428248675875473</v>
      </c>
      <c r="Y2897" s="72">
        <f t="shared" ca="1" si="124"/>
        <v>1386.9800706812048</v>
      </c>
      <c r="Z2897" s="90">
        <v>1348.9999700000001</v>
      </c>
      <c r="AA2897" s="89">
        <f t="shared" ca="1" si="191"/>
        <v>2.8154263547689108E-2</v>
      </c>
      <c r="AB2897" s="72"/>
      <c r="AC2897" s="90"/>
      <c r="AD2897" s="36"/>
      <c r="AE2897">
        <f t="shared" si="192"/>
        <v>18</v>
      </c>
      <c r="AH2897" s="25">
        <f t="shared" ca="1" si="7"/>
        <v>1</v>
      </c>
      <c r="AI2897" s="15">
        <f t="shared" ca="1" si="8"/>
        <v>22.924933508238706</v>
      </c>
      <c r="AJ2897" s="15">
        <f t="shared" ca="1" si="9"/>
        <v>19.836203159161016</v>
      </c>
      <c r="AK2897" s="17">
        <f t="shared" ca="1" si="10"/>
        <v>-2.2372742226260938E-2</v>
      </c>
      <c r="AL2897" s="17">
        <f t="shared" ca="1" si="11"/>
        <v>-4.0364869663760204E-2</v>
      </c>
      <c r="AM2897" s="26">
        <f t="shared" ca="1" si="12"/>
        <v>1</v>
      </c>
      <c r="AN2897" s="26">
        <f t="shared" ca="1" si="13"/>
        <v>1</v>
      </c>
      <c r="AO2897" s="25">
        <f t="shared" si="186"/>
        <v>0</v>
      </c>
      <c r="AP2897" s="26">
        <f t="shared" si="187"/>
        <v>0</v>
      </c>
      <c r="AQ2897" s="25">
        <f t="shared" si="188"/>
        <v>1</v>
      </c>
      <c r="AR2897" s="26">
        <f t="shared" si="189"/>
        <v>0</v>
      </c>
      <c r="AY2897">
        <v>269.79999500000002</v>
      </c>
      <c r="AZ2897">
        <v>293.75</v>
      </c>
      <c r="BA2897">
        <f t="shared" si="107"/>
        <v>2937.5</v>
      </c>
    </row>
    <row r="2898" spans="1:53" x14ac:dyDescent="0.2">
      <c r="A2898" s="96">
        <v>42275</v>
      </c>
      <c r="B2898" s="101">
        <v>24.074999999999999</v>
      </c>
      <c r="C2898" s="102">
        <v>22.725000000000001</v>
      </c>
      <c r="D2898" s="31">
        <f t="shared" si="14"/>
        <v>251.60647041877269</v>
      </c>
      <c r="E2898" s="31">
        <f t="shared" si="15"/>
        <v>120.43640051043134</v>
      </c>
      <c r="F2898" s="16">
        <f t="shared" si="0"/>
        <v>372.04287092920401</v>
      </c>
      <c r="G2898" s="16">
        <f t="shared" si="1"/>
        <v>23.637982781304196</v>
      </c>
      <c r="H2898" s="17">
        <f t="shared" si="2"/>
        <v>-5.9405940594059237E-2</v>
      </c>
      <c r="I2898" s="1">
        <v>27.63</v>
      </c>
      <c r="J2898" s="67">
        <f t="shared" si="16"/>
        <v>1.068886598019817</v>
      </c>
      <c r="K2898" s="72">
        <f t="shared" ca="1" si="171"/>
        <v>107.4708704581178</v>
      </c>
      <c r="L2898" s="31">
        <v>107.360001</v>
      </c>
      <c r="M2898" s="21">
        <f t="shared" ca="1" si="181"/>
        <v>1.0326886837287218E-3</v>
      </c>
      <c r="N2898" s="72"/>
      <c r="O2898" s="56"/>
      <c r="P2898" s="21"/>
      <c r="Q2898" s="69">
        <f t="shared" si="17"/>
        <v>0.93111340198018289</v>
      </c>
      <c r="R2898" s="5">
        <f t="shared" ca="1" si="109"/>
        <v>23.781941337731212</v>
      </c>
      <c r="S2898" s="31">
        <v>23.309999000000001</v>
      </c>
      <c r="T2898" s="89">
        <f t="shared" ca="1" si="182"/>
        <v>2.0246347403584632E-2</v>
      </c>
      <c r="U2898" s="5">
        <f t="shared" ca="1" si="122"/>
        <v>45.28136417602515</v>
      </c>
      <c r="V2898" s="98">
        <v>45.56</v>
      </c>
      <c r="W2898" s="36">
        <f t="shared" ca="1" si="190"/>
        <v>-6.1157994726701555E-3</v>
      </c>
      <c r="X2898" s="67">
        <f t="shared" si="18"/>
        <v>1.1377731960396342</v>
      </c>
      <c r="Y2898" s="72">
        <f t="shared" ca="1" si="124"/>
        <v>1577.9648902186095</v>
      </c>
      <c r="Z2898" s="90">
        <v>1537.4999660000001</v>
      </c>
      <c r="AA2898" s="89">
        <f t="shared" ca="1" si="191"/>
        <v>2.6318650480288492E-2</v>
      </c>
      <c r="AB2898" s="72"/>
      <c r="AC2898" s="90"/>
      <c r="AD2898" s="36"/>
      <c r="AE2898">
        <f t="shared" si="192"/>
        <v>17</v>
      </c>
      <c r="AH2898" s="25">
        <f t="shared" ca="1" si="7"/>
        <v>1</v>
      </c>
      <c r="AI2898" s="15">
        <f t="shared" ca="1" si="8"/>
        <v>22.940506297548659</v>
      </c>
      <c r="AJ2898" s="15">
        <f t="shared" ca="1" si="9"/>
        <v>20.063343958534421</v>
      </c>
      <c r="AK2898" s="17">
        <f t="shared" ca="1" si="10"/>
        <v>-2.7903450243427386E-2</v>
      </c>
      <c r="AL2898" s="17">
        <f t="shared" ca="1" si="11"/>
        <v>-3.9496589118428176E-2</v>
      </c>
      <c r="AM2898" s="26">
        <f t="shared" ca="1" si="12"/>
        <v>1</v>
      </c>
      <c r="AN2898" s="26">
        <f t="shared" ca="1" si="13"/>
        <v>1</v>
      </c>
      <c r="AO2898" s="25">
        <f t="shared" si="186"/>
        <v>0</v>
      </c>
      <c r="AP2898" s="26">
        <f t="shared" si="187"/>
        <v>0</v>
      </c>
      <c r="AQ2898" s="25">
        <f t="shared" si="188"/>
        <v>1</v>
      </c>
      <c r="AR2898" s="26">
        <f t="shared" si="189"/>
        <v>0</v>
      </c>
      <c r="AY2898">
        <v>307.5</v>
      </c>
      <c r="AZ2898">
        <v>334</v>
      </c>
      <c r="BA2898">
        <f t="shared" si="107"/>
        <v>3340</v>
      </c>
    </row>
    <row r="2899" spans="1:53" x14ac:dyDescent="0.2">
      <c r="A2899" s="96">
        <v>42276</v>
      </c>
      <c r="B2899" s="101">
        <v>23.875</v>
      </c>
      <c r="C2899" s="102">
        <v>22.675000000000001</v>
      </c>
      <c r="D2899" s="31">
        <f t="shared" si="14"/>
        <v>236.8060898059037</v>
      </c>
      <c r="E2899" s="31">
        <f t="shared" si="15"/>
        <v>136.11601165475787</v>
      </c>
      <c r="F2899" s="16">
        <f t="shared" si="0"/>
        <v>372.92210146066157</v>
      </c>
      <c r="G2899" s="16">
        <f t="shared" si="1"/>
        <v>23.437001787113338</v>
      </c>
      <c r="H2899" s="17">
        <f t="shared" si="2"/>
        <v>-5.292171995589845E-2</v>
      </c>
      <c r="I2899" s="1">
        <v>26.83</v>
      </c>
      <c r="J2899" s="67">
        <f t="shared" si="16"/>
        <v>0.99384069751589132</v>
      </c>
      <c r="K2899" s="72">
        <f t="shared" ca="1" si="171"/>
        <v>106.80457047289028</v>
      </c>
      <c r="L2899" s="31">
        <v>107.55999799999999</v>
      </c>
      <c r="M2899" s="21">
        <f t="shared" ca="1" si="181"/>
        <v>-7.0233129523646597E-3</v>
      </c>
      <c r="N2899" s="72"/>
      <c r="O2899" s="56"/>
      <c r="P2899" s="21"/>
      <c r="Q2899" s="69">
        <f t="shared" si="17"/>
        <v>1.0061593024841087</v>
      </c>
      <c r="R2899" s="5">
        <f t="shared" ca="1" si="109"/>
        <v>23.92742468152052</v>
      </c>
      <c r="S2899" s="31">
        <v>23.24</v>
      </c>
      <c r="T2899" s="89">
        <f t="shared" ca="1" si="182"/>
        <v>2.9579375280573229E-2</v>
      </c>
      <c r="U2899" s="5">
        <f t="shared" ca="1" si="122"/>
        <v>45.55870601943635</v>
      </c>
      <c r="V2899" s="98">
        <v>45.49</v>
      </c>
      <c r="W2899" s="36">
        <f t="shared" ca="1" si="190"/>
        <v>1.5103543512057207E-3</v>
      </c>
      <c r="X2899" s="67">
        <f t="shared" si="18"/>
        <v>0.98768139503178265</v>
      </c>
      <c r="Y2899" s="72">
        <f t="shared" ca="1" si="124"/>
        <v>1558.4239925709487</v>
      </c>
      <c r="Z2899" s="90">
        <v>1539.9999660000001</v>
      </c>
      <c r="AA2899" s="89">
        <f t="shared" ca="1" si="191"/>
        <v>1.1963653881631725E-2</v>
      </c>
      <c r="AB2899" s="72"/>
      <c r="AC2899" s="90"/>
      <c r="AD2899" s="36"/>
      <c r="AE2899">
        <f t="shared" si="192"/>
        <v>16</v>
      </c>
      <c r="AH2899" s="25" t="str">
        <f t="shared" ca="1" si="7"/>
        <v>-</v>
      </c>
      <c r="AI2899" s="15">
        <f t="shared" ca="1" si="8"/>
        <v>22.940164006518344</v>
      </c>
      <c r="AJ2899" s="15">
        <f t="shared" ca="1" si="9"/>
        <v>20.283134522208634</v>
      </c>
      <c r="AK2899" s="17">
        <f t="shared" ca="1" si="10"/>
        <v>-3.798477095066307E-2</v>
      </c>
      <c r="AL2899" s="17">
        <f t="shared" ca="1" si="11"/>
        <v>-3.7348328526438081E-2</v>
      </c>
      <c r="AM2899" s="26">
        <f t="shared" ca="1" si="12"/>
        <v>1</v>
      </c>
      <c r="AN2899" s="26">
        <f t="shared" ca="1" si="13"/>
        <v>0</v>
      </c>
      <c r="AO2899" s="25">
        <f t="shared" si="186"/>
        <v>0</v>
      </c>
      <c r="AP2899" s="26">
        <f t="shared" si="187"/>
        <v>0</v>
      </c>
      <c r="AQ2899" s="25">
        <f t="shared" si="188"/>
        <v>1</v>
      </c>
      <c r="AR2899" s="26">
        <f t="shared" si="189"/>
        <v>0</v>
      </c>
      <c r="AY2899">
        <v>308</v>
      </c>
      <c r="AZ2899">
        <v>336.25</v>
      </c>
      <c r="BA2899">
        <f t="shared" si="107"/>
        <v>3362.5</v>
      </c>
    </row>
    <row r="2900" spans="1:53" x14ac:dyDescent="0.2">
      <c r="A2900" s="96">
        <v>42277</v>
      </c>
      <c r="B2900" s="101">
        <v>23.024999999999999</v>
      </c>
      <c r="C2900" s="102">
        <v>22.125</v>
      </c>
      <c r="D2900" s="31">
        <f t="shared" si="14"/>
        <v>222.0057091930347</v>
      </c>
      <c r="E2900" s="31">
        <f t="shared" si="15"/>
        <v>151.69965386566182</v>
      </c>
      <c r="F2900" s="16">
        <f t="shared" si="0"/>
        <v>373.70536305869655</v>
      </c>
      <c r="G2900" s="16">
        <f t="shared" si="1"/>
        <v>22.659659542047695</v>
      </c>
      <c r="H2900" s="17">
        <f t="shared" si="2"/>
        <v>-4.067796610169494E-2</v>
      </c>
      <c r="I2900" s="31">
        <v>24.5</v>
      </c>
      <c r="J2900" s="67">
        <f t="shared" si="16"/>
        <v>0.96886336571072873</v>
      </c>
      <c r="K2900" s="72">
        <f t="shared" ca="1" si="171"/>
        <v>103.47481698871952</v>
      </c>
      <c r="L2900" s="31">
        <v>102.400002</v>
      </c>
      <c r="M2900" s="21">
        <f t="shared" ca="1" si="181"/>
        <v>1.0496239919209414E-2</v>
      </c>
      <c r="N2900" s="72"/>
      <c r="O2900" s="56"/>
      <c r="P2900" s="21"/>
      <c r="Q2900" s="69">
        <f t="shared" si="17"/>
        <v>1.0311366342892712</v>
      </c>
      <c r="R2900" s="5">
        <f t="shared" ca="1" si="109"/>
        <v>24.671416331739145</v>
      </c>
      <c r="S2900" s="31">
        <v>24.35</v>
      </c>
      <c r="T2900" s="89">
        <f t="shared" ca="1" si="182"/>
        <v>1.3199849352736914E-2</v>
      </c>
      <c r="U2900" s="5">
        <f t="shared" ca="1" si="122"/>
        <v>46.975642500918703</v>
      </c>
      <c r="V2900" s="98">
        <v>47.64</v>
      </c>
      <c r="W2900" s="36">
        <f t="shared" ca="1" si="190"/>
        <v>-1.3945371517239671E-2</v>
      </c>
      <c r="X2900" s="67">
        <f t="shared" si="18"/>
        <v>0.93772673142145757</v>
      </c>
      <c r="Y2900" s="72">
        <f t="shared" ca="1" si="124"/>
        <v>1461.2796590044397</v>
      </c>
      <c r="Z2900" s="90">
        <v>1398.999969</v>
      </c>
      <c r="AA2900" s="89">
        <f t="shared" ca="1" si="191"/>
        <v>4.4517291911705378E-2</v>
      </c>
      <c r="AB2900" s="72"/>
      <c r="AC2900" s="90"/>
      <c r="AD2900" s="36"/>
      <c r="AE2900">
        <f t="shared" si="192"/>
        <v>15</v>
      </c>
      <c r="AH2900" s="25" t="str">
        <f t="shared" ca="1" si="7"/>
        <v>-</v>
      </c>
      <c r="AI2900" s="15">
        <f t="shared" ca="1" si="8"/>
        <v>22.823614098797552</v>
      </c>
      <c r="AJ2900" s="15">
        <f t="shared" ca="1" si="9"/>
        <v>20.485741189703941</v>
      </c>
      <c r="AK2900" s="17">
        <f t="shared" ca="1" si="10"/>
        <v>-3.9636226839407117E-2</v>
      </c>
      <c r="AL2900" s="17">
        <f t="shared" ca="1" si="11"/>
        <v>-3.7107032266754776E-2</v>
      </c>
      <c r="AM2900" s="26">
        <f t="shared" ca="1" si="12"/>
        <v>1</v>
      </c>
      <c r="AN2900" s="26">
        <f t="shared" ca="1" si="13"/>
        <v>0</v>
      </c>
      <c r="AO2900" s="25">
        <f t="shared" si="186"/>
        <v>0</v>
      </c>
      <c r="AP2900" s="26">
        <f t="shared" si="187"/>
        <v>0</v>
      </c>
      <c r="AQ2900" s="25">
        <f t="shared" si="188"/>
        <v>1</v>
      </c>
      <c r="AR2900" s="26">
        <f t="shared" si="189"/>
        <v>0</v>
      </c>
      <c r="AY2900">
        <v>279.8</v>
      </c>
      <c r="AZ2900">
        <v>304.5</v>
      </c>
      <c r="BA2900">
        <f t="shared" si="107"/>
        <v>3045</v>
      </c>
    </row>
    <row r="2901" spans="1:53" x14ac:dyDescent="0.2">
      <c r="A2901" s="96">
        <v>42278</v>
      </c>
      <c r="B2901" s="101">
        <v>22.225000000000001</v>
      </c>
      <c r="C2901" s="102">
        <v>21.425000000000001</v>
      </c>
      <c r="D2901" s="31">
        <f t="shared" si="14"/>
        <v>207.20532858016571</v>
      </c>
      <c r="E2901" s="31">
        <f t="shared" si="15"/>
        <v>167.10208385939328</v>
      </c>
      <c r="F2901" s="16">
        <f t="shared" si="0"/>
        <v>374.30741243955902</v>
      </c>
      <c r="G2901" s="16">
        <f t="shared" si="1"/>
        <v>21.86785594502059</v>
      </c>
      <c r="H2901" s="17">
        <f t="shared" si="2"/>
        <v>-3.7339556592765444E-2</v>
      </c>
      <c r="I2901" s="1">
        <v>22.55</v>
      </c>
      <c r="J2901" s="67">
        <f t="shared" si="16"/>
        <v>0.9666114183165444</v>
      </c>
      <c r="K2901" s="72">
        <f t="shared" ca="1" si="171"/>
        <v>100.01586199699054</v>
      </c>
      <c r="L2901" s="31">
        <v>101.360001</v>
      </c>
      <c r="M2901" s="21">
        <f t="shared" ca="1" si="181"/>
        <v>-1.3261039756791829E-2</v>
      </c>
      <c r="N2901" s="72"/>
      <c r="O2901" s="56"/>
      <c r="P2901" s="21"/>
      <c r="Q2901" s="69">
        <f t="shared" si="17"/>
        <v>1.0333885816834556</v>
      </c>
      <c r="R2901" s="5">
        <f t="shared" ca="1" si="109"/>
        <v>25.494097836346739</v>
      </c>
      <c r="S2901" s="31">
        <v>24.639999</v>
      </c>
      <c r="T2901" s="89">
        <f t="shared" ca="1" si="182"/>
        <v>3.4663103531243647E-2</v>
      </c>
      <c r="U2901" s="5">
        <f t="shared" ca="1" si="122"/>
        <v>48.54243064964853</v>
      </c>
      <c r="V2901" s="98">
        <v>48.23</v>
      </c>
      <c r="W2901" s="36">
        <f t="shared" ca="1" si="190"/>
        <v>6.4779317779086291E-3</v>
      </c>
      <c r="X2901" s="67">
        <f t="shared" si="18"/>
        <v>0.93322283663308869</v>
      </c>
      <c r="Y2901" s="72">
        <f t="shared" ca="1" si="124"/>
        <v>1363.6097991547153</v>
      </c>
      <c r="Z2901" s="90">
        <v>1369.499969</v>
      </c>
      <c r="AA2901" s="89">
        <f t="shared" ca="1" si="191"/>
        <v>-4.3009638398061314E-3</v>
      </c>
      <c r="AB2901" s="72"/>
      <c r="AC2901" s="90"/>
      <c r="AD2901" s="36"/>
      <c r="AE2901">
        <f t="shared" si="192"/>
        <v>14</v>
      </c>
      <c r="AH2901" s="25" t="str">
        <f t="shared" ca="1" si="7"/>
        <v>-</v>
      </c>
      <c r="AI2901" s="15">
        <f t="shared" ca="1" si="8"/>
        <v>22.541123009336157</v>
      </c>
      <c r="AJ2901" s="15">
        <f t="shared" ca="1" si="9"/>
        <v>20.663020133773088</v>
      </c>
      <c r="AK2901" s="17">
        <f t="shared" ca="1" si="10"/>
        <v>-4.2231916743118735E-2</v>
      </c>
      <c r="AL2901" s="17">
        <f t="shared" ca="1" si="11"/>
        <v>-3.5312787577538439E-2</v>
      </c>
      <c r="AM2901" s="26">
        <f t="shared" ca="1" si="12"/>
        <v>1</v>
      </c>
      <c r="AN2901" s="26">
        <f t="shared" ca="1" si="13"/>
        <v>0</v>
      </c>
      <c r="AO2901" s="25">
        <f t="shared" si="186"/>
        <v>0</v>
      </c>
      <c r="AP2901" s="26">
        <f t="shared" si="187"/>
        <v>0</v>
      </c>
      <c r="AQ2901" s="25">
        <f t="shared" si="188"/>
        <v>1</v>
      </c>
      <c r="AR2901" s="26">
        <f t="shared" si="189"/>
        <v>0</v>
      </c>
      <c r="AY2901">
        <v>273.89999999999998</v>
      </c>
      <c r="AZ2901">
        <v>298.75</v>
      </c>
      <c r="BA2901">
        <f t="shared" si="107"/>
        <v>2987.5</v>
      </c>
    </row>
    <row r="2902" spans="1:53" x14ac:dyDescent="0.2">
      <c r="A2902" s="96">
        <v>42279</v>
      </c>
      <c r="B2902" s="101">
        <v>21.074999999999999</v>
      </c>
      <c r="C2902" s="102">
        <v>20.475000000000001</v>
      </c>
      <c r="D2902" s="31">
        <f t="shared" si="14"/>
        <v>192.40494796729672</v>
      </c>
      <c r="E2902" s="31">
        <f t="shared" si="15"/>
        <v>182.45510412175094</v>
      </c>
      <c r="F2902" s="16">
        <f t="shared" si="0"/>
        <v>374.86005208904766</v>
      </c>
      <c r="G2902" s="16">
        <f t="shared" si="1"/>
        <v>20.782962846766495</v>
      </c>
      <c r="H2902" s="17">
        <f t="shared" si="2"/>
        <v>-2.93040293040292E-2</v>
      </c>
      <c r="I2902" s="1">
        <v>20.94</v>
      </c>
      <c r="J2902" s="67">
        <f t="shared" si="16"/>
        <v>0.9517918694014651</v>
      </c>
      <c r="K2902" s="72">
        <f t="shared" ca="1" si="171"/>
        <v>95.190403379693151</v>
      </c>
      <c r="L2902" s="31">
        <v>96.120002999999997</v>
      </c>
      <c r="M2902" s="21">
        <f t="shared" ca="1" si="181"/>
        <v>-9.6712400259376351E-3</v>
      </c>
      <c r="N2902" s="72"/>
      <c r="O2902" s="56"/>
      <c r="P2902" s="21"/>
      <c r="Q2902" s="69">
        <f t="shared" si="17"/>
        <v>1.0482081305985349</v>
      </c>
      <c r="R2902" s="5">
        <f t="shared" ca="1" si="109"/>
        <v>26.722007384274082</v>
      </c>
      <c r="S2902" s="31">
        <v>25.940000999999999</v>
      </c>
      <c r="T2902" s="89">
        <f t="shared" ca="1" si="182"/>
        <v>3.0146736859188391E-2</v>
      </c>
      <c r="U2902" s="5">
        <f t="shared" ca="1" si="122"/>
        <v>50.880828499127695</v>
      </c>
      <c r="V2902" s="98">
        <v>50.75</v>
      </c>
      <c r="W2902" s="36">
        <f t="shared" ca="1" si="190"/>
        <v>2.5779014606442346E-3</v>
      </c>
      <c r="X2902" s="67">
        <f t="shared" si="18"/>
        <v>0.90358373880293019</v>
      </c>
      <c r="Y2902" s="72">
        <f t="shared" ca="1" si="124"/>
        <v>1232.0545498854617</v>
      </c>
      <c r="Z2902" s="90">
        <v>1224.999973</v>
      </c>
      <c r="AA2902" s="89">
        <f t="shared" ca="1" si="191"/>
        <v>5.7588384007758314E-3</v>
      </c>
      <c r="AB2902" s="72"/>
      <c r="AD2902" s="36"/>
      <c r="AE2902">
        <f t="shared" si="192"/>
        <v>13</v>
      </c>
      <c r="AH2902" s="25" t="str">
        <f t="shared" ca="1" si="7"/>
        <v>-</v>
      </c>
      <c r="AI2902" s="15">
        <f t="shared" ca="1" si="8"/>
        <v>22.348648294777234</v>
      </c>
      <c r="AJ2902" s="15">
        <f t="shared" ca="1" si="9"/>
        <v>20.815621281054526</v>
      </c>
      <c r="AK2902" s="17">
        <f t="shared" ca="1" si="10"/>
        <v>-4.1606279753845378E-2</v>
      </c>
      <c r="AL2902" s="17">
        <f t="shared" ca="1" si="11"/>
        <v>-3.3601508660377165E-2</v>
      </c>
      <c r="AM2902" s="26">
        <f t="shared" ca="1" si="12"/>
        <v>1</v>
      </c>
      <c r="AN2902" s="26">
        <f t="shared" ca="1" si="13"/>
        <v>0</v>
      </c>
      <c r="AO2902" s="25">
        <f t="shared" si="186"/>
        <v>0</v>
      </c>
      <c r="AP2902" s="26">
        <f t="shared" si="187"/>
        <v>0</v>
      </c>
      <c r="AQ2902" s="25">
        <f t="shared" si="188"/>
        <v>1</v>
      </c>
      <c r="AR2902" s="26">
        <f t="shared" si="189"/>
        <v>0</v>
      </c>
      <c r="AY2902">
        <v>245</v>
      </c>
      <c r="AZ2902">
        <v>268</v>
      </c>
      <c r="BA2902">
        <f t="shared" si="107"/>
        <v>2680</v>
      </c>
    </row>
    <row r="2903" spans="1:53" x14ac:dyDescent="0.2">
      <c r="A2903" s="96">
        <v>42282</v>
      </c>
      <c r="B2903" s="99">
        <v>19.875</v>
      </c>
      <c r="C2903" s="100">
        <v>19.475000000000001</v>
      </c>
      <c r="D2903" s="31">
        <f t="shared" si="14"/>
        <v>177.60456735442773</v>
      </c>
      <c r="E2903" s="31">
        <f t="shared" si="15"/>
        <v>197.68919552181021</v>
      </c>
      <c r="F2903" s="16">
        <f t="shared" si="0"/>
        <v>375.29376287623791</v>
      </c>
      <c r="G2903" s="16">
        <f t="shared" si="1"/>
        <v>19.664296583021549</v>
      </c>
      <c r="H2903" s="17">
        <f t="shared" si="2"/>
        <v>-2.0539152759948553E-2</v>
      </c>
      <c r="I2903" s="31">
        <v>19.54</v>
      </c>
      <c r="J2903" s="91">
        <f t="shared" si="16"/>
        <v>0.94726859683250453</v>
      </c>
      <c r="K2903" s="72">
        <f t="shared" ca="1" si="171"/>
        <v>90.167203755312983</v>
      </c>
      <c r="L2903" s="31">
        <v>90.559997999999993</v>
      </c>
      <c r="M2903" s="21">
        <f t="shared" ca="1" si="181"/>
        <v>-4.3373923736947364E-3</v>
      </c>
      <c r="N2903" s="72"/>
      <c r="O2903" s="56"/>
      <c r="P2903" s="21"/>
      <c r="Q2903" s="92">
        <f t="shared" si="17"/>
        <v>1.0527314031674955</v>
      </c>
      <c r="R2903" s="5">
        <f t="shared" ca="1" si="109"/>
        <v>28.129924424624285</v>
      </c>
      <c r="S2903" s="31">
        <v>27.389999</v>
      </c>
      <c r="T2903" s="89">
        <f t="shared" ca="1" si="182"/>
        <v>2.7014437810833271E-2</v>
      </c>
      <c r="U2903" s="5">
        <f t="shared" ca="1" si="122"/>
        <v>53.562012198733555</v>
      </c>
      <c r="V2903" s="98">
        <v>53.650002000000001</v>
      </c>
      <c r="W2903" s="36">
        <f t="shared" ca="1" si="190"/>
        <v>-1.6400707919161962E-3</v>
      </c>
      <c r="X2903" s="91">
        <f t="shared" si="18"/>
        <v>0.89453719366500906</v>
      </c>
      <c r="Y2903" s="72">
        <f t="shared" ca="1" si="124"/>
        <v>1102.0460856207869</v>
      </c>
      <c r="Z2903" s="90">
        <v>1088.2499760000001</v>
      </c>
      <c r="AA2903" s="89">
        <f t="shared" ca="1" si="191"/>
        <v>1.2677335102267775E-2</v>
      </c>
      <c r="AB2903" s="72"/>
      <c r="AD2903" s="36"/>
      <c r="AE2903">
        <f t="shared" si="192"/>
        <v>12</v>
      </c>
      <c r="AH2903" s="25" t="str">
        <f t="shared" ca="1" si="7"/>
        <v>-</v>
      </c>
      <c r="AI2903" s="15">
        <f t="shared" ca="1" si="8"/>
        <v>22.11477879088374</v>
      </c>
      <c r="AJ2903" s="15">
        <f t="shared" ca="1" si="9"/>
        <v>20.92988716867821</v>
      </c>
      <c r="AK2903" s="17">
        <f t="shared" ca="1" si="10"/>
        <v>-4.0031394218065973E-2</v>
      </c>
      <c r="AL2903" s="17">
        <f t="shared" ca="1" si="11"/>
        <v>-3.2499709524667846E-2</v>
      </c>
      <c r="AM2903" s="26">
        <f t="shared" ca="1" si="12"/>
        <v>1</v>
      </c>
      <c r="AN2903" s="26">
        <f t="shared" ca="1" si="13"/>
        <v>0</v>
      </c>
      <c r="AO2903" s="25">
        <f t="shared" si="186"/>
        <v>0</v>
      </c>
      <c r="AP2903" s="26">
        <f t="shared" si="187"/>
        <v>0</v>
      </c>
      <c r="AQ2903" s="25">
        <f t="shared" si="188"/>
        <v>1</v>
      </c>
      <c r="AR2903" s="26">
        <f t="shared" si="189"/>
        <v>0</v>
      </c>
      <c r="AY2903">
        <v>217.64999499999999</v>
      </c>
      <c r="AZ2903">
        <v>237</v>
      </c>
      <c r="BA2903">
        <f t="shared" si="107"/>
        <v>2370</v>
      </c>
    </row>
    <row r="2904" spans="1:53" x14ac:dyDescent="0.2">
      <c r="A2904" s="96">
        <v>42283</v>
      </c>
      <c r="B2904" s="101">
        <v>20.324999999999999</v>
      </c>
      <c r="C2904" s="102">
        <v>19.925000000000001</v>
      </c>
      <c r="D2904" s="31">
        <f t="shared" si="14"/>
        <v>162.80418674155874</v>
      </c>
      <c r="E2904" s="31">
        <f t="shared" si="15"/>
        <v>212.79356341299228</v>
      </c>
      <c r="F2904" s="16">
        <f t="shared" si="0"/>
        <v>375.59775015455102</v>
      </c>
      <c r="G2904" s="16">
        <f t="shared" si="1"/>
        <v>20.09838142912152</v>
      </c>
      <c r="H2904" s="17">
        <f t="shared" si="2"/>
        <v>-2.0075282308657405E-2</v>
      </c>
      <c r="I2904" s="31">
        <v>19.399999999999999</v>
      </c>
      <c r="J2904" s="67">
        <f t="shared" si="16"/>
        <v>1.0229026498504878</v>
      </c>
      <c r="K2904" s="72">
        <f t="shared" ca="1" si="171"/>
        <v>92.22851152601595</v>
      </c>
      <c r="L2904" s="31">
        <v>91.599997999999999</v>
      </c>
      <c r="M2904" s="21">
        <f t="shared" ca="1" si="181"/>
        <v>6.8615015255344292E-3</v>
      </c>
      <c r="N2904" s="72"/>
      <c r="O2904" s="56"/>
      <c r="P2904" s="21"/>
      <c r="Q2904" s="69">
        <f t="shared" si="17"/>
        <v>0.97709735014951205</v>
      </c>
      <c r="R2904" s="5">
        <f t="shared" ca="1" si="109"/>
        <v>27.484529598151415</v>
      </c>
      <c r="S2904" s="31">
        <v>27.059999000000001</v>
      </c>
      <c r="T2904" s="89">
        <f t="shared" ca="1" si="182"/>
        <v>1.5688492750920411E-2</v>
      </c>
      <c r="U2904" s="5">
        <f t="shared" ca="1" si="122"/>
        <v>52.33350846637812</v>
      </c>
      <c r="V2904" s="90">
        <v>53</v>
      </c>
      <c r="W2904" s="36">
        <f t="shared" ca="1" si="190"/>
        <v>-1.2575311955129806E-2</v>
      </c>
      <c r="X2904" s="67">
        <f t="shared" si="18"/>
        <v>1.0458052997009759</v>
      </c>
      <c r="Y2904" s="72">
        <f t="shared" ca="1" si="124"/>
        <v>1152.4497855373891</v>
      </c>
      <c r="Z2904" s="90">
        <v>1111.7499749999999</v>
      </c>
      <c r="AA2904" s="89">
        <f t="shared" ca="1" si="191"/>
        <v>3.6608780258699007E-2</v>
      </c>
      <c r="AB2904" s="72"/>
      <c r="AD2904" s="36"/>
      <c r="AE2904">
        <f t="shared" si="192"/>
        <v>11</v>
      </c>
      <c r="AH2904" s="25" t="str">
        <f t="shared" ca="1" si="7"/>
        <v>-</v>
      </c>
      <c r="AI2904" s="15">
        <f t="shared" ca="1" si="8"/>
        <v>21.807070976287608</v>
      </c>
      <c r="AJ2904" s="15">
        <f t="shared" ca="1" si="9"/>
        <v>21.058442048664496</v>
      </c>
      <c r="AK2904" s="17">
        <f t="shared" ca="1" si="10"/>
        <v>-3.3476284503832332E-2</v>
      </c>
      <c r="AL2904" s="17">
        <f t="shared" ca="1" si="11"/>
        <v>-3.1432010297374226E-2</v>
      </c>
      <c r="AM2904" s="26">
        <f t="shared" ca="1" si="12"/>
        <v>1</v>
      </c>
      <c r="AN2904" s="26">
        <f t="shared" ca="1" si="13"/>
        <v>0</v>
      </c>
      <c r="AO2904" s="25">
        <f t="shared" si="186"/>
        <v>0</v>
      </c>
      <c r="AP2904" s="26">
        <f t="shared" si="187"/>
        <v>0</v>
      </c>
      <c r="AQ2904" s="25">
        <f t="shared" si="188"/>
        <v>1</v>
      </c>
      <c r="AR2904" s="26">
        <f t="shared" si="189"/>
        <v>0</v>
      </c>
      <c r="AY2904">
        <v>222.35000500000001</v>
      </c>
      <c r="AZ2904">
        <v>241.75</v>
      </c>
      <c r="BA2904">
        <f t="shared" si="107"/>
        <v>2417.5</v>
      </c>
    </row>
    <row r="2905" spans="1:53" x14ac:dyDescent="0.2">
      <c r="A2905" s="96">
        <v>42284</v>
      </c>
      <c r="B2905" s="101">
        <v>19.475000000000001</v>
      </c>
      <c r="C2905" s="102">
        <v>19.175000000000001</v>
      </c>
      <c r="D2905" s="31">
        <f t="shared" si="14"/>
        <v>148.00380612868977</v>
      </c>
      <c r="E2905" s="31">
        <f t="shared" si="15"/>
        <v>227.89106584494019</v>
      </c>
      <c r="F2905" s="16">
        <f t="shared" si="0"/>
        <v>375.89487197362996</v>
      </c>
      <c r="G2905" s="16">
        <f t="shared" si="1"/>
        <v>19.293121169372384</v>
      </c>
      <c r="H2905" s="17">
        <f t="shared" si="2"/>
        <v>-1.5645371577575062E-2</v>
      </c>
      <c r="I2905" s="31">
        <v>18.399999999999999</v>
      </c>
      <c r="J2905" s="67">
        <f t="shared" si="16"/>
        <v>0.96069344335204776</v>
      </c>
      <c r="K2905" s="72">
        <f t="shared" ca="1" si="171"/>
        <v>88.599714133089563</v>
      </c>
      <c r="L2905" s="31">
        <v>89.360000999999997</v>
      </c>
      <c r="M2905" s="21">
        <f t="shared" ca="1" si="181"/>
        <v>-8.5081340465790051E-3</v>
      </c>
      <c r="N2905" s="72"/>
      <c r="O2905" s="56"/>
      <c r="P2905" s="21"/>
      <c r="Q2905" s="69">
        <f t="shared" si="17"/>
        <v>1.0393065566479522</v>
      </c>
      <c r="R2905" s="5">
        <f t="shared" ca="1" si="109"/>
        <v>28.56366184358555</v>
      </c>
      <c r="S2905" s="31">
        <v>27.67</v>
      </c>
      <c r="T2905" s="89">
        <f t="shared" ca="1" si="182"/>
        <v>3.229713926944517E-2</v>
      </c>
      <c r="U2905" s="5">
        <f t="shared" ca="1" si="122"/>
        <v>54.388696397159343</v>
      </c>
      <c r="V2905" s="90">
        <v>54.200001</v>
      </c>
      <c r="W2905" s="36">
        <f t="shared" ca="1" si="190"/>
        <v>3.4814648280051285E-3</v>
      </c>
      <c r="X2905" s="67">
        <f t="shared" si="18"/>
        <v>0.92138688670409552</v>
      </c>
      <c r="Y2905" s="72">
        <f t="shared" ca="1" si="124"/>
        <v>1061.7822361675044</v>
      </c>
      <c r="Z2905" s="90">
        <v>1055.4999760000001</v>
      </c>
      <c r="AA2905" s="89">
        <f t="shared" ca="1" si="191"/>
        <v>5.951928290242158E-3</v>
      </c>
      <c r="AB2905" s="72"/>
      <c r="AC2905" s="90"/>
      <c r="AD2905" s="36"/>
      <c r="AE2905">
        <f t="shared" si="192"/>
        <v>10</v>
      </c>
      <c r="AH2905" s="25" t="str">
        <f t="shared" ca="1" si="7"/>
        <v>-</v>
      </c>
      <c r="AI2905" s="15">
        <f t="shared" ca="1" si="8"/>
        <v>21.588279740542426</v>
      </c>
      <c r="AJ2905" s="15">
        <f t="shared" ca="1" si="9"/>
        <v>21.177843882693747</v>
      </c>
      <c r="AK2905" s="17">
        <f t="shared" ca="1" si="10"/>
        <v>-2.7263559774111767E-2</v>
      </c>
      <c r="AL2905" s="17">
        <f t="shared" ca="1" si="11"/>
        <v>-2.5830898652551622E-2</v>
      </c>
      <c r="AM2905" s="26">
        <f t="shared" ca="1" si="12"/>
        <v>1</v>
      </c>
      <c r="AN2905" s="26">
        <f t="shared" ca="1" si="13"/>
        <v>0</v>
      </c>
      <c r="AO2905" s="25">
        <f t="shared" si="186"/>
        <v>0</v>
      </c>
      <c r="AP2905" s="26">
        <f t="shared" si="187"/>
        <v>0</v>
      </c>
      <c r="AQ2905" s="25">
        <f t="shared" si="188"/>
        <v>1</v>
      </c>
      <c r="AR2905" s="26">
        <f t="shared" si="189"/>
        <v>0</v>
      </c>
      <c r="AY2905">
        <v>211.10000500000001</v>
      </c>
      <c r="AZ2905">
        <v>230.50000000000003</v>
      </c>
      <c r="BA2905">
        <f t="shared" si="107"/>
        <v>2305.0000000000005</v>
      </c>
    </row>
    <row r="2906" spans="1:53" x14ac:dyDescent="0.2">
      <c r="A2906" s="96">
        <v>42285</v>
      </c>
      <c r="B2906" s="99">
        <v>18.425000000000001</v>
      </c>
      <c r="C2906" s="100">
        <v>18.524999999999999</v>
      </c>
      <c r="D2906" s="31">
        <f t="shared" si="14"/>
        <v>133.20342551582081</v>
      </c>
      <c r="E2906" s="31">
        <f t="shared" si="15"/>
        <v>242.92300391198702</v>
      </c>
      <c r="F2906" s="16">
        <f t="shared" si="0"/>
        <v>376.12642942780781</v>
      </c>
      <c r="G2906" s="16">
        <f t="shared" si="1"/>
        <v>18.489585465127124</v>
      </c>
      <c r="H2906" s="17">
        <f t="shared" si="2"/>
        <v>5.3981106612684959E-3</v>
      </c>
      <c r="I2906" s="1">
        <v>17.420000000000002</v>
      </c>
      <c r="J2906" s="91">
        <f t="shared" si="16"/>
        <v>0.95894154154549049</v>
      </c>
      <c r="K2906" s="72">
        <f t="shared" ca="1" si="171"/>
        <v>84.95848272296243</v>
      </c>
      <c r="L2906" s="31">
        <v>85.120002999999997</v>
      </c>
      <c r="M2906" s="21">
        <f t="shared" ca="1" si="181"/>
        <v>-1.8975595787698392E-3</v>
      </c>
      <c r="N2906" s="72"/>
      <c r="O2906" s="56"/>
      <c r="P2906" s="21"/>
      <c r="Q2906" s="92">
        <f t="shared" si="17"/>
        <v>1.0410584584545095</v>
      </c>
      <c r="R2906" s="5">
        <f t="shared" ca="1" si="109"/>
        <v>29.735202985644758</v>
      </c>
      <c r="S2906" s="31">
        <v>29.040001</v>
      </c>
      <c r="T2906" s="89">
        <f t="shared" ca="1" si="182"/>
        <v>2.3939461491229212E-2</v>
      </c>
      <c r="U2906" s="5">
        <f t="shared" ca="1" si="122"/>
        <v>56.619873956292743</v>
      </c>
      <c r="V2906" s="98">
        <v>56.880001</v>
      </c>
      <c r="W2906" s="36">
        <f t="shared" ca="1" si="190"/>
        <v>-4.5732601816806783E-3</v>
      </c>
      <c r="X2906" s="91">
        <f t="shared" si="18"/>
        <v>0.9178830830909811</v>
      </c>
      <c r="Y2906" s="72">
        <f t="shared" ca="1" si="124"/>
        <v>974.52781155781622</v>
      </c>
      <c r="Z2906" s="90">
        <v>954.99997900000005</v>
      </c>
      <c r="AA2906" s="89">
        <f t="shared" ca="1" si="191"/>
        <v>2.044799265677907E-2</v>
      </c>
      <c r="AB2906" s="72"/>
      <c r="AC2906" s="90"/>
      <c r="AD2906" s="36"/>
      <c r="AE2906">
        <f t="shared" si="192"/>
        <v>9</v>
      </c>
      <c r="AH2906" s="25">
        <f t="shared" ca="1" si="7"/>
        <v>1</v>
      </c>
      <c r="AI2906" s="15">
        <f t="shared" ca="1" si="8"/>
        <v>21.296295695230441</v>
      </c>
      <c r="AJ2906" s="15">
        <f t="shared" ca="1" si="9"/>
        <v>21.259082271178972</v>
      </c>
      <c r="AK2906" s="17">
        <f t="shared" ca="1" si="10"/>
        <v>-1.9584213646951194E-2</v>
      </c>
      <c r="AL2906" s="17">
        <f t="shared" ca="1" si="11"/>
        <v>-2.6386373879079481E-2</v>
      </c>
      <c r="AM2906" s="26">
        <f t="shared" ca="1" si="12"/>
        <v>1</v>
      </c>
      <c r="AN2906" s="26">
        <f t="shared" ca="1" si="13"/>
        <v>1</v>
      </c>
      <c r="AO2906" s="25">
        <f t="shared" si="186"/>
        <v>0</v>
      </c>
      <c r="AP2906" s="26">
        <f t="shared" si="187"/>
        <v>0</v>
      </c>
      <c r="AQ2906" s="25">
        <f t="shared" si="188"/>
        <v>1</v>
      </c>
      <c r="AR2906" s="26">
        <f t="shared" si="189"/>
        <v>0</v>
      </c>
      <c r="AY2906">
        <v>191.00000499999999</v>
      </c>
      <c r="AZ2906">
        <v>209</v>
      </c>
      <c r="BA2906">
        <f t="shared" si="107"/>
        <v>2090</v>
      </c>
    </row>
    <row r="2907" spans="1:53" x14ac:dyDescent="0.2">
      <c r="A2907" s="96">
        <v>42286</v>
      </c>
      <c r="B2907" s="99">
        <v>18.175000000000001</v>
      </c>
      <c r="C2907" s="100">
        <v>18.375</v>
      </c>
      <c r="D2907" s="31">
        <f t="shared" si="14"/>
        <v>118.40304490295183</v>
      </c>
      <c r="E2907" s="31">
        <f t="shared" si="15"/>
        <v>257.64349043247887</v>
      </c>
      <c r="F2907" s="16">
        <f t="shared" si="0"/>
        <v>376.04653533543069</v>
      </c>
      <c r="G2907" s="16">
        <f t="shared" si="1"/>
        <v>18.312027450713071</v>
      </c>
      <c r="H2907" s="17">
        <f t="shared" si="2"/>
        <v>1.0884353741496544E-2</v>
      </c>
      <c r="I2907" s="1">
        <v>17.079999999999998</v>
      </c>
      <c r="J2907" s="91">
        <f t="shared" si="16"/>
        <v>0.99018649039124307</v>
      </c>
      <c r="K2907" s="72">
        <f t="shared" ca="1" si="171"/>
        <v>84.121312239257549</v>
      </c>
      <c r="L2907" s="31">
        <v>85.080001999999993</v>
      </c>
      <c r="M2907" s="21">
        <f t="shared" ca="1" si="181"/>
        <v>-1.1268097534159024E-2</v>
      </c>
      <c r="N2907" s="72"/>
      <c r="O2907" s="56"/>
      <c r="P2907" s="21"/>
      <c r="Q2907" s="92">
        <f t="shared" si="17"/>
        <v>1.0098135096087568</v>
      </c>
      <c r="R2907" s="5">
        <f t="shared" ca="1" si="109"/>
        <v>30.025758800131051</v>
      </c>
      <c r="S2907" s="31">
        <v>29.01</v>
      </c>
      <c r="T2907" s="89">
        <f t="shared" ca="1" si="182"/>
        <v>3.5014091697037203E-2</v>
      </c>
      <c r="U2907" s="5">
        <f t="shared" ca="1" si="122"/>
        <v>57.173556204924445</v>
      </c>
      <c r="V2907" s="98">
        <v>56.91</v>
      </c>
      <c r="W2907" s="36">
        <f t="shared" ca="1" si="190"/>
        <v>4.6311053404401413E-3</v>
      </c>
      <c r="X2907" s="91">
        <f t="shared" si="18"/>
        <v>0.98037298078248614</v>
      </c>
      <c r="Y2907" s="72">
        <f t="shared" ca="1" si="124"/>
        <v>955.33785755958127</v>
      </c>
      <c r="Z2907" s="90">
        <v>952.74997900000005</v>
      </c>
      <c r="AA2907" s="89">
        <f t="shared" ca="1" si="191"/>
        <v>2.7162200121981983E-3</v>
      </c>
      <c r="AB2907" s="72"/>
      <c r="AC2907" s="90"/>
      <c r="AD2907" s="36"/>
      <c r="AE2907">
        <f t="shared" si="192"/>
        <v>8</v>
      </c>
      <c r="AH2907" s="25" t="str">
        <f t="shared" ca="1" si="7"/>
        <v>-</v>
      </c>
      <c r="AI2907" s="15">
        <f t="shared" ca="1" si="8"/>
        <v>21.042741768963122</v>
      </c>
      <c r="AJ2907" s="15">
        <f t="shared" ca="1" si="9"/>
        <v>21.339282238192286</v>
      </c>
      <c r="AK2907" s="17">
        <f t="shared" ca="1" si="10"/>
        <v>-1.154689525790753E-2</v>
      </c>
      <c r="AL2907" s="17">
        <f t="shared" ca="1" si="11"/>
        <v>-2.4616438009339305E-2</v>
      </c>
      <c r="AM2907" s="26">
        <f t="shared" ca="1" si="12"/>
        <v>0</v>
      </c>
      <c r="AN2907" s="26">
        <f t="shared" ca="1" si="13"/>
        <v>1</v>
      </c>
      <c r="AO2907" s="25">
        <f t="shared" si="186"/>
        <v>0</v>
      </c>
      <c r="AP2907" s="26">
        <f t="shared" si="187"/>
        <v>0</v>
      </c>
      <c r="AQ2907" s="25">
        <f t="shared" si="188"/>
        <v>1</v>
      </c>
      <c r="AR2907" s="26">
        <f t="shared" si="189"/>
        <v>0</v>
      </c>
      <c r="AY2907">
        <v>190.550005</v>
      </c>
      <c r="AZ2907">
        <v>209.50000000000003</v>
      </c>
      <c r="BA2907">
        <f t="shared" si="107"/>
        <v>2095.0000000000005</v>
      </c>
    </row>
    <row r="2908" spans="1:53" x14ac:dyDescent="0.2">
      <c r="A2908" s="96">
        <v>42289</v>
      </c>
      <c r="B2908" s="99">
        <v>16.725000000000001</v>
      </c>
      <c r="C2908" s="100">
        <v>17.175000000000001</v>
      </c>
      <c r="D2908" s="31">
        <f t="shared" si="14"/>
        <v>103.60266429008286</v>
      </c>
      <c r="E2908" s="31">
        <f t="shared" si="15"/>
        <v>272.28277846724859</v>
      </c>
      <c r="F2908" s="16">
        <f t="shared" si="0"/>
        <v>375.88544275733148</v>
      </c>
      <c r="G2908" s="16">
        <f t="shared" si="1"/>
        <v>17.050969660893106</v>
      </c>
      <c r="H2908" s="17">
        <f t="shared" si="2"/>
        <v>2.6200873362445365E-2</v>
      </c>
      <c r="I2908" s="31">
        <v>16.170000000000002</v>
      </c>
      <c r="J2908" s="91">
        <f t="shared" si="16"/>
        <v>0.93073611496217157</v>
      </c>
      <c r="K2908" s="72">
        <f t="shared" ca="1" si="171"/>
        <v>78.291551419285398</v>
      </c>
      <c r="L2908" s="31">
        <v>80</v>
      </c>
      <c r="M2908" s="21">
        <f t="shared" ca="1" si="181"/>
        <v>-2.135560725893253E-2</v>
      </c>
      <c r="N2908" s="72"/>
      <c r="O2908" s="56"/>
      <c r="P2908" s="21"/>
      <c r="Q2908" s="92">
        <f t="shared" si="17"/>
        <v>1.0692638850378284</v>
      </c>
      <c r="R2908" s="5">
        <f t="shared" ca="1" si="109"/>
        <v>32.10412203461933</v>
      </c>
      <c r="S2908" s="31">
        <v>30.85</v>
      </c>
      <c r="T2908" s="89">
        <f t="shared" ca="1" si="182"/>
        <v>4.0652253958487143E-2</v>
      </c>
      <c r="U2908" s="5">
        <f t="shared" ca="1" si="122"/>
        <v>61.13152589317464</v>
      </c>
      <c r="V2908" s="98">
        <v>60.419998</v>
      </c>
      <c r="W2908" s="36">
        <f t="shared" ca="1" si="190"/>
        <v>1.1776364063677068E-2</v>
      </c>
      <c r="X2908" s="91">
        <f t="shared" si="18"/>
        <v>0.86147222992434302</v>
      </c>
      <c r="Y2908" s="72">
        <f t="shared" ca="1" si="124"/>
        <v>822.94287047219211</v>
      </c>
      <c r="Z2908" s="90">
        <v>837.99998100000005</v>
      </c>
      <c r="AA2908" s="89">
        <f t="shared" ca="1" si="191"/>
        <v>-1.7967912731740188E-2</v>
      </c>
      <c r="AB2908" s="72"/>
      <c r="AC2908" s="90"/>
      <c r="AD2908" s="36"/>
      <c r="AE2908">
        <f t="shared" si="192"/>
        <v>7</v>
      </c>
      <c r="AH2908" s="25" t="str">
        <f t="shared" ca="1" si="7"/>
        <v>-</v>
      </c>
      <c r="AI2908" s="15">
        <f t="shared" ca="1" si="8"/>
        <v>20.75687203640296</v>
      </c>
      <c r="AJ2908" s="15">
        <f t="shared" ca="1" si="9"/>
        <v>21.392134898869863</v>
      </c>
      <c r="AK2908" s="17">
        <f t="shared" ca="1" si="10"/>
        <v>-2.2960781468284361E-3</v>
      </c>
      <c r="AL2908" s="17">
        <f t="shared" ca="1" si="11"/>
        <v>-2.1340027643495185E-2</v>
      </c>
      <c r="AM2908" s="26">
        <f t="shared" ca="1" si="12"/>
        <v>0</v>
      </c>
      <c r="AN2908" s="26">
        <f t="shared" ca="1" si="13"/>
        <v>1</v>
      </c>
      <c r="AO2908" s="25">
        <f t="shared" si="186"/>
        <v>0</v>
      </c>
      <c r="AP2908" s="26">
        <f t="shared" si="187"/>
        <v>0</v>
      </c>
      <c r="AQ2908" s="25">
        <f t="shared" si="188"/>
        <v>1</v>
      </c>
      <c r="AR2908" s="26">
        <f t="shared" si="189"/>
        <v>0</v>
      </c>
      <c r="AY2908">
        <v>167.25000499999999</v>
      </c>
      <c r="AZ2908">
        <v>185.75</v>
      </c>
      <c r="BA2908">
        <f t="shared" si="107"/>
        <v>1857.5</v>
      </c>
    </row>
    <row r="2909" spans="1:53" x14ac:dyDescent="0.2">
      <c r="A2909" s="96">
        <v>42290</v>
      </c>
      <c r="B2909" s="99">
        <v>18.274999999999999</v>
      </c>
      <c r="C2909" s="100">
        <v>18.675000000000001</v>
      </c>
      <c r="D2909" s="31">
        <f t="shared" si="14"/>
        <v>88.802283677213879</v>
      </c>
      <c r="E2909" s="31">
        <f t="shared" si="15"/>
        <v>286.69537618196381</v>
      </c>
      <c r="F2909" s="16">
        <f t="shared" si="0"/>
        <v>375.4976598591777</v>
      </c>
      <c r="G2909" s="16">
        <f t="shared" si="1"/>
        <v>18.580403102953536</v>
      </c>
      <c r="H2909" s="17">
        <f t="shared" si="2"/>
        <v>2.1419009370816755E-2</v>
      </c>
      <c r="I2909" s="31">
        <v>17.670000000000002</v>
      </c>
      <c r="J2909" s="91">
        <f t="shared" si="16"/>
        <v>1.088573551273978</v>
      </c>
      <c r="K2909" s="72">
        <f t="shared" ca="1" si="171"/>
        <v>85.222637665421743</v>
      </c>
      <c r="L2909" s="31">
        <v>84</v>
      </c>
      <c r="M2909" s="21">
        <f t="shared" ca="1" si="181"/>
        <v>1.4555210302639801E-2</v>
      </c>
      <c r="N2909" s="72"/>
      <c r="O2909" s="56"/>
      <c r="P2909" s="21"/>
      <c r="Q2909" s="92">
        <f t="shared" si="17"/>
        <v>0.91142644872602196</v>
      </c>
      <c r="R2909" s="5">
        <f t="shared" ca="1" si="109"/>
        <v>29.259326979620042</v>
      </c>
      <c r="S2909" s="31">
        <v>29.08</v>
      </c>
      <c r="T2909" s="89">
        <f t="shared" ca="1" si="182"/>
        <v>6.1666774284746704E-3</v>
      </c>
      <c r="U2909" s="5">
        <f t="shared" ca="1" si="122"/>
        <v>55.714982058161596</v>
      </c>
      <c r="V2909" s="98">
        <v>57.009998000000003</v>
      </c>
      <c r="W2909" s="36">
        <f t="shared" ca="1" si="190"/>
        <v>-2.2715593532180223E-2</v>
      </c>
      <c r="X2909" s="91">
        <f t="shared" si="18"/>
        <v>1.1771471025479561</v>
      </c>
      <c r="Y2909" s="72">
        <f t="shared" ca="1" si="124"/>
        <v>968.66106072663763</v>
      </c>
      <c r="Z2909" s="90">
        <v>917.24997900000005</v>
      </c>
      <c r="AA2909" s="89">
        <f t="shared" ca="1" si="191"/>
        <v>5.6049150072139245E-2</v>
      </c>
      <c r="AB2909" s="72"/>
      <c r="AC2909" s="90"/>
      <c r="AD2909" s="36"/>
      <c r="AE2909">
        <f t="shared" si="192"/>
        <v>6</v>
      </c>
      <c r="AH2909" s="25" t="str">
        <f t="shared" ca="1" si="7"/>
        <v>-</v>
      </c>
      <c r="AI2909" s="15">
        <f t="shared" ca="1" si="8"/>
        <v>20.548389448211523</v>
      </c>
      <c r="AJ2909" s="15">
        <f t="shared" ca="1" si="9"/>
        <v>21.479723121556553</v>
      </c>
      <c r="AK2909" s="17">
        <f t="shared" ca="1" si="10"/>
        <v>4.6969488749657824E-3</v>
      </c>
      <c r="AL2909" s="17">
        <f t="shared" ca="1" si="11"/>
        <v>-2.0474227325788866E-2</v>
      </c>
      <c r="AM2909" s="26">
        <f t="shared" ca="1" si="12"/>
        <v>0</v>
      </c>
      <c r="AN2909" s="26">
        <f t="shared" ca="1" si="13"/>
        <v>1</v>
      </c>
      <c r="AO2909" s="25">
        <f t="shared" si="186"/>
        <v>0</v>
      </c>
      <c r="AP2909" s="26">
        <f t="shared" si="187"/>
        <v>0</v>
      </c>
      <c r="AQ2909" s="25">
        <f t="shared" si="188"/>
        <v>1</v>
      </c>
      <c r="AR2909" s="26">
        <f t="shared" si="189"/>
        <v>0</v>
      </c>
      <c r="AY2909">
        <v>183.449995</v>
      </c>
      <c r="AZ2909">
        <v>201.5</v>
      </c>
      <c r="BA2909">
        <f t="shared" si="107"/>
        <v>2015</v>
      </c>
    </row>
    <row r="2910" spans="1:53" x14ac:dyDescent="0.2">
      <c r="A2910" s="96">
        <v>42291</v>
      </c>
      <c r="B2910" s="99">
        <v>18.324999999999999</v>
      </c>
      <c r="C2910" s="100">
        <v>18.725000000000001</v>
      </c>
      <c r="D2910" s="31">
        <f t="shared" si="14"/>
        <v>74.001903064344901</v>
      </c>
      <c r="E2910" s="31">
        <f t="shared" si="15"/>
        <v>301.17874730379407</v>
      </c>
      <c r="F2910" s="16">
        <f t="shared" si="0"/>
        <v>375.18065036813897</v>
      </c>
      <c r="G2910" s="16">
        <f t="shared" si="1"/>
        <v>18.646102644294974</v>
      </c>
      <c r="H2910" s="17">
        <f t="shared" si="2"/>
        <v>2.1361815754339264E-2</v>
      </c>
      <c r="I2910" s="31">
        <v>18.030000999999999</v>
      </c>
      <c r="J2910" s="91">
        <f t="shared" si="16"/>
        <v>1.0026887354278688</v>
      </c>
      <c r="K2910" s="72">
        <f t="shared" ca="1" si="171"/>
        <v>85.448295092773975</v>
      </c>
      <c r="L2910" s="31">
        <v>85.720000999999996</v>
      </c>
      <c r="M2910" s="21">
        <f t="shared" ca="1" si="181"/>
        <v>-3.1696909012637704E-3</v>
      </c>
      <c r="N2910" s="72"/>
      <c r="O2910" s="56"/>
      <c r="P2910" s="21"/>
      <c r="Q2910" s="92">
        <f t="shared" si="17"/>
        <v>0.99731126457213115</v>
      </c>
      <c r="R2910" s="5">
        <f t="shared" ca="1" si="109"/>
        <v>29.179440762807825</v>
      </c>
      <c r="S2910" s="31">
        <v>28.450001</v>
      </c>
      <c r="T2910" s="89">
        <f t="shared" ca="1" si="182"/>
        <v>2.5639358072705343E-2</v>
      </c>
      <c r="U2910" s="5">
        <f t="shared" ca="1" si="122"/>
        <v>55.563276914050483</v>
      </c>
      <c r="V2910" s="98">
        <v>55.740001999999997</v>
      </c>
      <c r="W2910" s="36">
        <f t="shared" ca="1" si="190"/>
        <v>-3.1705252889928769E-3</v>
      </c>
      <c r="X2910" s="91">
        <f t="shared" si="18"/>
        <v>1.0053774708557377</v>
      </c>
      <c r="Y2910" s="72">
        <f t="shared" ca="1" si="124"/>
        <v>973.80591391640451</v>
      </c>
      <c r="Z2910" s="90">
        <v>955.24997900000005</v>
      </c>
      <c r="AA2910" s="89">
        <f t="shared" ca="1" si="191"/>
        <v>1.9425213634476773E-2</v>
      </c>
      <c r="AB2910" s="72"/>
      <c r="AC2910" s="90"/>
      <c r="AD2910" s="36"/>
      <c r="AE2910">
        <f t="shared" si="192"/>
        <v>5</v>
      </c>
      <c r="AH2910" s="25" t="str">
        <f t="shared" ca="1" si="7"/>
        <v>-</v>
      </c>
      <c r="AI2910" s="15">
        <f t="shared" ca="1" si="8"/>
        <v>20.458658252722461</v>
      </c>
      <c r="AJ2910" s="15">
        <f t="shared" ca="1" si="9"/>
        <v>21.571167430706719</v>
      </c>
      <c r="AK2910" s="17">
        <f t="shared" ca="1" si="10"/>
        <v>1.1603131885465226E-2</v>
      </c>
      <c r="AL2910" s="17">
        <f t="shared" ca="1" si="11"/>
        <v>-1.7216036918065745E-2</v>
      </c>
      <c r="AM2910" s="26">
        <f t="shared" ca="1" si="12"/>
        <v>0</v>
      </c>
      <c r="AN2910" s="26">
        <f t="shared" ca="1" si="13"/>
        <v>1</v>
      </c>
      <c r="AO2910" s="25">
        <f t="shared" si="186"/>
        <v>0</v>
      </c>
      <c r="AP2910" s="26">
        <f t="shared" si="187"/>
        <v>0</v>
      </c>
      <c r="AQ2910" s="25">
        <f t="shared" si="188"/>
        <v>1</v>
      </c>
      <c r="AR2910" s="26">
        <f t="shared" si="189"/>
        <v>0</v>
      </c>
      <c r="AY2910">
        <v>191.04999500000002</v>
      </c>
      <c r="AZ2910">
        <v>209.50000000000003</v>
      </c>
      <c r="BA2910">
        <f t="shared" si="107"/>
        <v>2095.0000000000005</v>
      </c>
    </row>
    <row r="2911" spans="1:53" x14ac:dyDescent="0.2">
      <c r="A2911" s="96">
        <v>42292</v>
      </c>
      <c r="B2911" s="99">
        <v>16.574999999999999</v>
      </c>
      <c r="C2911" s="100">
        <v>17.175000000000001</v>
      </c>
      <c r="D2911" s="31">
        <f t="shared" si="14"/>
        <v>59.201522451475924</v>
      </c>
      <c r="E2911" s="31">
        <f t="shared" si="15"/>
        <v>315.66296491291683</v>
      </c>
      <c r="F2911" s="16">
        <f t="shared" si="0"/>
        <v>374.86448736439274</v>
      </c>
      <c r="G2911" s="16">
        <f t="shared" si="1"/>
        <v>17.08024332213855</v>
      </c>
      <c r="H2911" s="17">
        <f t="shared" si="2"/>
        <v>3.4934497816593968E-2</v>
      </c>
      <c r="I2911" s="31">
        <v>16.049999</v>
      </c>
      <c r="J2911" s="91">
        <f t="shared" si="16"/>
        <v>0.9152502378338</v>
      </c>
      <c r="K2911" s="72">
        <f t="shared" ca="1" si="171"/>
        <v>78.203384080905423</v>
      </c>
      <c r="L2911" s="31">
        <v>79.599997999999999</v>
      </c>
      <c r="M2911" s="21">
        <f t="shared" ca="1" si="181"/>
        <v>-1.7545401434489693E-2</v>
      </c>
      <c r="N2911" s="72"/>
      <c r="O2911" s="56"/>
      <c r="P2911" s="21"/>
      <c r="Q2911" s="92">
        <f t="shared" si="17"/>
        <v>1.0847497621662001</v>
      </c>
      <c r="R2911" s="5">
        <f t="shared" ca="1" si="109"/>
        <v>31.651072830601208</v>
      </c>
      <c r="S2911" s="31">
        <v>30.51</v>
      </c>
      <c r="T2911" s="89">
        <f t="shared" ca="1" si="182"/>
        <v>3.7399961671622642E-2</v>
      </c>
      <c r="U2911" s="5">
        <f t="shared" ca="1" si="122"/>
        <v>60.270187971046056</v>
      </c>
      <c r="V2911" s="98">
        <v>59.639999000000003</v>
      </c>
      <c r="W2911" s="36">
        <f t="shared" ca="1" si="190"/>
        <v>1.0566548987468173E-2</v>
      </c>
      <c r="X2911" s="91">
        <f t="shared" si="18"/>
        <v>0.83050047566759999</v>
      </c>
      <c r="Y2911" s="72">
        <f t="shared" ca="1" si="124"/>
        <v>808.69304859179613</v>
      </c>
      <c r="Z2911" s="90">
        <v>820.74998200000005</v>
      </c>
      <c r="AA2911" s="89">
        <f t="shared" ca="1" si="191"/>
        <v>-1.4690141544473305E-2</v>
      </c>
      <c r="AB2911" s="72"/>
      <c r="AC2911" s="90"/>
      <c r="AD2911" s="36"/>
      <c r="AE2911">
        <f t="shared" si="192"/>
        <v>4</v>
      </c>
      <c r="AH2911" s="25" t="str">
        <f t="shared" ca="1" si="7"/>
        <v>-</v>
      </c>
      <c r="AI2911" s="15">
        <f t="shared" ca="1" si="8"/>
        <v>20.368431744252867</v>
      </c>
      <c r="AJ2911" s="15">
        <f t="shared" ca="1" si="9"/>
        <v>21.618813571789076</v>
      </c>
      <c r="AK2911" s="17">
        <f t="shared" ca="1" si="10"/>
        <v>2.0033110117826731E-2</v>
      </c>
      <c r="AL2911" s="17">
        <f t="shared" ca="1" si="11"/>
        <v>-1.3672292231372639E-2</v>
      </c>
      <c r="AM2911" s="26">
        <f t="shared" ca="1" si="12"/>
        <v>0</v>
      </c>
      <c r="AN2911" s="26">
        <f t="shared" ca="1" si="13"/>
        <v>1</v>
      </c>
      <c r="AO2911" s="25">
        <f t="shared" si="186"/>
        <v>0</v>
      </c>
      <c r="AP2911" s="26">
        <f t="shared" si="187"/>
        <v>0</v>
      </c>
      <c r="AQ2911" s="25">
        <f t="shared" si="188"/>
        <v>1</v>
      </c>
      <c r="AR2911" s="26">
        <f t="shared" si="189"/>
        <v>0</v>
      </c>
      <c r="AY2911">
        <v>164.15001000000001</v>
      </c>
      <c r="AZ2911">
        <v>181.5</v>
      </c>
      <c r="BA2911">
        <f t="shared" si="107"/>
        <v>1815</v>
      </c>
    </row>
    <row r="2912" spans="1:53" x14ac:dyDescent="0.2">
      <c r="A2912" s="96">
        <v>42293</v>
      </c>
      <c r="B2912" s="99">
        <v>16.100000000000001</v>
      </c>
      <c r="C2912" s="100">
        <v>17.074999999999999</v>
      </c>
      <c r="D2912" s="31">
        <f t="shared" si="14"/>
        <v>44.401141838606947</v>
      </c>
      <c r="E2912" s="31">
        <f t="shared" si="15"/>
        <v>329.94630166158078</v>
      </c>
      <c r="F2912" s="16">
        <f t="shared" si="0"/>
        <v>374.34744350018775</v>
      </c>
      <c r="G2912" s="16">
        <f t="shared" si="1"/>
        <v>16.959355792875556</v>
      </c>
      <c r="H2912" s="17">
        <f t="shared" si="2"/>
        <v>5.71010248901902E-2</v>
      </c>
      <c r="I2912" s="1">
        <v>15.05</v>
      </c>
      <c r="J2912" s="91">
        <f t="shared" si="16"/>
        <v>0.99155285660631931</v>
      </c>
      <c r="K2912" s="72">
        <f t="shared" ca="1" si="171"/>
        <v>77.539627617578475</v>
      </c>
      <c r="L2912" s="31">
        <v>78.760002</v>
      </c>
      <c r="M2912" s="21">
        <f t="shared" ca="1" si="181"/>
        <v>-1.5494849561094795E-2</v>
      </c>
      <c r="N2912" s="72"/>
      <c r="O2912" s="56"/>
      <c r="P2912" s="21"/>
      <c r="Q2912" s="92">
        <f t="shared" si="17"/>
        <v>1.0084471433936808</v>
      </c>
      <c r="R2912" s="5">
        <f t="shared" ca="1" si="109"/>
        <v>31.917104301384938</v>
      </c>
      <c r="S2912" s="31">
        <v>30.73</v>
      </c>
      <c r="T2912" s="89">
        <f t="shared" ca="1" si="182"/>
        <v>3.8630143227625709E-2</v>
      </c>
      <c r="U2912" s="5">
        <f t="shared" ca="1" si="122"/>
        <v>60.777218085566673</v>
      </c>
      <c r="V2912" s="98">
        <v>60.16</v>
      </c>
      <c r="W2912" s="36">
        <f t="shared" ca="1" si="190"/>
        <v>1.0259609135084388E-2</v>
      </c>
      <c r="X2912" s="91">
        <f t="shared" si="18"/>
        <v>0.98310571321263851</v>
      </c>
      <c r="Y2912" s="72">
        <f t="shared" ca="1" si="124"/>
        <v>794.97843284343685</v>
      </c>
      <c r="Z2912" s="90">
        <v>797.99998200000005</v>
      </c>
      <c r="AA2912" s="89">
        <f t="shared" ca="1" si="191"/>
        <v>-3.7864025372411551E-3</v>
      </c>
      <c r="AB2912" s="72"/>
      <c r="AC2912" s="90"/>
      <c r="AD2912" s="36"/>
      <c r="AE2912">
        <f t="shared" si="192"/>
        <v>3</v>
      </c>
      <c r="AH2912" s="25" t="str">
        <f t="shared" ca="1" si="7"/>
        <v>-</v>
      </c>
      <c r="AI2912" s="15">
        <f t="shared" ca="1" si="8"/>
        <v>20.204058586305173</v>
      </c>
      <c r="AJ2912" s="15">
        <f t="shared" ca="1" si="9"/>
        <v>21.648919810639697</v>
      </c>
      <c r="AK2912" s="17">
        <f t="shared" ca="1" si="10"/>
        <v>2.8650262489313683E-2</v>
      </c>
      <c r="AL2912" s="17">
        <f t="shared" ca="1" si="11"/>
        <v>-8.0373624732564194E-3</v>
      </c>
      <c r="AM2912" s="26">
        <f t="shared" ca="1" si="12"/>
        <v>0</v>
      </c>
      <c r="AN2912" s="26">
        <f t="shared" ca="1" si="13"/>
        <v>1</v>
      </c>
      <c r="AO2912" s="25">
        <f t="shared" si="186"/>
        <v>0</v>
      </c>
      <c r="AP2912" s="26">
        <f t="shared" si="187"/>
        <v>0</v>
      </c>
      <c r="AQ2912" s="25">
        <f t="shared" si="188"/>
        <v>1</v>
      </c>
      <c r="AR2912" s="26">
        <f t="shared" si="189"/>
        <v>0</v>
      </c>
      <c r="AY2912">
        <v>159.60000000000002</v>
      </c>
      <c r="AZ2912">
        <v>177.25</v>
      </c>
      <c r="BA2912">
        <f t="shared" si="107"/>
        <v>1772.5</v>
      </c>
    </row>
    <row r="2913" spans="1:53" x14ac:dyDescent="0.2">
      <c r="A2913" s="96">
        <v>42296</v>
      </c>
      <c r="B2913" s="99">
        <v>15.275</v>
      </c>
      <c r="C2913" s="100">
        <v>15.95</v>
      </c>
      <c r="D2913" s="31">
        <f t="shared" si="14"/>
        <v>29.600761225737962</v>
      </c>
      <c r="E2913" s="31">
        <f t="shared" si="15"/>
        <v>343.90156537269002</v>
      </c>
      <c r="F2913" s="16">
        <f t="shared" si="0"/>
        <v>373.502326598428</v>
      </c>
      <c r="G2913" s="16">
        <f t="shared" si="1"/>
        <v>15.896504981617277</v>
      </c>
      <c r="H2913" s="17">
        <f t="shared" si="2"/>
        <v>4.2319749216300884E-2</v>
      </c>
      <c r="I2913" s="1">
        <v>14.98</v>
      </c>
      <c r="J2913" s="91">
        <f t="shared" si="16"/>
        <v>0.93521343885406194</v>
      </c>
      <c r="K2913" s="72">
        <f t="shared" ca="1" si="171"/>
        <v>72.513145455534811</v>
      </c>
      <c r="L2913" s="31">
        <v>73.279999000000004</v>
      </c>
      <c r="M2913" s="21">
        <f t="shared" ca="1" si="181"/>
        <v>-1.0464704625135055E-2</v>
      </c>
      <c r="N2913" s="72"/>
      <c r="O2913" s="56"/>
      <c r="P2913" s="21"/>
      <c r="Q2913" s="92">
        <f t="shared" si="17"/>
        <v>1.0647865611459379</v>
      </c>
      <c r="R2913" s="5">
        <f t="shared" ca="1" si="109"/>
        <v>33.983487964415787</v>
      </c>
      <c r="S2913" s="31">
        <v>32.909999999999997</v>
      </c>
      <c r="T2913" s="89">
        <f t="shared" ca="1" si="182"/>
        <v>3.2618898949127624E-2</v>
      </c>
      <c r="U2913" s="5">
        <f t="shared" ca="1" si="122"/>
        <v>64.712549503323345</v>
      </c>
      <c r="V2913" s="90">
        <v>64.489999999999995</v>
      </c>
      <c r="W2913" s="36">
        <f t="shared" ca="1" si="190"/>
        <v>3.4509149220553577E-3</v>
      </c>
      <c r="X2913" s="91">
        <f t="shared" si="18"/>
        <v>0.87042687770812388</v>
      </c>
      <c r="Y2913" s="72">
        <f t="shared" ca="1" si="124"/>
        <v>691.9250543944886</v>
      </c>
      <c r="Z2913" s="90">
        <v>689.49998500000004</v>
      </c>
      <c r="AA2913" s="89">
        <f t="shared" ca="1" si="191"/>
        <v>3.5171420554687316E-3</v>
      </c>
      <c r="AB2913" s="72"/>
      <c r="AC2913" s="90"/>
      <c r="AD2913" s="36"/>
      <c r="AE2913">
        <f t="shared" si="192"/>
        <v>2</v>
      </c>
      <c r="AH2913" s="25" t="str">
        <f t="shared" ca="1" si="7"/>
        <v>-</v>
      </c>
      <c r="AI2913" s="15">
        <f t="shared" ca="1" si="8"/>
        <v>19.938133286659735</v>
      </c>
      <c r="AJ2913" s="15">
        <f t="shared" ca="1" si="9"/>
        <v>21.614078468727921</v>
      </c>
      <c r="AK2913" s="17">
        <f t="shared" ca="1" si="10"/>
        <v>3.3889495068447739E-2</v>
      </c>
      <c r="AL2913" s="17">
        <f t="shared" ca="1" si="11"/>
        <v>-3.518099023823551E-3</v>
      </c>
      <c r="AM2913" s="26">
        <f t="shared" ca="1" si="12"/>
        <v>0</v>
      </c>
      <c r="AN2913" s="26">
        <f t="shared" ca="1" si="13"/>
        <v>1</v>
      </c>
      <c r="AO2913" s="25">
        <f t="shared" si="186"/>
        <v>0</v>
      </c>
      <c r="AP2913" s="26">
        <f t="shared" si="187"/>
        <v>0</v>
      </c>
      <c r="AQ2913" s="25">
        <f t="shared" si="188"/>
        <v>1</v>
      </c>
      <c r="AR2913" s="26">
        <f t="shared" si="189"/>
        <v>0</v>
      </c>
      <c r="AY2913">
        <v>137.94999999999999</v>
      </c>
      <c r="AZ2913">
        <v>153.75</v>
      </c>
      <c r="BA2913">
        <f t="shared" si="107"/>
        <v>1537.5</v>
      </c>
    </row>
    <row r="2914" spans="1:53" x14ac:dyDescent="0.2">
      <c r="A2914" s="96">
        <v>42297</v>
      </c>
      <c r="B2914" s="99">
        <v>16.074999999999999</v>
      </c>
      <c r="C2914" s="100">
        <v>17.024999999999999</v>
      </c>
      <c r="D2914" s="31">
        <f t="shared" si="14"/>
        <v>14.800380612868981</v>
      </c>
      <c r="E2914" s="31">
        <f t="shared" si="15"/>
        <v>358.07559758971661</v>
      </c>
      <c r="F2914" s="16">
        <f t="shared" si="0"/>
        <v>372.8759782025856</v>
      </c>
      <c r="G2914" s="16">
        <f t="shared" si="1"/>
        <v>16.987292122839335</v>
      </c>
      <c r="H2914" s="17">
        <f t="shared" si="2"/>
        <v>5.580029368575623E-2</v>
      </c>
      <c r="I2914" s="1">
        <v>15.75</v>
      </c>
      <c r="J2914" s="91">
        <f t="shared" si="16"/>
        <v>1.0668260184262819</v>
      </c>
      <c r="K2914" s="72">
        <f t="shared" ca="1" si="171"/>
        <v>77.355756482132946</v>
      </c>
      <c r="L2914" s="31">
        <v>75.800003000000004</v>
      </c>
      <c r="M2914" s="21">
        <f t="shared" ca="1" si="181"/>
        <v>2.0524451458569765E-2</v>
      </c>
      <c r="N2914" s="72"/>
      <c r="O2914" s="56"/>
      <c r="P2914" s="21"/>
      <c r="Q2914" s="92">
        <f t="shared" si="17"/>
        <v>0.93317398157371811</v>
      </c>
      <c r="R2914" s="5">
        <f t="shared" ca="1" si="109"/>
        <v>31.711185670192943</v>
      </c>
      <c r="S2914" s="31">
        <v>31.709999</v>
      </c>
      <c r="T2914" s="89">
        <f t="shared" ca="1" si="182"/>
        <v>3.742258689265475E-5</v>
      </c>
      <c r="U2914" s="5">
        <f t="shared" ca="1" si="122"/>
        <v>60.386000066144646</v>
      </c>
      <c r="V2914" s="98">
        <v>62.02</v>
      </c>
      <c r="W2914" s="36">
        <f t="shared" ca="1" si="190"/>
        <v>-2.6346338823852896E-2</v>
      </c>
      <c r="X2914" s="91">
        <f t="shared" si="18"/>
        <v>1.1336520368525638</v>
      </c>
      <c r="Y2914" s="72">
        <f t="shared" ca="1" si="124"/>
        <v>784.35062329657615</v>
      </c>
      <c r="Z2914" s="90">
        <v>735.74998400000004</v>
      </c>
      <c r="AA2914" s="89">
        <f t="shared" ca="1" si="191"/>
        <v>6.6055916212668375E-2</v>
      </c>
      <c r="AB2914" s="72"/>
      <c r="AC2914" s="90"/>
      <c r="AD2914" s="36"/>
      <c r="AE2914">
        <f t="shared" si="192"/>
        <v>1</v>
      </c>
      <c r="AH2914" s="25" t="str">
        <f t="shared" ca="1" si="7"/>
        <v>-</v>
      </c>
      <c r="AI2914" s="15">
        <f t="shared" ca="1" si="8"/>
        <v>19.809282678471831</v>
      </c>
      <c r="AJ2914" s="15">
        <f t="shared" ca="1" si="9"/>
        <v>21.546256313564609</v>
      </c>
      <c r="AK2914" s="17">
        <f t="shared" ca="1" si="10"/>
        <v>3.8822731788999552E-2</v>
      </c>
      <c r="AL2914" s="17">
        <f t="shared" ca="1" si="11"/>
        <v>3.6822906186649157E-3</v>
      </c>
      <c r="AM2914" s="26">
        <f t="shared" ca="1" si="12"/>
        <v>0</v>
      </c>
      <c r="AN2914" s="26">
        <f t="shared" ca="1" si="13"/>
        <v>1</v>
      </c>
      <c r="AO2914" s="25">
        <f t="shared" si="186"/>
        <v>0</v>
      </c>
      <c r="AP2914" s="26">
        <f t="shared" si="187"/>
        <v>0</v>
      </c>
      <c r="AQ2914" s="25">
        <f t="shared" si="188"/>
        <v>1</v>
      </c>
      <c r="AR2914" s="26">
        <f t="shared" si="189"/>
        <v>0</v>
      </c>
      <c r="AY2914">
        <v>147.15</v>
      </c>
      <c r="AZ2914">
        <v>162.5</v>
      </c>
      <c r="BA2914">
        <f t="shared" si="107"/>
        <v>1625</v>
      </c>
    </row>
    <row r="2915" spans="1:53" x14ac:dyDescent="0.2">
      <c r="A2915" s="97">
        <v>42298</v>
      </c>
      <c r="B2915" s="101">
        <v>18.225000000000001</v>
      </c>
      <c r="C2915" s="102">
        <v>18.625</v>
      </c>
      <c r="D2915" s="31">
        <f t="shared" si="14"/>
        <v>372.05011261772654</v>
      </c>
      <c r="E2915" s="31">
        <f t="shared" si="15"/>
        <v>0</v>
      </c>
      <c r="F2915" s="16">
        <f t="shared" si="0"/>
        <v>372.05011261772654</v>
      </c>
      <c r="G2915" s="16">
        <f t="shared" si="1"/>
        <v>18.225000000000001</v>
      </c>
      <c r="H2915" s="17">
        <f t="shared" si="2"/>
        <v>2.1476510067114041E-2</v>
      </c>
      <c r="I2915" s="31">
        <v>16.7</v>
      </c>
      <c r="J2915" s="67">
        <f t="shared" si="16"/>
        <v>1.0704845814977975</v>
      </c>
      <c r="K2915" s="72">
        <f t="shared" ca="1" si="171"/>
        <v>82.804768682094931</v>
      </c>
      <c r="L2915" s="31">
        <v>81.160004000000001</v>
      </c>
      <c r="M2915" s="21">
        <f t="shared" ca="1" si="181"/>
        <v>2.0265704793397128E-2</v>
      </c>
      <c r="N2915" s="72"/>
      <c r="O2915" s="56"/>
      <c r="P2915" s="21"/>
      <c r="Q2915" s="69">
        <f t="shared" si="17"/>
        <v>0.92951541850220243</v>
      </c>
      <c r="R2915" s="5">
        <f t="shared" ca="1" si="109"/>
        <v>29.474808086537074</v>
      </c>
      <c r="S2915" s="31">
        <v>29.51</v>
      </c>
      <c r="T2915" s="89">
        <f t="shared" ca="1" si="182"/>
        <v>-1.1925419675678655E-3</v>
      </c>
      <c r="U2915" s="5">
        <f t="shared" ca="1" si="122"/>
        <v>56.12779649793395</v>
      </c>
      <c r="V2915" s="98">
        <v>57.76</v>
      </c>
      <c r="W2915" s="36">
        <f t="shared" ca="1" si="190"/>
        <v>-2.8258370880644874E-2</v>
      </c>
      <c r="X2915" s="67">
        <f t="shared" si="18"/>
        <v>1.1409691629955951</v>
      </c>
      <c r="Y2915" s="72">
        <f t="shared" ca="1" si="124"/>
        <v>894.86097667976696</v>
      </c>
      <c r="Z2915" s="90">
        <v>837.49998100000005</v>
      </c>
      <c r="AA2915" s="89">
        <f t="shared" ca="1" si="191"/>
        <v>6.8490742663989287E-2</v>
      </c>
      <c r="AB2915" s="72"/>
      <c r="AC2915" s="90"/>
      <c r="AD2915" s="36"/>
      <c r="AE2915">
        <v>20</v>
      </c>
      <c r="AH2915" s="25" t="str">
        <f t="shared" ca="1" si="7"/>
        <v>-</v>
      </c>
      <c r="AI2915" s="15">
        <f t="shared" ca="1" si="8"/>
        <v>19.645210097185732</v>
      </c>
      <c r="AJ2915" s="15">
        <f t="shared" ca="1" si="9"/>
        <v>21.388162556725412</v>
      </c>
      <c r="AK2915" s="17">
        <f t="shared" ca="1" si="10"/>
        <v>3.8832315238382431E-2</v>
      </c>
      <c r="AL2915" s="17">
        <f t="shared" ca="1" si="11"/>
        <v>8.3321799951031963E-3</v>
      </c>
      <c r="AM2915" s="26">
        <f t="shared" ca="1" si="12"/>
        <v>0</v>
      </c>
      <c r="AN2915" s="26">
        <f t="shared" ca="1" si="13"/>
        <v>1</v>
      </c>
      <c r="AO2915" s="25">
        <f t="shared" si="186"/>
        <v>0</v>
      </c>
      <c r="AP2915" s="26">
        <f t="shared" si="187"/>
        <v>0</v>
      </c>
      <c r="AQ2915" s="25">
        <f t="shared" si="188"/>
        <v>1</v>
      </c>
      <c r="AR2915" s="26">
        <f t="shared" si="189"/>
        <v>0</v>
      </c>
      <c r="AY2915">
        <v>167.5</v>
      </c>
      <c r="AZ2915">
        <v>184.5</v>
      </c>
      <c r="BA2915">
        <f t="shared" si="107"/>
        <v>1845</v>
      </c>
    </row>
    <row r="2916" spans="1:53" x14ac:dyDescent="0.2">
      <c r="A2916" s="96">
        <v>42299</v>
      </c>
      <c r="B2916" s="101">
        <v>16.024999999999999</v>
      </c>
      <c r="C2916" s="102">
        <v>16.824999999999999</v>
      </c>
      <c r="D2916" s="31">
        <f t="shared" si="14"/>
        <v>353.44760698684024</v>
      </c>
      <c r="E2916" s="31">
        <f t="shared" si="15"/>
        <v>18.202988731431052</v>
      </c>
      <c r="F2916" s="16">
        <f t="shared" si="0"/>
        <v>371.65059571827129</v>
      </c>
      <c r="G2916" s="16">
        <f t="shared" si="1"/>
        <v>16.064183015318459</v>
      </c>
      <c r="H2916" s="17">
        <f t="shared" si="2"/>
        <v>4.7548291233283857E-2</v>
      </c>
      <c r="I2916" s="1">
        <v>14.45</v>
      </c>
      <c r="J2916" s="67">
        <f t="shared" si="16"/>
        <v>0.88049014463133268</v>
      </c>
      <c r="K2916" s="72">
        <f t="shared" ca="1" si="171"/>
        <v>72.905810408081706</v>
      </c>
      <c r="L2916" s="31">
        <v>73.760002</v>
      </c>
      <c r="M2916" s="21">
        <f t="shared" ca="1" si="181"/>
        <v>-1.1580688296595953E-2</v>
      </c>
      <c r="N2916" s="72"/>
      <c r="O2916" s="56"/>
      <c r="P2916" s="21"/>
      <c r="Q2916" s="69">
        <f t="shared" si="17"/>
        <v>1.1195098553686673</v>
      </c>
      <c r="R2916" s="5">
        <f t="shared" ca="1" si="109"/>
        <v>32.995963512269974</v>
      </c>
      <c r="S2916" s="31">
        <v>31.93</v>
      </c>
      <c r="T2916" s="89">
        <f t="shared" ca="1" si="182"/>
        <v>3.338438810742167E-2</v>
      </c>
      <c r="U2916" s="5">
        <f t="shared" ca="1" si="122"/>
        <v>62.833470134839047</v>
      </c>
      <c r="V2916" s="98">
        <v>62.55</v>
      </c>
      <c r="W2916" s="36">
        <f t="shared" ca="1" si="190"/>
        <v>4.5318966401127038E-3</v>
      </c>
      <c r="X2916" s="67">
        <f t="shared" si="18"/>
        <v>0.76098028926266525</v>
      </c>
      <c r="Y2916" s="72">
        <f t="shared" ca="1" si="124"/>
        <v>680.92674801352689</v>
      </c>
      <c r="Z2916" s="90">
        <v>684.24998500000004</v>
      </c>
      <c r="AA2916" s="89">
        <f t="shared" ca="1" si="191"/>
        <v>-4.856758581402304E-3</v>
      </c>
      <c r="AB2916" s="72"/>
      <c r="AC2916" s="90"/>
      <c r="AD2916" s="36"/>
      <c r="AE2916">
        <f t="shared" ref="AE2916:AE2934" si="193">AE2915-1</f>
        <v>19</v>
      </c>
      <c r="AH2916" s="25" t="str">
        <f t="shared" ca="1" si="7"/>
        <v>-</v>
      </c>
      <c r="AI2916" s="15">
        <f t="shared" ca="1" si="8"/>
        <v>19.408540501319141</v>
      </c>
      <c r="AJ2916" s="15">
        <f t="shared" ca="1" si="9"/>
        <v>21.177216236519502</v>
      </c>
      <c r="AK2916" s="17">
        <f t="shared" ca="1" si="10"/>
        <v>4.3196727818206528E-2</v>
      </c>
      <c r="AL2916" s="17">
        <f t="shared" ca="1" si="11"/>
        <v>1.3846321078539371E-2</v>
      </c>
      <c r="AM2916" s="26">
        <f t="shared" ca="1" si="12"/>
        <v>0</v>
      </c>
      <c r="AN2916" s="26">
        <f t="shared" ca="1" si="13"/>
        <v>1</v>
      </c>
      <c r="AO2916" s="25">
        <f t="shared" si="186"/>
        <v>0</v>
      </c>
      <c r="AP2916" s="26">
        <f t="shared" si="187"/>
        <v>0</v>
      </c>
      <c r="AQ2916" s="25">
        <f t="shared" si="188"/>
        <v>1</v>
      </c>
      <c r="AR2916" s="26">
        <f t="shared" si="189"/>
        <v>0</v>
      </c>
      <c r="AY2916">
        <v>136.69999999999999</v>
      </c>
      <c r="AZ2916">
        <v>153</v>
      </c>
      <c r="BA2916">
        <f t="shared" si="107"/>
        <v>1530</v>
      </c>
    </row>
    <row r="2917" spans="1:53" x14ac:dyDescent="0.2">
      <c r="A2917" s="96">
        <v>42300</v>
      </c>
      <c r="B2917" s="101">
        <v>16.600000000000001</v>
      </c>
      <c r="C2917" s="102">
        <v>17.225000000000001</v>
      </c>
      <c r="D2917" s="31">
        <f t="shared" si="14"/>
        <v>334.84510135595394</v>
      </c>
      <c r="E2917" s="31">
        <f t="shared" si="15"/>
        <v>35.920977006911194</v>
      </c>
      <c r="F2917" s="16">
        <f t="shared" si="0"/>
        <v>370.76607836286513</v>
      </c>
      <c r="G2917" s="16">
        <f t="shared" si="1"/>
        <v>16.660551954290025</v>
      </c>
      <c r="H2917" s="17">
        <f t="shared" si="2"/>
        <v>3.6284470246734424E-2</v>
      </c>
      <c r="I2917" s="1">
        <v>14.46</v>
      </c>
      <c r="J2917" s="67">
        <f t="shared" si="16"/>
        <v>1.034655812916276</v>
      </c>
      <c r="K2917" s="72">
        <f t="shared" ca="1" si="171"/>
        <v>75.429345305458028</v>
      </c>
      <c r="L2917" s="31">
        <v>74.519997000000004</v>
      </c>
      <c r="M2917" s="21">
        <f t="shared" ca="1" si="181"/>
        <v>1.2202742110389842E-2</v>
      </c>
      <c r="N2917" s="72"/>
      <c r="O2917" s="56"/>
      <c r="P2917" s="21"/>
      <c r="Q2917" s="69">
        <f t="shared" si="17"/>
        <v>0.96534418708372405</v>
      </c>
      <c r="R2917" s="5">
        <f t="shared" ca="1" si="109"/>
        <v>31.851134642140018</v>
      </c>
      <c r="S2917" s="31">
        <v>31.530000999999999</v>
      </c>
      <c r="T2917" s="89">
        <f t="shared" ca="1" si="182"/>
        <v>1.0185018457183654E-2</v>
      </c>
      <c r="U2917" s="5">
        <f t="shared" ca="1" si="122"/>
        <v>60.653848567084275</v>
      </c>
      <c r="V2917" s="98">
        <v>61.72</v>
      </c>
      <c r="W2917" s="36">
        <f t="shared" ca="1" si="190"/>
        <v>-1.7274002477571684E-2</v>
      </c>
      <c r="X2917" s="67">
        <f t="shared" si="18"/>
        <v>1.0693116258325519</v>
      </c>
      <c r="Y2917" s="72">
        <f t="shared" ca="1" si="124"/>
        <v>728.07496794494705</v>
      </c>
      <c r="Z2917" s="90">
        <v>693.49998400000004</v>
      </c>
      <c r="AA2917" s="89">
        <f t="shared" ca="1" si="191"/>
        <v>4.9855781892775078E-2</v>
      </c>
      <c r="AB2917" s="72"/>
      <c r="AC2917" s="90"/>
      <c r="AD2917" s="36"/>
      <c r="AE2917">
        <f t="shared" si="193"/>
        <v>18</v>
      </c>
      <c r="AH2917" s="25" t="str">
        <f t="shared" ca="1" si="7"/>
        <v>-</v>
      </c>
      <c r="AI2917" s="15">
        <f t="shared" ca="1" si="8"/>
        <v>19.168308558417703</v>
      </c>
      <c r="AJ2917" s="15">
        <f t="shared" ca="1" si="9"/>
        <v>21.019928909020525</v>
      </c>
      <c r="AK2917" s="17">
        <f t="shared" ca="1" si="10"/>
        <v>4.3421723223229937E-2</v>
      </c>
      <c r="AL2917" s="17">
        <f t="shared" ca="1" si="11"/>
        <v>1.8447822756008113E-2</v>
      </c>
      <c r="AM2917" s="26">
        <f t="shared" ca="1" si="12"/>
        <v>0</v>
      </c>
      <c r="AN2917" s="26">
        <f t="shared" ca="1" si="13"/>
        <v>1</v>
      </c>
      <c r="AO2917" s="25">
        <f t="shared" si="186"/>
        <v>0</v>
      </c>
      <c r="AP2917" s="26">
        <f t="shared" si="187"/>
        <v>0</v>
      </c>
      <c r="AQ2917" s="25">
        <f t="shared" si="188"/>
        <v>1</v>
      </c>
      <c r="AR2917" s="26">
        <f t="shared" si="189"/>
        <v>0</v>
      </c>
      <c r="AY2917">
        <v>138.5</v>
      </c>
      <c r="AZ2917">
        <v>154.5</v>
      </c>
      <c r="BA2917">
        <f t="shared" si="107"/>
        <v>1545</v>
      </c>
    </row>
    <row r="2918" spans="1:53" x14ac:dyDescent="0.2">
      <c r="A2918" s="96">
        <v>42303</v>
      </c>
      <c r="B2918" s="101">
        <v>16.925000000000001</v>
      </c>
      <c r="C2918" s="102">
        <v>17.524999999999999</v>
      </c>
      <c r="D2918" s="31">
        <f t="shared" si="14"/>
        <v>316.24259572506759</v>
      </c>
      <c r="E2918" s="31">
        <f t="shared" si="15"/>
        <v>53.848500575718923</v>
      </c>
      <c r="F2918" s="16">
        <f t="shared" si="0"/>
        <v>370.09109630078649</v>
      </c>
      <c r="G2918" s="16">
        <f t="shared" si="1"/>
        <v>17.012300398924413</v>
      </c>
      <c r="H2918" s="17">
        <f t="shared" si="2"/>
        <v>3.4236804564907186E-2</v>
      </c>
      <c r="I2918" s="1">
        <v>15.29</v>
      </c>
      <c r="J2918" s="67">
        <f t="shared" si="16"/>
        <v>1.0192537103070058</v>
      </c>
      <c r="K2918" s="72">
        <f t="shared" ca="1" si="171"/>
        <v>76.878505758204284</v>
      </c>
      <c r="L2918" s="31">
        <v>77.160004000000001</v>
      </c>
      <c r="M2918" s="21">
        <f t="shared" ca="1" si="181"/>
        <v>-3.6482403732860979E-3</v>
      </c>
      <c r="N2918" s="72"/>
      <c r="O2918" s="56"/>
      <c r="P2918" s="21"/>
      <c r="Q2918" s="69">
        <f t="shared" si="17"/>
        <v>0.98074628969299404</v>
      </c>
      <c r="R2918" s="5">
        <f t="shared" ca="1" si="109"/>
        <v>31.236580793705979</v>
      </c>
      <c r="S2918" s="31">
        <v>30.51</v>
      </c>
      <c r="T2918" s="89">
        <f t="shared" ca="1" si="182"/>
        <v>2.3814513068042529E-2</v>
      </c>
      <c r="U2918" s="5">
        <f t="shared" ca="1" si="122"/>
        <v>59.484000407517108</v>
      </c>
      <c r="V2918" s="98">
        <v>59.75</v>
      </c>
      <c r="W2918" s="36">
        <f t="shared" ca="1" si="190"/>
        <v>-4.4518760248182755E-3</v>
      </c>
      <c r="X2918" s="67">
        <f t="shared" si="18"/>
        <v>1.0385074206140119</v>
      </c>
      <c r="Y2918" s="72">
        <f t="shared" ca="1" si="124"/>
        <v>756.0614949257008</v>
      </c>
      <c r="Z2918" s="90">
        <v>737.74998400000004</v>
      </c>
      <c r="AA2918" s="89">
        <f t="shared" ca="1" si="191"/>
        <v>2.4820754080424022E-2</v>
      </c>
      <c r="AB2918" s="72"/>
      <c r="AC2918" s="90"/>
      <c r="AD2918" s="36"/>
      <c r="AE2918">
        <f t="shared" si="193"/>
        <v>17</v>
      </c>
      <c r="AH2918" s="25" t="str">
        <f t="shared" ca="1" si="7"/>
        <v>-</v>
      </c>
      <c r="AI2918" s="15">
        <f t="shared" ca="1" si="8"/>
        <v>18.924084856940631</v>
      </c>
      <c r="AJ2918" s="15">
        <f t="shared" ca="1" si="9"/>
        <v>20.866303206413917</v>
      </c>
      <c r="AK2918" s="17">
        <f t="shared" ca="1" si="10"/>
        <v>3.961101983568277E-2</v>
      </c>
      <c r="AL2918" s="17">
        <f t="shared" ca="1" si="11"/>
        <v>2.2419124872816637E-2</v>
      </c>
      <c r="AM2918" s="26">
        <f t="shared" ca="1" si="12"/>
        <v>0</v>
      </c>
      <c r="AN2918" s="26">
        <f t="shared" ca="1" si="13"/>
        <v>1</v>
      </c>
      <c r="AO2918" s="25">
        <f t="shared" si="186"/>
        <v>0</v>
      </c>
      <c r="AP2918" s="26">
        <f t="shared" si="187"/>
        <v>0</v>
      </c>
      <c r="AQ2918" s="25">
        <f t="shared" si="188"/>
        <v>1</v>
      </c>
      <c r="AR2918" s="26">
        <f t="shared" si="189"/>
        <v>0</v>
      </c>
      <c r="AY2918">
        <v>147.55000000000001</v>
      </c>
      <c r="AZ2918">
        <v>163</v>
      </c>
      <c r="BA2918">
        <f t="shared" si="107"/>
        <v>1630</v>
      </c>
    </row>
    <row r="2919" spans="1:53" x14ac:dyDescent="0.2">
      <c r="A2919" s="96">
        <v>42304</v>
      </c>
      <c r="B2919" s="101">
        <v>16.475000000000001</v>
      </c>
      <c r="C2919" s="102">
        <v>17.175000000000001</v>
      </c>
      <c r="D2919" s="31">
        <f t="shared" si="14"/>
        <v>297.64009009418123</v>
      </c>
      <c r="E2919" s="31">
        <f t="shared" si="15"/>
        <v>71.814115856903015</v>
      </c>
      <c r="F2919" s="16">
        <f t="shared" si="0"/>
        <v>369.45420595108425</v>
      </c>
      <c r="G2919" s="16">
        <f t="shared" si="1"/>
        <v>16.611065255964331</v>
      </c>
      <c r="H2919" s="17">
        <f t="shared" si="2"/>
        <v>4.0756914119359444E-2</v>
      </c>
      <c r="I2919" s="1">
        <v>15.43</v>
      </c>
      <c r="J2919" s="67">
        <f t="shared" si="16"/>
        <v>0.97473468365794425</v>
      </c>
      <c r="K2919" s="72">
        <f t="shared" ca="1" si="171"/>
        <v>74.933090993801784</v>
      </c>
      <c r="L2919" s="31">
        <v>75.519997000000004</v>
      </c>
      <c r="M2919" s="21">
        <f t="shared" ca="1" si="181"/>
        <v>-7.7715311111336456E-3</v>
      </c>
      <c r="N2919" s="72"/>
      <c r="O2919" s="56"/>
      <c r="P2919" s="21"/>
      <c r="Q2919" s="69">
        <f t="shared" si="17"/>
        <v>1.0252653163420558</v>
      </c>
      <c r="R2919" s="5">
        <f t="shared" ca="1" si="109"/>
        <v>32.024448736908653</v>
      </c>
      <c r="S2919" s="31">
        <v>31.1</v>
      </c>
      <c r="T2919" s="89">
        <f t="shared" ca="1" si="182"/>
        <v>2.9725039771982358E-2</v>
      </c>
      <c r="U2919" s="5">
        <f t="shared" ca="1" si="122"/>
        <v>60.984794582754468</v>
      </c>
      <c r="V2919" s="98">
        <v>60.92</v>
      </c>
      <c r="W2919" s="36">
        <f t="shared" ca="1" si="190"/>
        <v>1.0636011614324693E-3</v>
      </c>
      <c r="X2919" s="67">
        <f t="shared" si="18"/>
        <v>0.94946936731588838</v>
      </c>
      <c r="Y2919" s="72">
        <f t="shared" ca="1" si="124"/>
        <v>717.809984807874</v>
      </c>
      <c r="Z2919" s="90">
        <v>707.24998400000004</v>
      </c>
      <c r="AA2919" s="89">
        <f t="shared" ca="1" si="191"/>
        <v>1.4931072529899076E-2</v>
      </c>
      <c r="AB2919" s="72"/>
      <c r="AC2919" s="90"/>
      <c r="AD2919" s="36"/>
      <c r="AE2919">
        <f t="shared" si="193"/>
        <v>16</v>
      </c>
      <c r="AH2919" s="25" t="str">
        <f t="shared" ca="1" si="7"/>
        <v>-</v>
      </c>
      <c r="AI2919" s="15">
        <f t="shared" ca="1" si="8"/>
        <v>18.589469736686354</v>
      </c>
      <c r="AJ2919" s="15">
        <f t="shared" ca="1" si="9"/>
        <v>20.69964162976061</v>
      </c>
      <c r="AK2919" s="17">
        <f t="shared" ca="1" si="10"/>
        <v>3.9350547319525864E-2</v>
      </c>
      <c r="AL2919" s="17">
        <f t="shared" ca="1" si="11"/>
        <v>2.6250129052773387E-2</v>
      </c>
      <c r="AM2919" s="26">
        <f t="shared" ca="1" si="12"/>
        <v>0</v>
      </c>
      <c r="AN2919" s="26">
        <f t="shared" ca="1" si="13"/>
        <v>1</v>
      </c>
      <c r="AO2919" s="25">
        <f t="shared" si="186"/>
        <v>0</v>
      </c>
      <c r="AP2919" s="26">
        <f t="shared" si="187"/>
        <v>0</v>
      </c>
      <c r="AQ2919" s="25">
        <f t="shared" si="188"/>
        <v>1</v>
      </c>
      <c r="AR2919" s="26">
        <f t="shared" si="189"/>
        <v>0</v>
      </c>
      <c r="AY2919">
        <v>141.6</v>
      </c>
      <c r="AZ2919">
        <v>156.75</v>
      </c>
      <c r="BA2919">
        <f t="shared" si="107"/>
        <v>1567.5</v>
      </c>
    </row>
    <row r="2920" spans="1:53" x14ac:dyDescent="0.2">
      <c r="A2920" s="96">
        <v>42305</v>
      </c>
      <c r="B2920" s="101">
        <v>15.975</v>
      </c>
      <c r="C2920" s="102">
        <v>16.824999999999999</v>
      </c>
      <c r="D2920" s="31">
        <f t="shared" si="14"/>
        <v>279.03758446329493</v>
      </c>
      <c r="E2920" s="31">
        <f t="shared" si="15"/>
        <v>89.658440763386409</v>
      </c>
      <c r="F2920" s="16">
        <f t="shared" si="0"/>
        <v>368.69602522668134</v>
      </c>
      <c r="G2920" s="16">
        <f t="shared" si="1"/>
        <v>16.181700559361939</v>
      </c>
      <c r="H2920" s="17">
        <f t="shared" si="2"/>
        <v>5.0520059435363973E-2</v>
      </c>
      <c r="I2920" s="1">
        <v>14.33</v>
      </c>
      <c r="J2920" s="67">
        <f t="shared" si="16"/>
        <v>0.97215276700526465</v>
      </c>
      <c r="K2920" s="72">
        <f t="shared" ca="1" si="171"/>
        <v>72.843441947642404</v>
      </c>
      <c r="L2920" s="31">
        <v>73.360000999999997</v>
      </c>
      <c r="M2920" s="21">
        <f t="shared" ca="1" si="181"/>
        <v>-7.0414264628703175E-3</v>
      </c>
      <c r="N2920" s="72"/>
      <c r="O2920" s="56"/>
      <c r="P2920" s="21"/>
      <c r="Q2920" s="69">
        <f t="shared" si="17"/>
        <v>1.0278472329947352</v>
      </c>
      <c r="R2920" s="5">
        <f t="shared" ca="1" si="109"/>
        <v>32.914869775104108</v>
      </c>
      <c r="S2920" s="31">
        <v>31.98</v>
      </c>
      <c r="T2920" s="89">
        <f t="shared" ca="1" si="182"/>
        <v>2.9232951066419887E-2</v>
      </c>
      <c r="U2920" s="5">
        <f t="shared" ca="1" si="122"/>
        <v>62.680906385176414</v>
      </c>
      <c r="V2920" s="98">
        <v>62.72</v>
      </c>
      <c r="W2920" s="36">
        <f t="shared" ca="1" si="190"/>
        <v>-6.233038077739987E-4</v>
      </c>
      <c r="X2920" s="67">
        <f t="shared" si="18"/>
        <v>0.94430553401052941</v>
      </c>
      <c r="Y2920" s="72">
        <f t="shared" ca="1" si="124"/>
        <v>677.78733078044957</v>
      </c>
      <c r="Z2920" s="90">
        <v>666.99998500000004</v>
      </c>
      <c r="AA2920" s="89">
        <f t="shared" ca="1" si="191"/>
        <v>1.6172932568281131E-2</v>
      </c>
      <c r="AB2920" s="72"/>
      <c r="AC2920" s="90"/>
      <c r="AD2920" s="36"/>
      <c r="AE2920">
        <f t="shared" si="193"/>
        <v>15</v>
      </c>
      <c r="AH2920" s="25" t="str">
        <f t="shared" ca="1" si="7"/>
        <v>-</v>
      </c>
      <c r="AI2920" s="15">
        <f t="shared" ca="1" si="8"/>
        <v>18.243979202031522</v>
      </c>
      <c r="AJ2920" s="15">
        <f t="shared" ca="1" si="9"/>
        <v>20.48194633598446</v>
      </c>
      <c r="AK2920" s="17">
        <f t="shared" ca="1" si="10"/>
        <v>3.8470508277793823E-2</v>
      </c>
      <c r="AL2920" s="17">
        <f t="shared" ca="1" si="11"/>
        <v>3.0662337911774723E-2</v>
      </c>
      <c r="AM2920" s="26">
        <f t="shared" ca="1" si="12"/>
        <v>0</v>
      </c>
      <c r="AN2920" s="26">
        <f t="shared" ca="1" si="13"/>
        <v>1</v>
      </c>
      <c r="AO2920" s="25">
        <f t="shared" si="186"/>
        <v>0</v>
      </c>
      <c r="AP2920" s="26">
        <f t="shared" si="187"/>
        <v>0</v>
      </c>
      <c r="AQ2920" s="25">
        <f t="shared" si="188"/>
        <v>1</v>
      </c>
      <c r="AR2920" s="26">
        <f t="shared" si="189"/>
        <v>0</v>
      </c>
      <c r="AY2920">
        <v>133.4</v>
      </c>
      <c r="AZ2920">
        <v>148</v>
      </c>
      <c r="BA2920">
        <f t="shared" si="107"/>
        <v>1480</v>
      </c>
    </row>
    <row r="2921" spans="1:53" x14ac:dyDescent="0.2">
      <c r="A2921" s="96">
        <v>42306</v>
      </c>
      <c r="B2921" s="101">
        <v>16.175000000000001</v>
      </c>
      <c r="C2921" s="102">
        <v>16.975000000000001</v>
      </c>
      <c r="D2921" s="31">
        <f t="shared" si="14"/>
        <v>260.43507883240858</v>
      </c>
      <c r="E2921" s="31">
        <f t="shared" si="15"/>
        <v>107.32114670415368</v>
      </c>
      <c r="F2921" s="16">
        <f t="shared" si="0"/>
        <v>367.75622553656228</v>
      </c>
      <c r="G2921" s="16">
        <f t="shared" si="1"/>
        <v>16.408461492699562</v>
      </c>
      <c r="H2921" s="17">
        <f t="shared" si="2"/>
        <v>4.7128129602356461E-2</v>
      </c>
      <c r="I2921" s="1">
        <v>14.61</v>
      </c>
      <c r="J2921" s="67">
        <f t="shared" si="16"/>
        <v>1.0114287155802713</v>
      </c>
      <c r="K2921" s="72">
        <f t="shared" ca="1" si="171"/>
        <v>73.672945306742207</v>
      </c>
      <c r="L2921" s="31">
        <v>74.319999999999993</v>
      </c>
      <c r="M2921" s="21">
        <f t="shared" ca="1" si="181"/>
        <v>-8.7063333323168218E-3</v>
      </c>
      <c r="N2921" s="72"/>
      <c r="O2921" s="56"/>
      <c r="P2921" s="21"/>
      <c r="Q2921" s="69">
        <f t="shared" si="17"/>
        <v>0.98857128441972875</v>
      </c>
      <c r="R2921" s="5">
        <f t="shared" ca="1" si="109"/>
        <v>32.537339570840565</v>
      </c>
      <c r="S2921" s="31">
        <v>31.57</v>
      </c>
      <c r="T2921" s="89">
        <f t="shared" ca="1" si="182"/>
        <v>3.0641101388678017E-2</v>
      </c>
      <c r="U2921" s="5">
        <f t="shared" ca="1" si="122"/>
        <v>61.962422750767246</v>
      </c>
      <c r="V2921" s="98">
        <v>61.86</v>
      </c>
      <c r="W2921" s="36">
        <f t="shared" ca="1" si="190"/>
        <v>1.6557185704372192E-3</v>
      </c>
      <c r="X2921" s="67">
        <f t="shared" si="18"/>
        <v>1.0228574311605425</v>
      </c>
      <c r="Y2921" s="72">
        <f t="shared" ca="1" si="124"/>
        <v>693.23418112113188</v>
      </c>
      <c r="Z2921" s="90">
        <v>684.24998500000004</v>
      </c>
      <c r="AA2921" s="89">
        <f t="shared" ca="1" si="191"/>
        <v>1.3129990965409878E-2</v>
      </c>
      <c r="AB2921" s="72"/>
      <c r="AC2921" s="90"/>
      <c r="AD2921" s="36"/>
      <c r="AE2921">
        <f t="shared" si="193"/>
        <v>14</v>
      </c>
      <c r="AH2921" s="25" t="str">
        <f t="shared" ca="1" si="7"/>
        <v>-</v>
      </c>
      <c r="AI2921" s="15">
        <f t="shared" ca="1" si="8"/>
        <v>17.946303104443523</v>
      </c>
      <c r="AJ2921" s="15">
        <f t="shared" ca="1" si="9"/>
        <v>20.204099815715917</v>
      </c>
      <c r="AK2921" s="17">
        <f t="shared" ca="1" si="10"/>
        <v>4.2745778200334227E-2</v>
      </c>
      <c r="AL2921" s="17">
        <f t="shared" ca="1" si="11"/>
        <v>3.4585681735520443E-2</v>
      </c>
      <c r="AM2921" s="26">
        <f t="shared" ca="1" si="12"/>
        <v>0</v>
      </c>
      <c r="AN2921" s="26">
        <f t="shared" ca="1" si="13"/>
        <v>1</v>
      </c>
      <c r="AO2921" s="25">
        <f t="shared" si="186"/>
        <v>0</v>
      </c>
      <c r="AP2921" s="26">
        <f t="shared" si="187"/>
        <v>0</v>
      </c>
      <c r="AQ2921" s="25">
        <f t="shared" si="188"/>
        <v>1</v>
      </c>
      <c r="AR2921" s="26">
        <f t="shared" si="189"/>
        <v>0</v>
      </c>
      <c r="AY2921">
        <v>136.85</v>
      </c>
      <c r="AZ2921">
        <v>152</v>
      </c>
      <c r="BA2921">
        <f t="shared" si="107"/>
        <v>1520</v>
      </c>
    </row>
    <row r="2922" spans="1:53" x14ac:dyDescent="0.2">
      <c r="A2922" s="96">
        <v>42307</v>
      </c>
      <c r="B2922" s="101">
        <v>16.625</v>
      </c>
      <c r="C2922" s="102">
        <v>17.324999999999999</v>
      </c>
      <c r="D2922" s="31">
        <f t="shared" si="14"/>
        <v>241.83257320152225</v>
      </c>
      <c r="E2922" s="31">
        <f t="shared" si="15"/>
        <v>125.04695103873902</v>
      </c>
      <c r="F2922" s="16">
        <f t="shared" si="0"/>
        <v>366.87952424026128</v>
      </c>
      <c r="G2922" s="16">
        <f t="shared" si="1"/>
        <v>16.863587492470128</v>
      </c>
      <c r="H2922" s="17">
        <f t="shared" si="2"/>
        <v>4.0404040404040331E-2</v>
      </c>
      <c r="I2922" s="1">
        <v>15.07</v>
      </c>
      <c r="J2922" s="67">
        <f t="shared" si="16"/>
        <v>1.0252872313584394</v>
      </c>
      <c r="K2922" s="72">
        <f t="shared" ca="1" si="171"/>
        <v>75.532850671057417</v>
      </c>
      <c r="L2922" s="31">
        <v>75.319999999999993</v>
      </c>
      <c r="M2922" s="21">
        <f t="shared" ca="1" si="181"/>
        <v>2.8259515541346827E-3</v>
      </c>
      <c r="N2922" s="72"/>
      <c r="O2922" s="56"/>
      <c r="P2922" s="21"/>
      <c r="Q2922" s="69">
        <f t="shared" si="17"/>
        <v>0.97471276864156076</v>
      </c>
      <c r="R2922" s="5">
        <f t="shared" ca="1" si="109"/>
        <v>31.713239150452303</v>
      </c>
      <c r="S2922" s="31">
        <v>31.09</v>
      </c>
      <c r="T2922" s="89">
        <f t="shared" ca="1" si="182"/>
        <v>2.0046289818343613E-2</v>
      </c>
      <c r="U2922" s="5">
        <f t="shared" ca="1" si="122"/>
        <v>60.393496962812947</v>
      </c>
      <c r="V2922" s="98">
        <v>60.85</v>
      </c>
      <c r="W2922" s="36">
        <f t="shared" ca="1" si="190"/>
        <v>-7.5021041444051743E-3</v>
      </c>
      <c r="X2922" s="67">
        <f t="shared" si="18"/>
        <v>1.0505744627168785</v>
      </c>
      <c r="Y2922" s="72">
        <f t="shared" ca="1" si="124"/>
        <v>728.24619605223927</v>
      </c>
      <c r="Z2922" s="90">
        <v>705.24998400000004</v>
      </c>
      <c r="AA2922" s="89">
        <f t="shared" ca="1" si="191"/>
        <v>3.2607178410427623E-2</v>
      </c>
      <c r="AB2922" s="72"/>
      <c r="AC2922" s="90"/>
      <c r="AD2922" s="36"/>
      <c r="AE2922">
        <f t="shared" si="193"/>
        <v>13</v>
      </c>
      <c r="AH2922" s="25" t="str">
        <f t="shared" ca="1" si="7"/>
        <v>-</v>
      </c>
      <c r="AI2922" s="15">
        <f t="shared" ca="1" si="8"/>
        <v>17.708004606703021</v>
      </c>
      <c r="AJ2922" s="15">
        <f t="shared" ca="1" si="9"/>
        <v>20.009920684983381</v>
      </c>
      <c r="AK2922" s="17">
        <f t="shared" ca="1" si="10"/>
        <v>4.1555069728793637E-2</v>
      </c>
      <c r="AL2922" s="17">
        <f t="shared" ca="1" si="11"/>
        <v>3.6773552344443683E-2</v>
      </c>
      <c r="AM2922" s="26">
        <f t="shared" ca="1" si="12"/>
        <v>0</v>
      </c>
      <c r="AN2922" s="26">
        <f t="shared" ca="1" si="13"/>
        <v>1</v>
      </c>
      <c r="AO2922" s="25">
        <f t="shared" si="186"/>
        <v>0</v>
      </c>
      <c r="AP2922" s="26">
        <f t="shared" si="187"/>
        <v>0</v>
      </c>
      <c r="AQ2922" s="25">
        <f t="shared" si="188"/>
        <v>1</v>
      </c>
      <c r="AR2922" s="26">
        <f t="shared" si="189"/>
        <v>0</v>
      </c>
      <c r="AY2922">
        <v>141.05000000000001</v>
      </c>
      <c r="AZ2922">
        <v>155.75</v>
      </c>
      <c r="BA2922">
        <f t="shared" si="107"/>
        <v>1557.5</v>
      </c>
    </row>
    <row r="2923" spans="1:53" x14ac:dyDescent="0.2">
      <c r="A2923" s="96">
        <v>42310</v>
      </c>
      <c r="B2923" s="99">
        <v>15.875</v>
      </c>
      <c r="C2923" s="100">
        <v>16.625</v>
      </c>
      <c r="D2923" s="31">
        <f t="shared" si="14"/>
        <v>223.23006757063592</v>
      </c>
      <c r="E2923" s="31">
        <f t="shared" si="15"/>
        <v>142.89784028049863</v>
      </c>
      <c r="F2923" s="16">
        <f t="shared" si="0"/>
        <v>366.12790785113452</v>
      </c>
      <c r="G2923" s="16">
        <f t="shared" si="1"/>
        <v>16.167721144474871</v>
      </c>
      <c r="H2923" s="17">
        <f t="shared" si="2"/>
        <v>4.5112781954887216E-2</v>
      </c>
      <c r="I2923" s="1">
        <v>14.15</v>
      </c>
      <c r="J2923" s="91">
        <f t="shared" si="16"/>
        <v>0.95677143244209983</v>
      </c>
      <c r="K2923" s="72">
        <f t="shared" ca="1" si="171"/>
        <v>72.264727524732834</v>
      </c>
      <c r="L2923" s="31">
        <v>71.519997000000004</v>
      </c>
      <c r="M2923" s="21">
        <f t="shared" ca="1" si="181"/>
        <v>1.041289927253255E-2</v>
      </c>
      <c r="N2923" s="72"/>
      <c r="O2923" s="56"/>
      <c r="P2923" s="21"/>
      <c r="Q2923" s="92">
        <f t="shared" si="17"/>
        <v>1.0432285675579001</v>
      </c>
      <c r="R2923" s="5">
        <f t="shared" ca="1" si="109"/>
        <v>33.082778809077347</v>
      </c>
      <c r="S2923" s="31">
        <v>32.700001</v>
      </c>
      <c r="T2923" s="89">
        <f t="shared" ca="1" si="182"/>
        <v>1.1705743038886952E-2</v>
      </c>
      <c r="U2923" s="5">
        <f t="shared" ca="1" si="122"/>
        <v>63.002064349509148</v>
      </c>
      <c r="V2923" s="98">
        <v>63.98</v>
      </c>
      <c r="W2923" s="36">
        <f t="shared" ca="1" si="190"/>
        <v>-1.5285021108015774E-2</v>
      </c>
      <c r="X2923" s="91">
        <f t="shared" si="18"/>
        <v>0.91354286488419978</v>
      </c>
      <c r="Y2923" s="72">
        <f t="shared" ca="1" si="124"/>
        <v>665.24033185256383</v>
      </c>
      <c r="Z2923" s="90">
        <v>632.74998600000004</v>
      </c>
      <c r="AA2923" s="89">
        <f t="shared" ca="1" si="191"/>
        <v>5.1347841282392045E-2</v>
      </c>
      <c r="AB2923" s="72"/>
      <c r="AC2923" s="90"/>
      <c r="AD2923" s="36"/>
      <c r="AE2923">
        <f t="shared" si="193"/>
        <v>12</v>
      </c>
      <c r="AH2923" s="25" t="str">
        <f t="shared" ca="1" si="7"/>
        <v>-</v>
      </c>
      <c r="AI2923" s="15">
        <f t="shared" ca="1" si="8"/>
        <v>17.488231192308177</v>
      </c>
      <c r="AJ2923" s="15">
        <f t="shared" ca="1" si="9"/>
        <v>19.804851538146551</v>
      </c>
      <c r="AK2923" s="17">
        <f t="shared" ca="1" si="10"/>
        <v>4.3026455013485766E-2</v>
      </c>
      <c r="AL2923" s="17">
        <f t="shared" ca="1" si="11"/>
        <v>3.89128291077806E-2</v>
      </c>
      <c r="AM2923" s="26">
        <f t="shared" ca="1" si="12"/>
        <v>0</v>
      </c>
      <c r="AN2923" s="26">
        <f t="shared" ca="1" si="13"/>
        <v>1</v>
      </c>
      <c r="AO2923" s="25">
        <f t="shared" si="186"/>
        <v>0</v>
      </c>
      <c r="AP2923" s="26">
        <f t="shared" si="187"/>
        <v>0</v>
      </c>
      <c r="AQ2923" s="25">
        <f t="shared" si="188"/>
        <v>1</v>
      </c>
      <c r="AR2923" s="26">
        <f t="shared" si="189"/>
        <v>0</v>
      </c>
      <c r="AY2923">
        <v>126.55</v>
      </c>
      <c r="AZ2923">
        <v>141.25</v>
      </c>
      <c r="BA2923">
        <f t="shared" si="107"/>
        <v>1412.5</v>
      </c>
    </row>
    <row r="2924" spans="1:53" x14ac:dyDescent="0.2">
      <c r="A2924" s="96">
        <v>42311</v>
      </c>
      <c r="B2924" s="101">
        <v>16.125</v>
      </c>
      <c r="C2924" s="102">
        <v>16.925000000000001</v>
      </c>
      <c r="D2924" s="31">
        <f t="shared" si="14"/>
        <v>204.6275619397496</v>
      </c>
      <c r="E2924" s="31">
        <f t="shared" si="15"/>
        <v>160.6611351310442</v>
      </c>
      <c r="F2924" s="16">
        <f t="shared" si="0"/>
        <v>365.28869707079377</v>
      </c>
      <c r="G2924" s="16">
        <f t="shared" si="1"/>
        <v>16.47685569423717</v>
      </c>
      <c r="H2924" s="17">
        <f t="shared" si="2"/>
        <v>4.7267355982274828E-2</v>
      </c>
      <c r="I2924" s="1">
        <v>14.54</v>
      </c>
      <c r="J2924" s="67">
        <f t="shared" si="16"/>
        <v>1.0167845264802362</v>
      </c>
      <c r="K2924" s="72">
        <f t="shared" ca="1" si="171"/>
        <v>73.474661220625393</v>
      </c>
      <c r="L2924" s="31">
        <v>72.959998999999996</v>
      </c>
      <c r="M2924" s="21">
        <f t="shared" ca="1" si="181"/>
        <v>7.0540327258693716E-3</v>
      </c>
      <c r="N2924" s="72"/>
      <c r="O2924" s="56"/>
      <c r="P2924" s="21"/>
      <c r="Q2924" s="69">
        <f t="shared" si="17"/>
        <v>0.98321547351976391</v>
      </c>
      <c r="R2924" s="5">
        <f t="shared" ca="1" si="109"/>
        <v>32.526144979245778</v>
      </c>
      <c r="S2924" s="31">
        <v>32.020000000000003</v>
      </c>
      <c r="T2924" s="89">
        <f t="shared" ca="1" si="182"/>
        <v>1.5807151131972987E-2</v>
      </c>
      <c r="U2924" s="5">
        <f t="shared" ca="1" si="122"/>
        <v>61.942483831746799</v>
      </c>
      <c r="V2924" s="98">
        <v>62.74</v>
      </c>
      <c r="W2924" s="36">
        <f t="shared" ca="1" si="190"/>
        <v>-1.2711446736582773E-2</v>
      </c>
      <c r="X2924" s="67">
        <f t="shared" si="18"/>
        <v>1.0335690529604722</v>
      </c>
      <c r="Y2924" s="72">
        <f t="shared" ca="1" si="124"/>
        <v>687.52656853041776</v>
      </c>
      <c r="Z2924" s="90">
        <v>662.49998500000004</v>
      </c>
      <c r="AA2924" s="89">
        <f t="shared" ca="1" si="191"/>
        <v>3.7775975995558285E-2</v>
      </c>
      <c r="AB2924" s="72"/>
      <c r="AC2924" s="90"/>
      <c r="AD2924" s="36"/>
      <c r="AE2924">
        <f t="shared" si="193"/>
        <v>11</v>
      </c>
      <c r="AH2924" s="25" t="str">
        <f t="shared" ca="1" si="7"/>
        <v>-</v>
      </c>
      <c r="AI2924" s="15">
        <f t="shared" ca="1" si="8"/>
        <v>17.336448292842253</v>
      </c>
      <c r="AJ2924" s="15">
        <f t="shared" ca="1" si="9"/>
        <v>19.558915200551354</v>
      </c>
      <c r="AK2924" s="17">
        <f t="shared" ca="1" si="10"/>
        <v>4.5198213583047042E-2</v>
      </c>
      <c r="AL2924" s="17">
        <f t="shared" ca="1" si="11"/>
        <v>4.0229484271519941E-2</v>
      </c>
      <c r="AM2924" s="26">
        <f t="shared" ca="1" si="12"/>
        <v>0</v>
      </c>
      <c r="AN2924" s="26">
        <f t="shared" ca="1" si="13"/>
        <v>1</v>
      </c>
      <c r="AO2924" s="25">
        <f t="shared" si="186"/>
        <v>0</v>
      </c>
      <c r="AP2924" s="26">
        <f t="shared" si="187"/>
        <v>0</v>
      </c>
      <c r="AQ2924" s="25">
        <f t="shared" si="188"/>
        <v>1</v>
      </c>
      <c r="AR2924" s="26">
        <f t="shared" si="189"/>
        <v>0</v>
      </c>
      <c r="AY2924">
        <v>132.15</v>
      </c>
      <c r="AZ2924">
        <v>147</v>
      </c>
      <c r="BA2924">
        <f t="shared" si="107"/>
        <v>1470</v>
      </c>
    </row>
    <row r="2925" spans="1:53" x14ac:dyDescent="0.2">
      <c r="A2925" s="96">
        <v>42312</v>
      </c>
      <c r="B2925" s="101">
        <v>16.725000000000001</v>
      </c>
      <c r="C2925" s="102">
        <v>17.425000000000001</v>
      </c>
      <c r="D2925" s="31">
        <f t="shared" si="14"/>
        <v>186.02505630886327</v>
      </c>
      <c r="E2925" s="31">
        <f t="shared" si="15"/>
        <v>178.38434950611315</v>
      </c>
      <c r="F2925" s="16">
        <f t="shared" si="0"/>
        <v>364.40940581497642</v>
      </c>
      <c r="G2925" s="16">
        <f t="shared" si="1"/>
        <v>17.067661420538855</v>
      </c>
      <c r="H2925" s="17">
        <f t="shared" si="2"/>
        <v>4.0172166427546618E-2</v>
      </c>
      <c r="I2925" s="1">
        <v>15.51</v>
      </c>
      <c r="J2925" s="67">
        <f t="shared" si="16"/>
        <v>1.0333632789457547</v>
      </c>
      <c r="K2925" s="72">
        <f t="shared" ca="1" si="171"/>
        <v>75.922921486806047</v>
      </c>
      <c r="L2925" s="31">
        <v>75.279999000000004</v>
      </c>
      <c r="M2925" s="21">
        <f t="shared" ca="1" si="181"/>
        <v>8.5404157192675179E-3</v>
      </c>
      <c r="N2925" s="72"/>
      <c r="O2925" s="56"/>
      <c r="P2925" s="21"/>
      <c r="Q2925" s="69">
        <f t="shared" si="17"/>
        <v>0.96663672105424514</v>
      </c>
      <c r="R2925" s="5">
        <f t="shared" ca="1" si="109"/>
        <v>31.439656341975606</v>
      </c>
      <c r="S2925" s="31">
        <v>31.02</v>
      </c>
      <c r="T2925" s="89">
        <f t="shared" ca="1" si="182"/>
        <v>1.3528573242282616E-2</v>
      </c>
      <c r="U2925" s="5">
        <f t="shared" ca="1" si="122"/>
        <v>59.873829588395949</v>
      </c>
      <c r="V2925" s="98">
        <v>60.69</v>
      </c>
      <c r="W2925" s="36">
        <f t="shared" ca="1" si="190"/>
        <v>-1.3448186053782308E-2</v>
      </c>
      <c r="X2925" s="67">
        <f t="shared" si="18"/>
        <v>1.0667265578915097</v>
      </c>
      <c r="Y2925" s="72">
        <f t="shared" ca="1" si="124"/>
        <v>733.35458237032412</v>
      </c>
      <c r="Z2925" s="90">
        <v>701.99998400000004</v>
      </c>
      <c r="AA2925" s="89">
        <f t="shared" ca="1" si="191"/>
        <v>4.4664671061194899E-2</v>
      </c>
      <c r="AB2925" s="72"/>
      <c r="AC2925" s="90"/>
      <c r="AD2925" s="36"/>
      <c r="AE2925">
        <f t="shared" si="193"/>
        <v>10</v>
      </c>
      <c r="AH2925" s="25" t="str">
        <f t="shared" ca="1" si="7"/>
        <v>-</v>
      </c>
      <c r="AI2925" s="15">
        <f t="shared" ca="1" si="8"/>
        <v>17.192128292433555</v>
      </c>
      <c r="AJ2925" s="15">
        <f t="shared" ca="1" si="9"/>
        <v>19.392571890807879</v>
      </c>
      <c r="AK2925" s="17">
        <f t="shared" ca="1" si="10"/>
        <v>4.5100755634411571E-2</v>
      </c>
      <c r="AL2925" s="17">
        <f t="shared" ca="1" si="11"/>
        <v>4.1401556587565558E-2</v>
      </c>
      <c r="AM2925" s="26">
        <f t="shared" ca="1" si="12"/>
        <v>0</v>
      </c>
      <c r="AN2925" s="26">
        <f t="shared" ca="1" si="13"/>
        <v>1</v>
      </c>
      <c r="AO2925" s="25">
        <f t="shared" si="186"/>
        <v>0</v>
      </c>
      <c r="AP2925" s="26">
        <f t="shared" si="187"/>
        <v>0</v>
      </c>
      <c r="AQ2925" s="25">
        <f t="shared" si="188"/>
        <v>1</v>
      </c>
      <c r="AR2925" s="26">
        <f t="shared" si="189"/>
        <v>0</v>
      </c>
      <c r="AY2925">
        <v>140.29999999999998</v>
      </c>
      <c r="AZ2925">
        <v>155.5</v>
      </c>
      <c r="BA2925">
        <f t="shared" si="107"/>
        <v>1555</v>
      </c>
    </row>
    <row r="2926" spans="1:53" x14ac:dyDescent="0.2">
      <c r="A2926" s="96">
        <v>42313</v>
      </c>
      <c r="B2926" s="101">
        <v>16.024999999999999</v>
      </c>
      <c r="C2926" s="102">
        <v>16.824999999999999</v>
      </c>
      <c r="D2926" s="31">
        <f t="shared" si="14"/>
        <v>167.42255067797694</v>
      </c>
      <c r="E2926" s="31">
        <f t="shared" si="15"/>
        <v>196.23955218482615</v>
      </c>
      <c r="F2926" s="16">
        <f t="shared" si="0"/>
        <v>363.66210286280307</v>
      </c>
      <c r="G2926" s="16">
        <f t="shared" si="1"/>
        <v>16.456696458091177</v>
      </c>
      <c r="H2926" s="17">
        <f t="shared" si="2"/>
        <v>4.7548291233283857E-2</v>
      </c>
      <c r="I2926" s="1">
        <v>15.05</v>
      </c>
      <c r="J2926" s="67">
        <f t="shared" si="16"/>
        <v>0.9622260436490635</v>
      </c>
      <c r="K2926" s="72">
        <f t="shared" ca="1" si="171"/>
        <v>73.052034058059505</v>
      </c>
      <c r="L2926" s="31">
        <v>73.760002</v>
      </c>
      <c r="M2926" s="21">
        <f t="shared" ca="1" si="181"/>
        <v>-9.5982635946850348E-3</v>
      </c>
      <c r="N2926" s="72"/>
      <c r="O2926" s="56"/>
      <c r="P2926" s="21"/>
      <c r="Q2926" s="69">
        <f t="shared" si="17"/>
        <v>1.0377739563509365</v>
      </c>
      <c r="R2926" s="5">
        <f t="shared" ca="1" si="109"/>
        <v>32.625897339729761</v>
      </c>
      <c r="S2926" s="31">
        <v>31.620000999999998</v>
      </c>
      <c r="T2926" s="89">
        <f t="shared" ca="1" si="182"/>
        <v>3.1812027448378716E-2</v>
      </c>
      <c r="U2926" s="5">
        <f t="shared" ca="1" si="122"/>
        <v>62.133373778029181</v>
      </c>
      <c r="V2926" s="90">
        <v>61.96</v>
      </c>
      <c r="W2926" s="36">
        <f t="shared" ca="1" si="190"/>
        <v>2.798156520806656E-3</v>
      </c>
      <c r="X2926" s="67">
        <f t="shared" si="18"/>
        <v>0.924452087298127</v>
      </c>
      <c r="Y2926" s="72">
        <f t="shared" ca="1" si="124"/>
        <v>677.90655631313041</v>
      </c>
      <c r="Z2926" s="90">
        <v>672.74998500000004</v>
      </c>
      <c r="AA2926" s="89">
        <f t="shared" ca="1" si="191"/>
        <v>7.6649147946549132E-3</v>
      </c>
      <c r="AB2926" s="72"/>
      <c r="AC2926" s="90"/>
      <c r="AD2926" s="36"/>
      <c r="AE2926">
        <f t="shared" si="193"/>
        <v>9</v>
      </c>
      <c r="AH2926" s="25" t="str">
        <f t="shared" ca="1" si="7"/>
        <v>-</v>
      </c>
      <c r="AI2926" s="15">
        <f t="shared" ca="1" si="8"/>
        <v>17.057060449039209</v>
      </c>
      <c r="AJ2926" s="15">
        <f t="shared" ca="1" si="9"/>
        <v>19.193436428403306</v>
      </c>
      <c r="AK2926" s="17">
        <f t="shared" ca="1" si="10"/>
        <v>4.4605460934064887E-2</v>
      </c>
      <c r="AL2926" s="17">
        <f t="shared" ca="1" si="11"/>
        <v>4.3038211304999595E-2</v>
      </c>
      <c r="AM2926" s="26">
        <f t="shared" ca="1" si="12"/>
        <v>0</v>
      </c>
      <c r="AN2926" s="26">
        <f t="shared" ca="1" si="13"/>
        <v>1</v>
      </c>
      <c r="AO2926" s="25">
        <f t="shared" si="186"/>
        <v>0</v>
      </c>
      <c r="AP2926" s="26">
        <f t="shared" si="187"/>
        <v>0</v>
      </c>
      <c r="AQ2926" s="25">
        <f t="shared" si="188"/>
        <v>1</v>
      </c>
      <c r="AR2926" s="26">
        <f t="shared" si="189"/>
        <v>0</v>
      </c>
      <c r="AY2926">
        <v>134.55000000000001</v>
      </c>
      <c r="AZ2926">
        <v>149</v>
      </c>
      <c r="BA2926">
        <f t="shared" si="107"/>
        <v>1490</v>
      </c>
    </row>
    <row r="2927" spans="1:53" x14ac:dyDescent="0.2">
      <c r="A2927" s="96">
        <v>42314</v>
      </c>
      <c r="B2927" s="101">
        <v>15.675000000000001</v>
      </c>
      <c r="C2927" s="102">
        <v>16.475000000000001</v>
      </c>
      <c r="D2927" s="31">
        <f t="shared" si="14"/>
        <v>148.82004504709062</v>
      </c>
      <c r="E2927" s="31">
        <f t="shared" si="15"/>
        <v>213.95754046030629</v>
      </c>
      <c r="F2927" s="16">
        <f t="shared" si="0"/>
        <v>362.77758550739691</v>
      </c>
      <c r="G2927" s="16">
        <f t="shared" si="1"/>
        <v>16.146820859959814</v>
      </c>
      <c r="H2927" s="17">
        <f t="shared" si="2"/>
        <v>4.855842185128989E-2</v>
      </c>
      <c r="I2927" s="1">
        <v>14.33</v>
      </c>
      <c r="J2927" s="91">
        <f t="shared" si="16"/>
        <v>0.97878379095153412</v>
      </c>
      <c r="K2927" s="72">
        <f t="shared" ca="1" si="171"/>
        <v>71.49923183281588</v>
      </c>
      <c r="L2927" s="31">
        <v>72.160004000000001</v>
      </c>
      <c r="M2927" s="21">
        <f t="shared" ca="1" si="181"/>
        <v>-9.157041720564767E-3</v>
      </c>
      <c r="N2927" s="72"/>
      <c r="O2927" s="56"/>
      <c r="P2927" s="21"/>
      <c r="Q2927" s="92">
        <f t="shared" si="17"/>
        <v>1.021216209048466</v>
      </c>
      <c r="R2927" s="5">
        <f t="shared" ca="1" si="109"/>
        <v>33.316707210057622</v>
      </c>
      <c r="S2927" s="31">
        <v>32.279998999999997</v>
      </c>
      <c r="T2927" s="89">
        <f t="shared" ca="1" si="182"/>
        <v>3.2116116548133275E-2</v>
      </c>
      <c r="U2927" s="5">
        <f t="shared" ca="1" si="122"/>
        <v>63.44943613168055</v>
      </c>
      <c r="V2927" s="98">
        <v>63.189999</v>
      </c>
      <c r="W2927" s="36">
        <f t="shared" ca="1" si="190"/>
        <v>4.105667602250623E-3</v>
      </c>
      <c r="X2927" s="91">
        <f t="shared" si="18"/>
        <v>0.95756758190306823</v>
      </c>
      <c r="Y2927" s="72">
        <f t="shared" ca="1" si="124"/>
        <v>649.09861986149065</v>
      </c>
      <c r="Z2927" s="90">
        <v>644.24998600000004</v>
      </c>
      <c r="AA2927" s="89">
        <f t="shared" ca="1" si="191"/>
        <v>7.526013142188274E-3</v>
      </c>
      <c r="AB2927" s="72"/>
      <c r="AC2927" s="90"/>
      <c r="AD2927" s="36"/>
      <c r="AE2927">
        <f t="shared" si="193"/>
        <v>8</v>
      </c>
      <c r="AH2927" s="25" t="str">
        <f t="shared" ca="1" si="7"/>
        <v>-</v>
      </c>
      <c r="AI2927" s="15">
        <f t="shared" ca="1" si="8"/>
        <v>16.945500229745527</v>
      </c>
      <c r="AJ2927" s="15">
        <f t="shared" ca="1" si="9"/>
        <v>19.010757427369963</v>
      </c>
      <c r="AK2927" s="17">
        <f t="shared" ca="1" si="10"/>
        <v>4.4843842975553792E-2</v>
      </c>
      <c r="AL2927" s="17">
        <f t="shared" ca="1" si="11"/>
        <v>4.388970655716809E-2</v>
      </c>
      <c r="AM2927" s="26">
        <f t="shared" ca="1" si="12"/>
        <v>0</v>
      </c>
      <c r="AN2927" s="26">
        <f t="shared" ca="1" si="13"/>
        <v>1</v>
      </c>
      <c r="AO2927" s="25">
        <f t="shared" si="186"/>
        <v>0</v>
      </c>
      <c r="AP2927" s="26">
        <f t="shared" si="187"/>
        <v>0</v>
      </c>
      <c r="AQ2927" s="25">
        <f t="shared" si="188"/>
        <v>1</v>
      </c>
      <c r="AR2927" s="26">
        <f t="shared" si="189"/>
        <v>0</v>
      </c>
      <c r="AY2927">
        <v>128.85</v>
      </c>
      <c r="AZ2927">
        <v>143</v>
      </c>
      <c r="BA2927">
        <f t="shared" si="107"/>
        <v>1430</v>
      </c>
    </row>
    <row r="2928" spans="1:53" x14ac:dyDescent="0.2">
      <c r="A2928" s="96">
        <v>42317</v>
      </c>
      <c r="B2928" s="99">
        <v>17.024999999999999</v>
      </c>
      <c r="C2928" s="100">
        <v>17.475000000000001</v>
      </c>
      <c r="D2928" s="31">
        <f t="shared" si="14"/>
        <v>130.21753941620429</v>
      </c>
      <c r="E2928" s="31">
        <f t="shared" si="15"/>
        <v>231.65673777527704</v>
      </c>
      <c r="F2928" s="16">
        <f t="shared" si="0"/>
        <v>361.87427719148133</v>
      </c>
      <c r="G2928" s="16">
        <f t="shared" si="1"/>
        <v>17.313071130139253</v>
      </c>
      <c r="H2928" s="17">
        <f t="shared" si="2"/>
        <v>2.5751072961373578E-2</v>
      </c>
      <c r="I2928" s="1">
        <v>16.52</v>
      </c>
      <c r="J2928" s="91">
        <f t="shared" si="16"/>
        <v>1.0695580330324337</v>
      </c>
      <c r="K2928" s="72">
        <f t="shared" ca="1" si="171"/>
        <v>76.469460128674925</v>
      </c>
      <c r="L2928" s="31">
        <v>76.120002999999997</v>
      </c>
      <c r="M2928" s="21">
        <f t="shared" ca="1" si="181"/>
        <v>4.5908711889426452E-3</v>
      </c>
      <c r="N2928" s="72"/>
      <c r="O2928" s="56"/>
      <c r="P2928" s="21"/>
      <c r="Q2928" s="92">
        <f t="shared" si="17"/>
        <v>0.93044196696756631</v>
      </c>
      <c r="R2928" s="5">
        <f t="shared" ca="1" si="109"/>
        <v>30.997971200899606</v>
      </c>
      <c r="S2928" s="31">
        <v>30.540001</v>
      </c>
      <c r="T2928" s="89">
        <f t="shared" ca="1" si="182"/>
        <v>1.4995749374716975E-2</v>
      </c>
      <c r="U2928" s="5">
        <f t="shared" ca="1" si="122"/>
        <v>59.033997033680258</v>
      </c>
      <c r="V2928" s="98">
        <v>59.740001999999997</v>
      </c>
      <c r="W2928" s="36">
        <f t="shared" ca="1" si="190"/>
        <v>-1.1817960205621337E-2</v>
      </c>
      <c r="X2928" s="91">
        <f t="shared" si="18"/>
        <v>1.1391160660648674</v>
      </c>
      <c r="Y2928" s="72">
        <f t="shared" ca="1" si="124"/>
        <v>739.35000420421989</v>
      </c>
      <c r="Z2928" s="90">
        <v>709.99998400000004</v>
      </c>
      <c r="AA2928" s="89">
        <f t="shared" ca="1" si="191"/>
        <v>4.1338057557223612E-2</v>
      </c>
      <c r="AB2928" s="72"/>
      <c r="AC2928" s="90"/>
      <c r="AD2928" s="36"/>
      <c r="AE2928">
        <f t="shared" si="193"/>
        <v>7</v>
      </c>
      <c r="AH2928" s="25" t="str">
        <f t="shared" ca="1" si="7"/>
        <v>-</v>
      </c>
      <c r="AI2928" s="15">
        <f t="shared" ca="1" si="8"/>
        <v>16.897930881146774</v>
      </c>
      <c r="AJ2928" s="15">
        <f t="shared" ca="1" si="9"/>
        <v>18.870729063601257</v>
      </c>
      <c r="AK2928" s="17">
        <f t="shared" ca="1" si="10"/>
        <v>4.2401681735109331E-2</v>
      </c>
      <c r="AL2928" s="17">
        <f t="shared" ca="1" si="11"/>
        <v>4.1930334561617051E-2</v>
      </c>
      <c r="AM2928" s="26">
        <f t="shared" ca="1" si="12"/>
        <v>0</v>
      </c>
      <c r="AN2928" s="26">
        <f t="shared" ca="1" si="13"/>
        <v>1</v>
      </c>
      <c r="AO2928" s="25">
        <f t="shared" si="186"/>
        <v>0</v>
      </c>
      <c r="AP2928" s="26">
        <f t="shared" si="187"/>
        <v>0</v>
      </c>
      <c r="AQ2928" s="25">
        <f t="shared" si="188"/>
        <v>1</v>
      </c>
      <c r="AR2928" s="26">
        <f t="shared" si="189"/>
        <v>0</v>
      </c>
      <c r="AY2928">
        <v>142.25000499999999</v>
      </c>
      <c r="AZ2928">
        <v>157</v>
      </c>
      <c r="BA2928">
        <f t="shared" si="107"/>
        <v>1570</v>
      </c>
    </row>
    <row r="2929" spans="1:53" x14ac:dyDescent="0.2">
      <c r="A2929" s="96">
        <v>42318</v>
      </c>
      <c r="B2929" s="101">
        <v>16.225000000000001</v>
      </c>
      <c r="C2929" s="102">
        <v>16.925000000000001</v>
      </c>
      <c r="D2929" s="31">
        <f t="shared" si="14"/>
        <v>111.61503378531796</v>
      </c>
      <c r="E2929" s="31">
        <f t="shared" si="15"/>
        <v>249.78020892639805</v>
      </c>
      <c r="F2929" s="16">
        <f t="shared" si="0"/>
        <v>361.39524271171604</v>
      </c>
      <c r="G2929" s="16">
        <f t="shared" si="1"/>
        <v>16.708808654858117</v>
      </c>
      <c r="H2929" s="17">
        <f t="shared" si="2"/>
        <v>4.1358936484490405E-2</v>
      </c>
      <c r="I2929" s="1">
        <v>15.29</v>
      </c>
      <c r="J2929" s="67">
        <f t="shared" si="16"/>
        <v>0.96382034629997548</v>
      </c>
      <c r="K2929" s="72">
        <f t="shared" ca="1" si="171"/>
        <v>73.699816826241161</v>
      </c>
      <c r="L2929" s="31">
        <v>73.959998999999996</v>
      </c>
      <c r="M2929" s="21">
        <f t="shared" ca="1" si="181"/>
        <v>-3.5178769236981094E-3</v>
      </c>
      <c r="N2929" s="72"/>
      <c r="O2929" s="56"/>
      <c r="P2929" s="21"/>
      <c r="Q2929" s="69">
        <f t="shared" si="17"/>
        <v>1.0361796537000245</v>
      </c>
      <c r="R2929" s="5">
        <f t="shared" ca="1" si="109"/>
        <v>32.11812900959746</v>
      </c>
      <c r="S2929" s="31">
        <v>31.32</v>
      </c>
      <c r="T2929" s="89">
        <f t="shared" ca="1" si="182"/>
        <v>2.5483046283443805E-2</v>
      </c>
      <c r="U2929" s="5">
        <f t="shared" ca="1" si="122"/>
        <v>61.167732427366751</v>
      </c>
      <c r="V2929" s="90">
        <v>61.400002000000001</v>
      </c>
      <c r="W2929" s="36">
        <f t="shared" ca="1" si="190"/>
        <v>-3.7828919392095422E-3</v>
      </c>
      <c r="X2929" s="67">
        <f t="shared" si="18"/>
        <v>0.92764069259995097</v>
      </c>
      <c r="Y2929" s="72">
        <f t="shared" ca="1" si="124"/>
        <v>685.8060119628982</v>
      </c>
      <c r="Z2929" s="90">
        <v>669.99998500000004</v>
      </c>
      <c r="AA2929" s="89">
        <f t="shared" ca="1" si="191"/>
        <v>2.3591085547409612E-2</v>
      </c>
      <c r="AB2929" s="72"/>
      <c r="AC2929" s="90"/>
      <c r="AD2929" s="36"/>
      <c r="AE2929">
        <f t="shared" si="193"/>
        <v>6</v>
      </c>
      <c r="AH2929" s="25" t="str">
        <f t="shared" ca="1" si="7"/>
        <v>-</v>
      </c>
      <c r="AI2929" s="15">
        <f t="shared" ca="1" si="8"/>
        <v>16.881637499907011</v>
      </c>
      <c r="AJ2929" s="15">
        <f t="shared" ca="1" si="9"/>
        <v>18.718296653842337</v>
      </c>
      <c r="AK2929" s="17">
        <f t="shared" ca="1" si="10"/>
        <v>4.1776040823376527E-2</v>
      </c>
      <c r="AL2929" s="17">
        <f t="shared" ca="1" si="11"/>
        <v>4.1870283765878896E-2</v>
      </c>
      <c r="AM2929" s="26">
        <f t="shared" ca="1" si="12"/>
        <v>0</v>
      </c>
      <c r="AN2929" s="26">
        <f t="shared" ca="1" si="13"/>
        <v>0</v>
      </c>
      <c r="AO2929" s="25">
        <f t="shared" si="186"/>
        <v>0</v>
      </c>
      <c r="AP2929" s="26">
        <f t="shared" si="187"/>
        <v>0</v>
      </c>
      <c r="AQ2929" s="25">
        <f t="shared" si="188"/>
        <v>1</v>
      </c>
      <c r="AR2929" s="26">
        <f t="shared" si="189"/>
        <v>0</v>
      </c>
      <c r="AY2929">
        <v>134.049995</v>
      </c>
      <c r="AZ2929">
        <v>148.5</v>
      </c>
      <c r="BA2929">
        <f t="shared" si="107"/>
        <v>1485</v>
      </c>
    </row>
    <row r="2930" spans="1:53" x14ac:dyDescent="0.2">
      <c r="A2930" s="96">
        <v>42319</v>
      </c>
      <c r="B2930" s="101">
        <v>16.774999999999999</v>
      </c>
      <c r="C2930" s="102">
        <v>17.375</v>
      </c>
      <c r="D2930" s="31">
        <f t="shared" si="14"/>
        <v>93.012528154431635</v>
      </c>
      <c r="E2930" s="31">
        <f t="shared" si="15"/>
        <v>267.6133347084442</v>
      </c>
      <c r="F2930" s="16">
        <f t="shared" si="0"/>
        <v>360.62586286287581</v>
      </c>
      <c r="G2930" s="16">
        <f t="shared" si="1"/>
        <v>17.220248157052236</v>
      </c>
      <c r="H2930" s="17">
        <f t="shared" si="2"/>
        <v>3.4532374100719521E-2</v>
      </c>
      <c r="I2930" s="1">
        <v>16.059999999999999</v>
      </c>
      <c r="J2930" s="67">
        <f t="shared" si="16"/>
        <v>1.028414895570106</v>
      </c>
      <c r="K2930" s="72">
        <f t="shared" ca="1" si="171"/>
        <v>75.79089945581994</v>
      </c>
      <c r="L2930" s="31">
        <v>75.599997999999999</v>
      </c>
      <c r="M2930" s="21">
        <f t="shared" ca="1" si="181"/>
        <v>2.5251515988127435E-3</v>
      </c>
      <c r="N2930" s="72"/>
      <c r="O2930" s="56"/>
      <c r="P2930" s="21"/>
      <c r="Q2930" s="69">
        <f t="shared" si="17"/>
        <v>0.97158510442989388</v>
      </c>
      <c r="R2930" s="5">
        <f t="shared" ca="1" si="109"/>
        <v>31.204195747972339</v>
      </c>
      <c r="S2930" s="31">
        <v>30.65</v>
      </c>
      <c r="T2930" s="89">
        <f t="shared" ca="1" si="182"/>
        <v>1.8081427340043723E-2</v>
      </c>
      <c r="U2930" s="5">
        <f t="shared" ca="1" si="122"/>
        <v>59.427623098099112</v>
      </c>
      <c r="V2930" s="98">
        <v>59.98</v>
      </c>
      <c r="W2930" s="36">
        <f t="shared" ca="1" si="190"/>
        <v>-9.2093514821754811E-3</v>
      </c>
      <c r="X2930" s="67">
        <f t="shared" si="18"/>
        <v>1.0568297911402122</v>
      </c>
      <c r="Y2930" s="72">
        <f t="shared" ca="1" si="124"/>
        <v>724.73252433033622</v>
      </c>
      <c r="Z2930" s="90">
        <v>698.74998400000004</v>
      </c>
      <c r="AA2930" s="89">
        <f t="shared" ca="1" si="191"/>
        <v>3.7184316172143447E-2</v>
      </c>
      <c r="AB2930" s="72"/>
      <c r="AC2930" s="90"/>
      <c r="AD2930" s="36"/>
      <c r="AE2930">
        <f t="shared" si="193"/>
        <v>5</v>
      </c>
      <c r="AH2930" s="25" t="str">
        <f t="shared" ca="1" si="7"/>
        <v>-</v>
      </c>
      <c r="AI2930" s="15">
        <f t="shared" ca="1" si="8"/>
        <v>16.81686821676886</v>
      </c>
      <c r="AJ2930" s="15">
        <f t="shared" ca="1" si="9"/>
        <v>18.637559834512746</v>
      </c>
      <c r="AK2930" s="17">
        <f t="shared" ca="1" si="10"/>
        <v>3.9653543843117312E-2</v>
      </c>
      <c r="AL2930" s="17">
        <f t="shared" ca="1" si="11"/>
        <v>4.0541038791814102E-2</v>
      </c>
      <c r="AM2930" s="26">
        <f t="shared" ca="1" si="12"/>
        <v>0</v>
      </c>
      <c r="AN2930" s="26">
        <f t="shared" ca="1" si="13"/>
        <v>0</v>
      </c>
      <c r="AO2930" s="25">
        <f t="shared" si="186"/>
        <v>0</v>
      </c>
      <c r="AP2930" s="26">
        <f t="shared" si="187"/>
        <v>0</v>
      </c>
      <c r="AQ2930" s="25">
        <f t="shared" si="188"/>
        <v>1</v>
      </c>
      <c r="AR2930" s="26">
        <f t="shared" si="189"/>
        <v>0</v>
      </c>
      <c r="AY2930">
        <v>140</v>
      </c>
      <c r="AZ2930">
        <v>154.25</v>
      </c>
      <c r="BA2930">
        <f t="shared" si="107"/>
        <v>1542.5</v>
      </c>
    </row>
    <row r="2931" spans="1:53" x14ac:dyDescent="0.2">
      <c r="A2931" s="96">
        <v>42320</v>
      </c>
      <c r="B2931" s="101">
        <v>18.574999999999999</v>
      </c>
      <c r="C2931" s="102">
        <v>18.725000000000001</v>
      </c>
      <c r="D2931" s="31">
        <f t="shared" si="14"/>
        <v>74.410022523545308</v>
      </c>
      <c r="E2931" s="31">
        <f t="shared" si="15"/>
        <v>285.57345165567403</v>
      </c>
      <c r="F2931" s="16">
        <f t="shared" si="0"/>
        <v>359.98347417921934</v>
      </c>
      <c r="G2931" s="16">
        <f t="shared" si="1"/>
        <v>18.693994400634697</v>
      </c>
      <c r="H2931" s="17">
        <f t="shared" si="2"/>
        <v>8.0106809078772656E-3</v>
      </c>
      <c r="I2931" s="1">
        <v>18.37</v>
      </c>
      <c r="J2931" s="67">
        <f t="shared" si="16"/>
        <v>1.0836484071420716</v>
      </c>
      <c r="K2931" s="72">
        <f t="shared" ca="1" si="171"/>
        <v>82.127339167607332</v>
      </c>
      <c r="L2931" s="31">
        <v>82.239998</v>
      </c>
      <c r="M2931" s="21">
        <f t="shared" ca="1" si="181"/>
        <v>-1.3698788318631558E-3</v>
      </c>
      <c r="N2931" s="72"/>
      <c r="O2931" s="56"/>
      <c r="P2931" s="21"/>
      <c r="Q2931" s="69">
        <f t="shared" si="17"/>
        <v>0.91635159285792855</v>
      </c>
      <c r="R2931" s="5">
        <f t="shared" ca="1" si="109"/>
        <v>28.592823288469081</v>
      </c>
      <c r="S2931" s="31">
        <v>27.940000999999999</v>
      </c>
      <c r="T2931" s="89">
        <f t="shared" ca="1" si="182"/>
        <v>2.3365149073154363E-2</v>
      </c>
      <c r="U2931" s="5">
        <f t="shared" ca="1" si="122"/>
        <v>54.454732740504959</v>
      </c>
      <c r="V2931" s="98">
        <v>54.74</v>
      </c>
      <c r="W2931" s="36">
        <f t="shared" ca="1" si="190"/>
        <v>-5.2113127419627951E-3</v>
      </c>
      <c r="X2931" s="67">
        <f t="shared" si="18"/>
        <v>1.1672968142841429</v>
      </c>
      <c r="Y2931" s="72">
        <f t="shared" ca="1" si="124"/>
        <v>845.92229040101233</v>
      </c>
      <c r="Z2931" s="90">
        <v>824.49998200000005</v>
      </c>
      <c r="AA2931" s="89">
        <f t="shared" ca="1" si="191"/>
        <v>2.598218176918321E-2</v>
      </c>
      <c r="AB2931" s="72"/>
      <c r="AC2931" s="90"/>
      <c r="AD2931" s="36"/>
      <c r="AE2931">
        <f t="shared" si="193"/>
        <v>4</v>
      </c>
      <c r="AH2931" s="25" t="str">
        <f t="shared" ca="1" si="7"/>
        <v>-</v>
      </c>
      <c r="AI2931" s="15">
        <f t="shared" ca="1" si="8"/>
        <v>16.81914877659456</v>
      </c>
      <c r="AJ2931" s="15">
        <f t="shared" ca="1" si="9"/>
        <v>18.630706039406277</v>
      </c>
      <c r="AK2931" s="17">
        <f t="shared" ca="1" si="10"/>
        <v>3.4293296256505755E-2</v>
      </c>
      <c r="AL2931" s="17">
        <f t="shared" ca="1" si="11"/>
        <v>3.9699424469361803E-2</v>
      </c>
      <c r="AM2931" s="26">
        <f t="shared" ca="1" si="12"/>
        <v>0</v>
      </c>
      <c r="AN2931" s="26">
        <f t="shared" ca="1" si="13"/>
        <v>0</v>
      </c>
      <c r="AO2931" s="25">
        <f t="shared" si="186"/>
        <v>0</v>
      </c>
      <c r="AP2931" s="26">
        <f t="shared" si="187"/>
        <v>0</v>
      </c>
      <c r="AQ2931" s="25">
        <f t="shared" si="188"/>
        <v>1</v>
      </c>
      <c r="AR2931" s="26">
        <f t="shared" si="189"/>
        <v>0</v>
      </c>
      <c r="AY2931">
        <v>164.89999999999998</v>
      </c>
      <c r="AZ2931">
        <v>181.75</v>
      </c>
      <c r="BA2931">
        <f t="shared" si="107"/>
        <v>1817.5</v>
      </c>
    </row>
    <row r="2932" spans="1:53" x14ac:dyDescent="0.2">
      <c r="A2932" s="96">
        <v>42321</v>
      </c>
      <c r="B2932" s="101">
        <v>20.324999999999999</v>
      </c>
      <c r="C2932" s="102">
        <v>19.875</v>
      </c>
      <c r="D2932" s="31">
        <f t="shared" si="14"/>
        <v>55.807516892658981</v>
      </c>
      <c r="E2932" s="31">
        <f t="shared" si="15"/>
        <v>304.02693854986433</v>
      </c>
      <c r="F2932" s="16">
        <f t="shared" si="0"/>
        <v>359.83445544252334</v>
      </c>
      <c r="G2932" s="16">
        <f t="shared" si="1"/>
        <v>19.944791489452594</v>
      </c>
      <c r="H2932" s="17">
        <f t="shared" si="2"/>
        <v>-2.2641509433962259E-2</v>
      </c>
      <c r="I2932" s="1">
        <v>20.079999999999998</v>
      </c>
      <c r="J2932" s="67">
        <f t="shared" si="16"/>
        <v>1.0664673754328764</v>
      </c>
      <c r="K2932" s="72">
        <f t="shared" ca="1" si="171"/>
        <v>87.582557142434112</v>
      </c>
      <c r="L2932" s="31">
        <v>87.839995999999999</v>
      </c>
      <c r="M2932" s="21">
        <f t="shared" ca="1" si="181"/>
        <v>-2.930770369865309E-3</v>
      </c>
      <c r="N2932" s="72"/>
      <c r="O2932" s="56"/>
      <c r="P2932" s="21"/>
      <c r="Q2932" s="69">
        <f t="shared" si="17"/>
        <v>0.9335326245671236</v>
      </c>
      <c r="R2932" s="5">
        <f t="shared" ca="1" si="109"/>
        <v>26.691221400766441</v>
      </c>
      <c r="S2932" s="31">
        <v>26.049999</v>
      </c>
      <c r="T2932" s="89">
        <f t="shared" ca="1" si="182"/>
        <v>2.4615064314069315E-2</v>
      </c>
      <c r="U2932" s="5">
        <f t="shared" ca="1" si="122"/>
        <v>50.833529207862618</v>
      </c>
      <c r="V2932" s="98">
        <v>50.96</v>
      </c>
      <c r="W2932" s="36">
        <f t="shared" ca="1" si="190"/>
        <v>-2.481765936761826E-3</v>
      </c>
      <c r="X2932" s="67">
        <f t="shared" si="18"/>
        <v>1.1329347508657528</v>
      </c>
      <c r="Y2932" s="72">
        <f t="shared" ca="1" si="124"/>
        <v>958.31168568465148</v>
      </c>
      <c r="Z2932" s="90">
        <v>935.24997900000005</v>
      </c>
      <c r="AA2932" s="89">
        <f t="shared" ca="1" si="191"/>
        <v>2.4658334351752416E-2</v>
      </c>
      <c r="AB2932" s="72"/>
      <c r="AC2932" s="90"/>
      <c r="AD2932" s="36"/>
      <c r="AE2932">
        <f t="shared" si="193"/>
        <v>3</v>
      </c>
      <c r="AH2932" s="25" t="str">
        <f t="shared" ca="1" si="7"/>
        <v>-</v>
      </c>
      <c r="AI2932" s="15">
        <f t="shared" ca="1" si="8"/>
        <v>16.955555832180941</v>
      </c>
      <c r="AJ2932" s="15">
        <f t="shared" ca="1" si="9"/>
        <v>18.619330414520316</v>
      </c>
      <c r="AK2932" s="17">
        <f t="shared" ca="1" si="10"/>
        <v>2.2594996145298068E-2</v>
      </c>
      <c r="AL2932" s="17">
        <f t="shared" ca="1" si="11"/>
        <v>3.5312561927658921E-2</v>
      </c>
      <c r="AM2932" s="26">
        <f t="shared" ca="1" si="12"/>
        <v>0</v>
      </c>
      <c r="AN2932" s="26">
        <f t="shared" ca="1" si="13"/>
        <v>0</v>
      </c>
      <c r="AO2932" s="25">
        <f t="shared" si="186"/>
        <v>0</v>
      </c>
      <c r="AP2932" s="26">
        <f t="shared" si="187"/>
        <v>0</v>
      </c>
      <c r="AQ2932" s="25">
        <f t="shared" si="188"/>
        <v>1</v>
      </c>
      <c r="AR2932" s="26">
        <f t="shared" si="189"/>
        <v>0</v>
      </c>
      <c r="AY2932">
        <v>187.05</v>
      </c>
      <c r="AZ2932">
        <v>205.75</v>
      </c>
      <c r="BA2932">
        <f t="shared" si="107"/>
        <v>2057.5</v>
      </c>
    </row>
    <row r="2933" spans="1:53" x14ac:dyDescent="0.2">
      <c r="A2933" s="96">
        <v>42324</v>
      </c>
      <c r="B2933" s="99">
        <v>18.074999999999999</v>
      </c>
      <c r="C2933" s="100">
        <v>17.875</v>
      </c>
      <c r="D2933" s="31">
        <f t="shared" si="14"/>
        <v>37.205011261772654</v>
      </c>
      <c r="E2933" s="31">
        <f t="shared" si="15"/>
        <v>323.05063298748769</v>
      </c>
      <c r="F2933" s="16">
        <f t="shared" si="0"/>
        <v>360.25564424926034</v>
      </c>
      <c r="G2933" s="16">
        <f t="shared" si="1"/>
        <v>17.895654783266089</v>
      </c>
      <c r="H2933" s="17">
        <f t="shared" si="2"/>
        <v>-1.118881118881121E-2</v>
      </c>
      <c r="I2933" s="1">
        <v>18.16</v>
      </c>
      <c r="J2933" s="91">
        <f t="shared" si="16"/>
        <v>0.89830980608691302</v>
      </c>
      <c r="K2933" s="72">
        <f t="shared" ca="1" si="171"/>
        <v>78.673062449340676</v>
      </c>
      <c r="L2933" s="31">
        <v>79</v>
      </c>
      <c r="M2933" s="21">
        <f t="shared" ca="1" si="181"/>
        <v>-4.1384500083458675E-3</v>
      </c>
      <c r="N2933" s="72"/>
      <c r="O2933" s="56"/>
      <c r="P2933" s="21"/>
      <c r="Q2933" s="92">
        <f t="shared" si="17"/>
        <v>1.101690193913087</v>
      </c>
      <c r="R2933" s="5">
        <f t="shared" ca="1" si="109"/>
        <v>29.404231888128241</v>
      </c>
      <c r="S2933" s="31">
        <v>28.709999</v>
      </c>
      <c r="T2933" s="89">
        <f t="shared" ca="1" si="182"/>
        <v>2.4180874688579428E-2</v>
      </c>
      <c r="U2933" s="5">
        <f t="shared" ca="1" si="122"/>
        <v>56.000883370148905</v>
      </c>
      <c r="V2933" s="98">
        <v>56.16</v>
      </c>
      <c r="W2933" s="36">
        <f t="shared" ca="1" si="190"/>
        <v>-2.8332733235593185E-3</v>
      </c>
      <c r="X2933" s="91">
        <f t="shared" si="18"/>
        <v>0.79661961217382604</v>
      </c>
      <c r="Y2933" s="72">
        <f t="shared" ca="1" si="124"/>
        <v>763.35964099786781</v>
      </c>
      <c r="Z2933" s="90">
        <v>747.99998300000004</v>
      </c>
      <c r="AA2933" s="89">
        <f t="shared" ca="1" si="191"/>
        <v>2.0534302602875552E-2</v>
      </c>
      <c r="AB2933" s="72"/>
      <c r="AC2933" s="90"/>
      <c r="AD2933" s="36"/>
      <c r="AE2933">
        <f t="shared" si="193"/>
        <v>2</v>
      </c>
      <c r="AH2933" s="25" t="str">
        <f t="shared" ca="1" si="7"/>
        <v>-</v>
      </c>
      <c r="AI2933" s="15">
        <f t="shared" ca="1" si="8"/>
        <v>17.000141498390018</v>
      </c>
      <c r="AJ2933" s="15">
        <f t="shared" ca="1" si="9"/>
        <v>18.531884524498235</v>
      </c>
      <c r="AK2933" s="17">
        <f t="shared" ca="1" si="10"/>
        <v>1.2637123971947883E-2</v>
      </c>
      <c r="AL2933" s="17">
        <f t="shared" ca="1" si="11"/>
        <v>3.2345481837937319E-2</v>
      </c>
      <c r="AM2933" s="26">
        <f t="shared" ca="1" si="12"/>
        <v>0</v>
      </c>
      <c r="AN2933" s="26">
        <f t="shared" ca="1" si="13"/>
        <v>0</v>
      </c>
      <c r="AO2933" s="25">
        <f t="shared" si="186"/>
        <v>0</v>
      </c>
      <c r="AP2933" s="26">
        <f t="shared" si="187"/>
        <v>0</v>
      </c>
      <c r="AQ2933" s="25">
        <f t="shared" si="188"/>
        <v>1</v>
      </c>
      <c r="AR2933" s="26">
        <f t="shared" si="189"/>
        <v>0</v>
      </c>
      <c r="AY2933">
        <v>149.60000000000002</v>
      </c>
      <c r="AZ2933">
        <v>165.5</v>
      </c>
      <c r="BA2933">
        <f t="shared" si="107"/>
        <v>1655</v>
      </c>
    </row>
    <row r="2934" spans="1:53" x14ac:dyDescent="0.2">
      <c r="A2934" s="96">
        <v>42325</v>
      </c>
      <c r="B2934" s="101">
        <v>18.975000000000001</v>
      </c>
      <c r="C2934" s="102">
        <v>18.524999999999999</v>
      </c>
      <c r="D2934" s="31">
        <f t="shared" si="14"/>
        <v>18.602505630886327</v>
      </c>
      <c r="E2934" s="31">
        <f t="shared" si="15"/>
        <v>341.86127854151681</v>
      </c>
      <c r="F2934" s="31">
        <f t="shared" si="0"/>
        <v>360.46378417240317</v>
      </c>
      <c r="G2934" s="31">
        <f t="shared" si="1"/>
        <v>18.548223213819156</v>
      </c>
      <c r="H2934" s="55">
        <f t="shared" si="2"/>
        <v>-2.4291497975708731E-2</v>
      </c>
      <c r="I2934" s="1">
        <v>18.84</v>
      </c>
      <c r="J2934" s="67">
        <f t="shared" si="16"/>
        <v>1.0370640129734432</v>
      </c>
      <c r="K2934" s="72">
        <f t="shared" ca="1" si="171"/>
        <v>81.58567563650378</v>
      </c>
      <c r="L2934" s="31">
        <v>83.32</v>
      </c>
      <c r="M2934" s="21">
        <f t="shared" ca="1" si="181"/>
        <v>-2.081522279760218E-2</v>
      </c>
      <c r="N2934" s="72"/>
      <c r="O2934" s="56"/>
      <c r="P2934" s="21"/>
      <c r="Q2934" s="69">
        <f t="shared" si="17"/>
        <v>0.96293598702655681</v>
      </c>
      <c r="R2934" s="5">
        <f t="shared" ca="1" si="109"/>
        <v>28.313213515577207</v>
      </c>
      <c r="S2934" s="31">
        <v>27.08</v>
      </c>
      <c r="T2934" s="89">
        <f t="shared" ca="1" si="182"/>
        <v>4.5539642377297219E-2</v>
      </c>
      <c r="U2934" s="5">
        <f t="shared" ca="1" si="122"/>
        <v>53.923419747547939</v>
      </c>
      <c r="V2934" s="90">
        <v>53</v>
      </c>
      <c r="W2934" s="36">
        <f t="shared" ref="W2934:W3309" ca="1" si="194">IF(AND(NOT(ISBLANK(V2934)),ROW($A2933)-1&lt;=$AY$25+$AY$26),IF($AY$46,ABS((U2934-V2934)/V2934),(U2934-V2934)/V2934),"")</f>
        <v>1.7423014104678097E-2</v>
      </c>
      <c r="X2934" s="67">
        <f t="shared" si="18"/>
        <v>1.0741280259468864</v>
      </c>
      <c r="Y2934" s="72">
        <f t="shared" ca="1" si="124"/>
        <v>819.89202106092307</v>
      </c>
      <c r="Z2934" s="90">
        <v>826.99998200000005</v>
      </c>
      <c r="AA2934" s="89">
        <f t="shared" ref="AA2934:AA3309" ca="1" si="195">IF(AND(NOT(ISBLANK(Z2934)),ROW($A2933)-1&lt;=$AY$32+$AY$33),IF($AY$46,ABS((Y2934-Z2934)/Z2934),(Y2934-Z2934)/Z2934),"")</f>
        <v>-8.5948743576598711E-3</v>
      </c>
      <c r="AB2934" s="72"/>
      <c r="AC2934" s="90"/>
      <c r="AD2934" s="36"/>
      <c r="AE2934" s="1">
        <f t="shared" si="193"/>
        <v>1</v>
      </c>
      <c r="AH2934" s="25" t="str">
        <f t="shared" ca="1" si="7"/>
        <v>-</v>
      </c>
      <c r="AI2934" s="15">
        <f t="shared" ca="1" si="8"/>
        <v>17.126413795161536</v>
      </c>
      <c r="AJ2934" s="15">
        <f t="shared" ca="1" si="9"/>
        <v>18.503959361547835</v>
      </c>
      <c r="AK2934" s="17">
        <f t="shared" ca="1" si="10"/>
        <v>4.2966954824341652E-3</v>
      </c>
      <c r="AL2934" s="17">
        <f t="shared" ca="1" si="11"/>
        <v>2.8687462929148824E-2</v>
      </c>
      <c r="AM2934" s="26">
        <f t="shared" ca="1" si="12"/>
        <v>0</v>
      </c>
      <c r="AN2934" s="26">
        <f t="shared" ca="1" si="13"/>
        <v>0</v>
      </c>
      <c r="AO2934" s="25">
        <f t="shared" si="186"/>
        <v>0</v>
      </c>
      <c r="AP2934" s="26">
        <f t="shared" si="187"/>
        <v>0</v>
      </c>
      <c r="AQ2934" s="25">
        <f t="shared" si="188"/>
        <v>1</v>
      </c>
      <c r="AR2934" s="26">
        <f t="shared" si="189"/>
        <v>0</v>
      </c>
      <c r="AY2934">
        <v>165.40001000000001</v>
      </c>
      <c r="AZ2934">
        <v>181.75</v>
      </c>
      <c r="BA2934">
        <f t="shared" si="107"/>
        <v>1817.5</v>
      </c>
    </row>
    <row r="2935" spans="1:53" x14ac:dyDescent="0.2">
      <c r="A2935" s="97">
        <v>42326</v>
      </c>
      <c r="B2935" s="99">
        <v>17.774999999999999</v>
      </c>
      <c r="C2935" s="100">
        <v>18.324999999999999</v>
      </c>
      <c r="D2935" s="31">
        <f t="shared" si="14"/>
        <v>360.91566690027889</v>
      </c>
      <c r="E2935" s="31">
        <f t="shared" si="15"/>
        <v>0</v>
      </c>
      <c r="F2935" s="16">
        <f t="shared" si="0"/>
        <v>360.91566690027889</v>
      </c>
      <c r="G2935" s="16">
        <f t="shared" si="1"/>
        <v>17.774999999999999</v>
      </c>
      <c r="H2935" s="17">
        <f t="shared" si="2"/>
        <v>3.0013642564802212E-2</v>
      </c>
      <c r="I2935" s="1">
        <v>16.850000000000001</v>
      </c>
      <c r="J2935" s="91">
        <f t="shared" si="16"/>
        <v>0.95951417004048578</v>
      </c>
      <c r="K2935" s="72">
        <f t="shared" ca="1" si="171"/>
        <v>78.279420420327952</v>
      </c>
      <c r="L2935" s="31">
        <v>77.800003000000004</v>
      </c>
      <c r="M2935" s="21">
        <f t="shared" ca="1" si="181"/>
        <v>6.1621774015606168E-3</v>
      </c>
      <c r="N2935" s="72"/>
      <c r="O2935" s="56"/>
      <c r="P2935" s="21"/>
      <c r="Q2935" s="92">
        <f t="shared" si="17"/>
        <v>1.0404858299595141</v>
      </c>
      <c r="R2935" s="5">
        <f t="shared" ca="1" si="109"/>
        <v>29.458270219657404</v>
      </c>
      <c r="S2935" s="31">
        <v>28.99</v>
      </c>
      <c r="T2935" s="89">
        <f t="shared" ca="1" si="182"/>
        <v>1.6152818891252349E-2</v>
      </c>
      <c r="U2935" s="5">
        <f t="shared" ca="1" si="122"/>
        <v>56.104633318088801</v>
      </c>
      <c r="V2935" s="98">
        <v>56.720001000000003</v>
      </c>
      <c r="W2935" s="36">
        <f t="shared" ca="1" si="194"/>
        <v>-1.0849218460190121E-2</v>
      </c>
      <c r="X2935" s="91">
        <f t="shared" si="18"/>
        <v>0.91902834008097156</v>
      </c>
      <c r="Y2935" s="72">
        <f t="shared" ca="1" si="124"/>
        <v>753.45441270435163</v>
      </c>
      <c r="Z2935" s="90">
        <v>722.99998400000004</v>
      </c>
      <c r="AA2935" s="89">
        <f t="shared" ca="1" si="195"/>
        <v>4.2122308960316081E-2</v>
      </c>
      <c r="AB2935" s="72"/>
      <c r="AC2935" s="90"/>
      <c r="AD2935" s="36"/>
      <c r="AE2935">
        <v>19</v>
      </c>
      <c r="AH2935" s="25" t="str">
        <f t="shared" ca="1" si="7"/>
        <v>-</v>
      </c>
      <c r="AI2935" s="15">
        <f t="shared" ca="1" si="8"/>
        <v>17.163923694073947</v>
      </c>
      <c r="AJ2935" s="15">
        <f t="shared" ca="1" si="9"/>
        <v>18.408946576011058</v>
      </c>
      <c r="AK2935" s="17">
        <f t="shared" ca="1" si="10"/>
        <v>2.4058131624861332E-3</v>
      </c>
      <c r="AL2935" s="17">
        <f t="shared" ca="1" si="11"/>
        <v>2.8016008456988997E-2</v>
      </c>
      <c r="AM2935" s="26">
        <f t="shared" ca="1" si="12"/>
        <v>0</v>
      </c>
      <c r="AN2935" s="26">
        <f t="shared" ca="1" si="13"/>
        <v>0</v>
      </c>
      <c r="AO2935" s="25">
        <f t="shared" si="186"/>
        <v>0</v>
      </c>
      <c r="AP2935" s="26">
        <f t="shared" si="187"/>
        <v>0</v>
      </c>
      <c r="AQ2935" s="25">
        <f t="shared" si="188"/>
        <v>1</v>
      </c>
      <c r="AR2935" s="26">
        <f t="shared" si="189"/>
        <v>0</v>
      </c>
      <c r="AY2935">
        <v>144.60000000000002</v>
      </c>
      <c r="AZ2935">
        <v>160</v>
      </c>
      <c r="BA2935">
        <f t="shared" si="107"/>
        <v>1600</v>
      </c>
    </row>
    <row r="2936" spans="1:53" x14ac:dyDescent="0.2">
      <c r="A2936" s="96">
        <v>42327</v>
      </c>
      <c r="B2936" s="99">
        <v>18.175000000000001</v>
      </c>
      <c r="C2936" s="100">
        <v>18.824999999999999</v>
      </c>
      <c r="D2936" s="31">
        <f t="shared" si="14"/>
        <v>341.92010548447473</v>
      </c>
      <c r="E2936" s="31">
        <f t="shared" si="15"/>
        <v>18.425435425152457</v>
      </c>
      <c r="F2936" s="16">
        <f t="shared" si="0"/>
        <v>360.34554090962718</v>
      </c>
      <c r="G2936" s="16">
        <f t="shared" si="1"/>
        <v>18.208236245954694</v>
      </c>
      <c r="H2936" s="17">
        <f t="shared" si="2"/>
        <v>3.4528552456839279E-2</v>
      </c>
      <c r="I2936" s="1">
        <v>16.989999999999998</v>
      </c>
      <c r="J2936" s="91">
        <f t="shared" si="16"/>
        <v>1.0227551800391372</v>
      </c>
      <c r="K2936" s="72">
        <f t="shared" ca="1" si="171"/>
        <v>80.057418811740646</v>
      </c>
      <c r="L2936" s="31">
        <v>80.440002000000007</v>
      </c>
      <c r="M2936" s="21">
        <f t="shared" ca="1" si="181"/>
        <v>-4.7561310137630335E-3</v>
      </c>
      <c r="N2936" s="72"/>
      <c r="O2936" s="56"/>
      <c r="P2936" s="21"/>
      <c r="Q2936" s="92">
        <f t="shared" si="17"/>
        <v>0.97724481996086265</v>
      </c>
      <c r="R2936" s="5">
        <f t="shared" ca="1" si="109"/>
        <v>28.786742709366987</v>
      </c>
      <c r="S2936" s="31">
        <v>28.030000999999999</v>
      </c>
      <c r="T2936" s="89">
        <f t="shared" ca="1" si="182"/>
        <v>2.699756269601946E-2</v>
      </c>
      <c r="U2936" s="5">
        <f t="shared" ca="1" si="122"/>
        <v>54.826085226858567</v>
      </c>
      <c r="V2936" s="98">
        <v>54.830002</v>
      </c>
      <c r="W2936" s="36">
        <f t="shared" ca="1" si="194"/>
        <v>-7.1434853156375835E-5</v>
      </c>
      <c r="X2936" s="91">
        <f t="shared" si="18"/>
        <v>1.0455103600782747</v>
      </c>
      <c r="Y2936" s="72">
        <f t="shared" ca="1" si="124"/>
        <v>787.69255040487553</v>
      </c>
      <c r="Z2936" s="90">
        <v>772.49998300000004</v>
      </c>
      <c r="AA2936" s="89">
        <f t="shared" ca="1" si="195"/>
        <v>1.9666754354964806E-2</v>
      </c>
      <c r="AB2936" s="72"/>
      <c r="AC2936" s="90"/>
      <c r="AD2936" s="36"/>
      <c r="AE2936">
        <f t="shared" ref="AE2936:AE2953" si="196">AE2935-1</f>
        <v>18</v>
      </c>
      <c r="AH2936" s="25" t="str">
        <f t="shared" ca="1" si="7"/>
        <v>-</v>
      </c>
      <c r="AI2936" s="15">
        <f t="shared" ca="1" si="8"/>
        <v>17.16312542007179</v>
      </c>
      <c r="AJ2936" s="15">
        <f t="shared" ca="1" si="9"/>
        <v>18.340019544729046</v>
      </c>
      <c r="AK2936" s="17">
        <f t="shared" ca="1" si="10"/>
        <v>2.4051762218394259E-3</v>
      </c>
      <c r="AL2936" s="17">
        <f t="shared" ca="1" si="11"/>
        <v>2.7016539270831204E-2</v>
      </c>
      <c r="AM2936" s="26">
        <f t="shared" ca="1" si="12"/>
        <v>0</v>
      </c>
      <c r="AN2936" s="26">
        <f t="shared" ca="1" si="13"/>
        <v>0</v>
      </c>
      <c r="AO2936" s="25">
        <f t="shared" si="186"/>
        <v>0</v>
      </c>
      <c r="AP2936" s="26">
        <f t="shared" si="187"/>
        <v>0</v>
      </c>
      <c r="AQ2936" s="25">
        <f t="shared" si="188"/>
        <v>1</v>
      </c>
      <c r="AR2936" s="26">
        <f t="shared" si="189"/>
        <v>0</v>
      </c>
      <c r="AY2936">
        <v>154.5</v>
      </c>
      <c r="AZ2936">
        <v>170.25</v>
      </c>
      <c r="BA2936">
        <f t="shared" si="107"/>
        <v>1702.5</v>
      </c>
    </row>
    <row r="2937" spans="1:53" x14ac:dyDescent="0.2">
      <c r="A2937" s="96">
        <v>42328</v>
      </c>
      <c r="B2937" s="101">
        <v>17.425000000000001</v>
      </c>
      <c r="C2937" s="102">
        <v>18.274999999999999</v>
      </c>
      <c r="D2937" s="31">
        <f t="shared" si="14"/>
        <v>322.92454406867057</v>
      </c>
      <c r="E2937" s="31">
        <f t="shared" si="15"/>
        <v>36.765107602163901</v>
      </c>
      <c r="F2937" s="31">
        <f t="shared" si="0"/>
        <v>359.68965167083445</v>
      </c>
      <c r="G2937" s="31">
        <f t="shared" si="1"/>
        <v>17.511881402666649</v>
      </c>
      <c r="H2937" s="55">
        <f t="shared" si="2"/>
        <v>4.6511627906976605E-2</v>
      </c>
      <c r="I2937" s="1">
        <v>15.47</v>
      </c>
      <c r="J2937" s="67">
        <f t="shared" si="16"/>
        <v>0.96000549472930174</v>
      </c>
      <c r="K2937" s="72">
        <f t="shared" ca="1" si="171"/>
        <v>76.85242870585634</v>
      </c>
      <c r="L2937" s="31">
        <v>77.720000999999996</v>
      </c>
      <c r="M2937" s="21">
        <f t="shared" ca="1" si="181"/>
        <v>-1.1162793141802149E-2</v>
      </c>
      <c r="N2937" s="72"/>
      <c r="O2937" s="56"/>
      <c r="P2937" s="21"/>
      <c r="Q2937" s="69">
        <f t="shared" si="17"/>
        <v>1.0399945052706983</v>
      </c>
      <c r="R2937" s="5">
        <f t="shared" ca="1" si="109"/>
        <v>29.936807062418119</v>
      </c>
      <c r="S2937" s="31">
        <v>28.940000999999999</v>
      </c>
      <c r="T2937" s="89">
        <f t="shared" ca="1" si="182"/>
        <v>3.4443884864348136E-2</v>
      </c>
      <c r="U2937" s="5">
        <f t="shared" ca="1" si="122"/>
        <v>57.016875317172662</v>
      </c>
      <c r="V2937" s="98">
        <v>56.650002000000001</v>
      </c>
      <c r="W2937" s="36">
        <f t="shared" ca="1" si="194"/>
        <v>6.4761395272794776E-3</v>
      </c>
      <c r="X2937" s="67">
        <f t="shared" si="18"/>
        <v>0.92001098945860338</v>
      </c>
      <c r="Y2937" s="72">
        <f t="shared" ca="1" si="124"/>
        <v>724.63810884623251</v>
      </c>
      <c r="Z2937" s="90">
        <v>722.24998400000004</v>
      </c>
      <c r="AA2937" s="89">
        <f t="shared" ca="1" si="195"/>
        <v>3.3065073023698008E-3</v>
      </c>
      <c r="AB2937" s="72"/>
      <c r="AC2937" s="90"/>
      <c r="AD2937" s="36"/>
      <c r="AE2937" s="1">
        <f t="shared" si="196"/>
        <v>17</v>
      </c>
      <c r="AH2937" s="25" t="str">
        <f t="shared" ca="1" si="7"/>
        <v>-</v>
      </c>
      <c r="AI2937" s="15">
        <f t="shared" ca="1" si="8"/>
        <v>17.232063438516938</v>
      </c>
      <c r="AJ2937" s="15">
        <f t="shared" ca="1" si="9"/>
        <v>18.237738048325298</v>
      </c>
      <c r="AK2937" s="17">
        <f t="shared" ca="1" si="10"/>
        <v>8.8220007216893159E-3</v>
      </c>
      <c r="AL2937" s="17">
        <f t="shared" ca="1" si="11"/>
        <v>2.6978007914869963E-2</v>
      </c>
      <c r="AM2937" s="26">
        <f t="shared" ca="1" si="12"/>
        <v>0</v>
      </c>
      <c r="AN2937" s="26">
        <f t="shared" ca="1" si="13"/>
        <v>0</v>
      </c>
      <c r="AO2937" s="25">
        <f t="shared" si="186"/>
        <v>0</v>
      </c>
      <c r="AP2937" s="26">
        <f t="shared" si="187"/>
        <v>0</v>
      </c>
      <c r="AQ2937" s="25">
        <f t="shared" si="188"/>
        <v>1</v>
      </c>
      <c r="AR2937" s="26">
        <f t="shared" si="189"/>
        <v>0</v>
      </c>
      <c r="AY2937">
        <v>144.449995</v>
      </c>
      <c r="AZ2937">
        <v>159</v>
      </c>
      <c r="BA2937">
        <f t="shared" si="107"/>
        <v>1590</v>
      </c>
    </row>
    <row r="2938" spans="1:53" x14ac:dyDescent="0.2">
      <c r="A2938" s="96">
        <v>42331</v>
      </c>
      <c r="B2938" s="101">
        <v>17.024999999999999</v>
      </c>
      <c r="C2938" s="102">
        <v>17.824999999999999</v>
      </c>
      <c r="D2938" s="31">
        <f t="shared" si="14"/>
        <v>303.92898265286641</v>
      </c>
      <c r="E2938" s="31">
        <f t="shared" si="15"/>
        <v>54.877154533512048</v>
      </c>
      <c r="F2938" s="31">
        <f t="shared" si="0"/>
        <v>358.80613718637846</v>
      </c>
      <c r="G2938" s="31">
        <f t="shared" si="1"/>
        <v>17.147354996408563</v>
      </c>
      <c r="H2938" s="55">
        <f t="shared" si="2"/>
        <v>4.4880785413744739E-2</v>
      </c>
      <c r="I2938" s="31">
        <v>15.62</v>
      </c>
      <c r="J2938" s="67">
        <f t="shared" si="16"/>
        <v>0.97677885864039293</v>
      </c>
      <c r="K2938" s="72">
        <f t="shared" ca="1" si="171"/>
        <v>75.064767230136454</v>
      </c>
      <c r="L2938" s="31">
        <v>75.599997999999999</v>
      </c>
      <c r="M2938" s="21">
        <f t="shared" ca="1" si="181"/>
        <v>-7.0797722754377011E-3</v>
      </c>
      <c r="N2938" s="72"/>
      <c r="O2938" s="56"/>
      <c r="P2938" s="21"/>
      <c r="Q2938" s="69">
        <f t="shared" si="17"/>
        <v>1.0232211413596071</v>
      </c>
      <c r="R2938" s="5">
        <f t="shared" ca="1" si="109"/>
        <v>30.630697803325017</v>
      </c>
      <c r="S2938" s="31">
        <v>29.73</v>
      </c>
      <c r="T2938" s="89">
        <f t="shared" ca="1" si="182"/>
        <v>3.0295923421628537E-2</v>
      </c>
      <c r="U2938" s="5">
        <f t="shared" ca="1" si="122"/>
        <v>58.338874913753997</v>
      </c>
      <c r="V2938" s="98">
        <v>58.16</v>
      </c>
      <c r="W2938" s="36">
        <f t="shared" ca="1" si="194"/>
        <v>3.0755659173659026E-3</v>
      </c>
      <c r="X2938" s="67">
        <f t="shared" si="18"/>
        <v>0.95355771728078587</v>
      </c>
      <c r="Y2938" s="72">
        <f t="shared" ca="1" si="124"/>
        <v>690.93878508909984</v>
      </c>
      <c r="Z2938" s="90">
        <v>683.49998500000004</v>
      </c>
      <c r="AA2938" s="89">
        <f t="shared" ca="1" si="195"/>
        <v>1.0883394663278301E-2</v>
      </c>
      <c r="AB2938" s="72"/>
      <c r="AC2938" s="90"/>
      <c r="AD2938" s="36"/>
      <c r="AE2938" s="1">
        <f t="shared" si="196"/>
        <v>16</v>
      </c>
      <c r="AH2938" s="25" t="str">
        <f t="shared" ca="1" si="7"/>
        <v>-</v>
      </c>
      <c r="AI2938" s="15">
        <f t="shared" ca="1" si="8"/>
        <v>17.255244535760681</v>
      </c>
      <c r="AJ2938" s="15">
        <f t="shared" ca="1" si="9"/>
        <v>18.115941874336656</v>
      </c>
      <c r="AK2938" s="17">
        <f t="shared" ca="1" si="10"/>
        <v>2.0075716529640481E-2</v>
      </c>
      <c r="AL2938" s="17">
        <f t="shared" ca="1" si="11"/>
        <v>2.7257804477976488E-2</v>
      </c>
      <c r="AM2938" s="26">
        <f t="shared" ca="1" si="12"/>
        <v>0</v>
      </c>
      <c r="AN2938" s="26">
        <f t="shared" ca="1" si="13"/>
        <v>0</v>
      </c>
      <c r="AO2938" s="25">
        <f t="shared" si="186"/>
        <v>0</v>
      </c>
      <c r="AP2938" s="26">
        <f t="shared" si="187"/>
        <v>0</v>
      </c>
      <c r="AQ2938" s="25">
        <f t="shared" si="188"/>
        <v>1</v>
      </c>
      <c r="AR2938" s="26">
        <f t="shared" si="189"/>
        <v>0</v>
      </c>
      <c r="AY2938">
        <v>136.69999999999999</v>
      </c>
      <c r="AZ2938">
        <v>150.5</v>
      </c>
      <c r="BA2938">
        <f t="shared" si="107"/>
        <v>1505</v>
      </c>
    </row>
    <row r="2939" spans="1:53" x14ac:dyDescent="0.2">
      <c r="A2939" s="96">
        <v>42332</v>
      </c>
      <c r="B2939" s="101">
        <v>17.425000000000001</v>
      </c>
      <c r="C2939" s="102">
        <v>18.324999999999999</v>
      </c>
      <c r="D2939" s="31">
        <f t="shared" si="14"/>
        <v>284.93342123706225</v>
      </c>
      <c r="E2939" s="31">
        <f t="shared" si="15"/>
        <v>73.020180233599888</v>
      </c>
      <c r="F2939" s="31">
        <f t="shared" si="0"/>
        <v>357.95360147066214</v>
      </c>
      <c r="G2939" s="31">
        <f t="shared" si="1"/>
        <v>17.608594080183117</v>
      </c>
      <c r="H2939" s="55">
        <f t="shared" si="2"/>
        <v>4.9113233287857994E-2</v>
      </c>
      <c r="I2939" s="31">
        <v>15.93</v>
      </c>
      <c r="J2939" s="67">
        <f t="shared" si="16"/>
        <v>1.0244586094498103</v>
      </c>
      <c r="K2939" s="72">
        <f t="shared" ca="1" si="171"/>
        <v>76.89761196589356</v>
      </c>
      <c r="L2939" s="31">
        <v>76.120002999999997</v>
      </c>
      <c r="M2939" s="21">
        <f t="shared" ca="1" si="181"/>
        <v>1.0215566674288797E-2</v>
      </c>
      <c r="N2939" s="72"/>
      <c r="O2939" s="56"/>
      <c r="P2939" s="21"/>
      <c r="Q2939" s="69">
        <f t="shared" si="17"/>
        <v>0.97554139055018974</v>
      </c>
      <c r="R2939" s="5">
        <f t="shared" ca="1" si="109"/>
        <v>29.88026870402522</v>
      </c>
      <c r="S2939" s="31">
        <v>29.52</v>
      </c>
      <c r="T2939" s="89">
        <f t="shared" ca="1" si="182"/>
        <v>1.2204224391098237E-2</v>
      </c>
      <c r="U2939" s="5">
        <f t="shared" ca="1" si="122"/>
        <v>56.910038749955305</v>
      </c>
      <c r="V2939" s="98">
        <v>57.860000999999997</v>
      </c>
      <c r="W2939" s="36">
        <f t="shared" ca="1" si="194"/>
        <v>-1.6418289554552407E-2</v>
      </c>
      <c r="X2939" s="67">
        <f t="shared" si="18"/>
        <v>1.0489172188996205</v>
      </c>
      <c r="Y2939" s="72">
        <f t="shared" ca="1" si="124"/>
        <v>724.68989163640151</v>
      </c>
      <c r="Z2939" s="90">
        <v>689.49998500000004</v>
      </c>
      <c r="AA2939" s="89">
        <f t="shared" ca="1" si="195"/>
        <v>5.1036849023863969E-2</v>
      </c>
      <c r="AB2939" s="72"/>
      <c r="AC2939" s="90"/>
      <c r="AD2939" s="36"/>
      <c r="AE2939" s="1">
        <f t="shared" si="196"/>
        <v>15</v>
      </c>
      <c r="AH2939" s="25" t="str">
        <f t="shared" ca="1" si="7"/>
        <v>-</v>
      </c>
      <c r="AI2939" s="15">
        <f t="shared" ca="1" si="8"/>
        <v>17.283639472963475</v>
      </c>
      <c r="AJ2939" s="15">
        <f t="shared" ca="1" si="9"/>
        <v>17.968883613333706</v>
      </c>
      <c r="AK2939" s="17">
        <f t="shared" ca="1" si="10"/>
        <v>3.0126057275752016E-2</v>
      </c>
      <c r="AL2939" s="17">
        <f t="shared" ca="1" si="11"/>
        <v>2.7507832686287162E-2</v>
      </c>
      <c r="AM2939" s="26">
        <f t="shared" ca="1" si="12"/>
        <v>0</v>
      </c>
      <c r="AN2939" s="26">
        <f t="shared" ca="1" si="13"/>
        <v>1</v>
      </c>
      <c r="AO2939" s="25">
        <f t="shared" si="186"/>
        <v>0</v>
      </c>
      <c r="AP2939" s="26">
        <f t="shared" si="187"/>
        <v>0</v>
      </c>
      <c r="AQ2939" s="25">
        <f t="shared" si="188"/>
        <v>1</v>
      </c>
      <c r="AR2939" s="26">
        <f t="shared" si="189"/>
        <v>0</v>
      </c>
      <c r="AY2939">
        <v>137.89999999999998</v>
      </c>
      <c r="AZ2939">
        <v>152.5</v>
      </c>
      <c r="BA2939">
        <f t="shared" si="107"/>
        <v>1525</v>
      </c>
    </row>
    <row r="2940" spans="1:53" x14ac:dyDescent="0.2">
      <c r="A2940" s="96">
        <v>42333</v>
      </c>
      <c r="B2940" s="99">
        <v>16.774999999999999</v>
      </c>
      <c r="C2940" s="100">
        <v>17.774999999999999</v>
      </c>
      <c r="D2940" s="31">
        <f t="shared" si="14"/>
        <v>265.93785982125809</v>
      </c>
      <c r="E2940" s="31">
        <f t="shared" si="15"/>
        <v>91.082808210155818</v>
      </c>
      <c r="F2940" s="16">
        <f t="shared" si="0"/>
        <v>357.02066803141389</v>
      </c>
      <c r="G2940" s="16">
        <f t="shared" si="1"/>
        <v>17.030119146777636</v>
      </c>
      <c r="H2940" s="17">
        <f t="shared" si="2"/>
        <v>5.6258790436005679E-2</v>
      </c>
      <c r="I2940" s="31">
        <v>15.19</v>
      </c>
      <c r="J2940" s="91">
        <f t="shared" si="16"/>
        <v>0.9646274721882917</v>
      </c>
      <c r="K2940" s="72">
        <f t="shared" ca="1" si="171"/>
        <v>74.174524977936414</v>
      </c>
      <c r="L2940" s="31">
        <v>74.959998999999996</v>
      </c>
      <c r="M2940" s="21">
        <f t="shared" ca="1" si="181"/>
        <v>-1.0478575674255038E-2</v>
      </c>
      <c r="N2940" s="72"/>
      <c r="O2940" s="56"/>
      <c r="P2940" s="21"/>
      <c r="Q2940" s="92">
        <f t="shared" si="17"/>
        <v>1.0353725278117083</v>
      </c>
      <c r="R2940" s="5">
        <f t="shared" ca="1" si="109"/>
        <v>30.935920536327529</v>
      </c>
      <c r="S2940" s="31">
        <v>29.959999</v>
      </c>
      <c r="T2940" s="89">
        <f t="shared" ca="1" si="182"/>
        <v>3.2574151164942611E-2</v>
      </c>
      <c r="U2940" s="5">
        <f t="shared" ca="1" si="122"/>
        <v>58.921073420861106</v>
      </c>
      <c r="V2940" s="98">
        <v>58.639999000000003</v>
      </c>
      <c r="W2940" s="36">
        <f t="shared" ca="1" si="194"/>
        <v>4.7932200827817658E-3</v>
      </c>
      <c r="X2940" s="91">
        <f t="shared" si="18"/>
        <v>0.9292549443765834</v>
      </c>
      <c r="Y2940" s="72">
        <f t="shared" ca="1" si="124"/>
        <v>673.37734495528935</v>
      </c>
      <c r="Z2940" s="90">
        <v>668.74998500000004</v>
      </c>
      <c r="AA2940" s="89">
        <f t="shared" ca="1" si="195"/>
        <v>6.9194169107746704E-3</v>
      </c>
      <c r="AB2940" s="72"/>
      <c r="AC2940" s="90"/>
      <c r="AD2940" s="36"/>
      <c r="AE2940">
        <f t="shared" si="196"/>
        <v>14</v>
      </c>
      <c r="AH2940" s="25" t="str">
        <f t="shared" ca="1" si="7"/>
        <v>-</v>
      </c>
      <c r="AI2940" s="15">
        <f t="shared" ca="1" si="8"/>
        <v>17.30359442014506</v>
      </c>
      <c r="AJ2940" s="15">
        <f t="shared" ca="1" si="9"/>
        <v>17.812618183081614</v>
      </c>
      <c r="AK2940" s="17">
        <f t="shared" ca="1" si="10"/>
        <v>4.3551105344371087E-2</v>
      </c>
      <c r="AL2940" s="17">
        <f t="shared" ca="1" si="11"/>
        <v>2.806979733964534E-2</v>
      </c>
      <c r="AM2940" s="26">
        <f t="shared" ca="1" si="12"/>
        <v>0</v>
      </c>
      <c r="AN2940" s="26">
        <f t="shared" ca="1" si="13"/>
        <v>1</v>
      </c>
      <c r="AO2940" s="25">
        <f t="shared" si="186"/>
        <v>0</v>
      </c>
      <c r="AP2940" s="26">
        <f t="shared" si="187"/>
        <v>0</v>
      </c>
      <c r="AQ2940" s="25">
        <f t="shared" si="188"/>
        <v>1</v>
      </c>
      <c r="AR2940" s="26">
        <f t="shared" si="189"/>
        <v>0</v>
      </c>
      <c r="AY2940">
        <v>133.75</v>
      </c>
      <c r="AZ2940">
        <v>148</v>
      </c>
      <c r="BA2940">
        <f t="shared" si="107"/>
        <v>1480</v>
      </c>
    </row>
    <row r="2941" spans="1:53" x14ac:dyDescent="0.2">
      <c r="A2941" s="96">
        <v>42335</v>
      </c>
      <c r="B2941" s="99">
        <v>17.175000000000001</v>
      </c>
      <c r="C2941" s="100">
        <v>18.024999999999999</v>
      </c>
      <c r="D2941" s="31">
        <f t="shared" si="14"/>
        <v>246.94229840545393</v>
      </c>
      <c r="E2941" s="31">
        <f t="shared" si="15"/>
        <v>109.00970231705396</v>
      </c>
      <c r="F2941" s="16">
        <f t="shared" si="0"/>
        <v>355.95200072250788</v>
      </c>
      <c r="G2941" s="16">
        <f t="shared" si="1"/>
        <v>17.435311072227211</v>
      </c>
      <c r="H2941" s="17">
        <f t="shared" si="2"/>
        <v>4.7156726768377122E-2</v>
      </c>
      <c r="I2941" s="31">
        <v>15.12</v>
      </c>
      <c r="J2941" s="91">
        <f t="shared" si="16"/>
        <v>1.0207281543667861</v>
      </c>
      <c r="K2941" s="72">
        <f t="shared" ca="1" si="171"/>
        <v>75.708939354172642</v>
      </c>
      <c r="L2941" s="31">
        <v>75.639999000000003</v>
      </c>
      <c r="M2941" s="21">
        <f t="shared" ca="1" si="181"/>
        <v>9.1142722215846689E-4</v>
      </c>
      <c r="N2941" s="72"/>
      <c r="O2941" s="56"/>
      <c r="P2941" s="21"/>
      <c r="Q2941" s="92">
        <f t="shared" si="17"/>
        <v>0.9792718456332139</v>
      </c>
      <c r="R2941" s="5">
        <f t="shared" ca="1" si="109"/>
        <v>30.293413963613634</v>
      </c>
      <c r="S2941" s="31">
        <v>29.629999000000002</v>
      </c>
      <c r="T2941" s="89">
        <f t="shared" ca="1" si="182"/>
        <v>2.2389975902923007E-2</v>
      </c>
      <c r="U2941" s="5">
        <f t="shared" ca="1" si="122"/>
        <v>57.697772939650271</v>
      </c>
      <c r="V2941" s="98">
        <v>58.080002</v>
      </c>
      <c r="W2941" s="36">
        <f t="shared" ca="1" si="194"/>
        <v>-6.581078636149657E-3</v>
      </c>
      <c r="X2941" s="91">
        <f t="shared" si="18"/>
        <v>1.0414563087335722</v>
      </c>
      <c r="Y2941" s="72">
        <f t="shared" ca="1" si="124"/>
        <v>701.2469297690526</v>
      </c>
      <c r="Z2941" s="90">
        <v>679.49998500000004</v>
      </c>
      <c r="AA2941" s="89">
        <f t="shared" ca="1" si="195"/>
        <v>3.2004334435787457E-2</v>
      </c>
      <c r="AB2941" s="72"/>
      <c r="AC2941" s="90"/>
      <c r="AD2941" s="36"/>
      <c r="AE2941">
        <f t="shared" si="196"/>
        <v>13</v>
      </c>
      <c r="AH2941" s="25" t="str">
        <f t="shared" ca="1" si="7"/>
        <v>-</v>
      </c>
      <c r="AI2941" s="15">
        <f t="shared" ca="1" si="8"/>
        <v>17.36329015885293</v>
      </c>
      <c r="AJ2941" s="15">
        <f t="shared" ca="1" si="9"/>
        <v>17.685195049671361</v>
      </c>
      <c r="AK2941" s="17">
        <f t="shared" ca="1" si="10"/>
        <v>4.6408286044966905E-2</v>
      </c>
      <c r="AL2941" s="17">
        <f t="shared" ca="1" si="11"/>
        <v>2.8506332360947247E-2</v>
      </c>
      <c r="AM2941" s="26">
        <f t="shared" ca="1" si="12"/>
        <v>0</v>
      </c>
      <c r="AN2941" s="26">
        <f t="shared" ca="1" si="13"/>
        <v>1</v>
      </c>
      <c r="AO2941" s="25">
        <f t="shared" si="186"/>
        <v>0</v>
      </c>
      <c r="AP2941" s="26">
        <f t="shared" si="187"/>
        <v>0</v>
      </c>
      <c r="AQ2941" s="25">
        <f t="shared" si="188"/>
        <v>1</v>
      </c>
      <c r="AR2941" s="26">
        <f t="shared" si="189"/>
        <v>0</v>
      </c>
      <c r="AY2941">
        <v>135.9</v>
      </c>
      <c r="AZ2941">
        <v>151.25</v>
      </c>
      <c r="BA2941">
        <f t="shared" si="107"/>
        <v>1512.5</v>
      </c>
    </row>
    <row r="2942" spans="1:53" x14ac:dyDescent="0.2">
      <c r="A2942" s="96">
        <v>42338</v>
      </c>
      <c r="B2942" s="99">
        <v>16.975000000000001</v>
      </c>
      <c r="C2942" s="100">
        <v>17.774999999999999</v>
      </c>
      <c r="D2942" s="31">
        <f t="shared" si="14"/>
        <v>227.94673698964976</v>
      </c>
      <c r="E2942" s="31">
        <f t="shared" si="15"/>
        <v>127.1094952333611</v>
      </c>
      <c r="F2942" s="16">
        <f t="shared" si="0"/>
        <v>355.05623222301085</v>
      </c>
      <c r="G2942" s="16">
        <f t="shared" si="1"/>
        <v>17.261398567207291</v>
      </c>
      <c r="H2942" s="17">
        <f t="shared" si="2"/>
        <v>4.5007032348804321E-2</v>
      </c>
      <c r="I2942" s="31">
        <v>16.129999000000002</v>
      </c>
      <c r="J2942" s="91">
        <f t="shared" si="16"/>
        <v>0.98753382976273452</v>
      </c>
      <c r="K2942" s="72">
        <f t="shared" ca="1" si="171"/>
        <v>74.762090802803172</v>
      </c>
      <c r="L2942" s="31">
        <v>75.199996999999996</v>
      </c>
      <c r="M2942" s="21">
        <f t="shared" ca="1" si="181"/>
        <v>-5.8232209397139226E-3</v>
      </c>
      <c r="N2942" s="72"/>
      <c r="O2942" s="56"/>
      <c r="P2942" s="21"/>
      <c r="Q2942" s="92">
        <f t="shared" si="17"/>
        <v>1.0124661702372655</v>
      </c>
      <c r="R2942" s="5">
        <f t="shared" ca="1" si="109"/>
        <v>30.669779103263817</v>
      </c>
      <c r="S2942" s="31">
        <v>29.85</v>
      </c>
      <c r="T2942" s="89">
        <f t="shared" ca="1" si="182"/>
        <v>2.7463286541501365E-2</v>
      </c>
      <c r="U2942" s="5">
        <f t="shared" ca="1" si="122"/>
        <v>58.41504326663938</v>
      </c>
      <c r="V2942" s="98">
        <v>58.419998</v>
      </c>
      <c r="W2942" s="36">
        <f t="shared" ca="1" si="194"/>
        <v>-8.4812282270531941E-5</v>
      </c>
      <c r="X2942" s="91">
        <f t="shared" si="18"/>
        <v>0.97506765952546892</v>
      </c>
      <c r="Y2942" s="72">
        <f t="shared" ca="1" si="124"/>
        <v>683.71820196280453</v>
      </c>
      <c r="Z2942" s="90">
        <v>671.74998500000004</v>
      </c>
      <c r="AA2942" s="89">
        <f t="shared" ca="1" si="195"/>
        <v>1.7816475221513386E-2</v>
      </c>
      <c r="AB2942" s="72"/>
      <c r="AC2942" s="90"/>
      <c r="AD2942" s="36"/>
      <c r="AE2942">
        <f t="shared" si="196"/>
        <v>12</v>
      </c>
      <c r="AH2942" s="25" t="str">
        <f t="shared" ca="1" si="7"/>
        <v>-</v>
      </c>
      <c r="AI2942" s="15">
        <f t="shared" ca="1" si="8"/>
        <v>17.403906210019965</v>
      </c>
      <c r="AJ2942" s="15">
        <f t="shared" ca="1" si="9"/>
        <v>17.572842430700305</v>
      </c>
      <c r="AK2942" s="17">
        <f t="shared" ca="1" si="10"/>
        <v>4.8154699360294408E-2</v>
      </c>
      <c r="AL2942" s="17">
        <f t="shared" ca="1" si="11"/>
        <v>2.8347503680667276E-2</v>
      </c>
      <c r="AM2942" s="26">
        <f t="shared" ca="1" si="12"/>
        <v>0</v>
      </c>
      <c r="AN2942" s="26">
        <f t="shared" ca="1" si="13"/>
        <v>1</v>
      </c>
      <c r="AO2942" s="25">
        <f t="shared" si="186"/>
        <v>0</v>
      </c>
      <c r="AP2942" s="26">
        <f t="shared" si="187"/>
        <v>0</v>
      </c>
      <c r="AQ2942" s="25">
        <f t="shared" si="188"/>
        <v>1</v>
      </c>
      <c r="AR2942" s="26">
        <f t="shared" si="189"/>
        <v>0</v>
      </c>
      <c r="AY2942">
        <v>134.35000499999998</v>
      </c>
      <c r="AZ2942">
        <v>149</v>
      </c>
      <c r="BA2942">
        <f t="shared" si="107"/>
        <v>1490</v>
      </c>
    </row>
    <row r="2943" spans="1:53" x14ac:dyDescent="0.2">
      <c r="A2943" s="96">
        <v>42339</v>
      </c>
      <c r="B2943" s="101">
        <v>16.125</v>
      </c>
      <c r="C2943" s="102">
        <v>17.125</v>
      </c>
      <c r="D2943" s="31">
        <f t="shared" si="14"/>
        <v>208.9511755738456</v>
      </c>
      <c r="E2943" s="31">
        <f t="shared" si="15"/>
        <v>145.25012280204044</v>
      </c>
      <c r="F2943" s="31">
        <f t="shared" si="0"/>
        <v>354.20129837588604</v>
      </c>
      <c r="G2943" s="31">
        <f t="shared" si="1"/>
        <v>16.535077894880832</v>
      </c>
      <c r="H2943" s="55">
        <f t="shared" si="2"/>
        <v>5.8394160583941646E-2</v>
      </c>
      <c r="I2943" s="31">
        <v>14.67</v>
      </c>
      <c r="J2943" s="67">
        <f t="shared" si="16"/>
        <v>0.95561569351120479</v>
      </c>
      <c r="K2943" s="72">
        <f t="shared" ca="1" si="171"/>
        <v>71.440914629188711</v>
      </c>
      <c r="L2943" s="31">
        <v>71.919998000000007</v>
      </c>
      <c r="M2943" s="21">
        <f t="shared" ca="1" si="181"/>
        <v>-6.6613373767237249E-3</v>
      </c>
      <c r="N2943" s="72"/>
      <c r="O2943" s="56"/>
      <c r="P2943" s="21"/>
      <c r="Q2943" s="69">
        <f t="shared" si="17"/>
        <v>1.0443843064887952</v>
      </c>
      <c r="R2943" s="5">
        <f t="shared" ca="1" si="109"/>
        <v>32.029701608095408</v>
      </c>
      <c r="S2943" s="31">
        <v>31.15</v>
      </c>
      <c r="T2943" s="89">
        <f t="shared" ca="1" si="182"/>
        <v>2.8240822089740273E-2</v>
      </c>
      <c r="U2943" s="5">
        <f t="shared" ca="1" si="122"/>
        <v>61.005665823632164</v>
      </c>
      <c r="V2943" s="90">
        <v>60.900002000000001</v>
      </c>
      <c r="W2943" s="36">
        <f t="shared" ca="1" si="194"/>
        <v>1.7350380978996224E-3</v>
      </c>
      <c r="X2943" s="67">
        <f t="shared" si="18"/>
        <v>0.91123138702240958</v>
      </c>
      <c r="Y2943" s="72">
        <f t="shared" ca="1" si="124"/>
        <v>622.98448224977494</v>
      </c>
      <c r="Z2943" s="90">
        <v>615.99998600000004</v>
      </c>
      <c r="AA2943" s="89">
        <f t="shared" ca="1" si="195"/>
        <v>1.1338468195638735E-2</v>
      </c>
      <c r="AB2943" s="72"/>
      <c r="AC2943" s="90"/>
      <c r="AD2943" s="36"/>
      <c r="AE2943" s="1">
        <f t="shared" si="196"/>
        <v>11</v>
      </c>
      <c r="AH2943" s="25" t="str">
        <f t="shared" ca="1" si="7"/>
        <v>-</v>
      </c>
      <c r="AI2943" s="15">
        <f t="shared" ca="1" si="8"/>
        <v>17.388262895849046</v>
      </c>
      <c r="AJ2943" s="15">
        <f t="shared" ca="1" si="9"/>
        <v>17.469235480654316</v>
      </c>
      <c r="AK2943" s="17">
        <f t="shared" ca="1" si="10"/>
        <v>5.0135121473121914E-2</v>
      </c>
      <c r="AL2943" s="17">
        <f t="shared" ca="1" si="11"/>
        <v>2.896223735145801E-2</v>
      </c>
      <c r="AM2943" s="26">
        <f t="shared" ca="1" si="12"/>
        <v>0</v>
      </c>
      <c r="AN2943" s="26">
        <f t="shared" ca="1" si="13"/>
        <v>1</v>
      </c>
      <c r="AO2943" s="25">
        <f t="shared" si="186"/>
        <v>0</v>
      </c>
      <c r="AP2943" s="26">
        <f t="shared" si="187"/>
        <v>0</v>
      </c>
      <c r="AQ2943" s="25">
        <f t="shared" si="188"/>
        <v>1</v>
      </c>
      <c r="AR2943" s="26">
        <f t="shared" si="189"/>
        <v>0</v>
      </c>
      <c r="AY2943">
        <v>123.199995</v>
      </c>
      <c r="AZ2943">
        <v>138</v>
      </c>
      <c r="BA2943">
        <f t="shared" si="107"/>
        <v>1380</v>
      </c>
    </row>
    <row r="2944" spans="1:53" x14ac:dyDescent="0.2">
      <c r="A2944" s="96">
        <v>42340</v>
      </c>
      <c r="B2944" s="99">
        <v>16.774999999999999</v>
      </c>
      <c r="C2944" s="100">
        <v>17.574999999999999</v>
      </c>
      <c r="D2944" s="31">
        <f t="shared" si="14"/>
        <v>189.95561415804144</v>
      </c>
      <c r="E2944" s="31">
        <f t="shared" si="15"/>
        <v>163.13645435414799</v>
      </c>
      <c r="F2944" s="16">
        <f t="shared" si="0"/>
        <v>353.09206851218943</v>
      </c>
      <c r="G2944" s="16">
        <f t="shared" si="1"/>
        <v>17.144617941386333</v>
      </c>
      <c r="H2944" s="17">
        <f t="shared" si="2"/>
        <v>4.5519203413940335E-2</v>
      </c>
      <c r="I2944" s="1">
        <v>15.91</v>
      </c>
      <c r="J2944" s="91">
        <f t="shared" si="16"/>
        <v>1.0336163719025755</v>
      </c>
      <c r="K2944" s="72">
        <f t="shared" ca="1" si="171"/>
        <v>73.839488573703775</v>
      </c>
      <c r="L2944" s="31">
        <v>74.720000999999996</v>
      </c>
      <c r="M2944" s="21">
        <f t="shared" ca="1" si="181"/>
        <v>-1.1784159723127158E-2</v>
      </c>
      <c r="N2944" s="72"/>
      <c r="O2944" s="56"/>
      <c r="P2944" s="21"/>
      <c r="Q2944" s="92">
        <f t="shared" si="17"/>
        <v>0.96638362809742451</v>
      </c>
      <c r="R2944" s="5">
        <f t="shared" ca="1" si="109"/>
        <v>30.951689786503422</v>
      </c>
      <c r="S2944" s="31">
        <v>29.889999</v>
      </c>
      <c r="T2944" s="89">
        <f t="shared" ca="1" si="182"/>
        <v>3.5519933824802834E-2</v>
      </c>
      <c r="U2944" s="5">
        <f t="shared" ca="1" si="122"/>
        <v>58.952858327391013</v>
      </c>
      <c r="V2944" s="90">
        <v>58.5</v>
      </c>
      <c r="W2944" s="36">
        <f t="shared" ca="1" si="194"/>
        <v>7.7411679895899648E-3</v>
      </c>
      <c r="X2944" s="91">
        <f t="shared" si="18"/>
        <v>1.067232743805151</v>
      </c>
      <c r="Y2944" s="72">
        <f t="shared" ca="1" si="124"/>
        <v>664.82568120069266</v>
      </c>
      <c r="Z2944" s="90">
        <v>661.49998500000004</v>
      </c>
      <c r="AA2944" s="89">
        <f t="shared" ca="1" si="195"/>
        <v>5.0275075980426793E-3</v>
      </c>
      <c r="AB2944" s="72"/>
      <c r="AC2944" s="90"/>
      <c r="AD2944" s="36"/>
      <c r="AE2944">
        <f t="shared" si="196"/>
        <v>10</v>
      </c>
      <c r="AH2944" s="25">
        <f t="shared" ca="1" si="7"/>
        <v>1</v>
      </c>
      <c r="AI2944" s="15">
        <f t="shared" ca="1" si="8"/>
        <v>17.434781790940072</v>
      </c>
      <c r="AJ2944" s="15">
        <f t="shared" ca="1" si="9"/>
        <v>17.407779904029066</v>
      </c>
      <c r="AK2944" s="17">
        <f t="shared" ca="1" si="10"/>
        <v>5.0241524473154518E-2</v>
      </c>
      <c r="AL2944" s="17">
        <f t="shared" ca="1" si="11"/>
        <v>3.0197745504743433E-2</v>
      </c>
      <c r="AM2944" s="26">
        <f t="shared" ca="1" si="12"/>
        <v>1</v>
      </c>
      <c r="AN2944" s="26">
        <f t="shared" ca="1" si="13"/>
        <v>1</v>
      </c>
      <c r="AO2944" s="25">
        <f t="shared" si="186"/>
        <v>0</v>
      </c>
      <c r="AP2944" s="26">
        <f t="shared" si="187"/>
        <v>0</v>
      </c>
      <c r="AQ2944" s="25">
        <f t="shared" si="188"/>
        <v>1</v>
      </c>
      <c r="AR2944" s="26">
        <f t="shared" si="189"/>
        <v>0</v>
      </c>
      <c r="AY2944">
        <v>132.299995</v>
      </c>
      <c r="AZ2944">
        <v>147.25</v>
      </c>
      <c r="BA2944">
        <f t="shared" si="107"/>
        <v>1472.5</v>
      </c>
    </row>
    <row r="2945" spans="1:53" x14ac:dyDescent="0.2">
      <c r="A2945" s="96">
        <v>42341</v>
      </c>
      <c r="B2945" s="99">
        <v>18.324999999999999</v>
      </c>
      <c r="C2945" s="100">
        <v>18.524999999999999</v>
      </c>
      <c r="D2945" s="31">
        <f t="shared" si="14"/>
        <v>170.96005274223731</v>
      </c>
      <c r="E2945" s="31">
        <f t="shared" si="15"/>
        <v>181.26735294590415</v>
      </c>
      <c r="F2945" s="16">
        <f t="shared" si="0"/>
        <v>352.22740568814146</v>
      </c>
      <c r="G2945" s="16">
        <f t="shared" si="1"/>
        <v>18.427926319768765</v>
      </c>
      <c r="H2945" s="17">
        <f t="shared" si="2"/>
        <v>1.0796221322537103E-2</v>
      </c>
      <c r="I2945" s="31">
        <v>18.110001</v>
      </c>
      <c r="J2945" s="91">
        <f t="shared" si="16"/>
        <v>1.0722198362361457</v>
      </c>
      <c r="K2945" s="72">
        <f t="shared" ca="1" si="171"/>
        <v>79.168936655760163</v>
      </c>
      <c r="L2945" s="31">
        <v>80.080001999999993</v>
      </c>
      <c r="M2945" s="21">
        <f t="shared" ca="1" si="181"/>
        <v>-1.1376939578995394E-2</v>
      </c>
      <c r="N2945" s="72"/>
      <c r="O2945" s="56"/>
      <c r="P2945" s="21"/>
      <c r="Q2945" s="92">
        <f t="shared" si="17"/>
        <v>0.92778016376385442</v>
      </c>
      <c r="R2945" s="5">
        <f t="shared" ca="1" si="109"/>
        <v>28.715167532941546</v>
      </c>
      <c r="S2945" s="31">
        <v>27.67</v>
      </c>
      <c r="T2945" s="89">
        <f t="shared" ca="1" si="182"/>
        <v>3.777258883055816E-2</v>
      </c>
      <c r="U2945" s="5">
        <f t="shared" ca="1" si="122"/>
        <v>54.693420036292586</v>
      </c>
      <c r="V2945" s="90">
        <v>54.200001</v>
      </c>
      <c r="W2945" s="36">
        <f t="shared" ca="1" si="194"/>
        <v>9.1036720883563467E-3</v>
      </c>
      <c r="X2945" s="91">
        <f t="shared" si="18"/>
        <v>1.1444396724722912</v>
      </c>
      <c r="Y2945" s="72">
        <f t="shared" ca="1" si="124"/>
        <v>760.80281073468166</v>
      </c>
      <c r="Z2945" s="90">
        <v>754.99998300000004</v>
      </c>
      <c r="AA2945" s="89">
        <f t="shared" ca="1" si="195"/>
        <v>7.6858647223063759E-3</v>
      </c>
      <c r="AB2945" s="72"/>
      <c r="AC2945" s="90"/>
      <c r="AD2945" s="36"/>
      <c r="AE2945">
        <f t="shared" si="196"/>
        <v>9</v>
      </c>
      <c r="AH2945" s="25">
        <f t="shared" ca="1" si="7"/>
        <v>1</v>
      </c>
      <c r="AI2945" s="15">
        <f t="shared" ca="1" si="8"/>
        <v>17.527689915965382</v>
      </c>
      <c r="AJ2945" s="15">
        <f t="shared" ca="1" si="9"/>
        <v>17.367037096483873</v>
      </c>
      <c r="AK2945" s="17">
        <f t="shared" ca="1" si="10"/>
        <v>4.3855355812267703E-2</v>
      </c>
      <c r="AL2945" s="17">
        <f t="shared" ca="1" si="11"/>
        <v>2.8287575807121351E-2</v>
      </c>
      <c r="AM2945" s="26">
        <f t="shared" ca="1" si="12"/>
        <v>1</v>
      </c>
      <c r="AN2945" s="26">
        <f t="shared" ca="1" si="13"/>
        <v>1</v>
      </c>
      <c r="AO2945" s="25">
        <f t="shared" si="186"/>
        <v>0</v>
      </c>
      <c r="AP2945" s="26">
        <f t="shared" si="187"/>
        <v>0</v>
      </c>
      <c r="AQ2945" s="25">
        <f t="shared" si="188"/>
        <v>1</v>
      </c>
      <c r="AR2945" s="26">
        <f t="shared" si="189"/>
        <v>0</v>
      </c>
      <c r="AY2945">
        <v>151.00000499999999</v>
      </c>
      <c r="AZ2945">
        <v>166.75</v>
      </c>
      <c r="BA2945">
        <f t="shared" si="107"/>
        <v>1667.5</v>
      </c>
    </row>
    <row r="2946" spans="1:53" x14ac:dyDescent="0.2">
      <c r="A2946" s="96">
        <v>42342</v>
      </c>
      <c r="B2946" s="101">
        <v>16.225000000000001</v>
      </c>
      <c r="C2946" s="102">
        <v>17.324999999999999</v>
      </c>
      <c r="D2946" s="31">
        <f t="shared" si="14"/>
        <v>151.96449132643318</v>
      </c>
      <c r="E2946" s="31">
        <f t="shared" si="15"/>
        <v>200.05783407651742</v>
      </c>
      <c r="F2946" s="31">
        <f t="shared" si="0"/>
        <v>352.02232540295063</v>
      </c>
      <c r="G2946" s="31">
        <f t="shared" si="1"/>
        <v>16.850141082265928</v>
      </c>
      <c r="H2946" s="55">
        <f t="shared" si="2"/>
        <v>6.3492063492063378E-2</v>
      </c>
      <c r="I2946" s="1">
        <v>14.81</v>
      </c>
      <c r="J2946" s="67">
        <f t="shared" si="16"/>
        <v>0.91384836213154164</v>
      </c>
      <c r="K2946" s="72">
        <f t="shared" ca="1" si="171"/>
        <v>72.345453595137897</v>
      </c>
      <c r="L2946" s="31">
        <v>72.879997000000003</v>
      </c>
      <c r="M2946" s="21">
        <f t="shared" ca="1" si="181"/>
        <v>-7.3345695234057953E-3</v>
      </c>
      <c r="N2946" s="72"/>
      <c r="O2946" s="56"/>
      <c r="P2946" s="21"/>
      <c r="Q2946" s="69">
        <f t="shared" si="17"/>
        <v>1.0861516378684584</v>
      </c>
      <c r="R2946" s="5">
        <f t="shared" ca="1" si="109"/>
        <v>31.187726953758311</v>
      </c>
      <c r="S2946" s="31">
        <v>30.34</v>
      </c>
      <c r="T2946" s="89">
        <f t="shared" ca="1" si="182"/>
        <v>2.7940901574103862E-2</v>
      </c>
      <c r="U2946" s="5">
        <f t="shared" ca="1" si="122"/>
        <v>59.403313985224436</v>
      </c>
      <c r="V2946" s="90">
        <v>59.41</v>
      </c>
      <c r="W2946" s="36">
        <f t="shared" ca="1" si="194"/>
        <v>-1.1254022513988425E-4</v>
      </c>
      <c r="X2946" s="67">
        <f t="shared" si="18"/>
        <v>0.82769672426308327</v>
      </c>
      <c r="Y2946" s="72">
        <f t="shared" ca="1" si="124"/>
        <v>629.67255080628752</v>
      </c>
      <c r="Z2946" s="90">
        <v>619.24998600000004</v>
      </c>
      <c r="AA2946" s="89">
        <f t="shared" ca="1" si="195"/>
        <v>1.6830948795996392E-2</v>
      </c>
      <c r="AB2946" s="72"/>
      <c r="AC2946" s="90"/>
      <c r="AD2946" s="36"/>
      <c r="AE2946" s="1">
        <f t="shared" si="196"/>
        <v>8</v>
      </c>
      <c r="AH2946" s="25">
        <f t="shared" ca="1" si="7"/>
        <v>1</v>
      </c>
      <c r="AI2946" s="15">
        <f t="shared" ca="1" si="8"/>
        <v>17.517331804619051</v>
      </c>
      <c r="AJ2946" s="15">
        <f t="shared" ca="1" si="9"/>
        <v>17.307452216310548</v>
      </c>
      <c r="AK2946" s="17">
        <f t="shared" ca="1" si="10"/>
        <v>4.5060901321610648E-2</v>
      </c>
      <c r="AL2946" s="17">
        <f t="shared" ca="1" si="11"/>
        <v>3.0097556394080342E-2</v>
      </c>
      <c r="AM2946" s="26">
        <f t="shared" ca="1" si="12"/>
        <v>1</v>
      </c>
      <c r="AN2946" s="26">
        <f t="shared" ca="1" si="13"/>
        <v>1</v>
      </c>
      <c r="AO2946" s="25">
        <f t="shared" si="186"/>
        <v>0</v>
      </c>
      <c r="AP2946" s="26">
        <f t="shared" si="187"/>
        <v>0</v>
      </c>
      <c r="AQ2946" s="25">
        <f t="shared" si="188"/>
        <v>1</v>
      </c>
      <c r="AR2946" s="26">
        <f t="shared" si="189"/>
        <v>0</v>
      </c>
      <c r="AY2946">
        <v>123.85</v>
      </c>
      <c r="AZ2946">
        <v>138.5</v>
      </c>
      <c r="BA2946">
        <f t="shared" si="107"/>
        <v>1385</v>
      </c>
    </row>
    <row r="2947" spans="1:53" x14ac:dyDescent="0.2">
      <c r="A2947" s="96">
        <v>42345</v>
      </c>
      <c r="B2947" s="99">
        <v>16.524999999999999</v>
      </c>
      <c r="C2947" s="100">
        <v>17.524999999999999</v>
      </c>
      <c r="D2947" s="31">
        <f t="shared" si="14"/>
        <v>132.96892991062902</v>
      </c>
      <c r="E2947" s="31">
        <f t="shared" si="15"/>
        <v>217.84732810084193</v>
      </c>
      <c r="F2947" s="16">
        <f t="shared" si="0"/>
        <v>350.81625801147095</v>
      </c>
      <c r="G2947" s="16">
        <f t="shared" si="1"/>
        <v>17.145972726109289</v>
      </c>
      <c r="H2947" s="17">
        <f t="shared" si="2"/>
        <v>5.7061340941512162E-2</v>
      </c>
      <c r="I2947" s="1">
        <v>15.84</v>
      </c>
      <c r="J2947" s="91">
        <f t="shared" si="16"/>
        <v>1.0140703656542158</v>
      </c>
      <c r="K2947" s="72">
        <f t="shared" ca="1" si="171"/>
        <v>73.360389702618974</v>
      </c>
      <c r="L2947" s="31">
        <v>74.599997999999999</v>
      </c>
      <c r="M2947" s="21">
        <f t="shared" ca="1" si="181"/>
        <v>-1.6616733654349767E-2</v>
      </c>
      <c r="N2947" s="72"/>
      <c r="O2947" s="56"/>
      <c r="P2947" s="21"/>
      <c r="Q2947" s="92">
        <f t="shared" si="17"/>
        <v>0.98592963434578418</v>
      </c>
      <c r="R2947" s="5">
        <f t="shared" ca="1" si="109"/>
        <v>30.747623272686091</v>
      </c>
      <c r="S2947" s="31">
        <v>29.57</v>
      </c>
      <c r="T2947" s="89">
        <f t="shared" ca="1" si="182"/>
        <v>3.9824933131081874E-2</v>
      </c>
      <c r="U2947" s="5">
        <f t="shared" ca="1" si="122"/>
        <v>58.565482553061983</v>
      </c>
      <c r="V2947" s="98">
        <v>57.74</v>
      </c>
      <c r="W2947" s="36">
        <f t="shared" ca="1" si="194"/>
        <v>1.4296545775233481E-2</v>
      </c>
      <c r="X2947" s="91">
        <f t="shared" si="18"/>
        <v>1.0281407313084316</v>
      </c>
      <c r="Y2947" s="72">
        <f t="shared" ca="1" si="124"/>
        <v>647.34938997718314</v>
      </c>
      <c r="Z2947" s="90">
        <v>649.49998500000004</v>
      </c>
      <c r="AA2947" s="89">
        <f t="shared" ca="1" si="195"/>
        <v>-3.311154846011122E-3</v>
      </c>
      <c r="AB2947" s="72"/>
      <c r="AC2947" s="90"/>
      <c r="AD2947" s="36"/>
      <c r="AE2947">
        <f t="shared" si="196"/>
        <v>7</v>
      </c>
      <c r="AH2947" s="25">
        <f t="shared" ca="1" si="7"/>
        <v>1</v>
      </c>
      <c r="AI2947" s="15">
        <f t="shared" ca="1" si="8"/>
        <v>17.550154484048484</v>
      </c>
      <c r="AJ2947" s="15">
        <f t="shared" ca="1" si="9"/>
        <v>17.274681173895477</v>
      </c>
      <c r="AK2947" s="17">
        <f t="shared" ca="1" si="10"/>
        <v>4.6711670350466493E-2</v>
      </c>
      <c r="AL2947" s="17">
        <f t="shared" ca="1" si="11"/>
        <v>3.3163222646182523E-2</v>
      </c>
      <c r="AM2947" s="26">
        <f t="shared" ca="1" si="12"/>
        <v>1</v>
      </c>
      <c r="AN2947" s="26">
        <f t="shared" ca="1" si="13"/>
        <v>1</v>
      </c>
      <c r="AO2947" s="25">
        <f t="shared" si="186"/>
        <v>0</v>
      </c>
      <c r="AP2947" s="26">
        <f t="shared" si="187"/>
        <v>0</v>
      </c>
      <c r="AQ2947" s="25">
        <f t="shared" si="188"/>
        <v>1</v>
      </c>
      <c r="AR2947" s="26">
        <f t="shared" si="189"/>
        <v>0</v>
      </c>
      <c r="AY2947">
        <v>129.9</v>
      </c>
      <c r="AZ2947">
        <v>144.25</v>
      </c>
      <c r="BA2947">
        <f t="shared" si="107"/>
        <v>1442.5</v>
      </c>
    </row>
    <row r="2948" spans="1:53" x14ac:dyDescent="0.2">
      <c r="A2948" s="96">
        <v>42346</v>
      </c>
      <c r="B2948" s="101">
        <v>17.774999999999999</v>
      </c>
      <c r="C2948" s="102">
        <v>18.324999999999999</v>
      </c>
      <c r="D2948" s="31">
        <f t="shared" si="14"/>
        <v>113.97336849482487</v>
      </c>
      <c r="E2948" s="31">
        <f t="shared" si="15"/>
        <v>235.75897731032344</v>
      </c>
      <c r="F2948" s="31">
        <f t="shared" si="0"/>
        <v>349.73234580514833</v>
      </c>
      <c r="G2948" s="31">
        <f t="shared" si="1"/>
        <v>18.145761924300022</v>
      </c>
      <c r="H2948" s="55">
        <f t="shared" si="2"/>
        <v>3.0013642564802212E-2</v>
      </c>
      <c r="I2948" s="31">
        <v>17.600000000000001</v>
      </c>
      <c r="J2948" s="67">
        <f t="shared" si="16"/>
        <v>1.0550405917590211</v>
      </c>
      <c r="K2948" s="72">
        <f t="shared" ca="1" si="171"/>
        <v>77.39503359444798</v>
      </c>
      <c r="L2948" s="31">
        <v>76.919998000000007</v>
      </c>
      <c r="M2948" s="21">
        <f t="shared" ca="1" si="181"/>
        <v>6.1757099167887861E-3</v>
      </c>
      <c r="N2948" s="72"/>
      <c r="O2948" s="56"/>
      <c r="P2948" s="21"/>
      <c r="Q2948" s="69">
        <f t="shared" si="17"/>
        <v>0.94495940824097902</v>
      </c>
      <c r="R2948" s="5">
        <f t="shared" ca="1" si="109"/>
        <v>29.054045488827306</v>
      </c>
      <c r="S2948" s="31">
        <v>28.65</v>
      </c>
      <c r="T2948" s="89">
        <f t="shared" ca="1" si="182"/>
        <v>1.4102809383152096E-2</v>
      </c>
      <c r="U2948" s="5">
        <f t="shared" ca="1" si="122"/>
        <v>55.340109079209675</v>
      </c>
      <c r="V2948" s="98">
        <v>56.040000999999997</v>
      </c>
      <c r="W2948" s="36">
        <f t="shared" ca="1" si="194"/>
        <v>-1.2489148970399223E-2</v>
      </c>
      <c r="X2948" s="67">
        <f t="shared" si="18"/>
        <v>1.110081183518042</v>
      </c>
      <c r="Y2948" s="72">
        <f t="shared" ca="1" si="124"/>
        <v>718.56308297740816</v>
      </c>
      <c r="Z2948" s="90">
        <v>688.74998500000004</v>
      </c>
      <c r="AA2948" s="89">
        <f t="shared" ca="1" si="195"/>
        <v>4.3285805628595575E-2</v>
      </c>
      <c r="AB2948" s="72"/>
      <c r="AC2948" s="90"/>
      <c r="AD2948" s="36"/>
      <c r="AE2948" s="1">
        <f t="shared" si="196"/>
        <v>6</v>
      </c>
      <c r="AH2948" s="25">
        <f t="shared" ca="1" si="7"/>
        <v>1</v>
      </c>
      <c r="AI2948" s="15">
        <f t="shared" ca="1" si="8"/>
        <v>17.645342153778973</v>
      </c>
      <c r="AJ2948" s="15">
        <f t="shared" ca="1" si="9"/>
        <v>17.270625917153698</v>
      </c>
      <c r="AK2948" s="17">
        <f t="shared" ca="1" si="10"/>
        <v>4.4212772053132808E-2</v>
      </c>
      <c r="AL2948" s="17">
        <f t="shared" ca="1" si="11"/>
        <v>3.6454169646105303E-2</v>
      </c>
      <c r="AM2948" s="26">
        <f t="shared" ca="1" si="12"/>
        <v>1</v>
      </c>
      <c r="AN2948" s="26">
        <f t="shared" ca="1" si="13"/>
        <v>1</v>
      </c>
      <c r="AO2948" s="25">
        <f t="shared" si="186"/>
        <v>0</v>
      </c>
      <c r="AP2948" s="26">
        <f t="shared" si="187"/>
        <v>0</v>
      </c>
      <c r="AQ2948" s="25">
        <f t="shared" si="188"/>
        <v>1</v>
      </c>
      <c r="AR2948" s="26">
        <f t="shared" si="189"/>
        <v>0</v>
      </c>
      <c r="AY2948">
        <v>137.74999500000001</v>
      </c>
      <c r="AZ2948">
        <v>152.25</v>
      </c>
      <c r="BA2948">
        <f t="shared" si="107"/>
        <v>1522.5</v>
      </c>
    </row>
    <row r="2949" spans="1:53" x14ac:dyDescent="0.2">
      <c r="A2949" s="96">
        <v>42347</v>
      </c>
      <c r="B2949" s="99">
        <v>18.975000000000001</v>
      </c>
      <c r="C2949" s="100">
        <v>19.024999999999999</v>
      </c>
      <c r="D2949" s="31">
        <f t="shared" si="14"/>
        <v>94.977807079020721</v>
      </c>
      <c r="E2949" s="31">
        <f t="shared" si="15"/>
        <v>254.18441273547589</v>
      </c>
      <c r="F2949" s="16">
        <f t="shared" si="0"/>
        <v>349.16221981449661</v>
      </c>
      <c r="G2949" s="16">
        <f t="shared" si="1"/>
        <v>19.011399186153433</v>
      </c>
      <c r="H2949" s="17">
        <f t="shared" si="2"/>
        <v>2.6281208935609035E-3</v>
      </c>
      <c r="I2949" s="31">
        <v>19.610001</v>
      </c>
      <c r="J2949" s="91">
        <f t="shared" si="16"/>
        <v>1.0459967071009471</v>
      </c>
      <c r="K2949" s="72">
        <f t="shared" ca="1" si="171"/>
        <v>80.951649914652052</v>
      </c>
      <c r="L2949" s="31">
        <v>79.959998999999996</v>
      </c>
      <c r="M2949" s="21">
        <f t="shared" ca="1" si="181"/>
        <v>1.2401837506927124E-2</v>
      </c>
      <c r="N2949" s="72"/>
      <c r="O2949" s="56"/>
      <c r="P2949" s="21"/>
      <c r="Q2949" s="92">
        <f t="shared" si="17"/>
        <v>0.95400329289905306</v>
      </c>
      <c r="R2949" s="5">
        <f t="shared" ca="1" si="109"/>
        <v>27.71650038732454</v>
      </c>
      <c r="S2949" s="31">
        <v>27.469999000000001</v>
      </c>
      <c r="T2949" s="89">
        <f t="shared" ca="1" si="182"/>
        <v>8.9734763850751846E-3</v>
      </c>
      <c r="U2949" s="5">
        <f t="shared" ca="1" si="122"/>
        <v>52.792838843365658</v>
      </c>
      <c r="V2949" s="98">
        <v>53.669998</v>
      </c>
      <c r="W2949" s="36">
        <f t="shared" ca="1" si="194"/>
        <v>-1.6343566039155464E-2</v>
      </c>
      <c r="X2949" s="91">
        <f t="shared" si="18"/>
        <v>1.0919934142018939</v>
      </c>
      <c r="Y2949" s="72">
        <f t="shared" ca="1" si="124"/>
        <v>784.61451296433381</v>
      </c>
      <c r="Z2949" s="90">
        <v>745.24998300000004</v>
      </c>
      <c r="AA2949" s="89">
        <f t="shared" ca="1" si="195"/>
        <v>5.2820571435469282E-2</v>
      </c>
      <c r="AB2949" s="72"/>
      <c r="AC2949" s="90"/>
      <c r="AD2949" s="36"/>
      <c r="AE2949">
        <f t="shared" si="196"/>
        <v>5</v>
      </c>
      <c r="AH2949" s="25" t="str">
        <f t="shared" ca="1" si="7"/>
        <v>-</v>
      </c>
      <c r="AI2949" s="15">
        <f t="shared" ca="1" si="8"/>
        <v>17.726214918351076</v>
      </c>
      <c r="AJ2949" s="15">
        <f t="shared" ca="1" si="9"/>
        <v>17.318441271428338</v>
      </c>
      <c r="AK2949" s="17">
        <f t="shared" ca="1" si="10"/>
        <v>3.4918432104736018E-2</v>
      </c>
      <c r="AL2949" s="17">
        <f t="shared" ca="1" si="11"/>
        <v>3.731772790125356E-2</v>
      </c>
      <c r="AM2949" s="26">
        <f t="shared" ca="1" si="12"/>
        <v>1</v>
      </c>
      <c r="AN2949" s="26">
        <f t="shared" ca="1" si="13"/>
        <v>0</v>
      </c>
      <c r="AO2949" s="25">
        <f t="shared" si="186"/>
        <v>0</v>
      </c>
      <c r="AP2949" s="26">
        <f t="shared" si="187"/>
        <v>0</v>
      </c>
      <c r="AQ2949" s="25">
        <f t="shared" si="188"/>
        <v>1</v>
      </c>
      <c r="AR2949" s="26">
        <f t="shared" si="189"/>
        <v>0</v>
      </c>
      <c r="AY2949">
        <v>149.049995</v>
      </c>
      <c r="AZ2949">
        <v>164.25</v>
      </c>
      <c r="BA2949">
        <f t="shared" si="107"/>
        <v>1642.5</v>
      </c>
    </row>
    <row r="2950" spans="1:53" x14ac:dyDescent="0.2">
      <c r="A2950" s="96">
        <v>42348</v>
      </c>
      <c r="B2950" s="99">
        <v>19.324999999999999</v>
      </c>
      <c r="C2950" s="100">
        <v>19.125</v>
      </c>
      <c r="D2950" s="31">
        <f t="shared" si="14"/>
        <v>75.982245663216574</v>
      </c>
      <c r="E2950" s="31">
        <f t="shared" si="15"/>
        <v>273.13005151943821</v>
      </c>
      <c r="F2950" s="16">
        <f t="shared" si="0"/>
        <v>349.1122971826548</v>
      </c>
      <c r="G2950" s="16">
        <f t="shared" si="1"/>
        <v>19.16852882798824</v>
      </c>
      <c r="H2950" s="17">
        <f t="shared" si="2"/>
        <v>-1.0457516339869244E-2</v>
      </c>
      <c r="I2950" s="31">
        <v>19.34</v>
      </c>
      <c r="J2950" s="91">
        <f t="shared" si="16"/>
        <v>1.0081208624384417</v>
      </c>
      <c r="K2950" s="72">
        <f t="shared" ca="1" si="171"/>
        <v>81.605720090448543</v>
      </c>
      <c r="L2950" s="31">
        <v>81.120002999999997</v>
      </c>
      <c r="M2950" s="21">
        <f t="shared" ca="1" si="181"/>
        <v>5.9876364951385137E-3</v>
      </c>
      <c r="N2950" s="72"/>
      <c r="O2950" s="56"/>
      <c r="P2950" s="21"/>
      <c r="Q2950" s="92">
        <f t="shared" si="17"/>
        <v>0.99187913756155843</v>
      </c>
      <c r="R2950" s="5">
        <f t="shared" ca="1" si="109"/>
        <v>27.490273244066351</v>
      </c>
      <c r="S2950" s="31">
        <v>27.120000999999998</v>
      </c>
      <c r="T2950" s="89">
        <f t="shared" ca="1" si="182"/>
        <v>1.3653105841196424E-2</v>
      </c>
      <c r="U2950" s="5">
        <f t="shared" ca="1" si="122"/>
        <v>52.362322753200218</v>
      </c>
      <c r="V2950" s="98">
        <v>52.990001999999997</v>
      </c>
      <c r="W2950" s="36">
        <f t="shared" ca="1" si="194"/>
        <v>-1.1845239160394434E-2</v>
      </c>
      <c r="X2950" s="91">
        <f t="shared" si="18"/>
        <v>1.0162417248768831</v>
      </c>
      <c r="Y2950" s="72">
        <f t="shared" ca="1" si="124"/>
        <v>797.30552939221843</v>
      </c>
      <c r="Z2950" s="90">
        <v>764.24998300000004</v>
      </c>
      <c r="AA2950" s="89">
        <f t="shared" ca="1" si="195"/>
        <v>4.3252269712145207E-2</v>
      </c>
      <c r="AB2950" s="72"/>
      <c r="AC2950" s="90"/>
      <c r="AD2950" s="36"/>
      <c r="AE2950">
        <f t="shared" si="196"/>
        <v>4</v>
      </c>
      <c r="AH2950" s="25" t="str">
        <f t="shared" ca="1" si="7"/>
        <v>-</v>
      </c>
      <c r="AI2950" s="15">
        <f t="shared" ca="1" si="8"/>
        <v>17.843344450404896</v>
      </c>
      <c r="AJ2950" s="15">
        <f t="shared" ca="1" si="9"/>
        <v>17.332785801307235</v>
      </c>
      <c r="AK2950" s="17">
        <f t="shared" ca="1" si="10"/>
        <v>2.558897881243442E-2</v>
      </c>
      <c r="AL2950" s="17">
        <f t="shared" ca="1" si="11"/>
        <v>3.8182351753493528E-2</v>
      </c>
      <c r="AM2950" s="26">
        <f t="shared" ca="1" si="12"/>
        <v>1</v>
      </c>
      <c r="AN2950" s="26">
        <f t="shared" ca="1" si="13"/>
        <v>0</v>
      </c>
      <c r="AO2950" s="25">
        <f t="shared" si="186"/>
        <v>0</v>
      </c>
      <c r="AP2950" s="26">
        <f t="shared" si="187"/>
        <v>0</v>
      </c>
      <c r="AQ2950" s="25">
        <f t="shared" si="188"/>
        <v>1</v>
      </c>
      <c r="AR2950" s="26">
        <f t="shared" si="189"/>
        <v>0</v>
      </c>
      <c r="AY2950">
        <v>152.85</v>
      </c>
      <c r="AZ2950">
        <v>168.25</v>
      </c>
      <c r="BA2950">
        <f t="shared" si="107"/>
        <v>1682.5</v>
      </c>
    </row>
    <row r="2951" spans="1:53" x14ac:dyDescent="0.2">
      <c r="A2951" s="96">
        <v>42349</v>
      </c>
      <c r="B2951" s="101">
        <v>23.65</v>
      </c>
      <c r="C2951" s="102">
        <v>21.925000000000001</v>
      </c>
      <c r="D2951" s="31">
        <f t="shared" si="14"/>
        <v>56.986684247412427</v>
      </c>
      <c r="E2951" s="31">
        <f t="shared" si="15"/>
        <v>292.3242593291331</v>
      </c>
      <c r="F2951" s="31">
        <f t="shared" si="0"/>
        <v>349.31094357654553</v>
      </c>
      <c r="G2951" s="31">
        <f t="shared" si="1"/>
        <v>22.206416978581565</v>
      </c>
      <c r="H2951" s="55">
        <f t="shared" si="2"/>
        <v>-7.8677309007981755E-2</v>
      </c>
      <c r="I2951" s="31">
        <v>24.389999</v>
      </c>
      <c r="J2951" s="67">
        <f t="shared" si="16"/>
        <v>1.1591422964400082</v>
      </c>
      <c r="K2951" s="72">
        <f t="shared" ca="1" si="171"/>
        <v>94.588785435819617</v>
      </c>
      <c r="L2951" s="31">
        <v>93.279999000000004</v>
      </c>
      <c r="M2951" s="21">
        <f t="shared" ca="1" si="181"/>
        <v>1.403072952240933E-2</v>
      </c>
      <c r="N2951" s="72"/>
      <c r="O2951" s="56"/>
      <c r="P2951" s="21"/>
      <c r="Q2951" s="69">
        <f t="shared" si="17"/>
        <v>0.84085770355999179</v>
      </c>
      <c r="R2951" s="5">
        <f t="shared" ca="1" si="109"/>
        <v>23.114445072745415</v>
      </c>
      <c r="S2951" s="31">
        <v>23.110001</v>
      </c>
      <c r="T2951" s="89">
        <f t="shared" ca="1" si="182"/>
        <v>1.9230084608886315E-4</v>
      </c>
      <c r="U2951" s="5">
        <f t="shared" ca="1" si="122"/>
        <v>44.027755102443507</v>
      </c>
      <c r="V2951" s="98">
        <v>45.139999000000003</v>
      </c>
      <c r="W2951" s="36">
        <f t="shared" ca="1" si="194"/>
        <v>-2.4639874217908069E-2</v>
      </c>
      <c r="X2951" s="67">
        <f t="shared" si="18"/>
        <v>1.3182845928800164</v>
      </c>
      <c r="Y2951" s="72">
        <f t="shared" ca="1" si="124"/>
        <v>1051.0064206410386</v>
      </c>
      <c r="Z2951" s="90">
        <v>995.24997800000006</v>
      </c>
      <c r="AA2951" s="89">
        <f t="shared" ca="1" si="195"/>
        <v>5.6022550990740709E-2</v>
      </c>
      <c r="AB2951" s="72"/>
      <c r="AC2951" s="90"/>
      <c r="AD2951" s="36"/>
      <c r="AE2951" s="1">
        <f t="shared" si="196"/>
        <v>3</v>
      </c>
      <c r="AH2951" s="25" t="str">
        <f t="shared" ca="1" si="7"/>
        <v>-</v>
      </c>
      <c r="AI2951" s="15">
        <f t="shared" ca="1" si="8"/>
        <v>18.080781060953907</v>
      </c>
      <c r="AJ2951" s="15">
        <f t="shared" ca="1" si="9"/>
        <v>17.419622736289835</v>
      </c>
      <c r="AK2951" s="17">
        <f t="shared" ca="1" si="10"/>
        <v>1.0676723757347942E-2</v>
      </c>
      <c r="AL2951" s="17">
        <f t="shared" ca="1" si="11"/>
        <v>3.138916728019453E-2</v>
      </c>
      <c r="AM2951" s="26">
        <f t="shared" ca="1" si="12"/>
        <v>1</v>
      </c>
      <c r="AN2951" s="26">
        <f t="shared" ca="1" si="13"/>
        <v>0</v>
      </c>
      <c r="AO2951" s="25">
        <f t="shared" si="186"/>
        <v>0</v>
      </c>
      <c r="AP2951" s="26">
        <f t="shared" si="187"/>
        <v>0</v>
      </c>
      <c r="AQ2951" s="25">
        <f t="shared" si="188"/>
        <v>1</v>
      </c>
      <c r="AR2951" s="26">
        <f t="shared" si="189"/>
        <v>0</v>
      </c>
      <c r="AY2951">
        <v>199.050005</v>
      </c>
      <c r="AZ2951">
        <v>218.25</v>
      </c>
      <c r="BA2951">
        <f t="shared" si="107"/>
        <v>2182.5</v>
      </c>
    </row>
    <row r="2952" spans="1:53" x14ac:dyDescent="0.2">
      <c r="A2952" s="96">
        <v>42352</v>
      </c>
      <c r="B2952" s="99">
        <v>22.425000000000001</v>
      </c>
      <c r="C2952" s="100">
        <v>20.425000000000001</v>
      </c>
      <c r="D2952" s="31">
        <f t="shared" si="14"/>
        <v>37.99112283160828</v>
      </c>
      <c r="E2952" s="31">
        <f t="shared" si="15"/>
        <v>312.81434040022856</v>
      </c>
      <c r="F2952" s="16">
        <f t="shared" si="0"/>
        <v>350.80546323183682</v>
      </c>
      <c r="G2952" s="16">
        <f t="shared" si="1"/>
        <v>20.641593678340186</v>
      </c>
      <c r="H2952" s="17">
        <f t="shared" si="2"/>
        <v>-9.7919216646266793E-2</v>
      </c>
      <c r="I2952" s="31">
        <v>22.73</v>
      </c>
      <c r="J2952" s="91">
        <f t="shared" si="16"/>
        <v>0.93350981972597302</v>
      </c>
      <c r="K2952" s="72">
        <f t="shared" ca="1" si="171"/>
        <v>88.295960244160256</v>
      </c>
      <c r="L2952" s="31">
        <v>86.68</v>
      </c>
      <c r="M2952" s="21">
        <f t="shared" ca="1" si="181"/>
        <v>1.8642826997695532E-2</v>
      </c>
      <c r="N2952" s="72"/>
      <c r="O2952" s="56"/>
      <c r="P2952" s="21"/>
      <c r="Q2952" s="92">
        <f t="shared" si="17"/>
        <v>1.066490180274027</v>
      </c>
      <c r="R2952" s="5">
        <f t="shared" ca="1" si="109"/>
        <v>24.650301750634714</v>
      </c>
      <c r="S2952" s="31">
        <v>24.52</v>
      </c>
      <c r="T2952" s="89">
        <f t="shared" ca="1" si="182"/>
        <v>5.3141007599802042E-3</v>
      </c>
      <c r="U2952" s="5">
        <f t="shared" ca="1" si="122"/>
        <v>46.953560945725918</v>
      </c>
      <c r="V2952" s="98">
        <v>48.02</v>
      </c>
      <c r="W2952" s="36">
        <f t="shared" ca="1" si="194"/>
        <v>-2.2208226869514465E-2</v>
      </c>
      <c r="X2952" s="91">
        <f t="shared" si="18"/>
        <v>0.86701963945194604</v>
      </c>
      <c r="Y2952" s="72">
        <f t="shared" ca="1" si="124"/>
        <v>911.18323611818846</v>
      </c>
      <c r="Z2952" s="90">
        <v>847.24998100000005</v>
      </c>
      <c r="AA2952" s="89">
        <f t="shared" ca="1" si="195"/>
        <v>7.5459730365208949E-2</v>
      </c>
      <c r="AB2952" s="72"/>
      <c r="AC2952" s="90"/>
      <c r="AD2952" s="36"/>
      <c r="AE2952">
        <f t="shared" si="196"/>
        <v>2</v>
      </c>
      <c r="AH2952" s="25" t="str">
        <f t="shared" ca="1" si="7"/>
        <v>-</v>
      </c>
      <c r="AI2952" s="15">
        <f t="shared" ca="1" si="8"/>
        <v>18.17352388370179</v>
      </c>
      <c r="AJ2952" s="15">
        <f t="shared" ca="1" si="9"/>
        <v>17.506484940099629</v>
      </c>
      <c r="AK2952" s="17">
        <f t="shared" ca="1" si="10"/>
        <v>-1.6225156265707086E-2</v>
      </c>
      <c r="AL2952" s="17">
        <f t="shared" ca="1" si="11"/>
        <v>2.31111817112504E-2</v>
      </c>
      <c r="AM2952" s="26">
        <f t="shared" ca="1" si="12"/>
        <v>1</v>
      </c>
      <c r="AN2952" s="26">
        <f t="shared" ca="1" si="13"/>
        <v>0</v>
      </c>
      <c r="AO2952" s="25">
        <f t="shared" si="186"/>
        <v>0</v>
      </c>
      <c r="AP2952" s="26">
        <f t="shared" si="187"/>
        <v>0</v>
      </c>
      <c r="AQ2952" s="25">
        <f t="shared" si="188"/>
        <v>1</v>
      </c>
      <c r="AR2952" s="26">
        <f t="shared" si="189"/>
        <v>0</v>
      </c>
      <c r="AY2952">
        <v>169.45</v>
      </c>
      <c r="AZ2952">
        <v>185.5</v>
      </c>
      <c r="BA2952">
        <f t="shared" si="107"/>
        <v>1855</v>
      </c>
    </row>
    <row r="2953" spans="1:53" x14ac:dyDescent="0.2">
      <c r="A2953" s="96">
        <v>42353</v>
      </c>
      <c r="B2953" s="101">
        <v>20.625</v>
      </c>
      <c r="C2953" s="102">
        <v>18.875</v>
      </c>
      <c r="D2953" s="31">
        <f t="shared" si="14"/>
        <v>18.99556141580414</v>
      </c>
      <c r="E2953" s="31">
        <f t="shared" si="15"/>
        <v>333.6699323096243</v>
      </c>
      <c r="F2953" s="31">
        <f t="shared" si="0"/>
        <v>352.66549372542846</v>
      </c>
      <c r="G2953" s="31">
        <f t="shared" si="1"/>
        <v>18.969259951906544</v>
      </c>
      <c r="H2953" s="55">
        <f t="shared" si="2"/>
        <v>-9.27152317880795E-2</v>
      </c>
      <c r="I2953" s="31">
        <v>20.950001</v>
      </c>
      <c r="J2953" s="67">
        <f t="shared" si="16"/>
        <v>0.92385493609780855</v>
      </c>
      <c r="K2953" s="72">
        <f t="shared" ca="1" si="171"/>
        <v>81.569333155220946</v>
      </c>
      <c r="L2953" s="31">
        <v>83.040001000000004</v>
      </c>
      <c r="M2953" s="21">
        <f t="shared" ca="1" si="181"/>
        <v>-1.7710354372214639E-2</v>
      </c>
      <c r="N2953" s="72"/>
      <c r="O2953" s="56"/>
      <c r="P2953" s="21"/>
      <c r="Q2953" s="69">
        <f t="shared" si="17"/>
        <v>1.0761450639021914</v>
      </c>
      <c r="R2953" s="5">
        <f t="shared" ca="1" si="109"/>
        <v>26.526195460193065</v>
      </c>
      <c r="S2953" s="31">
        <v>25.57</v>
      </c>
      <c r="T2953" s="89">
        <f t="shared" ca="1" si="182"/>
        <v>3.7395207672783148E-2</v>
      </c>
      <c r="U2953" s="5">
        <f t="shared" ca="1" si="122"/>
        <v>50.527112967543324</v>
      </c>
      <c r="V2953" s="90">
        <v>50.060001</v>
      </c>
      <c r="W2953" s="36">
        <f t="shared" ca="1" si="194"/>
        <v>9.3310419139489148E-3</v>
      </c>
      <c r="X2953" s="67">
        <f t="shared" si="18"/>
        <v>0.84770987219561711</v>
      </c>
      <c r="Y2953" s="72">
        <f t="shared" ca="1" si="124"/>
        <v>772.36818932286985</v>
      </c>
      <c r="Z2953" s="90">
        <v>778.99998300000004</v>
      </c>
      <c r="AA2953" s="89">
        <f t="shared" ca="1" si="195"/>
        <v>-8.5132141487225029E-3</v>
      </c>
      <c r="AB2953" s="72"/>
      <c r="AC2953" s="90"/>
      <c r="AD2953" s="36"/>
      <c r="AE2953" s="1">
        <f t="shared" si="196"/>
        <v>1</v>
      </c>
      <c r="AH2953" s="25" t="str">
        <f t="shared" ca="1" si="7"/>
        <v>-</v>
      </c>
      <c r="AI2953" s="15">
        <f t="shared" ca="1" si="8"/>
        <v>18.127070000961503</v>
      </c>
      <c r="AJ2953" s="15">
        <f t="shared" ca="1" si="9"/>
        <v>17.555506992758922</v>
      </c>
      <c r="AK2953" s="17">
        <f t="shared" ca="1" si="10"/>
        <v>-4.1187918387305698E-2</v>
      </c>
      <c r="AL2953" s="17">
        <f t="shared" ca="1" si="11"/>
        <v>1.4409502980309394E-2</v>
      </c>
      <c r="AM2953" s="26">
        <f t="shared" ca="1" si="12"/>
        <v>1</v>
      </c>
      <c r="AN2953" s="26">
        <f t="shared" ca="1" si="13"/>
        <v>0</v>
      </c>
      <c r="AO2953" s="25">
        <f t="shared" si="186"/>
        <v>0</v>
      </c>
      <c r="AP2953" s="26">
        <f t="shared" si="187"/>
        <v>0</v>
      </c>
      <c r="AQ2953" s="25">
        <f t="shared" si="188"/>
        <v>1</v>
      </c>
      <c r="AR2953" s="26">
        <f t="shared" si="189"/>
        <v>0</v>
      </c>
      <c r="AY2953">
        <v>155.80000000000001</v>
      </c>
      <c r="AZ2953">
        <v>171</v>
      </c>
      <c r="BA2953">
        <f t="shared" si="107"/>
        <v>1710</v>
      </c>
    </row>
    <row r="2954" spans="1:53" x14ac:dyDescent="0.2">
      <c r="A2954" s="97">
        <v>42354</v>
      </c>
      <c r="B2954" s="99">
        <v>18.125</v>
      </c>
      <c r="C2954" s="100">
        <v>18.675000000000001</v>
      </c>
      <c r="D2954" s="31">
        <f t="shared" si="14"/>
        <v>354.42667160503942</v>
      </c>
      <c r="E2954" s="31">
        <f t="shared" si="15"/>
        <v>0</v>
      </c>
      <c r="F2954" s="16">
        <f t="shared" si="0"/>
        <v>354.42667160503942</v>
      </c>
      <c r="G2954" s="16">
        <f t="shared" si="1"/>
        <v>18.125</v>
      </c>
      <c r="H2954" s="17">
        <f t="shared" si="2"/>
        <v>2.9451137884872858E-2</v>
      </c>
      <c r="I2954" s="31">
        <v>17.860001</v>
      </c>
      <c r="J2954" s="91">
        <f t="shared" si="16"/>
        <v>0.96026490066225167</v>
      </c>
      <c r="K2954" s="72">
        <f t="shared" ca="1" si="171"/>
        <v>78.324974316943297</v>
      </c>
      <c r="L2954" s="31">
        <v>77.360000999999997</v>
      </c>
      <c r="M2954" s="21">
        <f t="shared" ca="1" si="181"/>
        <v>1.2473801764083491E-2</v>
      </c>
      <c r="N2954" s="72"/>
      <c r="O2954" s="56"/>
      <c r="P2954" s="21"/>
      <c r="Q2954" s="92">
        <f t="shared" si="17"/>
        <v>1.0397350993377483</v>
      </c>
      <c r="R2954" s="5">
        <f t="shared" ca="1" si="109"/>
        <v>27.579067516311948</v>
      </c>
      <c r="S2954" s="31">
        <v>27.280000999999999</v>
      </c>
      <c r="T2954" s="89">
        <f t="shared" ca="1" si="182"/>
        <v>1.0962848436550625E-2</v>
      </c>
      <c r="U2954" s="5">
        <f t="shared" ca="1" si="122"/>
        <v>52.533014268476578</v>
      </c>
      <c r="V2954" s="90">
        <v>53.380001</v>
      </c>
      <c r="W2954" s="36">
        <f t="shared" ca="1" si="194"/>
        <v>-1.5867117191013587E-2</v>
      </c>
      <c r="X2954" s="91">
        <f t="shared" si="18"/>
        <v>0.92052980132450335</v>
      </c>
      <c r="Y2954" s="72">
        <f t="shared" ca="1" si="124"/>
        <v>710.94114352530937</v>
      </c>
      <c r="Z2954" s="90">
        <v>673.24998500000004</v>
      </c>
      <c r="AA2954" s="89">
        <f t="shared" ca="1" si="195"/>
        <v>5.5983898054315341E-2</v>
      </c>
      <c r="AB2954" s="72"/>
      <c r="AC2954" s="90"/>
      <c r="AD2954" s="36"/>
      <c r="AE2954">
        <v>22</v>
      </c>
      <c r="AH2954" s="25" t="str">
        <f t="shared" ca="1" si="7"/>
        <v>-</v>
      </c>
      <c r="AI2954" s="15">
        <f t="shared" ca="1" si="8"/>
        <v>18.137991201758357</v>
      </c>
      <c r="AJ2954" s="15">
        <f t="shared" ca="1" si="9"/>
        <v>17.609860529792648</v>
      </c>
      <c r="AK2954" s="17">
        <f t="shared" ca="1" si="10"/>
        <v>-4.1281669167293922E-2</v>
      </c>
      <c r="AL2954" s="17">
        <f t="shared" ca="1" si="11"/>
        <v>1.3445150009754901E-2</v>
      </c>
      <c r="AM2954" s="26">
        <f t="shared" ca="1" si="12"/>
        <v>1</v>
      </c>
      <c r="AN2954" s="26">
        <f t="shared" ca="1" si="13"/>
        <v>0</v>
      </c>
      <c r="AO2954" s="25">
        <f t="shared" si="186"/>
        <v>0</v>
      </c>
      <c r="AP2954" s="26">
        <f t="shared" si="187"/>
        <v>0</v>
      </c>
      <c r="AQ2954" s="25">
        <f t="shared" si="188"/>
        <v>1</v>
      </c>
      <c r="AR2954" s="26">
        <f t="shared" si="189"/>
        <v>0</v>
      </c>
      <c r="AY2954">
        <v>134.65</v>
      </c>
      <c r="AZ2954">
        <v>148.25</v>
      </c>
      <c r="BA2954">
        <f t="shared" si="107"/>
        <v>1482.5</v>
      </c>
    </row>
    <row r="2955" spans="1:53" x14ac:dyDescent="0.2">
      <c r="A2955" s="96">
        <v>42355</v>
      </c>
      <c r="B2955" s="99">
        <v>19.274999999999999</v>
      </c>
      <c r="C2955" s="100">
        <v>19.574999999999999</v>
      </c>
      <c r="D2955" s="31">
        <f t="shared" si="14"/>
        <v>338.3163683502649</v>
      </c>
      <c r="E2955" s="31">
        <f t="shared" si="15"/>
        <v>15.635836492251038</v>
      </c>
      <c r="F2955" s="16">
        <f t="shared" si="0"/>
        <v>353.95220484251593</v>
      </c>
      <c r="G2955" s="16">
        <f t="shared" si="1"/>
        <v>19.288252498172071</v>
      </c>
      <c r="H2955" s="17">
        <f t="shared" si="2"/>
        <v>1.5325670498084309E-2</v>
      </c>
      <c r="I2955" s="31">
        <v>18.940000999999999</v>
      </c>
      <c r="J2955" s="91">
        <f t="shared" si="16"/>
        <v>1.0627548438267176</v>
      </c>
      <c r="K2955" s="72">
        <f t="shared" ca="1" si="171"/>
        <v>83.236852309906183</v>
      </c>
      <c r="L2955" s="31">
        <v>80.639999000000003</v>
      </c>
      <c r="M2955" s="21">
        <f t="shared" ca="1" si="181"/>
        <v>3.2203042436870319E-2</v>
      </c>
      <c r="N2955" s="72"/>
      <c r="O2955" s="56"/>
      <c r="P2955" s="21"/>
      <c r="Q2955" s="92">
        <f t="shared" si="17"/>
        <v>0.93724515617328252</v>
      </c>
      <c r="R2955" s="5">
        <f t="shared" ca="1" si="109"/>
        <v>25.84727063328091</v>
      </c>
      <c r="S2955" s="31">
        <v>26.209999</v>
      </c>
      <c r="T2955" s="89">
        <f t="shared" ca="1" si="182"/>
        <v>-1.3839312497459061E-2</v>
      </c>
      <c r="U2955" s="5">
        <f t="shared" ca="1" si="122"/>
        <v>49.234627535795035</v>
      </c>
      <c r="V2955" s="90">
        <v>51.200001</v>
      </c>
      <c r="W2955" s="36">
        <f t="shared" ca="1" si="194"/>
        <v>-3.8386199723022769E-2</v>
      </c>
      <c r="X2955" s="91">
        <f t="shared" si="18"/>
        <v>1.125509687653435</v>
      </c>
      <c r="Y2955" s="72">
        <f t="shared" ca="1" si="124"/>
        <v>800.11848262161379</v>
      </c>
      <c r="Z2955" s="90">
        <v>730.24998400000004</v>
      </c>
      <c r="AA2955" s="89">
        <f t="shared" ca="1" si="195"/>
        <v>9.5677507911610921E-2</v>
      </c>
      <c r="AB2955" s="72"/>
      <c r="AC2955" s="90"/>
      <c r="AD2955" s="36"/>
      <c r="AE2955">
        <f t="shared" ref="AE2955:AE2975" si="197">AE2954-1</f>
        <v>21</v>
      </c>
      <c r="AH2955" s="25" t="str">
        <f t="shared" ca="1" si="7"/>
        <v>-</v>
      </c>
      <c r="AI2955" s="15">
        <f t="shared" ca="1" si="8"/>
        <v>18.173230691489451</v>
      </c>
      <c r="AJ2955" s="15">
        <f t="shared" ca="1" si="9"/>
        <v>17.665981514556861</v>
      </c>
      <c r="AK2955" s="17">
        <f t="shared" ca="1" si="10"/>
        <v>-3.9165410899873354E-2</v>
      </c>
      <c r="AL2955" s="17">
        <f t="shared" ca="1" si="11"/>
        <v>1.1333427335394046E-2</v>
      </c>
      <c r="AM2955" s="26">
        <f t="shared" ca="1" si="12"/>
        <v>1</v>
      </c>
      <c r="AN2955" s="26">
        <f t="shared" ca="1" si="13"/>
        <v>0</v>
      </c>
      <c r="AO2955" s="25">
        <f t="shared" si="186"/>
        <v>0</v>
      </c>
      <c r="AP2955" s="26">
        <f t="shared" si="187"/>
        <v>0</v>
      </c>
      <c r="AQ2955" s="25">
        <f t="shared" si="188"/>
        <v>1</v>
      </c>
      <c r="AR2955" s="26">
        <f t="shared" si="189"/>
        <v>0</v>
      </c>
      <c r="AY2955">
        <v>146.049995</v>
      </c>
      <c r="AZ2955">
        <v>160.5</v>
      </c>
      <c r="BA2955">
        <f t="shared" si="107"/>
        <v>1605</v>
      </c>
    </row>
    <row r="2956" spans="1:53" x14ac:dyDescent="0.2">
      <c r="A2956" s="96">
        <v>42356</v>
      </c>
      <c r="B2956" s="101">
        <v>20.425000000000001</v>
      </c>
      <c r="C2956" s="102">
        <v>20.574999999999999</v>
      </c>
      <c r="D2956" s="31">
        <f t="shared" si="14"/>
        <v>322.20606509549037</v>
      </c>
      <c r="E2956" s="31">
        <f t="shared" si="15"/>
        <v>31.499238547718669</v>
      </c>
      <c r="F2956" s="31">
        <f t="shared" si="0"/>
        <v>353.70530364320905</v>
      </c>
      <c r="G2956" s="31">
        <f t="shared" si="1"/>
        <v>20.438358255399315</v>
      </c>
      <c r="H2956" s="55">
        <f t="shared" si="2"/>
        <v>7.2904009720533569E-3</v>
      </c>
      <c r="I2956" s="31">
        <v>20.700001</v>
      </c>
      <c r="J2956" s="67">
        <f t="shared" si="16"/>
        <v>1.058888117228578</v>
      </c>
      <c r="K2956" s="72">
        <f t="shared" ca="1" si="171"/>
        <v>88.134920595870753</v>
      </c>
      <c r="L2956" s="31">
        <v>87.080001999999993</v>
      </c>
      <c r="M2956" s="21">
        <f t="shared" ca="1" si="181"/>
        <v>1.2114361181006401E-2</v>
      </c>
      <c r="N2956" s="72"/>
      <c r="O2956" s="56"/>
      <c r="P2956" s="21"/>
      <c r="Q2956" s="69">
        <f t="shared" si="17"/>
        <v>0.9411118827714221</v>
      </c>
      <c r="R2956" s="5">
        <f t="shared" ca="1" si="109"/>
        <v>24.324160175452949</v>
      </c>
      <c r="S2956" s="31">
        <v>24.1</v>
      </c>
      <c r="T2956" s="89">
        <f t="shared" ca="1" si="182"/>
        <v>9.3012520934833039E-3</v>
      </c>
      <c r="U2956" s="5">
        <f t="shared" ca="1" si="122"/>
        <v>46.33370670892694</v>
      </c>
      <c r="V2956" s="90">
        <v>47.18</v>
      </c>
      <c r="W2956" s="36">
        <f t="shared" ca="1" si="194"/>
        <v>-1.7937543261404409E-2</v>
      </c>
      <c r="X2956" s="67">
        <f t="shared" si="18"/>
        <v>1.1177762344571558</v>
      </c>
      <c r="Y2956" s="72">
        <f t="shared" ca="1" si="124"/>
        <v>894.29456442617663</v>
      </c>
      <c r="Z2956" s="90">
        <v>848.74998100000005</v>
      </c>
      <c r="AA2956" s="89">
        <f t="shared" ca="1" si="195"/>
        <v>5.3660776961097313E-2</v>
      </c>
      <c r="AB2956" s="72"/>
      <c r="AC2956" s="90"/>
      <c r="AD2956" s="36"/>
      <c r="AE2956" s="1">
        <f t="shared" si="197"/>
        <v>20</v>
      </c>
      <c r="AH2956" s="25" t="str">
        <f t="shared" ca="1" si="7"/>
        <v>-</v>
      </c>
      <c r="AI2956" s="15">
        <f t="shared" ca="1" si="8"/>
        <v>18.30005727507989</v>
      </c>
      <c r="AJ2956" s="15">
        <f t="shared" ca="1" si="9"/>
        <v>17.719965862249527</v>
      </c>
      <c r="AK2956" s="17">
        <f t="shared" ca="1" si="10"/>
        <v>-3.620742468121959E-2</v>
      </c>
      <c r="AL2956" s="17">
        <f t="shared" ca="1" si="11"/>
        <v>8.2729029938970258E-3</v>
      </c>
      <c r="AM2956" s="26">
        <f t="shared" ca="1" si="12"/>
        <v>1</v>
      </c>
      <c r="AN2956" s="26">
        <f t="shared" ca="1" si="13"/>
        <v>0</v>
      </c>
      <c r="AO2956" s="25">
        <f t="shared" si="186"/>
        <v>0</v>
      </c>
      <c r="AP2956" s="26">
        <f t="shared" si="187"/>
        <v>0</v>
      </c>
      <c r="AQ2956" s="25">
        <f t="shared" si="188"/>
        <v>1</v>
      </c>
      <c r="AR2956" s="26">
        <f t="shared" si="189"/>
        <v>0</v>
      </c>
      <c r="AY2956">
        <v>169.75000499999999</v>
      </c>
      <c r="AZ2956">
        <v>186.25</v>
      </c>
      <c r="BA2956">
        <f t="shared" si="107"/>
        <v>1862.5</v>
      </c>
    </row>
    <row r="2957" spans="1:53" x14ac:dyDescent="0.2">
      <c r="A2957" s="96">
        <v>42359</v>
      </c>
      <c r="B2957" s="99">
        <v>18.824999999999999</v>
      </c>
      <c r="C2957" s="100">
        <v>19.274999999999999</v>
      </c>
      <c r="D2957" s="31">
        <f t="shared" si="14"/>
        <v>306.09576184071585</v>
      </c>
      <c r="E2957" s="31">
        <f t="shared" si="15"/>
        <v>47.492091231984503</v>
      </c>
      <c r="F2957" s="16">
        <f t="shared" si="0"/>
        <v>353.58785307270034</v>
      </c>
      <c r="G2957" s="16">
        <f t="shared" si="1"/>
        <v>18.885441672044653</v>
      </c>
      <c r="H2957" s="17">
        <f t="shared" si="2"/>
        <v>2.3346303501945442E-2</v>
      </c>
      <c r="I2957" s="31">
        <v>18.700001</v>
      </c>
      <c r="J2957" s="91">
        <f t="shared" si="16"/>
        <v>0.92371267690661574</v>
      </c>
      <c r="K2957" s="72">
        <f t="shared" ca="1" si="171"/>
        <v>81.408024455222005</v>
      </c>
      <c r="L2957" s="31">
        <v>83.040001000000004</v>
      </c>
      <c r="M2957" s="21">
        <f t="shared" ca="1" si="181"/>
        <v>-1.9652896497171266E-2</v>
      </c>
      <c r="N2957" s="72"/>
      <c r="O2957" s="56"/>
      <c r="P2957" s="21"/>
      <c r="Q2957" s="92">
        <f t="shared" si="17"/>
        <v>1.0762873230933843</v>
      </c>
      <c r="R2957" s="5">
        <f t="shared" ca="1" si="109"/>
        <v>26.178694626311724</v>
      </c>
      <c r="S2957" s="31">
        <v>25.17</v>
      </c>
      <c r="T2957" s="89">
        <f t="shared" ca="1" si="182"/>
        <v>4.0075273194744639E-2</v>
      </c>
      <c r="U2957" s="5">
        <f t="shared" ca="1" si="122"/>
        <v>49.866673897106487</v>
      </c>
      <c r="V2957" s="98">
        <v>49.23</v>
      </c>
      <c r="W2957" s="36">
        <f t="shared" ca="1" si="194"/>
        <v>1.293264060748508E-2</v>
      </c>
      <c r="X2957" s="91">
        <f t="shared" si="18"/>
        <v>0.84742535381323147</v>
      </c>
      <c r="Y2957" s="72">
        <f t="shared" ca="1" si="124"/>
        <v>757.79801133056503</v>
      </c>
      <c r="Z2957" s="90">
        <v>768.99998300000004</v>
      </c>
      <c r="AA2957" s="89">
        <f t="shared" ca="1" si="195"/>
        <v>-1.4566933572266426E-2</v>
      </c>
      <c r="AB2957" s="72"/>
      <c r="AC2957" s="90"/>
      <c r="AD2957" s="36"/>
      <c r="AE2957">
        <f t="shared" si="197"/>
        <v>19</v>
      </c>
      <c r="AH2957" s="25" t="str">
        <f t="shared" ca="1" si="7"/>
        <v>-</v>
      </c>
      <c r="AI2957" s="15">
        <f t="shared" ca="1" si="8"/>
        <v>18.332305152512745</v>
      </c>
      <c r="AJ2957" s="15">
        <f t="shared" ca="1" si="9"/>
        <v>17.788777048998945</v>
      </c>
      <c r="AK2957" s="17">
        <f t="shared" ca="1" si="10"/>
        <v>-1.9203489262898388E-2</v>
      </c>
      <c r="AL2957" s="17">
        <f t="shared" ca="1" si="11"/>
        <v>6.7847515397450459E-3</v>
      </c>
      <c r="AM2957" s="26">
        <f t="shared" ca="1" si="12"/>
        <v>1</v>
      </c>
      <c r="AN2957" s="26">
        <f t="shared" ca="1" si="13"/>
        <v>0</v>
      </c>
      <c r="AO2957" s="25">
        <f t="shared" si="186"/>
        <v>0</v>
      </c>
      <c r="AP2957" s="26">
        <f t="shared" si="187"/>
        <v>0</v>
      </c>
      <c r="AQ2957" s="25">
        <f t="shared" si="188"/>
        <v>1</v>
      </c>
      <c r="AR2957" s="26">
        <f t="shared" si="189"/>
        <v>0</v>
      </c>
      <c r="AY2957">
        <v>153.80000000000001</v>
      </c>
      <c r="AZ2957">
        <v>168.25</v>
      </c>
      <c r="BA2957">
        <f t="shared" si="107"/>
        <v>1682.5</v>
      </c>
    </row>
    <row r="2958" spans="1:53" x14ac:dyDescent="0.2">
      <c r="A2958" s="96">
        <v>42360</v>
      </c>
      <c r="B2958" s="99">
        <v>17.824999999999999</v>
      </c>
      <c r="C2958" s="100">
        <v>18.475000000000001</v>
      </c>
      <c r="D2958" s="31">
        <f t="shared" si="14"/>
        <v>289.98545858594133</v>
      </c>
      <c r="E2958" s="31">
        <f t="shared" si="15"/>
        <v>63.226278457464673</v>
      </c>
      <c r="F2958" s="16">
        <f t="shared" si="0"/>
        <v>353.211737043406</v>
      </c>
      <c r="G2958" s="16">
        <f t="shared" si="1"/>
        <v>17.941352535001691</v>
      </c>
      <c r="H2958" s="17">
        <f t="shared" si="2"/>
        <v>3.5182679296346553E-2</v>
      </c>
      <c r="I2958" s="31">
        <v>16.600000000000001</v>
      </c>
      <c r="J2958" s="91">
        <f t="shared" si="16"/>
        <v>0.94899914943003882</v>
      </c>
      <c r="K2958" s="72">
        <f t="shared" ca="1" si="171"/>
        <v>77.252996386518376</v>
      </c>
      <c r="L2958" s="31">
        <v>78.959998999999996</v>
      </c>
      <c r="M2958" s="21">
        <f t="shared" ca="1" si="181"/>
        <v>-2.1618574406030835E-2</v>
      </c>
      <c r="N2958" s="72"/>
      <c r="O2958" s="56"/>
      <c r="P2958" s="21"/>
      <c r="Q2958" s="92">
        <f t="shared" si="17"/>
        <v>1.0510008505699613</v>
      </c>
      <c r="R2958" s="5">
        <f t="shared" ca="1" si="109"/>
        <v>27.512684129080295</v>
      </c>
      <c r="S2958" s="31">
        <v>26.389999</v>
      </c>
      <c r="T2958" s="89">
        <f t="shared" ca="1" si="182"/>
        <v>4.2542067890199445E-2</v>
      </c>
      <c r="U2958" s="5">
        <f t="shared" ca="1" si="122"/>
        <v>52.408122404745562</v>
      </c>
      <c r="V2958" s="98">
        <v>51.650002000000001</v>
      </c>
      <c r="W2958" s="36">
        <f t="shared" ca="1" si="194"/>
        <v>1.4678032437357144E-2</v>
      </c>
      <c r="X2958" s="91">
        <f t="shared" si="18"/>
        <v>0.89799829886007765</v>
      </c>
      <c r="Y2958" s="72">
        <f t="shared" ca="1" si="124"/>
        <v>680.45653913223896</v>
      </c>
      <c r="Z2958" s="90">
        <v>691.24998500000004</v>
      </c>
      <c r="AA2958" s="89">
        <f t="shared" ca="1" si="195"/>
        <v>-1.5614388574288473E-2</v>
      </c>
      <c r="AB2958" s="72"/>
      <c r="AC2958" s="90"/>
      <c r="AD2958" s="36"/>
      <c r="AE2958">
        <f t="shared" si="197"/>
        <v>18</v>
      </c>
      <c r="AH2958" s="25" t="str">
        <f t="shared" ca="1" si="7"/>
        <v>-</v>
      </c>
      <c r="AI2958" s="15">
        <f t="shared" ca="1" si="8"/>
        <v>18.352756158814412</v>
      </c>
      <c r="AJ2958" s="15">
        <f t="shared" ca="1" si="9"/>
        <v>17.820016087552887</v>
      </c>
      <c r="AK2958" s="17">
        <f t="shared" ca="1" si="10"/>
        <v>2.9801600608705034E-3</v>
      </c>
      <c r="AL2958" s="17">
        <f t="shared" ca="1" si="11"/>
        <v>6.1707294739664353E-3</v>
      </c>
      <c r="AM2958" s="26">
        <f t="shared" ca="1" si="12"/>
        <v>1</v>
      </c>
      <c r="AN2958" s="26">
        <f t="shared" ca="1" si="13"/>
        <v>0</v>
      </c>
      <c r="AO2958" s="25">
        <f t="shared" si="186"/>
        <v>0</v>
      </c>
      <c r="AP2958" s="26">
        <f t="shared" si="187"/>
        <v>0</v>
      </c>
      <c r="AQ2958" s="25">
        <f t="shared" si="188"/>
        <v>1</v>
      </c>
      <c r="AR2958" s="26">
        <f t="shared" si="189"/>
        <v>0</v>
      </c>
      <c r="AY2958">
        <v>138.25</v>
      </c>
      <c r="AZ2958">
        <v>152.75</v>
      </c>
      <c r="BA2958">
        <f t="shared" si="107"/>
        <v>1527.5</v>
      </c>
    </row>
    <row r="2959" spans="1:53" x14ac:dyDescent="0.2">
      <c r="A2959" s="96">
        <v>42361</v>
      </c>
      <c r="B2959" s="99">
        <v>17.875</v>
      </c>
      <c r="C2959" s="100">
        <v>18.574999999999999</v>
      </c>
      <c r="D2959" s="31">
        <f t="shared" si="14"/>
        <v>273.87515533116681</v>
      </c>
      <c r="E2959" s="31">
        <f t="shared" si="15"/>
        <v>78.76977807945957</v>
      </c>
      <c r="F2959" s="16">
        <f t="shared" si="0"/>
        <v>352.64493341062638</v>
      </c>
      <c r="G2959" s="16">
        <f t="shared" si="1"/>
        <v>18.031357966417787</v>
      </c>
      <c r="H2959" s="17">
        <f t="shared" si="2"/>
        <v>3.7685060565275874E-2</v>
      </c>
      <c r="I2959" s="31">
        <v>15.57</v>
      </c>
      <c r="J2959" s="91">
        <f t="shared" si="16"/>
        <v>1.003403883194204</v>
      </c>
      <c r="K2959" s="72">
        <f t="shared" ca="1" si="171"/>
        <v>77.512796392395771</v>
      </c>
      <c r="L2959" s="31">
        <v>77.080001999999993</v>
      </c>
      <c r="M2959" s="21">
        <f t="shared" ca="1" si="181"/>
        <v>5.6148726150237723E-3</v>
      </c>
      <c r="N2959" s="72"/>
      <c r="O2959" s="56"/>
      <c r="P2959" s="21"/>
      <c r="Q2959" s="92">
        <f t="shared" si="17"/>
        <v>0.99659611680579596</v>
      </c>
      <c r="R2959" s="5">
        <f t="shared" ca="1" si="109"/>
        <v>27.417891925044334</v>
      </c>
      <c r="S2959" s="31">
        <v>26.99</v>
      </c>
      <c r="T2959" s="89">
        <f t="shared" ca="1" si="182"/>
        <v>1.5853720824169512E-2</v>
      </c>
      <c r="U2959" s="5">
        <f t="shared" ca="1" si="122"/>
        <v>52.227943170169375</v>
      </c>
      <c r="V2959" s="98">
        <v>52.810001</v>
      </c>
      <c r="W2959" s="36">
        <f t="shared" ca="1" si="194"/>
        <v>-1.1021734876138792E-2</v>
      </c>
      <c r="X2959" s="91">
        <f t="shared" si="18"/>
        <v>1.0068077663884081</v>
      </c>
      <c r="Y2959" s="72">
        <f t="shared" ca="1" si="124"/>
        <v>685.04384044142967</v>
      </c>
      <c r="Z2959" s="90">
        <v>657.49998500000004</v>
      </c>
      <c r="AA2959" s="89">
        <f t="shared" ca="1" si="195"/>
        <v>4.1891796303888319E-2</v>
      </c>
      <c r="AB2959" s="72"/>
      <c r="AC2959" s="90"/>
      <c r="AD2959" s="36"/>
      <c r="AE2959">
        <f t="shared" si="197"/>
        <v>17</v>
      </c>
      <c r="AH2959" s="25">
        <f t="shared" ca="1" si="7"/>
        <v>1</v>
      </c>
      <c r="AI2959" s="15">
        <f t="shared" ca="1" si="8"/>
        <v>18.39485153833866</v>
      </c>
      <c r="AJ2959" s="15">
        <f t="shared" ca="1" si="9"/>
        <v>17.844871150174672</v>
      </c>
      <c r="AK2959" s="17">
        <f t="shared" ca="1" si="10"/>
        <v>2.4713542119763066E-2</v>
      </c>
      <c r="AL2959" s="17">
        <f t="shared" ca="1" si="11"/>
        <v>4.8764107227998246E-3</v>
      </c>
      <c r="AM2959" s="26">
        <f t="shared" ca="1" si="12"/>
        <v>1</v>
      </c>
      <c r="AN2959" s="26">
        <f t="shared" ca="1" si="13"/>
        <v>1</v>
      </c>
      <c r="AO2959" s="25">
        <f t="shared" si="186"/>
        <v>0</v>
      </c>
      <c r="AP2959" s="26">
        <f t="shared" si="187"/>
        <v>0</v>
      </c>
      <c r="AQ2959" s="25">
        <f t="shared" si="188"/>
        <v>1</v>
      </c>
      <c r="AR2959" s="26">
        <f t="shared" si="189"/>
        <v>0</v>
      </c>
      <c r="AY2959">
        <v>131.49999500000001</v>
      </c>
      <c r="AZ2959">
        <v>146.25</v>
      </c>
      <c r="BA2959">
        <f t="shared" si="107"/>
        <v>1462.5</v>
      </c>
    </row>
    <row r="2960" spans="1:53" x14ac:dyDescent="0.2">
      <c r="A2960" s="96">
        <v>42362</v>
      </c>
      <c r="B2960" s="101">
        <v>18.225000000000001</v>
      </c>
      <c r="C2960" s="102">
        <v>18.824999999999999</v>
      </c>
      <c r="D2960" s="31">
        <f t="shared" si="14"/>
        <v>257.76485207639229</v>
      </c>
      <c r="E2960" s="31">
        <f t="shared" si="15"/>
        <v>94.27296358035295</v>
      </c>
      <c r="F2960" s="31">
        <f t="shared" si="0"/>
        <v>352.03781565674524</v>
      </c>
      <c r="G2960" s="31">
        <f t="shared" si="1"/>
        <v>18.385675290075557</v>
      </c>
      <c r="H2960" s="55">
        <f t="shared" si="2"/>
        <v>3.1872509960159223E-2</v>
      </c>
      <c r="I2960" s="31">
        <v>15.74</v>
      </c>
      <c r="J2960" s="67">
        <f t="shared" si="16"/>
        <v>1.0178946214035507</v>
      </c>
      <c r="K2960" s="72">
        <f t="shared" ca="1" si="171"/>
        <v>78.896641948633118</v>
      </c>
      <c r="L2960" s="31">
        <v>78.480002999999996</v>
      </c>
      <c r="M2960" s="21">
        <f t="shared" ca="1" si="181"/>
        <v>5.3088549019693751E-3</v>
      </c>
      <c r="N2960" s="72"/>
      <c r="O2960" s="56"/>
      <c r="P2960" s="21"/>
      <c r="Q2960" s="69">
        <f t="shared" si="17"/>
        <v>0.98210537859644942</v>
      </c>
      <c r="R2960" s="5">
        <f t="shared" ca="1" si="109"/>
        <v>26.926137375161893</v>
      </c>
      <c r="S2960" s="31">
        <v>26.530000999999999</v>
      </c>
      <c r="T2960" s="89">
        <f t="shared" ca="1" si="182"/>
        <v>1.4931638154174767E-2</v>
      </c>
      <c r="U2960" s="5">
        <f t="shared" ca="1" si="122"/>
        <v>51.291587850597772</v>
      </c>
      <c r="V2960" s="90">
        <v>51.84</v>
      </c>
      <c r="W2960" s="36">
        <f t="shared" ca="1" si="194"/>
        <v>-1.057893806717268E-2</v>
      </c>
      <c r="X2960" s="67">
        <f t="shared" si="18"/>
        <v>1.0357892428071012</v>
      </c>
      <c r="Y2960" s="72">
        <f t="shared" ca="1" si="124"/>
        <v>709.51434234749047</v>
      </c>
      <c r="Z2960" s="90">
        <v>680.49998500000004</v>
      </c>
      <c r="AA2960" s="89">
        <f t="shared" ca="1" si="195"/>
        <v>4.2636822905279606E-2</v>
      </c>
      <c r="AB2960" s="72"/>
      <c r="AC2960" s="90"/>
      <c r="AD2960" s="36"/>
      <c r="AE2960" s="1">
        <f t="shared" si="197"/>
        <v>16</v>
      </c>
      <c r="AH2960" s="25">
        <f t="shared" ca="1" si="7"/>
        <v>1</v>
      </c>
      <c r="AI2960" s="15">
        <f t="shared" ca="1" si="8"/>
        <v>18.431855405476394</v>
      </c>
      <c r="AJ2960" s="15">
        <f t="shared" ca="1" si="9"/>
        <v>17.888154321738366</v>
      </c>
      <c r="AK2960" s="17">
        <f t="shared" ca="1" si="10"/>
        <v>2.5117104132310792E-2</v>
      </c>
      <c r="AL2960" s="17">
        <f t="shared" ca="1" si="11"/>
        <v>4.0234923819385052E-3</v>
      </c>
      <c r="AM2960" s="26">
        <f t="shared" ca="1" si="12"/>
        <v>1</v>
      </c>
      <c r="AN2960" s="26">
        <f t="shared" ca="1" si="13"/>
        <v>1</v>
      </c>
      <c r="AO2960" s="25">
        <f t="shared" si="186"/>
        <v>0</v>
      </c>
      <c r="AP2960" s="26">
        <f t="shared" si="187"/>
        <v>0</v>
      </c>
      <c r="AQ2960" s="25">
        <f t="shared" si="188"/>
        <v>1</v>
      </c>
      <c r="AR2960" s="26">
        <f t="shared" si="189"/>
        <v>0</v>
      </c>
      <c r="AY2960">
        <v>136.09999500000001</v>
      </c>
      <c r="AZ2960">
        <v>150.75</v>
      </c>
      <c r="BA2960">
        <f t="shared" si="107"/>
        <v>1507.5</v>
      </c>
    </row>
    <row r="2961" spans="1:53" x14ac:dyDescent="0.2">
      <c r="A2961" s="96">
        <v>42366</v>
      </c>
      <c r="B2961" s="99">
        <v>17.824999999999999</v>
      </c>
      <c r="C2961" s="100">
        <v>18.324999999999999</v>
      </c>
      <c r="D2961" s="31">
        <f t="shared" si="14"/>
        <v>241.65454882161777</v>
      </c>
      <c r="E2961" s="31">
        <f t="shared" si="15"/>
        <v>109.86979103417848</v>
      </c>
      <c r="F2961" s="16">
        <f t="shared" si="0"/>
        <v>351.52433985579626</v>
      </c>
      <c r="G2961" s="16">
        <f t="shared" si="1"/>
        <v>17.981276221269979</v>
      </c>
      <c r="H2961" s="17">
        <f t="shared" si="2"/>
        <v>2.7285129604365577E-2</v>
      </c>
      <c r="I2961" s="31">
        <v>16.91</v>
      </c>
      <c r="J2961" s="91">
        <f t="shared" si="16"/>
        <v>0.97657816661106633</v>
      </c>
      <c r="K2961" s="72">
        <f t="shared" ca="1" si="171"/>
        <v>77.045596823308102</v>
      </c>
      <c r="L2961" s="31">
        <v>77.559997999999993</v>
      </c>
      <c r="M2961" s="21">
        <f t="shared" ca="1" si="181"/>
        <v>-6.6323000252255142E-3</v>
      </c>
      <c r="N2961" s="72"/>
      <c r="O2961" s="56"/>
      <c r="P2961" s="21"/>
      <c r="Q2961" s="92">
        <f t="shared" si="17"/>
        <v>1.0234218333889338</v>
      </c>
      <c r="R2961" s="5">
        <f t="shared" ca="1" si="109"/>
        <v>27.555648898655516</v>
      </c>
      <c r="S2961" s="31">
        <v>26.799999</v>
      </c>
      <c r="T2961" s="89">
        <f t="shared" ca="1" si="182"/>
        <v>2.8195892792963025E-2</v>
      </c>
      <c r="U2961" s="5">
        <f t="shared" ca="1" si="122"/>
        <v>52.491133757253166</v>
      </c>
      <c r="V2961" s="90">
        <v>52.400002000000001</v>
      </c>
      <c r="W2961" s="36">
        <f t="shared" ca="1" si="194"/>
        <v>1.7391556063903546E-3</v>
      </c>
      <c r="X2961" s="91">
        <f t="shared" si="18"/>
        <v>0.95315633322213267</v>
      </c>
      <c r="Y2961" s="72">
        <f t="shared" ca="1" si="124"/>
        <v>676.23358094267735</v>
      </c>
      <c r="Z2961" s="90">
        <v>664.24998500000004</v>
      </c>
      <c r="AA2961" s="89">
        <f t="shared" ca="1" si="195"/>
        <v>1.8040792191628442E-2</v>
      </c>
      <c r="AB2961" s="72"/>
      <c r="AC2961" s="90"/>
      <c r="AD2961" s="36"/>
      <c r="AE2961">
        <f t="shared" si="197"/>
        <v>15</v>
      </c>
      <c r="AH2961" s="25">
        <f t="shared" ca="1" si="7"/>
        <v>1</v>
      </c>
      <c r="AI2961" s="15">
        <f t="shared" ca="1" si="8"/>
        <v>18.477148599499838</v>
      </c>
      <c r="AJ2961" s="15">
        <f t="shared" ca="1" si="9"/>
        <v>17.932046411053197</v>
      </c>
      <c r="AK2961" s="17">
        <f t="shared" ca="1" si="10"/>
        <v>2.7110347316691003E-2</v>
      </c>
      <c r="AL2961" s="17">
        <f t="shared" ca="1" si="11"/>
        <v>5.0540491495527848E-3</v>
      </c>
      <c r="AM2961" s="26">
        <f t="shared" ca="1" si="12"/>
        <v>1</v>
      </c>
      <c r="AN2961" s="26">
        <f t="shared" ca="1" si="13"/>
        <v>1</v>
      </c>
      <c r="AO2961" s="25">
        <f t="shared" si="186"/>
        <v>0</v>
      </c>
      <c r="AP2961" s="26">
        <f t="shared" si="187"/>
        <v>0</v>
      </c>
      <c r="AQ2961" s="25">
        <f t="shared" si="188"/>
        <v>1</v>
      </c>
      <c r="AR2961" s="26">
        <f t="shared" si="189"/>
        <v>0</v>
      </c>
      <c r="AY2961">
        <v>132.85</v>
      </c>
      <c r="AZ2961">
        <v>146.5</v>
      </c>
      <c r="BA2961">
        <f t="shared" si="107"/>
        <v>1465</v>
      </c>
    </row>
    <row r="2962" spans="1:53" x14ac:dyDescent="0.2">
      <c r="A2962" s="96">
        <v>42367</v>
      </c>
      <c r="B2962" s="99">
        <v>17.475000000000001</v>
      </c>
      <c r="C2962" s="100">
        <v>18.074999999999999</v>
      </c>
      <c r="D2962" s="31">
        <f t="shared" si="14"/>
        <v>225.54424556684324</v>
      </c>
      <c r="E2962" s="31">
        <f t="shared" si="15"/>
        <v>125.54052257668084</v>
      </c>
      <c r="F2962" s="16">
        <f t="shared" si="0"/>
        <v>351.08476814352412</v>
      </c>
      <c r="G2962" s="16">
        <f t="shared" si="1"/>
        <v>17.68954736969738</v>
      </c>
      <c r="H2962" s="17">
        <f t="shared" si="2"/>
        <v>3.3195020746887849E-2</v>
      </c>
      <c r="I2962" s="31">
        <v>16.079999999999998</v>
      </c>
      <c r="J2962" s="91">
        <f t="shared" si="16"/>
        <v>0.98254577984867064</v>
      </c>
      <c r="K2962" s="72">
        <f t="shared" ca="1" si="171"/>
        <v>75.69773984367427</v>
      </c>
      <c r="L2962" s="31">
        <v>76.279999000000004</v>
      </c>
      <c r="M2962" s="21">
        <f t="shared" ca="1" si="181"/>
        <v>-7.6331825374792326E-3</v>
      </c>
      <c r="N2962" s="72"/>
      <c r="O2962" s="56"/>
      <c r="P2962" s="21"/>
      <c r="Q2962" s="92">
        <f t="shared" si="17"/>
        <v>1.0174542201513295</v>
      </c>
      <c r="R2962" s="5">
        <f t="shared" ca="1" si="109"/>
        <v>28.035443292594312</v>
      </c>
      <c r="S2962" s="31">
        <v>27.23</v>
      </c>
      <c r="T2962" s="89">
        <f t="shared" ca="1" si="182"/>
        <v>2.9579261571586919E-2</v>
      </c>
      <c r="U2962" s="5">
        <f t="shared" ca="1" si="122"/>
        <v>53.405497138911656</v>
      </c>
      <c r="V2962" s="90">
        <v>53.400002000000001</v>
      </c>
      <c r="W2962" s="36">
        <f t="shared" ca="1" si="194"/>
        <v>1.0290521921057826E-4</v>
      </c>
      <c r="X2962" s="91">
        <f t="shared" si="18"/>
        <v>0.96509155969734128</v>
      </c>
      <c r="Y2962" s="72">
        <f t="shared" ca="1" si="124"/>
        <v>652.58436990495727</v>
      </c>
      <c r="Z2962" s="90">
        <v>642.74998600000004</v>
      </c>
      <c r="AA2962" s="89">
        <f t="shared" ca="1" si="195"/>
        <v>1.5300480932188203E-2</v>
      </c>
      <c r="AB2962" s="72"/>
      <c r="AC2962" s="90"/>
      <c r="AD2962" s="36"/>
      <c r="AE2962">
        <f t="shared" si="197"/>
        <v>14</v>
      </c>
      <c r="AH2962" s="25">
        <f t="shared" ca="1" si="7"/>
        <v>1</v>
      </c>
      <c r="AI2962" s="15">
        <f t="shared" ca="1" si="8"/>
        <v>18.489255089855561</v>
      </c>
      <c r="AJ2962" s="15">
        <f t="shared" ca="1" si="9"/>
        <v>17.963292408053139</v>
      </c>
      <c r="AK2962" s="17">
        <f t="shared" ca="1" si="10"/>
        <v>3.1427783945830089E-2</v>
      </c>
      <c r="AL2962" s="17">
        <f t="shared" ca="1" si="11"/>
        <v>3.1604839779793142E-3</v>
      </c>
      <c r="AM2962" s="26">
        <f t="shared" ca="1" si="12"/>
        <v>1</v>
      </c>
      <c r="AN2962" s="26">
        <f t="shared" ca="1" si="13"/>
        <v>1</v>
      </c>
      <c r="AO2962" s="25">
        <f t="shared" si="186"/>
        <v>0</v>
      </c>
      <c r="AP2962" s="26">
        <f t="shared" si="187"/>
        <v>0</v>
      </c>
      <c r="AQ2962" s="25">
        <f t="shared" si="188"/>
        <v>1</v>
      </c>
      <c r="AR2962" s="26">
        <f t="shared" si="189"/>
        <v>0</v>
      </c>
      <c r="AY2962">
        <v>128.549995</v>
      </c>
      <c r="AZ2962">
        <v>144</v>
      </c>
      <c r="BA2962">
        <f t="shared" si="107"/>
        <v>1440</v>
      </c>
    </row>
    <row r="2963" spans="1:53" x14ac:dyDescent="0.2">
      <c r="A2963" s="96">
        <v>42368</v>
      </c>
      <c r="B2963" s="99">
        <v>18.350000000000001</v>
      </c>
      <c r="C2963" s="100">
        <v>18.774999999999999</v>
      </c>
      <c r="D2963" s="31">
        <f t="shared" si="14"/>
        <v>209.43394231206872</v>
      </c>
      <c r="E2963" s="31">
        <f t="shared" si="15"/>
        <v>141.11604398067448</v>
      </c>
      <c r="F2963" s="16">
        <f t="shared" si="0"/>
        <v>350.5499862927432</v>
      </c>
      <c r="G2963" s="16">
        <f t="shared" si="1"/>
        <v>18.521086352979349</v>
      </c>
      <c r="H2963" s="17">
        <f t="shared" si="2"/>
        <v>2.2636484687083791E-2</v>
      </c>
      <c r="I2963" s="31">
        <v>17.290001</v>
      </c>
      <c r="J2963" s="91">
        <f t="shared" si="16"/>
        <v>1.045412533453405</v>
      </c>
      <c r="K2963" s="72">
        <f t="shared" ca="1" si="171"/>
        <v>79.13213979637041</v>
      </c>
      <c r="L2963" s="31">
        <v>78.480002999999996</v>
      </c>
      <c r="M2963" s="21">
        <f t="shared" ca="1" si="181"/>
        <v>8.3095918889097616E-3</v>
      </c>
      <c r="N2963" s="72"/>
      <c r="O2963" s="56"/>
      <c r="P2963" s="21"/>
      <c r="Q2963" s="92">
        <f t="shared" si="17"/>
        <v>0.95458746654659499</v>
      </c>
      <c r="R2963" s="5">
        <f t="shared" ca="1" si="109"/>
        <v>26.761167904685507</v>
      </c>
      <c r="S2963" s="31">
        <v>26.41</v>
      </c>
      <c r="T2963" s="89">
        <f t="shared" ca="1" si="182"/>
        <v>1.3296777913120303E-2</v>
      </c>
      <c r="U2963" s="5">
        <f t="shared" ca="1" si="122"/>
        <v>50.978472883633422</v>
      </c>
      <c r="V2963" s="90">
        <v>51.709999000000003</v>
      </c>
      <c r="W2963" s="36">
        <f t="shared" ca="1" si="194"/>
        <v>-1.4146705289369293E-2</v>
      </c>
      <c r="X2963" s="91">
        <f t="shared" si="18"/>
        <v>1.09082506690681</v>
      </c>
      <c r="Y2963" s="72">
        <f t="shared" ca="1" si="124"/>
        <v>711.80853953267172</v>
      </c>
      <c r="Z2963" s="90">
        <v>679.49998500000004</v>
      </c>
      <c r="AA2963" s="89">
        <f t="shared" ca="1" si="195"/>
        <v>4.7547542672383834E-2</v>
      </c>
      <c r="AB2963" s="72"/>
      <c r="AC2963" s="90"/>
      <c r="AD2963" s="36"/>
      <c r="AE2963">
        <f t="shared" si="197"/>
        <v>13</v>
      </c>
      <c r="AH2963" s="25">
        <f t="shared" ca="1" si="7"/>
        <v>1</v>
      </c>
      <c r="AI2963" s="15">
        <f t="shared" ca="1" si="8"/>
        <v>18.549240222511372</v>
      </c>
      <c r="AJ2963" s="15">
        <f t="shared" ca="1" si="9"/>
        <v>18.003719209528974</v>
      </c>
      <c r="AK2963" s="17">
        <f t="shared" ca="1" si="10"/>
        <v>3.1309480810019809E-2</v>
      </c>
      <c r="AL2963" s="17">
        <f t="shared" ca="1" si="11"/>
        <v>1.0089304620775411E-3</v>
      </c>
      <c r="AM2963" s="26">
        <f t="shared" ca="1" si="12"/>
        <v>1</v>
      </c>
      <c r="AN2963" s="26">
        <f t="shared" ca="1" si="13"/>
        <v>1</v>
      </c>
      <c r="AO2963" s="25">
        <f t="shared" si="186"/>
        <v>0</v>
      </c>
      <c r="AP2963" s="26">
        <f t="shared" si="187"/>
        <v>0</v>
      </c>
      <c r="AQ2963" s="25">
        <f t="shared" si="188"/>
        <v>1</v>
      </c>
      <c r="AR2963" s="26">
        <f t="shared" si="189"/>
        <v>0</v>
      </c>
      <c r="AY2963">
        <v>135.9</v>
      </c>
      <c r="AZ2963">
        <v>151</v>
      </c>
      <c r="BA2963">
        <f t="shared" si="107"/>
        <v>1510</v>
      </c>
    </row>
    <row r="2964" spans="1:53" x14ac:dyDescent="0.2">
      <c r="A2964" s="96">
        <v>42369</v>
      </c>
      <c r="B2964" s="101">
        <v>18.524999999999999</v>
      </c>
      <c r="C2964" s="102">
        <v>18.875</v>
      </c>
      <c r="D2964" s="31">
        <f t="shared" si="14"/>
        <v>193.3236390572942</v>
      </c>
      <c r="E2964" s="31">
        <f t="shared" si="15"/>
        <v>156.86166660251803</v>
      </c>
      <c r="F2964" s="31">
        <f t="shared" si="0"/>
        <v>350.18530565981223</v>
      </c>
      <c r="G2964" s="31">
        <f t="shared" si="1"/>
        <v>18.68177866096476</v>
      </c>
      <c r="H2964" s="55">
        <f t="shared" si="2"/>
        <v>1.8543046357615944E-2</v>
      </c>
      <c r="I2964" s="31">
        <v>18.209999</v>
      </c>
      <c r="J2964" s="67">
        <f t="shared" si="16"/>
        <v>1.0076268457139455</v>
      </c>
      <c r="K2964" s="72">
        <f t="shared" ca="1" si="171"/>
        <v>79.732417754182578</v>
      </c>
      <c r="L2964" s="31">
        <v>80.400002000000001</v>
      </c>
      <c r="M2964" s="21">
        <f t="shared" ca="1" si="181"/>
        <v>-8.3032864329707738E-3</v>
      </c>
      <c r="N2964" s="72"/>
      <c r="O2964" s="56"/>
      <c r="P2964" s="21"/>
      <c r="Q2964" s="69">
        <f t="shared" si="17"/>
        <v>0.99237315428605444</v>
      </c>
      <c r="R2964" s="5">
        <f t="shared" ca="1" si="109"/>
        <v>26.555958273568134</v>
      </c>
      <c r="S2964" s="31">
        <v>25.799999</v>
      </c>
      <c r="T2964" s="89">
        <f t="shared" ca="1" si="182"/>
        <v>2.9300748173212494E-2</v>
      </c>
      <c r="U2964" s="5">
        <f t="shared" ca="1" si="122"/>
        <v>50.587935977013686</v>
      </c>
      <c r="V2964" s="90">
        <v>50.450001</v>
      </c>
      <c r="W2964" s="36">
        <f t="shared" ca="1" si="194"/>
        <v>2.7340926517263201E-3</v>
      </c>
      <c r="X2964" s="67">
        <f t="shared" si="18"/>
        <v>1.0152536914278911</v>
      </c>
      <c r="Y2964" s="72">
        <f t="shared" ca="1" si="124"/>
        <v>722.61868642277091</v>
      </c>
      <c r="Z2964" s="90">
        <v>708.74998400000004</v>
      </c>
      <c r="AA2964" s="89">
        <f t="shared" ca="1" si="195"/>
        <v>1.9567834547945282E-2</v>
      </c>
      <c r="AB2964" s="72"/>
      <c r="AC2964" s="90"/>
      <c r="AD2964" s="36"/>
      <c r="AE2964" s="1">
        <f t="shared" si="197"/>
        <v>12</v>
      </c>
      <c r="AH2964" s="25">
        <f t="shared" ca="1" si="7"/>
        <v>1</v>
      </c>
      <c r="AI2964" s="15">
        <f t="shared" ca="1" si="8"/>
        <v>18.65146406851537</v>
      </c>
      <c r="AJ2964" s="15">
        <f t="shared" ca="1" si="9"/>
        <v>18.065037685540918</v>
      </c>
      <c r="AK2964" s="17">
        <f t="shared" ca="1" si="10"/>
        <v>2.853620865356471E-2</v>
      </c>
      <c r="AL2964" s="17">
        <f t="shared" ca="1" si="11"/>
        <v>2.9201819912839933E-4</v>
      </c>
      <c r="AM2964" s="26">
        <f t="shared" ca="1" si="12"/>
        <v>1</v>
      </c>
      <c r="AN2964" s="26">
        <f t="shared" ca="1" si="13"/>
        <v>1</v>
      </c>
      <c r="AO2964" s="25">
        <f t="shared" si="186"/>
        <v>0</v>
      </c>
      <c r="AP2964" s="26">
        <f t="shared" si="187"/>
        <v>0</v>
      </c>
      <c r="AQ2964" s="25">
        <f t="shared" si="188"/>
        <v>1</v>
      </c>
      <c r="AR2964" s="26">
        <f t="shared" si="189"/>
        <v>0</v>
      </c>
      <c r="AY2964">
        <v>141.75</v>
      </c>
      <c r="AZ2964">
        <v>156.5</v>
      </c>
      <c r="BA2964">
        <f t="shared" si="107"/>
        <v>1565</v>
      </c>
    </row>
    <row r="2965" spans="1:53" x14ac:dyDescent="0.2">
      <c r="A2965" s="96">
        <v>42373</v>
      </c>
      <c r="B2965" s="99">
        <v>19.824999999999999</v>
      </c>
      <c r="C2965" s="100">
        <v>19.524999999999999</v>
      </c>
      <c r="D2965" s="31">
        <f t="shared" si="14"/>
        <v>177.21333580251968</v>
      </c>
      <c r="E2965" s="31">
        <f t="shared" si="15"/>
        <v>172.673235757204</v>
      </c>
      <c r="F2965" s="16">
        <f t="shared" si="0"/>
        <v>349.88657155972368</v>
      </c>
      <c r="G2965" s="16">
        <f t="shared" si="1"/>
        <v>19.676946387950135</v>
      </c>
      <c r="H2965" s="17">
        <f t="shared" si="2"/>
        <v>-1.5364916773367598E-2</v>
      </c>
      <c r="I2965" s="31">
        <v>20.700001</v>
      </c>
      <c r="J2965" s="91">
        <f t="shared" si="16"/>
        <v>1.052370914279565</v>
      </c>
      <c r="K2965" s="72">
        <f t="shared" ca="1" si="171"/>
        <v>83.904656605507824</v>
      </c>
      <c r="L2965" s="31">
        <v>85.360000999999997</v>
      </c>
      <c r="M2965" s="21">
        <f t="shared" ca="1" si="181"/>
        <v>-1.7049488957857118E-2</v>
      </c>
      <c r="N2965" s="72"/>
      <c r="O2965" s="56"/>
      <c r="P2965" s="21"/>
      <c r="Q2965" s="92">
        <f t="shared" si="17"/>
        <v>0.94762908572043503</v>
      </c>
      <c r="R2965" s="5">
        <f t="shared" ca="1" si="109"/>
        <v>25.164150110141126</v>
      </c>
      <c r="S2965" s="31">
        <v>24.15</v>
      </c>
      <c r="T2965" s="89">
        <f t="shared" ca="1" si="182"/>
        <v>4.1993793380584982E-2</v>
      </c>
      <c r="U2965" s="5">
        <f t="shared" ca="1" si="122"/>
        <v>47.936958319653741</v>
      </c>
      <c r="V2965" s="98">
        <v>47.259998000000003</v>
      </c>
      <c r="W2965" s="36">
        <f t="shared" ca="1" si="194"/>
        <v>1.4324171567966157E-2</v>
      </c>
      <c r="X2965" s="91">
        <f t="shared" si="18"/>
        <v>1.1047418285591299</v>
      </c>
      <c r="Y2965" s="72">
        <f t="shared" ca="1" si="124"/>
        <v>798.2545499014758</v>
      </c>
      <c r="Z2965" s="90">
        <v>798.99998200000005</v>
      </c>
      <c r="AA2965" s="89">
        <f t="shared" ca="1" si="195"/>
        <v>-9.3295633957129109E-4</v>
      </c>
      <c r="AB2965" s="72"/>
      <c r="AC2965" s="90"/>
      <c r="AD2965" s="36"/>
      <c r="AE2965">
        <f t="shared" si="197"/>
        <v>11</v>
      </c>
      <c r="AH2965" s="25">
        <f t="shared" ca="1" si="7"/>
        <v>1</v>
      </c>
      <c r="AI2965" s="15">
        <f t="shared" ca="1" si="8"/>
        <v>18.772051137399359</v>
      </c>
      <c r="AJ2965" s="15">
        <f t="shared" ca="1" si="9"/>
        <v>18.143088678070502</v>
      </c>
      <c r="AK2965" s="17">
        <f t="shared" ca="1" si="10"/>
        <v>1.9694545763790799E-2</v>
      </c>
      <c r="AL2965" s="17">
        <f t="shared" ca="1" si="11"/>
        <v>-8.3254665505463205E-4</v>
      </c>
      <c r="AM2965" s="26">
        <f t="shared" ca="1" si="12"/>
        <v>1</v>
      </c>
      <c r="AN2965" s="26">
        <f t="shared" ca="1" si="13"/>
        <v>1</v>
      </c>
      <c r="AO2965" s="25">
        <f t="shared" si="186"/>
        <v>0</v>
      </c>
      <c r="AP2965" s="26">
        <f t="shared" si="187"/>
        <v>0</v>
      </c>
      <c r="AQ2965" s="25">
        <f t="shared" si="188"/>
        <v>1</v>
      </c>
      <c r="AR2965" s="26">
        <f t="shared" si="189"/>
        <v>0</v>
      </c>
      <c r="AY2965">
        <v>159.799995</v>
      </c>
      <c r="AZ2965">
        <v>176.25</v>
      </c>
      <c r="BA2965">
        <f t="shared" si="107"/>
        <v>1762.5</v>
      </c>
    </row>
    <row r="2966" spans="1:53" x14ac:dyDescent="0.2">
      <c r="A2966" s="96">
        <v>42374</v>
      </c>
      <c r="B2966" s="99">
        <v>19.425000000000001</v>
      </c>
      <c r="C2966" s="100">
        <v>19.274999999999999</v>
      </c>
      <c r="D2966" s="31">
        <f t="shared" si="14"/>
        <v>161.10303254774516</v>
      </c>
      <c r="E2966" s="31">
        <f t="shared" si="15"/>
        <v>189.03107248068184</v>
      </c>
      <c r="F2966" s="16">
        <f t="shared" si="0"/>
        <v>350.13410502842703</v>
      </c>
      <c r="G2966" s="16">
        <f t="shared" si="1"/>
        <v>19.344017712171166</v>
      </c>
      <c r="H2966" s="17">
        <f t="shared" si="2"/>
        <v>-7.7821011673153695E-3</v>
      </c>
      <c r="I2966" s="31">
        <v>19.34</v>
      </c>
      <c r="J2966" s="91">
        <f t="shared" si="16"/>
        <v>0.98377576476436424</v>
      </c>
      <c r="K2966" s="72">
        <f t="shared" ca="1" si="171"/>
        <v>82.540002591671183</v>
      </c>
      <c r="L2966" s="31">
        <v>82.68</v>
      </c>
      <c r="M2966" s="21">
        <f t="shared" ca="1" si="181"/>
        <v>-1.6932439323757162E-3</v>
      </c>
      <c r="N2966" s="72"/>
      <c r="O2966" s="56"/>
      <c r="P2966" s="21"/>
      <c r="Q2966" s="92">
        <f t="shared" si="17"/>
        <v>1.0162242352356357</v>
      </c>
      <c r="R2966" s="5">
        <f t="shared" ca="1" si="109"/>
        <v>25.571353887682111</v>
      </c>
      <c r="S2966" s="31">
        <v>24.950001</v>
      </c>
      <c r="T2966" s="89">
        <f t="shared" ca="1" si="182"/>
        <v>2.4903922355839218E-2</v>
      </c>
      <c r="U2966" s="5">
        <f t="shared" ca="1" si="122"/>
        <v>48.713031039089536</v>
      </c>
      <c r="V2966" s="98">
        <v>48.860000999999997</v>
      </c>
      <c r="W2966" s="36">
        <f t="shared" ca="1" si="194"/>
        <v>-3.007981127762582E-3</v>
      </c>
      <c r="X2966" s="91">
        <f t="shared" si="18"/>
        <v>0.96755152952872847</v>
      </c>
      <c r="Y2966" s="72">
        <f t="shared" ca="1" si="124"/>
        <v>772.30157978084208</v>
      </c>
      <c r="Z2966" s="90">
        <v>753.24998300000004</v>
      </c>
      <c r="AA2966" s="89">
        <f t="shared" ca="1" si="195"/>
        <v>2.5292528656906763E-2</v>
      </c>
      <c r="AB2966" s="72"/>
      <c r="AC2966" s="90"/>
      <c r="AD2966" s="36"/>
      <c r="AE2966">
        <f t="shared" si="197"/>
        <v>10</v>
      </c>
      <c r="AH2966" s="25">
        <f t="shared" ca="1" si="7"/>
        <v>1</v>
      </c>
      <c r="AI2966" s="15">
        <f t="shared" ca="1" si="8"/>
        <v>18.815674537037573</v>
      </c>
      <c r="AJ2966" s="15">
        <f t="shared" ca="1" si="9"/>
        <v>18.198609563232271</v>
      </c>
      <c r="AK2966" s="17">
        <f t="shared" ca="1" si="10"/>
        <v>1.3085443909211699E-2</v>
      </c>
      <c r="AL2966" s="17">
        <f t="shared" ca="1" si="11"/>
        <v>-6.653332067700149E-4</v>
      </c>
      <c r="AM2966" s="26">
        <f t="shared" ca="1" si="12"/>
        <v>1</v>
      </c>
      <c r="AN2966" s="26">
        <f t="shared" ca="1" si="13"/>
        <v>1</v>
      </c>
      <c r="AO2966" s="25">
        <f t="shared" si="186"/>
        <v>0</v>
      </c>
      <c r="AP2966" s="26">
        <f t="shared" si="187"/>
        <v>0</v>
      </c>
      <c r="AQ2966" s="25">
        <f t="shared" si="188"/>
        <v>1</v>
      </c>
      <c r="AR2966" s="26">
        <f t="shared" si="189"/>
        <v>0</v>
      </c>
      <c r="AY2966">
        <v>150.64999500000002</v>
      </c>
      <c r="AZ2966">
        <v>165.25</v>
      </c>
      <c r="BA2966">
        <f t="shared" si="107"/>
        <v>1652.5</v>
      </c>
    </row>
    <row r="2967" spans="1:53" x14ac:dyDescent="0.2">
      <c r="A2967" s="96">
        <v>42375</v>
      </c>
      <c r="B2967" s="99">
        <v>20.324999999999999</v>
      </c>
      <c r="C2967" s="100">
        <v>19.824999999999999</v>
      </c>
      <c r="D2967" s="31">
        <f t="shared" si="14"/>
        <v>144.99272929297064</v>
      </c>
      <c r="E2967" s="31">
        <f t="shared" si="15"/>
        <v>205.26674774522115</v>
      </c>
      <c r="F2967" s="16">
        <f t="shared" si="0"/>
        <v>350.25947703819179</v>
      </c>
      <c r="G2967" s="16">
        <f t="shared" si="1"/>
        <v>20.031979023835465</v>
      </c>
      <c r="H2967" s="17">
        <f t="shared" si="2"/>
        <v>-2.5220680958385921E-2</v>
      </c>
      <c r="I2967" s="31">
        <v>20.59</v>
      </c>
      <c r="J2967" s="91">
        <f t="shared" si="16"/>
        <v>1.0359353544647645</v>
      </c>
      <c r="K2967" s="72">
        <f t="shared" ca="1" si="171"/>
        <v>85.50262092968444</v>
      </c>
      <c r="L2967" s="31">
        <v>85.160004000000001</v>
      </c>
      <c r="M2967" s="21">
        <f t="shared" ca="1" si="181"/>
        <v>4.0232141098119163E-3</v>
      </c>
      <c r="N2967" s="72"/>
      <c r="O2967" s="56"/>
      <c r="P2967" s="21"/>
      <c r="Q2967" s="92">
        <f t="shared" si="17"/>
        <v>0.96406464553523541</v>
      </c>
      <c r="R2967" s="5">
        <f t="shared" ca="1" si="109"/>
        <v>24.651411233431162</v>
      </c>
      <c r="S2967" s="31">
        <v>24.209999</v>
      </c>
      <c r="T2967" s="89">
        <f t="shared" ca="1" si="182"/>
        <v>1.8232641539190568E-2</v>
      </c>
      <c r="U2967" s="5">
        <f t="shared" ca="1" si="122"/>
        <v>46.960903219732472</v>
      </c>
      <c r="V2967" s="98">
        <v>47.389999000000003</v>
      </c>
      <c r="W2967" s="36">
        <f t="shared" ca="1" si="194"/>
        <v>-9.0545640287422405E-3</v>
      </c>
      <c r="X2967" s="91">
        <f t="shared" si="18"/>
        <v>1.0718707089295292</v>
      </c>
      <c r="Y2967" s="72">
        <f t="shared" ca="1" si="124"/>
        <v>827.7529612283181</v>
      </c>
      <c r="Z2967" s="90">
        <v>798.24998200000005</v>
      </c>
      <c r="AA2967" s="89">
        <f t="shared" ca="1" si="195"/>
        <v>3.6959573934970728E-2</v>
      </c>
      <c r="AB2967" s="72"/>
      <c r="AC2967" s="90"/>
      <c r="AD2967" s="36"/>
      <c r="AE2967">
        <f t="shared" si="197"/>
        <v>9</v>
      </c>
      <c r="AH2967" s="25">
        <f t="shared" ca="1" si="7"/>
        <v>1</v>
      </c>
      <c r="AI2967" s="15">
        <f t="shared" ca="1" si="8"/>
        <v>18.967190629493263</v>
      </c>
      <c r="AJ2967" s="15">
        <f t="shared" ca="1" si="9"/>
        <v>18.285811577030909</v>
      </c>
      <c r="AK2967" s="17">
        <f t="shared" ca="1" si="10"/>
        <v>4.3344754820864488E-3</v>
      </c>
      <c r="AL2967" s="17">
        <f t="shared" ca="1" si="11"/>
        <v>2.6757060463297247E-3</v>
      </c>
      <c r="AM2967" s="26">
        <f t="shared" ca="1" si="12"/>
        <v>1</v>
      </c>
      <c r="AN2967" s="26">
        <f t="shared" ca="1" si="13"/>
        <v>1</v>
      </c>
      <c r="AO2967" s="25">
        <f t="shared" si="186"/>
        <v>0</v>
      </c>
      <c r="AP2967" s="26">
        <f t="shared" si="187"/>
        <v>0</v>
      </c>
      <c r="AQ2967" s="25">
        <f t="shared" si="188"/>
        <v>1</v>
      </c>
      <c r="AR2967" s="26">
        <f t="shared" si="189"/>
        <v>0</v>
      </c>
      <c r="AY2967">
        <v>159.65</v>
      </c>
      <c r="AZ2967">
        <v>175</v>
      </c>
      <c r="BA2967">
        <f t="shared" si="107"/>
        <v>1750</v>
      </c>
    </row>
    <row r="2968" spans="1:53" x14ac:dyDescent="0.2">
      <c r="A2968" s="96">
        <v>42376</v>
      </c>
      <c r="B2968" s="99">
        <v>23.524999999999999</v>
      </c>
      <c r="C2968" s="100">
        <v>21.774999999999999</v>
      </c>
      <c r="D2968" s="31">
        <f t="shared" si="14"/>
        <v>128.88242603819612</v>
      </c>
      <c r="E2968" s="31">
        <f t="shared" si="15"/>
        <v>221.78336381852719</v>
      </c>
      <c r="F2968" s="16">
        <f t="shared" si="0"/>
        <v>350.66578985672334</v>
      </c>
      <c r="G2968" s="16">
        <f t="shared" si="1"/>
        <v>22.418188620307092</v>
      </c>
      <c r="H2968" s="17">
        <f t="shared" si="2"/>
        <v>-8.0367393800229614E-2</v>
      </c>
      <c r="I2968" s="31">
        <v>24.99</v>
      </c>
      <c r="J2968" s="91">
        <f t="shared" si="16"/>
        <v>1.1204182297348193</v>
      </c>
      <c r="K2968" s="72">
        <f t="shared" ca="1" si="171"/>
        <v>95.794789658880831</v>
      </c>
      <c r="L2968" s="31">
        <v>94.400002000000001</v>
      </c>
      <c r="M2968" s="21">
        <f t="shared" ca="1" si="181"/>
        <v>1.4775292683583099E-2</v>
      </c>
      <c r="N2968" s="72"/>
      <c r="O2968" s="56"/>
      <c r="P2968" s="21"/>
      <c r="Q2968" s="92">
        <f t="shared" si="17"/>
        <v>0.8795817702651807</v>
      </c>
      <c r="R2968" s="5">
        <f t="shared" ca="1" si="109"/>
        <v>21.682028649809673</v>
      </c>
      <c r="S2968" s="31">
        <v>21.639999</v>
      </c>
      <c r="T2968" s="89">
        <f t="shared" ca="1" si="182"/>
        <v>1.9422205060949376E-3</v>
      </c>
      <c r="U2968" s="5">
        <f t="shared" ca="1" si="122"/>
        <v>41.304540260016644</v>
      </c>
      <c r="V2968" s="98">
        <v>42.34</v>
      </c>
      <c r="W2968" s="36">
        <f t="shared" ca="1" si="194"/>
        <v>-2.4455827585813873E-2</v>
      </c>
      <c r="X2968" s="91">
        <f t="shared" si="18"/>
        <v>1.2408364594696386</v>
      </c>
      <c r="Y2968" s="72">
        <f t="shared" ca="1" si="124"/>
        <v>1027.0384566618368</v>
      </c>
      <c r="Z2968" s="90">
        <v>970.99997800000006</v>
      </c>
      <c r="AA2968" s="89">
        <f t="shared" ca="1" si="195"/>
        <v>5.7712131752320935E-2</v>
      </c>
      <c r="AB2968" s="72"/>
      <c r="AC2968" s="90"/>
      <c r="AD2968" s="36"/>
      <c r="AE2968">
        <f t="shared" si="197"/>
        <v>8</v>
      </c>
      <c r="AH2968" s="25" t="str">
        <f t="shared" ca="1" si="7"/>
        <v>-</v>
      </c>
      <c r="AI2968" s="15">
        <f t="shared" ca="1" si="8"/>
        <v>19.218248529216972</v>
      </c>
      <c r="AJ2968" s="15">
        <f t="shared" ca="1" si="9"/>
        <v>18.438771766307678</v>
      </c>
      <c r="AK2968" s="17">
        <f t="shared" ca="1" si="10"/>
        <v>-1.4592593609099794E-2</v>
      </c>
      <c r="AL2968" s="17">
        <f t="shared" ca="1" si="11"/>
        <v>3.7726949742070484E-3</v>
      </c>
      <c r="AM2968" s="26">
        <f t="shared" ca="1" si="12"/>
        <v>1</v>
      </c>
      <c r="AN2968" s="26">
        <f t="shared" ca="1" si="13"/>
        <v>0</v>
      </c>
      <c r="AO2968" s="25">
        <f t="shared" si="186"/>
        <v>0</v>
      </c>
      <c r="AP2968" s="26">
        <f t="shared" si="187"/>
        <v>0</v>
      </c>
      <c r="AQ2968" s="25">
        <f t="shared" si="188"/>
        <v>1</v>
      </c>
      <c r="AR2968" s="26">
        <f t="shared" si="189"/>
        <v>0</v>
      </c>
      <c r="AY2968">
        <v>194.2</v>
      </c>
      <c r="AZ2968">
        <v>213.24999999999997</v>
      </c>
      <c r="BA2968">
        <f t="shared" si="107"/>
        <v>2132.4999999999995</v>
      </c>
    </row>
    <row r="2969" spans="1:53" x14ac:dyDescent="0.2">
      <c r="A2969" s="96">
        <v>42377</v>
      </c>
      <c r="B2969" s="99">
        <v>25.274999999999999</v>
      </c>
      <c r="C2969" s="100">
        <v>23.074999999999999</v>
      </c>
      <c r="D2969" s="31">
        <f t="shared" si="14"/>
        <v>112.77212278342159</v>
      </c>
      <c r="E2969" s="31">
        <f t="shared" si="15"/>
        <v>239.1884101592193</v>
      </c>
      <c r="F2969" s="16">
        <f t="shared" si="0"/>
        <v>351.9605329426409</v>
      </c>
      <c r="G2969" s="16">
        <f t="shared" si="1"/>
        <v>23.77990480295971</v>
      </c>
      <c r="H2969" s="17">
        <f t="shared" si="2"/>
        <v>-9.5341278439869948E-2</v>
      </c>
      <c r="I2969" s="31">
        <v>27.01</v>
      </c>
      <c r="J2969" s="91">
        <f t="shared" si="16"/>
        <v>1.0646580943356412</v>
      </c>
      <c r="K2969" s="72">
        <f t="shared" ca="1" si="171"/>
        <v>101.98454033064414</v>
      </c>
      <c r="L2969" s="31">
        <v>99.32</v>
      </c>
      <c r="M2969" s="21">
        <f t="shared" ca="1" si="181"/>
        <v>2.6827832567903182E-2</v>
      </c>
      <c r="N2969" s="72"/>
      <c r="O2969" s="56"/>
      <c r="P2969" s="21"/>
      <c r="Q2969" s="92">
        <f t="shared" si="17"/>
        <v>0.93534190566435882</v>
      </c>
      <c r="R2969" s="5">
        <f t="shared" ca="1" si="109"/>
        <v>20.279265153272394</v>
      </c>
      <c r="S2969" s="31">
        <v>20.450001</v>
      </c>
      <c r="T2969" s="89">
        <f t="shared" ca="1" si="182"/>
        <v>-8.3489407520129649E-3</v>
      </c>
      <c r="U2969" s="5">
        <f t="shared" ca="1" si="122"/>
        <v>38.632544752202648</v>
      </c>
      <c r="V2969" s="98">
        <v>39.869999</v>
      </c>
      <c r="W2969" s="36">
        <f t="shared" ca="1" si="194"/>
        <v>-3.1037227961740157E-2</v>
      </c>
      <c r="X2969" s="91">
        <f t="shared" si="18"/>
        <v>1.1293161886712824</v>
      </c>
      <c r="Y2969" s="72">
        <f t="shared" ca="1" si="124"/>
        <v>1159.7748220613257</v>
      </c>
      <c r="Z2969" s="90">
        <v>1070.4999760000001</v>
      </c>
      <c r="AA2969" s="89">
        <f t="shared" ca="1" si="195"/>
        <v>8.3395467597213335E-2</v>
      </c>
      <c r="AB2969" s="72"/>
      <c r="AC2969" s="90"/>
      <c r="AD2969" s="36"/>
      <c r="AE2969">
        <f t="shared" si="197"/>
        <v>7</v>
      </c>
      <c r="AH2969" s="25" t="str">
        <f t="shared" ca="1" si="7"/>
        <v>-</v>
      </c>
      <c r="AI2969" s="15">
        <f t="shared" ca="1" si="8"/>
        <v>19.486541047248387</v>
      </c>
      <c r="AJ2969" s="15">
        <f t="shared" ca="1" si="9"/>
        <v>18.596499416864273</v>
      </c>
      <c r="AK2969" s="17">
        <f t="shared" ca="1" si="10"/>
        <v>-3.4255554130258749E-2</v>
      </c>
      <c r="AL2969" s="17">
        <f t="shared" ca="1" si="11"/>
        <v>3.6085670584701454E-3</v>
      </c>
      <c r="AM2969" s="26">
        <f t="shared" ca="1" si="12"/>
        <v>1</v>
      </c>
      <c r="AN2969" s="26">
        <f t="shared" ca="1" si="13"/>
        <v>0</v>
      </c>
      <c r="AO2969" s="25">
        <f t="shared" si="186"/>
        <v>0</v>
      </c>
      <c r="AP2969" s="26">
        <f t="shared" si="187"/>
        <v>0</v>
      </c>
      <c r="AQ2969" s="25">
        <f t="shared" si="188"/>
        <v>1</v>
      </c>
      <c r="AR2969" s="26">
        <f t="shared" si="189"/>
        <v>0</v>
      </c>
      <c r="AY2969">
        <v>214.1</v>
      </c>
      <c r="AZ2969">
        <v>235</v>
      </c>
      <c r="BA2969">
        <f t="shared" si="107"/>
        <v>2350</v>
      </c>
    </row>
    <row r="2970" spans="1:53" x14ac:dyDescent="0.2">
      <c r="A2970" s="96">
        <v>42380</v>
      </c>
      <c r="B2970" s="99">
        <v>23.475000000000001</v>
      </c>
      <c r="C2970" s="100">
        <v>21.975000000000001</v>
      </c>
      <c r="D2970" s="31">
        <f t="shared" si="14"/>
        <v>96.661819528647072</v>
      </c>
      <c r="E2970" s="31">
        <f t="shared" si="15"/>
        <v>256.83469032235803</v>
      </c>
      <c r="F2970" s="16">
        <f t="shared" si="0"/>
        <v>353.4965098510051</v>
      </c>
      <c r="G2970" s="16">
        <f t="shared" si="1"/>
        <v>22.385167357392252</v>
      </c>
      <c r="H2970" s="17">
        <f t="shared" si="2"/>
        <v>-6.8259385665528916E-2</v>
      </c>
      <c r="I2970" s="31">
        <v>24.299999</v>
      </c>
      <c r="J2970" s="91">
        <f t="shared" si="16"/>
        <v>0.94545616388001008</v>
      </c>
      <c r="K2970" s="72">
        <f t="shared" ca="1" si="171"/>
        <v>96.417981347921227</v>
      </c>
      <c r="L2970" s="31">
        <v>96.080001999999993</v>
      </c>
      <c r="M2970" s="21">
        <f t="shared" ca="1" si="181"/>
        <v>3.5176867286205288E-3</v>
      </c>
      <c r="N2970" s="72"/>
      <c r="O2970" s="56"/>
      <c r="P2970" s="21"/>
      <c r="Q2970" s="92">
        <f t="shared" si="17"/>
        <v>1.0545438361199899</v>
      </c>
      <c r="R2970" s="5">
        <f t="shared" ca="1" si="109"/>
        <v>21.384483181868891</v>
      </c>
      <c r="S2970" s="31">
        <v>21</v>
      </c>
      <c r="T2970" s="89">
        <f t="shared" ca="1" si="182"/>
        <v>1.8308722946137664E-2</v>
      </c>
      <c r="U2970" s="5">
        <f t="shared" ca="1" si="122"/>
        <v>40.738317200372975</v>
      </c>
      <c r="V2970" s="98">
        <v>41.040000999999997</v>
      </c>
      <c r="W2970" s="36">
        <f t="shared" ca="1" si="194"/>
        <v>-7.3509695973696786E-3</v>
      </c>
      <c r="X2970" s="91">
        <f t="shared" si="18"/>
        <v>0.89091232776002016</v>
      </c>
      <c r="Y2970" s="72">
        <f t="shared" ca="1" si="124"/>
        <v>1033.1896844776998</v>
      </c>
      <c r="Z2970" s="90">
        <v>997.49997800000006</v>
      </c>
      <c r="AA2970" s="89">
        <f t="shared" ca="1" si="195"/>
        <v>3.5779155152722918E-2</v>
      </c>
      <c r="AB2970" s="72"/>
      <c r="AC2970" s="90"/>
      <c r="AD2970" s="36"/>
      <c r="AE2970">
        <f t="shared" si="197"/>
        <v>6</v>
      </c>
      <c r="AH2970" s="25" t="str">
        <f t="shared" ca="1" si="7"/>
        <v>-</v>
      </c>
      <c r="AI2970" s="15">
        <f t="shared" ca="1" si="8"/>
        <v>19.647196674450232</v>
      </c>
      <c r="AJ2970" s="15">
        <f t="shared" ca="1" si="9"/>
        <v>18.734947190096811</v>
      </c>
      <c r="AK2970" s="17">
        <f t="shared" ca="1" si="10"/>
        <v>-4.872262613411623E-2</v>
      </c>
      <c r="AL2970" s="17">
        <f t="shared" ca="1" si="11"/>
        <v>-2.4983406634299654E-3</v>
      </c>
      <c r="AM2970" s="26">
        <f t="shared" ca="1" si="12"/>
        <v>1</v>
      </c>
      <c r="AN2970" s="26">
        <f t="shared" ca="1" si="13"/>
        <v>0</v>
      </c>
      <c r="AO2970" s="25">
        <f t="shared" si="186"/>
        <v>0</v>
      </c>
      <c r="AP2970" s="26">
        <f t="shared" si="187"/>
        <v>0</v>
      </c>
      <c r="AQ2970" s="25">
        <f t="shared" si="188"/>
        <v>1</v>
      </c>
      <c r="AR2970" s="26">
        <f t="shared" si="189"/>
        <v>0</v>
      </c>
      <c r="AY2970">
        <v>199.50001</v>
      </c>
      <c r="AZ2970">
        <v>219.49999999999997</v>
      </c>
      <c r="BA2970">
        <f t="shared" si="107"/>
        <v>2194.9999999999995</v>
      </c>
    </row>
    <row r="2971" spans="1:53" x14ac:dyDescent="0.2">
      <c r="A2971" s="96">
        <v>42381</v>
      </c>
      <c r="B2971" s="99">
        <v>22.074999999999999</v>
      </c>
      <c r="C2971" s="100">
        <v>21.074999999999999</v>
      </c>
      <c r="D2971" s="31">
        <f t="shared" si="14"/>
        <v>80.551516273872565</v>
      </c>
      <c r="E2971" s="31">
        <f t="shared" si="15"/>
        <v>274.04467298018881</v>
      </c>
      <c r="F2971" s="16">
        <f t="shared" si="0"/>
        <v>354.59618925406136</v>
      </c>
      <c r="G2971" s="16">
        <f t="shared" si="1"/>
        <v>21.302164077660628</v>
      </c>
      <c r="H2971" s="17">
        <f t="shared" si="2"/>
        <v>-4.7449584816132928E-2</v>
      </c>
      <c r="I2971" s="31">
        <v>22.469999000000001</v>
      </c>
      <c r="J2971" s="91">
        <f t="shared" si="16"/>
        <v>0.95457996190047634</v>
      </c>
      <c r="K2971" s="72">
        <f t="shared" ca="1" si="171"/>
        <v>92.034920729347562</v>
      </c>
      <c r="L2971" s="31">
        <v>91.639999000000003</v>
      </c>
      <c r="M2971" s="21">
        <f t="shared" ca="1" si="181"/>
        <v>4.309490764481113E-3</v>
      </c>
      <c r="N2971" s="72"/>
      <c r="O2971" s="56"/>
      <c r="P2971" s="21"/>
      <c r="Q2971" s="92">
        <f t="shared" si="17"/>
        <v>1.0454200380995238</v>
      </c>
      <c r="R2971" s="5">
        <f t="shared" ca="1" si="109"/>
        <v>22.354835910868051</v>
      </c>
      <c r="S2971" s="31">
        <v>21.98</v>
      </c>
      <c r="T2971" s="89">
        <f t="shared" ca="1" si="182"/>
        <v>1.7053499129574629E-2</v>
      </c>
      <c r="U2971" s="5">
        <f t="shared" ca="1" si="122"/>
        <v>42.587195078729998</v>
      </c>
      <c r="V2971" s="98">
        <v>43.009998000000003</v>
      </c>
      <c r="W2971" s="36">
        <f t="shared" ca="1" si="194"/>
        <v>-9.8303404075955787E-3</v>
      </c>
      <c r="X2971" s="91">
        <f t="shared" si="18"/>
        <v>0.90915992380095256</v>
      </c>
      <c r="Y2971" s="72">
        <f t="shared" ca="1" si="124"/>
        <v>939.27283425794258</v>
      </c>
      <c r="Z2971" s="90">
        <v>904.24998000000005</v>
      </c>
      <c r="AA2971" s="89">
        <f t="shared" ca="1" si="195"/>
        <v>3.873138516181391E-2</v>
      </c>
      <c r="AB2971" s="72"/>
      <c r="AC2971" s="90"/>
      <c r="AD2971" s="36"/>
      <c r="AE2971">
        <f t="shared" si="197"/>
        <v>5</v>
      </c>
      <c r="AH2971" s="25" t="str">
        <f t="shared" ca="1" si="7"/>
        <v>-</v>
      </c>
      <c r="AI2971" s="15">
        <f t="shared" ca="1" si="8"/>
        <v>19.748798353006059</v>
      </c>
      <c r="AJ2971" s="15">
        <f t="shared" ca="1" si="9"/>
        <v>18.834506114989701</v>
      </c>
      <c r="AK2971" s="17">
        <f t="shared" ca="1" si="10"/>
        <v>-5.4070070807910452E-2</v>
      </c>
      <c r="AL2971" s="17">
        <f t="shared" ca="1" si="11"/>
        <v>-6.4217941205685428E-3</v>
      </c>
      <c r="AM2971" s="26">
        <f t="shared" ca="1" si="12"/>
        <v>1</v>
      </c>
      <c r="AN2971" s="26">
        <f t="shared" ca="1" si="13"/>
        <v>0</v>
      </c>
      <c r="AO2971" s="25">
        <f t="shared" si="186"/>
        <v>0</v>
      </c>
      <c r="AP2971" s="26">
        <f t="shared" si="187"/>
        <v>1</v>
      </c>
      <c r="AQ2971" s="25">
        <f t="shared" si="188"/>
        <v>1</v>
      </c>
      <c r="AR2971" s="26">
        <f t="shared" si="189"/>
        <v>0</v>
      </c>
      <c r="AY2971">
        <v>180.84998999999999</v>
      </c>
      <c r="AZ2971">
        <v>198.75</v>
      </c>
      <c r="BA2971">
        <f t="shared" si="107"/>
        <v>1987.5</v>
      </c>
    </row>
    <row r="2972" spans="1:53" x14ac:dyDescent="0.2">
      <c r="A2972" s="96">
        <v>42382</v>
      </c>
      <c r="B2972" s="101">
        <v>24.725000000000001</v>
      </c>
      <c r="C2972" s="102">
        <v>23.125</v>
      </c>
      <c r="D2972" s="31">
        <f t="shared" si="14"/>
        <v>64.441213019098058</v>
      </c>
      <c r="E2972" s="31">
        <f t="shared" si="15"/>
        <v>290.91940343566438</v>
      </c>
      <c r="F2972" s="31">
        <f t="shared" si="0"/>
        <v>355.36061645476241</v>
      </c>
      <c r="G2972" s="31">
        <f t="shared" si="1"/>
        <v>23.415144535033704</v>
      </c>
      <c r="H2972" s="55">
        <f t="shared" si="2"/>
        <v>-6.9189189189189149E-2</v>
      </c>
      <c r="I2972" s="31">
        <v>25.219999000000001</v>
      </c>
      <c r="J2972" s="67">
        <f t="shared" si="16"/>
        <v>1.1015604834452315</v>
      </c>
      <c r="K2972" s="72">
        <f t="shared" ca="1" si="171"/>
        <v>101.377898630175</v>
      </c>
      <c r="L2972" s="31">
        <v>100.800003</v>
      </c>
      <c r="M2972" s="21">
        <f t="shared" ca="1" si="181"/>
        <v>5.7330913985686374E-3</v>
      </c>
      <c r="N2972" s="72"/>
      <c r="O2972" s="56"/>
      <c r="P2972" s="21"/>
      <c r="Q2972" s="69">
        <f t="shared" si="17"/>
        <v>0.89843951655476839</v>
      </c>
      <c r="R2972" s="5">
        <f t="shared" ca="1" si="109"/>
        <v>20.083631275901215</v>
      </c>
      <c r="S2972" s="31">
        <v>19.790001</v>
      </c>
      <c r="T2972" s="89">
        <f t="shared" ca="1" si="182"/>
        <v>1.4837304753103096E-2</v>
      </c>
      <c r="U2972" s="5">
        <f t="shared" ca="1" si="122"/>
        <v>38.260709041158769</v>
      </c>
      <c r="V2972" s="90">
        <v>38.6</v>
      </c>
      <c r="W2972" s="36">
        <f t="shared" ca="1" si="194"/>
        <v>-8.7899212135034259E-3</v>
      </c>
      <c r="X2972" s="67">
        <f t="shared" si="18"/>
        <v>1.2031209668904632</v>
      </c>
      <c r="Y2972" s="72">
        <f t="shared" ca="1" si="124"/>
        <v>1129.9844678170034</v>
      </c>
      <c r="Z2972" s="90">
        <v>1086.4999760000001</v>
      </c>
      <c r="AA2972" s="89">
        <f t="shared" ca="1" si="195"/>
        <v>4.0022542823326616E-2</v>
      </c>
      <c r="AB2972" s="72"/>
      <c r="AC2972" s="90"/>
      <c r="AD2972" s="36"/>
      <c r="AE2972" s="1">
        <f t="shared" si="197"/>
        <v>4</v>
      </c>
      <c r="AH2972" s="25" t="str">
        <f t="shared" ca="1" si="7"/>
        <v>-</v>
      </c>
      <c r="AI2972" s="15">
        <f t="shared" ca="1" si="8"/>
        <v>19.806356808075211</v>
      </c>
      <c r="AJ2972" s="15">
        <f t="shared" ca="1" si="9"/>
        <v>18.949656118267725</v>
      </c>
      <c r="AK2972" s="17">
        <f t="shared" ca="1" si="10"/>
        <v>-6.4304585478222751E-2</v>
      </c>
      <c r="AL2972" s="17">
        <f t="shared" ca="1" si="11"/>
        <v>-1.1201768505646199E-2</v>
      </c>
      <c r="AM2972" s="26">
        <f t="shared" ca="1" si="12"/>
        <v>1</v>
      </c>
      <c r="AN2972" s="26">
        <f t="shared" ca="1" si="13"/>
        <v>0</v>
      </c>
      <c r="AO2972" s="25">
        <f t="shared" si="186"/>
        <v>0</v>
      </c>
      <c r="AP2972" s="26">
        <f t="shared" si="187"/>
        <v>1</v>
      </c>
      <c r="AQ2972" s="25">
        <f t="shared" si="188"/>
        <v>1</v>
      </c>
      <c r="AR2972" s="26">
        <f t="shared" si="189"/>
        <v>0</v>
      </c>
      <c r="AY2972">
        <v>217.3</v>
      </c>
      <c r="AZ2972">
        <v>238.49999999999997</v>
      </c>
      <c r="BA2972">
        <f t="shared" si="107"/>
        <v>2384.9999999999995</v>
      </c>
    </row>
    <row r="2973" spans="1:53" x14ac:dyDescent="0.2">
      <c r="A2973" s="96">
        <v>42383</v>
      </c>
      <c r="B2973" s="99">
        <v>23.574999999999999</v>
      </c>
      <c r="C2973" s="100">
        <v>22.274999999999999</v>
      </c>
      <c r="D2973" s="31">
        <f t="shared" si="14"/>
        <v>48.330909764323543</v>
      </c>
      <c r="E2973" s="31">
        <f t="shared" si="15"/>
        <v>308.14436551022868</v>
      </c>
      <c r="F2973" s="16">
        <f t="shared" si="0"/>
        <v>356.47527527455225</v>
      </c>
      <c r="G2973" s="16">
        <f t="shared" si="1"/>
        <v>22.451253970616133</v>
      </c>
      <c r="H2973" s="17">
        <f t="shared" si="2"/>
        <v>-5.8361391694724984E-2</v>
      </c>
      <c r="I2973" s="31">
        <v>23.950001</v>
      </c>
      <c r="J2973" s="91">
        <f t="shared" si="16"/>
        <v>0.96184231248596619</v>
      </c>
      <c r="K2973" s="72">
        <f t="shared" ca="1" si="171"/>
        <v>97.505577184348979</v>
      </c>
      <c r="L2973" s="31">
        <v>97.160004000000001</v>
      </c>
      <c r="M2973" s="21">
        <f t="shared" ca="1" si="181"/>
        <v>3.5567432083368242E-3</v>
      </c>
      <c r="N2973" s="72"/>
      <c r="O2973" s="56"/>
      <c r="P2973" s="21"/>
      <c r="Q2973" s="92">
        <f t="shared" si="17"/>
        <v>1.0381576875140337</v>
      </c>
      <c r="R2973" s="5">
        <f t="shared" ca="1" si="109"/>
        <v>20.849107619687658</v>
      </c>
      <c r="S2973" s="31">
        <v>20.5</v>
      </c>
      <c r="T2973" s="89">
        <f t="shared" ca="1" si="182"/>
        <v>1.7029639984763791E-2</v>
      </c>
      <c r="U2973" s="5">
        <f t="shared" ca="1" si="122"/>
        <v>39.719289367178533</v>
      </c>
      <c r="V2973" s="98">
        <v>40.03</v>
      </c>
      <c r="W2973" s="36">
        <f t="shared" ca="1" si="194"/>
        <v>-7.7619443622650103E-3</v>
      </c>
      <c r="X2973" s="91">
        <f t="shared" si="18"/>
        <v>0.92368462497193238</v>
      </c>
      <c r="Y2973" s="72">
        <f t="shared" ca="1" si="124"/>
        <v>1043.6805869726657</v>
      </c>
      <c r="Z2973" s="90">
        <v>1001.4999780000001</v>
      </c>
      <c r="AA2973" s="89">
        <f t="shared" ca="1" si="195"/>
        <v>4.2117433748626198E-2</v>
      </c>
      <c r="AB2973" s="72"/>
      <c r="AC2973" s="90"/>
      <c r="AD2973" s="36"/>
      <c r="AE2973">
        <f t="shared" si="197"/>
        <v>3</v>
      </c>
      <c r="AH2973" s="25" t="str">
        <f t="shared" ca="1" si="7"/>
        <v>-</v>
      </c>
      <c r="AI2973" s="15">
        <f t="shared" ca="1" si="8"/>
        <v>19.892531107707399</v>
      </c>
      <c r="AJ2973" s="15">
        <f t="shared" ca="1" si="9"/>
        <v>19.010789349515615</v>
      </c>
      <c r="AK2973" s="17">
        <f t="shared" ca="1" si="10"/>
        <v>-6.9828037267612594E-2</v>
      </c>
      <c r="AL2973" s="17">
        <f t="shared" ca="1" si="11"/>
        <v>-1.6308499455438101E-2</v>
      </c>
      <c r="AM2973" s="26">
        <f t="shared" ca="1" si="12"/>
        <v>1</v>
      </c>
      <c r="AN2973" s="26">
        <f t="shared" ca="1" si="13"/>
        <v>0</v>
      </c>
      <c r="AO2973" s="25">
        <f t="shared" si="186"/>
        <v>0</v>
      </c>
      <c r="AP2973" s="26">
        <f t="shared" si="187"/>
        <v>1</v>
      </c>
      <c r="AQ2973" s="25">
        <f t="shared" si="188"/>
        <v>1</v>
      </c>
      <c r="AR2973" s="26">
        <f t="shared" si="189"/>
        <v>0</v>
      </c>
      <c r="AY2973">
        <v>200.3</v>
      </c>
      <c r="AZ2973">
        <v>219.74999999999997</v>
      </c>
      <c r="BA2973">
        <f t="shared" si="107"/>
        <v>2197.4999999999995</v>
      </c>
    </row>
    <row r="2974" spans="1:53" x14ac:dyDescent="0.2">
      <c r="A2974" s="96">
        <v>42384</v>
      </c>
      <c r="B2974" s="101">
        <v>26.475000000000001</v>
      </c>
      <c r="C2974" s="102">
        <v>24.35</v>
      </c>
      <c r="D2974" s="31">
        <f t="shared" si="14"/>
        <v>32.220606509549029</v>
      </c>
      <c r="E2974" s="31">
        <f t="shared" si="15"/>
        <v>325.19488848357588</v>
      </c>
      <c r="F2974" s="31">
        <f t="shared" si="0"/>
        <v>357.41549499312492</v>
      </c>
      <c r="G2974" s="31">
        <f t="shared" si="1"/>
        <v>24.541566369650845</v>
      </c>
      <c r="H2974" s="55">
        <f t="shared" si="2"/>
        <v>-8.7268993839835662E-2</v>
      </c>
      <c r="I2974" s="1">
        <v>27.02</v>
      </c>
      <c r="J2974" s="67">
        <f t="shared" si="16"/>
        <v>1.0959875959298717</v>
      </c>
      <c r="K2974" s="72">
        <f t="shared" ca="1" si="171"/>
        <v>106.8605464600618</v>
      </c>
      <c r="L2974" s="31">
        <v>106.800003</v>
      </c>
      <c r="M2974" s="21">
        <f t="shared" ca="1" si="181"/>
        <v>5.6688631424283765E-4</v>
      </c>
      <c r="N2974" s="72"/>
      <c r="O2974" s="56"/>
      <c r="P2974" s="21"/>
      <c r="Q2974" s="69">
        <f t="shared" si="17"/>
        <v>0.90401240407012828</v>
      </c>
      <c r="R2974" s="5">
        <f t="shared" ca="1" si="109"/>
        <v>18.847066725269332</v>
      </c>
      <c r="S2974" s="31">
        <v>18.440000999999999</v>
      </c>
      <c r="T2974" s="89">
        <f t="shared" ca="1" si="182"/>
        <v>2.2075146594044855E-2</v>
      </c>
      <c r="U2974" s="5">
        <f t="shared" ca="1" si="122"/>
        <v>35.905500986310017</v>
      </c>
      <c r="V2974" s="98">
        <v>36.03</v>
      </c>
      <c r="W2974" s="36">
        <f t="shared" ca="1" si="194"/>
        <v>-3.4554264138213818E-3</v>
      </c>
      <c r="X2974" s="67">
        <f t="shared" si="18"/>
        <v>1.1919751918597434</v>
      </c>
      <c r="Y2974" s="72">
        <f t="shared" ca="1" si="124"/>
        <v>1243.9594936407852</v>
      </c>
      <c r="Z2974" s="90">
        <v>1203.749973</v>
      </c>
      <c r="AA2974" s="89">
        <f t="shared" ca="1" si="195"/>
        <v>3.3403548529745461E-2</v>
      </c>
      <c r="AB2974" s="72"/>
      <c r="AC2974" s="90"/>
      <c r="AD2974" s="36"/>
      <c r="AE2974" s="1">
        <f t="shared" si="197"/>
        <v>2</v>
      </c>
      <c r="AH2974" s="25" t="str">
        <f t="shared" ca="1" si="7"/>
        <v>-</v>
      </c>
      <c r="AI2974" s="15">
        <f t="shared" ca="1" si="8"/>
        <v>20.157879032361887</v>
      </c>
      <c r="AJ2974" s="15">
        <f t="shared" ca="1" si="9"/>
        <v>19.172884754061585</v>
      </c>
      <c r="AK2974" s="17">
        <f t="shared" ca="1" si="10"/>
        <v>-7.0978303940880269E-2</v>
      </c>
      <c r="AL2974" s="17">
        <f t="shared" ca="1" si="11"/>
        <v>-2.3961729026449489E-2</v>
      </c>
      <c r="AM2974" s="26">
        <f t="shared" ca="1" si="12"/>
        <v>1</v>
      </c>
      <c r="AN2974" s="26">
        <f t="shared" ca="1" si="13"/>
        <v>0</v>
      </c>
      <c r="AO2974" s="25">
        <f t="shared" si="186"/>
        <v>0</v>
      </c>
      <c r="AP2974" s="26">
        <f t="shared" si="187"/>
        <v>1</v>
      </c>
      <c r="AQ2974" s="25">
        <f t="shared" si="188"/>
        <v>1</v>
      </c>
      <c r="AR2974" s="26">
        <f t="shared" si="189"/>
        <v>0</v>
      </c>
      <c r="AY2974">
        <v>240.75</v>
      </c>
      <c r="AZ2974">
        <v>264.5</v>
      </c>
      <c r="BA2974">
        <f t="shared" si="107"/>
        <v>2645</v>
      </c>
    </row>
    <row r="2975" spans="1:53" x14ac:dyDescent="0.2">
      <c r="A2975" s="96">
        <v>42388</v>
      </c>
      <c r="B2975" s="101">
        <v>25.85</v>
      </c>
      <c r="C2975" s="102">
        <v>24.024999999999999</v>
      </c>
      <c r="D2975" s="31">
        <f t="shared" si="14"/>
        <v>16.110303254774514</v>
      </c>
      <c r="E2975" s="31">
        <f t="shared" si="15"/>
        <v>342.71112169384918</v>
      </c>
      <c r="F2975" s="31">
        <f t="shared" si="0"/>
        <v>358.8214249486237</v>
      </c>
      <c r="G2975" s="31">
        <f t="shared" si="1"/>
        <v>24.106938539328226</v>
      </c>
      <c r="H2975" s="55">
        <f t="shared" si="2"/>
        <v>-7.5962539021852349E-2</v>
      </c>
      <c r="I2975" s="1">
        <v>26.05</v>
      </c>
      <c r="J2975" s="67">
        <f t="shared" si="16"/>
        <v>0.98615407235265495</v>
      </c>
      <c r="K2975" s="72">
        <f t="shared" ca="1" si="171"/>
        <v>105.37666689471551</v>
      </c>
      <c r="L2975" s="31">
        <v>106.839996</v>
      </c>
      <c r="M2975" s="21">
        <f t="shared" ca="1" si="181"/>
        <v>-1.3696454137685355E-2</v>
      </c>
      <c r="N2975" s="72"/>
      <c r="O2975" s="56"/>
      <c r="P2975" s="21"/>
      <c r="Q2975" s="69">
        <f t="shared" si="17"/>
        <v>1.013845927647345</v>
      </c>
      <c r="R2975" s="5">
        <f t="shared" ca="1" si="109"/>
        <v>19.107225832453008</v>
      </c>
      <c r="S2975" s="31">
        <v>18.420000000000002</v>
      </c>
      <c r="T2975" s="89">
        <f t="shared" ca="1" si="182"/>
        <v>3.7308677114712585E-2</v>
      </c>
      <c r="U2975" s="5">
        <f t="shared" ca="1" si="122"/>
        <v>36.401399694749593</v>
      </c>
      <c r="V2975" s="98">
        <v>36.01</v>
      </c>
      <c r="W2975" s="36">
        <f t="shared" ca="1" si="194"/>
        <v>1.0869194522343643E-2</v>
      </c>
      <c r="X2975" s="67">
        <f t="shared" si="18"/>
        <v>0.9723081447053098</v>
      </c>
      <c r="Y2975" s="72">
        <f t="shared" ca="1" si="124"/>
        <v>1209.4323455834235</v>
      </c>
      <c r="Z2975" s="90">
        <v>1208.999973</v>
      </c>
      <c r="AA2975" s="89">
        <f t="shared" ca="1" si="195"/>
        <v>3.576282821170563E-4</v>
      </c>
      <c r="AB2975" s="72"/>
      <c r="AC2975" s="90"/>
      <c r="AD2975" s="36"/>
      <c r="AE2975" s="1">
        <f t="shared" si="197"/>
        <v>1</v>
      </c>
      <c r="AH2975" s="25" t="str">
        <f t="shared" ca="1" si="7"/>
        <v>-</v>
      </c>
      <c r="AI2975" s="15">
        <f t="shared" ca="1" si="8"/>
        <v>20.442733248520376</v>
      </c>
      <c r="AJ2975" s="15">
        <f t="shared" ca="1" si="9"/>
        <v>19.308463176634977</v>
      </c>
      <c r="AK2975" s="17">
        <f t="shared" ca="1" si="10"/>
        <v>-6.7748514037877336E-2</v>
      </c>
      <c r="AL2975" s="17">
        <f t="shared" ca="1" si="11"/>
        <v>-3.1064704000645003E-2</v>
      </c>
      <c r="AM2975" s="26">
        <f t="shared" ca="1" si="12"/>
        <v>1</v>
      </c>
      <c r="AN2975" s="26">
        <f t="shared" ca="1" si="13"/>
        <v>0</v>
      </c>
      <c r="AO2975" s="25">
        <f t="shared" si="186"/>
        <v>0</v>
      </c>
      <c r="AP2975" s="26">
        <f t="shared" si="187"/>
        <v>1</v>
      </c>
      <c r="AQ2975" s="25">
        <f t="shared" si="188"/>
        <v>1</v>
      </c>
      <c r="AR2975" s="26">
        <f t="shared" si="189"/>
        <v>0</v>
      </c>
      <c r="AY2975">
        <v>241.8</v>
      </c>
      <c r="AZ2975">
        <v>264.5</v>
      </c>
      <c r="BA2975">
        <f t="shared" si="107"/>
        <v>2645</v>
      </c>
    </row>
    <row r="2976" spans="1:53" x14ac:dyDescent="0.2">
      <c r="A2976" s="97">
        <v>42389</v>
      </c>
      <c r="B2976" s="101">
        <v>24.725000000000001</v>
      </c>
      <c r="C2976" s="102">
        <v>23.925000000000001</v>
      </c>
      <c r="D2976" s="31">
        <f t="shared" si="14"/>
        <v>360.04520448826838</v>
      </c>
      <c r="E2976" s="31">
        <f t="shared" si="15"/>
        <v>0</v>
      </c>
      <c r="F2976" s="31">
        <f t="shared" si="0"/>
        <v>360.04520448826838</v>
      </c>
      <c r="G2976" s="31">
        <f t="shared" si="1"/>
        <v>24.725000000000001</v>
      </c>
      <c r="H2976" s="55">
        <f t="shared" si="2"/>
        <v>-3.3437826541274918E-2</v>
      </c>
      <c r="I2976" s="31">
        <v>27.59</v>
      </c>
      <c r="J2976" s="67">
        <f t="shared" si="16"/>
        <v>1.029136316337149</v>
      </c>
      <c r="K2976" s="72">
        <f t="shared" ca="1" si="171"/>
        <v>108.44253363087051</v>
      </c>
      <c r="L2976" s="31">
        <v>109.639999</v>
      </c>
      <c r="M2976" s="21">
        <f t="shared" ca="1" si="181"/>
        <v>-1.0921792959241899E-2</v>
      </c>
      <c r="N2976" s="72"/>
      <c r="O2976" s="56"/>
      <c r="P2976" s="21"/>
      <c r="Q2976" s="69">
        <f t="shared" si="17"/>
        <v>0.97086368366285114</v>
      </c>
      <c r="R2976" s="5">
        <f t="shared" ca="1" si="109"/>
        <v>18.54973886635555</v>
      </c>
      <c r="S2976" s="31">
        <v>17.959999</v>
      </c>
      <c r="T2976" s="89">
        <f t="shared" ca="1" si="182"/>
        <v>3.2836297282396877E-2</v>
      </c>
      <c r="U2976" s="5">
        <f t="shared" ca="1" si="122"/>
        <v>35.339587090628996</v>
      </c>
      <c r="V2976" s="98">
        <v>35.110000999999997</v>
      </c>
      <c r="W2976" s="36">
        <f t="shared" ca="1" si="194"/>
        <v>6.5390510991155722E-3</v>
      </c>
      <c r="X2976" s="67">
        <f t="shared" si="18"/>
        <v>1.0582726326742977</v>
      </c>
      <c r="Y2976" s="72">
        <f t="shared" ca="1" si="124"/>
        <v>1279.8249175746093</v>
      </c>
      <c r="Z2976" s="90">
        <v>1265.9999720000001</v>
      </c>
      <c r="AA2976" s="89">
        <f t="shared" ca="1" si="195"/>
        <v>1.0920178420516799E-2</v>
      </c>
      <c r="AB2976" s="72"/>
      <c r="AC2976" s="90"/>
      <c r="AD2976" s="36"/>
      <c r="AE2976" s="1">
        <v>19</v>
      </c>
      <c r="AH2976" s="25" t="str">
        <f t="shared" ca="1" si="7"/>
        <v>-</v>
      </c>
      <c r="AI2976" s="15">
        <f t="shared" ca="1" si="8"/>
        <v>20.701625986702659</v>
      </c>
      <c r="AJ2976" s="15">
        <f t="shared" ca="1" si="9"/>
        <v>19.477975371756926</v>
      </c>
      <c r="AK2976" s="17">
        <f t="shared" ca="1" si="10"/>
        <v>-6.1944920850501663E-2</v>
      </c>
      <c r="AL2976" s="17">
        <f t="shared" ca="1" si="11"/>
        <v>-3.5146600031984637E-2</v>
      </c>
      <c r="AM2976" s="26">
        <f t="shared" ca="1" si="12"/>
        <v>1</v>
      </c>
      <c r="AN2976" s="26">
        <f t="shared" ca="1" si="13"/>
        <v>0</v>
      </c>
      <c r="AO2976" s="25">
        <f t="shared" si="186"/>
        <v>0</v>
      </c>
      <c r="AP2976" s="26">
        <f t="shared" si="187"/>
        <v>1</v>
      </c>
      <c r="AQ2976" s="25">
        <f t="shared" si="188"/>
        <v>1</v>
      </c>
      <c r="AR2976" s="26">
        <f t="shared" si="189"/>
        <v>0</v>
      </c>
      <c r="AY2976">
        <v>253.199995</v>
      </c>
      <c r="AZ2976">
        <v>277.25</v>
      </c>
      <c r="BA2976">
        <f t="shared" si="107"/>
        <v>2772.5</v>
      </c>
    </row>
    <row r="2977" spans="1:53" x14ac:dyDescent="0.2">
      <c r="A2977" s="96">
        <v>42390</v>
      </c>
      <c r="B2977" s="99">
        <v>25.074999999999999</v>
      </c>
      <c r="C2977" s="100">
        <v>24.074999999999999</v>
      </c>
      <c r="D2977" s="31">
        <f t="shared" si="14"/>
        <v>341.09545688362266</v>
      </c>
      <c r="E2977" s="31">
        <f t="shared" si="15"/>
        <v>19.583385978050785</v>
      </c>
      <c r="F2977" s="16">
        <f t="shared" si="0"/>
        <v>360.67884286167344</v>
      </c>
      <c r="G2977" s="16">
        <f t="shared" si="1"/>
        <v>25.020704090035682</v>
      </c>
      <c r="H2977" s="17">
        <f t="shared" si="2"/>
        <v>-4.1536863966770587E-2</v>
      </c>
      <c r="I2977" s="31">
        <v>26.690000999999999</v>
      </c>
      <c r="J2977" s="91">
        <f t="shared" si="16"/>
        <v>1.0137406538746869</v>
      </c>
      <c r="K2977" s="72">
        <f t="shared" ca="1" si="171"/>
        <v>109.92812321876268</v>
      </c>
      <c r="L2977" s="31">
        <v>109.160004</v>
      </c>
      <c r="M2977" s="21">
        <f t="shared" ca="1" si="181"/>
        <v>7.0366360444863831E-3</v>
      </c>
      <c r="N2977" s="72"/>
      <c r="O2977" s="56"/>
      <c r="P2977" s="21"/>
      <c r="Q2977" s="92">
        <f t="shared" si="17"/>
        <v>0.98625934612531307</v>
      </c>
      <c r="R2977" s="5">
        <f t="shared" ca="1" si="109"/>
        <v>18.294091185599196</v>
      </c>
      <c r="S2977" s="31">
        <v>18.02</v>
      </c>
      <c r="T2977" s="89">
        <f t="shared" ca="1" si="182"/>
        <v>1.5210387658113028E-2</v>
      </c>
      <c r="U2977" s="5">
        <f t="shared" ca="1" si="122"/>
        <v>34.852804814615638</v>
      </c>
      <c r="V2977" s="98">
        <v>35.25</v>
      </c>
      <c r="W2977" s="36">
        <f t="shared" ca="1" si="194"/>
        <v>-1.1267948521542186E-2</v>
      </c>
      <c r="X2977" s="91">
        <f t="shared" si="18"/>
        <v>1.0274813077493739</v>
      </c>
      <c r="Y2977" s="72">
        <f t="shared" ca="1" si="124"/>
        <v>1314.9096359852749</v>
      </c>
      <c r="Z2977" s="90">
        <v>1258.4999720000001</v>
      </c>
      <c r="AA2977" s="89">
        <f t="shared" ca="1" si="195"/>
        <v>4.4822936225917411E-2</v>
      </c>
      <c r="AB2977" s="72"/>
      <c r="AC2977" s="90"/>
      <c r="AD2977" s="36"/>
      <c r="AE2977">
        <f t="shared" ref="AE2977:AE2994" si="198">AE2976-1</f>
        <v>18</v>
      </c>
      <c r="AH2977" s="25" t="str">
        <f t="shared" ca="1" si="7"/>
        <v>-</v>
      </c>
      <c r="AI2977" s="15">
        <f t="shared" ca="1" si="8"/>
        <v>20.919832931209154</v>
      </c>
      <c r="AJ2977" s="15">
        <f t="shared" ca="1" si="9"/>
        <v>19.644133124051585</v>
      </c>
      <c r="AK2977" s="17">
        <f t="shared" ca="1" si="10"/>
        <v>-6.0959467375607944E-2</v>
      </c>
      <c r="AL2977" s="17">
        <f t="shared" ca="1" si="11"/>
        <v>-3.9447974630180647E-2</v>
      </c>
      <c r="AM2977" s="26">
        <f t="shared" ca="1" si="12"/>
        <v>1</v>
      </c>
      <c r="AN2977" s="26">
        <f t="shared" ca="1" si="13"/>
        <v>0</v>
      </c>
      <c r="AO2977" s="25">
        <f t="shared" si="186"/>
        <v>0</v>
      </c>
      <c r="AP2977" s="26">
        <f t="shared" si="187"/>
        <v>1</v>
      </c>
      <c r="AQ2977" s="25">
        <f t="shared" si="188"/>
        <v>1</v>
      </c>
      <c r="AR2977" s="26">
        <f t="shared" si="189"/>
        <v>0</v>
      </c>
      <c r="AY2977">
        <v>251.7</v>
      </c>
      <c r="AZ2977">
        <v>275.5</v>
      </c>
      <c r="BA2977">
        <f t="shared" si="107"/>
        <v>2755</v>
      </c>
    </row>
    <row r="2978" spans="1:53" x14ac:dyDescent="0.2">
      <c r="A2978" s="96">
        <v>42391</v>
      </c>
      <c r="B2978" s="101">
        <v>22.725000000000001</v>
      </c>
      <c r="C2978" s="102">
        <v>22.175000000000001</v>
      </c>
      <c r="D2978" s="31">
        <f t="shared" si="14"/>
        <v>322.14570927897694</v>
      </c>
      <c r="E2978" s="31">
        <f t="shared" si="15"/>
        <v>39.320246671155289</v>
      </c>
      <c r="F2978" s="31">
        <f t="shared" si="0"/>
        <v>361.46595595013224</v>
      </c>
      <c r="G2978" s="31">
        <f t="shared" si="1"/>
        <v>22.66517103045765</v>
      </c>
      <c r="H2978" s="55">
        <f t="shared" si="2"/>
        <v>-2.4802705749718212E-2</v>
      </c>
      <c r="I2978" s="31">
        <v>22.34</v>
      </c>
      <c r="J2978" s="67">
        <f t="shared" si="16"/>
        <v>0.90783350383774775</v>
      </c>
      <c r="K2978" s="72">
        <f t="shared" ca="1" si="171"/>
        <v>99.792364771382012</v>
      </c>
      <c r="L2978" s="31">
        <v>100</v>
      </c>
      <c r="M2978" s="21">
        <f t="shared" ca="1" si="181"/>
        <v>-2.0763522861798832E-3</v>
      </c>
      <c r="N2978" s="72"/>
      <c r="O2978" s="56"/>
      <c r="P2978" s="21"/>
      <c r="Q2978" s="69">
        <f t="shared" si="17"/>
        <v>1.0921664961622521</v>
      </c>
      <c r="R2978" s="5">
        <f t="shared" ca="1" si="109"/>
        <v>19.979361122066795</v>
      </c>
      <c r="S2978" s="31">
        <v>19.540001</v>
      </c>
      <c r="T2978" s="89">
        <f t="shared" ca="1" si="182"/>
        <v>2.2485163745221644E-2</v>
      </c>
      <c r="U2978" s="5">
        <f t="shared" ca="1" si="122"/>
        <v>38.063762541786197</v>
      </c>
      <c r="V2978" s="98">
        <v>38.189999</v>
      </c>
      <c r="W2978" s="36">
        <f t="shared" ca="1" si="194"/>
        <v>-3.3054847216362421E-3</v>
      </c>
      <c r="X2978" s="67">
        <f t="shared" si="18"/>
        <v>0.81566700767549549</v>
      </c>
      <c r="Y2978" s="72">
        <f t="shared" ca="1" si="124"/>
        <v>1072.45782169625</v>
      </c>
      <c r="Z2978" s="90">
        <v>1046.4999769999999</v>
      </c>
      <c r="AA2978" s="89">
        <f t="shared" ca="1" si="195"/>
        <v>2.4804438859772713E-2</v>
      </c>
      <c r="AB2978" s="72"/>
      <c r="AC2978" s="90"/>
      <c r="AD2978" s="36"/>
      <c r="AE2978" s="1">
        <f t="shared" si="198"/>
        <v>17</v>
      </c>
      <c r="AH2978" s="25" t="str">
        <f t="shared" ca="1" si="7"/>
        <v>-</v>
      </c>
      <c r="AI2978" s="15">
        <f t="shared" ca="1" si="8"/>
        <v>21.099820043514537</v>
      </c>
      <c r="AJ2978" s="15">
        <f t="shared" ca="1" si="9"/>
        <v>19.769823114973317</v>
      </c>
      <c r="AK2978" s="17">
        <f t="shared" ca="1" si="10"/>
        <v>-5.3561720135696121E-2</v>
      </c>
      <c r="AL2978" s="17">
        <f t="shared" ca="1" si="11"/>
        <v>-4.3072832536218526E-2</v>
      </c>
      <c r="AM2978" s="26">
        <f t="shared" ca="1" si="12"/>
        <v>1</v>
      </c>
      <c r="AN2978" s="26">
        <f t="shared" ca="1" si="13"/>
        <v>0</v>
      </c>
      <c r="AO2978" s="25">
        <f t="shared" si="186"/>
        <v>0</v>
      </c>
      <c r="AP2978" s="26">
        <f t="shared" si="187"/>
        <v>1</v>
      </c>
      <c r="AQ2978" s="25">
        <f t="shared" si="188"/>
        <v>1</v>
      </c>
      <c r="AR2978" s="26">
        <f t="shared" si="189"/>
        <v>0</v>
      </c>
      <c r="AY2978">
        <v>209.300005</v>
      </c>
      <c r="AZ2978">
        <v>229</v>
      </c>
      <c r="BA2978">
        <f t="shared" si="107"/>
        <v>2290</v>
      </c>
    </row>
    <row r="2979" spans="1:53" x14ac:dyDescent="0.2">
      <c r="A2979" s="96">
        <v>42394</v>
      </c>
      <c r="B2979" s="99">
        <v>24.024999999999999</v>
      </c>
      <c r="C2979" s="100">
        <v>23.175000000000001</v>
      </c>
      <c r="D2979" s="31">
        <f t="shared" si="14"/>
        <v>303.19596167433122</v>
      </c>
      <c r="E2979" s="31">
        <f t="shared" si="15"/>
        <v>58.739999289670443</v>
      </c>
      <c r="F2979" s="16">
        <f t="shared" si="0"/>
        <v>361.93596096400165</v>
      </c>
      <c r="G2979" s="16">
        <f t="shared" si="1"/>
        <v>23.887050183509711</v>
      </c>
      <c r="H2979" s="17">
        <f t="shared" si="2"/>
        <v>-3.6677454153182243E-2</v>
      </c>
      <c r="I2979" s="31">
        <v>24.15</v>
      </c>
      <c r="J2979" s="91">
        <f t="shared" si="16"/>
        <v>1.055280362844931</v>
      </c>
      <c r="K2979" s="72">
        <f t="shared" ca="1" si="171"/>
        <v>105.30462967132618</v>
      </c>
      <c r="L2979" s="31">
        <v>104.959999</v>
      </c>
      <c r="M2979" s="21">
        <f t="shared" ca="1" si="181"/>
        <v>3.2834477382777624E-3</v>
      </c>
      <c r="N2979" s="72"/>
      <c r="O2979" s="56"/>
      <c r="P2979" s="21"/>
      <c r="Q2979" s="92">
        <f t="shared" si="17"/>
        <v>0.94471963715506901</v>
      </c>
      <c r="R2979" s="5">
        <f t="shared" ca="1" si="109"/>
        <v>18.874108486536556</v>
      </c>
      <c r="S2979" s="31">
        <v>18.549999</v>
      </c>
      <c r="T2979" s="89">
        <f t="shared" ca="1" si="182"/>
        <v>1.7472210458693654E-2</v>
      </c>
      <c r="U2979" s="5">
        <f t="shared" ca="1" si="122"/>
        <v>35.958352845294584</v>
      </c>
      <c r="V2979" s="98">
        <v>36.209999000000003</v>
      </c>
      <c r="W2979" s="36">
        <f t="shared" ca="1" si="194"/>
        <v>-6.9496316391894726E-3</v>
      </c>
      <c r="X2979" s="91">
        <f t="shared" si="18"/>
        <v>1.110560725689862</v>
      </c>
      <c r="Y2979" s="72">
        <f t="shared" ca="1" si="124"/>
        <v>1190.9511513530433</v>
      </c>
      <c r="Z2979" s="90">
        <v>1148.4999740000001</v>
      </c>
      <c r="AA2979" s="89">
        <f t="shared" ca="1" si="195"/>
        <v>3.6962279768447993E-2</v>
      </c>
      <c r="AB2979" s="72"/>
      <c r="AC2979" s="90"/>
      <c r="AD2979" s="36"/>
      <c r="AE2979">
        <f t="shared" si="198"/>
        <v>16</v>
      </c>
      <c r="AH2979" s="25" t="str">
        <f t="shared" ca="1" si="7"/>
        <v>-</v>
      </c>
      <c r="AI2979" s="15">
        <f t="shared" ca="1" si="8"/>
        <v>21.382948502967295</v>
      </c>
      <c r="AJ2979" s="15">
        <f t="shared" ca="1" si="9"/>
        <v>19.934205924414808</v>
      </c>
      <c r="AK2979" s="17">
        <f t="shared" ca="1" si="10"/>
        <v>-4.9947730545438995E-2</v>
      </c>
      <c r="AL2979" s="17">
        <f t="shared" ca="1" si="11"/>
        <v>-4.6779953713735153E-2</v>
      </c>
      <c r="AM2979" s="26">
        <f t="shared" ca="1" si="12"/>
        <v>1</v>
      </c>
      <c r="AN2979" s="26">
        <f t="shared" ca="1" si="13"/>
        <v>0</v>
      </c>
      <c r="AO2979" s="25">
        <f t="shared" si="186"/>
        <v>0</v>
      </c>
      <c r="AP2979" s="26">
        <f t="shared" si="187"/>
        <v>0</v>
      </c>
      <c r="AQ2979" s="25">
        <f t="shared" si="188"/>
        <v>1</v>
      </c>
      <c r="AR2979" s="26">
        <f t="shared" si="189"/>
        <v>0</v>
      </c>
      <c r="AY2979">
        <v>229.699995</v>
      </c>
      <c r="AZ2979">
        <v>251.75</v>
      </c>
      <c r="BA2979">
        <f t="shared" si="107"/>
        <v>2517.5</v>
      </c>
    </row>
    <row r="2980" spans="1:53" x14ac:dyDescent="0.2">
      <c r="A2980" s="96">
        <v>42395</v>
      </c>
      <c r="B2980" s="99">
        <v>22.925000000000001</v>
      </c>
      <c r="C2980" s="100">
        <v>22.225000000000001</v>
      </c>
      <c r="D2980" s="31">
        <f t="shared" si="14"/>
        <v>284.24621406968549</v>
      </c>
      <c r="E2980" s="31">
        <f t="shared" si="15"/>
        <v>78.384775393299918</v>
      </c>
      <c r="F2980" s="16">
        <f t="shared" si="0"/>
        <v>362.63098946298544</v>
      </c>
      <c r="G2980" s="16">
        <f t="shared" si="1"/>
        <v>22.773690971346475</v>
      </c>
      <c r="H2980" s="17">
        <f t="shared" si="2"/>
        <v>-3.1496062992125928E-2</v>
      </c>
      <c r="I2980" s="31">
        <v>22.5</v>
      </c>
      <c r="J2980" s="91">
        <f t="shared" si="16"/>
        <v>0.95522148174889709</v>
      </c>
      <c r="K2980" s="72">
        <f t="shared" ca="1" si="171"/>
        <v>100.58514356772743</v>
      </c>
      <c r="L2980" s="31">
        <v>99.959998999999996</v>
      </c>
      <c r="M2980" s="21">
        <f t="shared" ca="1" si="181"/>
        <v>6.2539473187412887E-3</v>
      </c>
      <c r="N2980" s="72"/>
      <c r="O2980" s="56"/>
      <c r="P2980" s="21"/>
      <c r="Q2980" s="92">
        <f t="shared" si="17"/>
        <v>1.0447785182511029</v>
      </c>
      <c r="R2980" s="5">
        <f t="shared" ca="1" si="109"/>
        <v>19.71844161930856</v>
      </c>
      <c r="S2980" s="31">
        <v>19.399999999999999</v>
      </c>
      <c r="T2980" s="89">
        <f t="shared" ca="1" si="182"/>
        <v>1.6414516459204213E-2</v>
      </c>
      <c r="U2980" s="5">
        <f t="shared" ca="1" si="122"/>
        <v>37.567228430080242</v>
      </c>
      <c r="V2980" s="98">
        <v>37.93</v>
      </c>
      <c r="W2980" s="36">
        <f t="shared" ca="1" si="194"/>
        <v>-9.5642385953007645E-3</v>
      </c>
      <c r="X2980" s="91">
        <f t="shared" si="18"/>
        <v>0.9104429634977943</v>
      </c>
      <c r="Y2980" s="72">
        <f t="shared" ca="1" si="124"/>
        <v>1084.2217348965351</v>
      </c>
      <c r="Z2980" s="90">
        <v>1039.2499769999999</v>
      </c>
      <c r="AA2980" s="89">
        <f t="shared" ca="1" si="195"/>
        <v>4.3273282551667652E-2</v>
      </c>
      <c r="AB2980" s="72"/>
      <c r="AC2980" s="90"/>
      <c r="AD2980" s="36"/>
      <c r="AE2980">
        <f t="shared" si="198"/>
        <v>15</v>
      </c>
      <c r="AH2980" s="25">
        <f t="shared" ca="1" si="7"/>
        <v>1</v>
      </c>
      <c r="AI2980" s="15">
        <f t="shared" ca="1" si="8"/>
        <v>21.608773884154374</v>
      </c>
      <c r="AJ2980" s="15">
        <f t="shared" ca="1" si="9"/>
        <v>20.06018389737001</v>
      </c>
      <c r="AK2980" s="17">
        <f t="shared" ca="1" si="10"/>
        <v>-4.0652242070820709E-2</v>
      </c>
      <c r="AL2980" s="17">
        <f t="shared" ca="1" si="11"/>
        <v>-4.990739804809402E-2</v>
      </c>
      <c r="AM2980" s="26">
        <f t="shared" ca="1" si="12"/>
        <v>1</v>
      </c>
      <c r="AN2980" s="26">
        <f t="shared" ca="1" si="13"/>
        <v>1</v>
      </c>
      <c r="AO2980" s="25">
        <f t="shared" si="186"/>
        <v>0</v>
      </c>
      <c r="AP2980" s="26">
        <f t="shared" si="187"/>
        <v>0</v>
      </c>
      <c r="AQ2980" s="25">
        <f t="shared" si="188"/>
        <v>1</v>
      </c>
      <c r="AR2980" s="26">
        <f t="shared" si="189"/>
        <v>0</v>
      </c>
      <c r="AY2980">
        <v>207.85</v>
      </c>
      <c r="AZ2980">
        <v>227.75</v>
      </c>
      <c r="BA2980">
        <f t="shared" si="107"/>
        <v>2277.5</v>
      </c>
    </row>
    <row r="2981" spans="1:53" x14ac:dyDescent="0.2">
      <c r="A2981" s="96">
        <v>42396</v>
      </c>
      <c r="B2981" s="99">
        <v>23.774999999999999</v>
      </c>
      <c r="C2981" s="100">
        <v>22.925000000000001</v>
      </c>
      <c r="D2981" s="31">
        <f t="shared" si="14"/>
        <v>265.29646646503977</v>
      </c>
      <c r="E2981" s="31">
        <f t="shared" si="15"/>
        <v>97.931365442186433</v>
      </c>
      <c r="F2981" s="16">
        <f t="shared" si="0"/>
        <v>363.22783190722623</v>
      </c>
      <c r="G2981" s="16">
        <f t="shared" si="1"/>
        <v>23.54582796715005</v>
      </c>
      <c r="H2981" s="17">
        <f t="shared" si="2"/>
        <v>-3.7077426390403456E-2</v>
      </c>
      <c r="I2981" s="31">
        <v>23.110001</v>
      </c>
      <c r="J2981" s="91">
        <f t="shared" si="16"/>
        <v>1.035606450544885</v>
      </c>
      <c r="K2981" s="72">
        <f t="shared" ca="1" si="171"/>
        <v>104.16237684320785</v>
      </c>
      <c r="L2981" s="31">
        <v>104.08000199999999</v>
      </c>
      <c r="M2981" s="21">
        <f t="shared" ca="1" si="181"/>
        <v>7.9145697180000847E-4</v>
      </c>
      <c r="N2981" s="72"/>
      <c r="O2981" s="56"/>
      <c r="P2981" s="21"/>
      <c r="Q2981" s="92">
        <f t="shared" si="17"/>
        <v>0.96439354945511502</v>
      </c>
      <c r="R2981" s="5">
        <f t="shared" ca="1" si="109"/>
        <v>19.015545707341907</v>
      </c>
      <c r="S2981" s="31">
        <v>18.629999000000002</v>
      </c>
      <c r="T2981" s="89">
        <f t="shared" ca="1" si="182"/>
        <v>2.0694939776534912E-2</v>
      </c>
      <c r="U2981" s="5">
        <f t="shared" ca="1" si="122"/>
        <v>36.228352433068466</v>
      </c>
      <c r="V2981" s="98">
        <v>36.380001</v>
      </c>
      <c r="W2981" s="36">
        <f t="shared" ca="1" si="194"/>
        <v>-4.1684596691334451E-3</v>
      </c>
      <c r="X2981" s="91">
        <f t="shared" si="18"/>
        <v>1.07121290108977</v>
      </c>
      <c r="Y2981" s="72">
        <f t="shared" ca="1" si="124"/>
        <v>1161.3558725675141</v>
      </c>
      <c r="Z2981" s="90">
        <v>1125.4999749999999</v>
      </c>
      <c r="AA2981" s="89">
        <f t="shared" ca="1" si="195"/>
        <v>3.1857750656559679E-2</v>
      </c>
      <c r="AB2981" s="72"/>
      <c r="AC2981" s="90"/>
      <c r="AD2981" s="36"/>
      <c r="AE2981">
        <f t="shared" si="198"/>
        <v>14</v>
      </c>
      <c r="AH2981" s="25">
        <f t="shared" ca="1" si="7"/>
        <v>1</v>
      </c>
      <c r="AI2981" s="15">
        <f t="shared" ca="1" si="8"/>
        <v>21.854495440205543</v>
      </c>
      <c r="AJ2981" s="15">
        <f t="shared" ca="1" si="9"/>
        <v>20.219103624696167</v>
      </c>
      <c r="AK2981" s="17">
        <f t="shared" ca="1" si="10"/>
        <v>-3.4171389965579224E-2</v>
      </c>
      <c r="AL2981" s="17">
        <f t="shared" ca="1" si="11"/>
        <v>-5.1264429899158762E-2</v>
      </c>
      <c r="AM2981" s="26">
        <f t="shared" ca="1" si="12"/>
        <v>1</v>
      </c>
      <c r="AN2981" s="26">
        <f t="shared" ca="1" si="13"/>
        <v>1</v>
      </c>
      <c r="AO2981" s="25">
        <f t="shared" si="186"/>
        <v>0</v>
      </c>
      <c r="AP2981" s="26">
        <f t="shared" si="187"/>
        <v>0</v>
      </c>
      <c r="AQ2981" s="25">
        <f t="shared" si="188"/>
        <v>1</v>
      </c>
      <c r="AR2981" s="26">
        <f t="shared" si="189"/>
        <v>0</v>
      </c>
      <c r="AY2981">
        <v>225.10000000000002</v>
      </c>
      <c r="AZ2981">
        <v>246.25</v>
      </c>
      <c r="BA2981">
        <f t="shared" si="107"/>
        <v>2462.5</v>
      </c>
    </row>
    <row r="2982" spans="1:53" x14ac:dyDescent="0.2">
      <c r="A2982" s="96">
        <v>42397</v>
      </c>
      <c r="B2982" s="99">
        <v>23.274999999999999</v>
      </c>
      <c r="C2982" s="100">
        <v>22.475000000000001</v>
      </c>
      <c r="D2982" s="31">
        <f t="shared" si="14"/>
        <v>246.34671886039408</v>
      </c>
      <c r="E2982" s="31">
        <f t="shared" si="15"/>
        <v>117.58372091876011</v>
      </c>
      <c r="F2982" s="16">
        <f t="shared" si="0"/>
        <v>363.9304397791542</v>
      </c>
      <c r="G2982" s="16">
        <f t="shared" si="1"/>
        <v>23.016524845264133</v>
      </c>
      <c r="H2982" s="17">
        <f t="shared" si="2"/>
        <v>-3.5595105672969751E-2</v>
      </c>
      <c r="I2982" s="31">
        <v>22.42</v>
      </c>
      <c r="J2982" s="91">
        <f t="shared" si="16"/>
        <v>0.9794111624719124</v>
      </c>
      <c r="K2982" s="72">
        <f t="shared" ca="1" si="171"/>
        <v>102.01363552877882</v>
      </c>
      <c r="L2982" s="31">
        <v>100.599998</v>
      </c>
      <c r="M2982" s="21">
        <f t="shared" ca="1" si="181"/>
        <v>1.4052063189691329E-2</v>
      </c>
      <c r="N2982" s="72"/>
      <c r="O2982" s="56"/>
      <c r="P2982" s="21"/>
      <c r="Q2982" s="92">
        <f t="shared" si="17"/>
        <v>1.0205888375280876</v>
      </c>
      <c r="R2982" s="5">
        <f t="shared" ca="1" si="109"/>
        <v>19.406245216086003</v>
      </c>
      <c r="S2982" s="31">
        <v>19.25</v>
      </c>
      <c r="T2982" s="89">
        <f t="shared" ca="1" si="182"/>
        <v>8.1166346018702665E-3</v>
      </c>
      <c r="U2982" s="5">
        <f t="shared" ca="1" si="122"/>
        <v>36.972986265680753</v>
      </c>
      <c r="V2982" s="98">
        <v>37.619999</v>
      </c>
      <c r="W2982" s="36">
        <f t="shared" ca="1" si="194"/>
        <v>-1.7198637733064463E-2</v>
      </c>
      <c r="X2982" s="91">
        <f t="shared" si="18"/>
        <v>0.9588223249438248</v>
      </c>
      <c r="Y2982" s="72">
        <f t="shared" ca="1" si="124"/>
        <v>1113.4606526685598</v>
      </c>
      <c r="Z2982" s="90">
        <v>1050.2499769999999</v>
      </c>
      <c r="AA2982" s="89">
        <f t="shared" ca="1" si="195"/>
        <v>6.0186314737295937E-2</v>
      </c>
      <c r="AB2982" s="72"/>
      <c r="AC2982" s="90"/>
      <c r="AD2982" s="36"/>
      <c r="AE2982">
        <f t="shared" si="198"/>
        <v>13</v>
      </c>
      <c r="AH2982" s="25">
        <f t="shared" ca="1" si="7"/>
        <v>1</v>
      </c>
      <c r="AI2982" s="15">
        <f t="shared" ca="1" si="8"/>
        <v>22.094269184205263</v>
      </c>
      <c r="AJ2982" s="15">
        <f t="shared" ca="1" si="9"/>
        <v>20.355230789892193</v>
      </c>
      <c r="AK2982" s="17">
        <f t="shared" ca="1" si="10"/>
        <v>-3.4530936487528363E-2</v>
      </c>
      <c r="AL2982" s="17">
        <f t="shared" ca="1" si="11"/>
        <v>-5.300274268076216E-2</v>
      </c>
      <c r="AM2982" s="26">
        <f t="shared" ca="1" si="12"/>
        <v>1</v>
      </c>
      <c r="AN2982" s="26">
        <f t="shared" ca="1" si="13"/>
        <v>1</v>
      </c>
      <c r="AO2982" s="25">
        <f t="shared" si="186"/>
        <v>0</v>
      </c>
      <c r="AP2982" s="26">
        <f t="shared" si="187"/>
        <v>0</v>
      </c>
      <c r="AQ2982" s="25">
        <f t="shared" si="188"/>
        <v>1</v>
      </c>
      <c r="AR2982" s="26">
        <f t="shared" si="189"/>
        <v>0</v>
      </c>
      <c r="AY2982">
        <v>210.04999000000001</v>
      </c>
      <c r="AZ2982">
        <v>229.99999999999997</v>
      </c>
      <c r="BA2982">
        <f t="shared" si="107"/>
        <v>2299.9999999999995</v>
      </c>
    </row>
    <row r="2983" spans="1:53" x14ac:dyDescent="0.2">
      <c r="A2983" s="96">
        <v>42398</v>
      </c>
      <c r="B2983" s="101">
        <v>21.625</v>
      </c>
      <c r="C2983" s="102">
        <v>21.324999999999999</v>
      </c>
      <c r="D2983" s="31">
        <f t="shared" si="14"/>
        <v>227.39697125574838</v>
      </c>
      <c r="E2983" s="31">
        <f t="shared" si="15"/>
        <v>137.20798679186927</v>
      </c>
      <c r="F2983" s="31">
        <f t="shared" si="0"/>
        <v>364.60495804761763</v>
      </c>
      <c r="G2983" s="31">
        <f t="shared" si="1"/>
        <v>21.512104124261018</v>
      </c>
      <c r="H2983" s="55">
        <f t="shared" si="2"/>
        <v>-1.4067995310668158E-2</v>
      </c>
      <c r="I2983" s="31">
        <v>20.200001</v>
      </c>
      <c r="J2983" s="67">
        <f t="shared" si="16"/>
        <v>0.93636964615144147</v>
      </c>
      <c r="K2983" s="72">
        <f t="shared" ca="1" si="171"/>
        <v>95.518577542934821</v>
      </c>
      <c r="L2983" s="31">
        <v>96.480002999999996</v>
      </c>
      <c r="M2983" s="21">
        <f t="shared" ca="1" si="181"/>
        <v>-9.9650230842672684E-3</v>
      </c>
      <c r="N2983" s="72"/>
      <c r="O2983" s="56"/>
      <c r="P2983" s="21"/>
      <c r="Q2983" s="69">
        <f t="shared" si="17"/>
        <v>1.0636303538485585</v>
      </c>
      <c r="R2983" s="5">
        <f t="shared" ca="1" si="109"/>
        <v>20.640211586167535</v>
      </c>
      <c r="S2983" s="31">
        <v>20.02</v>
      </c>
      <c r="T2983" s="89">
        <f t="shared" ca="1" si="182"/>
        <v>3.0979599708668096E-2</v>
      </c>
      <c r="U2983" s="5">
        <f t="shared" ca="1" si="122"/>
        <v>39.324244135973487</v>
      </c>
      <c r="V2983" s="98">
        <v>39.119999</v>
      </c>
      <c r="W2983" s="36">
        <f t="shared" ca="1" si="194"/>
        <v>5.2209903168322401E-3</v>
      </c>
      <c r="X2983" s="67">
        <f t="shared" si="18"/>
        <v>0.87273929230288305</v>
      </c>
      <c r="Y2983" s="72">
        <f t="shared" ca="1" si="124"/>
        <v>971.69690739314251</v>
      </c>
      <c r="Z2983" s="90">
        <v>961.74997900000005</v>
      </c>
      <c r="AA2983" s="89">
        <f t="shared" ca="1" si="195"/>
        <v>1.0342530398061446E-2</v>
      </c>
      <c r="AB2983" s="72"/>
      <c r="AC2983" s="90"/>
      <c r="AD2983" s="36"/>
      <c r="AE2983" s="1">
        <f t="shared" si="198"/>
        <v>12</v>
      </c>
      <c r="AH2983" s="25">
        <f t="shared" ca="1" si="7"/>
        <v>1</v>
      </c>
      <c r="AI2983" s="15">
        <f t="shared" ca="1" si="8"/>
        <v>22.276295696327345</v>
      </c>
      <c r="AJ2983" s="15">
        <f t="shared" ca="1" si="9"/>
        <v>20.458906535186184</v>
      </c>
      <c r="AK2983" s="17">
        <f t="shared" ca="1" si="10"/>
        <v>-2.995279171151129E-2</v>
      </c>
      <c r="AL2983" s="17">
        <f t="shared" ca="1" si="11"/>
        <v>-5.23056998277798E-2</v>
      </c>
      <c r="AM2983" s="26">
        <f t="shared" ca="1" si="12"/>
        <v>1</v>
      </c>
      <c r="AN2983" s="26">
        <f t="shared" ca="1" si="13"/>
        <v>1</v>
      </c>
      <c r="AO2983" s="25">
        <f t="shared" si="186"/>
        <v>0</v>
      </c>
      <c r="AP2983" s="26">
        <f t="shared" si="187"/>
        <v>0</v>
      </c>
      <c r="AQ2983" s="25">
        <f t="shared" si="188"/>
        <v>1</v>
      </c>
      <c r="AR2983" s="26">
        <f t="shared" si="189"/>
        <v>0</v>
      </c>
      <c r="AY2983">
        <v>192.35000500000001</v>
      </c>
      <c r="AZ2983">
        <v>211.24999999999997</v>
      </c>
      <c r="BA2983">
        <f t="shared" si="107"/>
        <v>2112.4999999999995</v>
      </c>
    </row>
    <row r="2984" spans="1:53" x14ac:dyDescent="0.2">
      <c r="A2984" s="96">
        <v>42401</v>
      </c>
      <c r="B2984" s="99">
        <v>21.524999999999999</v>
      </c>
      <c r="C2984" s="100">
        <v>21.225000000000001</v>
      </c>
      <c r="D2984" s="31">
        <f t="shared" si="14"/>
        <v>208.44722365110269</v>
      </c>
      <c r="E2984" s="31">
        <f t="shared" si="15"/>
        <v>156.42431935695546</v>
      </c>
      <c r="F2984" s="16">
        <f t="shared" si="0"/>
        <v>364.87154300805815</v>
      </c>
      <c r="G2984" s="16">
        <f t="shared" si="1"/>
        <v>21.396386802543685</v>
      </c>
      <c r="H2984" s="17">
        <f t="shared" si="2"/>
        <v>-1.4134275618374437E-2</v>
      </c>
      <c r="I2984" s="31">
        <v>19.98</v>
      </c>
      <c r="J2984" s="91">
        <f t="shared" si="16"/>
        <v>0.99534805542352056</v>
      </c>
      <c r="K2984" s="72">
        <f t="shared" ca="1" si="171"/>
        <v>95.070354428314232</v>
      </c>
      <c r="L2984" s="31">
        <v>95.360000999999997</v>
      </c>
      <c r="M2984" s="21">
        <f t="shared" ca="1" si="181"/>
        <v>-3.0374010974031427E-3</v>
      </c>
      <c r="N2984" s="72"/>
      <c r="O2984" s="56"/>
      <c r="P2984" s="21"/>
      <c r="Q2984" s="92">
        <f t="shared" si="17"/>
        <v>1.0046519445764794</v>
      </c>
      <c r="R2984" s="5">
        <f t="shared" ca="1" si="109"/>
        <v>20.735364862497796</v>
      </c>
      <c r="S2984" s="31">
        <v>20.23</v>
      </c>
      <c r="T2984" s="89">
        <f t="shared" ca="1" si="182"/>
        <v>2.4980962061186159E-2</v>
      </c>
      <c r="U2984" s="5">
        <f t="shared" ca="1" si="122"/>
        <v>39.505825794835943</v>
      </c>
      <c r="V2984" s="98">
        <v>39.560001</v>
      </c>
      <c r="W2984" s="36">
        <f t="shared" ca="1" si="194"/>
        <v>-1.3694439786302625E-3</v>
      </c>
      <c r="X2984" s="91">
        <f t="shared" si="18"/>
        <v>0.99069611084704112</v>
      </c>
      <c r="Y2984" s="72">
        <f t="shared" ca="1" si="124"/>
        <v>962.59299164918616</v>
      </c>
      <c r="Z2984" s="90">
        <v>938.49997900000005</v>
      </c>
      <c r="AA2984" s="89">
        <f t="shared" ca="1" si="195"/>
        <v>2.567183078134742E-2</v>
      </c>
      <c r="AB2984" s="72"/>
      <c r="AC2984" s="90"/>
      <c r="AD2984" s="36"/>
      <c r="AE2984">
        <f t="shared" si="198"/>
        <v>11</v>
      </c>
      <c r="AH2984" s="25">
        <f t="shared" ca="1" si="7"/>
        <v>1</v>
      </c>
      <c r="AI2984" s="15">
        <f t="shared" ca="1" si="8"/>
        <v>22.413214765354219</v>
      </c>
      <c r="AJ2984" s="15">
        <f t="shared" ca="1" si="9"/>
        <v>20.577475045129184</v>
      </c>
      <c r="AK2984" s="17">
        <f t="shared" ca="1" si="10"/>
        <v>-2.8174720022953997E-2</v>
      </c>
      <c r="AL2984" s="17">
        <f t="shared" ca="1" si="11"/>
        <v>-4.8166129941413852E-2</v>
      </c>
      <c r="AM2984" s="26">
        <f t="shared" ca="1" si="12"/>
        <v>1</v>
      </c>
      <c r="AN2984" s="26">
        <f t="shared" ca="1" si="13"/>
        <v>1</v>
      </c>
      <c r="AO2984" s="25">
        <f t="shared" si="186"/>
        <v>0</v>
      </c>
      <c r="AP2984" s="26">
        <f t="shared" si="187"/>
        <v>0</v>
      </c>
      <c r="AQ2984" s="25">
        <f t="shared" si="188"/>
        <v>1</v>
      </c>
      <c r="AR2984" s="26">
        <f t="shared" si="189"/>
        <v>0</v>
      </c>
      <c r="AY2984">
        <v>187.70000499999998</v>
      </c>
      <c r="AZ2984">
        <v>206</v>
      </c>
      <c r="BA2984">
        <f t="shared" si="107"/>
        <v>2060</v>
      </c>
    </row>
    <row r="2985" spans="1:53" x14ac:dyDescent="0.2">
      <c r="A2985" s="96">
        <v>42402</v>
      </c>
      <c r="B2985" s="99">
        <v>23.175000000000001</v>
      </c>
      <c r="C2985" s="100">
        <v>22.425000000000001</v>
      </c>
      <c r="D2985" s="31">
        <f t="shared" si="14"/>
        <v>189.497476046457</v>
      </c>
      <c r="E2985" s="31">
        <f t="shared" si="15"/>
        <v>175.64190791714384</v>
      </c>
      <c r="F2985" s="16">
        <f t="shared" si="0"/>
        <v>365.13938396360084</v>
      </c>
      <c r="G2985" s="16">
        <f t="shared" si="1"/>
        <v>22.814229738770141</v>
      </c>
      <c r="H2985" s="17">
        <f t="shared" si="2"/>
        <v>-3.3444816053511683E-2</v>
      </c>
      <c r="I2985" s="31">
        <v>21.98</v>
      </c>
      <c r="J2985" s="91">
        <f t="shared" si="16"/>
        <v>1.06704824382055</v>
      </c>
      <c r="K2985" s="72">
        <f t="shared" ca="1" si="171"/>
        <v>101.4405190368287</v>
      </c>
      <c r="L2985" s="31">
        <v>101.599998</v>
      </c>
      <c r="M2985" s="21">
        <f t="shared" ca="1" si="181"/>
        <v>-1.5696748652622573E-3</v>
      </c>
      <c r="N2985" s="72"/>
      <c r="O2985" s="56"/>
      <c r="P2985" s="21"/>
      <c r="Q2985" s="92">
        <f t="shared" si="17"/>
        <v>0.93295175617945003</v>
      </c>
      <c r="R2985" s="5">
        <f t="shared" ca="1" si="109"/>
        <v>19.344289172271516</v>
      </c>
      <c r="S2985" s="31">
        <v>18.879999000000002</v>
      </c>
      <c r="T2985" s="89">
        <f t="shared" ca="1" si="182"/>
        <v>2.4591641783006157E-2</v>
      </c>
      <c r="U2985" s="5">
        <f t="shared" ca="1" si="122"/>
        <v>36.855767738233631</v>
      </c>
      <c r="V2985" s="98">
        <v>36.860000999999997</v>
      </c>
      <c r="W2985" s="36">
        <f t="shared" ca="1" si="194"/>
        <v>-1.1484703341071722E-4</v>
      </c>
      <c r="X2985" s="91">
        <f t="shared" si="18"/>
        <v>1.1340964876410999</v>
      </c>
      <c r="Y2985" s="72">
        <f t="shared" ca="1" si="124"/>
        <v>1091.6014844184599</v>
      </c>
      <c r="Z2985" s="90">
        <v>1060.7499760000001</v>
      </c>
      <c r="AA2985" s="89">
        <f t="shared" ca="1" si="195"/>
        <v>2.9084618540175054E-2</v>
      </c>
      <c r="AB2985" s="72"/>
      <c r="AC2985" s="90"/>
      <c r="AD2985" s="36"/>
      <c r="AE2985">
        <f t="shared" si="198"/>
        <v>10</v>
      </c>
      <c r="AH2985" s="25">
        <f t="shared" ca="1" si="7"/>
        <v>1</v>
      </c>
      <c r="AI2985" s="15">
        <f t="shared" ca="1" si="8"/>
        <v>22.609998150011617</v>
      </c>
      <c r="AJ2985" s="15">
        <f t="shared" ca="1" si="9"/>
        <v>20.71575825969952</v>
      </c>
      <c r="AK2985" s="17">
        <f t="shared" ca="1" si="10"/>
        <v>-2.7635947006342237E-2</v>
      </c>
      <c r="AL2985" s="17">
        <f t="shared" ca="1" si="11"/>
        <v>-4.429760104226646E-2</v>
      </c>
      <c r="AM2985" s="26">
        <f t="shared" ca="1" si="12"/>
        <v>1</v>
      </c>
      <c r="AN2985" s="26">
        <f t="shared" ca="1" si="13"/>
        <v>1</v>
      </c>
      <c r="AO2985" s="25">
        <f t="shared" si="186"/>
        <v>0</v>
      </c>
      <c r="AP2985" s="26">
        <f t="shared" si="187"/>
        <v>0</v>
      </c>
      <c r="AQ2985" s="25">
        <f t="shared" si="188"/>
        <v>1</v>
      </c>
      <c r="AR2985" s="26">
        <f t="shared" si="189"/>
        <v>0</v>
      </c>
      <c r="AY2985">
        <v>212.15</v>
      </c>
      <c r="AZ2985">
        <v>233</v>
      </c>
      <c r="BA2985">
        <f t="shared" si="107"/>
        <v>2330</v>
      </c>
    </row>
    <row r="2986" spans="1:53" x14ac:dyDescent="0.2">
      <c r="A2986" s="96">
        <v>42403</v>
      </c>
      <c r="B2986" s="99">
        <v>22.774999999999999</v>
      </c>
      <c r="C2986" s="100">
        <v>22.175000000000001</v>
      </c>
      <c r="D2986" s="31">
        <f t="shared" si="14"/>
        <v>170.5477284418113</v>
      </c>
      <c r="E2986" s="31">
        <f t="shared" si="15"/>
        <v>195.22542634468738</v>
      </c>
      <c r="F2986" s="16">
        <f t="shared" si="0"/>
        <v>365.77315478649871</v>
      </c>
      <c r="G2986" s="16">
        <f t="shared" si="1"/>
        <v>22.454759834000981</v>
      </c>
      <c r="H2986" s="17">
        <f t="shared" si="2"/>
        <v>-2.7057497181510515E-2</v>
      </c>
      <c r="I2986" s="31">
        <v>21.65</v>
      </c>
      <c r="J2986" s="91">
        <f t="shared" si="16"/>
        <v>0.98595195715354322</v>
      </c>
      <c r="K2986" s="72">
        <f t="shared" ca="1" si="171"/>
        <v>100.01140084839152</v>
      </c>
      <c r="L2986" s="31">
        <v>100.480003</v>
      </c>
      <c r="M2986" s="21">
        <f t="shared" ca="1" si="181"/>
        <v>-4.6636359237417551E-3</v>
      </c>
      <c r="N2986" s="72"/>
      <c r="O2986" s="56"/>
      <c r="P2986" s="21"/>
      <c r="Q2986" s="92">
        <f t="shared" si="17"/>
        <v>1.0140480428464567</v>
      </c>
      <c r="R2986" s="5">
        <f t="shared" ca="1" si="109"/>
        <v>19.615221397030009</v>
      </c>
      <c r="S2986" s="31">
        <v>19.09</v>
      </c>
      <c r="T2986" s="89">
        <f t="shared" ca="1" si="182"/>
        <v>2.7512907125720746E-2</v>
      </c>
      <c r="U2986" s="5">
        <f t="shared" ca="1" si="122"/>
        <v>37.372239643936567</v>
      </c>
      <c r="V2986" s="98">
        <v>37.340000000000003</v>
      </c>
      <c r="W2986" s="36">
        <f t="shared" ca="1" si="194"/>
        <v>8.634077112095155E-4</v>
      </c>
      <c r="X2986" s="91">
        <f t="shared" si="18"/>
        <v>0.97190391430708656</v>
      </c>
      <c r="Y2986" s="72">
        <f t="shared" ca="1" si="124"/>
        <v>1060.8619323301966</v>
      </c>
      <c r="Z2986" s="90">
        <v>1038.9999769999999</v>
      </c>
      <c r="AA2986" s="89">
        <f t="shared" ca="1" si="195"/>
        <v>2.1041343420738767E-2</v>
      </c>
      <c r="AB2986" s="72"/>
      <c r="AC2986" s="90"/>
      <c r="AD2986" s="36"/>
      <c r="AE2986">
        <f t="shared" si="198"/>
        <v>9</v>
      </c>
      <c r="AH2986" s="25">
        <f t="shared" ca="1" si="7"/>
        <v>1</v>
      </c>
      <c r="AI2986" s="15">
        <f t="shared" ca="1" si="8"/>
        <v>22.742274980775942</v>
      </c>
      <c r="AJ2986" s="15">
        <f t="shared" ca="1" si="9"/>
        <v>20.813973711266161</v>
      </c>
      <c r="AK2986" s="17">
        <f t="shared" ca="1" si="10"/>
        <v>-2.6896186037906333E-2</v>
      </c>
      <c r="AL2986" s="17">
        <f t="shared" ca="1" si="11"/>
        <v>-4.172248301201531E-2</v>
      </c>
      <c r="AM2986" s="26">
        <f t="shared" ca="1" si="12"/>
        <v>1</v>
      </c>
      <c r="AN2986" s="26">
        <f t="shared" ca="1" si="13"/>
        <v>1</v>
      </c>
      <c r="AO2986" s="25">
        <f t="shared" si="186"/>
        <v>0</v>
      </c>
      <c r="AP2986" s="26">
        <f t="shared" si="187"/>
        <v>0</v>
      </c>
      <c r="AQ2986" s="25">
        <f t="shared" si="188"/>
        <v>1</v>
      </c>
      <c r="AR2986" s="26">
        <f t="shared" si="189"/>
        <v>0</v>
      </c>
      <c r="AY2986">
        <v>207.800005</v>
      </c>
      <c r="AZ2986">
        <v>227.5</v>
      </c>
      <c r="BA2986">
        <f t="shared" si="107"/>
        <v>2275</v>
      </c>
    </row>
    <row r="2987" spans="1:53" x14ac:dyDescent="0.2">
      <c r="A2987" s="96">
        <v>42404</v>
      </c>
      <c r="B2987" s="99">
        <v>23.074999999999999</v>
      </c>
      <c r="C2987" s="100">
        <v>22.475000000000001</v>
      </c>
      <c r="D2987" s="31">
        <f t="shared" si="14"/>
        <v>151.59798083716561</v>
      </c>
      <c r="E2987" s="31">
        <f t="shared" si="15"/>
        <v>214.68790669173612</v>
      </c>
      <c r="F2987" s="16">
        <f t="shared" si="0"/>
        <v>366.28588752890175</v>
      </c>
      <c r="G2987" s="16">
        <f t="shared" si="1"/>
        <v>22.723327308256238</v>
      </c>
      <c r="H2987" s="17">
        <f t="shared" si="2"/>
        <v>-2.6696329254727313E-2</v>
      </c>
      <c r="I2987" s="31">
        <v>21.84</v>
      </c>
      <c r="J2987" s="91">
        <f t="shared" si="16"/>
        <v>1.0133789243619318</v>
      </c>
      <c r="K2987" s="72">
        <f t="shared" ca="1" si="171"/>
        <v>101.34531400184849</v>
      </c>
      <c r="L2987" s="31">
        <v>101.44000200000001</v>
      </c>
      <c r="M2987" s="21">
        <f t="shared" ca="1" si="181"/>
        <v>-9.334384491782034E-4</v>
      </c>
      <c r="N2987" s="72"/>
      <c r="O2987" s="56"/>
      <c r="P2987" s="21"/>
      <c r="Q2987" s="92">
        <f t="shared" si="17"/>
        <v>0.98662107563806822</v>
      </c>
      <c r="R2987" s="5">
        <f t="shared" ca="1" si="109"/>
        <v>19.351984621803471</v>
      </c>
      <c r="S2987" s="31">
        <v>18.91</v>
      </c>
      <c r="T2987" s="89">
        <f t="shared" ca="1" si="182"/>
        <v>2.337306302503811E-2</v>
      </c>
      <c r="U2987" s="5">
        <f t="shared" ca="1" si="122"/>
        <v>36.870976939414952</v>
      </c>
      <c r="V2987" s="98">
        <v>36.93</v>
      </c>
      <c r="W2987" s="36">
        <f t="shared" ca="1" si="194"/>
        <v>-1.5982415538870272E-3</v>
      </c>
      <c r="X2987" s="91">
        <f t="shared" si="18"/>
        <v>1.0267578487238636</v>
      </c>
      <c r="Y2987" s="72">
        <f t="shared" ca="1" si="124"/>
        <v>1089.1766285914282</v>
      </c>
      <c r="Z2987" s="90">
        <v>1057.4999760000001</v>
      </c>
      <c r="AA2987" s="89">
        <f t="shared" ca="1" si="195"/>
        <v>2.995428209014743E-2</v>
      </c>
      <c r="AB2987" s="72"/>
      <c r="AC2987" s="90"/>
      <c r="AD2987" s="36"/>
      <c r="AE2987">
        <f t="shared" si="198"/>
        <v>8</v>
      </c>
      <c r="AH2987" s="25">
        <f t="shared" ca="1" si="7"/>
        <v>1</v>
      </c>
      <c r="AI2987" s="15">
        <f t="shared" ca="1" si="8"/>
        <v>22.903194485351417</v>
      </c>
      <c r="AJ2987" s="15">
        <f t="shared" ca="1" si="9"/>
        <v>20.957222155802508</v>
      </c>
      <c r="AK2987" s="17">
        <f t="shared" ca="1" si="10"/>
        <v>-2.5166003181960311E-2</v>
      </c>
      <c r="AL2987" s="17">
        <f t="shared" ca="1" si="11"/>
        <v>-4.0425404539427459E-2</v>
      </c>
      <c r="AM2987" s="26">
        <f t="shared" ca="1" si="12"/>
        <v>1</v>
      </c>
      <c r="AN2987" s="26">
        <f t="shared" ca="1" si="13"/>
        <v>1</v>
      </c>
      <c r="AO2987" s="25">
        <f t="shared" si="186"/>
        <v>0</v>
      </c>
      <c r="AP2987" s="26">
        <f t="shared" si="187"/>
        <v>0</v>
      </c>
      <c r="AQ2987" s="25">
        <f t="shared" si="188"/>
        <v>1</v>
      </c>
      <c r="AR2987" s="26">
        <f t="shared" si="189"/>
        <v>0</v>
      </c>
      <c r="AY2987">
        <v>211.49999500000001</v>
      </c>
      <c r="AZ2987">
        <v>231.99999999999997</v>
      </c>
      <c r="BA2987">
        <f t="shared" si="107"/>
        <v>2319.9999999999995</v>
      </c>
    </row>
    <row r="2988" spans="1:53" x14ac:dyDescent="0.2">
      <c r="A2988" s="96">
        <v>42405</v>
      </c>
      <c r="B2988" s="99">
        <v>24.125</v>
      </c>
      <c r="C2988" s="100">
        <v>23.05</v>
      </c>
      <c r="D2988" s="31">
        <f t="shared" si="14"/>
        <v>132.64823323251991</v>
      </c>
      <c r="E2988" s="31">
        <f t="shared" si="15"/>
        <v>234.14354299772941</v>
      </c>
      <c r="F2988" s="16">
        <f t="shared" si="0"/>
        <v>366.7917762302493</v>
      </c>
      <c r="G2988" s="16">
        <f t="shared" si="1"/>
        <v>23.438767851314761</v>
      </c>
      <c r="H2988" s="17">
        <f t="shared" si="2"/>
        <v>-4.6637744034707218E-2</v>
      </c>
      <c r="I2988" s="31">
        <v>23.379999000000002</v>
      </c>
      <c r="J2988" s="91">
        <f t="shared" si="16"/>
        <v>1.0329094650558051</v>
      </c>
      <c r="K2988" s="72">
        <f t="shared" ca="1" si="171"/>
        <v>104.67626645594399</v>
      </c>
      <c r="L2988" s="31">
        <v>105.44000200000001</v>
      </c>
      <c r="M2988" s="21">
        <f t="shared" ca="1" si="181"/>
        <v>-7.2433187554000467E-3</v>
      </c>
      <c r="N2988" s="72"/>
      <c r="O2988" s="56"/>
      <c r="P2988" s="21"/>
      <c r="Q2988" s="92">
        <f t="shared" si="17"/>
        <v>0.96709053494419484</v>
      </c>
      <c r="R2988" s="5">
        <f t="shared" ca="1" si="109"/>
        <v>18.714341512798551</v>
      </c>
      <c r="S2988" s="31">
        <v>18.16</v>
      </c>
      <c r="T2988" s="89">
        <f t="shared" ca="1" si="182"/>
        <v>3.0525413700360746E-2</v>
      </c>
      <c r="U2988" s="5">
        <f t="shared" ca="1" si="122"/>
        <v>35.656352059797229</v>
      </c>
      <c r="V2988" s="98">
        <v>35.470001000000003</v>
      </c>
      <c r="W2988" s="36">
        <f t="shared" ca="1" si="194"/>
        <v>5.2537652817440036E-3</v>
      </c>
      <c r="X2988" s="91">
        <f t="shared" si="18"/>
        <v>1.0658189301116103</v>
      </c>
      <c r="Y2988" s="72">
        <f t="shared" ca="1" si="124"/>
        <v>1160.7886688242108</v>
      </c>
      <c r="Z2988" s="90">
        <v>1139.9999749999999</v>
      </c>
      <c r="AA2988" s="89">
        <f t="shared" ca="1" si="195"/>
        <v>1.8235696736932733E-2</v>
      </c>
      <c r="AB2988" s="72"/>
      <c r="AC2988" s="90"/>
      <c r="AD2988" s="36"/>
      <c r="AE2988">
        <f t="shared" si="198"/>
        <v>7</v>
      </c>
      <c r="AH2988" s="25">
        <f t="shared" ca="1" si="7"/>
        <v>1</v>
      </c>
      <c r="AI2988" s="15">
        <f t="shared" ca="1" si="8"/>
        <v>23.065422524755196</v>
      </c>
      <c r="AJ2988" s="15">
        <f t="shared" ca="1" si="9"/>
        <v>21.110704963734349</v>
      </c>
      <c r="AK2988" s="17">
        <f t="shared" ca="1" si="10"/>
        <v>-2.7006442908916555E-2</v>
      </c>
      <c r="AL2988" s="17">
        <f t="shared" ca="1" si="11"/>
        <v>-3.9015939217272338E-2</v>
      </c>
      <c r="AM2988" s="26">
        <f t="shared" ca="1" si="12"/>
        <v>1</v>
      </c>
      <c r="AN2988" s="26">
        <f t="shared" ca="1" si="13"/>
        <v>1</v>
      </c>
      <c r="AO2988" s="25">
        <f t="shared" si="186"/>
        <v>0</v>
      </c>
      <c r="AP2988" s="26">
        <f t="shared" si="187"/>
        <v>0</v>
      </c>
      <c r="AQ2988" s="25">
        <f t="shared" si="188"/>
        <v>1</v>
      </c>
      <c r="AR2988" s="26">
        <f t="shared" si="189"/>
        <v>0</v>
      </c>
      <c r="AY2988">
        <v>227.99999</v>
      </c>
      <c r="AZ2988">
        <v>250.74999999999997</v>
      </c>
      <c r="BA2988">
        <f t="shared" si="107"/>
        <v>2507.4999999999995</v>
      </c>
    </row>
    <row r="2989" spans="1:53" x14ac:dyDescent="0.2">
      <c r="A2989" s="96">
        <v>42408</v>
      </c>
      <c r="B2989" s="101">
        <v>25.425000000000001</v>
      </c>
      <c r="C2989" s="102">
        <v>23.975000000000001</v>
      </c>
      <c r="D2989" s="31">
        <f t="shared" si="14"/>
        <v>113.69848562787422</v>
      </c>
      <c r="E2989" s="31">
        <f t="shared" si="15"/>
        <v>253.97706408068288</v>
      </c>
      <c r="F2989" s="31">
        <f t="shared" si="0"/>
        <v>367.67554970855713</v>
      </c>
      <c r="G2989" s="31">
        <f t="shared" si="1"/>
        <v>24.423392079079228</v>
      </c>
      <c r="H2989" s="55">
        <f t="shared" si="2"/>
        <v>-6.0479666319082304E-2</v>
      </c>
      <c r="I2989" s="31">
        <v>26</v>
      </c>
      <c r="J2989" s="67">
        <f t="shared" si="16"/>
        <v>1.0445190483022169</v>
      </c>
      <c r="K2989" s="72">
        <f t="shared" ca="1" si="171"/>
        <v>109.33189679431577</v>
      </c>
      <c r="L2989" s="31">
        <v>110.480003</v>
      </c>
      <c r="M2989" s="21">
        <f t="shared" ca="1" si="181"/>
        <v>-1.0391982028496406E-2</v>
      </c>
      <c r="N2989" s="72"/>
      <c r="O2989" s="56"/>
      <c r="P2989" s="21"/>
      <c r="Q2989" s="69">
        <f t="shared" si="17"/>
        <v>0.95548095169778313</v>
      </c>
      <c r="R2989" s="5">
        <f t="shared" ca="1" si="109"/>
        <v>17.88045193190332</v>
      </c>
      <c r="S2989" s="31">
        <v>17.299999</v>
      </c>
      <c r="T2989" s="89">
        <f t="shared" ca="1" si="182"/>
        <v>3.3552194535000843E-2</v>
      </c>
      <c r="U2989" s="5">
        <f t="shared" ca="1" si="122"/>
        <v>34.067798834379609</v>
      </c>
      <c r="V2989" s="98">
        <v>33.76</v>
      </c>
      <c r="W2989" s="36">
        <f t="shared" ca="1" si="194"/>
        <v>9.1172640515287551E-3</v>
      </c>
      <c r="X2989" s="67">
        <f t="shared" si="18"/>
        <v>1.0890380966044337</v>
      </c>
      <c r="Y2989" s="72">
        <f t="shared" ca="1" si="124"/>
        <v>1264.0598852433122</v>
      </c>
      <c r="Z2989" s="90">
        <v>1251.4999720000001</v>
      </c>
      <c r="AA2989" s="89">
        <f t="shared" ca="1" si="195"/>
        <v>1.003588775414864E-2</v>
      </c>
      <c r="AB2989" s="72"/>
      <c r="AC2989" s="90"/>
      <c r="AD2989" s="36"/>
      <c r="AE2989" s="1">
        <f t="shared" si="198"/>
        <v>6</v>
      </c>
      <c r="AH2989" s="25">
        <f t="shared" ca="1" si="7"/>
        <v>1</v>
      </c>
      <c r="AI2989" s="15">
        <f t="shared" ca="1" si="8"/>
        <v>23.160908403744347</v>
      </c>
      <c r="AJ2989" s="15">
        <f t="shared" ca="1" si="9"/>
        <v>21.263817894338718</v>
      </c>
      <c r="AK2989" s="17">
        <f t="shared" ca="1" si="10"/>
        <v>-3.4741721410318914E-2</v>
      </c>
      <c r="AL2989" s="17">
        <f t="shared" ca="1" si="11"/>
        <v>-3.9148331381294671E-2</v>
      </c>
      <c r="AM2989" s="26">
        <f t="shared" ca="1" si="12"/>
        <v>1</v>
      </c>
      <c r="AN2989" s="26">
        <f t="shared" ca="1" si="13"/>
        <v>1</v>
      </c>
      <c r="AO2989" s="25">
        <f t="shared" si="186"/>
        <v>0</v>
      </c>
      <c r="AP2989" s="26">
        <f t="shared" si="187"/>
        <v>0</v>
      </c>
      <c r="AQ2989" s="25">
        <f t="shared" si="188"/>
        <v>1</v>
      </c>
      <c r="AR2989" s="26">
        <f t="shared" si="189"/>
        <v>0</v>
      </c>
      <c r="AY2989">
        <v>250.3</v>
      </c>
      <c r="AZ2989">
        <v>274.25</v>
      </c>
      <c r="BA2989">
        <f t="shared" si="107"/>
        <v>2742.5</v>
      </c>
    </row>
    <row r="2990" spans="1:53" x14ac:dyDescent="0.2">
      <c r="A2990" s="96">
        <v>42409</v>
      </c>
      <c r="B2990" s="99">
        <v>26.125</v>
      </c>
      <c r="C2990" s="100">
        <v>24.475000000000001</v>
      </c>
      <c r="D2990" s="31">
        <f t="shared" si="14"/>
        <v>94.748738023228512</v>
      </c>
      <c r="E2990" s="31">
        <f t="shared" si="15"/>
        <v>274.0728860972884</v>
      </c>
      <c r="F2990" s="16">
        <f t="shared" si="0"/>
        <v>368.8216241205169</v>
      </c>
      <c r="G2990" s="16">
        <f t="shared" si="1"/>
        <v>24.898878122957463</v>
      </c>
      <c r="H2990" s="17">
        <f t="shared" si="2"/>
        <v>-6.7415730337078594E-2</v>
      </c>
      <c r="I2990" s="1">
        <v>26.54</v>
      </c>
      <c r="J2990" s="91">
        <f t="shared" si="16"/>
        <v>1.0226462343176737</v>
      </c>
      <c r="K2990" s="72">
        <f t="shared" ca="1" si="171"/>
        <v>111.80329436540488</v>
      </c>
      <c r="L2990" s="31">
        <v>111.519997</v>
      </c>
      <c r="M2990" s="21">
        <f t="shared" ca="1" si="181"/>
        <v>2.5403279503753676E-3</v>
      </c>
      <c r="N2990" s="72"/>
      <c r="O2990" s="56"/>
      <c r="P2990" s="21"/>
      <c r="Q2990" s="92">
        <f t="shared" si="17"/>
        <v>0.97735376568232635</v>
      </c>
      <c r="R2990" s="5">
        <f t="shared" ca="1" si="109"/>
        <v>17.474799020275562</v>
      </c>
      <c r="S2990" s="31">
        <v>17.149999999999999</v>
      </c>
      <c r="T2990" s="89">
        <f t="shared" ca="1" si="182"/>
        <v>1.8938718383414758E-2</v>
      </c>
      <c r="U2990" s="5">
        <f t="shared" ca="1" si="122"/>
        <v>33.29515156632187</v>
      </c>
      <c r="V2990" s="98">
        <v>33.51</v>
      </c>
      <c r="W2990" s="36">
        <f t="shared" ca="1" si="194"/>
        <v>-6.411472207643331E-3</v>
      </c>
      <c r="X2990" s="91">
        <f t="shared" si="18"/>
        <v>1.0452924686353473</v>
      </c>
      <c r="Y2990" s="72">
        <f t="shared" ca="1" si="124"/>
        <v>1321.2253182522011</v>
      </c>
      <c r="Z2990" s="90">
        <v>1271.2499720000001</v>
      </c>
      <c r="AA2990" s="89">
        <f t="shared" ca="1" si="195"/>
        <v>3.9311974318927266E-2</v>
      </c>
      <c r="AB2990" s="72"/>
      <c r="AC2990" s="90"/>
      <c r="AD2990" s="36"/>
      <c r="AE2990">
        <f t="shared" si="198"/>
        <v>5</v>
      </c>
      <c r="AH2990" s="25" t="str">
        <f t="shared" ca="1" si="7"/>
        <v>-</v>
      </c>
      <c r="AI2990" s="15">
        <f t="shared" ca="1" si="8"/>
        <v>23.214192847553768</v>
      </c>
      <c r="AJ2990" s="15">
        <f t="shared" ca="1" si="9"/>
        <v>21.407414941577844</v>
      </c>
      <c r="AK2990" s="17">
        <f t="shared" ca="1" si="10"/>
        <v>-4.3621963863436274E-2</v>
      </c>
      <c r="AL2990" s="17">
        <f t="shared" ca="1" si="11"/>
        <v>-3.7907502412372354E-2</v>
      </c>
      <c r="AM2990" s="26">
        <f t="shared" ca="1" si="12"/>
        <v>1</v>
      </c>
      <c r="AN2990" s="26">
        <f t="shared" ca="1" si="13"/>
        <v>0</v>
      </c>
      <c r="AO2990" s="25">
        <f t="shared" si="186"/>
        <v>0</v>
      </c>
      <c r="AP2990" s="26">
        <f t="shared" si="187"/>
        <v>0</v>
      </c>
      <c r="AQ2990" s="25">
        <f t="shared" si="188"/>
        <v>1</v>
      </c>
      <c r="AR2990" s="26">
        <f t="shared" si="189"/>
        <v>0</v>
      </c>
      <c r="AY2990">
        <v>254.25</v>
      </c>
      <c r="AZ2990">
        <v>279.5</v>
      </c>
      <c r="BA2990">
        <f t="shared" si="107"/>
        <v>2795</v>
      </c>
    </row>
    <row r="2991" spans="1:53" x14ac:dyDescent="0.2">
      <c r="A2991" s="96">
        <v>42410</v>
      </c>
      <c r="B2991" s="101">
        <v>26.274999999999999</v>
      </c>
      <c r="C2991" s="102">
        <v>24.625</v>
      </c>
      <c r="D2991" s="31">
        <f t="shared" si="14"/>
        <v>75.798990418582804</v>
      </c>
      <c r="E2991" s="31">
        <f t="shared" si="15"/>
        <v>294.30014477640458</v>
      </c>
      <c r="F2991" s="31">
        <f t="shared" si="0"/>
        <v>370.09913519498741</v>
      </c>
      <c r="G2991" s="31">
        <f t="shared" si="1"/>
        <v>24.962931981723674</v>
      </c>
      <c r="H2991" s="55">
        <f t="shared" si="2"/>
        <v>-6.7005076142131914E-2</v>
      </c>
      <c r="I2991" s="1">
        <v>26.29</v>
      </c>
      <c r="J2991" s="67">
        <f t="shared" si="16"/>
        <v>1.0060452348037903</v>
      </c>
      <c r="K2991" s="72">
        <f t="shared" ca="1" si="171"/>
        <v>112.47458598124055</v>
      </c>
      <c r="L2991" s="31">
        <v>112.279999</v>
      </c>
      <c r="M2991" s="21">
        <f t="shared" ca="1" si="181"/>
        <v>1.7330511486782932E-3</v>
      </c>
      <c r="N2991" s="72"/>
      <c r="O2991" s="56"/>
      <c r="P2991" s="21"/>
      <c r="Q2991" s="69">
        <f t="shared" si="17"/>
        <v>0.99395476519620973</v>
      </c>
      <c r="R2991" s="5">
        <f t="shared" ca="1" si="109"/>
        <v>17.368436180697582</v>
      </c>
      <c r="S2991" s="31">
        <v>17.010000000000002</v>
      </c>
      <c r="T2991" s="89">
        <f t="shared" ca="1" si="182"/>
        <v>2.1072085872873639E-2</v>
      </c>
      <c r="U2991" s="5">
        <f t="shared" ca="1" si="122"/>
        <v>33.092741574139701</v>
      </c>
      <c r="V2991" s="98">
        <v>33.25</v>
      </c>
      <c r="W2991" s="36">
        <f t="shared" ca="1" si="194"/>
        <v>-4.7295767176029685E-3</v>
      </c>
      <c r="X2991" s="67">
        <f t="shared" si="18"/>
        <v>1.0120904696075805</v>
      </c>
      <c r="Y2991" s="72">
        <f t="shared" ca="1" si="124"/>
        <v>1337.1115475193153</v>
      </c>
      <c r="Z2991" s="90">
        <v>1294.499971</v>
      </c>
      <c r="AA2991" s="89">
        <f t="shared" ca="1" si="195"/>
        <v>3.2917402451850153E-2</v>
      </c>
      <c r="AB2991" s="72"/>
      <c r="AC2991" s="90"/>
      <c r="AD2991" s="36"/>
      <c r="AE2991" s="1">
        <f t="shared" si="198"/>
        <v>4</v>
      </c>
      <c r="AH2991" s="25" t="str">
        <f t="shared" ca="1" si="7"/>
        <v>-</v>
      </c>
      <c r="AI2991" s="15">
        <f t="shared" ca="1" si="8"/>
        <v>23.3369435439505</v>
      </c>
      <c r="AJ2991" s="15">
        <f t="shared" ca="1" si="9"/>
        <v>21.548741847766511</v>
      </c>
      <c r="AK2991" s="17">
        <f t="shared" ca="1" si="10"/>
        <v>-4.9215340544872976E-2</v>
      </c>
      <c r="AL2991" s="17">
        <f t="shared" ca="1" si="11"/>
        <v>-3.7347660982389827E-2</v>
      </c>
      <c r="AM2991" s="26">
        <f t="shared" ca="1" si="12"/>
        <v>1</v>
      </c>
      <c r="AN2991" s="26">
        <f t="shared" ca="1" si="13"/>
        <v>0</v>
      </c>
      <c r="AO2991" s="25">
        <f t="shared" si="186"/>
        <v>0</v>
      </c>
      <c r="AP2991" s="26">
        <f t="shared" si="187"/>
        <v>1</v>
      </c>
      <c r="AQ2991" s="25">
        <f t="shared" si="188"/>
        <v>1</v>
      </c>
      <c r="AR2991" s="26">
        <f t="shared" si="189"/>
        <v>0</v>
      </c>
      <c r="AY2991">
        <v>258.89999999999998</v>
      </c>
      <c r="AZ2991">
        <v>283.5</v>
      </c>
      <c r="BA2991">
        <f t="shared" si="107"/>
        <v>2835</v>
      </c>
    </row>
    <row r="2992" spans="1:53" x14ac:dyDescent="0.2">
      <c r="A2992" s="96">
        <v>42411</v>
      </c>
      <c r="B2992" s="99">
        <v>28.75</v>
      </c>
      <c r="C2992" s="100">
        <v>26.48</v>
      </c>
      <c r="D2992" s="31">
        <f t="shared" si="14"/>
        <v>56.849242813937103</v>
      </c>
      <c r="E2992" s="31">
        <f t="shared" si="15"/>
        <v>314.51962166217373</v>
      </c>
      <c r="F2992" s="16">
        <f t="shared" si="0"/>
        <v>371.36886447611084</v>
      </c>
      <c r="G2992" s="16">
        <f t="shared" si="1"/>
        <v>26.827492193158641</v>
      </c>
      <c r="H2992" s="17">
        <f t="shared" si="2"/>
        <v>-8.57250755287009E-2</v>
      </c>
      <c r="I2992" s="31">
        <v>28.139999</v>
      </c>
      <c r="J2992" s="91">
        <f t="shared" si="16"/>
        <v>1.0783801949970229</v>
      </c>
      <c r="K2992" s="72">
        <f t="shared" ca="1" si="171"/>
        <v>121.28542119747782</v>
      </c>
      <c r="L2992" s="31">
        <v>119.120003</v>
      </c>
      <c r="M2992" s="21">
        <f t="shared" ca="1" si="181"/>
        <v>1.8178459897099059E-2</v>
      </c>
      <c r="N2992" s="72"/>
      <c r="O2992" s="56"/>
      <c r="P2992" s="21"/>
      <c r="Q2992" s="92">
        <f t="shared" si="17"/>
        <v>0.92161980500297713</v>
      </c>
      <c r="R2992" s="5">
        <f t="shared" ca="1" si="109"/>
        <v>16.006427931545907</v>
      </c>
      <c r="S2992" s="31">
        <v>15.98</v>
      </c>
      <c r="T2992" s="89">
        <f t="shared" ca="1" si="182"/>
        <v>1.6538129878540086E-3</v>
      </c>
      <c r="U2992" s="5">
        <f t="shared" ca="1" si="122"/>
        <v>30.497881892623649</v>
      </c>
      <c r="V2992" s="98">
        <v>31.23</v>
      </c>
      <c r="W2992" s="36">
        <f t="shared" ca="1" si="194"/>
        <v>-2.3442782817046148E-2</v>
      </c>
      <c r="X2992" s="91">
        <f t="shared" si="18"/>
        <v>1.1567603899940457</v>
      </c>
      <c r="Y2992" s="72">
        <f t="shared" ca="1" si="124"/>
        <v>1546.6158808425846</v>
      </c>
      <c r="Z2992" s="90">
        <v>1450.9999680000001</v>
      </c>
      <c r="AA2992" s="89">
        <f t="shared" ca="1" si="195"/>
        <v>6.5896564404737817E-2</v>
      </c>
      <c r="AB2992" s="72"/>
      <c r="AC2992" s="90"/>
      <c r="AD2992" s="36"/>
      <c r="AE2992">
        <f t="shared" si="198"/>
        <v>3</v>
      </c>
      <c r="AH2992" s="25" t="str">
        <f t="shared" ca="1" si="7"/>
        <v>-</v>
      </c>
      <c r="AI2992" s="15">
        <f t="shared" ca="1" si="8"/>
        <v>23.600054406593262</v>
      </c>
      <c r="AJ2992" s="15">
        <f t="shared" ca="1" si="9"/>
        <v>21.661450999341568</v>
      </c>
      <c r="AK2992" s="17">
        <f t="shared" ca="1" si="10"/>
        <v>-5.8993270269404707E-2</v>
      </c>
      <c r="AL2992" s="17">
        <f t="shared" ca="1" si="11"/>
        <v>-4.0615614044103951E-2</v>
      </c>
      <c r="AM2992" s="26">
        <f t="shared" ca="1" si="12"/>
        <v>1</v>
      </c>
      <c r="AN2992" s="26">
        <f t="shared" ca="1" si="13"/>
        <v>0</v>
      </c>
      <c r="AO2992" s="25">
        <f t="shared" si="186"/>
        <v>0</v>
      </c>
      <c r="AP2992" s="26">
        <f t="shared" si="187"/>
        <v>1</v>
      </c>
      <c r="AQ2992" s="25">
        <f t="shared" si="188"/>
        <v>1</v>
      </c>
      <c r="AR2992" s="26">
        <f t="shared" si="189"/>
        <v>0</v>
      </c>
      <c r="AY2992">
        <v>290.2</v>
      </c>
      <c r="AZ2992">
        <v>318.5</v>
      </c>
      <c r="BA2992">
        <f t="shared" si="107"/>
        <v>3185</v>
      </c>
    </row>
    <row r="2993" spans="1:53" x14ac:dyDescent="0.2">
      <c r="A2993" s="96">
        <v>42412</v>
      </c>
      <c r="B2993" s="101">
        <v>26.875</v>
      </c>
      <c r="C2993" s="102">
        <v>25.125</v>
      </c>
      <c r="D2993" s="31">
        <f t="shared" si="14"/>
        <v>37.899495209291402</v>
      </c>
      <c r="E2993" s="31">
        <f t="shared" si="15"/>
        <v>335.0938378114775</v>
      </c>
      <c r="F2993" s="31">
        <f t="shared" si="0"/>
        <v>372.99333302076889</v>
      </c>
      <c r="G2993" s="31">
        <f t="shared" si="1"/>
        <v>25.302815823352979</v>
      </c>
      <c r="H2993" s="55">
        <f t="shared" si="2"/>
        <v>-6.9651741293532243E-2</v>
      </c>
      <c r="I2993" s="31">
        <v>25.4</v>
      </c>
      <c r="J2993" s="67">
        <f t="shared" si="16"/>
        <v>0.94729306217918952</v>
      </c>
      <c r="K2993" s="72">
        <f t="shared" ca="1" si="171"/>
        <v>114.8881540930638</v>
      </c>
      <c r="L2993" s="31">
        <v>114.239998</v>
      </c>
      <c r="M2993" s="21">
        <f t="shared" ca="1" si="181"/>
        <v>5.6736353677440008E-3</v>
      </c>
      <c r="N2993" s="72"/>
      <c r="O2993" s="56"/>
      <c r="P2993" s="21"/>
      <c r="Q2993" s="69">
        <f t="shared" si="17"/>
        <v>1.0527069378208105</v>
      </c>
      <c r="R2993" s="5">
        <f t="shared" ca="1" si="109"/>
        <v>16.849375781190219</v>
      </c>
      <c r="S2993" s="31">
        <v>16.68</v>
      </c>
      <c r="T2993" s="89">
        <f t="shared" ca="1" si="182"/>
        <v>1.015442333274693E-2</v>
      </c>
      <c r="U2993" s="5">
        <f t="shared" ca="1" si="122"/>
        <v>32.104232717256316</v>
      </c>
      <c r="V2993" s="90">
        <v>32.580002</v>
      </c>
      <c r="W2993" s="36">
        <f t="shared" ca="1" si="194"/>
        <v>-1.4603107843384543E-2</v>
      </c>
      <c r="X2993" s="67">
        <f t="shared" si="18"/>
        <v>0.89458612435837914</v>
      </c>
      <c r="Y2993" s="72">
        <f t="shared" ca="1" si="124"/>
        <v>1383.4900489108727</v>
      </c>
      <c r="Z2993" s="90">
        <v>1331.4999700000001</v>
      </c>
      <c r="AA2993" s="89">
        <f t="shared" ca="1" si="195"/>
        <v>3.9046248653593754E-2</v>
      </c>
      <c r="AB2993" s="72"/>
      <c r="AC2993" s="90"/>
      <c r="AD2993" s="36"/>
      <c r="AE2993" s="1">
        <f t="shared" si="198"/>
        <v>2</v>
      </c>
      <c r="AH2993" s="25" t="str">
        <f t="shared" ca="1" si="7"/>
        <v>-</v>
      </c>
      <c r="AI2993" s="15">
        <f t="shared" ca="1" si="8"/>
        <v>23.689943515560849</v>
      </c>
      <c r="AJ2993" s="15">
        <f t="shared" ca="1" si="9"/>
        <v>21.775139344341877</v>
      </c>
      <c r="AK2993" s="17">
        <f t="shared" ca="1" si="10"/>
        <v>-6.6152505609205534E-2</v>
      </c>
      <c r="AL2993" s="17">
        <f t="shared" ca="1" si="11"/>
        <v>-4.2372793877026554E-2</v>
      </c>
      <c r="AM2993" s="26">
        <f t="shared" ca="1" si="12"/>
        <v>1</v>
      </c>
      <c r="AN2993" s="26">
        <f t="shared" ca="1" si="13"/>
        <v>0</v>
      </c>
      <c r="AO2993" s="25">
        <f t="shared" si="186"/>
        <v>0</v>
      </c>
      <c r="AP2993" s="26">
        <f t="shared" si="187"/>
        <v>1</v>
      </c>
      <c r="AQ2993" s="25">
        <f t="shared" si="188"/>
        <v>1</v>
      </c>
      <c r="AR2993" s="26">
        <f t="shared" si="189"/>
        <v>0</v>
      </c>
      <c r="AY2993">
        <v>266.29999000000004</v>
      </c>
      <c r="AZ2993">
        <v>291.75</v>
      </c>
      <c r="BA2993">
        <f t="shared" si="107"/>
        <v>2917.5</v>
      </c>
    </row>
    <row r="2994" spans="1:53" x14ac:dyDescent="0.2">
      <c r="A2994" s="96">
        <v>42416</v>
      </c>
      <c r="B2994" s="99">
        <v>24.725000000000001</v>
      </c>
      <c r="C2994" s="100">
        <v>23.824999999999999</v>
      </c>
      <c r="D2994" s="31">
        <f t="shared" si="14"/>
        <v>18.949747604645701</v>
      </c>
      <c r="E2994" s="31">
        <f t="shared" si="15"/>
        <v>355.36346833385971</v>
      </c>
      <c r="F2994" s="16">
        <f t="shared" si="0"/>
        <v>374.31321593850544</v>
      </c>
      <c r="G2994" s="16">
        <f t="shared" si="1"/>
        <v>23.870562839135719</v>
      </c>
      <c r="H2994" s="17">
        <f t="shared" si="2"/>
        <v>-3.7775445960126053E-2</v>
      </c>
      <c r="I2994" s="31">
        <v>24.110001</v>
      </c>
      <c r="J2994" s="91">
        <f t="shared" si="16"/>
        <v>0.9467338314210163</v>
      </c>
      <c r="K2994" s="72">
        <f t="shared" ca="1" si="171"/>
        <v>108.76406803552278</v>
      </c>
      <c r="L2994" s="31">
        <v>109</v>
      </c>
      <c r="M2994" s="21">
        <f t="shared" ca="1" si="181"/>
        <v>-2.1645134355707989E-3</v>
      </c>
      <c r="N2994" s="72"/>
      <c r="O2994" s="56"/>
      <c r="P2994" s="21"/>
      <c r="Q2994" s="92">
        <f t="shared" si="17"/>
        <v>1.0532661685789837</v>
      </c>
      <c r="R2994" s="5">
        <f t="shared" ca="1" si="109"/>
        <v>17.746138160427144</v>
      </c>
      <c r="S2994" s="31">
        <v>17.459999</v>
      </c>
      <c r="T2994" s="89">
        <f t="shared" ca="1" si="182"/>
        <v>1.6388269004319184E-2</v>
      </c>
      <c r="U2994" s="5">
        <f t="shared" ca="1" si="122"/>
        <v>33.813144541984492</v>
      </c>
      <c r="V2994" s="90">
        <v>34.07</v>
      </c>
      <c r="W2994" s="36">
        <f t="shared" ca="1" si="194"/>
        <v>-7.5390507195629008E-3</v>
      </c>
      <c r="X2994" s="91">
        <f t="shared" si="18"/>
        <v>0.8934676628420325</v>
      </c>
      <c r="Y2994" s="72">
        <f t="shared" ca="1" si="124"/>
        <v>1236.0222687173559</v>
      </c>
      <c r="Z2994" s="90">
        <v>1208.999973</v>
      </c>
      <c r="AA2994" s="89">
        <f t="shared" ca="1" si="195"/>
        <v>2.2350948156188235E-2</v>
      </c>
      <c r="AB2994" s="72"/>
      <c r="AC2994" s="90"/>
      <c r="AD2994" s="36"/>
      <c r="AE2994">
        <f t="shared" si="198"/>
        <v>1</v>
      </c>
      <c r="AH2994" s="25" t="str">
        <f t="shared" ca="1" si="7"/>
        <v>-</v>
      </c>
      <c r="AI2994" s="15">
        <f t="shared" ca="1" si="8"/>
        <v>23.757529652157018</v>
      </c>
      <c r="AJ2994" s="15">
        <f t="shared" ca="1" si="9"/>
        <v>21.894683317201125</v>
      </c>
      <c r="AK2994" s="17">
        <f t="shared" ca="1" si="10"/>
        <v>-6.4675455930108663E-2</v>
      </c>
      <c r="AL2994" s="17">
        <f t="shared" ca="1" si="11"/>
        <v>-4.3183590140177044E-2</v>
      </c>
      <c r="AM2994" s="26">
        <f t="shared" ca="1" si="12"/>
        <v>1</v>
      </c>
      <c r="AN2994" s="26">
        <f t="shared" ca="1" si="13"/>
        <v>0</v>
      </c>
      <c r="AO2994" s="25">
        <f t="shared" si="186"/>
        <v>0</v>
      </c>
      <c r="AP2994" s="26">
        <f t="shared" si="187"/>
        <v>1</v>
      </c>
      <c r="AQ2994" s="25">
        <f t="shared" si="188"/>
        <v>1</v>
      </c>
      <c r="AR2994" s="26">
        <f t="shared" si="189"/>
        <v>0</v>
      </c>
      <c r="AY2994">
        <v>241.800005</v>
      </c>
      <c r="AZ2994">
        <v>265.5</v>
      </c>
      <c r="BA2994">
        <f t="shared" si="107"/>
        <v>2655</v>
      </c>
    </row>
    <row r="2995" spans="1:53" x14ac:dyDescent="0.2">
      <c r="A2995" s="97">
        <v>42417</v>
      </c>
      <c r="B2995" s="99">
        <v>22.925000000000001</v>
      </c>
      <c r="C2995" s="100">
        <v>23.074999999999999</v>
      </c>
      <c r="D2995" s="31">
        <f t="shared" si="14"/>
        <v>375.02905110510272</v>
      </c>
      <c r="E2995" s="31">
        <f t="shared" si="15"/>
        <v>0</v>
      </c>
      <c r="F2995" s="16">
        <f t="shared" si="0"/>
        <v>375.02905110510272</v>
      </c>
      <c r="G2995" s="16">
        <f t="shared" si="1"/>
        <v>22.925000000000004</v>
      </c>
      <c r="H2995" s="17">
        <f t="shared" si="2"/>
        <v>6.500541711809249E-3</v>
      </c>
      <c r="I2995" s="31">
        <v>22.309999000000001</v>
      </c>
      <c r="J2995" s="91">
        <f t="shared" si="16"/>
        <v>0.96222455403987428</v>
      </c>
      <c r="K2995" s="72">
        <f t="shared" ca="1" si="171"/>
        <v>104.65119026777315</v>
      </c>
      <c r="L2995" s="31">
        <v>104.720001</v>
      </c>
      <c r="M2995" s="21">
        <f t="shared" ca="1" si="181"/>
        <v>-6.57092547457584E-4</v>
      </c>
      <c r="N2995" s="72"/>
      <c r="O2995" s="56"/>
      <c r="P2995" s="21"/>
      <c r="Q2995" s="92">
        <f t="shared" si="17"/>
        <v>1.0377754459601256</v>
      </c>
      <c r="R2995" s="5">
        <f t="shared" ca="1" si="109"/>
        <v>18.415739236070433</v>
      </c>
      <c r="S2995" s="31">
        <v>18.110001</v>
      </c>
      <c r="T2995" s="89">
        <f t="shared" ca="1" si="182"/>
        <v>1.6882287089350925E-2</v>
      </c>
      <c r="U2995" s="5">
        <f t="shared" ca="1" si="122"/>
        <v>35.089249819571137</v>
      </c>
      <c r="V2995" s="90">
        <v>35.400002000000001</v>
      </c>
      <c r="W2995" s="36">
        <f t="shared" ca="1" si="194"/>
        <v>-8.7783096856566215E-3</v>
      </c>
      <c r="X2995" s="91">
        <f t="shared" si="18"/>
        <v>0.92444910807974856</v>
      </c>
      <c r="Y2995" s="72">
        <f t="shared" ca="1" si="124"/>
        <v>1142.5644831884297</v>
      </c>
      <c r="Z2995" s="90">
        <v>1114.9999749999999</v>
      </c>
      <c r="AA2995" s="89">
        <f t="shared" ca="1" si="195"/>
        <v>2.4721532561854748E-2</v>
      </c>
      <c r="AB2995" s="72"/>
      <c r="AC2995" s="90"/>
      <c r="AD2995" s="36"/>
      <c r="AE2995">
        <v>20</v>
      </c>
      <c r="AH2995" s="25" t="str">
        <f t="shared" ca="1" si="7"/>
        <v>-</v>
      </c>
      <c r="AI2995" s="15">
        <f t="shared" ca="1" si="8"/>
        <v>23.680550301221263</v>
      </c>
      <c r="AJ2995" s="15">
        <f t="shared" ca="1" si="9"/>
        <v>22.011756487932832</v>
      </c>
      <c r="AK2995" s="17">
        <f t="shared" ca="1" si="10"/>
        <v>-5.3512087924960074E-2</v>
      </c>
      <c r="AL2995" s="17">
        <f t="shared" ca="1" si="11"/>
        <v>-4.0484965398615076E-2</v>
      </c>
      <c r="AM2995" s="26">
        <f t="shared" ca="1" si="12"/>
        <v>1</v>
      </c>
      <c r="AN2995" s="26">
        <f t="shared" ca="1" si="13"/>
        <v>0</v>
      </c>
      <c r="AO2995" s="25">
        <f t="shared" si="186"/>
        <v>0</v>
      </c>
      <c r="AP2995" s="26">
        <f t="shared" si="187"/>
        <v>0</v>
      </c>
      <c r="AQ2995" s="25">
        <f t="shared" si="188"/>
        <v>1</v>
      </c>
      <c r="AR2995" s="26">
        <f t="shared" si="189"/>
        <v>0</v>
      </c>
      <c r="AY2995">
        <v>222.99999</v>
      </c>
      <c r="AZ2995">
        <v>244.25</v>
      </c>
      <c r="BA2995">
        <f t="shared" si="107"/>
        <v>2442.5</v>
      </c>
    </row>
    <row r="2996" spans="1:53" x14ac:dyDescent="0.2">
      <c r="A2996" s="96">
        <v>42418</v>
      </c>
      <c r="B2996" s="101">
        <v>22.774999999999999</v>
      </c>
      <c r="C2996" s="102">
        <v>23.175000000000001</v>
      </c>
      <c r="D2996" s="31">
        <f t="shared" si="14"/>
        <v>356.2775985498476</v>
      </c>
      <c r="E2996" s="31">
        <f t="shared" si="15"/>
        <v>18.629557955762689</v>
      </c>
      <c r="F2996" s="31">
        <f t="shared" si="0"/>
        <v>374.90715650561026</v>
      </c>
      <c r="G2996" s="31">
        <f t="shared" si="1"/>
        <v>22.794876449550234</v>
      </c>
      <c r="H2996" s="55">
        <f t="shared" si="2"/>
        <v>1.7259978425027023E-2</v>
      </c>
      <c r="I2996" s="31">
        <v>21.639999</v>
      </c>
      <c r="J2996" s="67">
        <f t="shared" si="16"/>
        <v>0.9940007632406298</v>
      </c>
      <c r="K2996" s="72">
        <f t="shared" ca="1" si="171"/>
        <v>104.01912217613669</v>
      </c>
      <c r="L2996" s="31">
        <v>104.32</v>
      </c>
      <c r="M2996" s="21">
        <f t="shared" ca="1" si="181"/>
        <v>-2.8841815937816601E-3</v>
      </c>
      <c r="N2996" s="72"/>
      <c r="O2996" s="56"/>
      <c r="P2996" s="21"/>
      <c r="Q2996" s="69">
        <f t="shared" si="17"/>
        <v>1.0059992367593702</v>
      </c>
      <c r="R2996" s="5">
        <f t="shared" ca="1" si="109"/>
        <v>18.525447837903133</v>
      </c>
      <c r="S2996" s="31">
        <v>18.190000999999999</v>
      </c>
      <c r="T2996" s="89">
        <f t="shared" ca="1" si="182"/>
        <v>1.8441276495979004E-2</v>
      </c>
      <c r="U2996" s="5">
        <f t="shared" ca="1" si="122"/>
        <v>35.298550034417552</v>
      </c>
      <c r="V2996" s="90">
        <v>35.479999999999997</v>
      </c>
      <c r="W2996" s="36">
        <f t="shared" ca="1" si="194"/>
        <v>-5.1141478461793934E-3</v>
      </c>
      <c r="X2996" s="67">
        <f t="shared" si="18"/>
        <v>0.98800152648125972</v>
      </c>
      <c r="Y2996" s="72">
        <f t="shared" ca="1" si="124"/>
        <v>1128.7811599827492</v>
      </c>
      <c r="Z2996" s="90">
        <v>1106.7499749999999</v>
      </c>
      <c r="AA2996" s="89">
        <f t="shared" ca="1" si="195"/>
        <v>1.9906198762506599E-2</v>
      </c>
      <c r="AB2996" s="72"/>
      <c r="AC2996" s="90"/>
      <c r="AD2996" s="36"/>
      <c r="AE2996" s="1">
        <f t="shared" ref="AE2996:AE3014" si="199">AE2995-1</f>
        <v>19</v>
      </c>
      <c r="AH2996" s="25" t="str">
        <f t="shared" ca="1" si="7"/>
        <v>-</v>
      </c>
      <c r="AI2996" s="15">
        <f t="shared" ca="1" si="8"/>
        <v>23.61807115408898</v>
      </c>
      <c r="AJ2996" s="15">
        <f t="shared" ca="1" si="9"/>
        <v>22.097283901381079</v>
      </c>
      <c r="AK2996" s="17">
        <f t="shared" ca="1" si="10"/>
        <v>-3.9399469797942475E-2</v>
      </c>
      <c r="AL2996" s="17">
        <f t="shared" ca="1" si="11"/>
        <v>-3.7437712810043017E-2</v>
      </c>
      <c r="AM2996" s="26">
        <f t="shared" ca="1" si="12"/>
        <v>1</v>
      </c>
      <c r="AN2996" s="26">
        <f t="shared" ca="1" si="13"/>
        <v>0</v>
      </c>
      <c r="AO2996" s="25">
        <f t="shared" si="186"/>
        <v>0</v>
      </c>
      <c r="AP2996" s="26">
        <f t="shared" si="187"/>
        <v>0</v>
      </c>
      <c r="AQ2996" s="25">
        <f t="shared" si="188"/>
        <v>1</v>
      </c>
      <c r="AR2996" s="26">
        <f t="shared" si="189"/>
        <v>0</v>
      </c>
      <c r="AY2996">
        <v>221.35000000000002</v>
      </c>
      <c r="AZ2996">
        <v>243.25</v>
      </c>
      <c r="BA2996">
        <f t="shared" si="107"/>
        <v>2432.5</v>
      </c>
    </row>
    <row r="2997" spans="1:53" x14ac:dyDescent="0.2">
      <c r="A2997" s="96">
        <v>42419</v>
      </c>
      <c r="B2997" s="101">
        <v>22.375</v>
      </c>
      <c r="C2997" s="102">
        <v>22.75</v>
      </c>
      <c r="D2997" s="31">
        <f t="shared" si="14"/>
        <v>337.52614599459247</v>
      </c>
      <c r="E2997" s="31">
        <f t="shared" si="15"/>
        <v>37.057360844476207</v>
      </c>
      <c r="F2997" s="31">
        <f t="shared" si="0"/>
        <v>374.58350683906866</v>
      </c>
      <c r="G2997" s="31">
        <f t="shared" si="1"/>
        <v>22.41209856430665</v>
      </c>
      <c r="H2997" s="55">
        <f t="shared" si="2"/>
        <v>1.6483516483516536E-2</v>
      </c>
      <c r="I2997" s="31">
        <v>20.530000999999999</v>
      </c>
      <c r="J2997" s="67">
        <f t="shared" si="16"/>
        <v>0.98235893966739074</v>
      </c>
      <c r="K2997" s="72">
        <f t="shared" ca="1" si="171"/>
        <v>102.17994872448546</v>
      </c>
      <c r="L2997" s="31">
        <v>101.68</v>
      </c>
      <c r="M2997" s="21">
        <f t="shared" ca="1" si="181"/>
        <v>4.9168836003683049E-3</v>
      </c>
      <c r="N2997" s="72"/>
      <c r="O2997" s="56"/>
      <c r="P2997" s="21"/>
      <c r="Q2997" s="69">
        <f t="shared" si="17"/>
        <v>1.0176410603326094</v>
      </c>
      <c r="R2997" s="5">
        <f t="shared" ca="1" si="109"/>
        <v>18.851471020694056</v>
      </c>
      <c r="S2997" s="31">
        <v>18.649999999999999</v>
      </c>
      <c r="T2997" s="89">
        <f t="shared" ca="1" si="182"/>
        <v>1.0802735694051355E-2</v>
      </c>
      <c r="U2997" s="5">
        <f t="shared" ca="1" si="122"/>
        <v>35.920024105535909</v>
      </c>
      <c r="V2997" s="90">
        <v>36.43</v>
      </c>
      <c r="W2997" s="36">
        <f t="shared" ca="1" si="194"/>
        <v>-1.3998789307276724E-2</v>
      </c>
      <c r="X2997" s="67">
        <f t="shared" si="18"/>
        <v>0.96471787933478148</v>
      </c>
      <c r="Y2997" s="72">
        <f t="shared" ca="1" si="124"/>
        <v>1088.8836993305074</v>
      </c>
      <c r="Z2997" s="90">
        <v>1048.7499769999999</v>
      </c>
      <c r="AA2997" s="89">
        <f t="shared" ca="1" si="195"/>
        <v>3.8268150856424245E-2</v>
      </c>
      <c r="AB2997" s="72"/>
      <c r="AC2997" s="90"/>
      <c r="AD2997" s="36"/>
      <c r="AE2997" s="1">
        <f t="shared" si="199"/>
        <v>18</v>
      </c>
      <c r="AH2997" s="25">
        <f t="shared" ca="1" si="7"/>
        <v>1</v>
      </c>
      <c r="AI2997" s="15">
        <f t="shared" ca="1" si="8"/>
        <v>23.507932990484534</v>
      </c>
      <c r="AJ2997" s="15">
        <f t="shared" ca="1" si="9"/>
        <v>22.145423908915408</v>
      </c>
      <c r="AK2997" s="17">
        <f t="shared" ca="1" si="10"/>
        <v>-2.5484704360334398E-2</v>
      </c>
      <c r="AL2997" s="17">
        <f t="shared" ca="1" si="11"/>
        <v>-3.4090153880423017E-2</v>
      </c>
      <c r="AM2997" s="26">
        <f t="shared" ca="1" si="12"/>
        <v>1</v>
      </c>
      <c r="AN2997" s="26">
        <f t="shared" ca="1" si="13"/>
        <v>1</v>
      </c>
      <c r="AO2997" s="25">
        <f t="shared" si="186"/>
        <v>0</v>
      </c>
      <c r="AP2997" s="26">
        <f t="shared" si="187"/>
        <v>0</v>
      </c>
      <c r="AQ2997" s="25">
        <f t="shared" si="188"/>
        <v>1</v>
      </c>
      <c r="AR2997" s="26">
        <f t="shared" si="189"/>
        <v>0</v>
      </c>
      <c r="AY2997">
        <v>209.75000499999999</v>
      </c>
      <c r="AZ2997">
        <v>230.75</v>
      </c>
      <c r="BA2997">
        <f t="shared" si="107"/>
        <v>2307.5</v>
      </c>
    </row>
    <row r="2998" spans="1:53" x14ac:dyDescent="0.2">
      <c r="A2998" s="96">
        <v>42422</v>
      </c>
      <c r="B2998" s="101">
        <v>21.024999999999999</v>
      </c>
      <c r="C2998" s="102">
        <v>21.625</v>
      </c>
      <c r="D2998" s="31">
        <f t="shared" si="14"/>
        <v>318.77469343933734</v>
      </c>
      <c r="E2998" s="31">
        <f t="shared" si="15"/>
        <v>55.499723522446921</v>
      </c>
      <c r="F2998" s="16">
        <f t="shared" si="0"/>
        <v>374.27441696178425</v>
      </c>
      <c r="G2998" s="16">
        <f t="shared" si="1"/>
        <v>21.113971707935004</v>
      </c>
      <c r="H2998" s="17">
        <f t="shared" si="2"/>
        <v>2.774566473988449E-2</v>
      </c>
      <c r="I2998" s="31">
        <v>19.379999000000002</v>
      </c>
      <c r="J2998" s="91">
        <f t="shared" si="16"/>
        <v>0.94130182964330422</v>
      </c>
      <c r="K2998" s="72">
        <f t="shared" ca="1" si="171"/>
        <v>96.178251532764079</v>
      </c>
      <c r="L2998" s="31">
        <v>95.879997000000003</v>
      </c>
      <c r="M2998" s="21">
        <f t="shared" ca="1" si="181"/>
        <v>3.1107065299978724E-3</v>
      </c>
      <c r="N2998" s="72"/>
      <c r="O2998" s="56"/>
      <c r="P2998" s="21"/>
      <c r="Q2998" s="92">
        <f t="shared" si="17"/>
        <v>1.0586981703566958</v>
      </c>
      <c r="R2998" s="5">
        <f t="shared" ca="1" si="109"/>
        <v>19.957186453365271</v>
      </c>
      <c r="S2998" s="31">
        <v>19.690000999999999</v>
      </c>
      <c r="T2998" s="89">
        <f t="shared" ca="1" si="182"/>
        <v>1.3569600802217939E-2</v>
      </c>
      <c r="U2998" s="5">
        <f t="shared" ca="1" si="122"/>
        <v>38.0271618787623</v>
      </c>
      <c r="V2998" s="90">
        <v>38.5</v>
      </c>
      <c r="W2998" s="36">
        <f t="shared" ca="1" si="194"/>
        <v>-1.2281509642537667E-2</v>
      </c>
      <c r="X2998" s="91">
        <f t="shared" si="18"/>
        <v>0.88260365928660856</v>
      </c>
      <c r="Y2998" s="72">
        <f t="shared" ca="1" si="124"/>
        <v>960.98948767790864</v>
      </c>
      <c r="Z2998" s="90">
        <v>930.74997900000005</v>
      </c>
      <c r="AA2998" s="89">
        <f t="shared" ca="1" si="195"/>
        <v>3.2489400333264563E-2</v>
      </c>
      <c r="AB2998" s="72"/>
      <c r="AC2998" s="90"/>
      <c r="AD2998" s="36"/>
      <c r="AE2998">
        <f t="shared" si="199"/>
        <v>17</v>
      </c>
      <c r="AH2998" s="25">
        <f t="shared" ca="1" si="7"/>
        <v>1</v>
      </c>
      <c r="AI2998" s="15">
        <f t="shared" ca="1" si="8"/>
        <v>23.321898115146404</v>
      </c>
      <c r="AJ2998" s="15">
        <f t="shared" ca="1" si="9"/>
        <v>22.199778300034684</v>
      </c>
      <c r="AK2998" s="17">
        <f t="shared" ca="1" si="10"/>
        <v>-6.5729143155701664E-3</v>
      </c>
      <c r="AL2998" s="17">
        <f t="shared" ca="1" si="11"/>
        <v>-3.0131355729619627E-2</v>
      </c>
      <c r="AM2998" s="26">
        <f t="shared" ca="1" si="12"/>
        <v>1</v>
      </c>
      <c r="AN2998" s="26">
        <f t="shared" ca="1" si="13"/>
        <v>1</v>
      </c>
      <c r="AO2998" s="25">
        <f t="shared" si="186"/>
        <v>0</v>
      </c>
      <c r="AP2998" s="26">
        <f t="shared" si="187"/>
        <v>0</v>
      </c>
      <c r="AQ2998" s="25">
        <f t="shared" si="188"/>
        <v>1</v>
      </c>
      <c r="AR2998" s="26">
        <f t="shared" si="189"/>
        <v>0</v>
      </c>
      <c r="AY2998">
        <v>186.14999999999998</v>
      </c>
      <c r="AZ2998">
        <v>204.5</v>
      </c>
      <c r="BA2998">
        <f t="shared" si="107"/>
        <v>2045</v>
      </c>
    </row>
    <row r="2999" spans="1:53" x14ac:dyDescent="0.2">
      <c r="A2999" s="96">
        <v>42423</v>
      </c>
      <c r="B2999" s="101">
        <v>22.175000000000001</v>
      </c>
      <c r="C2999" s="102">
        <v>22.524999999999999</v>
      </c>
      <c r="D2999" s="31">
        <f t="shared" si="14"/>
        <v>300.02324088408221</v>
      </c>
      <c r="E2999" s="31">
        <f t="shared" si="15"/>
        <v>73.730904561718106</v>
      </c>
      <c r="F2999" s="16">
        <f t="shared" si="0"/>
        <v>373.7541454458003</v>
      </c>
      <c r="G2999" s="16">
        <f t="shared" si="1"/>
        <v>22.244044897323668</v>
      </c>
      <c r="H2999" s="17">
        <f t="shared" si="2"/>
        <v>1.5538290788013276E-2</v>
      </c>
      <c r="I2999" s="31">
        <v>20.98</v>
      </c>
      <c r="J2999" s="91">
        <f t="shared" si="16"/>
        <v>1.052058049270465</v>
      </c>
      <c r="K2999" s="72">
        <f t="shared" ca="1" si="171"/>
        <v>101.18097857587856</v>
      </c>
      <c r="L2999" s="31">
        <v>100.720001</v>
      </c>
      <c r="M2999" s="21">
        <f t="shared" ca="1" si="181"/>
        <v>4.576822590366722E-3</v>
      </c>
      <c r="N2999" s="72"/>
      <c r="O2999" s="56"/>
      <c r="P2999" s="21"/>
      <c r="Q2999" s="92">
        <f t="shared" si="17"/>
        <v>0.94794195072953513</v>
      </c>
      <c r="R2999" s="5">
        <f t="shared" ca="1" si="109"/>
        <v>18.917466148085246</v>
      </c>
      <c r="S2999" s="31">
        <v>18.700001</v>
      </c>
      <c r="T2999" s="89">
        <f t="shared" ca="1" si="182"/>
        <v>1.1629151682144085E-2</v>
      </c>
      <c r="U2999" s="5">
        <f t="shared" ca="1" si="122"/>
        <v>36.046307908840561</v>
      </c>
      <c r="V2999" s="90">
        <v>36.57</v>
      </c>
      <c r="W2999" s="36">
        <f t="shared" ca="1" si="194"/>
        <v>-1.4320265002992607E-2</v>
      </c>
      <c r="X2999" s="91">
        <f t="shared" si="18"/>
        <v>1.1041160985409297</v>
      </c>
      <c r="Y2999" s="72">
        <f t="shared" ca="1" si="124"/>
        <v>1060.9741332494691</v>
      </c>
      <c r="Z2999" s="90">
        <v>1023.7499769999999</v>
      </c>
      <c r="AA2999" s="89">
        <f t="shared" ca="1" si="195"/>
        <v>3.6360593001966104E-2</v>
      </c>
      <c r="AB2999" s="72"/>
      <c r="AC2999" s="90"/>
      <c r="AD2999" s="36"/>
      <c r="AE2999">
        <f t="shared" si="199"/>
        <v>16</v>
      </c>
      <c r="AH2999" s="25">
        <f t="shared" ca="1" si="7"/>
        <v>1</v>
      </c>
      <c r="AI2999" s="15">
        <f t="shared" ca="1" si="8"/>
        <v>23.30184448975907</v>
      </c>
      <c r="AJ2999" s="15">
        <f t="shared" ca="1" si="9"/>
        <v>22.304722016188872</v>
      </c>
      <c r="AK2999" s="17">
        <f t="shared" ca="1" si="10"/>
        <v>7.6254243646874205E-3</v>
      </c>
      <c r="AL2999" s="17">
        <f t="shared" ca="1" si="11"/>
        <v>-2.8280962848452038E-2</v>
      </c>
      <c r="AM2999" s="26">
        <f t="shared" ca="1" si="12"/>
        <v>1</v>
      </c>
      <c r="AN2999" s="26">
        <f t="shared" ca="1" si="13"/>
        <v>1</v>
      </c>
      <c r="AO2999" s="25">
        <f t="shared" si="186"/>
        <v>0</v>
      </c>
      <c r="AP2999" s="26">
        <f t="shared" si="187"/>
        <v>0</v>
      </c>
      <c r="AQ2999" s="25">
        <f t="shared" si="188"/>
        <v>1</v>
      </c>
      <c r="AR2999" s="26">
        <f t="shared" si="189"/>
        <v>0</v>
      </c>
      <c r="AY2999">
        <v>204.75000499999999</v>
      </c>
      <c r="AZ2999">
        <v>225.25</v>
      </c>
      <c r="BA2999">
        <f t="shared" si="107"/>
        <v>2252.5</v>
      </c>
    </row>
    <row r="3000" spans="1:53" x14ac:dyDescent="0.2">
      <c r="A3000" s="96">
        <v>42424</v>
      </c>
      <c r="B3000" s="101">
        <v>21.774999999999999</v>
      </c>
      <c r="C3000" s="102">
        <v>22.125</v>
      </c>
      <c r="D3000" s="31">
        <f t="shared" si="14"/>
        <v>281.27178832882709</v>
      </c>
      <c r="E3000" s="31">
        <f t="shared" si="15"/>
        <v>92.190991594472052</v>
      </c>
      <c r="F3000" s="16">
        <f t="shared" si="0"/>
        <v>373.46277992329914</v>
      </c>
      <c r="G3000" s="16">
        <f t="shared" si="1"/>
        <v>21.861399097293422</v>
      </c>
      <c r="H3000" s="17">
        <f t="shared" si="2"/>
        <v>1.5819209039548032E-2</v>
      </c>
      <c r="I3000" s="31">
        <v>20.719999000000001</v>
      </c>
      <c r="J3000" s="91">
        <f t="shared" si="16"/>
        <v>0.98203167742279807</v>
      </c>
      <c r="K3000" s="72">
        <f t="shared" ca="1" si="171"/>
        <v>99.358875286753417</v>
      </c>
      <c r="L3000" s="31">
        <v>100.08000199999999</v>
      </c>
      <c r="M3000" s="21">
        <f t="shared" ca="1" si="181"/>
        <v>-7.2055025862866832E-3</v>
      </c>
      <c r="N3000" s="72"/>
      <c r="O3000" s="56"/>
      <c r="P3000" s="21"/>
      <c r="Q3000" s="92">
        <f t="shared" si="17"/>
        <v>1.017968322577202</v>
      </c>
      <c r="R3000" s="5">
        <f t="shared" ca="1" si="109"/>
        <v>19.256579045000645</v>
      </c>
      <c r="S3000" s="31">
        <v>18.77</v>
      </c>
      <c r="T3000" s="89">
        <f t="shared" ca="1" si="182"/>
        <v>2.5923230953683846E-2</v>
      </c>
      <c r="U3000" s="5">
        <f t="shared" ca="1" si="122"/>
        <v>36.692743362087022</v>
      </c>
      <c r="V3000" s="90">
        <v>36.779998999999997</v>
      </c>
      <c r="W3000" s="36">
        <f t="shared" ca="1" si="194"/>
        <v>-2.372366511292585E-3</v>
      </c>
      <c r="X3000" s="91">
        <f t="shared" si="18"/>
        <v>0.96406335484559602</v>
      </c>
      <c r="Y3000" s="72">
        <f t="shared" ca="1" si="124"/>
        <v>1022.7789655895533</v>
      </c>
      <c r="Z3000" s="90">
        <v>1009.9999769999999</v>
      </c>
      <c r="AA3000" s="89">
        <f t="shared" ca="1" si="195"/>
        <v>1.2652464238178261E-2</v>
      </c>
      <c r="AB3000" s="72"/>
      <c r="AC3000" s="90"/>
      <c r="AD3000" s="36"/>
      <c r="AE3000">
        <f t="shared" si="199"/>
        <v>15</v>
      </c>
      <c r="AH3000" s="25">
        <f t="shared" ca="1" si="7"/>
        <v>1</v>
      </c>
      <c r="AI3000" s="15">
        <f t="shared" ca="1" si="8"/>
        <v>23.205384914224965</v>
      </c>
      <c r="AJ3000" s="15">
        <f t="shared" ca="1" si="9"/>
        <v>22.398137653527304</v>
      </c>
      <c r="AK3000" s="17">
        <f t="shared" ca="1" si="10"/>
        <v>1.6557866864633102E-2</v>
      </c>
      <c r="AL3000" s="17">
        <f t="shared" ca="1" si="11"/>
        <v>-2.6408870057331883E-2</v>
      </c>
      <c r="AM3000" s="26">
        <f t="shared" ca="1" si="12"/>
        <v>1</v>
      </c>
      <c r="AN3000" s="26">
        <f t="shared" ca="1" si="13"/>
        <v>1</v>
      </c>
      <c r="AO3000" s="25">
        <f t="shared" si="186"/>
        <v>0</v>
      </c>
      <c r="AP3000" s="26">
        <f t="shared" si="187"/>
        <v>0</v>
      </c>
      <c r="AQ3000" s="25">
        <f t="shared" si="188"/>
        <v>1</v>
      </c>
      <c r="AR3000" s="26">
        <f t="shared" si="189"/>
        <v>0</v>
      </c>
      <c r="AY3000">
        <v>202.00001</v>
      </c>
      <c r="AZ3000">
        <v>222.25</v>
      </c>
      <c r="BA3000">
        <f t="shared" si="107"/>
        <v>2222.5</v>
      </c>
    </row>
    <row r="3001" spans="1:53" x14ac:dyDescent="0.2">
      <c r="A3001" s="96">
        <v>42425</v>
      </c>
      <c r="B3001" s="101">
        <v>20.824999999999999</v>
      </c>
      <c r="C3001" s="102">
        <v>21.425000000000001</v>
      </c>
      <c r="D3001" s="31">
        <f t="shared" si="14"/>
        <v>262.52033577357196</v>
      </c>
      <c r="E3001" s="31">
        <f t="shared" si="15"/>
        <v>110.64581100196044</v>
      </c>
      <c r="F3001" s="31">
        <f t="shared" si="0"/>
        <v>373.16614677553241</v>
      </c>
      <c r="G3001" s="31">
        <f t="shared" si="1"/>
        <v>21.002903293679825</v>
      </c>
      <c r="H3001" s="55">
        <f t="shared" si="2"/>
        <v>2.8004667444574194E-2</v>
      </c>
      <c r="I3001" s="31">
        <v>19.11</v>
      </c>
      <c r="J3001" s="67">
        <f t="shared" si="16"/>
        <v>0.95996697480926496</v>
      </c>
      <c r="K3001" s="72">
        <f t="shared" ca="1" si="171"/>
        <v>95.377350427487031</v>
      </c>
      <c r="L3001" s="31">
        <v>96.639999000000003</v>
      </c>
      <c r="M3001" s="21">
        <f t="shared" ca="1" si="181"/>
        <v>-1.3065486191830077E-2</v>
      </c>
      <c r="N3001" s="72"/>
      <c r="O3001" s="56"/>
      <c r="P3001" s="21"/>
      <c r="Q3001" s="69">
        <f t="shared" si="17"/>
        <v>1.040033025190735</v>
      </c>
      <c r="R3001" s="5">
        <f t="shared" ca="1" si="109"/>
        <v>20.02664384059679</v>
      </c>
      <c r="S3001" s="31">
        <v>19.440000999999999</v>
      </c>
      <c r="T3001" s="89">
        <f t="shared" ca="1" si="182"/>
        <v>3.0177099301424502E-2</v>
      </c>
      <c r="U3001" s="5">
        <f t="shared" ca="1" si="122"/>
        <v>38.160358400284906</v>
      </c>
      <c r="V3001" s="98">
        <v>38.06</v>
      </c>
      <c r="W3001" s="36">
        <f t="shared" ca="1" si="194"/>
        <v>2.6368470910379358E-3</v>
      </c>
      <c r="X3001" s="67">
        <f t="shared" si="18"/>
        <v>0.91993394961853003</v>
      </c>
      <c r="Y3001" s="72">
        <f t="shared" ca="1" si="124"/>
        <v>940.82717054535033</v>
      </c>
      <c r="Z3001" s="90">
        <v>940.49997900000005</v>
      </c>
      <c r="AA3001" s="89">
        <f t="shared" ca="1" si="195"/>
        <v>3.4789107140455796E-4</v>
      </c>
      <c r="AB3001" s="72"/>
      <c r="AC3001" s="90"/>
      <c r="AD3001" s="36"/>
      <c r="AE3001" s="1">
        <f t="shared" si="199"/>
        <v>14</v>
      </c>
      <c r="AH3001" s="25">
        <f t="shared" ca="1" si="7"/>
        <v>1</v>
      </c>
      <c r="AI3001" s="15">
        <f t="shared" ca="1" si="8"/>
        <v>23.121061691478932</v>
      </c>
      <c r="AJ3001" s="15">
        <f t="shared" ca="1" si="9"/>
        <v>22.461972482883507</v>
      </c>
      <c r="AK3001" s="17">
        <f t="shared" ca="1" si="10"/>
        <v>2.0141887820093924E-2</v>
      </c>
      <c r="AL3001" s="17">
        <f t="shared" ca="1" si="11"/>
        <v>-2.2568277338701516E-2</v>
      </c>
      <c r="AM3001" s="26">
        <f t="shared" ca="1" si="12"/>
        <v>1</v>
      </c>
      <c r="AN3001" s="26">
        <f t="shared" ca="1" si="13"/>
        <v>1</v>
      </c>
      <c r="AO3001" s="25">
        <f t="shared" si="186"/>
        <v>0</v>
      </c>
      <c r="AP3001" s="26">
        <f t="shared" si="187"/>
        <v>0</v>
      </c>
      <c r="AQ3001" s="25">
        <f t="shared" si="188"/>
        <v>1</v>
      </c>
      <c r="AR3001" s="26">
        <f t="shared" si="189"/>
        <v>0</v>
      </c>
      <c r="AY3001">
        <v>188.1</v>
      </c>
      <c r="AZ3001">
        <v>207.75</v>
      </c>
      <c r="BA3001">
        <f t="shared" si="107"/>
        <v>2077.5</v>
      </c>
    </row>
    <row r="3002" spans="1:53" x14ac:dyDescent="0.2">
      <c r="A3002" s="96">
        <v>42426</v>
      </c>
      <c r="B3002" s="101">
        <v>21.475000000000001</v>
      </c>
      <c r="C3002" s="102">
        <v>21.824999999999999</v>
      </c>
      <c r="D3002" s="31">
        <f t="shared" si="14"/>
        <v>243.76888321831683</v>
      </c>
      <c r="E3002" s="31">
        <f t="shared" si="15"/>
        <v>128.87213536430295</v>
      </c>
      <c r="F3002" s="31">
        <f t="shared" si="0"/>
        <v>372.64101858261978</v>
      </c>
      <c r="G3002" s="31">
        <f t="shared" si="1"/>
        <v>21.596042089110504</v>
      </c>
      <c r="H3002" s="55">
        <f t="shared" si="2"/>
        <v>1.6036655211912887E-2</v>
      </c>
      <c r="I3002" s="31">
        <v>19.809999000000001</v>
      </c>
      <c r="J3002" s="67">
        <f t="shared" si="16"/>
        <v>1.0267938355172832</v>
      </c>
      <c r="K3002" s="72">
        <f t="shared" ca="1" si="171"/>
        <v>97.928882939817996</v>
      </c>
      <c r="L3002" s="31">
        <v>98</v>
      </c>
      <c r="M3002" s="21">
        <f t="shared" ca="1" si="181"/>
        <v>-7.2568428757147313E-4</v>
      </c>
      <c r="N3002" s="72"/>
      <c r="O3002" s="56"/>
      <c r="P3002" s="21"/>
      <c r="Q3002" s="69">
        <f t="shared" si="17"/>
        <v>0.9732061644827168</v>
      </c>
      <c r="R3002" s="5">
        <f t="shared" ca="1" si="109"/>
        <v>19.489241309584198</v>
      </c>
      <c r="S3002" s="31">
        <v>19.209999</v>
      </c>
      <c r="T3002" s="89">
        <f t="shared" ca="1" si="182"/>
        <v>1.4536300058328908E-2</v>
      </c>
      <c r="U3002" s="5">
        <f t="shared" ca="1" si="122"/>
        <v>37.136624602063485</v>
      </c>
      <c r="V3002" s="90">
        <v>37.5</v>
      </c>
      <c r="W3002" s="36">
        <f t="shared" ca="1" si="194"/>
        <v>-9.6900106116404074E-3</v>
      </c>
      <c r="X3002" s="67">
        <f t="shared" si="18"/>
        <v>1.0535876710345664</v>
      </c>
      <c r="Y3002" s="72">
        <f t="shared" ca="1" si="124"/>
        <v>991.17867059679156</v>
      </c>
      <c r="Z3002" s="90">
        <v>965.24997800000006</v>
      </c>
      <c r="AA3002" s="89">
        <f t="shared" ca="1" si="195"/>
        <v>2.6862153004671194E-2</v>
      </c>
      <c r="AB3002" s="72"/>
      <c r="AC3002" s="90"/>
      <c r="AD3002" s="36"/>
      <c r="AE3002" s="1">
        <f t="shared" si="199"/>
        <v>13</v>
      </c>
      <c r="AH3002" s="25">
        <f t="shared" ca="1" si="7"/>
        <v>1</v>
      </c>
      <c r="AI3002" s="15">
        <f t="shared" ca="1" si="8"/>
        <v>23.028214744905618</v>
      </c>
      <c r="AJ3002" s="15">
        <f t="shared" ca="1" si="9"/>
        <v>22.550137504050351</v>
      </c>
      <c r="AK3002" s="17">
        <f t="shared" ca="1" si="10"/>
        <v>1.9938000617908236E-2</v>
      </c>
      <c r="AL3002" s="17">
        <f t="shared" ca="1" si="11"/>
        <v>-1.9874892814112553E-2</v>
      </c>
      <c r="AM3002" s="26">
        <f t="shared" ca="1" si="12"/>
        <v>1</v>
      </c>
      <c r="AN3002" s="26">
        <f t="shared" ca="1" si="13"/>
        <v>1</v>
      </c>
      <c r="AO3002" s="25">
        <f t="shared" si="186"/>
        <v>0</v>
      </c>
      <c r="AP3002" s="26">
        <f t="shared" si="187"/>
        <v>0</v>
      </c>
      <c r="AQ3002" s="25">
        <f t="shared" si="188"/>
        <v>1</v>
      </c>
      <c r="AR3002" s="26">
        <f t="shared" si="189"/>
        <v>0</v>
      </c>
      <c r="AY3002">
        <v>193.050005</v>
      </c>
      <c r="AZ3002">
        <v>212.75</v>
      </c>
      <c r="BA3002">
        <f t="shared" si="107"/>
        <v>2127.5</v>
      </c>
    </row>
    <row r="3003" spans="1:53" x14ac:dyDescent="0.2">
      <c r="A3003" s="96">
        <v>42429</v>
      </c>
      <c r="B3003" s="101">
        <v>21.774999999999999</v>
      </c>
      <c r="C3003" s="102">
        <v>22.175000000000001</v>
      </c>
      <c r="D3003" s="31">
        <f t="shared" si="14"/>
        <v>225.0174306630617</v>
      </c>
      <c r="E3003" s="31">
        <f t="shared" si="15"/>
        <v>147.32287734020693</v>
      </c>
      <c r="F3003" s="16">
        <f t="shared" si="0"/>
        <v>372.34030800326866</v>
      </c>
      <c r="G3003" s="16">
        <f t="shared" si="1"/>
        <v>21.933266912470742</v>
      </c>
      <c r="H3003" s="17">
        <f t="shared" si="2"/>
        <v>1.8038331454340528E-2</v>
      </c>
      <c r="I3003" s="31">
        <v>20.549999</v>
      </c>
      <c r="J3003" s="91">
        <f t="shared" si="16"/>
        <v>1.0147955494236995</v>
      </c>
      <c r="K3003" s="72">
        <f t="shared" ca="1" si="171"/>
        <v>99.37374313380792</v>
      </c>
      <c r="L3003" s="31">
        <v>99.519997000000004</v>
      </c>
      <c r="M3003" s="21">
        <f t="shared" ca="1" si="181"/>
        <v>-1.4695927512144431E-3</v>
      </c>
      <c r="N3003" s="72"/>
      <c r="O3003" s="56"/>
      <c r="P3003" s="21"/>
      <c r="Q3003" s="92">
        <f t="shared" si="17"/>
        <v>0.98520445057630046</v>
      </c>
      <c r="R3003" s="5">
        <f t="shared" ca="1" si="109"/>
        <v>19.200087392847113</v>
      </c>
      <c r="S3003" s="31">
        <v>18.84</v>
      </c>
      <c r="T3003" s="89">
        <f t="shared" ca="1" si="182"/>
        <v>1.911291894092957E-2</v>
      </c>
      <c r="U3003" s="5">
        <f t="shared" ca="1" si="122"/>
        <v>36.585915259789132</v>
      </c>
      <c r="V3003" s="98">
        <v>36.880001</v>
      </c>
      <c r="W3003" s="36">
        <f t="shared" ca="1" si="194"/>
        <v>-7.974125060649203E-3</v>
      </c>
      <c r="X3003" s="91">
        <f t="shared" si="18"/>
        <v>1.0295910988473991</v>
      </c>
      <c r="Y3003" s="72">
        <f t="shared" ca="1" si="124"/>
        <v>1020.441573739725</v>
      </c>
      <c r="Z3003" s="90">
        <v>993.49997800000006</v>
      </c>
      <c r="AA3003" s="89">
        <f t="shared" ca="1" si="195"/>
        <v>2.7117862442192123E-2</v>
      </c>
      <c r="AB3003" s="72"/>
      <c r="AC3003" s="90"/>
      <c r="AD3003" s="36"/>
      <c r="AE3003">
        <f t="shared" si="199"/>
        <v>12</v>
      </c>
      <c r="AH3003" s="25">
        <f t="shared" ca="1" si="7"/>
        <v>1</v>
      </c>
      <c r="AI3003" s="15">
        <f t="shared" ca="1" si="8"/>
        <v>22.976631033820215</v>
      </c>
      <c r="AJ3003" s="15">
        <f t="shared" ca="1" si="9"/>
        <v>22.653642858752136</v>
      </c>
      <c r="AK3003" s="17">
        <f t="shared" ca="1" si="10"/>
        <v>2.01971364463789E-2</v>
      </c>
      <c r="AL3003" s="17">
        <f t="shared" ca="1" si="11"/>
        <v>-1.7078976519795813E-2</v>
      </c>
      <c r="AM3003" s="26">
        <f t="shared" ca="1" si="12"/>
        <v>1</v>
      </c>
      <c r="AN3003" s="26">
        <f t="shared" ca="1" si="13"/>
        <v>1</v>
      </c>
      <c r="AO3003" s="25">
        <f t="shared" si="186"/>
        <v>0</v>
      </c>
      <c r="AP3003" s="26">
        <f t="shared" si="187"/>
        <v>0</v>
      </c>
      <c r="AQ3003" s="25">
        <f t="shared" si="188"/>
        <v>1</v>
      </c>
      <c r="AR3003" s="26">
        <f t="shared" si="189"/>
        <v>0</v>
      </c>
      <c r="AY3003">
        <v>198.70000999999999</v>
      </c>
      <c r="AZ3003">
        <v>219.25</v>
      </c>
      <c r="BA3003">
        <f t="shared" si="107"/>
        <v>2192.5</v>
      </c>
    </row>
    <row r="3004" spans="1:53" x14ac:dyDescent="0.2">
      <c r="A3004" s="96">
        <v>42430</v>
      </c>
      <c r="B3004" s="101">
        <v>19.425000000000001</v>
      </c>
      <c r="C3004" s="102">
        <v>20.324999999999999</v>
      </c>
      <c r="D3004" s="31">
        <f t="shared" si="14"/>
        <v>206.26597810780657</v>
      </c>
      <c r="E3004" s="31">
        <f t="shared" si="15"/>
        <v>165.73608497902003</v>
      </c>
      <c r="F3004" s="16">
        <f t="shared" si="0"/>
        <v>372.00206308682664</v>
      </c>
      <c r="G3004" s="16">
        <f t="shared" si="1"/>
        <v>19.825972175378237</v>
      </c>
      <c r="H3004" s="17">
        <f t="shared" si="2"/>
        <v>4.4280442804428E-2</v>
      </c>
      <c r="I3004" s="31">
        <v>17.700001</v>
      </c>
      <c r="J3004" s="91">
        <f t="shared" si="16"/>
        <v>0.9031012915958252</v>
      </c>
      <c r="K3004" s="72">
        <f t="shared" ca="1" si="171"/>
        <v>89.740897069142576</v>
      </c>
      <c r="L3004" s="31">
        <v>90.879997000000003</v>
      </c>
      <c r="M3004" s="21">
        <f t="shared" ca="1" si="181"/>
        <v>-1.2534110568439241E-2</v>
      </c>
      <c r="N3004" s="72"/>
      <c r="O3004" s="56"/>
      <c r="P3004" s="21"/>
      <c r="Q3004" s="92">
        <f t="shared" si="17"/>
        <v>1.0968987084041748</v>
      </c>
      <c r="R3004" s="5">
        <f t="shared" ca="1" si="109"/>
        <v>21.059673707603082</v>
      </c>
      <c r="S3004" s="31">
        <v>20.549999</v>
      </c>
      <c r="T3004" s="89">
        <f t="shared" ca="1" si="182"/>
        <v>2.480169014135146E-2</v>
      </c>
      <c r="U3004" s="5">
        <f t="shared" ca="1" si="122"/>
        <v>40.12966929059364</v>
      </c>
      <c r="V3004" s="98">
        <v>40.090000000000003</v>
      </c>
      <c r="W3004" s="36">
        <f t="shared" ca="1" si="194"/>
        <v>9.8950587661851379E-4</v>
      </c>
      <c r="X3004" s="91">
        <f t="shared" si="18"/>
        <v>0.80620258319165039</v>
      </c>
      <c r="Y3004" s="72">
        <f t="shared" ca="1" si="124"/>
        <v>822.62848942607695</v>
      </c>
      <c r="Z3004" s="90">
        <v>823.74998200000005</v>
      </c>
      <c r="AA3004" s="89">
        <f t="shared" ca="1" si="195"/>
        <v>-1.3614477674405486E-3</v>
      </c>
      <c r="AB3004" s="72"/>
      <c r="AC3004" s="90"/>
      <c r="AD3004" s="36"/>
      <c r="AE3004">
        <f t="shared" si="199"/>
        <v>11</v>
      </c>
      <c r="AH3004" s="25">
        <f t="shared" ca="1" si="7"/>
        <v>1</v>
      </c>
      <c r="AI3004" s="15">
        <f t="shared" ca="1" si="8"/>
        <v>22.896339036254368</v>
      </c>
      <c r="AJ3004" s="15">
        <f t="shared" ca="1" si="9"/>
        <v>22.685469342225282</v>
      </c>
      <c r="AK3004" s="17">
        <f t="shared" ca="1" si="10"/>
        <v>2.2952932790469487E-2</v>
      </c>
      <c r="AL3004" s="17">
        <f t="shared" ca="1" si="11"/>
        <v>-1.1396589842349862E-2</v>
      </c>
      <c r="AM3004" s="26">
        <f t="shared" ca="1" si="12"/>
        <v>1</v>
      </c>
      <c r="AN3004" s="26">
        <f t="shared" ca="1" si="13"/>
        <v>1</v>
      </c>
      <c r="AO3004" s="25">
        <f t="shared" si="186"/>
        <v>0</v>
      </c>
      <c r="AP3004" s="26">
        <f t="shared" si="187"/>
        <v>0</v>
      </c>
      <c r="AQ3004" s="25">
        <f t="shared" si="188"/>
        <v>1</v>
      </c>
      <c r="AR3004" s="26">
        <f t="shared" si="189"/>
        <v>0</v>
      </c>
      <c r="AY3004">
        <v>164.75000499999999</v>
      </c>
      <c r="AZ3004">
        <v>184</v>
      </c>
      <c r="BA3004">
        <f t="shared" si="107"/>
        <v>1840</v>
      </c>
    </row>
    <row r="3005" spans="1:53" x14ac:dyDescent="0.2">
      <c r="A3005" s="96">
        <v>42431</v>
      </c>
      <c r="B3005" s="101">
        <v>19.274999999999999</v>
      </c>
      <c r="C3005" s="102">
        <v>20.274999999999999</v>
      </c>
      <c r="D3005" s="31">
        <f t="shared" si="14"/>
        <v>187.51452555255145</v>
      </c>
      <c r="E3005" s="31">
        <f t="shared" si="15"/>
        <v>183.65721491190226</v>
      </c>
      <c r="F3005" s="31">
        <f t="shared" si="0"/>
        <v>371.17174046445371</v>
      </c>
      <c r="G3005" s="31">
        <f t="shared" si="1"/>
        <v>19.769803873490176</v>
      </c>
      <c r="H3005" s="55">
        <f t="shared" si="2"/>
        <v>4.9321824907521572E-2</v>
      </c>
      <c r="I3005" s="31">
        <v>17.09</v>
      </c>
      <c r="J3005" s="67">
        <f t="shared" si="16"/>
        <v>0.99494121911396705</v>
      </c>
      <c r="K3005" s="72">
        <f t="shared" ca="1" si="171"/>
        <v>89.283277485636702</v>
      </c>
      <c r="L3005" s="31">
        <v>89.279999000000004</v>
      </c>
      <c r="M3005" s="21">
        <f t="shared" ca="1" si="181"/>
        <v>3.6721389711247047E-5</v>
      </c>
      <c r="N3005" s="72"/>
      <c r="O3005" s="56"/>
      <c r="P3005" s="21"/>
      <c r="Q3005" s="69">
        <f t="shared" si="17"/>
        <v>1.005058780886033</v>
      </c>
      <c r="R3005" s="5">
        <f t="shared" ca="1" si="109"/>
        <v>21.165328225951356</v>
      </c>
      <c r="S3005" s="31">
        <v>20.85</v>
      </c>
      <c r="T3005" s="89">
        <f t="shared" ca="1" si="182"/>
        <v>1.5123655920928276E-2</v>
      </c>
      <c r="U3005" s="5">
        <f t="shared" ca="1" si="122"/>
        <v>40.33129568790666</v>
      </c>
      <c r="V3005" s="98">
        <v>40.759998000000003</v>
      </c>
      <c r="W3005" s="36">
        <f t="shared" ca="1" si="194"/>
        <v>-1.0517721617487387E-2</v>
      </c>
      <c r="X3005" s="67">
        <f t="shared" si="18"/>
        <v>0.9898824382279342</v>
      </c>
      <c r="Y3005" s="72">
        <f t="shared" ca="1" si="124"/>
        <v>814.25190287546911</v>
      </c>
      <c r="Z3005" s="90">
        <v>792.24998200000005</v>
      </c>
      <c r="AA3005" s="89">
        <f t="shared" ca="1" si="195"/>
        <v>2.7771437520170326E-2</v>
      </c>
      <c r="AB3005" s="72"/>
      <c r="AC3005" s="90"/>
      <c r="AD3005" s="36"/>
      <c r="AE3005" s="1">
        <f t="shared" si="199"/>
        <v>10</v>
      </c>
      <c r="AH3005" s="25">
        <f t="shared" ca="1" si="7"/>
        <v>1</v>
      </c>
      <c r="AI3005" s="15">
        <f t="shared" ca="1" si="8"/>
        <v>22.818882706299437</v>
      </c>
      <c r="AJ3005" s="15">
        <f t="shared" ca="1" si="9"/>
        <v>22.712006542530784</v>
      </c>
      <c r="AK3005" s="17">
        <f t="shared" ca="1" si="10"/>
        <v>2.8583521810387535E-2</v>
      </c>
      <c r="AL3005" s="17">
        <f t="shared" ca="1" si="11"/>
        <v>-4.5339966406871199E-3</v>
      </c>
      <c r="AM3005" s="26">
        <f t="shared" ca="1" si="12"/>
        <v>1</v>
      </c>
      <c r="AN3005" s="26">
        <f t="shared" ca="1" si="13"/>
        <v>1</v>
      </c>
      <c r="AO3005" s="25">
        <f t="shared" si="186"/>
        <v>0</v>
      </c>
      <c r="AP3005" s="26">
        <f t="shared" si="187"/>
        <v>0</v>
      </c>
      <c r="AQ3005" s="25">
        <f t="shared" si="188"/>
        <v>1</v>
      </c>
      <c r="AR3005" s="26">
        <f t="shared" si="189"/>
        <v>0</v>
      </c>
      <c r="AY3005">
        <v>158.450005</v>
      </c>
      <c r="AZ3005">
        <v>175.75</v>
      </c>
      <c r="BA3005">
        <f t="shared" si="107"/>
        <v>1757.5</v>
      </c>
    </row>
    <row r="3006" spans="1:53" x14ac:dyDescent="0.2">
      <c r="A3006" s="96">
        <v>42432</v>
      </c>
      <c r="B3006" s="101">
        <v>18.324999999999999</v>
      </c>
      <c r="C3006" s="102">
        <v>19.524999999999999</v>
      </c>
      <c r="D3006" s="31">
        <f t="shared" si="14"/>
        <v>168.76307299729629</v>
      </c>
      <c r="E3006" s="31">
        <f t="shared" si="15"/>
        <v>201.48381160746541</v>
      </c>
      <c r="F3006" s="16">
        <f t="shared" si="0"/>
        <v>370.2468846047617</v>
      </c>
      <c r="G3006" s="16">
        <f t="shared" si="1"/>
        <v>18.978025275788774</v>
      </c>
      <c r="H3006" s="17">
        <f t="shared" si="2"/>
        <v>6.1459667093469839E-2</v>
      </c>
      <c r="I3006" s="31">
        <v>16.700001</v>
      </c>
      <c r="J3006" s="91">
        <f t="shared" si="16"/>
        <v>0.95755817718152902</v>
      </c>
      <c r="K3006" s="72">
        <f t="shared" ca="1" si="171"/>
        <v>85.490447025623808</v>
      </c>
      <c r="L3006" s="31">
        <v>86.360000999999997</v>
      </c>
      <c r="M3006" s="21">
        <f t="shared" ca="1" si="181"/>
        <v>-1.0068943542233035E-2</v>
      </c>
      <c r="N3006" s="72"/>
      <c r="O3006" s="56"/>
      <c r="P3006" s="21"/>
      <c r="Q3006" s="92">
        <f t="shared" si="17"/>
        <v>1.0424418228184711</v>
      </c>
      <c r="R3006" s="5">
        <f t="shared" ca="1" si="109"/>
        <v>22.062704194882091</v>
      </c>
      <c r="S3006" s="31">
        <v>21.52</v>
      </c>
      <c r="T3006" s="89">
        <f t="shared" ca="1" si="182"/>
        <v>2.5218596416454062E-2</v>
      </c>
      <c r="U3006" s="5">
        <f t="shared" ca="1" si="122"/>
        <v>42.041590032202457</v>
      </c>
      <c r="V3006" s="98">
        <v>42.060001</v>
      </c>
      <c r="W3006" s="36">
        <f t="shared" ca="1" si="194"/>
        <v>-4.3773103565886292E-4</v>
      </c>
      <c r="X3006" s="91">
        <f t="shared" si="18"/>
        <v>0.91511635436305794</v>
      </c>
      <c r="Y3006" s="72">
        <f t="shared" ca="1" si="124"/>
        <v>745.086193210646</v>
      </c>
      <c r="Z3006" s="90">
        <v>739.49998300000004</v>
      </c>
      <c r="AA3006" s="89">
        <f t="shared" ca="1" si="195"/>
        <v>7.5540369696613756E-3</v>
      </c>
      <c r="AB3006" s="72"/>
      <c r="AC3006" s="90"/>
      <c r="AD3006" s="36"/>
      <c r="AE3006">
        <f t="shared" si="199"/>
        <v>9</v>
      </c>
      <c r="AH3006" s="25" t="str">
        <f t="shared" ca="1" si="7"/>
        <v>-</v>
      </c>
      <c r="AI3006" s="15">
        <f t="shared" ca="1" si="8"/>
        <v>22.636206303300323</v>
      </c>
      <c r="AJ3006" s="15">
        <f t="shared" ca="1" si="9"/>
        <v>22.694959686136603</v>
      </c>
      <c r="AK3006" s="17">
        <f t="shared" ca="1" si="10"/>
        <v>3.6190264819374506E-2</v>
      </c>
      <c r="AL3006" s="17">
        <f t="shared" ca="1" si="11"/>
        <v>3.5207156987221572E-3</v>
      </c>
      <c r="AM3006" s="26">
        <f t="shared" ca="1" si="12"/>
        <v>0</v>
      </c>
      <c r="AN3006" s="26">
        <f t="shared" ca="1" si="13"/>
        <v>1</v>
      </c>
      <c r="AO3006" s="25">
        <f t="shared" si="186"/>
        <v>0</v>
      </c>
      <c r="AP3006" s="26">
        <f t="shared" si="187"/>
        <v>0</v>
      </c>
      <c r="AQ3006" s="25">
        <f t="shared" si="188"/>
        <v>1</v>
      </c>
      <c r="AR3006" s="26">
        <f t="shared" si="189"/>
        <v>0</v>
      </c>
      <c r="AY3006">
        <v>147.89999999999998</v>
      </c>
      <c r="AZ3006">
        <v>165.25</v>
      </c>
      <c r="BA3006">
        <f t="shared" si="107"/>
        <v>1652.5</v>
      </c>
    </row>
    <row r="3007" spans="1:53" x14ac:dyDescent="0.2">
      <c r="A3007" s="96">
        <v>42433</v>
      </c>
      <c r="B3007" s="101">
        <v>18.925000000000001</v>
      </c>
      <c r="C3007" s="102">
        <v>20.024999999999999</v>
      </c>
      <c r="D3007" s="31">
        <f t="shared" si="14"/>
        <v>150.01162044204113</v>
      </c>
      <c r="E3007" s="31">
        <f t="shared" si="15"/>
        <v>219.08280613115556</v>
      </c>
      <c r="F3007" s="31">
        <f t="shared" si="0"/>
        <v>369.0944265731967</v>
      </c>
      <c r="G3007" s="31">
        <f t="shared" si="1"/>
        <v>19.577925293350312</v>
      </c>
      <c r="H3007" s="55">
        <f t="shared" si="2"/>
        <v>5.4931335830212147E-2</v>
      </c>
      <c r="I3007" s="31">
        <v>16.860001</v>
      </c>
      <c r="J3007" s="67">
        <f t="shared" si="16"/>
        <v>1.0283991775309727</v>
      </c>
      <c r="K3007" s="72">
        <f t="shared" ca="1" si="171"/>
        <v>87.914721154763669</v>
      </c>
      <c r="L3007" s="31">
        <v>87.440002000000007</v>
      </c>
      <c r="M3007" s="21">
        <f t="shared" ca="1" si="181"/>
        <v>5.4290844453967618E-3</v>
      </c>
      <c r="N3007" s="72"/>
      <c r="O3007" s="56"/>
      <c r="P3007" s="21"/>
      <c r="Q3007" s="69">
        <f t="shared" si="17"/>
        <v>0.97160082246902735</v>
      </c>
      <c r="R3007" s="5">
        <f t="shared" ca="1" si="109"/>
        <v>21.435248540174722</v>
      </c>
      <c r="S3007" s="31">
        <v>21.26</v>
      </c>
      <c r="T3007" s="89">
        <f t="shared" ca="1" si="182"/>
        <v>8.2431110148034233E-3</v>
      </c>
      <c r="U3007" s="5">
        <f t="shared" ca="1" si="122"/>
        <v>40.84624501641953</v>
      </c>
      <c r="V3007" s="98">
        <v>41.549999</v>
      </c>
      <c r="W3007" s="36">
        <f t="shared" ca="1" si="194"/>
        <v>-1.6937521071431781E-2</v>
      </c>
      <c r="X3007" s="67">
        <f t="shared" si="18"/>
        <v>1.0567983550619453</v>
      </c>
      <c r="Y3007" s="72">
        <f t="shared" ca="1" si="124"/>
        <v>787.35404171994378</v>
      </c>
      <c r="Z3007" s="90">
        <v>756.24998300000004</v>
      </c>
      <c r="AA3007" s="89">
        <f t="shared" ca="1" si="195"/>
        <v>4.112933476911395E-2</v>
      </c>
      <c r="AB3007" s="72"/>
      <c r="AC3007" s="90"/>
      <c r="AD3007" s="36"/>
      <c r="AE3007" s="1">
        <f t="shared" si="199"/>
        <v>8</v>
      </c>
      <c r="AH3007" s="25" t="str">
        <f t="shared" ca="1" si="7"/>
        <v>-</v>
      </c>
      <c r="AI3007" s="15">
        <f t="shared" ca="1" si="8"/>
        <v>22.499214182316955</v>
      </c>
      <c r="AJ3007" s="15">
        <f t="shared" ca="1" si="9"/>
        <v>22.700664749092187</v>
      </c>
      <c r="AK3007" s="17">
        <f t="shared" ca="1" si="10"/>
        <v>4.0678042883647493E-2</v>
      </c>
      <c r="AL3007" s="17">
        <f t="shared" ca="1" si="11"/>
        <v>1.1141741446993661E-2</v>
      </c>
      <c r="AM3007" s="26">
        <f t="shared" ca="1" si="12"/>
        <v>0</v>
      </c>
      <c r="AN3007" s="26">
        <f t="shared" ca="1" si="13"/>
        <v>1</v>
      </c>
      <c r="AO3007" s="25">
        <f t="shared" si="186"/>
        <v>0</v>
      </c>
      <c r="AP3007" s="26">
        <f t="shared" si="187"/>
        <v>0</v>
      </c>
      <c r="AQ3007" s="25">
        <f t="shared" si="188"/>
        <v>1</v>
      </c>
      <c r="AR3007" s="26">
        <f t="shared" si="189"/>
        <v>0</v>
      </c>
      <c r="AY3007">
        <v>151.25</v>
      </c>
      <c r="AZ3007">
        <v>169</v>
      </c>
      <c r="BA3007">
        <f t="shared" si="107"/>
        <v>1690</v>
      </c>
    </row>
    <row r="3008" spans="1:53" x14ac:dyDescent="0.2">
      <c r="A3008" s="96">
        <v>42436</v>
      </c>
      <c r="B3008" s="101">
        <v>18.574999999999999</v>
      </c>
      <c r="C3008" s="102">
        <v>19.824999999999999</v>
      </c>
      <c r="D3008" s="31">
        <f t="shared" si="14"/>
        <v>131.26016788678601</v>
      </c>
      <c r="E3008" s="31">
        <f t="shared" si="15"/>
        <v>236.80421634879369</v>
      </c>
      <c r="F3008" s="16">
        <f t="shared" si="0"/>
        <v>368.06438423557972</v>
      </c>
      <c r="G3008" s="16">
        <f t="shared" si="1"/>
        <v>19.379221443622573</v>
      </c>
      <c r="H3008" s="17">
        <f t="shared" si="2"/>
        <v>6.3051702395964693E-2</v>
      </c>
      <c r="I3008" s="1">
        <v>17.350000000000001</v>
      </c>
      <c r="J3008" s="91">
        <f t="shared" si="16"/>
        <v>0.9870882132991381</v>
      </c>
      <c r="K3008" s="72">
        <f t="shared" ca="1" si="171"/>
        <v>86.776047197552742</v>
      </c>
      <c r="L3008" s="31">
        <v>87.559997999999993</v>
      </c>
      <c r="M3008" s="21">
        <f t="shared" ca="1" si="181"/>
        <v>-8.9532985421864764E-3</v>
      </c>
      <c r="N3008" s="72"/>
      <c r="O3008" s="56"/>
      <c r="P3008" s="21"/>
      <c r="Q3008" s="92">
        <f t="shared" si="17"/>
        <v>1.0129117867008619</v>
      </c>
      <c r="R3008" s="5">
        <f t="shared" ca="1" si="109"/>
        <v>21.711111403179022</v>
      </c>
      <c r="S3008" s="31">
        <v>21.18</v>
      </c>
      <c r="T3008" s="89">
        <f t="shared" ca="1" si="182"/>
        <v>2.5076081358782899E-2</v>
      </c>
      <c r="U3008" s="5">
        <f t="shared" ca="1" si="122"/>
        <v>41.372226575005556</v>
      </c>
      <c r="V3008" s="98">
        <v>41.41</v>
      </c>
      <c r="W3008" s="36">
        <f t="shared" ca="1" si="194"/>
        <v>-9.1218123628208241E-4</v>
      </c>
      <c r="X3008" s="91">
        <f t="shared" si="18"/>
        <v>0.97417642659827619</v>
      </c>
      <c r="Y3008" s="72">
        <f t="shared" ca="1" si="124"/>
        <v>766.97126672852232</v>
      </c>
      <c r="Z3008" s="90">
        <v>759.49998300000004</v>
      </c>
      <c r="AA3008" s="89">
        <f t="shared" ca="1" si="195"/>
        <v>9.837108486837557E-3</v>
      </c>
      <c r="AB3008" s="72"/>
      <c r="AC3008" s="90"/>
      <c r="AD3008" s="36"/>
      <c r="AE3008">
        <f t="shared" si="199"/>
        <v>7</v>
      </c>
      <c r="AH3008" s="25" t="str">
        <f t="shared" ca="1" si="7"/>
        <v>-</v>
      </c>
      <c r="AI3008" s="15">
        <f t="shared" ca="1" si="8"/>
        <v>22.339971045905834</v>
      </c>
      <c r="AJ3008" s="15">
        <f t="shared" ca="1" si="9"/>
        <v>22.684743832501628</v>
      </c>
      <c r="AK3008" s="17">
        <f t="shared" ca="1" si="10"/>
        <v>4.8513884080989465E-2</v>
      </c>
      <c r="AL3008" s="17">
        <f t="shared" ca="1" si="11"/>
        <v>2.0440290067285261E-2</v>
      </c>
      <c r="AM3008" s="26">
        <f t="shared" ca="1" si="12"/>
        <v>0</v>
      </c>
      <c r="AN3008" s="26">
        <f t="shared" ca="1" si="13"/>
        <v>1</v>
      </c>
      <c r="AO3008" s="25">
        <f t="shared" si="186"/>
        <v>0</v>
      </c>
      <c r="AP3008" s="26">
        <f t="shared" si="187"/>
        <v>0</v>
      </c>
      <c r="AQ3008" s="25">
        <f t="shared" si="188"/>
        <v>1</v>
      </c>
      <c r="AR3008" s="26">
        <f t="shared" si="189"/>
        <v>0</v>
      </c>
      <c r="AY3008">
        <v>151.89999500000002</v>
      </c>
      <c r="AZ3008">
        <v>169.5</v>
      </c>
      <c r="BA3008">
        <f t="shared" si="107"/>
        <v>1695</v>
      </c>
    </row>
    <row r="3009" spans="1:53" x14ac:dyDescent="0.2">
      <c r="A3009" s="96">
        <v>42437</v>
      </c>
      <c r="B3009" s="101">
        <v>19.625</v>
      </c>
      <c r="C3009" s="102">
        <v>20.675000000000001</v>
      </c>
      <c r="D3009" s="31">
        <f t="shared" si="14"/>
        <v>112.50871533153087</v>
      </c>
      <c r="E3009" s="31">
        <f t="shared" si="15"/>
        <v>254.37335789804283</v>
      </c>
      <c r="F3009" s="16">
        <f t="shared" si="0"/>
        <v>366.88207322957368</v>
      </c>
      <c r="G3009" s="16">
        <f t="shared" si="1"/>
        <v>20.35300511467295</v>
      </c>
      <c r="H3009" s="17">
        <f t="shared" si="2"/>
        <v>5.0785973397823536E-2</v>
      </c>
      <c r="I3009" s="1">
        <v>18.670000000000002</v>
      </c>
      <c r="J3009" s="91">
        <f t="shared" si="16"/>
        <v>1.046875203104586</v>
      </c>
      <c r="K3009" s="72">
        <f t="shared" ca="1" si="171"/>
        <v>90.839988519257176</v>
      </c>
      <c r="L3009" s="31">
        <v>90.919998000000007</v>
      </c>
      <c r="M3009" s="21">
        <f t="shared" ca="1" si="181"/>
        <v>-8.7999870768618873E-4</v>
      </c>
      <c r="N3009" s="72"/>
      <c r="O3009" s="56"/>
      <c r="P3009" s="21"/>
      <c r="Q3009" s="92">
        <f t="shared" si="17"/>
        <v>0.95312479689541385</v>
      </c>
      <c r="R3009" s="5">
        <f t="shared" ca="1" si="109"/>
        <v>20.692536586757278</v>
      </c>
      <c r="S3009" s="31">
        <v>20.350000000000001</v>
      </c>
      <c r="T3009" s="89">
        <f t="shared" ca="1" si="182"/>
        <v>1.6832264705517273E-2</v>
      </c>
      <c r="U3009" s="5">
        <f t="shared" ca="1" si="122"/>
        <v>39.431545049163759</v>
      </c>
      <c r="V3009" s="98">
        <v>39.790000999999997</v>
      </c>
      <c r="W3009" s="36">
        <f t="shared" ca="1" si="194"/>
        <v>-9.0086941901870651E-3</v>
      </c>
      <c r="X3009" s="91">
        <f t="shared" si="18"/>
        <v>1.0937504062091723</v>
      </c>
      <c r="Y3009" s="72">
        <f t="shared" ca="1" si="124"/>
        <v>838.81992553681744</v>
      </c>
      <c r="Z3009" s="90">
        <v>816.74998200000005</v>
      </c>
      <c r="AA3009" s="89">
        <f t="shared" ca="1" si="195"/>
        <v>2.7021663940259982E-2</v>
      </c>
      <c r="AB3009" s="72"/>
      <c r="AC3009" s="90"/>
      <c r="AD3009" s="36"/>
      <c r="AE3009">
        <f t="shared" si="199"/>
        <v>6</v>
      </c>
      <c r="AH3009" s="25" t="str">
        <f t="shared" ca="1" si="7"/>
        <v>-</v>
      </c>
      <c r="AI3009" s="15">
        <f t="shared" ca="1" si="8"/>
        <v>22.193029963208602</v>
      </c>
      <c r="AJ3009" s="15">
        <f t="shared" ca="1" si="9"/>
        <v>22.634373503095915</v>
      </c>
      <c r="AK3009" s="17">
        <f t="shared" ca="1" si="10"/>
        <v>5.39718244049033E-2</v>
      </c>
      <c r="AL3009" s="17">
        <f t="shared" ca="1" si="11"/>
        <v>2.7967647235494997E-2</v>
      </c>
      <c r="AM3009" s="26">
        <f t="shared" ca="1" si="12"/>
        <v>0</v>
      </c>
      <c r="AN3009" s="26">
        <f t="shared" ca="1" si="13"/>
        <v>1</v>
      </c>
      <c r="AO3009" s="25">
        <f t="shared" si="186"/>
        <v>0</v>
      </c>
      <c r="AP3009" s="26">
        <f t="shared" si="187"/>
        <v>0</v>
      </c>
      <c r="AQ3009" s="25">
        <f t="shared" si="188"/>
        <v>1</v>
      </c>
      <c r="AR3009" s="26">
        <f t="shared" si="189"/>
        <v>0</v>
      </c>
      <c r="AY3009">
        <v>163.34998999999999</v>
      </c>
      <c r="AZ3009">
        <v>181.25</v>
      </c>
      <c r="BA3009">
        <f t="shared" si="107"/>
        <v>1812.5</v>
      </c>
    </row>
    <row r="3010" spans="1:53" x14ac:dyDescent="0.2">
      <c r="A3010" s="96">
        <v>42438</v>
      </c>
      <c r="B3010" s="101">
        <v>19.074999999999999</v>
      </c>
      <c r="C3010" s="102">
        <v>20.125</v>
      </c>
      <c r="D3010" s="31">
        <f t="shared" si="14"/>
        <v>93.757262776275724</v>
      </c>
      <c r="E3010" s="31">
        <f t="shared" si="15"/>
        <v>272.17249968265622</v>
      </c>
      <c r="F3010" s="16">
        <f t="shared" si="0"/>
        <v>365.92976245893192</v>
      </c>
      <c r="G3010" s="16">
        <f t="shared" si="1"/>
        <v>19.855972618205282</v>
      </c>
      <c r="H3010" s="17">
        <f t="shared" si="2"/>
        <v>5.2173913043478293E-2</v>
      </c>
      <c r="I3010" s="1">
        <v>18.34</v>
      </c>
      <c r="J3010" s="91">
        <f t="shared" si="16"/>
        <v>0.97304710683041307</v>
      </c>
      <c r="K3010" s="72">
        <f t="shared" ca="1" si="171"/>
        <v>88.387984465244614</v>
      </c>
      <c r="L3010" s="31">
        <v>89.720000999999996</v>
      </c>
      <c r="M3010" s="21">
        <f t="shared" ca="1" si="181"/>
        <v>-1.4846372268268059E-2</v>
      </c>
      <c r="N3010" s="72"/>
      <c r="O3010" s="56"/>
      <c r="P3010" s="21"/>
      <c r="Q3010" s="92">
        <f t="shared" si="17"/>
        <v>1.0269528931695868</v>
      </c>
      <c r="R3010" s="5">
        <f t="shared" ca="1" si="109"/>
        <v>21.249375056891772</v>
      </c>
      <c r="S3010" s="31">
        <v>20.620000999999998</v>
      </c>
      <c r="T3010" s="89">
        <f t="shared" ca="1" si="182"/>
        <v>3.0522503703650325E-2</v>
      </c>
      <c r="U3010" s="5">
        <f t="shared" ca="1" si="122"/>
        <v>40.492952929133381</v>
      </c>
      <c r="V3010" s="98">
        <v>40.340000000000003</v>
      </c>
      <c r="W3010" s="36">
        <f t="shared" ca="1" si="194"/>
        <v>3.7915946736087583E-3</v>
      </c>
      <c r="X3010" s="91">
        <f t="shared" si="18"/>
        <v>0.94609421366082613</v>
      </c>
      <c r="Y3010" s="72">
        <f t="shared" ca="1" si="124"/>
        <v>793.55044837759692</v>
      </c>
      <c r="Z3010" s="90">
        <v>795.99998200000005</v>
      </c>
      <c r="AA3010" s="89">
        <f t="shared" ca="1" si="195"/>
        <v>-3.0773036153198346E-3</v>
      </c>
      <c r="AB3010" s="72"/>
      <c r="AC3010" s="90"/>
      <c r="AD3010" s="36"/>
      <c r="AE3010">
        <f t="shared" si="199"/>
        <v>5</v>
      </c>
      <c r="AH3010" s="25" t="str">
        <f t="shared" ca="1" si="7"/>
        <v>-</v>
      </c>
      <c r="AI3010" s="15">
        <f t="shared" ca="1" si="8"/>
        <v>21.975533798405085</v>
      </c>
      <c r="AJ3010" s="15">
        <f t="shared" ca="1" si="9"/>
        <v>22.538667840053126</v>
      </c>
      <c r="AK3010" s="17">
        <f t="shared" ca="1" si="10"/>
        <v>5.5287402778078344E-2</v>
      </c>
      <c r="AL3010" s="17">
        <f t="shared" ca="1" si="11"/>
        <v>3.3589482173220268E-2</v>
      </c>
      <c r="AM3010" s="26">
        <f t="shared" ca="1" si="12"/>
        <v>0</v>
      </c>
      <c r="AN3010" s="26">
        <f t="shared" ca="1" si="13"/>
        <v>1</v>
      </c>
      <c r="AO3010" s="25">
        <f t="shared" si="186"/>
        <v>0</v>
      </c>
      <c r="AP3010" s="26">
        <f t="shared" si="187"/>
        <v>0</v>
      </c>
      <c r="AQ3010" s="25">
        <f t="shared" si="188"/>
        <v>1</v>
      </c>
      <c r="AR3010" s="26">
        <f t="shared" si="189"/>
        <v>0</v>
      </c>
      <c r="AY3010">
        <v>159.19999999999999</v>
      </c>
      <c r="AZ3010">
        <v>176.75</v>
      </c>
      <c r="BA3010">
        <f t="shared" si="107"/>
        <v>1767.5</v>
      </c>
    </row>
    <row r="3011" spans="1:53" x14ac:dyDescent="0.2">
      <c r="A3011" s="96">
        <v>42439</v>
      </c>
      <c r="B3011" s="101">
        <v>18.95</v>
      </c>
      <c r="C3011" s="102">
        <v>19.925000000000001</v>
      </c>
      <c r="D3011" s="31">
        <f t="shared" si="14"/>
        <v>75.005810221020582</v>
      </c>
      <c r="E3011" s="31">
        <f t="shared" si="15"/>
        <v>289.9456155828546</v>
      </c>
      <c r="F3011" s="31">
        <f t="shared" si="0"/>
        <v>364.95142580387517</v>
      </c>
      <c r="G3011" s="31">
        <f t="shared" si="1"/>
        <v>19.724615346605621</v>
      </c>
      <c r="H3011" s="55">
        <f t="shared" si="2"/>
        <v>4.8933500627352688E-2</v>
      </c>
      <c r="I3011" s="31">
        <v>18.049999</v>
      </c>
      <c r="J3011" s="67">
        <f t="shared" si="16"/>
        <v>0.99072861866372341</v>
      </c>
      <c r="K3011" s="72">
        <f t="shared" ca="1" si="171"/>
        <v>87.5649357632103</v>
      </c>
      <c r="L3011" s="31">
        <v>88.080001999999993</v>
      </c>
      <c r="M3011" s="21">
        <f t="shared" ca="1" si="181"/>
        <v>-5.8477091859022983E-3</v>
      </c>
      <c r="N3011" s="72"/>
      <c r="O3011" s="56"/>
      <c r="P3011" s="21"/>
      <c r="Q3011" s="69">
        <f t="shared" si="17"/>
        <v>1.0092713813362766</v>
      </c>
      <c r="R3011" s="5">
        <f t="shared" ca="1" si="109"/>
        <v>21.445492687962698</v>
      </c>
      <c r="S3011" s="31">
        <v>20.98</v>
      </c>
      <c r="T3011" s="89">
        <f t="shared" ca="1" si="182"/>
        <v>2.2187449378584256E-2</v>
      </c>
      <c r="U3011" s="5">
        <f t="shared" ca="1" si="122"/>
        <v>40.866979390522651</v>
      </c>
      <c r="V3011" s="98">
        <v>41.040000999999997</v>
      </c>
      <c r="W3011" s="36">
        <f t="shared" ca="1" si="194"/>
        <v>-4.2159260541281508E-3</v>
      </c>
      <c r="X3011" s="67">
        <f t="shared" si="18"/>
        <v>0.98145723732744672</v>
      </c>
      <c r="Y3011" s="72">
        <f t="shared" ca="1" si="124"/>
        <v>778.78457312086994</v>
      </c>
      <c r="Z3011" s="90">
        <v>766.49998300000004</v>
      </c>
      <c r="AA3011" s="89">
        <f t="shared" ca="1" si="195"/>
        <v>1.6026862874529108E-2</v>
      </c>
      <c r="AB3011" s="72"/>
      <c r="AC3011" s="90"/>
      <c r="AD3011" s="36"/>
      <c r="AE3011" s="1">
        <f t="shared" si="199"/>
        <v>4</v>
      </c>
      <c r="AH3011" s="25" t="str">
        <f t="shared" ca="1" si="7"/>
        <v>-</v>
      </c>
      <c r="AI3011" s="15">
        <f t="shared" ca="1" si="8"/>
        <v>21.729140332864521</v>
      </c>
      <c r="AJ3011" s="15">
        <f t="shared" ca="1" si="9"/>
        <v>22.473776327594919</v>
      </c>
      <c r="AK3011" s="17">
        <f t="shared" ca="1" si="10"/>
        <v>5.5222682064716866E-2</v>
      </c>
      <c r="AL3011" s="17">
        <f t="shared" ca="1" si="11"/>
        <v>3.6241542105441733E-2</v>
      </c>
      <c r="AM3011" s="26">
        <f t="shared" ca="1" si="12"/>
        <v>0</v>
      </c>
      <c r="AN3011" s="26">
        <f t="shared" ca="1" si="13"/>
        <v>1</v>
      </c>
      <c r="AO3011" s="25">
        <f t="shared" si="186"/>
        <v>0</v>
      </c>
      <c r="AP3011" s="26">
        <f t="shared" si="187"/>
        <v>0</v>
      </c>
      <c r="AQ3011" s="25">
        <f t="shared" si="188"/>
        <v>1</v>
      </c>
      <c r="AR3011" s="26">
        <f t="shared" si="189"/>
        <v>0</v>
      </c>
      <c r="AY3011">
        <v>153.30000000000001</v>
      </c>
      <c r="AZ3011">
        <v>171.25</v>
      </c>
      <c r="BA3011">
        <f t="shared" si="107"/>
        <v>1712.5</v>
      </c>
    </row>
    <row r="3012" spans="1:53" x14ac:dyDescent="0.2">
      <c r="A3012" s="96">
        <v>42440</v>
      </c>
      <c r="B3012" s="101">
        <v>17.625</v>
      </c>
      <c r="C3012" s="102">
        <v>19.100000000000001</v>
      </c>
      <c r="D3012" s="31">
        <f t="shared" si="14"/>
        <v>56.25435766576544</v>
      </c>
      <c r="E3012" s="31">
        <f t="shared" si="15"/>
        <v>307.77949392273342</v>
      </c>
      <c r="F3012" s="16">
        <f t="shared" si="0"/>
        <v>364.03385158849886</v>
      </c>
      <c r="G3012" s="16">
        <f t="shared" si="1"/>
        <v>18.872067412975653</v>
      </c>
      <c r="H3012" s="17">
        <f t="shared" si="2"/>
        <v>7.7225130890052451E-2</v>
      </c>
      <c r="I3012" s="31">
        <v>16.5</v>
      </c>
      <c r="J3012" s="91">
        <f t="shared" si="16"/>
        <v>0.95437189726826754</v>
      </c>
      <c r="K3012" s="72">
        <f t="shared" ca="1" si="171"/>
        <v>83.566106916882603</v>
      </c>
      <c r="L3012" s="31">
        <v>83.599997999999999</v>
      </c>
      <c r="M3012" s="21">
        <f t="shared" ca="1" si="181"/>
        <v>-4.0539574076779516E-4</v>
      </c>
      <c r="N3012" s="72"/>
      <c r="O3012" s="56"/>
      <c r="P3012" s="21"/>
      <c r="Q3012" s="92">
        <f t="shared" si="17"/>
        <v>1.0456281027317325</v>
      </c>
      <c r="R3012" s="5">
        <f t="shared" ca="1" si="109"/>
        <v>22.4230756767044</v>
      </c>
      <c r="S3012" s="31">
        <v>22.09</v>
      </c>
      <c r="T3012" s="89">
        <f t="shared" ca="1" si="182"/>
        <v>1.5078120267288369E-2</v>
      </c>
      <c r="U3012" s="5">
        <f t="shared" ca="1" si="122"/>
        <v>42.730199187519361</v>
      </c>
      <c r="V3012" s="98">
        <v>43.150002000000001</v>
      </c>
      <c r="W3012" s="36">
        <f t="shared" ca="1" si="194"/>
        <v>-9.7289175671565406E-3</v>
      </c>
      <c r="X3012" s="91">
        <f t="shared" si="18"/>
        <v>0.90874379453653509</v>
      </c>
      <c r="Y3012" s="72">
        <f t="shared" ca="1" si="124"/>
        <v>707.66907112243643</v>
      </c>
      <c r="Z3012" s="90">
        <v>690.49998500000004</v>
      </c>
      <c r="AA3012" s="89">
        <f t="shared" ca="1" si="195"/>
        <v>2.4864716141067542E-2</v>
      </c>
      <c r="AB3012" s="72"/>
      <c r="AC3012" s="90"/>
      <c r="AD3012" s="36"/>
      <c r="AE3012">
        <f t="shared" si="199"/>
        <v>3</v>
      </c>
      <c r="AH3012" s="25" t="str">
        <f t="shared" ca="1" si="7"/>
        <v>-</v>
      </c>
      <c r="AI3012" s="15">
        <f t="shared" ca="1" si="8"/>
        <v>21.439099162924137</v>
      </c>
      <c r="AJ3012" s="15">
        <f t="shared" ca="1" si="9"/>
        <v>22.41450567723675</v>
      </c>
      <c r="AK3012" s="17">
        <f t="shared" ca="1" si="10"/>
        <v>5.7850259364147304E-2</v>
      </c>
      <c r="AL3012" s="17">
        <f t="shared" ca="1" si="11"/>
        <v>3.9989364134505823E-2</v>
      </c>
      <c r="AM3012" s="26">
        <f t="shared" ca="1" si="12"/>
        <v>0</v>
      </c>
      <c r="AN3012" s="26">
        <f t="shared" ca="1" si="13"/>
        <v>1</v>
      </c>
      <c r="AO3012" s="25">
        <f t="shared" si="186"/>
        <v>0</v>
      </c>
      <c r="AP3012" s="26">
        <f t="shared" si="187"/>
        <v>0</v>
      </c>
      <c r="AQ3012" s="25">
        <f t="shared" si="188"/>
        <v>1</v>
      </c>
      <c r="AR3012" s="26">
        <f t="shared" si="189"/>
        <v>0</v>
      </c>
      <c r="AY3012">
        <v>138.10000499999998</v>
      </c>
      <c r="AZ3012">
        <v>156.25</v>
      </c>
      <c r="BA3012">
        <f t="shared" si="107"/>
        <v>1562.5</v>
      </c>
    </row>
    <row r="3013" spans="1:53" x14ac:dyDescent="0.2">
      <c r="A3013" s="96">
        <v>42443</v>
      </c>
      <c r="B3013" s="101">
        <v>17.425000000000001</v>
      </c>
      <c r="C3013" s="102">
        <v>18.824999999999999</v>
      </c>
      <c r="D3013" s="31">
        <f t="shared" si="14"/>
        <v>37.502905110510298</v>
      </c>
      <c r="E3013" s="31">
        <f t="shared" si="15"/>
        <v>325.08286310003041</v>
      </c>
      <c r="F3013" s="16">
        <f t="shared" si="0"/>
        <v>362.58576821054072</v>
      </c>
      <c r="G3013" s="16">
        <f t="shared" si="1"/>
        <v>18.680195455095117</v>
      </c>
      <c r="H3013" s="17">
        <f t="shared" si="2"/>
        <v>7.4369189907038447E-2</v>
      </c>
      <c r="I3013" s="31">
        <v>16.920000000000002</v>
      </c>
      <c r="J3013" s="91">
        <f t="shared" si="16"/>
        <v>0.98589558056894133</v>
      </c>
      <c r="K3013" s="72">
        <f t="shared" ca="1" si="171"/>
        <v>82.384096723231551</v>
      </c>
      <c r="L3013" s="31">
        <v>82.32</v>
      </c>
      <c r="M3013" s="21">
        <f t="shared" ca="1" si="181"/>
        <v>7.7862880504807417E-4</v>
      </c>
      <c r="N3013" s="72"/>
      <c r="O3013" s="56"/>
      <c r="P3013" s="21"/>
      <c r="Q3013" s="92">
        <f t="shared" si="17"/>
        <v>1.0141044194310587</v>
      </c>
      <c r="R3013" s="5">
        <f t="shared" ca="1" si="109"/>
        <v>22.738392849979761</v>
      </c>
      <c r="S3013" s="31">
        <v>22.43</v>
      </c>
      <c r="T3013" s="89">
        <f t="shared" ca="1" si="182"/>
        <v>1.3749123940247918E-2</v>
      </c>
      <c r="U3013" s="5">
        <f t="shared" ca="1" si="122"/>
        <v>43.331400319177234</v>
      </c>
      <c r="V3013" s="98">
        <v>43.830002</v>
      </c>
      <c r="W3013" s="36">
        <f t="shared" ca="1" si="194"/>
        <v>-1.1375807850128913E-2</v>
      </c>
      <c r="X3013" s="91">
        <f t="shared" si="18"/>
        <v>0.97179116113788278</v>
      </c>
      <c r="Y3013" s="72">
        <f t="shared" ca="1" si="124"/>
        <v>687.66128820698543</v>
      </c>
      <c r="Z3013" s="90">
        <v>667.49998500000004</v>
      </c>
      <c r="AA3013" s="89">
        <f t="shared" ca="1" si="195"/>
        <v>3.0204200239772879E-2</v>
      </c>
      <c r="AB3013" s="72"/>
      <c r="AC3013" s="90"/>
      <c r="AD3013" s="36"/>
      <c r="AE3013">
        <f t="shared" si="199"/>
        <v>2</v>
      </c>
      <c r="AH3013" s="25" t="str">
        <f t="shared" ca="1" si="7"/>
        <v>-</v>
      </c>
      <c r="AI3013" s="15">
        <f t="shared" ca="1" si="8"/>
        <v>21.051132651587778</v>
      </c>
      <c r="AJ3013" s="15">
        <f t="shared" ca="1" si="9"/>
        <v>22.29901911431142</v>
      </c>
      <c r="AK3013" s="17">
        <f t="shared" ca="1" si="10"/>
        <v>6.108990171028502E-2</v>
      </c>
      <c r="AL3013" s="17">
        <f t="shared" ca="1" si="11"/>
        <v>4.3607218723475942E-2</v>
      </c>
      <c r="AM3013" s="26">
        <f t="shared" ca="1" si="12"/>
        <v>0</v>
      </c>
      <c r="AN3013" s="26">
        <f t="shared" ca="1" si="13"/>
        <v>1</v>
      </c>
      <c r="AO3013" s="25">
        <f t="shared" si="186"/>
        <v>0</v>
      </c>
      <c r="AP3013" s="26">
        <f t="shared" si="187"/>
        <v>0</v>
      </c>
      <c r="AQ3013" s="25">
        <f t="shared" si="188"/>
        <v>1</v>
      </c>
      <c r="AR3013" s="26">
        <f t="shared" si="189"/>
        <v>0</v>
      </c>
      <c r="AY3013">
        <v>133.50000499999999</v>
      </c>
      <c r="AZ3013">
        <v>151.5</v>
      </c>
      <c r="BA3013">
        <f t="shared" si="107"/>
        <v>1515</v>
      </c>
    </row>
    <row r="3014" spans="1:53" x14ac:dyDescent="0.2">
      <c r="A3014" s="96">
        <v>42444</v>
      </c>
      <c r="B3014" s="101">
        <v>16.899999999999999</v>
      </c>
      <c r="C3014" s="102">
        <v>19.074999999999999</v>
      </c>
      <c r="D3014" s="31">
        <f t="shared" si="14"/>
        <v>18.751452555255149</v>
      </c>
      <c r="E3014" s="31">
        <f t="shared" si="15"/>
        <v>342.43978531917094</v>
      </c>
      <c r="F3014" s="16">
        <f t="shared" si="0"/>
        <v>361.19123787442606</v>
      </c>
      <c r="G3014" s="16">
        <f t="shared" si="1"/>
        <v>18.962083613800569</v>
      </c>
      <c r="H3014" s="17">
        <f t="shared" si="2"/>
        <v>0.11402359108781135</v>
      </c>
      <c r="I3014" s="31">
        <v>16.84</v>
      </c>
      <c r="J3014" s="91">
        <f t="shared" si="16"/>
        <v>1.0111861063523957</v>
      </c>
      <c r="K3014" s="72">
        <f t="shared" ca="1" si="171"/>
        <v>83.302257786336185</v>
      </c>
      <c r="L3014" s="31">
        <v>83.480002999999996</v>
      </c>
      <c r="M3014" s="21">
        <f t="shared" ca="1" si="181"/>
        <v>-2.129195103931798E-3</v>
      </c>
      <c r="N3014" s="72"/>
      <c r="O3014" s="56"/>
      <c r="P3014" s="21"/>
      <c r="Q3014" s="92">
        <f t="shared" si="17"/>
        <v>0.98881389364760419</v>
      </c>
      <c r="R3014" s="5">
        <f t="shared" ca="1" si="109"/>
        <v>22.483102113793453</v>
      </c>
      <c r="S3014" s="31">
        <v>22.09</v>
      </c>
      <c r="T3014" s="89">
        <f t="shared" ca="1" si="182"/>
        <v>1.7795478216091155E-2</v>
      </c>
      <c r="U3014" s="5">
        <f t="shared" ca="1" si="122"/>
        <v>42.845223791787042</v>
      </c>
      <c r="V3014" s="98">
        <v>43.209999000000003</v>
      </c>
      <c r="W3014" s="36">
        <f t="shared" ca="1" si="194"/>
        <v>-8.4419166085368657E-3</v>
      </c>
      <c r="X3014" s="91">
        <f t="shared" si="18"/>
        <v>1.0223722127047916</v>
      </c>
      <c r="Y3014" s="72">
        <f t="shared" ca="1" si="124"/>
        <v>702.99952317145778</v>
      </c>
      <c r="Z3014" s="90">
        <v>684.74998500000004</v>
      </c>
      <c r="AA3014" s="89">
        <f t="shared" ca="1" si="195"/>
        <v>2.6651388932060718E-2</v>
      </c>
      <c r="AB3014" s="72"/>
      <c r="AC3014" s="90"/>
      <c r="AD3014" s="36"/>
      <c r="AE3014">
        <f t="shared" si="199"/>
        <v>1</v>
      </c>
      <c r="AH3014" s="25" t="str">
        <f t="shared" ca="1" si="7"/>
        <v>-</v>
      </c>
      <c r="AI3014" s="15">
        <f t="shared" ca="1" si="8"/>
        <v>20.749193022561474</v>
      </c>
      <c r="AJ3014" s="15">
        <f t="shared" ca="1" si="9"/>
        <v>22.213917398291528</v>
      </c>
      <c r="AK3014" s="17">
        <f t="shared" ca="1" si="10"/>
        <v>6.9585216492259461E-2</v>
      </c>
      <c r="AL3014" s="17">
        <f t="shared" ca="1" si="11"/>
        <v>4.8999589120221371E-2</v>
      </c>
      <c r="AM3014" s="26">
        <f t="shared" ca="1" si="12"/>
        <v>0</v>
      </c>
      <c r="AN3014" s="26">
        <f t="shared" ca="1" si="13"/>
        <v>1</v>
      </c>
      <c r="AO3014" s="25">
        <f t="shared" si="186"/>
        <v>0</v>
      </c>
      <c r="AP3014" s="26">
        <f t="shared" si="187"/>
        <v>0</v>
      </c>
      <c r="AQ3014" s="25">
        <f t="shared" si="188"/>
        <v>1</v>
      </c>
      <c r="AR3014" s="26">
        <f t="shared" si="189"/>
        <v>0</v>
      </c>
      <c r="AY3014">
        <v>136.949995</v>
      </c>
      <c r="AZ3014">
        <v>154.5</v>
      </c>
      <c r="BA3014">
        <f t="shared" si="107"/>
        <v>1545</v>
      </c>
    </row>
    <row r="3015" spans="1:53" x14ac:dyDescent="0.2">
      <c r="A3015" s="97">
        <v>42445</v>
      </c>
      <c r="B3015" s="99">
        <v>18.274999999999999</v>
      </c>
      <c r="C3015" s="100">
        <v>19.175000000000001</v>
      </c>
      <c r="D3015" s="31">
        <f t="shared" si="14"/>
        <v>359.05312991596315</v>
      </c>
      <c r="E3015" s="31">
        <f t="shared" si="15"/>
        <v>0</v>
      </c>
      <c r="F3015" s="16">
        <f t="shared" si="0"/>
        <v>359.05312991596315</v>
      </c>
      <c r="G3015" s="16">
        <f t="shared" si="1"/>
        <v>18.274999999999999</v>
      </c>
      <c r="H3015" s="17">
        <f t="shared" si="2"/>
        <v>4.6936114732724965E-2</v>
      </c>
      <c r="I3015" s="31">
        <v>14.99</v>
      </c>
      <c r="J3015" s="91">
        <f t="shared" si="16"/>
        <v>0.95806028833551748</v>
      </c>
      <c r="K3015" s="72">
        <f t="shared" ca="1" si="171"/>
        <v>79.805331477680156</v>
      </c>
      <c r="L3015" s="31">
        <v>80.360000999999997</v>
      </c>
      <c r="M3015" s="21">
        <f t="shared" ca="1" si="181"/>
        <v>-6.902308554225146E-3</v>
      </c>
      <c r="N3015" s="72"/>
      <c r="O3015" s="56"/>
      <c r="P3015" s="21"/>
      <c r="Q3015" s="92">
        <f t="shared" si="17"/>
        <v>1.0419397116644824</v>
      </c>
      <c r="R3015" s="5">
        <f t="shared" ca="1" si="109"/>
        <v>23.425061035880585</v>
      </c>
      <c r="S3015" s="31">
        <v>22.9</v>
      </c>
      <c r="T3015" s="89">
        <f t="shared" ca="1" si="182"/>
        <v>2.2928429514436095E-2</v>
      </c>
      <c r="U3015" s="5">
        <f t="shared" ca="1" si="122"/>
        <v>44.640611780802992</v>
      </c>
      <c r="V3015" s="98">
        <v>44.779998999999997</v>
      </c>
      <c r="W3015" s="36">
        <f t="shared" ca="1" si="194"/>
        <v>-3.1127115299177366E-3</v>
      </c>
      <c r="X3015" s="91">
        <f t="shared" si="18"/>
        <v>0.91612057667103497</v>
      </c>
      <c r="Y3015" s="72">
        <f t="shared" ca="1" si="124"/>
        <v>643.98994278394628</v>
      </c>
      <c r="Z3015" s="90">
        <v>635.74998600000004</v>
      </c>
      <c r="AA3015" s="89">
        <f t="shared" ca="1" si="195"/>
        <v>1.2961001911758186E-2</v>
      </c>
      <c r="AB3015" s="72"/>
      <c r="AC3015" s="90"/>
      <c r="AD3015" s="36"/>
      <c r="AE3015">
        <v>24</v>
      </c>
      <c r="AH3015" s="25" t="str">
        <f t="shared" ca="1" si="7"/>
        <v>-</v>
      </c>
      <c r="AI3015" s="15">
        <f t="shared" ca="1" si="8"/>
        <v>20.482737649269296</v>
      </c>
      <c r="AJ3015" s="15">
        <f t="shared" ca="1" si="9"/>
        <v>22.061074316104921</v>
      </c>
      <c r="AK3015" s="17">
        <f t="shared" ca="1" si="10"/>
        <v>6.8943573381409703E-2</v>
      </c>
      <c r="AL3015" s="17">
        <f t="shared" ca="1" si="11"/>
        <v>5.0961953116765851E-2</v>
      </c>
      <c r="AM3015" s="26">
        <f t="shared" ca="1" si="12"/>
        <v>0</v>
      </c>
      <c r="AN3015" s="26">
        <f t="shared" ca="1" si="13"/>
        <v>1</v>
      </c>
      <c r="AO3015" s="25">
        <f t="shared" si="186"/>
        <v>0</v>
      </c>
      <c r="AP3015" s="26">
        <f t="shared" si="187"/>
        <v>0</v>
      </c>
      <c r="AQ3015" s="25">
        <f t="shared" si="188"/>
        <v>1</v>
      </c>
      <c r="AR3015" s="26">
        <f t="shared" si="189"/>
        <v>0</v>
      </c>
      <c r="AY3015">
        <v>127.15</v>
      </c>
      <c r="AZ3015">
        <v>145</v>
      </c>
      <c r="BA3015">
        <f t="shared" si="107"/>
        <v>1450</v>
      </c>
    </row>
    <row r="3016" spans="1:53" x14ac:dyDescent="0.2">
      <c r="A3016" s="96">
        <v>42446</v>
      </c>
      <c r="B3016" s="99">
        <v>17.774999999999999</v>
      </c>
      <c r="C3016" s="100">
        <v>18.824999999999999</v>
      </c>
      <c r="D3016" s="31">
        <f t="shared" si="14"/>
        <v>344.09258283613133</v>
      </c>
      <c r="E3016" s="31">
        <f t="shared" si="15"/>
        <v>14.258357125628478</v>
      </c>
      <c r="F3016" s="16">
        <f t="shared" si="0"/>
        <v>358.35093996175982</v>
      </c>
      <c r="G3016" s="16">
        <f t="shared" si="1"/>
        <v>17.816778249510126</v>
      </c>
      <c r="H3016" s="17">
        <f t="shared" si="2"/>
        <v>5.5776892430278946E-2</v>
      </c>
      <c r="I3016" s="31">
        <v>14.44</v>
      </c>
      <c r="J3016" s="91">
        <f t="shared" si="16"/>
        <v>0.97301967086218988</v>
      </c>
      <c r="K3016" s="72">
        <f t="shared" ca="1" si="171"/>
        <v>77.648991644601821</v>
      </c>
      <c r="L3016" s="31">
        <v>77.959998999999996</v>
      </c>
      <c r="M3016" s="21">
        <f t="shared" ca="1" si="181"/>
        <v>-3.9893196432464672E-3</v>
      </c>
      <c r="N3016" s="72"/>
      <c r="O3016" s="56"/>
      <c r="P3016" s="21"/>
      <c r="Q3016" s="92">
        <f t="shared" si="17"/>
        <v>1.0269803291378101</v>
      </c>
      <c r="R3016" s="5">
        <f t="shared" ca="1" si="109"/>
        <v>24.056074706518714</v>
      </c>
      <c r="S3016" s="31">
        <v>23.639999</v>
      </c>
      <c r="T3016" s="89">
        <f t="shared" ca="1" si="182"/>
        <v>1.7600495944129053E-2</v>
      </c>
      <c r="U3016" s="5">
        <f t="shared" ca="1" si="122"/>
        <v>45.843460655088137</v>
      </c>
      <c r="V3016" s="98">
        <v>46.09</v>
      </c>
      <c r="W3016" s="36">
        <f t="shared" ca="1" si="194"/>
        <v>-5.3490853745251999E-3</v>
      </c>
      <c r="X3016" s="91">
        <f t="shared" si="18"/>
        <v>0.94603934172437976</v>
      </c>
      <c r="Y3016" s="72">
        <f t="shared" ca="1" si="124"/>
        <v>609.19972556888013</v>
      </c>
      <c r="Z3016" s="90">
        <v>597.24998700000003</v>
      </c>
      <c r="AA3016" s="89">
        <f t="shared" ca="1" si="195"/>
        <v>2.0007934414371268E-2</v>
      </c>
      <c r="AB3016" s="72"/>
      <c r="AC3016" s="90"/>
      <c r="AD3016" s="36"/>
      <c r="AE3016">
        <f t="shared" ref="AE3016:AE3038" si="200">AE3015-1</f>
        <v>23</v>
      </c>
      <c r="AH3016" s="25" t="str">
        <f t="shared" ca="1" si="7"/>
        <v>-</v>
      </c>
      <c r="AI3016" s="15">
        <f t="shared" ca="1" si="8"/>
        <v>20.23948899448407</v>
      </c>
      <c r="AJ3016" s="15">
        <f t="shared" ca="1" si="9"/>
        <v>21.907655772450823</v>
      </c>
      <c r="AK3016" s="17">
        <f t="shared" ca="1" si="10"/>
        <v>6.9544069945876474E-2</v>
      </c>
      <c r="AL3016" s="17">
        <f t="shared" ca="1" si="11"/>
        <v>5.3459308328686533E-2</v>
      </c>
      <c r="AM3016" s="26">
        <f t="shared" ca="1" si="12"/>
        <v>0</v>
      </c>
      <c r="AN3016" s="26">
        <f t="shared" ca="1" si="13"/>
        <v>1</v>
      </c>
      <c r="AO3016" s="25">
        <f t="shared" si="186"/>
        <v>0</v>
      </c>
      <c r="AP3016" s="26">
        <f t="shared" si="187"/>
        <v>0</v>
      </c>
      <c r="AQ3016" s="25">
        <f t="shared" si="188"/>
        <v>1</v>
      </c>
      <c r="AR3016" s="26">
        <f t="shared" si="189"/>
        <v>0</v>
      </c>
      <c r="AY3016">
        <v>119.449995</v>
      </c>
      <c r="AZ3016">
        <v>137</v>
      </c>
      <c r="BA3016">
        <f t="shared" si="107"/>
        <v>1370</v>
      </c>
    </row>
    <row r="3017" spans="1:53" x14ac:dyDescent="0.2">
      <c r="A3017" s="96">
        <v>42447</v>
      </c>
      <c r="B3017" s="101">
        <v>17.725000000000001</v>
      </c>
      <c r="C3017" s="102">
        <v>18.875</v>
      </c>
      <c r="D3017" s="31">
        <f t="shared" si="14"/>
        <v>329.13203575629956</v>
      </c>
      <c r="E3017" s="31">
        <f t="shared" si="15"/>
        <v>28.384451380290372</v>
      </c>
      <c r="F3017" s="31">
        <f t="shared" si="0"/>
        <v>357.51648713658994</v>
      </c>
      <c r="G3017" s="31">
        <f t="shared" si="1"/>
        <v>17.816302416145252</v>
      </c>
      <c r="H3017" s="55">
        <f t="shared" si="2"/>
        <v>6.0927152317880706E-2</v>
      </c>
      <c r="I3017" s="31">
        <v>14.02</v>
      </c>
      <c r="J3017" s="67">
        <f t="shared" si="16"/>
        <v>0.99764476400846214</v>
      </c>
      <c r="K3017" s="72">
        <f t="shared" ca="1" si="171"/>
        <v>77.462951806695983</v>
      </c>
      <c r="L3017" s="31">
        <v>77.400002000000001</v>
      </c>
      <c r="M3017" s="21">
        <f t="shared" ca="1" si="181"/>
        <v>8.1330497505649425E-4</v>
      </c>
      <c r="N3017" s="72"/>
      <c r="O3017" s="56"/>
      <c r="P3017" s="21"/>
      <c r="Q3017" s="69">
        <f t="shared" si="17"/>
        <v>1.0023552359915378</v>
      </c>
      <c r="R3017" s="5">
        <f t="shared" ca="1" si="109"/>
        <v>24.111727934762527</v>
      </c>
      <c r="S3017" s="31">
        <v>23.709999</v>
      </c>
      <c r="T3017" s="89">
        <f t="shared" ca="1" si="182"/>
        <v>1.6943439548965281E-2</v>
      </c>
      <c r="U3017" s="5">
        <f t="shared" ca="1" si="122"/>
        <v>45.949859656384895</v>
      </c>
      <c r="V3017" s="90">
        <v>46.450001</v>
      </c>
      <c r="W3017" s="36">
        <f t="shared" ca="1" si="194"/>
        <v>-1.0767305335797634E-2</v>
      </c>
      <c r="X3017" s="67">
        <f t="shared" si="18"/>
        <v>0.99528952801692427</v>
      </c>
      <c r="Y3017" s="72">
        <f t="shared" ca="1" si="124"/>
        <v>606.29020284732519</v>
      </c>
      <c r="Z3017" s="90">
        <v>587.49998700000003</v>
      </c>
      <c r="AA3017" s="89">
        <f t="shared" ca="1" si="195"/>
        <v>3.198334683082326E-2</v>
      </c>
      <c r="AB3017" s="72"/>
      <c r="AC3017" s="90"/>
      <c r="AD3017" s="36"/>
      <c r="AE3017" s="1">
        <f t="shared" si="200"/>
        <v>22</v>
      </c>
      <c r="AH3017" s="25" t="str">
        <f t="shared" ca="1" si="7"/>
        <v>-</v>
      </c>
      <c r="AI3017" s="15">
        <f t="shared" ca="1" si="8"/>
        <v>20.002414040512406</v>
      </c>
      <c r="AJ3017" s="15">
        <f t="shared" ca="1" si="9"/>
        <v>21.739150953332416</v>
      </c>
      <c r="AK3017" s="17">
        <f t="shared" ca="1" si="10"/>
        <v>7.1543011894297806E-2</v>
      </c>
      <c r="AL3017" s="17">
        <f t="shared" ca="1" si="11"/>
        <v>5.551696363326819E-2</v>
      </c>
      <c r="AM3017" s="26">
        <f t="shared" ca="1" si="12"/>
        <v>0</v>
      </c>
      <c r="AN3017" s="26">
        <f t="shared" ca="1" si="13"/>
        <v>1</v>
      </c>
      <c r="AO3017" s="25">
        <f t="shared" si="186"/>
        <v>0</v>
      </c>
      <c r="AP3017" s="26">
        <f t="shared" si="187"/>
        <v>0</v>
      </c>
      <c r="AQ3017" s="25">
        <f t="shared" si="188"/>
        <v>1</v>
      </c>
      <c r="AR3017" s="26">
        <f t="shared" si="189"/>
        <v>0</v>
      </c>
      <c r="AY3017">
        <v>117.5</v>
      </c>
      <c r="AZ3017">
        <v>136.25</v>
      </c>
      <c r="BA3017">
        <f t="shared" si="107"/>
        <v>1362.5</v>
      </c>
    </row>
    <row r="3018" spans="1:53" x14ac:dyDescent="0.2">
      <c r="A3018" s="96">
        <v>42450</v>
      </c>
      <c r="B3018" s="99">
        <v>16.975000000000001</v>
      </c>
      <c r="C3018" s="100">
        <v>18.375</v>
      </c>
      <c r="D3018" s="31">
        <f t="shared" si="14"/>
        <v>314.17148867646779</v>
      </c>
      <c r="E3018" s="31">
        <f t="shared" si="15"/>
        <v>42.433494929430431</v>
      </c>
      <c r="F3018" s="16">
        <f t="shared" si="0"/>
        <v>356.60498360589821</v>
      </c>
      <c r="G3018" s="16">
        <f t="shared" si="1"/>
        <v>17.141590192600496</v>
      </c>
      <c r="H3018" s="17">
        <f t="shared" si="2"/>
        <v>7.6190476190476142E-2</v>
      </c>
      <c r="I3018" s="31">
        <v>13.79</v>
      </c>
      <c r="J3018" s="91">
        <f t="shared" si="16"/>
        <v>0.95967651300562373</v>
      </c>
      <c r="K3018" s="72">
        <f t="shared" ca="1" si="171"/>
        <v>74.336344809593811</v>
      </c>
      <c r="L3018" s="31">
        <v>75.199996999999996</v>
      </c>
      <c r="M3018" s="21">
        <f t="shared" ca="1" si="181"/>
        <v>-1.1484737032718035E-2</v>
      </c>
      <c r="N3018" s="72"/>
      <c r="O3018" s="56"/>
      <c r="P3018" s="21"/>
      <c r="Q3018" s="92">
        <f t="shared" si="17"/>
        <v>1.0403234869943763</v>
      </c>
      <c r="R3018" s="5">
        <f t="shared" ca="1" si="109"/>
        <v>25.082951916232481</v>
      </c>
      <c r="S3018" s="31">
        <v>24.440000999999999</v>
      </c>
      <c r="T3018" s="89">
        <f t="shared" ca="1" si="182"/>
        <v>2.6307319555039409E-2</v>
      </c>
      <c r="U3018" s="5">
        <f t="shared" ca="1" si="122"/>
        <v>47.801081677859884</v>
      </c>
      <c r="V3018" s="90">
        <v>47.75</v>
      </c>
      <c r="W3018" s="36">
        <f t="shared" ca="1" si="194"/>
        <v>1.0697733583221721E-3</v>
      </c>
      <c r="X3018" s="91">
        <f t="shared" si="18"/>
        <v>0.91935302601124747</v>
      </c>
      <c r="Y3018" s="72">
        <f t="shared" ca="1" si="124"/>
        <v>557.35804873667212</v>
      </c>
      <c r="Z3018" s="90">
        <v>553.74998800000003</v>
      </c>
      <c r="AA3018" s="89">
        <f t="shared" ca="1" si="195"/>
        <v>6.5156854444430017E-3</v>
      </c>
      <c r="AB3018" s="72"/>
      <c r="AC3018" s="90"/>
      <c r="AD3018" s="36"/>
      <c r="AE3018">
        <f t="shared" si="200"/>
        <v>21</v>
      </c>
      <c r="AH3018" s="25" t="str">
        <f t="shared" ca="1" si="7"/>
        <v>-</v>
      </c>
      <c r="AI3018" s="15">
        <f t="shared" ca="1" si="8"/>
        <v>19.751437451383541</v>
      </c>
      <c r="AJ3018" s="15">
        <f t="shared" ca="1" si="9"/>
        <v>21.546977443638873</v>
      </c>
      <c r="AK3018" s="17">
        <f t="shared" ca="1" si="10"/>
        <v>7.1370569444368426E-2</v>
      </c>
      <c r="AL3018" s="17">
        <f t="shared" ca="1" si="11"/>
        <v>5.9276577444428394E-2</v>
      </c>
      <c r="AM3018" s="26">
        <f t="shared" ca="1" si="12"/>
        <v>0</v>
      </c>
      <c r="AN3018" s="26">
        <f t="shared" ca="1" si="13"/>
        <v>1</v>
      </c>
      <c r="AO3018" s="25">
        <f t="shared" si="186"/>
        <v>0</v>
      </c>
      <c r="AP3018" s="26">
        <f t="shared" si="187"/>
        <v>0</v>
      </c>
      <c r="AQ3018" s="25">
        <f t="shared" si="188"/>
        <v>1</v>
      </c>
      <c r="AR3018" s="26">
        <f t="shared" si="189"/>
        <v>0</v>
      </c>
      <c r="AY3018">
        <v>110.75</v>
      </c>
      <c r="AZ3018">
        <v>124.50000000000001</v>
      </c>
      <c r="BA3018">
        <f t="shared" si="107"/>
        <v>1245.0000000000002</v>
      </c>
    </row>
    <row r="3019" spans="1:53" x14ac:dyDescent="0.2">
      <c r="A3019" s="96">
        <v>42451</v>
      </c>
      <c r="B3019" s="99">
        <v>16.824999999999999</v>
      </c>
      <c r="C3019" s="100">
        <v>18.375</v>
      </c>
      <c r="D3019" s="31">
        <f t="shared" si="14"/>
        <v>299.21094159663596</v>
      </c>
      <c r="E3019" s="31">
        <f t="shared" si="15"/>
        <v>56.25419080317981</v>
      </c>
      <c r="F3019" s="16">
        <f t="shared" si="0"/>
        <v>355.46513239981579</v>
      </c>
      <c r="G3019" s="16">
        <f t="shared" si="1"/>
        <v>17.07029549538731</v>
      </c>
      <c r="H3019" s="17">
        <f t="shared" si="2"/>
        <v>8.4353741496598689E-2</v>
      </c>
      <c r="I3019" s="31">
        <v>14.17</v>
      </c>
      <c r="J3019" s="91">
        <f t="shared" si="16"/>
        <v>0.9926577323224931</v>
      </c>
      <c r="K3019" s="72">
        <f t="shared" ca="1" si="171"/>
        <v>73.787539175073661</v>
      </c>
      <c r="L3019" s="31">
        <v>74.199996999999996</v>
      </c>
      <c r="M3019" s="21">
        <f t="shared" ca="1" si="181"/>
        <v>-5.5587310189019971E-3</v>
      </c>
      <c r="N3019" s="72"/>
      <c r="O3019" s="56"/>
      <c r="P3019" s="21"/>
      <c r="Q3019" s="92">
        <f t="shared" si="17"/>
        <v>1.0073422676775068</v>
      </c>
      <c r="R3019" s="5">
        <f t="shared" ca="1" si="109"/>
        <v>25.266065068453223</v>
      </c>
      <c r="S3019" s="31">
        <v>24.75</v>
      </c>
      <c r="T3019" s="89">
        <f t="shared" ca="1" si="182"/>
        <v>2.0851113876897892E-2</v>
      </c>
      <c r="U3019" s="5">
        <f t="shared" ca="1" si="122"/>
        <v>48.150401508515216</v>
      </c>
      <c r="V3019" s="90">
        <v>48.369999</v>
      </c>
      <c r="W3019" s="36">
        <f t="shared" ca="1" si="194"/>
        <v>-4.5399523676811285E-3</v>
      </c>
      <c r="X3019" s="91">
        <f t="shared" si="18"/>
        <v>0.98531546464498621</v>
      </c>
      <c r="Y3019" s="72">
        <f t="shared" ca="1" si="124"/>
        <v>549.13736193734553</v>
      </c>
      <c r="Z3019" s="90">
        <v>538.99998800000003</v>
      </c>
      <c r="AA3019" s="89">
        <f t="shared" ca="1" si="195"/>
        <v>1.8807744272798573E-2</v>
      </c>
      <c r="AB3019" s="72"/>
      <c r="AC3019" s="90"/>
      <c r="AD3019" s="36"/>
      <c r="AE3019">
        <f t="shared" si="200"/>
        <v>20</v>
      </c>
      <c r="AH3019" s="25" t="str">
        <f t="shared" ca="1" si="7"/>
        <v>-</v>
      </c>
      <c r="AI3019" s="15">
        <f t="shared" ca="1" si="8"/>
        <v>19.558881441262223</v>
      </c>
      <c r="AJ3019" s="15">
        <f t="shared" ca="1" si="9"/>
        <v>21.410517064734719</v>
      </c>
      <c r="AK3019" s="17">
        <f t="shared" ca="1" si="10"/>
        <v>7.3034661375961804E-2</v>
      </c>
      <c r="AL3019" s="17">
        <f t="shared" ca="1" si="11"/>
        <v>6.3421290572069522E-2</v>
      </c>
      <c r="AM3019" s="26">
        <f t="shared" ca="1" si="12"/>
        <v>0</v>
      </c>
      <c r="AN3019" s="26">
        <f t="shared" ca="1" si="13"/>
        <v>1</v>
      </c>
      <c r="AO3019" s="25">
        <f t="shared" si="186"/>
        <v>0</v>
      </c>
      <c r="AP3019" s="26">
        <f t="shared" si="187"/>
        <v>0</v>
      </c>
      <c r="AQ3019" s="25">
        <f t="shared" si="188"/>
        <v>1</v>
      </c>
      <c r="AR3019" s="26">
        <f t="shared" si="189"/>
        <v>0</v>
      </c>
      <c r="AY3019">
        <v>107.79999500000001</v>
      </c>
      <c r="AZ3019">
        <v>120.25000000000001</v>
      </c>
      <c r="BA3019">
        <f t="shared" si="107"/>
        <v>1202.5000000000002</v>
      </c>
    </row>
    <row r="3020" spans="1:53" x14ac:dyDescent="0.2">
      <c r="A3020" s="96">
        <v>42452</v>
      </c>
      <c r="B3020" s="99">
        <v>17.725000000000001</v>
      </c>
      <c r="C3020" s="100">
        <v>19.225000000000001</v>
      </c>
      <c r="D3020" s="31">
        <f t="shared" si="14"/>
        <v>284.25039451680414</v>
      </c>
      <c r="E3020" s="31">
        <f t="shared" si="15"/>
        <v>69.952759761991786</v>
      </c>
      <c r="F3020" s="16">
        <f t="shared" si="0"/>
        <v>354.20315427879592</v>
      </c>
      <c r="G3020" s="16">
        <f t="shared" si="1"/>
        <v>18.021239992149813</v>
      </c>
      <c r="H3020" s="17">
        <f t="shared" si="2"/>
        <v>7.8023407022106639E-2</v>
      </c>
      <c r="I3020" s="31">
        <v>14.94</v>
      </c>
      <c r="J3020" s="91">
        <f t="shared" si="16"/>
        <v>1.0519595689677148</v>
      </c>
      <c r="K3020" s="72">
        <f t="shared" ca="1" si="171"/>
        <v>77.618343432457522</v>
      </c>
      <c r="L3020" s="31">
        <v>77.639999000000003</v>
      </c>
      <c r="M3020" s="21">
        <f t="shared" ca="1" si="181"/>
        <v>-2.7892282098665965E-4</v>
      </c>
      <c r="N3020" s="72"/>
      <c r="O3020" s="56"/>
      <c r="P3020" s="21"/>
      <c r="Q3020" s="92">
        <f t="shared" si="17"/>
        <v>0.94804043103228508</v>
      </c>
      <c r="R3020" s="5">
        <f t="shared" ca="1" si="109"/>
        <v>23.95225335704399</v>
      </c>
      <c r="S3020" s="31">
        <v>23.59</v>
      </c>
      <c r="T3020" s="89">
        <f t="shared" ca="1" si="182"/>
        <v>1.535622539398007E-2</v>
      </c>
      <c r="U3020" s="5">
        <f t="shared" ca="1" si="122"/>
        <v>45.646964603394018</v>
      </c>
      <c r="V3020" s="90">
        <v>46.049999</v>
      </c>
      <c r="W3020" s="36">
        <f t="shared" ca="1" si="194"/>
        <v>-8.7521043508813484E-3</v>
      </c>
      <c r="X3020" s="91">
        <f t="shared" si="18"/>
        <v>1.1039191379354298</v>
      </c>
      <c r="Y3020" s="72">
        <f t="shared" ca="1" si="124"/>
        <v>606.16334706517091</v>
      </c>
      <c r="Z3020" s="90">
        <v>589.49998700000003</v>
      </c>
      <c r="AA3020" s="89">
        <f t="shared" ca="1" si="195"/>
        <v>2.8266938817033217E-2</v>
      </c>
      <c r="AB3020" s="72"/>
      <c r="AC3020" s="90"/>
      <c r="AD3020" s="36"/>
      <c r="AE3020">
        <f t="shared" si="200"/>
        <v>19</v>
      </c>
      <c r="AH3020" s="25" t="str">
        <f t="shared" ca="1" si="7"/>
        <v>-</v>
      </c>
      <c r="AI3020" s="15">
        <f t="shared" ca="1" si="8"/>
        <v>19.3577954933968</v>
      </c>
      <c r="AJ3020" s="15">
        <f t="shared" ca="1" si="9"/>
        <v>21.267448523482038</v>
      </c>
      <c r="AK3020" s="17">
        <f t="shared" ca="1" si="10"/>
        <v>6.7034630698344352E-2</v>
      </c>
      <c r="AL3020" s="17">
        <f t="shared" ca="1" si="11"/>
        <v>6.5530225835674444E-2</v>
      </c>
      <c r="AM3020" s="26">
        <f t="shared" ca="1" si="12"/>
        <v>0</v>
      </c>
      <c r="AN3020" s="26">
        <f t="shared" ca="1" si="13"/>
        <v>1</v>
      </c>
      <c r="AO3020" s="25">
        <f t="shared" si="186"/>
        <v>0</v>
      </c>
      <c r="AP3020" s="26">
        <f t="shared" si="187"/>
        <v>0</v>
      </c>
      <c r="AQ3020" s="25">
        <f t="shared" si="188"/>
        <v>1</v>
      </c>
      <c r="AR3020" s="26">
        <f t="shared" si="189"/>
        <v>0</v>
      </c>
      <c r="AY3020">
        <v>117.9</v>
      </c>
      <c r="AZ3020">
        <v>131</v>
      </c>
      <c r="BA3020">
        <f t="shared" si="107"/>
        <v>1310</v>
      </c>
    </row>
    <row r="3021" spans="1:53" x14ac:dyDescent="0.2">
      <c r="A3021" s="96">
        <v>42453</v>
      </c>
      <c r="B3021" s="99">
        <v>17.375</v>
      </c>
      <c r="C3021" s="100">
        <v>19.074999999999999</v>
      </c>
      <c r="D3021" s="31">
        <f t="shared" si="14"/>
        <v>269.28984743697237</v>
      </c>
      <c r="E3021" s="31">
        <f t="shared" si="15"/>
        <v>83.746033987740475</v>
      </c>
      <c r="F3021" s="16">
        <f t="shared" si="0"/>
        <v>353.03588142471284</v>
      </c>
      <c r="G3021" s="16">
        <f t="shared" si="1"/>
        <v>17.778268521048389</v>
      </c>
      <c r="H3021" s="17">
        <f t="shared" si="2"/>
        <v>8.9121887287024859E-2</v>
      </c>
      <c r="I3021" s="31">
        <v>14.74</v>
      </c>
      <c r="J3021" s="91">
        <f t="shared" si="16"/>
        <v>0.98326643602761765</v>
      </c>
      <c r="K3021" s="72">
        <f t="shared" ca="1" si="171"/>
        <v>76.316400523626356</v>
      </c>
      <c r="L3021" s="31">
        <v>77.199996999999996</v>
      </c>
      <c r="M3021" s="21">
        <f t="shared" ca="1" si="181"/>
        <v>-1.1445550656869067E-2</v>
      </c>
      <c r="N3021" s="72"/>
      <c r="O3021" s="56"/>
      <c r="P3021" s="21"/>
      <c r="Q3021" s="92">
        <f t="shared" si="17"/>
        <v>1.0167335639723825</v>
      </c>
      <c r="R3021" s="5">
        <f t="shared" ca="1" si="109"/>
        <v>24.352045404429905</v>
      </c>
      <c r="S3021" s="31">
        <v>23.690000999999999</v>
      </c>
      <c r="T3021" s="89">
        <f t="shared" ca="1" si="182"/>
        <v>2.7946153502902187E-2</v>
      </c>
      <c r="U3021" s="5">
        <f t="shared" ca="1" si="122"/>
        <v>46.409212111846465</v>
      </c>
      <c r="V3021" s="90">
        <v>46.290000999999997</v>
      </c>
      <c r="W3021" s="36">
        <f t="shared" ca="1" si="194"/>
        <v>2.575310202444542E-3</v>
      </c>
      <c r="X3021" s="91">
        <f t="shared" si="18"/>
        <v>0.96653287205523519</v>
      </c>
      <c r="Y3021" s="72">
        <f t="shared" ca="1" si="124"/>
        <v>585.83824238747161</v>
      </c>
      <c r="Z3021" s="90">
        <v>583.24998700000003</v>
      </c>
      <c r="AA3021" s="89">
        <f t="shared" ca="1" si="195"/>
        <v>4.4376432836021251E-3</v>
      </c>
      <c r="AB3021" s="72"/>
      <c r="AC3021" s="90"/>
      <c r="AD3021" s="36"/>
      <c r="AE3021">
        <f t="shared" si="200"/>
        <v>18</v>
      </c>
      <c r="AH3021" s="25" t="str">
        <f t="shared" ca="1" si="7"/>
        <v>-</v>
      </c>
      <c r="AI3021" s="15">
        <f t="shared" ca="1" si="8"/>
        <v>19.163360704051801</v>
      </c>
      <c r="AJ3021" s="15">
        <f t="shared" ca="1" si="9"/>
        <v>21.145608951523549</v>
      </c>
      <c r="AK3021" s="17">
        <f t="shared" ca="1" si="10"/>
        <v>7.4065592790727663E-2</v>
      </c>
      <c r="AL3021" s="17">
        <f t="shared" ca="1" si="11"/>
        <v>6.8017729734393406E-2</v>
      </c>
      <c r="AM3021" s="26">
        <f t="shared" ca="1" si="12"/>
        <v>0</v>
      </c>
      <c r="AN3021" s="26">
        <f t="shared" ca="1" si="13"/>
        <v>1</v>
      </c>
      <c r="AO3021" s="25">
        <f t="shared" si="186"/>
        <v>0</v>
      </c>
      <c r="AP3021" s="26">
        <f t="shared" si="187"/>
        <v>0</v>
      </c>
      <c r="AQ3021" s="25">
        <f t="shared" si="188"/>
        <v>1</v>
      </c>
      <c r="AR3021" s="26">
        <f t="shared" si="189"/>
        <v>0</v>
      </c>
      <c r="AY3021">
        <v>116.65</v>
      </c>
      <c r="AZ3021">
        <v>130.25</v>
      </c>
      <c r="BA3021">
        <f t="shared" si="107"/>
        <v>1302.5</v>
      </c>
    </row>
    <row r="3022" spans="1:53" x14ac:dyDescent="0.2">
      <c r="A3022" s="96">
        <v>42457</v>
      </c>
      <c r="B3022" s="99">
        <v>17.125</v>
      </c>
      <c r="C3022" s="100">
        <v>18.774999999999999</v>
      </c>
      <c r="D3022" s="31">
        <f t="shared" si="14"/>
        <v>254.32930035714057</v>
      </c>
      <c r="E3022" s="31">
        <f t="shared" si="15"/>
        <v>97.373268876971281</v>
      </c>
      <c r="F3022" s="16">
        <f t="shared" si="0"/>
        <v>351.70256923411182</v>
      </c>
      <c r="G3022" s="16">
        <f t="shared" si="1"/>
        <v>17.581823201482091</v>
      </c>
      <c r="H3022" s="17">
        <f t="shared" si="2"/>
        <v>8.7882822902796254E-2</v>
      </c>
      <c r="I3022" s="31">
        <v>15.24</v>
      </c>
      <c r="J3022" s="91">
        <f t="shared" si="16"/>
        <v>0.98521528294565053</v>
      </c>
      <c r="K3022" s="72">
        <f t="shared" ca="1" si="171"/>
        <v>75.185018867747885</v>
      </c>
      <c r="L3022" s="31">
        <v>76.199996999999996</v>
      </c>
      <c r="M3022" s="21">
        <f t="shared" ca="1" si="181"/>
        <v>-1.3319923519840963E-2</v>
      </c>
      <c r="N3022" s="72"/>
      <c r="O3022" s="56"/>
      <c r="P3022" s="21"/>
      <c r="Q3022" s="92">
        <f t="shared" si="17"/>
        <v>1.0147847170543496</v>
      </c>
      <c r="R3022" s="5">
        <f t="shared" ca="1" si="109"/>
        <v>24.711054032531841</v>
      </c>
      <c r="S3022" s="31">
        <v>24.059999000000001</v>
      </c>
      <c r="T3022" s="89">
        <f t="shared" ca="1" si="182"/>
        <v>2.705964503705257E-2</v>
      </c>
      <c r="U3022" s="5">
        <f t="shared" ca="1" si="122"/>
        <v>47.093746851606099</v>
      </c>
      <c r="V3022" s="90">
        <v>46.939999</v>
      </c>
      <c r="W3022" s="36">
        <f t="shared" ca="1" si="194"/>
        <v>3.275412332371345E-3</v>
      </c>
      <c r="X3022" s="91">
        <f t="shared" si="18"/>
        <v>0.97043056589130106</v>
      </c>
      <c r="Y3022" s="72">
        <f t="shared" ca="1" si="124"/>
        <v>568.47792130706353</v>
      </c>
      <c r="Z3022" s="90">
        <v>568.24998700000003</v>
      </c>
      <c r="AA3022" s="89">
        <f t="shared" ca="1" si="195"/>
        <v>4.0111625565860727E-4</v>
      </c>
      <c r="AB3022" s="72"/>
      <c r="AC3022" s="90"/>
      <c r="AD3022" s="36"/>
      <c r="AE3022">
        <f t="shared" si="200"/>
        <v>17</v>
      </c>
      <c r="AH3022" s="25" t="str">
        <f t="shared" ca="1" si="7"/>
        <v>-</v>
      </c>
      <c r="AI3022" s="15">
        <f t="shared" ca="1" si="8"/>
        <v>19.000452128232858</v>
      </c>
      <c r="AJ3022" s="15">
        <f t="shared" ca="1" si="9"/>
        <v>21.000145420653595</v>
      </c>
      <c r="AK3022" s="17">
        <f t="shared" ca="1" si="10"/>
        <v>7.9416581202813877E-2</v>
      </c>
      <c r="AL3022" s="17">
        <f t="shared" ca="1" si="11"/>
        <v>6.9669176972476293E-2</v>
      </c>
      <c r="AM3022" s="26">
        <f t="shared" ca="1" si="12"/>
        <v>0</v>
      </c>
      <c r="AN3022" s="26">
        <f t="shared" ca="1" si="13"/>
        <v>1</v>
      </c>
      <c r="AO3022" s="25">
        <f t="shared" si="186"/>
        <v>0</v>
      </c>
      <c r="AP3022" s="26">
        <f t="shared" si="187"/>
        <v>0</v>
      </c>
      <c r="AQ3022" s="25">
        <f t="shared" si="188"/>
        <v>1</v>
      </c>
      <c r="AR3022" s="26">
        <f t="shared" si="189"/>
        <v>0</v>
      </c>
      <c r="AY3022">
        <v>113.65</v>
      </c>
      <c r="AZ3022">
        <v>127</v>
      </c>
      <c r="BA3022">
        <f t="shared" si="107"/>
        <v>1270</v>
      </c>
    </row>
    <row r="3023" spans="1:53" x14ac:dyDescent="0.2">
      <c r="A3023" s="96">
        <v>42458</v>
      </c>
      <c r="B3023" s="99">
        <v>16.074999999999999</v>
      </c>
      <c r="C3023" s="100">
        <v>17.824999999999999</v>
      </c>
      <c r="D3023" s="31">
        <f t="shared" si="14"/>
        <v>239.36875327730877</v>
      </c>
      <c r="E3023" s="31">
        <f t="shared" si="15"/>
        <v>111.01904084725727</v>
      </c>
      <c r="F3023" s="16">
        <f t="shared" si="0"/>
        <v>350.38779412456603</v>
      </c>
      <c r="G3023" s="16">
        <f t="shared" si="1"/>
        <v>16.629480848763901</v>
      </c>
      <c r="H3023" s="17">
        <f t="shared" si="2"/>
        <v>9.8176718092566673E-2</v>
      </c>
      <c r="I3023" s="31">
        <v>13.82</v>
      </c>
      <c r="J3023" s="91">
        <f t="shared" si="16"/>
        <v>0.94229787295442458</v>
      </c>
      <c r="K3023" s="72">
        <f t="shared" ca="1" si="171"/>
        <v>70.843795079797403</v>
      </c>
      <c r="L3023" s="31">
        <v>71.800003000000004</v>
      </c>
      <c r="M3023" s="21">
        <f t="shared" ca="1" si="181"/>
        <v>-1.3317658499298408E-2</v>
      </c>
      <c r="N3023" s="72"/>
      <c r="O3023" s="56"/>
      <c r="P3023" s="21"/>
      <c r="Q3023" s="92">
        <f t="shared" si="17"/>
        <v>1.0577021270455753</v>
      </c>
      <c r="R3023" s="5">
        <f t="shared" ca="1" si="109"/>
        <v>26.135845581435056</v>
      </c>
      <c r="S3023" s="31">
        <v>25.42</v>
      </c>
      <c r="T3023" s="89">
        <f t="shared" ca="1" si="182"/>
        <v>2.8160723109168159E-2</v>
      </c>
      <c r="U3023" s="5">
        <f t="shared" ca="1" si="122"/>
        <v>49.809450908972039</v>
      </c>
      <c r="V3023" s="90">
        <v>49.66</v>
      </c>
      <c r="W3023" s="36">
        <f t="shared" ca="1" si="194"/>
        <v>3.009482661539315E-3</v>
      </c>
      <c r="X3023" s="91">
        <f t="shared" si="18"/>
        <v>0.88459574590884915</v>
      </c>
      <c r="Y3023" s="72">
        <f t="shared" ca="1" si="124"/>
        <v>502.84005517529414</v>
      </c>
      <c r="Z3023" s="90">
        <v>502.74998900000003</v>
      </c>
      <c r="AA3023" s="89">
        <f t="shared" ca="1" si="195"/>
        <v>1.791470457776815E-4</v>
      </c>
      <c r="AB3023" s="72"/>
      <c r="AC3023" s="90"/>
      <c r="AD3023" s="36"/>
      <c r="AE3023">
        <f t="shared" si="200"/>
        <v>16</v>
      </c>
      <c r="AH3023" s="25" t="str">
        <f t="shared" ca="1" si="7"/>
        <v>-</v>
      </c>
      <c r="AI3023" s="15">
        <f t="shared" ca="1" si="8"/>
        <v>18.763949212025874</v>
      </c>
      <c r="AJ3023" s="15">
        <f t="shared" ca="1" si="9"/>
        <v>20.844363859763348</v>
      </c>
      <c r="AK3023" s="17">
        <f t="shared" ca="1" si="10"/>
        <v>8.5624842165261547E-2</v>
      </c>
      <c r="AL3023" s="17">
        <f t="shared" ca="1" si="11"/>
        <v>7.2372013363873472E-2</v>
      </c>
      <c r="AM3023" s="26">
        <f t="shared" ca="1" si="12"/>
        <v>0</v>
      </c>
      <c r="AN3023" s="26">
        <f t="shared" ca="1" si="13"/>
        <v>1</v>
      </c>
      <c r="AO3023" s="25">
        <f t="shared" si="186"/>
        <v>0</v>
      </c>
      <c r="AP3023" s="26">
        <f t="shared" si="187"/>
        <v>0</v>
      </c>
      <c r="AQ3023" s="25">
        <f t="shared" si="188"/>
        <v>1</v>
      </c>
      <c r="AR3023" s="26">
        <f t="shared" si="189"/>
        <v>0</v>
      </c>
      <c r="AY3023">
        <v>100.550005</v>
      </c>
      <c r="AZ3023">
        <v>114.99999999999999</v>
      </c>
      <c r="BA3023">
        <f t="shared" si="107"/>
        <v>1149.9999999999998</v>
      </c>
    </row>
    <row r="3024" spans="1:53" x14ac:dyDescent="0.2">
      <c r="A3024" s="96">
        <v>42459</v>
      </c>
      <c r="B3024" s="99">
        <v>15.85</v>
      </c>
      <c r="C3024" s="100">
        <v>17.475000000000001</v>
      </c>
      <c r="D3024" s="31">
        <f t="shared" si="14"/>
        <v>224.40820619747697</v>
      </c>
      <c r="E3024" s="31">
        <f t="shared" si="15"/>
        <v>124.51081051392185</v>
      </c>
      <c r="F3024" s="16">
        <f t="shared" si="0"/>
        <v>348.91901671139885</v>
      </c>
      <c r="G3024" s="16">
        <f t="shared" si="1"/>
        <v>16.42987686940112</v>
      </c>
      <c r="H3024" s="17">
        <f t="shared" si="2"/>
        <v>9.298998569384842E-2</v>
      </c>
      <c r="I3024" s="31">
        <v>13.56</v>
      </c>
      <c r="J3024" s="91">
        <f t="shared" si="16"/>
        <v>0.98385543333626591</v>
      </c>
      <c r="K3024" s="72">
        <f t="shared" ca="1" si="171"/>
        <v>69.697211175933987</v>
      </c>
      <c r="L3024" s="31">
        <v>70.040001000000004</v>
      </c>
      <c r="M3024" s="21">
        <f t="shared" ca="1" si="181"/>
        <v>-4.8942007306084561E-3</v>
      </c>
      <c r="N3024" s="72"/>
      <c r="O3024" s="56"/>
      <c r="P3024" s="21"/>
      <c r="Q3024" s="92">
        <f t="shared" si="17"/>
        <v>1.0161445666637341</v>
      </c>
      <c r="R3024" s="5">
        <f t="shared" ca="1" si="109"/>
        <v>26.556691119823569</v>
      </c>
      <c r="S3024" s="31">
        <v>26.08</v>
      </c>
      <c r="T3024" s="89">
        <f t="shared" ca="1" si="182"/>
        <v>1.827803373556635E-2</v>
      </c>
      <c r="U3024" s="5">
        <f t="shared" ca="1" si="122"/>
        <v>50.611870131028034</v>
      </c>
      <c r="V3024" s="90">
        <v>50.880001</v>
      </c>
      <c r="W3024" s="36">
        <f t="shared" ca="1" si="194"/>
        <v>-5.2698676042079026E-3</v>
      </c>
      <c r="X3024" s="91">
        <f t="shared" si="18"/>
        <v>0.96771086667253181</v>
      </c>
      <c r="Y3024" s="72">
        <f t="shared" ca="1" si="124"/>
        <v>486.57176067315709</v>
      </c>
      <c r="Z3024" s="90">
        <v>477.74998900000003</v>
      </c>
      <c r="AA3024" s="89">
        <f t="shared" ca="1" si="195"/>
        <v>1.8465247255415547E-2</v>
      </c>
      <c r="AB3024" s="72"/>
      <c r="AC3024" s="90"/>
      <c r="AD3024" s="36"/>
      <c r="AE3024">
        <f t="shared" si="200"/>
        <v>15</v>
      </c>
      <c r="AH3024" s="25" t="str">
        <f t="shared" ca="1" si="7"/>
        <v>-</v>
      </c>
      <c r="AI3024" s="15">
        <f t="shared" ca="1" si="8"/>
        <v>18.501883019498752</v>
      </c>
      <c r="AJ3024" s="15">
        <f t="shared" ca="1" si="9"/>
        <v>20.720407097449691</v>
      </c>
      <c r="AK3024" s="17">
        <f t="shared" ca="1" si="10"/>
        <v>8.8424760415823589E-2</v>
      </c>
      <c r="AL3024" s="17">
        <f t="shared" ca="1" si="11"/>
        <v>7.4243156069991184E-2</v>
      </c>
      <c r="AM3024" s="26">
        <f t="shared" ca="1" si="12"/>
        <v>0</v>
      </c>
      <c r="AN3024" s="26">
        <f t="shared" ca="1" si="13"/>
        <v>1</v>
      </c>
      <c r="AO3024" s="25">
        <f t="shared" si="186"/>
        <v>0</v>
      </c>
      <c r="AP3024" s="26">
        <f t="shared" si="187"/>
        <v>0</v>
      </c>
      <c r="AQ3024" s="25">
        <f t="shared" si="188"/>
        <v>1</v>
      </c>
      <c r="AR3024" s="26">
        <f t="shared" si="189"/>
        <v>0</v>
      </c>
      <c r="AY3024">
        <v>95.550004999999999</v>
      </c>
      <c r="AZ3024">
        <v>108.74999999999999</v>
      </c>
      <c r="BA3024">
        <f t="shared" si="107"/>
        <v>1087.4999999999998</v>
      </c>
    </row>
    <row r="3025" spans="1:53" x14ac:dyDescent="0.2">
      <c r="A3025" s="96">
        <v>42460</v>
      </c>
      <c r="B3025" s="99">
        <v>15.925000000000001</v>
      </c>
      <c r="C3025" s="100">
        <v>17.625</v>
      </c>
      <c r="D3025" s="31">
        <f t="shared" si="14"/>
        <v>209.44765911764517</v>
      </c>
      <c r="E3025" s="31">
        <f t="shared" si="15"/>
        <v>138.08017653482796</v>
      </c>
      <c r="F3025" s="16">
        <f t="shared" si="0"/>
        <v>347.52783565247313</v>
      </c>
      <c r="G3025" s="16">
        <f t="shared" si="1"/>
        <v>16.600446039217253</v>
      </c>
      <c r="H3025" s="17">
        <f t="shared" si="2"/>
        <v>9.6453900709219775E-2</v>
      </c>
      <c r="I3025" s="31">
        <v>13.95</v>
      </c>
      <c r="J3025" s="91">
        <f t="shared" si="16"/>
        <v>1.0063531360902591</v>
      </c>
      <c r="K3025" s="72">
        <f t="shared" ca="1" si="171"/>
        <v>70.137147576103786</v>
      </c>
      <c r="L3025" s="31">
        <v>70.480002999999996</v>
      </c>
      <c r="M3025" s="21">
        <f t="shared" ca="1" si="181"/>
        <v>-4.8645773170045226E-3</v>
      </c>
      <c r="N3025" s="72"/>
      <c r="O3025" s="56"/>
      <c r="P3025" s="21"/>
      <c r="Q3025" s="92">
        <f t="shared" si="17"/>
        <v>0.99364686390974077</v>
      </c>
      <c r="R3025" s="5">
        <f t="shared" ca="1" si="109"/>
        <v>26.386873558789294</v>
      </c>
      <c r="S3025" s="31">
        <v>25.879999000000002</v>
      </c>
      <c r="T3025" s="89">
        <f t="shared" ca="1" si="182"/>
        <v>1.9585571034577396E-2</v>
      </c>
      <c r="U3025" s="5">
        <f t="shared" ca="1" si="122"/>
        <v>50.288604321199173</v>
      </c>
      <c r="V3025" s="90">
        <v>50.529998999999997</v>
      </c>
      <c r="W3025" s="36">
        <f t="shared" ca="1" si="194"/>
        <v>-4.7772547709890754E-3</v>
      </c>
      <c r="X3025" s="91">
        <f t="shared" si="18"/>
        <v>1.0127062721805185</v>
      </c>
      <c r="Y3025" s="72">
        <f t="shared" ca="1" si="124"/>
        <v>492.72184419854727</v>
      </c>
      <c r="Z3025" s="90">
        <v>483.24998900000003</v>
      </c>
      <c r="AA3025" s="89">
        <f t="shared" ca="1" si="195"/>
        <v>1.9600321601967476E-2</v>
      </c>
      <c r="AB3025" s="72"/>
      <c r="AC3025" s="90"/>
      <c r="AD3025" s="36"/>
      <c r="AE3025">
        <f t="shared" si="200"/>
        <v>14</v>
      </c>
      <c r="AH3025" s="25" t="str">
        <f t="shared" ca="1" si="7"/>
        <v>-</v>
      </c>
      <c r="AI3025" s="15">
        <f t="shared" ca="1" si="8"/>
        <v>18.348286536824418</v>
      </c>
      <c r="AJ3025" s="15">
        <f t="shared" ca="1" si="9"/>
        <v>20.603432932490509</v>
      </c>
      <c r="AK3025" s="17">
        <f t="shared" ca="1" si="10"/>
        <v>9.0441453617927103E-2</v>
      </c>
      <c r="AL3025" s="17">
        <f t="shared" ca="1" si="11"/>
        <v>7.7097401526953449E-2</v>
      </c>
      <c r="AM3025" s="26">
        <f t="shared" ca="1" si="12"/>
        <v>0</v>
      </c>
      <c r="AN3025" s="26">
        <f t="shared" ca="1" si="13"/>
        <v>1</v>
      </c>
      <c r="AO3025" s="25">
        <f t="shared" si="186"/>
        <v>0</v>
      </c>
      <c r="AP3025" s="26">
        <f t="shared" si="187"/>
        <v>0</v>
      </c>
      <c r="AQ3025" s="25">
        <f t="shared" si="188"/>
        <v>1</v>
      </c>
      <c r="AR3025" s="26">
        <f t="shared" si="189"/>
        <v>0</v>
      </c>
      <c r="AY3025">
        <v>96.65</v>
      </c>
      <c r="AZ3025">
        <v>109.74999999999999</v>
      </c>
      <c r="BA3025">
        <f t="shared" si="107"/>
        <v>1097.4999999999998</v>
      </c>
    </row>
    <row r="3026" spans="1:53" x14ac:dyDescent="0.2">
      <c r="A3026" s="96">
        <v>42461</v>
      </c>
      <c r="B3026" s="99">
        <v>15.425000000000001</v>
      </c>
      <c r="C3026" s="100">
        <v>17.175000000000001</v>
      </c>
      <c r="D3026" s="31">
        <f t="shared" si="14"/>
        <v>194.48711203781338</v>
      </c>
      <c r="E3026" s="31">
        <f t="shared" si="15"/>
        <v>151.59772049206606</v>
      </c>
      <c r="F3026" s="16">
        <f t="shared" si="0"/>
        <v>346.08483252987946</v>
      </c>
      <c r="G3026" s="16">
        <f t="shared" si="1"/>
        <v>16.191563529877346</v>
      </c>
      <c r="H3026" s="17">
        <f t="shared" si="2"/>
        <v>0.10189228529839878</v>
      </c>
      <c r="I3026" s="31">
        <v>13.1</v>
      </c>
      <c r="J3026" s="91">
        <f t="shared" si="16"/>
        <v>0.97131926291953774</v>
      </c>
      <c r="K3026" s="72">
        <f t="shared" ca="1" si="171"/>
        <v>68.122785144225617</v>
      </c>
      <c r="L3026" s="31">
        <v>68.480002999999996</v>
      </c>
      <c r="M3026" s="21">
        <f t="shared" ca="1" si="181"/>
        <v>-5.2163820111745572E-3</v>
      </c>
      <c r="N3026" s="72"/>
      <c r="O3026" s="56"/>
      <c r="P3026" s="21"/>
      <c r="Q3026" s="92">
        <f t="shared" si="17"/>
        <v>1.0286807370804623</v>
      </c>
      <c r="R3026" s="5">
        <f t="shared" ca="1" si="109"/>
        <v>27.142537772172531</v>
      </c>
      <c r="S3026" s="31">
        <v>26.610001</v>
      </c>
      <c r="T3026" s="89">
        <f t="shared" ca="1" si="182"/>
        <v>2.0012655098078751E-2</v>
      </c>
      <c r="U3026" s="5">
        <f t="shared" ca="1" si="122"/>
        <v>51.729147529465543</v>
      </c>
      <c r="V3026" s="90">
        <v>52</v>
      </c>
      <c r="W3026" s="36">
        <f t="shared" ca="1" si="194"/>
        <v>-5.2087013564318706E-3</v>
      </c>
      <c r="X3026" s="91">
        <f t="shared" si="18"/>
        <v>0.94263852583907559</v>
      </c>
      <c r="Y3026" s="72">
        <f t="shared" ca="1" si="124"/>
        <v>464.42802539028617</v>
      </c>
      <c r="Z3026" s="90">
        <v>455.49999000000003</v>
      </c>
      <c r="AA3026" s="89">
        <f t="shared" ca="1" si="195"/>
        <v>1.9600517203713089E-2</v>
      </c>
      <c r="AB3026" s="72"/>
      <c r="AC3026" s="90"/>
      <c r="AD3026" s="36"/>
      <c r="AE3026">
        <f t="shared" si="200"/>
        <v>13</v>
      </c>
      <c r="AH3026" s="25" t="str">
        <f t="shared" ca="1" si="7"/>
        <v>-</v>
      </c>
      <c r="AI3026" s="15">
        <f t="shared" ca="1" si="8"/>
        <v>18.177894139509519</v>
      </c>
      <c r="AJ3026" s="15">
        <f t="shared" ca="1" si="9"/>
        <v>20.441904488371172</v>
      </c>
      <c r="AK3026" s="17">
        <f t="shared" ca="1" si="10"/>
        <v>9.4419599997309131E-2</v>
      </c>
      <c r="AL3026" s="17">
        <f t="shared" ca="1" si="11"/>
        <v>8.0204799792885986E-2</v>
      </c>
      <c r="AM3026" s="26">
        <f t="shared" ca="1" si="12"/>
        <v>0</v>
      </c>
      <c r="AN3026" s="26">
        <f t="shared" ca="1" si="13"/>
        <v>1</v>
      </c>
      <c r="AO3026" s="25">
        <f t="shared" si="186"/>
        <v>0</v>
      </c>
      <c r="AP3026" s="26">
        <f t="shared" si="187"/>
        <v>0</v>
      </c>
      <c r="AQ3026" s="25">
        <f t="shared" si="188"/>
        <v>1</v>
      </c>
      <c r="AR3026" s="26">
        <f t="shared" si="189"/>
        <v>0</v>
      </c>
      <c r="AY3026">
        <v>91.099995000000007</v>
      </c>
      <c r="AZ3026">
        <v>104.75000000000001</v>
      </c>
      <c r="BA3026">
        <f t="shared" si="107"/>
        <v>1047.5000000000002</v>
      </c>
    </row>
    <row r="3027" spans="1:53" x14ac:dyDescent="0.2">
      <c r="A3027" s="96">
        <v>42464</v>
      </c>
      <c r="B3027" s="99">
        <v>15.925000000000001</v>
      </c>
      <c r="C3027" s="100">
        <v>17.625</v>
      </c>
      <c r="D3027" s="31">
        <f t="shared" si="14"/>
        <v>179.52656495798158</v>
      </c>
      <c r="E3027" s="31">
        <f t="shared" si="15"/>
        <v>165.03390324061951</v>
      </c>
      <c r="F3027" s="16">
        <f t="shared" si="0"/>
        <v>344.56046819860109</v>
      </c>
      <c r="G3027" s="16">
        <f t="shared" si="1"/>
        <v>16.739247893775623</v>
      </c>
      <c r="H3027" s="17">
        <f t="shared" si="2"/>
        <v>9.6453900709219775E-2</v>
      </c>
      <c r="I3027" s="31">
        <v>14.12</v>
      </c>
      <c r="J3027" s="91">
        <f t="shared" si="16"/>
        <v>1.0292717078464722</v>
      </c>
      <c r="K3027" s="72">
        <f t="shared" ca="1" si="171"/>
        <v>70.113996884958723</v>
      </c>
      <c r="L3027" s="31">
        <v>70.279999000000004</v>
      </c>
      <c r="M3027" s="21">
        <f t="shared" ca="1" si="181"/>
        <v>-2.3620107769392576E-3</v>
      </c>
      <c r="N3027" s="72"/>
      <c r="O3027" s="56"/>
      <c r="P3027" s="21"/>
      <c r="Q3027" s="92">
        <f t="shared" si="17"/>
        <v>0.97072829215352796</v>
      </c>
      <c r="R3027" s="5">
        <f t="shared" ca="1" si="109"/>
        <v>26.346931712044729</v>
      </c>
      <c r="S3027" s="31">
        <v>25.91</v>
      </c>
      <c r="T3027" s="89">
        <f t="shared" ca="1" si="182"/>
        <v>1.6863439291575782E-2</v>
      </c>
      <c r="U3027" s="5">
        <f t="shared" ca="1" si="122"/>
        <v>50.213227905364668</v>
      </c>
      <c r="V3027" s="90">
        <v>50.560001</v>
      </c>
      <c r="W3027" s="36">
        <f t="shared" ca="1" si="194"/>
        <v>-6.8586449322920575E-3</v>
      </c>
      <c r="X3027" s="91">
        <f t="shared" si="18"/>
        <v>1.0585434156929441</v>
      </c>
      <c r="Y3027" s="72">
        <f t="shared" ca="1" si="124"/>
        <v>491.58487347161304</v>
      </c>
      <c r="Z3027" s="90">
        <v>479.24998900000003</v>
      </c>
      <c r="AA3027" s="89">
        <f t="shared" ca="1" si="195"/>
        <v>2.5737892028648558E-2</v>
      </c>
      <c r="AB3027" s="72"/>
      <c r="AC3027" s="90"/>
      <c r="AD3027" s="36"/>
      <c r="AE3027">
        <f t="shared" si="200"/>
        <v>12</v>
      </c>
      <c r="AH3027" s="25" t="str">
        <f t="shared" ca="1" si="7"/>
        <v>-</v>
      </c>
      <c r="AI3027" s="15">
        <f t="shared" ca="1" si="8"/>
        <v>18.07128569274699</v>
      </c>
      <c r="AJ3027" s="15">
        <f t="shared" ca="1" si="9"/>
        <v>20.302501758121775</v>
      </c>
      <c r="AK3027" s="17">
        <f t="shared" ca="1" si="10"/>
        <v>9.5641602234341608E-2</v>
      </c>
      <c r="AL3027" s="17">
        <f t="shared" ca="1" si="11"/>
        <v>8.3174824798002686E-2</v>
      </c>
      <c r="AM3027" s="26">
        <f t="shared" ca="1" si="12"/>
        <v>0</v>
      </c>
      <c r="AN3027" s="26">
        <f t="shared" ca="1" si="13"/>
        <v>1</v>
      </c>
      <c r="AO3027" s="25">
        <f t="shared" si="186"/>
        <v>0</v>
      </c>
      <c r="AP3027" s="26">
        <f t="shared" si="187"/>
        <v>0</v>
      </c>
      <c r="AQ3027" s="25">
        <f t="shared" si="188"/>
        <v>1</v>
      </c>
      <c r="AR3027" s="26">
        <f t="shared" si="189"/>
        <v>0</v>
      </c>
      <c r="AY3027">
        <v>95.85</v>
      </c>
      <c r="AZ3027">
        <v>109.00000000000001</v>
      </c>
      <c r="BA3027">
        <f t="shared" si="107"/>
        <v>1090.0000000000002</v>
      </c>
    </row>
    <row r="3028" spans="1:53" x14ac:dyDescent="0.2">
      <c r="A3028" s="96">
        <v>42465</v>
      </c>
      <c r="B3028" s="99">
        <v>16.774999999999999</v>
      </c>
      <c r="C3028" s="100">
        <v>18.425000000000001</v>
      </c>
      <c r="D3028" s="31">
        <f t="shared" si="14"/>
        <v>164.56601787814978</v>
      </c>
      <c r="E3028" s="31">
        <f t="shared" si="15"/>
        <v>178.55144719785761</v>
      </c>
      <c r="F3028" s="16">
        <f t="shared" si="0"/>
        <v>343.11746507600742</v>
      </c>
      <c r="G3028" s="16">
        <f t="shared" si="1"/>
        <v>17.63362690729311</v>
      </c>
      <c r="H3028" s="17">
        <f t="shared" si="2"/>
        <v>8.9552238805970297E-2</v>
      </c>
      <c r="I3028" s="31">
        <v>15.42</v>
      </c>
      <c r="J3028" s="91">
        <f t="shared" si="16"/>
        <v>1.0490183438420622</v>
      </c>
      <c r="K3028" s="72">
        <f t="shared" ca="1" si="171"/>
        <v>73.547870370861503</v>
      </c>
      <c r="L3028" s="31">
        <v>74.319999999999993</v>
      </c>
      <c r="M3028" s="21">
        <f t="shared" ca="1" si="181"/>
        <v>-1.0389257657945241E-2</v>
      </c>
      <c r="N3028" s="72"/>
      <c r="O3028" s="56"/>
      <c r="P3028" s="21"/>
      <c r="Q3028" s="92">
        <f t="shared" si="17"/>
        <v>0.95098165615793795</v>
      </c>
      <c r="R3028" s="5">
        <f t="shared" ca="1" si="109"/>
        <v>25.054404977158491</v>
      </c>
      <c r="S3028" s="31">
        <v>24.42</v>
      </c>
      <c r="T3028" s="89">
        <f t="shared" ca="1" si="182"/>
        <v>2.5978909793549925E-2</v>
      </c>
      <c r="U3028" s="5">
        <f t="shared" ca="1" si="122"/>
        <v>47.750223828907117</v>
      </c>
      <c r="V3028" s="90">
        <v>47.639999000000003</v>
      </c>
      <c r="W3028" s="36">
        <f t="shared" ca="1" si="194"/>
        <v>2.3137034261296722E-3</v>
      </c>
      <c r="X3028" s="91">
        <f t="shared" si="18"/>
        <v>1.0980366876841241</v>
      </c>
      <c r="Y3028" s="72">
        <f t="shared" ca="1" si="124"/>
        <v>539.74270168782834</v>
      </c>
      <c r="Z3028" s="90">
        <v>534.24998800000003</v>
      </c>
      <c r="AA3028" s="89">
        <f t="shared" ca="1" si="195"/>
        <v>1.0281167639124613E-2</v>
      </c>
      <c r="AB3028" s="72"/>
      <c r="AC3028" s="90"/>
      <c r="AD3028" s="36"/>
      <c r="AE3028">
        <f t="shared" si="200"/>
        <v>11</v>
      </c>
      <c r="AH3028" s="25" t="str">
        <f t="shared" ca="1" si="7"/>
        <v>-</v>
      </c>
      <c r="AI3028" s="15">
        <f t="shared" ca="1" si="8"/>
        <v>17.978700055315691</v>
      </c>
      <c r="AJ3028" s="15">
        <f t="shared" ca="1" si="9"/>
        <v>20.178362723951942</v>
      </c>
      <c r="AK3028" s="17">
        <f t="shared" ca="1" si="10"/>
        <v>9.5919838218203948E-2</v>
      </c>
      <c r="AL3028" s="17">
        <f t="shared" ca="1" si="11"/>
        <v>8.3945269042747545E-2</v>
      </c>
      <c r="AM3028" s="26">
        <f t="shared" ca="1" si="12"/>
        <v>0</v>
      </c>
      <c r="AN3028" s="26">
        <f t="shared" ca="1" si="13"/>
        <v>1</v>
      </c>
      <c r="AO3028" s="25">
        <f t="shared" si="186"/>
        <v>0</v>
      </c>
      <c r="AP3028" s="26">
        <f t="shared" si="187"/>
        <v>0</v>
      </c>
      <c r="AQ3028" s="25">
        <f t="shared" si="188"/>
        <v>1</v>
      </c>
      <c r="AR3028" s="26">
        <f t="shared" si="189"/>
        <v>0</v>
      </c>
      <c r="AY3028">
        <v>106.850005</v>
      </c>
      <c r="AZ3028">
        <v>120</v>
      </c>
      <c r="BA3028">
        <f t="shared" si="107"/>
        <v>1200</v>
      </c>
    </row>
    <row r="3029" spans="1:53" x14ac:dyDescent="0.2">
      <c r="A3029" s="96">
        <v>42466</v>
      </c>
      <c r="B3029" s="99">
        <v>15.625</v>
      </c>
      <c r="C3029" s="100">
        <v>17.425000000000001</v>
      </c>
      <c r="D3029" s="31">
        <f t="shared" si="14"/>
        <v>149.60547079831798</v>
      </c>
      <c r="E3029" s="31">
        <f t="shared" si="15"/>
        <v>192.17224379292836</v>
      </c>
      <c r="F3029" s="16">
        <f t="shared" si="0"/>
        <v>341.77771459124631</v>
      </c>
      <c r="G3029" s="16">
        <f t="shared" si="1"/>
        <v>16.637090677828329</v>
      </c>
      <c r="H3029" s="17">
        <f t="shared" si="2"/>
        <v>0.10329985652797713</v>
      </c>
      <c r="I3029" s="31">
        <v>14.09</v>
      </c>
      <c r="J3029" s="91">
        <f t="shared" si="16"/>
        <v>0.93980262259014813</v>
      </c>
      <c r="K3029" s="72">
        <f t="shared" ca="1" si="171"/>
        <v>69.117663556928591</v>
      </c>
      <c r="L3029" s="31">
        <v>69.519997000000004</v>
      </c>
      <c r="M3029" s="21">
        <f t="shared" ca="1" si="181"/>
        <v>-5.7873052421364883E-3</v>
      </c>
      <c r="N3029" s="72"/>
      <c r="O3029" s="56"/>
      <c r="P3029" s="21"/>
      <c r="Q3029" s="92">
        <f t="shared" si="17"/>
        <v>1.0601973774098519</v>
      </c>
      <c r="R3029" s="5">
        <f t="shared" ca="1" si="109"/>
        <v>26.561507885765252</v>
      </c>
      <c r="S3029" s="31">
        <v>26.059999000000001</v>
      </c>
      <c r="T3029" s="89">
        <f t="shared" ca="1" si="182"/>
        <v>1.9244393899065411E-2</v>
      </c>
      <c r="U3029" s="5">
        <f t="shared" ca="1" si="122"/>
        <v>50.622928916897564</v>
      </c>
      <c r="V3029" s="90">
        <v>50.799999</v>
      </c>
      <c r="W3029" s="36">
        <f t="shared" ca="1" si="194"/>
        <v>-3.4856316257493559E-3</v>
      </c>
      <c r="X3029" s="91">
        <f t="shared" si="18"/>
        <v>0.87960524518029615</v>
      </c>
      <c r="Y3029" s="72">
        <f t="shared" ca="1" si="124"/>
        <v>474.72926597714746</v>
      </c>
      <c r="Z3029" s="90">
        <v>466.99999000000003</v>
      </c>
      <c r="AA3029" s="89">
        <f t="shared" ca="1" si="195"/>
        <v>1.655091251104189E-2</v>
      </c>
      <c r="AB3029" s="72"/>
      <c r="AC3029" s="90"/>
      <c r="AD3029" s="36"/>
      <c r="AE3029">
        <f t="shared" si="200"/>
        <v>10</v>
      </c>
      <c r="AH3029" s="25" t="str">
        <f t="shared" ca="1" si="7"/>
        <v>-</v>
      </c>
      <c r="AI3029" s="15">
        <f t="shared" ca="1" si="8"/>
        <v>17.848122399801682</v>
      </c>
      <c r="AJ3029" s="15">
        <f t="shared" ca="1" si="9"/>
        <v>20.012468158744955</v>
      </c>
      <c r="AK3029" s="17">
        <f t="shared" ca="1" si="10"/>
        <v>9.6773694624105691E-2</v>
      </c>
      <c r="AL3029" s="17">
        <f t="shared" ca="1" si="11"/>
        <v>8.5753435706556219E-2</v>
      </c>
      <c r="AM3029" s="26">
        <f t="shared" ca="1" si="12"/>
        <v>0</v>
      </c>
      <c r="AN3029" s="26">
        <f t="shared" ca="1" si="13"/>
        <v>1</v>
      </c>
      <c r="AO3029" s="25">
        <f t="shared" si="186"/>
        <v>0</v>
      </c>
      <c r="AP3029" s="26">
        <f t="shared" si="187"/>
        <v>0</v>
      </c>
      <c r="AQ3029" s="25">
        <f t="shared" si="188"/>
        <v>1</v>
      </c>
      <c r="AR3029" s="26">
        <f t="shared" si="189"/>
        <v>0</v>
      </c>
      <c r="AY3029">
        <v>93.4</v>
      </c>
      <c r="AZ3029">
        <v>106.5</v>
      </c>
      <c r="BA3029">
        <f t="shared" si="107"/>
        <v>1065</v>
      </c>
    </row>
    <row r="3030" spans="1:53" x14ac:dyDescent="0.2">
      <c r="A3030" s="96">
        <v>42467</v>
      </c>
      <c r="B3030" s="99">
        <v>17.274999999999999</v>
      </c>
      <c r="C3030" s="100">
        <v>18.875</v>
      </c>
      <c r="D3030" s="31">
        <f t="shared" si="14"/>
        <v>134.64492371848618</v>
      </c>
      <c r="E3030" s="31">
        <f t="shared" si="15"/>
        <v>205.5873685058335</v>
      </c>
      <c r="F3030" s="16">
        <f t="shared" si="0"/>
        <v>340.23229222431968</v>
      </c>
      <c r="G3030" s="16">
        <f t="shared" si="1"/>
        <v>18.241809433222343</v>
      </c>
      <c r="H3030" s="17">
        <f t="shared" si="2"/>
        <v>8.4768211920529857E-2</v>
      </c>
      <c r="I3030" s="31">
        <v>16.16</v>
      </c>
      <c r="J3030" s="91">
        <f t="shared" si="16"/>
        <v>1.0914964323343541</v>
      </c>
      <c r="K3030" s="72">
        <f t="shared" ca="1" si="171"/>
        <v>75.438607577418466</v>
      </c>
      <c r="L3030" s="31">
        <v>75.839995999999999</v>
      </c>
      <c r="M3030" s="21">
        <f t="shared" ca="1" si="181"/>
        <v>-5.2925691422970695E-3</v>
      </c>
      <c r="N3030" s="72"/>
      <c r="O3030" s="56"/>
      <c r="P3030" s="21"/>
      <c r="Q3030" s="92">
        <f t="shared" si="17"/>
        <v>0.90850356766564588</v>
      </c>
      <c r="R3030" s="5">
        <f t="shared" ca="1" si="109"/>
        <v>24.130219401714534</v>
      </c>
      <c r="S3030" s="31">
        <v>23.629999000000002</v>
      </c>
      <c r="T3030" s="89">
        <f t="shared" ca="1" si="182"/>
        <v>2.1168871048810978E-2</v>
      </c>
      <c r="U3030" s="5">
        <f t="shared" ca="1" si="122"/>
        <v>45.989537001053485</v>
      </c>
      <c r="V3030" s="90">
        <v>46.080002</v>
      </c>
      <c r="W3030" s="36">
        <f t="shared" ca="1" si="194"/>
        <v>-1.9632160377622294E-3</v>
      </c>
      <c r="X3030" s="91">
        <f t="shared" si="18"/>
        <v>1.1829928646687082</v>
      </c>
      <c r="Y3030" s="72">
        <f t="shared" ca="1" si="124"/>
        <v>561.56437355876676</v>
      </c>
      <c r="Z3030" s="90">
        <v>551.74998800000003</v>
      </c>
      <c r="AA3030" s="89">
        <f t="shared" ca="1" si="195"/>
        <v>1.7787740411816248E-2</v>
      </c>
      <c r="AB3030" s="72"/>
      <c r="AC3030" s="90"/>
      <c r="AD3030" s="36"/>
      <c r="AE3030">
        <f t="shared" si="200"/>
        <v>9</v>
      </c>
      <c r="AH3030" s="25" t="str">
        <f t="shared" ca="1" si="7"/>
        <v>-</v>
      </c>
      <c r="AI3030" s="15">
        <f t="shared" ca="1" si="8"/>
        <v>17.747589272113558</v>
      </c>
      <c r="AJ3030" s="15">
        <f t="shared" ca="1" si="9"/>
        <v>19.861697850309422</v>
      </c>
      <c r="AK3030" s="17">
        <f t="shared" ca="1" si="10"/>
        <v>9.5403398995219268E-2</v>
      </c>
      <c r="AL3030" s="17">
        <f t="shared" ca="1" si="11"/>
        <v>8.3924974508601147E-2</v>
      </c>
      <c r="AM3030" s="26">
        <f t="shared" ca="1" si="12"/>
        <v>0</v>
      </c>
      <c r="AN3030" s="26">
        <f t="shared" ca="1" si="13"/>
        <v>1</v>
      </c>
      <c r="AO3030" s="25">
        <f t="shared" si="186"/>
        <v>0</v>
      </c>
      <c r="AP3030" s="26">
        <f t="shared" si="187"/>
        <v>0</v>
      </c>
      <c r="AQ3030" s="25">
        <f t="shared" si="188"/>
        <v>1</v>
      </c>
      <c r="AR3030" s="26">
        <f t="shared" si="189"/>
        <v>0</v>
      </c>
      <c r="AY3030">
        <v>110.35</v>
      </c>
      <c r="AZ3030">
        <v>124</v>
      </c>
      <c r="BA3030">
        <f t="shared" si="107"/>
        <v>1240</v>
      </c>
    </row>
    <row r="3031" spans="1:53" x14ac:dyDescent="0.2">
      <c r="A3031" s="96">
        <v>42468</v>
      </c>
      <c r="B3031" s="101">
        <v>16.675000000000001</v>
      </c>
      <c r="C3031" s="102">
        <v>18.524999999999999</v>
      </c>
      <c r="D3031" s="31">
        <f t="shared" si="14"/>
        <v>119.68437663865438</v>
      </c>
      <c r="E3031" s="31">
        <f t="shared" si="15"/>
        <v>219.27973676035504</v>
      </c>
      <c r="F3031" s="31">
        <f t="shared" si="0"/>
        <v>338.96411339900942</v>
      </c>
      <c r="G3031" s="31">
        <f t="shared" si="1"/>
        <v>17.871786022386765</v>
      </c>
      <c r="H3031" s="55">
        <f t="shared" si="2"/>
        <v>9.9865047233468229E-2</v>
      </c>
      <c r="I3031" s="31">
        <v>15.36</v>
      </c>
      <c r="J3031" s="67">
        <f t="shared" si="16"/>
        <v>0.97606385764633041</v>
      </c>
      <c r="K3031" s="72">
        <f t="shared" ca="1" si="171"/>
        <v>73.62989646176166</v>
      </c>
      <c r="L3031" s="31">
        <v>73.839995999999999</v>
      </c>
      <c r="M3031" s="21">
        <f t="shared" ca="1" si="181"/>
        <v>-2.845335179031413E-3</v>
      </c>
      <c r="N3031" s="72"/>
      <c r="O3031" s="56"/>
      <c r="P3031" s="21"/>
      <c r="Q3031" s="69">
        <f t="shared" si="17"/>
        <v>1.0239361423536695</v>
      </c>
      <c r="R3031" s="5">
        <f t="shared" ca="1" si="109"/>
        <v>24.706774473730235</v>
      </c>
      <c r="S3031" s="31">
        <v>24.219999000000001</v>
      </c>
      <c r="T3031" s="89">
        <f t="shared" ca="1" si="182"/>
        <v>2.0098079844273874E-2</v>
      </c>
      <c r="U3031" s="5">
        <f t="shared" ca="1" si="122"/>
        <v>47.088736946982863</v>
      </c>
      <c r="V3031" s="90">
        <v>47.32</v>
      </c>
      <c r="W3031" s="36">
        <f t="shared" ca="1" si="194"/>
        <v>-4.8872158287645304E-3</v>
      </c>
      <c r="X3031" s="67">
        <f t="shared" si="18"/>
        <v>0.95212771529266094</v>
      </c>
      <c r="Y3031" s="72">
        <f t="shared" ca="1" si="124"/>
        <v>534.64581495584912</v>
      </c>
      <c r="Z3031" s="90">
        <v>522.99998800000003</v>
      </c>
      <c r="AA3031" s="89">
        <f t="shared" ca="1" si="195"/>
        <v>2.2267356067031282E-2</v>
      </c>
      <c r="AB3031" s="72"/>
      <c r="AC3031" s="90"/>
      <c r="AD3031" s="36"/>
      <c r="AE3031" s="1">
        <f t="shared" si="200"/>
        <v>8</v>
      </c>
      <c r="AH3031" s="25" t="str">
        <f t="shared" ca="1" si="7"/>
        <v>-</v>
      </c>
      <c r="AI3031" s="15">
        <f t="shared" ca="1" si="8"/>
        <v>17.653104196122197</v>
      </c>
      <c r="AJ3031" s="15">
        <f t="shared" ca="1" si="9"/>
        <v>19.6903053600516</v>
      </c>
      <c r="AK3031" s="17">
        <f t="shared" ca="1" si="10"/>
        <v>9.5971923415927349E-2</v>
      </c>
      <c r="AL3031" s="17">
        <f t="shared" ca="1" si="11"/>
        <v>8.723303278989758E-2</v>
      </c>
      <c r="AM3031" s="26">
        <f t="shared" ca="1" si="12"/>
        <v>0</v>
      </c>
      <c r="AN3031" s="26">
        <f t="shared" ca="1" si="13"/>
        <v>1</v>
      </c>
      <c r="AO3031" s="25">
        <f t="shared" si="186"/>
        <v>0</v>
      </c>
      <c r="AP3031" s="26">
        <f t="shared" si="187"/>
        <v>0</v>
      </c>
      <c r="AQ3031" s="25">
        <f t="shared" si="188"/>
        <v>1</v>
      </c>
      <c r="AR3031" s="26">
        <f t="shared" si="189"/>
        <v>0</v>
      </c>
      <c r="AY3031">
        <v>104.6</v>
      </c>
      <c r="AZ3031">
        <v>117.75</v>
      </c>
      <c r="BA3031">
        <f t="shared" si="107"/>
        <v>1177.5</v>
      </c>
    </row>
    <row r="3032" spans="1:53" x14ac:dyDescent="0.2">
      <c r="A3032" s="96">
        <v>42471</v>
      </c>
      <c r="B3032" s="101">
        <v>17.074999999999999</v>
      </c>
      <c r="C3032" s="102">
        <v>19.024999999999999</v>
      </c>
      <c r="D3032" s="31">
        <f t="shared" si="14"/>
        <v>104.72382955882259</v>
      </c>
      <c r="E3032" s="31">
        <f t="shared" si="15"/>
        <v>232.74624809942091</v>
      </c>
      <c r="F3032" s="31">
        <f t="shared" si="0"/>
        <v>337.4700776582435</v>
      </c>
      <c r="G3032" s="31">
        <f t="shared" si="1"/>
        <v>18.419875335150426</v>
      </c>
      <c r="H3032" s="55">
        <f t="shared" si="2"/>
        <v>0.10249671484888301</v>
      </c>
      <c r="I3032" s="1">
        <v>16.260000000000002</v>
      </c>
      <c r="J3032" s="67">
        <f t="shared" si="16"/>
        <v>1.0261250284600441</v>
      </c>
      <c r="K3032" s="72">
        <f t="shared" ca="1" si="171"/>
        <v>75.550399438364011</v>
      </c>
      <c r="L3032" s="31">
        <v>75.040001000000004</v>
      </c>
      <c r="M3032" s="21">
        <f t="shared" ca="1" si="181"/>
        <v>6.8016848555746525E-3</v>
      </c>
      <c r="N3032" s="72"/>
      <c r="O3032" s="56"/>
      <c r="P3032" s="21"/>
      <c r="Q3032" s="69">
        <f t="shared" si="17"/>
        <v>0.97387497153995584</v>
      </c>
      <c r="R3032" s="5">
        <f t="shared" ca="1" si="109"/>
        <v>24.060306924948922</v>
      </c>
      <c r="S3032" s="31">
        <v>23.85</v>
      </c>
      <c r="T3032" s="89">
        <f t="shared" ca="1" si="182"/>
        <v>8.8179004171455022E-3</v>
      </c>
      <c r="U3032" s="5">
        <f t="shared" ca="1" si="122"/>
        <v>45.856972367026131</v>
      </c>
      <c r="V3032" s="98">
        <v>46.610000999999997</v>
      </c>
      <c r="W3032" s="36">
        <f t="shared" ca="1" si="194"/>
        <v>-1.6155945436986063E-2</v>
      </c>
      <c r="X3032" s="67">
        <f t="shared" si="18"/>
        <v>1.0522500569200883</v>
      </c>
      <c r="Y3032" s="72">
        <f t="shared" ca="1" si="124"/>
        <v>562.54406399702941</v>
      </c>
      <c r="Z3032" s="90">
        <v>539.24998800000003</v>
      </c>
      <c r="AA3032" s="89">
        <f t="shared" ca="1" si="195"/>
        <v>4.3197174808336535E-2</v>
      </c>
      <c r="AB3032" s="72"/>
      <c r="AC3032" s="90"/>
      <c r="AD3032" s="36"/>
      <c r="AE3032" s="1">
        <f t="shared" si="200"/>
        <v>7</v>
      </c>
      <c r="AH3032" s="25" t="str">
        <f t="shared" ca="1" si="7"/>
        <v>-</v>
      </c>
      <c r="AI3032" s="15">
        <f t="shared" ca="1" si="8"/>
        <v>17.590973719386234</v>
      </c>
      <c r="AJ3032" s="15">
        <f t="shared" ca="1" si="9"/>
        <v>19.530718612574205</v>
      </c>
      <c r="AK3032" s="17">
        <f t="shared" ca="1" si="10"/>
        <v>9.6072661674341378E-2</v>
      </c>
      <c r="AL3032" s="17">
        <f t="shared" ca="1" si="11"/>
        <v>9.0153021691060348E-2</v>
      </c>
      <c r="AM3032" s="26">
        <f t="shared" ca="1" si="12"/>
        <v>0</v>
      </c>
      <c r="AN3032" s="26">
        <f t="shared" ca="1" si="13"/>
        <v>1</v>
      </c>
      <c r="AO3032" s="25">
        <f t="shared" si="186"/>
        <v>0</v>
      </c>
      <c r="AP3032" s="26">
        <f t="shared" si="187"/>
        <v>0</v>
      </c>
      <c r="AQ3032" s="25">
        <f t="shared" si="188"/>
        <v>1</v>
      </c>
      <c r="AR3032" s="26">
        <f t="shared" si="189"/>
        <v>0</v>
      </c>
      <c r="AY3032">
        <v>107.85</v>
      </c>
      <c r="AZ3032">
        <v>121.50000000000001</v>
      </c>
      <c r="BA3032">
        <f t="shared" si="107"/>
        <v>1215.0000000000002</v>
      </c>
    </row>
    <row r="3033" spans="1:53" x14ac:dyDescent="0.2">
      <c r="A3033" s="96">
        <v>42472</v>
      </c>
      <c r="B3033" s="99">
        <v>15.925000000000001</v>
      </c>
      <c r="C3033" s="100">
        <v>18.274999999999999</v>
      </c>
      <c r="D3033" s="31">
        <f t="shared" si="14"/>
        <v>89.763282478990789</v>
      </c>
      <c r="E3033" s="31">
        <f t="shared" si="15"/>
        <v>246.17338825122789</v>
      </c>
      <c r="F3033" s="16">
        <f t="shared" si="0"/>
        <v>335.93667073021868</v>
      </c>
      <c r="G3033" s="16">
        <f t="shared" si="1"/>
        <v>17.647072976233574</v>
      </c>
      <c r="H3033" s="17">
        <f t="shared" si="2"/>
        <v>0.12859097127222974</v>
      </c>
      <c r="I3033" s="1">
        <v>14.85</v>
      </c>
      <c r="J3033" s="91">
        <f t="shared" si="16"/>
        <v>0.95369199536593818</v>
      </c>
      <c r="K3033" s="72">
        <f t="shared" ca="1" si="171"/>
        <v>72.048873783100333</v>
      </c>
      <c r="L3033" s="31">
        <v>72.480002999999996</v>
      </c>
      <c r="M3033" s="21">
        <f t="shared" ca="1" si="181"/>
        <v>-5.9482505388370778E-3</v>
      </c>
      <c r="N3033" s="72"/>
      <c r="O3033" s="56"/>
      <c r="P3033" s="21"/>
      <c r="Q3033" s="92">
        <f t="shared" si="17"/>
        <v>1.0463080046340618</v>
      </c>
      <c r="R3033" s="5">
        <f t="shared" ca="1" si="109"/>
        <v>25.173442993310719</v>
      </c>
      <c r="S3033" s="31">
        <v>24.66</v>
      </c>
      <c r="T3033" s="89">
        <f t="shared" ca="1" si="182"/>
        <v>2.082088375144844E-2</v>
      </c>
      <c r="U3033" s="5">
        <f t="shared" ca="1" si="122"/>
        <v>47.978874622102872</v>
      </c>
      <c r="V3033" s="98">
        <v>48.139999000000003</v>
      </c>
      <c r="W3033" s="36">
        <f t="shared" ca="1" si="194"/>
        <v>-3.3469958712947084E-3</v>
      </c>
      <c r="X3033" s="91">
        <f t="shared" si="18"/>
        <v>0.90738399073187648</v>
      </c>
      <c r="Y3033" s="72">
        <f t="shared" ca="1" si="124"/>
        <v>510.40988386920321</v>
      </c>
      <c r="Z3033" s="90">
        <v>501.99998900000003</v>
      </c>
      <c r="AA3033" s="89">
        <f t="shared" ca="1" si="195"/>
        <v>1.6752778991003494E-2</v>
      </c>
      <c r="AB3033" s="72"/>
      <c r="AC3033" s="90"/>
      <c r="AD3033" s="36"/>
      <c r="AE3033">
        <f t="shared" si="200"/>
        <v>6</v>
      </c>
      <c r="AH3033" s="25" t="str">
        <f t="shared" ca="1" si="7"/>
        <v>-</v>
      </c>
      <c r="AI3033" s="15">
        <f t="shared" ca="1" si="8"/>
        <v>17.532640650969949</v>
      </c>
      <c r="AJ3033" s="15">
        <f t="shared" ca="1" si="9"/>
        <v>19.306805948746764</v>
      </c>
      <c r="AK3033" s="17">
        <f t="shared" ca="1" si="10"/>
        <v>0.10142884010150971</v>
      </c>
      <c r="AL3033" s="17">
        <f t="shared" ca="1" si="11"/>
        <v>9.4382010375707148E-2</v>
      </c>
      <c r="AM3033" s="26">
        <f t="shared" ca="1" si="12"/>
        <v>0</v>
      </c>
      <c r="AN3033" s="26">
        <f t="shared" ca="1" si="13"/>
        <v>1</v>
      </c>
      <c r="AO3033" s="25">
        <f t="shared" si="186"/>
        <v>0</v>
      </c>
      <c r="AP3033" s="26">
        <f t="shared" si="187"/>
        <v>0</v>
      </c>
      <c r="AQ3033" s="25">
        <f t="shared" si="188"/>
        <v>1</v>
      </c>
      <c r="AR3033" s="26">
        <f t="shared" si="189"/>
        <v>0</v>
      </c>
      <c r="AY3033">
        <v>100.4</v>
      </c>
      <c r="AZ3033">
        <v>113.75</v>
      </c>
      <c r="BA3033">
        <f t="shared" si="107"/>
        <v>1137.5</v>
      </c>
    </row>
    <row r="3034" spans="1:53" x14ac:dyDescent="0.2">
      <c r="A3034" s="96">
        <v>42473</v>
      </c>
      <c r="B3034" s="99">
        <v>14.824999999999999</v>
      </c>
      <c r="C3034" s="100">
        <v>17.475000000000001</v>
      </c>
      <c r="D3034" s="31">
        <f t="shared" si="14"/>
        <v>74.802735399158991</v>
      </c>
      <c r="E3034" s="31">
        <f t="shared" si="15"/>
        <v>259.21014405130018</v>
      </c>
      <c r="F3034" s="16">
        <f t="shared" si="0"/>
        <v>334.0128794504592</v>
      </c>
      <c r="G3034" s="16">
        <f t="shared" si="1"/>
        <v>16.881528128095216</v>
      </c>
      <c r="H3034" s="17">
        <f t="shared" si="2"/>
        <v>0.15164520743919896</v>
      </c>
      <c r="I3034" s="1">
        <v>13.84</v>
      </c>
      <c r="J3034" s="91">
        <f t="shared" si="16"/>
        <v>0.9511409382476318</v>
      </c>
      <c r="K3034" s="72">
        <f t="shared" ca="1" si="171"/>
        <v>68.525839634675052</v>
      </c>
      <c r="L3034" s="31">
        <v>68.839995999999999</v>
      </c>
      <c r="M3034" s="21">
        <f t="shared" ca="1" si="181"/>
        <v>-4.5635732652417318E-3</v>
      </c>
      <c r="N3034" s="72"/>
      <c r="O3034" s="56"/>
      <c r="P3034" s="21"/>
      <c r="Q3034" s="92">
        <f t="shared" si="17"/>
        <v>1.0488590617523681</v>
      </c>
      <c r="R3034" s="5">
        <f t="shared" ca="1" si="109"/>
        <v>26.402293868380966</v>
      </c>
      <c r="S3034" s="31">
        <v>25.9</v>
      </c>
      <c r="T3034" s="89">
        <f t="shared" ca="1" si="182"/>
        <v>1.9393585651774788E-2</v>
      </c>
      <c r="U3034" s="5">
        <f t="shared" ca="1" si="122"/>
        <v>50.321354587711461</v>
      </c>
      <c r="V3034" s="98">
        <v>50.57</v>
      </c>
      <c r="W3034" s="36">
        <f t="shared" ca="1" si="194"/>
        <v>-4.9168560863859815E-3</v>
      </c>
      <c r="X3034" s="91">
        <f t="shared" si="18"/>
        <v>0.90228187649526359</v>
      </c>
      <c r="Y3034" s="72">
        <f t="shared" ca="1" si="124"/>
        <v>460.50327864235965</v>
      </c>
      <c r="Z3034" s="90">
        <v>451.49999000000003</v>
      </c>
      <c r="AA3034" s="89">
        <f t="shared" ca="1" si="195"/>
        <v>1.9940839073683304E-2</v>
      </c>
      <c r="AB3034" s="72"/>
      <c r="AC3034" s="90"/>
      <c r="AD3034" s="36"/>
      <c r="AE3034">
        <f t="shared" si="200"/>
        <v>5</v>
      </c>
      <c r="AH3034" s="25" t="str">
        <f t="shared" ca="1" si="7"/>
        <v>-</v>
      </c>
      <c r="AI3034" s="15">
        <f t="shared" ca="1" si="8"/>
        <v>17.446989825874716</v>
      </c>
      <c r="AJ3034" s="15">
        <f t="shared" ca="1" si="9"/>
        <v>19.101408687886821</v>
      </c>
      <c r="AK3034" s="17">
        <f t="shared" ca="1" si="10"/>
        <v>0.11177766820704782</v>
      </c>
      <c r="AL3034" s="17">
        <f t="shared" ca="1" si="11"/>
        <v>9.909793107875231E-2</v>
      </c>
      <c r="AM3034" s="26">
        <f t="shared" ca="1" si="12"/>
        <v>0</v>
      </c>
      <c r="AN3034" s="26">
        <f t="shared" ca="1" si="13"/>
        <v>1</v>
      </c>
      <c r="AO3034" s="25">
        <f t="shared" si="186"/>
        <v>0</v>
      </c>
      <c r="AP3034" s="26">
        <f t="shared" si="187"/>
        <v>0</v>
      </c>
      <c r="AQ3034" s="25">
        <f t="shared" si="188"/>
        <v>1</v>
      </c>
      <c r="AR3034" s="26">
        <f t="shared" si="189"/>
        <v>0</v>
      </c>
      <c r="AY3034">
        <v>90.29999500000001</v>
      </c>
      <c r="AZ3034">
        <v>104</v>
      </c>
      <c r="BA3034">
        <f t="shared" si="107"/>
        <v>1040</v>
      </c>
    </row>
    <row r="3035" spans="1:53" x14ac:dyDescent="0.2">
      <c r="A3035" s="96">
        <v>42474</v>
      </c>
      <c r="B3035" s="99">
        <v>14.675000000000001</v>
      </c>
      <c r="C3035" s="100">
        <v>17.274999999999999</v>
      </c>
      <c r="D3035" s="31">
        <f t="shared" si="14"/>
        <v>59.842188319327192</v>
      </c>
      <c r="E3035" s="31">
        <f t="shared" si="15"/>
        <v>271.90199586580695</v>
      </c>
      <c r="F3035" s="16">
        <f t="shared" si="0"/>
        <v>331.74418418513415</v>
      </c>
      <c r="G3035" s="16">
        <f t="shared" si="1"/>
        <v>16.80599497429796</v>
      </c>
      <c r="H3035" s="17">
        <f t="shared" si="2"/>
        <v>0.15050651230101286</v>
      </c>
      <c r="I3035" s="1">
        <v>13.72</v>
      </c>
      <c r="J3035" s="91">
        <f t="shared" si="16"/>
        <v>0.98876384384196569</v>
      </c>
      <c r="K3035" s="72">
        <f t="shared" ca="1" si="171"/>
        <v>67.753110328521004</v>
      </c>
      <c r="L3035" s="31">
        <v>68.599997999999999</v>
      </c>
      <c r="M3035" s="21">
        <f t="shared" ca="1" si="181"/>
        <v>-1.2345301693434389E-2</v>
      </c>
      <c r="N3035" s="72"/>
      <c r="O3035" s="56"/>
      <c r="P3035" s="21"/>
      <c r="Q3035" s="92">
        <f t="shared" si="17"/>
        <v>1.0112361561580343</v>
      </c>
      <c r="R3035" s="5">
        <f t="shared" ca="1" si="109"/>
        <v>26.69784192190064</v>
      </c>
      <c r="S3035" s="31">
        <v>25.959999</v>
      </c>
      <c r="T3035" s="89">
        <f t="shared" ca="1" si="182"/>
        <v>2.8422301630313621E-2</v>
      </c>
      <c r="U3035" s="5">
        <f t="shared" ca="1" si="122"/>
        <v>50.885031055212124</v>
      </c>
      <c r="V3035" s="98">
        <v>50.740001999999997</v>
      </c>
      <c r="W3035" s="36">
        <f t="shared" ca="1" si="194"/>
        <v>2.8582784685764772E-3</v>
      </c>
      <c r="X3035" s="91">
        <f t="shared" si="18"/>
        <v>0.97752768768393139</v>
      </c>
      <c r="Y3035" s="72">
        <f t="shared" ca="1" si="124"/>
        <v>450.12507905201375</v>
      </c>
      <c r="Z3035" s="90">
        <v>448.24999000000003</v>
      </c>
      <c r="AA3035" s="89">
        <f t="shared" ca="1" si="195"/>
        <v>4.1831323900614484E-3</v>
      </c>
      <c r="AB3035" s="72"/>
      <c r="AC3035" s="90"/>
      <c r="AD3035" s="36"/>
      <c r="AE3035">
        <f t="shared" si="200"/>
        <v>4</v>
      </c>
      <c r="AH3035" s="25" t="str">
        <f t="shared" ca="1" si="7"/>
        <v>-</v>
      </c>
      <c r="AI3035" s="15">
        <f t="shared" ca="1" si="8"/>
        <v>17.344318938279354</v>
      </c>
      <c r="AJ3035" s="15">
        <f t="shared" ca="1" si="9"/>
        <v>18.929102154598095</v>
      </c>
      <c r="AK3035" s="17">
        <f t="shared" ca="1" si="10"/>
        <v>0.11964544416922045</v>
      </c>
      <c r="AL3035" s="17">
        <f t="shared" ca="1" si="11"/>
        <v>0.1032324792540282</v>
      </c>
      <c r="AM3035" s="26">
        <f t="shared" ca="1" si="12"/>
        <v>0</v>
      </c>
      <c r="AN3035" s="26">
        <f t="shared" ca="1" si="13"/>
        <v>1</v>
      </c>
      <c r="AO3035" s="25">
        <f t="shared" si="186"/>
        <v>0</v>
      </c>
      <c r="AP3035" s="26">
        <f t="shared" si="187"/>
        <v>0</v>
      </c>
      <c r="AQ3035" s="25">
        <f t="shared" si="188"/>
        <v>1</v>
      </c>
      <c r="AR3035" s="26">
        <f t="shared" si="189"/>
        <v>0</v>
      </c>
      <c r="AY3035">
        <v>89.65</v>
      </c>
      <c r="AZ3035">
        <v>103.25</v>
      </c>
      <c r="BA3035">
        <f t="shared" si="107"/>
        <v>1032.5</v>
      </c>
    </row>
    <row r="3036" spans="1:53" x14ac:dyDescent="0.2">
      <c r="A3036" s="96">
        <v>42475</v>
      </c>
      <c r="B3036" s="101">
        <v>14.725</v>
      </c>
      <c r="C3036" s="102">
        <v>17.074999999999999</v>
      </c>
      <c r="D3036" s="31">
        <f t="shared" si="14"/>
        <v>44.881641239495394</v>
      </c>
      <c r="E3036" s="31">
        <f t="shared" si="15"/>
        <v>284.61088318253815</v>
      </c>
      <c r="F3036" s="31">
        <f t="shared" si="0"/>
        <v>329.49252442203351</v>
      </c>
      <c r="G3036" s="31">
        <f t="shared" si="1"/>
        <v>16.754896055008157</v>
      </c>
      <c r="H3036" s="55">
        <f t="shared" si="2"/>
        <v>0.13762811127379204</v>
      </c>
      <c r="I3036" s="1">
        <v>13.62</v>
      </c>
      <c r="J3036" s="67">
        <f t="shared" si="16"/>
        <v>0.99019278210399742</v>
      </c>
      <c r="K3036" s="72">
        <f t="shared" ca="1" si="171"/>
        <v>67.085905742941875</v>
      </c>
      <c r="L3036" s="16">
        <v>67.720000999999996</v>
      </c>
      <c r="M3036" s="21">
        <f t="shared" ca="1" si="181"/>
        <v>-9.3634856422716364E-3</v>
      </c>
      <c r="N3036" s="72"/>
      <c r="O3036" s="56"/>
      <c r="P3036" s="21"/>
      <c r="Q3036" s="69">
        <f t="shared" si="17"/>
        <v>1.0098072178960025</v>
      </c>
      <c r="R3036" s="5">
        <f t="shared" ca="1" si="109"/>
        <v>26.958550370442438</v>
      </c>
      <c r="S3036" s="31">
        <v>26.299999</v>
      </c>
      <c r="T3036" s="89">
        <f t="shared" ca="1" si="182"/>
        <v>2.503997701454052E-2</v>
      </c>
      <c r="U3036" s="5">
        <f t="shared" ca="1" si="122"/>
        <v>51.38231248645662</v>
      </c>
      <c r="V3036" s="98">
        <v>51.41</v>
      </c>
      <c r="W3036" s="36">
        <f t="shared" ca="1" si="194"/>
        <v>-5.3856279991007494E-4</v>
      </c>
      <c r="X3036" s="67">
        <f t="shared" si="18"/>
        <v>0.98038556420799483</v>
      </c>
      <c r="Y3036" s="72">
        <f t="shared" ca="1" si="124"/>
        <v>441.26708651103974</v>
      </c>
      <c r="Z3036" s="90">
        <v>435.99999000000003</v>
      </c>
      <c r="AA3036" s="89">
        <f t="shared" ca="1" si="195"/>
        <v>1.208049686202908E-2</v>
      </c>
      <c r="AB3036" s="72"/>
      <c r="AC3036" s="90"/>
      <c r="AD3036" s="36"/>
      <c r="AE3036" s="1">
        <f t="shared" si="200"/>
        <v>3</v>
      </c>
      <c r="AH3036" s="25" t="str">
        <f t="shared" ca="1" si="7"/>
        <v>-</v>
      </c>
      <c r="AI3036" s="15">
        <f t="shared" ca="1" si="8"/>
        <v>17.271933036136886</v>
      </c>
      <c r="AJ3036" s="15">
        <f t="shared" ca="1" si="9"/>
        <v>18.778611814476342</v>
      </c>
      <c r="AK3036" s="17">
        <f t="shared" ca="1" si="10"/>
        <v>0.12845542739476415</v>
      </c>
      <c r="AL3036" s="17">
        <f t="shared" ca="1" si="11"/>
        <v>0.10695777326975854</v>
      </c>
      <c r="AM3036" s="26">
        <f t="shared" ca="1" si="12"/>
        <v>0</v>
      </c>
      <c r="AN3036" s="26">
        <f t="shared" ca="1" si="13"/>
        <v>1</v>
      </c>
      <c r="AO3036" s="25">
        <f t="shared" si="186"/>
        <v>0</v>
      </c>
      <c r="AP3036" s="26">
        <f t="shared" si="187"/>
        <v>0</v>
      </c>
      <c r="AQ3036" s="25">
        <f t="shared" si="188"/>
        <v>1</v>
      </c>
      <c r="AR3036" s="26">
        <f t="shared" si="189"/>
        <v>0</v>
      </c>
      <c r="AY3036">
        <v>87.20000499999999</v>
      </c>
      <c r="AZ3036">
        <v>99.75</v>
      </c>
      <c r="BA3036">
        <f t="shared" si="107"/>
        <v>997.5</v>
      </c>
    </row>
    <row r="3037" spans="1:53" x14ac:dyDescent="0.2">
      <c r="A3037" s="96">
        <v>42478</v>
      </c>
      <c r="B3037" s="99">
        <v>13.824999999999999</v>
      </c>
      <c r="C3037" s="100">
        <v>16.225000000000001</v>
      </c>
      <c r="D3037" s="31">
        <f t="shared" si="14"/>
        <v>29.921094159663596</v>
      </c>
      <c r="E3037" s="31">
        <f t="shared" si="15"/>
        <v>297.51243842415005</v>
      </c>
      <c r="F3037" s="16">
        <f t="shared" si="0"/>
        <v>327.43353258381364</v>
      </c>
      <c r="G3037" s="16">
        <f t="shared" si="1"/>
        <v>16.005686402469149</v>
      </c>
      <c r="H3037" s="17">
        <f t="shared" si="2"/>
        <v>0.14791987673343621</v>
      </c>
      <c r="I3037" s="1">
        <v>13.35</v>
      </c>
      <c r="J3037" s="91">
        <f t="shared" si="16"/>
        <v>0.94931458562188609</v>
      </c>
      <c r="K3037" s="72">
        <f t="shared" ca="1" si="171"/>
        <v>63.683032475954754</v>
      </c>
      <c r="L3037" s="16">
        <v>63.48</v>
      </c>
      <c r="M3037" s="21">
        <f t="shared" ca="1" si="181"/>
        <v>3.1983691864328422E-3</v>
      </c>
      <c r="N3037" s="72"/>
      <c r="O3037" s="56"/>
      <c r="P3037" s="21"/>
      <c r="Q3037" s="92">
        <f t="shared" si="17"/>
        <v>1.0506854143781139</v>
      </c>
      <c r="R3037" s="5">
        <f t="shared" ca="1" si="109"/>
        <v>28.32377568660177</v>
      </c>
      <c r="S3037" s="31">
        <v>27.99</v>
      </c>
      <c r="T3037" s="89">
        <f t="shared" ca="1" si="182"/>
        <v>1.1924819099741767E-2</v>
      </c>
      <c r="U3037" s="5">
        <f t="shared" ca="1" si="122"/>
        <v>53.984798030308873</v>
      </c>
      <c r="V3037" s="98">
        <v>54.630001</v>
      </c>
      <c r="W3037" s="36">
        <f t="shared" ca="1" si="194"/>
        <v>-1.1810414751614718E-2</v>
      </c>
      <c r="X3037" s="91">
        <f t="shared" si="18"/>
        <v>0.89862917124377206</v>
      </c>
      <c r="Y3037" s="72">
        <f t="shared" ca="1" si="124"/>
        <v>396.50937900772897</v>
      </c>
      <c r="Z3037" s="90">
        <v>380.74999100000002</v>
      </c>
      <c r="AA3037" s="89">
        <f t="shared" ca="1" si="195"/>
        <v>4.1390383139178963E-2</v>
      </c>
      <c r="AB3037" s="72"/>
      <c r="AC3037" s="90"/>
      <c r="AD3037" s="36"/>
      <c r="AE3037">
        <f t="shared" si="200"/>
        <v>2</v>
      </c>
      <c r="AH3037" s="25" t="str">
        <f t="shared" ca="1" si="7"/>
        <v>-</v>
      </c>
      <c r="AI3037" s="15">
        <f t="shared" ca="1" si="8"/>
        <v>17.185690567230175</v>
      </c>
      <c r="AJ3037" s="15">
        <f t="shared" ca="1" si="9"/>
        <v>18.613021813328025</v>
      </c>
      <c r="AK3037" s="17">
        <f t="shared" ca="1" si="10"/>
        <v>0.13646456564475881</v>
      </c>
      <c r="AL3037" s="17">
        <f t="shared" ca="1" si="11"/>
        <v>0.11063264761015926</v>
      </c>
      <c r="AM3037" s="26">
        <f t="shared" ca="1" si="12"/>
        <v>0</v>
      </c>
      <c r="AN3037" s="26">
        <f t="shared" ca="1" si="13"/>
        <v>1</v>
      </c>
      <c r="AO3037" s="25">
        <f t="shared" si="186"/>
        <v>0</v>
      </c>
      <c r="AP3037" s="26">
        <f t="shared" si="187"/>
        <v>0</v>
      </c>
      <c r="AQ3037" s="25">
        <f t="shared" si="188"/>
        <v>1</v>
      </c>
      <c r="AR3037" s="26">
        <f t="shared" si="189"/>
        <v>0</v>
      </c>
      <c r="AY3037">
        <v>76.150000000000006</v>
      </c>
      <c r="AZ3037">
        <v>87.5</v>
      </c>
      <c r="BA3037">
        <f t="shared" si="107"/>
        <v>875</v>
      </c>
    </row>
    <row r="3038" spans="1:53" x14ac:dyDescent="0.2">
      <c r="A3038" s="96">
        <v>42479</v>
      </c>
      <c r="B3038" s="99">
        <v>13.25</v>
      </c>
      <c r="C3038" s="100">
        <v>16.225000000000001</v>
      </c>
      <c r="D3038" s="31">
        <f t="shared" si="14"/>
        <v>14.960547079831798</v>
      </c>
      <c r="E3038" s="31">
        <f t="shared" si="15"/>
        <v>310.26002322406833</v>
      </c>
      <c r="F3038" s="16">
        <f t="shared" si="0"/>
        <v>325.2205703039001</v>
      </c>
      <c r="G3038" s="16">
        <f t="shared" si="1"/>
        <v>16.088146333207309</v>
      </c>
      <c r="H3038" s="17">
        <f t="shared" si="2"/>
        <v>0.18335901386748854</v>
      </c>
      <c r="I3038" s="1">
        <v>13.24</v>
      </c>
      <c r="J3038" s="91">
        <f t="shared" si="16"/>
        <v>0.99835858702274505</v>
      </c>
      <c r="K3038" s="72">
        <f t="shared" ca="1" si="171"/>
        <v>63.575910351875152</v>
      </c>
      <c r="L3038" s="16">
        <v>64.120002999999997</v>
      </c>
      <c r="M3038" s="21">
        <f t="shared" ca="1" si="181"/>
        <v>-8.4855368476019159E-3</v>
      </c>
      <c r="N3038" s="72"/>
      <c r="O3038" s="56"/>
      <c r="P3038" s="21"/>
      <c r="Q3038" s="92">
        <f t="shared" si="17"/>
        <v>1.0016414129772551</v>
      </c>
      <c r="R3038" s="5">
        <f t="shared" ca="1" si="109"/>
        <v>28.3690848315808</v>
      </c>
      <c r="S3038" s="31">
        <v>27.719999000000001</v>
      </c>
      <c r="T3038" s="89">
        <f t="shared" ca="1" si="182"/>
        <v>2.3415795634797763E-2</v>
      </c>
      <c r="U3038" s="5">
        <f t="shared" ca="1" si="122"/>
        <v>54.071558151768734</v>
      </c>
      <c r="V3038" s="98">
        <v>54.150002000000001</v>
      </c>
      <c r="W3038" s="36">
        <f t="shared" ca="1" si="194"/>
        <v>-1.4486398030283841E-3</v>
      </c>
      <c r="X3038" s="91">
        <f t="shared" si="18"/>
        <v>0.9967171740454901</v>
      </c>
      <c r="Y3038" s="72">
        <f t="shared" ca="1" si="124"/>
        <v>395.18169787087754</v>
      </c>
      <c r="Z3038" s="90">
        <v>389.74999100000002</v>
      </c>
      <c r="AA3038" s="89">
        <f t="shared" ca="1" si="195"/>
        <v>1.3936387418357937E-2</v>
      </c>
      <c r="AB3038" s="72"/>
      <c r="AC3038" s="90"/>
      <c r="AD3038" s="36"/>
      <c r="AE3038">
        <f t="shared" si="200"/>
        <v>1</v>
      </c>
      <c r="AH3038" s="25" t="str">
        <f t="shared" ca="1" si="7"/>
        <v>-</v>
      </c>
      <c r="AI3038" s="15">
        <f t="shared" ca="1" si="8"/>
        <v>17.103397420423605</v>
      </c>
      <c r="AJ3038" s="15">
        <f t="shared" ca="1" si="9"/>
        <v>18.458779075984136</v>
      </c>
      <c r="AK3038" s="17">
        <f t="shared" ca="1" si="10"/>
        <v>0.14994161548119306</v>
      </c>
      <c r="AL3038" s="17">
        <f t="shared" ca="1" si="11"/>
        <v>0.1165999095454525</v>
      </c>
      <c r="AM3038" s="26">
        <f t="shared" ca="1" si="12"/>
        <v>0</v>
      </c>
      <c r="AN3038" s="26">
        <f t="shared" ca="1" si="13"/>
        <v>1</v>
      </c>
      <c r="AO3038" s="25">
        <f t="shared" si="186"/>
        <v>0</v>
      </c>
      <c r="AP3038" s="26">
        <f t="shared" si="187"/>
        <v>0</v>
      </c>
      <c r="AQ3038" s="25">
        <f t="shared" si="188"/>
        <v>1</v>
      </c>
      <c r="AR3038" s="26">
        <f t="shared" si="189"/>
        <v>0</v>
      </c>
      <c r="AY3038">
        <v>77.95</v>
      </c>
      <c r="AZ3038">
        <v>88.75</v>
      </c>
      <c r="BA3038">
        <f t="shared" si="107"/>
        <v>887.5</v>
      </c>
    </row>
    <row r="3039" spans="1:53" x14ac:dyDescent="0.2">
      <c r="A3039" s="97">
        <v>42480</v>
      </c>
      <c r="B3039" s="101">
        <v>16.425000000000001</v>
      </c>
      <c r="C3039" s="102">
        <v>17.925000000000001</v>
      </c>
      <c r="D3039" s="31">
        <f t="shared" si="14"/>
        <v>322.47741914442406</v>
      </c>
      <c r="E3039" s="31">
        <f t="shared" si="15"/>
        <v>0</v>
      </c>
      <c r="F3039" s="31">
        <f t="shared" si="0"/>
        <v>322.47741914442406</v>
      </c>
      <c r="G3039" s="31">
        <f t="shared" si="1"/>
        <v>16.425000000000001</v>
      </c>
      <c r="H3039" s="55">
        <f t="shared" si="2"/>
        <v>8.3682008368200833E-2</v>
      </c>
      <c r="I3039" s="1">
        <v>13.28</v>
      </c>
      <c r="J3039" s="67">
        <f t="shared" si="16"/>
        <v>1.0123266563944531</v>
      </c>
      <c r="K3039" s="72">
        <f t="shared" ca="1" si="171"/>
        <v>64.356964942275866</v>
      </c>
      <c r="L3039" s="31">
        <v>64.440002000000007</v>
      </c>
      <c r="M3039" s="21">
        <f t="shared" ca="1" si="181"/>
        <v>-1.2885948967559164E-3</v>
      </c>
      <c r="N3039" s="72"/>
      <c r="O3039" s="56"/>
      <c r="P3039" s="21"/>
      <c r="Q3039" s="69">
        <f t="shared" si="17"/>
        <v>0.98767334360554693</v>
      </c>
      <c r="R3039" s="5">
        <f t="shared" ca="1" si="109"/>
        <v>28.01822161974787</v>
      </c>
      <c r="S3039" s="31">
        <v>27.57</v>
      </c>
      <c r="T3039" s="89">
        <f t="shared" ca="1" si="182"/>
        <v>1.6257585047075414E-2</v>
      </c>
      <c r="U3039" s="5">
        <f t="shared" ca="1" si="122"/>
        <v>53.403208289148147</v>
      </c>
      <c r="V3039" s="98">
        <v>53.860000999999997</v>
      </c>
      <c r="W3039" s="36">
        <f t="shared" ca="1" si="194"/>
        <v>-8.4811121866085817E-3</v>
      </c>
      <c r="X3039" s="67">
        <f t="shared" si="18"/>
        <v>1.0246533127889061</v>
      </c>
      <c r="Y3039" s="72">
        <f t="shared" ca="1" si="124"/>
        <v>404.89758654557096</v>
      </c>
      <c r="Z3039" s="90">
        <v>393.99999100000002</v>
      </c>
      <c r="AA3039" s="89">
        <f t="shared" ca="1" si="195"/>
        <v>2.76588725748751E-2</v>
      </c>
      <c r="AB3039" s="72"/>
      <c r="AC3039" s="90"/>
      <c r="AD3039" s="36"/>
      <c r="AE3039" s="1">
        <v>20</v>
      </c>
      <c r="AH3039" s="25" t="str">
        <f t="shared" ca="1" si="7"/>
        <v>-</v>
      </c>
      <c r="AI3039" s="15">
        <f t="shared" ca="1" si="8"/>
        <v>17.06927407791882</v>
      </c>
      <c r="AJ3039" s="15">
        <f t="shared" ca="1" si="9"/>
        <v>18.344413912375966</v>
      </c>
      <c r="AK3039" s="17">
        <f t="shared" ca="1" si="10"/>
        <v>0.14245678833052158</v>
      </c>
      <c r="AL3039" s="17">
        <f t="shared" ca="1" si="11"/>
        <v>0.11569399018767966</v>
      </c>
      <c r="AM3039" s="26">
        <f t="shared" ca="1" si="12"/>
        <v>0</v>
      </c>
      <c r="AN3039" s="26">
        <f t="shared" ca="1" si="13"/>
        <v>1</v>
      </c>
      <c r="AO3039" s="25">
        <f t="shared" si="186"/>
        <v>0</v>
      </c>
      <c r="AP3039" s="26">
        <f t="shared" si="187"/>
        <v>0</v>
      </c>
      <c r="AQ3039" s="25">
        <f t="shared" si="188"/>
        <v>1</v>
      </c>
      <c r="AR3039" s="26">
        <f t="shared" si="189"/>
        <v>0</v>
      </c>
      <c r="AY3039">
        <v>78.8</v>
      </c>
      <c r="AZ3039">
        <v>89.5</v>
      </c>
      <c r="BA3039">
        <f t="shared" si="107"/>
        <v>895</v>
      </c>
    </row>
    <row r="3040" spans="1:53" x14ac:dyDescent="0.2">
      <c r="A3040" s="96">
        <v>42481</v>
      </c>
      <c r="B3040" s="99">
        <v>16.774999999999999</v>
      </c>
      <c r="C3040" s="100">
        <v>18.475000000000001</v>
      </c>
      <c r="D3040" s="31">
        <f t="shared" si="14"/>
        <v>306.35354818720288</v>
      </c>
      <c r="E3040" s="31">
        <f t="shared" si="15"/>
        <v>14.77459305285123</v>
      </c>
      <c r="F3040" s="16">
        <f t="shared" si="0"/>
        <v>321.12814124005411</v>
      </c>
      <c r="G3040" s="16">
        <f t="shared" si="1"/>
        <v>16.853214285714284</v>
      </c>
      <c r="H3040" s="17">
        <f t="shared" si="2"/>
        <v>9.2016238159675412E-2</v>
      </c>
      <c r="I3040" s="1">
        <v>13.95</v>
      </c>
      <c r="J3040" s="91">
        <f t="shared" si="16"/>
        <v>1.0217777013558522</v>
      </c>
      <c r="K3040" s="72">
        <f t="shared" ca="1" si="171"/>
        <v>65.755830862200796</v>
      </c>
      <c r="L3040" s="31">
        <v>65.639999000000003</v>
      </c>
      <c r="M3040" s="21">
        <f t="shared" ca="1" si="181"/>
        <v>1.7646536253114896E-3</v>
      </c>
      <c r="N3040" s="72"/>
      <c r="O3040" s="56"/>
      <c r="P3040" s="21"/>
      <c r="Q3040" s="92">
        <f t="shared" si="17"/>
        <v>0.97822229864414767</v>
      </c>
      <c r="R3040" s="5">
        <f t="shared" ca="1" si="109"/>
        <v>27.406907373510411</v>
      </c>
      <c r="S3040" s="31">
        <v>27.07</v>
      </c>
      <c r="T3040" s="89">
        <f t="shared" ca="1" si="182"/>
        <v>1.2445784023288151E-2</v>
      </c>
      <c r="U3040" s="5">
        <f t="shared" ca="1" si="122"/>
        <v>52.238420701384712</v>
      </c>
      <c r="V3040" s="98">
        <v>52.860000999999997</v>
      </c>
      <c r="W3040" s="36">
        <f t="shared" ca="1" si="194"/>
        <v>-1.1758991427474344E-2</v>
      </c>
      <c r="X3040" s="91">
        <f t="shared" si="18"/>
        <v>1.0435554027117047</v>
      </c>
      <c r="Y3040" s="72">
        <f t="shared" ca="1" si="124"/>
        <v>422.50525576109919</v>
      </c>
      <c r="Z3040" s="90">
        <v>408.74999100000002</v>
      </c>
      <c r="AA3040" s="89">
        <f t="shared" ca="1" si="195"/>
        <v>3.3652024621326951E-2</v>
      </c>
      <c r="AB3040" s="72"/>
      <c r="AC3040" s="90"/>
      <c r="AD3040" s="36"/>
      <c r="AE3040">
        <f t="shared" ref="AE3040:AE3058" si="201">+AE3039-1</f>
        <v>19</v>
      </c>
      <c r="AH3040" s="25" t="str">
        <f t="shared" ca="1" si="7"/>
        <v>-</v>
      </c>
      <c r="AI3040" s="15">
        <f t="shared" ca="1" si="8"/>
        <v>17.058936877458198</v>
      </c>
      <c r="AJ3040" s="15">
        <f t="shared" ca="1" si="9"/>
        <v>18.21293023892208</v>
      </c>
      <c r="AK3040" s="17">
        <f t="shared" ca="1" si="10"/>
        <v>0.13251862678393431</v>
      </c>
      <c r="AL3040" s="17">
        <f t="shared" ca="1" si="11"/>
        <v>0.11563313096679384</v>
      </c>
      <c r="AM3040" s="26">
        <f t="shared" ca="1" si="12"/>
        <v>0</v>
      </c>
      <c r="AN3040" s="26">
        <f t="shared" ca="1" si="13"/>
        <v>1</v>
      </c>
      <c r="AO3040" s="25">
        <f t="shared" si="186"/>
        <v>0</v>
      </c>
      <c r="AP3040" s="26">
        <f t="shared" si="187"/>
        <v>0</v>
      </c>
      <c r="AQ3040" s="25">
        <f t="shared" si="188"/>
        <v>1</v>
      </c>
      <c r="AR3040" s="26">
        <f t="shared" si="189"/>
        <v>0</v>
      </c>
      <c r="AY3040">
        <v>81.75</v>
      </c>
      <c r="AZ3040">
        <v>93</v>
      </c>
      <c r="BA3040">
        <f t="shared" si="107"/>
        <v>930</v>
      </c>
    </row>
    <row r="3041" spans="1:53" x14ac:dyDescent="0.2">
      <c r="A3041" s="96">
        <v>42482</v>
      </c>
      <c r="B3041" s="101">
        <v>16.175000000000001</v>
      </c>
      <c r="C3041" s="102">
        <v>18.024999999999999</v>
      </c>
      <c r="D3041" s="31">
        <f t="shared" si="14"/>
        <v>290.22967722998169</v>
      </c>
      <c r="E3041" s="31">
        <f t="shared" si="15"/>
        <v>29.414806060016893</v>
      </c>
      <c r="F3041" s="31">
        <f t="shared" si="0"/>
        <v>319.64448328999856</v>
      </c>
      <c r="G3041" s="31">
        <f t="shared" si="1"/>
        <v>16.345243486297434</v>
      </c>
      <c r="H3041" s="55">
        <f t="shared" si="2"/>
        <v>0.10263522884882093</v>
      </c>
      <c r="I3041" s="1">
        <v>13.22</v>
      </c>
      <c r="J3041" s="67">
        <f t="shared" si="16"/>
        <v>0.96537822681026209</v>
      </c>
      <c r="K3041" s="72">
        <f t="shared" ca="1" si="171"/>
        <v>63.476659478468491</v>
      </c>
      <c r="L3041" s="31">
        <v>64</v>
      </c>
      <c r="M3041" s="21">
        <f t="shared" ca="1" si="181"/>
        <v>-8.1771956489298248E-3</v>
      </c>
      <c r="N3041" s="72"/>
      <c r="O3041" s="56"/>
      <c r="P3041" s="21"/>
      <c r="Q3041" s="69">
        <f t="shared" si="17"/>
        <v>1.034621773189738</v>
      </c>
      <c r="R3041" s="5">
        <f t="shared" ca="1" si="109"/>
        <v>28.354601839797951</v>
      </c>
      <c r="S3041" s="31">
        <v>27.74</v>
      </c>
      <c r="T3041" s="89">
        <f t="shared" ca="1" si="182"/>
        <v>2.2155798118166998E-2</v>
      </c>
      <c r="U3041" s="5">
        <f t="shared" ca="1" si="122"/>
        <v>54.045157131977888</v>
      </c>
      <c r="V3041" s="98">
        <v>54.18</v>
      </c>
      <c r="W3041" s="36">
        <f t="shared" ca="1" si="194"/>
        <v>-2.4887941679976352E-3</v>
      </c>
      <c r="X3041" s="67">
        <f t="shared" si="18"/>
        <v>0.93075645362052406</v>
      </c>
      <c r="Y3041" s="72">
        <f t="shared" ca="1" si="124"/>
        <v>393.22361250820313</v>
      </c>
      <c r="Z3041" s="90">
        <v>387.74999100000002</v>
      </c>
      <c r="AA3041" s="89">
        <f t="shared" ca="1" si="195"/>
        <v>1.4116367853643895E-2</v>
      </c>
      <c r="AB3041" s="72"/>
      <c r="AC3041" s="90"/>
      <c r="AD3041" s="36"/>
      <c r="AE3041" s="1">
        <f t="shared" si="201"/>
        <v>18</v>
      </c>
      <c r="AH3041" s="25" t="str">
        <f t="shared" ca="1" si="7"/>
        <v>-</v>
      </c>
      <c r="AI3041" s="15">
        <f t="shared" ca="1" si="8"/>
        <v>16.979127520036656</v>
      </c>
      <c r="AJ3041" s="15">
        <f t="shared" ca="1" si="9"/>
        <v>18.078389858166076</v>
      </c>
      <c r="AK3041" s="17">
        <f t="shared" ca="1" si="10"/>
        <v>0.12454007954190233</v>
      </c>
      <c r="AL3041" s="17">
        <f t="shared" ca="1" si="11"/>
        <v>0.1160194639755189</v>
      </c>
      <c r="AM3041" s="26">
        <f t="shared" ca="1" si="12"/>
        <v>0</v>
      </c>
      <c r="AN3041" s="26">
        <f t="shared" ca="1" si="13"/>
        <v>1</v>
      </c>
      <c r="AO3041" s="25">
        <f t="shared" si="186"/>
        <v>0</v>
      </c>
      <c r="AP3041" s="26">
        <f t="shared" si="187"/>
        <v>0</v>
      </c>
      <c r="AQ3041" s="25">
        <f t="shared" si="188"/>
        <v>1</v>
      </c>
      <c r="AR3041" s="26">
        <f t="shared" si="189"/>
        <v>0</v>
      </c>
      <c r="AY3041">
        <v>77.55</v>
      </c>
      <c r="AZ3041">
        <v>88.5</v>
      </c>
      <c r="BA3041">
        <f t="shared" si="107"/>
        <v>885</v>
      </c>
    </row>
    <row r="3042" spans="1:53" x14ac:dyDescent="0.2">
      <c r="A3042" s="96">
        <v>42485</v>
      </c>
      <c r="B3042" s="99">
        <v>16.225000000000001</v>
      </c>
      <c r="C3042" s="100">
        <v>18.175000000000001</v>
      </c>
      <c r="D3042" s="31">
        <f t="shared" si="14"/>
        <v>274.1058062727605</v>
      </c>
      <c r="E3042" s="31">
        <f t="shared" si="15"/>
        <v>43.883799831614844</v>
      </c>
      <c r="F3042" s="16">
        <f t="shared" si="0"/>
        <v>317.98960610437535</v>
      </c>
      <c r="G3042" s="16">
        <f t="shared" si="1"/>
        <v>16.494107568388763</v>
      </c>
      <c r="H3042" s="17">
        <f t="shared" si="2"/>
        <v>0.1072902338376891</v>
      </c>
      <c r="I3042" s="1">
        <v>14.08</v>
      </c>
      <c r="J3042" s="91">
        <f t="shared" si="16"/>
        <v>1.0038830916198043</v>
      </c>
      <c r="K3042" s="72">
        <f t="shared" ca="1" si="171"/>
        <v>63.720547298001001</v>
      </c>
      <c r="L3042" s="31">
        <v>64.760002</v>
      </c>
      <c r="M3042" s="21">
        <f t="shared" ca="1" si="181"/>
        <v>-1.6050875075621501E-2</v>
      </c>
      <c r="N3042" s="72"/>
      <c r="O3042" s="56"/>
      <c r="P3042" s="21"/>
      <c r="Q3042" s="92">
        <f t="shared" si="17"/>
        <v>0.99611690838019562</v>
      </c>
      <c r="R3042" s="5">
        <f t="shared" ca="1" si="109"/>
        <v>28.243321694358276</v>
      </c>
      <c r="S3042" s="31">
        <v>27.34</v>
      </c>
      <c r="T3042" s="89">
        <f t="shared" ca="1" si="182"/>
        <v>3.3040296062848418E-2</v>
      </c>
      <c r="U3042" s="5">
        <f t="shared" ca="1" si="122"/>
        <v>53.833451760580679</v>
      </c>
      <c r="V3042" s="98">
        <v>53.439999</v>
      </c>
      <c r="W3042" s="36">
        <f t="shared" ca="1" si="194"/>
        <v>7.3625143701944911E-3</v>
      </c>
      <c r="X3042" s="91">
        <f t="shared" si="18"/>
        <v>1.0077661832396088</v>
      </c>
      <c r="Y3042" s="72">
        <f t="shared" ca="1" si="124"/>
        <v>396.2513788771559</v>
      </c>
      <c r="Z3042" s="90">
        <v>397.24999100000002</v>
      </c>
      <c r="AA3042" s="89">
        <f t="shared" ca="1" si="195"/>
        <v>-2.5138128268557265E-3</v>
      </c>
      <c r="AB3042" s="72"/>
      <c r="AC3042" s="90"/>
      <c r="AD3042" s="36"/>
      <c r="AE3042">
        <f t="shared" si="201"/>
        <v>17</v>
      </c>
      <c r="AH3042" s="25" t="str">
        <f t="shared" ca="1" si="7"/>
        <v>-</v>
      </c>
      <c r="AI3042" s="15">
        <f t="shared" ca="1" si="8"/>
        <v>16.917976998481439</v>
      </c>
      <c r="AJ3042" s="15">
        <f t="shared" ca="1" si="9"/>
        <v>17.968419230719956</v>
      </c>
      <c r="AK3042" s="17">
        <f t="shared" ca="1" si="10"/>
        <v>0.11948376663588517</v>
      </c>
      <c r="AL3042" s="17">
        <f t="shared" ca="1" si="11"/>
        <v>0.11635683575922456</v>
      </c>
      <c r="AM3042" s="26">
        <f t="shared" ca="1" si="12"/>
        <v>0</v>
      </c>
      <c r="AN3042" s="26">
        <f t="shared" ca="1" si="13"/>
        <v>1</v>
      </c>
      <c r="AO3042" s="25">
        <f t="shared" si="186"/>
        <v>0</v>
      </c>
      <c r="AP3042" s="26">
        <f t="shared" si="187"/>
        <v>0</v>
      </c>
      <c r="AQ3042" s="25">
        <f t="shared" si="188"/>
        <v>1</v>
      </c>
      <c r="AR3042" s="26">
        <f t="shared" si="189"/>
        <v>0</v>
      </c>
      <c r="AY3042">
        <v>79.45</v>
      </c>
      <c r="AZ3042">
        <v>90.25</v>
      </c>
      <c r="BA3042">
        <f t="shared" si="107"/>
        <v>902.5</v>
      </c>
    </row>
    <row r="3043" spans="1:53" x14ac:dyDescent="0.2">
      <c r="A3043" s="96">
        <v>42486</v>
      </c>
      <c r="B3043" s="99">
        <v>15.925000000000001</v>
      </c>
      <c r="C3043" s="100">
        <v>18.024999999999999</v>
      </c>
      <c r="D3043" s="31">
        <f t="shared" si="14"/>
        <v>257.98193531553932</v>
      </c>
      <c r="E3043" s="31">
        <f t="shared" si="15"/>
        <v>58.277736903467066</v>
      </c>
      <c r="F3043" s="16">
        <f t="shared" si="0"/>
        <v>316.2596722190064</v>
      </c>
      <c r="G3043" s="16">
        <f t="shared" si="1"/>
        <v>16.311970765632527</v>
      </c>
      <c r="H3043" s="17">
        <f t="shared" si="2"/>
        <v>0.11650485436893188</v>
      </c>
      <c r="I3043" s="1">
        <v>13.96</v>
      </c>
      <c r="J3043" s="91">
        <f t="shared" si="16"/>
        <v>0.98357731478563681</v>
      </c>
      <c r="K3043" s="72">
        <f t="shared" ca="1" si="171"/>
        <v>62.671529711186082</v>
      </c>
      <c r="L3043" s="31">
        <v>63.439999</v>
      </c>
      <c r="M3043" s="21">
        <f t="shared" ca="1" si="181"/>
        <v>-1.2113324415624883E-2</v>
      </c>
      <c r="N3043" s="72"/>
      <c r="O3043" s="56"/>
      <c r="P3043" s="21"/>
      <c r="Q3043" s="92">
        <f t="shared" si="17"/>
        <v>1.0164226852143632</v>
      </c>
      <c r="R3043" s="5">
        <f t="shared" ca="1" si="109"/>
        <v>28.705956973719864</v>
      </c>
      <c r="S3043" s="31">
        <v>28.02</v>
      </c>
      <c r="T3043" s="89">
        <f t="shared" ca="1" si="182"/>
        <v>2.448097693504157E-2</v>
      </c>
      <c r="U3043" s="5">
        <f t="shared" ca="1" si="122"/>
        <v>54.715668314100242</v>
      </c>
      <c r="V3043" s="98">
        <v>54.639999000000003</v>
      </c>
      <c r="W3043" s="36">
        <f t="shared" ca="1" si="194"/>
        <v>1.3848703419675884E-3</v>
      </c>
      <c r="X3043" s="91">
        <f t="shared" si="18"/>
        <v>0.96715462957127374</v>
      </c>
      <c r="Y3043" s="72">
        <f t="shared" ca="1" si="124"/>
        <v>383.21113357096044</v>
      </c>
      <c r="Z3043" s="90">
        <v>380.99999100000002</v>
      </c>
      <c r="AA3043" s="89">
        <f t="shared" ca="1" si="195"/>
        <v>5.8035239453861796E-3</v>
      </c>
      <c r="AB3043" s="72"/>
      <c r="AC3043" s="90"/>
      <c r="AD3043" s="36"/>
      <c r="AE3043">
        <f t="shared" si="201"/>
        <v>16</v>
      </c>
      <c r="AH3043" s="25" t="str">
        <f t="shared" ca="1" si="7"/>
        <v>-</v>
      </c>
      <c r="AI3043" s="15">
        <f t="shared" ca="1" si="8"/>
        <v>16.857507834869551</v>
      </c>
      <c r="AJ3043" s="15">
        <f t="shared" ca="1" si="9"/>
        <v>17.839539442342442</v>
      </c>
      <c r="AK3043" s="17">
        <f t="shared" ca="1" si="10"/>
        <v>0.11424792957513445</v>
      </c>
      <c r="AL3043" s="17">
        <f t="shared" ca="1" si="11"/>
        <v>0.11761002036295656</v>
      </c>
      <c r="AM3043" s="26">
        <f t="shared" ca="1" si="12"/>
        <v>0</v>
      </c>
      <c r="AN3043" s="26">
        <f t="shared" ca="1" si="13"/>
        <v>0</v>
      </c>
      <c r="AO3043" s="25">
        <f t="shared" si="186"/>
        <v>0</v>
      </c>
      <c r="AP3043" s="26">
        <f t="shared" si="187"/>
        <v>0</v>
      </c>
      <c r="AQ3043" s="25">
        <f t="shared" si="188"/>
        <v>1</v>
      </c>
      <c r="AR3043" s="26">
        <f t="shared" si="189"/>
        <v>0</v>
      </c>
      <c r="AY3043">
        <v>76.2</v>
      </c>
      <c r="AZ3043">
        <v>86.75</v>
      </c>
      <c r="BA3043">
        <f t="shared" si="107"/>
        <v>867.5</v>
      </c>
    </row>
    <row r="3044" spans="1:53" x14ac:dyDescent="0.2">
      <c r="A3044" s="96">
        <v>42487</v>
      </c>
      <c r="B3044" s="99">
        <v>15.475</v>
      </c>
      <c r="C3044" s="100">
        <v>17.625</v>
      </c>
      <c r="D3044" s="31">
        <f t="shared" si="14"/>
        <v>241.8580643583181</v>
      </c>
      <c r="E3044" s="31">
        <f t="shared" si="15"/>
        <v>72.523098622953768</v>
      </c>
      <c r="F3044" s="16">
        <f t="shared" si="0"/>
        <v>314.38116298127187</v>
      </c>
      <c r="G3044" s="16">
        <f t="shared" si="1"/>
        <v>15.970973297384358</v>
      </c>
      <c r="H3044" s="17">
        <f t="shared" si="2"/>
        <v>0.12198581560283694</v>
      </c>
      <c r="I3044" s="1">
        <v>13.77</v>
      </c>
      <c r="J3044" s="91">
        <f t="shared" si="16"/>
        <v>0.97327966322650328</v>
      </c>
      <c r="K3044" s="72">
        <f t="shared" ca="1" si="171"/>
        <v>60.994438608771297</v>
      </c>
      <c r="L3044" s="31">
        <v>61.52</v>
      </c>
      <c r="M3044" s="21">
        <f t="shared" ca="1" si="181"/>
        <v>-8.5429354881129075E-3</v>
      </c>
      <c r="N3044" s="72"/>
      <c r="O3044" s="56"/>
      <c r="P3044" s="21"/>
      <c r="Q3044" s="92">
        <f t="shared" si="17"/>
        <v>1.0267203367734967</v>
      </c>
      <c r="R3044" s="5">
        <f t="shared" ca="1" si="109"/>
        <v>29.471762005470815</v>
      </c>
      <c r="S3044" s="31">
        <v>28.809999000000001</v>
      </c>
      <c r="T3044" s="89">
        <f t="shared" ca="1" si="182"/>
        <v>2.2969907269723044E-2</v>
      </c>
      <c r="U3044" s="5">
        <f t="shared" ca="1" si="122"/>
        <v>56.17576613070004</v>
      </c>
      <c r="V3044" s="98">
        <v>56.220001000000003</v>
      </c>
      <c r="W3044" s="36">
        <f t="shared" ca="1" si="194"/>
        <v>-7.8681729834837615E-4</v>
      </c>
      <c r="X3044" s="91">
        <f t="shared" si="18"/>
        <v>0.94655932645300667</v>
      </c>
      <c r="Y3044" s="72">
        <f t="shared" ca="1" si="124"/>
        <v>362.70819994918685</v>
      </c>
      <c r="Z3044" s="90">
        <v>356.99999200000002</v>
      </c>
      <c r="AA3044" s="89">
        <f t="shared" ca="1" si="195"/>
        <v>1.5989378367232087E-2</v>
      </c>
      <c r="AB3044" s="72"/>
      <c r="AC3044" s="90"/>
      <c r="AD3044" s="36"/>
      <c r="AE3044">
        <f t="shared" si="201"/>
        <v>15</v>
      </c>
      <c r="AH3044" s="25" t="str">
        <f t="shared" ca="1" si="7"/>
        <v>-</v>
      </c>
      <c r="AI3044" s="15">
        <f t="shared" ca="1" si="8"/>
        <v>16.826150332422905</v>
      </c>
      <c r="AJ3044" s="15">
        <f t="shared" ca="1" si="9"/>
        <v>17.694117646852529</v>
      </c>
      <c r="AK3044" s="17">
        <f t="shared" ca="1" si="10"/>
        <v>0.10401906319769251</v>
      </c>
      <c r="AL3044" s="17">
        <f t="shared" ca="1" si="11"/>
        <v>0.11963711891276074</v>
      </c>
      <c r="AM3044" s="26">
        <f t="shared" ca="1" si="12"/>
        <v>0</v>
      </c>
      <c r="AN3044" s="26">
        <f t="shared" ca="1" si="13"/>
        <v>0</v>
      </c>
      <c r="AO3044" s="25">
        <f t="shared" si="186"/>
        <v>0</v>
      </c>
      <c r="AP3044" s="26">
        <f t="shared" si="187"/>
        <v>0</v>
      </c>
      <c r="AQ3044" s="25">
        <f t="shared" si="188"/>
        <v>1</v>
      </c>
      <c r="AR3044" s="26">
        <f t="shared" si="189"/>
        <v>0</v>
      </c>
      <c r="AY3044">
        <v>71.399999999999991</v>
      </c>
      <c r="AZ3044">
        <v>80.75</v>
      </c>
      <c r="BA3044">
        <f t="shared" si="107"/>
        <v>807.5</v>
      </c>
    </row>
    <row r="3045" spans="1:53" x14ac:dyDescent="0.2">
      <c r="A3045" s="96">
        <v>42488</v>
      </c>
      <c r="B3045" s="99">
        <v>16.475000000000001</v>
      </c>
      <c r="C3045" s="100">
        <v>18.475000000000001</v>
      </c>
      <c r="D3045" s="31">
        <f t="shared" si="14"/>
        <v>225.73419340109689</v>
      </c>
      <c r="E3045" s="31">
        <f t="shared" si="15"/>
        <v>86.680086030783457</v>
      </c>
      <c r="F3045" s="16">
        <f t="shared" si="0"/>
        <v>312.41427943188035</v>
      </c>
      <c r="G3045" s="16">
        <f t="shared" si="1"/>
        <v>17.029904764202261</v>
      </c>
      <c r="H3045" s="17">
        <f t="shared" si="2"/>
        <v>0.10825439783491209</v>
      </c>
      <c r="I3045" s="1">
        <v>15.22</v>
      </c>
      <c r="J3045" s="91">
        <f t="shared" si="16"/>
        <v>1.0596323176872922</v>
      </c>
      <c r="K3045" s="72">
        <f t="shared" ca="1" si="171"/>
        <v>64.629043445028586</v>
      </c>
      <c r="L3045" s="31">
        <v>65.120002999999997</v>
      </c>
      <c r="M3045" s="21">
        <f t="shared" ca="1" si="181"/>
        <v>-7.539304858008241E-3</v>
      </c>
      <c r="N3045" s="72"/>
      <c r="O3045" s="56"/>
      <c r="P3045" s="21"/>
      <c r="Q3045" s="92">
        <f t="shared" si="17"/>
        <v>0.94036768231270784</v>
      </c>
      <c r="R3045" s="5">
        <f t="shared" ca="1" si="109"/>
        <v>27.713137989779622</v>
      </c>
      <c r="S3045" s="31">
        <v>27.08</v>
      </c>
      <c r="T3045" s="89">
        <f t="shared" ca="1" si="182"/>
        <v>2.3380280272511936E-2</v>
      </c>
      <c r="U3045" s="5">
        <f t="shared" ca="1" si="122"/>
        <v>52.824066481745611</v>
      </c>
      <c r="V3045" s="98">
        <v>52.889999000000003</v>
      </c>
      <c r="W3045" s="36">
        <f t="shared" ca="1" si="194"/>
        <v>-1.2465970788615895E-3</v>
      </c>
      <c r="X3045" s="91">
        <f t="shared" si="18"/>
        <v>1.1192646353745843</v>
      </c>
      <c r="Y3045" s="72">
        <f t="shared" ca="1" si="124"/>
        <v>405.93974324002181</v>
      </c>
      <c r="Z3045" s="90">
        <v>399.24999100000002</v>
      </c>
      <c r="AA3045" s="89">
        <f t="shared" ca="1" si="195"/>
        <v>1.6755798098494607E-2</v>
      </c>
      <c r="AB3045" s="72"/>
      <c r="AC3045" s="90"/>
      <c r="AD3045" s="36"/>
      <c r="AE3045">
        <f t="shared" si="201"/>
        <v>14</v>
      </c>
      <c r="AH3045" s="25" t="str">
        <f t="shared" ca="1" si="7"/>
        <v>-</v>
      </c>
      <c r="AI3045" s="15">
        <f t="shared" ca="1" si="8"/>
        <v>16.854723089318199</v>
      </c>
      <c r="AJ3045" s="15">
        <f t="shared" ca="1" si="9"/>
        <v>17.625920880726284</v>
      </c>
      <c r="AK3045" s="17">
        <f t="shared" ca="1" si="10"/>
        <v>0.10811446144214439</v>
      </c>
      <c r="AL3045" s="17">
        <f t="shared" ca="1" si="11"/>
        <v>0.11994677774444418</v>
      </c>
      <c r="AM3045" s="26">
        <f t="shared" ca="1" si="12"/>
        <v>0</v>
      </c>
      <c r="AN3045" s="26">
        <f t="shared" ca="1" si="13"/>
        <v>0</v>
      </c>
      <c r="AO3045" s="25">
        <f t="shared" si="186"/>
        <v>0</v>
      </c>
      <c r="AP3045" s="26">
        <f t="shared" si="187"/>
        <v>0</v>
      </c>
      <c r="AQ3045" s="25">
        <f t="shared" si="188"/>
        <v>1</v>
      </c>
      <c r="AR3045" s="26">
        <f t="shared" si="189"/>
        <v>0</v>
      </c>
      <c r="AY3045">
        <v>79.850000000000009</v>
      </c>
      <c r="AZ3045">
        <v>90.5</v>
      </c>
      <c r="BA3045">
        <f t="shared" si="107"/>
        <v>905</v>
      </c>
    </row>
    <row r="3046" spans="1:53" x14ac:dyDescent="0.2">
      <c r="A3046" s="96">
        <v>42489</v>
      </c>
      <c r="B3046" s="101">
        <v>16.875</v>
      </c>
      <c r="C3046" s="102">
        <v>18.975000000000001</v>
      </c>
      <c r="D3046" s="31">
        <f t="shared" si="14"/>
        <v>209.61032244387567</v>
      </c>
      <c r="E3046" s="31">
        <f t="shared" si="15"/>
        <v>101.05847704676286</v>
      </c>
      <c r="F3046" s="31">
        <f t="shared" si="0"/>
        <v>310.66879949063855</v>
      </c>
      <c r="G3046" s="31">
        <f t="shared" si="1"/>
        <v>17.558115916841842</v>
      </c>
      <c r="H3046" s="55">
        <f t="shared" si="2"/>
        <v>0.11067193675889331</v>
      </c>
      <c r="I3046" s="31">
        <v>15.7</v>
      </c>
      <c r="J3046" s="67">
        <f t="shared" si="16"/>
        <v>1.0252563220047552</v>
      </c>
      <c r="K3046" s="72">
        <f t="shared" ca="1" si="171"/>
        <v>66.258634035264976</v>
      </c>
      <c r="L3046" s="31">
        <v>67.319999999999993</v>
      </c>
      <c r="M3046" s="21">
        <f t="shared" ca="1" si="181"/>
        <v>-1.5765982839201095E-2</v>
      </c>
      <c r="N3046" s="72"/>
      <c r="O3046" s="56"/>
      <c r="P3046" s="21"/>
      <c r="Q3046" s="69">
        <f t="shared" si="17"/>
        <v>0.97474367799524475</v>
      </c>
      <c r="R3046" s="5">
        <f t="shared" ca="1" si="109"/>
        <v>27.012080718311427</v>
      </c>
      <c r="S3046" s="31">
        <v>26.18</v>
      </c>
      <c r="T3046" s="89">
        <f t="shared" ca="1" si="182"/>
        <v>3.1783067926334133E-2</v>
      </c>
      <c r="U3046" s="5">
        <f t="shared" ca="1" si="122"/>
        <v>51.488162069192818</v>
      </c>
      <c r="V3046" s="90">
        <v>51.130001</v>
      </c>
      <c r="W3046" s="36">
        <f t="shared" ca="1" si="194"/>
        <v>7.0049102716195459E-3</v>
      </c>
      <c r="X3046" s="67">
        <f t="shared" si="18"/>
        <v>1.0505126440095105</v>
      </c>
      <c r="Y3046" s="72">
        <f t="shared" ca="1" si="124"/>
        <v>426.41676731039433</v>
      </c>
      <c r="Z3046" s="90">
        <v>425.49999000000003</v>
      </c>
      <c r="AA3046" s="89">
        <f t="shared" ca="1" si="195"/>
        <v>2.1545883241837656E-3</v>
      </c>
      <c r="AB3046" s="72"/>
      <c r="AC3046" s="90"/>
      <c r="AD3046" s="36"/>
      <c r="AE3046" s="1">
        <f t="shared" si="201"/>
        <v>13</v>
      </c>
      <c r="AH3046" s="25" t="str">
        <f t="shared" ca="1" si="7"/>
        <v>-</v>
      </c>
      <c r="AI3046" s="15">
        <f t="shared" ca="1" si="8"/>
        <v>16.900326416824132</v>
      </c>
      <c r="AJ3046" s="15">
        <f t="shared" ca="1" si="9"/>
        <v>17.571977272027546</v>
      </c>
      <c r="AK3046" s="17">
        <f t="shared" ca="1" si="10"/>
        <v>0.11122374454201404</v>
      </c>
      <c r="AL3046" s="17">
        <f t="shared" ca="1" si="11"/>
        <v>0.12156576054684189</v>
      </c>
      <c r="AM3046" s="26">
        <f t="shared" ca="1" si="12"/>
        <v>0</v>
      </c>
      <c r="AN3046" s="26">
        <f t="shared" ca="1" si="13"/>
        <v>0</v>
      </c>
      <c r="AO3046" s="25">
        <f t="shared" si="186"/>
        <v>0</v>
      </c>
      <c r="AP3046" s="26">
        <f t="shared" si="187"/>
        <v>0</v>
      </c>
      <c r="AQ3046" s="25">
        <f t="shared" si="188"/>
        <v>1</v>
      </c>
      <c r="AR3046" s="26">
        <f t="shared" si="189"/>
        <v>0</v>
      </c>
      <c r="AY3046">
        <v>85.1</v>
      </c>
      <c r="AZ3046">
        <v>95.75</v>
      </c>
      <c r="BA3046">
        <f t="shared" si="107"/>
        <v>957.5</v>
      </c>
    </row>
    <row r="3047" spans="1:53" x14ac:dyDescent="0.2">
      <c r="A3047" s="96">
        <v>42492</v>
      </c>
      <c r="B3047" s="99">
        <v>15.775</v>
      </c>
      <c r="C3047" s="100">
        <v>18.175000000000001</v>
      </c>
      <c r="D3047" s="31">
        <f t="shared" si="14"/>
        <v>193.48645148665446</v>
      </c>
      <c r="E3047" s="31">
        <f t="shared" si="15"/>
        <v>115.39788797709792</v>
      </c>
      <c r="F3047" s="16">
        <f t="shared" si="0"/>
        <v>308.88433946375238</v>
      </c>
      <c r="G3047" s="16">
        <f t="shared" si="1"/>
        <v>16.671629889446162</v>
      </c>
      <c r="H3047" s="17">
        <f t="shared" si="2"/>
        <v>0.13204951856946356</v>
      </c>
      <c r="I3047" s="1">
        <v>14.68</v>
      </c>
      <c r="J3047" s="91">
        <f t="shared" si="16"/>
        <v>0.94405739674552513</v>
      </c>
      <c r="K3047" s="72">
        <f t="shared" ca="1" si="171"/>
        <v>62.549403441440084</v>
      </c>
      <c r="L3047" s="31">
        <v>63.200001</v>
      </c>
      <c r="M3047" s="21">
        <f t="shared" ca="1" si="181"/>
        <v>-1.0294265004203338E-2</v>
      </c>
      <c r="N3047" s="72"/>
      <c r="O3047" s="56"/>
      <c r="P3047" s="21"/>
      <c r="Q3047" s="92">
        <f t="shared" si="17"/>
        <v>1.0559426032544748</v>
      </c>
      <c r="R3047" s="5">
        <f t="shared" ca="1" si="109"/>
        <v>28.52201859373114</v>
      </c>
      <c r="S3047" s="31">
        <v>27.879999000000002</v>
      </c>
      <c r="T3047" s="89">
        <f t="shared" ca="1" si="182"/>
        <v>2.3027963298389586E-2</v>
      </c>
      <c r="U3047" s="5">
        <f t="shared" ca="1" si="122"/>
        <v>54.366682561472217</v>
      </c>
      <c r="V3047" s="90">
        <v>54.299999</v>
      </c>
      <c r="W3047" s="36">
        <f t="shared" ca="1" si="194"/>
        <v>1.2280582449406203E-3</v>
      </c>
      <c r="X3047" s="91">
        <f t="shared" si="18"/>
        <v>0.88811479349105027</v>
      </c>
      <c r="Y3047" s="72">
        <f t="shared" ca="1" si="124"/>
        <v>378.6821153453937</v>
      </c>
      <c r="Z3047" s="90">
        <v>376.24999200000002</v>
      </c>
      <c r="AA3047" s="89">
        <f t="shared" ca="1" si="195"/>
        <v>6.4641153411471083E-3</v>
      </c>
      <c r="AB3047" s="72"/>
      <c r="AC3047" s="90"/>
      <c r="AD3047" s="36"/>
      <c r="AE3047">
        <f t="shared" si="201"/>
        <v>12</v>
      </c>
      <c r="AH3047" s="25" t="str">
        <f t="shared" ca="1" si="7"/>
        <v>-</v>
      </c>
      <c r="AI3047" s="15">
        <f t="shared" ca="1" si="8"/>
        <v>16.923186719660741</v>
      </c>
      <c r="AJ3047" s="15">
        <f t="shared" ca="1" si="9"/>
        <v>17.515723726019189</v>
      </c>
      <c r="AK3047" s="17">
        <f t="shared" ca="1" si="10"/>
        <v>0.11612612616212115</v>
      </c>
      <c r="AL3047" s="17">
        <f t="shared" ca="1" si="11"/>
        <v>0.12357729000534159</v>
      </c>
      <c r="AM3047" s="26">
        <f t="shared" ca="1" si="12"/>
        <v>0</v>
      </c>
      <c r="AN3047" s="26">
        <f t="shared" ca="1" si="13"/>
        <v>0</v>
      </c>
      <c r="AO3047" s="25">
        <f t="shared" si="186"/>
        <v>0</v>
      </c>
      <c r="AP3047" s="26">
        <f t="shared" si="187"/>
        <v>0</v>
      </c>
      <c r="AQ3047" s="25">
        <f t="shared" si="188"/>
        <v>1</v>
      </c>
      <c r="AR3047" s="26">
        <f t="shared" si="189"/>
        <v>0</v>
      </c>
      <c r="AY3047">
        <v>75.25</v>
      </c>
      <c r="AZ3047">
        <v>85</v>
      </c>
      <c r="BA3047">
        <f t="shared" si="107"/>
        <v>850</v>
      </c>
    </row>
    <row r="3048" spans="1:53" x14ac:dyDescent="0.2">
      <c r="A3048" s="96">
        <v>42493</v>
      </c>
      <c r="B3048" s="99">
        <v>16.625</v>
      </c>
      <c r="C3048" s="100">
        <v>18.925000000000001</v>
      </c>
      <c r="D3048" s="31">
        <f t="shared" si="14"/>
        <v>177.36258052943325</v>
      </c>
      <c r="E3048" s="31">
        <f t="shared" si="15"/>
        <v>129.3926095369419</v>
      </c>
      <c r="F3048" s="16">
        <f t="shared" si="0"/>
        <v>306.75519006637512</v>
      </c>
      <c r="G3048" s="16">
        <f t="shared" si="1"/>
        <v>17.595164520673869</v>
      </c>
      <c r="H3048" s="17">
        <f t="shared" si="2"/>
        <v>0.12153236459709382</v>
      </c>
      <c r="I3048" s="31">
        <v>15.6</v>
      </c>
      <c r="J3048" s="91">
        <f t="shared" si="16"/>
        <v>1.0481207067375446</v>
      </c>
      <c r="K3048" s="72">
        <f t="shared" ca="1" si="171"/>
        <v>65.556652218742229</v>
      </c>
      <c r="L3048" s="31">
        <v>66.080001999999993</v>
      </c>
      <c r="M3048" s="21">
        <f t="shared" ca="1" si="181"/>
        <v>-7.9199419706095647E-3</v>
      </c>
      <c r="N3048" s="72"/>
      <c r="O3048" s="56"/>
      <c r="P3048" s="21"/>
      <c r="Q3048" s="92">
        <f t="shared" si="17"/>
        <v>0.95187929326245535</v>
      </c>
      <c r="R3048" s="5">
        <f t="shared" ca="1" si="109"/>
        <v>27.148387888169317</v>
      </c>
      <c r="S3048" s="31">
        <v>26.540001</v>
      </c>
      <c r="T3048" s="89">
        <f t="shared" ca="1" si="182"/>
        <v>2.2923393566161399E-2</v>
      </c>
      <c r="U3048" s="5">
        <f t="shared" ca="1" si="122"/>
        <v>51.748747672182738</v>
      </c>
      <c r="V3048" s="90">
        <v>51.810001</v>
      </c>
      <c r="W3048" s="36">
        <f t="shared" ca="1" si="194"/>
        <v>-1.1822684160392508E-3</v>
      </c>
      <c r="X3048" s="91">
        <f t="shared" si="18"/>
        <v>1.0962414134750893</v>
      </c>
      <c r="Y3048" s="72">
        <f t="shared" ca="1" si="124"/>
        <v>415.09969657561732</v>
      </c>
      <c r="Z3048" s="90">
        <v>408.99999100000002</v>
      </c>
      <c r="AA3048" s="89">
        <f t="shared" ca="1" si="195"/>
        <v>1.4913705892030917E-2</v>
      </c>
      <c r="AB3048" s="72"/>
      <c r="AC3048" s="90"/>
      <c r="AD3048" s="36"/>
      <c r="AE3048">
        <f t="shared" si="201"/>
        <v>11</v>
      </c>
      <c r="AH3048" s="25" t="str">
        <f t="shared" ca="1" si="7"/>
        <v>-</v>
      </c>
      <c r="AI3048" s="15">
        <f t="shared" ca="1" si="8"/>
        <v>16.96394465427494</v>
      </c>
      <c r="AJ3048" s="15">
        <f t="shared" ca="1" si="9"/>
        <v>17.467363707173423</v>
      </c>
      <c r="AK3048" s="17">
        <f t="shared" ca="1" si="10"/>
        <v>0.11849981462202193</v>
      </c>
      <c r="AL3048" s="17">
        <f t="shared" ca="1" si="11"/>
        <v>0.12476701811460476</v>
      </c>
      <c r="AM3048" s="26">
        <f t="shared" ca="1" si="12"/>
        <v>0</v>
      </c>
      <c r="AN3048" s="26">
        <f t="shared" ca="1" si="13"/>
        <v>0</v>
      </c>
      <c r="AO3048" s="25">
        <f t="shared" si="186"/>
        <v>0</v>
      </c>
      <c r="AP3048" s="26">
        <f t="shared" si="187"/>
        <v>0</v>
      </c>
      <c r="AQ3048" s="25">
        <f t="shared" si="188"/>
        <v>1</v>
      </c>
      <c r="AR3048" s="26">
        <f t="shared" si="189"/>
        <v>0</v>
      </c>
      <c r="AY3048">
        <v>81.800004999999999</v>
      </c>
      <c r="AZ3048">
        <v>91.75</v>
      </c>
      <c r="BA3048">
        <f t="shared" si="107"/>
        <v>917.5</v>
      </c>
    </row>
    <row r="3049" spans="1:53" x14ac:dyDescent="0.2">
      <c r="A3049" s="96">
        <v>42494</v>
      </c>
      <c r="B3049" s="99">
        <v>16.875</v>
      </c>
      <c r="C3049" s="100">
        <v>19.074999999999999</v>
      </c>
      <c r="D3049" s="31">
        <f t="shared" si="14"/>
        <v>161.23870957221203</v>
      </c>
      <c r="E3049" s="31">
        <f t="shared" si="15"/>
        <v>143.55690833027361</v>
      </c>
      <c r="F3049" s="16">
        <f t="shared" si="0"/>
        <v>304.79561790248567</v>
      </c>
      <c r="G3049" s="16">
        <f t="shared" si="1"/>
        <v>17.911186807736993</v>
      </c>
      <c r="H3049" s="17">
        <f t="shared" si="2"/>
        <v>0.11533420707732633</v>
      </c>
      <c r="I3049" s="31">
        <v>16.049999</v>
      </c>
      <c r="J3049" s="91">
        <f t="shared" si="16"/>
        <v>1.0114579467072111</v>
      </c>
      <c r="K3049" s="72">
        <f t="shared" ca="1" si="171"/>
        <v>66.305093610156177</v>
      </c>
      <c r="L3049" s="31">
        <v>66.919998000000007</v>
      </c>
      <c r="M3049" s="21">
        <f t="shared" ca="1" si="181"/>
        <v>-9.1886492561435718E-3</v>
      </c>
      <c r="N3049" s="72"/>
      <c r="O3049" s="56"/>
      <c r="P3049" s="21"/>
      <c r="Q3049" s="92">
        <f t="shared" si="17"/>
        <v>0.98854205329278899</v>
      </c>
      <c r="R3049" s="5">
        <f t="shared" ca="1" si="109"/>
        <v>26.836205098976102</v>
      </c>
      <c r="S3049" s="31">
        <v>26.200001</v>
      </c>
      <c r="T3049" s="89">
        <f t="shared" ca="1" si="182"/>
        <v>2.4282598270744391E-2</v>
      </c>
      <c r="U3049" s="5">
        <f t="shared" ca="1" si="122"/>
        <v>51.15406193775511</v>
      </c>
      <c r="V3049" s="90">
        <v>51.150002000000001</v>
      </c>
      <c r="W3049" s="36">
        <f t="shared" ca="1" si="194"/>
        <v>7.9373169039346919E-5</v>
      </c>
      <c r="X3049" s="91">
        <f t="shared" si="18"/>
        <v>1.022915893414422</v>
      </c>
      <c r="Y3049" s="72">
        <f t="shared" ca="1" si="124"/>
        <v>424.58413192888924</v>
      </c>
      <c r="Z3049" s="90">
        <v>419.74999100000002</v>
      </c>
      <c r="AA3049" s="89">
        <f t="shared" ca="1" si="195"/>
        <v>1.1516714788659071E-2</v>
      </c>
      <c r="AB3049" s="72"/>
      <c r="AC3049" s="90"/>
      <c r="AD3049" s="36"/>
      <c r="AE3049">
        <f t="shared" si="201"/>
        <v>10</v>
      </c>
      <c r="AH3049" s="25" t="str">
        <f t="shared" ca="1" si="7"/>
        <v>-</v>
      </c>
      <c r="AI3049" s="15">
        <f t="shared" ca="1" si="8"/>
        <v>16.977161792391318</v>
      </c>
      <c r="AJ3049" s="15">
        <f t="shared" ca="1" si="9"/>
        <v>17.431557984346945</v>
      </c>
      <c r="AK3049" s="17">
        <f t="shared" ca="1" si="10"/>
        <v>0.11830470674008768</v>
      </c>
      <c r="AL3049" s="17">
        <f t="shared" ca="1" si="11"/>
        <v>0.12393847035242331</v>
      </c>
      <c r="AM3049" s="26">
        <f t="shared" ca="1" si="12"/>
        <v>0</v>
      </c>
      <c r="AN3049" s="26">
        <f t="shared" ca="1" si="13"/>
        <v>0</v>
      </c>
      <c r="AO3049" s="25">
        <f t="shared" si="186"/>
        <v>0</v>
      </c>
      <c r="AP3049" s="26">
        <f t="shared" si="187"/>
        <v>0</v>
      </c>
      <c r="AQ3049" s="25">
        <f t="shared" si="188"/>
        <v>1</v>
      </c>
      <c r="AR3049" s="26">
        <f t="shared" si="189"/>
        <v>0</v>
      </c>
      <c r="AY3049">
        <v>83.950005000000004</v>
      </c>
      <c r="AZ3049">
        <v>94.25</v>
      </c>
      <c r="BA3049">
        <f t="shared" si="107"/>
        <v>942.5</v>
      </c>
    </row>
    <row r="3050" spans="1:53" x14ac:dyDescent="0.2">
      <c r="A3050" s="96">
        <v>42495</v>
      </c>
      <c r="B3050" s="99">
        <v>16.725000000000001</v>
      </c>
      <c r="C3050" s="100">
        <v>19.074999999999999</v>
      </c>
      <c r="D3050" s="31">
        <f t="shared" si="14"/>
        <v>145.11483861499082</v>
      </c>
      <c r="E3050" s="31">
        <f t="shared" si="15"/>
        <v>157.82114541562657</v>
      </c>
      <c r="F3050" s="16">
        <f t="shared" si="0"/>
        <v>302.93598403061742</v>
      </c>
      <c r="G3050" s="16">
        <f t="shared" si="1"/>
        <v>17.949284044411304</v>
      </c>
      <c r="H3050" s="17">
        <f t="shared" si="2"/>
        <v>0.12319790301441669</v>
      </c>
      <c r="I3050" s="1">
        <v>15.91</v>
      </c>
      <c r="J3050" s="91">
        <f t="shared" si="16"/>
        <v>0.99601278182781383</v>
      </c>
      <c r="K3050" s="72">
        <f t="shared" ca="1" si="171"/>
        <v>66.038028388151545</v>
      </c>
      <c r="L3050" s="31">
        <v>66.839995999999999</v>
      </c>
      <c r="M3050" s="21">
        <f t="shared" ca="1" si="181"/>
        <v>-1.1998319267530387E-2</v>
      </c>
      <c r="N3050" s="72"/>
      <c r="O3050" s="56"/>
      <c r="P3050" s="21"/>
      <c r="Q3050" s="92">
        <f t="shared" si="17"/>
        <v>1.0039872181721861</v>
      </c>
      <c r="R3050" s="5">
        <f t="shared" ca="1" si="109"/>
        <v>26.942084485055645</v>
      </c>
      <c r="S3050" s="31">
        <v>26.25</v>
      </c>
      <c r="T3050" s="89">
        <f t="shared" ca="1" si="182"/>
        <v>2.6365123240215043E-2</v>
      </c>
      <c r="U3050" s="5">
        <f t="shared" ca="1" si="122"/>
        <v>51.35626607887621</v>
      </c>
      <c r="V3050" s="90">
        <v>51.240001999999997</v>
      </c>
      <c r="W3050" s="36">
        <f t="shared" ca="1" si="194"/>
        <v>2.2690100378257843E-3</v>
      </c>
      <c r="X3050" s="91">
        <f t="shared" si="18"/>
        <v>0.99202556365562766</v>
      </c>
      <c r="Y3050" s="72">
        <f t="shared" ca="1" si="124"/>
        <v>421.1705924166838</v>
      </c>
      <c r="Z3050" s="90">
        <v>418.99999100000002</v>
      </c>
      <c r="AA3050" s="89">
        <f t="shared" ca="1" si="195"/>
        <v>5.1804330866531698E-3</v>
      </c>
      <c r="AB3050" s="72"/>
      <c r="AC3050" s="90"/>
      <c r="AD3050" s="36"/>
      <c r="AE3050">
        <f t="shared" si="201"/>
        <v>9</v>
      </c>
      <c r="AH3050" s="25" t="str">
        <f t="shared" ca="1" si="7"/>
        <v>-</v>
      </c>
      <c r="AI3050" s="15">
        <f t="shared" ca="1" si="8"/>
        <v>17.039647190800032</v>
      </c>
      <c r="AJ3050" s="15">
        <f t="shared" ca="1" si="9"/>
        <v>17.372930641169834</v>
      </c>
      <c r="AK3050" s="17">
        <f t="shared" ca="1" si="10"/>
        <v>0.1185067213086843</v>
      </c>
      <c r="AL3050" s="17">
        <f t="shared" ca="1" si="11"/>
        <v>0.12216051382587442</v>
      </c>
      <c r="AM3050" s="26">
        <f t="shared" ca="1" si="12"/>
        <v>0</v>
      </c>
      <c r="AN3050" s="26">
        <f t="shared" ca="1" si="13"/>
        <v>0</v>
      </c>
      <c r="AO3050" s="25">
        <f t="shared" si="186"/>
        <v>0</v>
      </c>
      <c r="AP3050" s="26">
        <f t="shared" si="187"/>
        <v>0</v>
      </c>
      <c r="AQ3050" s="25">
        <f t="shared" si="188"/>
        <v>1</v>
      </c>
      <c r="AR3050" s="26">
        <f t="shared" si="189"/>
        <v>0</v>
      </c>
      <c r="AY3050">
        <v>83.800000000000011</v>
      </c>
      <c r="AZ3050">
        <v>93.75</v>
      </c>
      <c r="BA3050">
        <f t="shared" si="107"/>
        <v>937.5</v>
      </c>
    </row>
    <row r="3051" spans="1:53" x14ac:dyDescent="0.2">
      <c r="A3051" s="96">
        <v>42496</v>
      </c>
      <c r="B3051" s="101">
        <v>15.725</v>
      </c>
      <c r="C3051" s="102">
        <v>18.324999999999999</v>
      </c>
      <c r="D3051" s="31">
        <f t="shared" si="14"/>
        <v>128.9909676577696</v>
      </c>
      <c r="E3051" s="31">
        <f t="shared" si="15"/>
        <v>171.95858928244306</v>
      </c>
      <c r="F3051" s="31">
        <f t="shared" si="0"/>
        <v>300.94955694021269</v>
      </c>
      <c r="G3051" s="31">
        <f t="shared" si="1"/>
        <v>17.210605550245656</v>
      </c>
      <c r="H3051" s="55">
        <f t="shared" si="2"/>
        <v>0.14188267394270127</v>
      </c>
      <c r="I3051" s="1">
        <v>14.72</v>
      </c>
      <c r="J3051" s="67">
        <f t="shared" si="16"/>
        <v>0.95255895769979049</v>
      </c>
      <c r="K3051" s="72">
        <f t="shared" ca="1" si="171"/>
        <v>62.902550974455934</v>
      </c>
      <c r="L3051" s="31">
        <v>63.880001</v>
      </c>
      <c r="M3051" s="21">
        <f t="shared" ca="1" si="181"/>
        <v>-1.5301346434607377E-2</v>
      </c>
      <c r="N3051" s="72"/>
      <c r="O3051" s="56"/>
      <c r="P3051" s="21"/>
      <c r="Q3051" s="69">
        <f t="shared" si="17"/>
        <v>1.0474410423002094</v>
      </c>
      <c r="R3051" s="5">
        <f t="shared" ca="1" si="109"/>
        <v>28.219069436473575</v>
      </c>
      <c r="S3051" s="31">
        <v>27.43</v>
      </c>
      <c r="T3051" s="89">
        <f t="shared" ca="1" si="182"/>
        <v>2.8766658274647288E-2</v>
      </c>
      <c r="U3051" s="5">
        <f t="shared" ca="1" si="122"/>
        <v>53.790819255250234</v>
      </c>
      <c r="V3051" s="90">
        <v>53.560001</v>
      </c>
      <c r="W3051" s="36">
        <f t="shared" ca="1" si="194"/>
        <v>4.3095267165927514E-3</v>
      </c>
      <c r="X3051" s="67">
        <f t="shared" si="18"/>
        <v>0.90511791539958109</v>
      </c>
      <c r="Y3051" s="72">
        <f t="shared" ca="1" si="124"/>
        <v>381.18396007512752</v>
      </c>
      <c r="Z3051" s="90">
        <v>381.74999100000002</v>
      </c>
      <c r="AA3051" s="89">
        <f t="shared" ca="1" si="195"/>
        <v>-1.4827267536792347E-3</v>
      </c>
      <c r="AB3051" s="72"/>
      <c r="AC3051" s="90"/>
      <c r="AD3051" s="36"/>
      <c r="AE3051" s="1">
        <f t="shared" si="201"/>
        <v>8</v>
      </c>
      <c r="AH3051" s="25" t="str">
        <f t="shared" ca="1" si="7"/>
        <v>-</v>
      </c>
      <c r="AI3051" s="15">
        <f t="shared" ca="1" si="8"/>
        <v>16.990542243991616</v>
      </c>
      <c r="AJ3051" s="15">
        <f t="shared" ca="1" si="9"/>
        <v>17.308409493170817</v>
      </c>
      <c r="AK3051" s="17">
        <f t="shared" ca="1" si="10"/>
        <v>0.12411143399331583</v>
      </c>
      <c r="AL3051" s="17">
        <f t="shared" ca="1" si="11"/>
        <v>0.12162152392847995</v>
      </c>
      <c r="AM3051" s="26">
        <f t="shared" ca="1" si="12"/>
        <v>0</v>
      </c>
      <c r="AN3051" s="26">
        <f t="shared" ca="1" si="13"/>
        <v>1</v>
      </c>
      <c r="AO3051" s="25">
        <f t="shared" si="186"/>
        <v>0</v>
      </c>
      <c r="AP3051" s="26">
        <f t="shared" si="187"/>
        <v>0</v>
      </c>
      <c r="AQ3051" s="25">
        <f t="shared" si="188"/>
        <v>1</v>
      </c>
      <c r="AR3051" s="26">
        <f t="shared" si="189"/>
        <v>0</v>
      </c>
      <c r="AY3051">
        <v>76.349999999999994</v>
      </c>
      <c r="AZ3051">
        <v>86.25</v>
      </c>
      <c r="BA3051">
        <f t="shared" si="107"/>
        <v>862.5</v>
      </c>
    </row>
    <row r="3052" spans="1:53" x14ac:dyDescent="0.2">
      <c r="A3052" s="96">
        <v>42499</v>
      </c>
      <c r="B3052" s="99">
        <v>15.475</v>
      </c>
      <c r="C3052" s="100">
        <v>18.024999999999999</v>
      </c>
      <c r="D3052" s="31">
        <f t="shared" si="14"/>
        <v>112.8670967005484</v>
      </c>
      <c r="E3052" s="31">
        <f t="shared" si="15"/>
        <v>185.79476231394665</v>
      </c>
      <c r="F3052" s="16">
        <f t="shared" si="0"/>
        <v>298.66185901449506</v>
      </c>
      <c r="G3052" s="16">
        <f t="shared" si="1"/>
        <v>17.061331262598781</v>
      </c>
      <c r="H3052" s="17">
        <f t="shared" si="2"/>
        <v>0.1414701803051317</v>
      </c>
      <c r="I3052" s="1">
        <v>14.57</v>
      </c>
      <c r="J3052" s="91">
        <f t="shared" si="16"/>
        <v>0.98379094275748724</v>
      </c>
      <c r="K3052" s="72">
        <f t="shared" ca="1" si="171"/>
        <v>61.880437080734239</v>
      </c>
      <c r="L3052" s="31">
        <v>62.439999</v>
      </c>
      <c r="M3052" s="21">
        <f t="shared" ca="1" si="181"/>
        <v>-8.9615939818602618E-3</v>
      </c>
      <c r="N3052" s="72"/>
      <c r="O3052" s="56"/>
      <c r="P3052" s="21"/>
      <c r="Q3052" s="92">
        <f t="shared" si="17"/>
        <v>1.0162090572425129</v>
      </c>
      <c r="R3052" s="5">
        <f t="shared" ca="1" si="109"/>
        <v>28.675279324110743</v>
      </c>
      <c r="S3052" s="31">
        <v>28.059999000000001</v>
      </c>
      <c r="T3052" s="89">
        <f t="shared" ca="1" si="182"/>
        <v>2.1927310977835103E-2</v>
      </c>
      <c r="U3052" s="5">
        <f t="shared" ca="1" si="122"/>
        <v>54.660846321852098</v>
      </c>
      <c r="V3052" s="90">
        <v>54.759998000000003</v>
      </c>
      <c r="W3052" s="36">
        <f t="shared" ca="1" si="194"/>
        <v>-1.8106589073999769E-3</v>
      </c>
      <c r="X3052" s="91">
        <f t="shared" si="18"/>
        <v>0.96758188551497448</v>
      </c>
      <c r="Y3052" s="72">
        <f t="shared" ca="1" si="124"/>
        <v>368.80242117835002</v>
      </c>
      <c r="Z3052" s="90">
        <v>363.49999200000002</v>
      </c>
      <c r="AA3052" s="89">
        <f t="shared" ca="1" si="195"/>
        <v>1.4587150742908396E-2</v>
      </c>
      <c r="AB3052" s="72"/>
      <c r="AC3052" s="90"/>
      <c r="AD3052" s="36"/>
      <c r="AE3052">
        <f t="shared" si="201"/>
        <v>7</v>
      </c>
      <c r="AH3052" s="25" t="str">
        <f t="shared" ca="1" si="7"/>
        <v>-</v>
      </c>
      <c r="AI3052" s="15">
        <f t="shared" ca="1" si="8"/>
        <v>16.951949160192189</v>
      </c>
      <c r="AJ3052" s="15">
        <f t="shared" ca="1" si="9"/>
        <v>17.243451344780404</v>
      </c>
      <c r="AK3052" s="17">
        <f t="shared" ca="1" si="10"/>
        <v>0.12924447458435556</v>
      </c>
      <c r="AL3052" s="17">
        <f t="shared" ca="1" si="11"/>
        <v>0.12186165324293867</v>
      </c>
      <c r="AM3052" s="26">
        <f t="shared" ca="1" si="12"/>
        <v>0</v>
      </c>
      <c r="AN3052" s="26">
        <f t="shared" ca="1" si="13"/>
        <v>1</v>
      </c>
      <c r="AO3052" s="25">
        <f t="shared" si="186"/>
        <v>0</v>
      </c>
      <c r="AP3052" s="26">
        <f t="shared" si="187"/>
        <v>0</v>
      </c>
      <c r="AQ3052" s="25">
        <f t="shared" si="188"/>
        <v>1</v>
      </c>
      <c r="AR3052" s="26">
        <f t="shared" si="189"/>
        <v>0</v>
      </c>
      <c r="AY3052">
        <v>72.699999999999989</v>
      </c>
      <c r="AZ3052">
        <v>82</v>
      </c>
      <c r="BA3052">
        <f t="shared" si="107"/>
        <v>820</v>
      </c>
    </row>
    <row r="3053" spans="1:53" x14ac:dyDescent="0.2">
      <c r="A3053" s="96">
        <v>42500</v>
      </c>
      <c r="B3053" s="99">
        <v>14.525</v>
      </c>
      <c r="C3053" s="100">
        <v>17.125</v>
      </c>
      <c r="D3053" s="31">
        <f t="shared" si="14"/>
        <v>96.743225743327201</v>
      </c>
      <c r="E3053" s="31">
        <f t="shared" si="15"/>
        <v>199.63758633963309</v>
      </c>
      <c r="F3053" s="16">
        <f t="shared" si="0"/>
        <v>296.38081208296029</v>
      </c>
      <c r="G3053" s="16">
        <f t="shared" si="1"/>
        <v>16.276320272169833</v>
      </c>
      <c r="H3053" s="17">
        <f t="shared" si="2"/>
        <v>0.15182481751824817</v>
      </c>
      <c r="I3053" s="1">
        <v>13.63</v>
      </c>
      <c r="J3053" s="91">
        <f t="shared" si="16"/>
        <v>0.94670273391568216</v>
      </c>
      <c r="K3053" s="72">
        <f t="shared" ca="1" si="171"/>
        <v>58.579990674024117</v>
      </c>
      <c r="L3053" s="31">
        <v>59.360000999999997</v>
      </c>
      <c r="M3053" s="21">
        <f t="shared" ca="1" si="181"/>
        <v>-1.314033545881982E-2</v>
      </c>
      <c r="N3053" s="72"/>
      <c r="O3053" s="56"/>
      <c r="P3053" s="21"/>
      <c r="Q3053" s="92">
        <f t="shared" si="17"/>
        <v>1.0532972660843178</v>
      </c>
      <c r="R3053" s="5">
        <f t="shared" ca="1" si="109"/>
        <v>30.202335074316547</v>
      </c>
      <c r="S3053" s="31">
        <v>29.459999</v>
      </c>
      <c r="T3053" s="89">
        <f t="shared" ca="1" si="182"/>
        <v>2.5198102495405633E-2</v>
      </c>
      <c r="U3053" s="5">
        <f t="shared" ca="1" si="122"/>
        <v>57.572148917715438</v>
      </c>
      <c r="V3053" s="90">
        <v>57.459999000000003</v>
      </c>
      <c r="W3053" s="36">
        <f t="shared" ca="1" si="194"/>
        <v>1.9517911532757736E-3</v>
      </c>
      <c r="X3053" s="91">
        <f t="shared" si="18"/>
        <v>0.89340546783136432</v>
      </c>
      <c r="Y3053" s="72">
        <f t="shared" ca="1" si="124"/>
        <v>329.4684148554291</v>
      </c>
      <c r="Z3053" s="90">
        <v>328.24999300000002</v>
      </c>
      <c r="AA3053" s="89">
        <f t="shared" ca="1" si="195"/>
        <v>3.7118716874704853E-3</v>
      </c>
      <c r="AB3053" s="72"/>
      <c r="AC3053" s="90"/>
      <c r="AD3053" s="36"/>
      <c r="AE3053">
        <f t="shared" si="201"/>
        <v>6</v>
      </c>
      <c r="AH3053" s="25" t="str">
        <f t="shared" ca="1" si="7"/>
        <v>-</v>
      </c>
      <c r="AI3053" s="15">
        <f t="shared" ca="1" si="8"/>
        <v>16.849875109574068</v>
      </c>
      <c r="AJ3053" s="15">
        <f t="shared" ca="1" si="9"/>
        <v>17.180140438907092</v>
      </c>
      <c r="AK3053" s="17">
        <f t="shared" ca="1" si="10"/>
        <v>0.13254035774248632</v>
      </c>
      <c r="AL3053" s="17">
        <f t="shared" ca="1" si="11"/>
        <v>0.12210571204198943</v>
      </c>
      <c r="AM3053" s="26">
        <f t="shared" ca="1" si="12"/>
        <v>0</v>
      </c>
      <c r="AN3053" s="26">
        <f t="shared" ca="1" si="13"/>
        <v>1</v>
      </c>
      <c r="AO3053" s="25">
        <f t="shared" si="186"/>
        <v>0</v>
      </c>
      <c r="AP3053" s="26">
        <f t="shared" si="187"/>
        <v>0</v>
      </c>
      <c r="AQ3053" s="25">
        <f t="shared" si="188"/>
        <v>1</v>
      </c>
      <c r="AR3053" s="26">
        <f t="shared" si="189"/>
        <v>0</v>
      </c>
      <c r="AY3053">
        <v>65.650000000000006</v>
      </c>
      <c r="AZ3053">
        <v>74.25</v>
      </c>
      <c r="BA3053">
        <f t="shared" si="107"/>
        <v>742.5</v>
      </c>
    </row>
    <row r="3054" spans="1:53" x14ac:dyDescent="0.2">
      <c r="A3054" s="96">
        <v>42501</v>
      </c>
      <c r="B3054" s="99">
        <v>15.625</v>
      </c>
      <c r="C3054" s="100">
        <v>17.975000000000001</v>
      </c>
      <c r="D3054" s="31">
        <f t="shared" si="14"/>
        <v>80.619354786106001</v>
      </c>
      <c r="E3054" s="31">
        <f t="shared" si="15"/>
        <v>213.3134535310864</v>
      </c>
      <c r="F3054" s="16">
        <f t="shared" si="0"/>
        <v>293.93280831719238</v>
      </c>
      <c r="G3054" s="16">
        <f t="shared" si="1"/>
        <v>17.330446284366793</v>
      </c>
      <c r="H3054" s="17">
        <f t="shared" si="2"/>
        <v>0.13073713490959671</v>
      </c>
      <c r="I3054" s="1">
        <v>14.69</v>
      </c>
      <c r="J3054" s="91">
        <f t="shared" si="16"/>
        <v>1.0559698052063162</v>
      </c>
      <c r="K3054" s="72">
        <f t="shared" ca="1" si="171"/>
        <v>61.856179485734266</v>
      </c>
      <c r="L3054" s="31">
        <v>61.400002000000001</v>
      </c>
      <c r="M3054" s="21">
        <f t="shared" ca="1" si="181"/>
        <v>7.4296005028512135E-3</v>
      </c>
      <c r="N3054" s="72"/>
      <c r="O3054" s="56"/>
      <c r="P3054" s="21"/>
      <c r="Q3054" s="92">
        <f t="shared" si="17"/>
        <v>0.94403019479368377</v>
      </c>
      <c r="R3054" s="5">
        <f t="shared" ca="1" si="109"/>
        <v>28.510728494498807</v>
      </c>
      <c r="S3054" s="31">
        <v>28.4</v>
      </c>
      <c r="T3054" s="89">
        <f t="shared" ca="1" si="182"/>
        <v>3.8988906513664811E-3</v>
      </c>
      <c r="U3054" s="5">
        <f t="shared" ca="1" si="122"/>
        <v>54.347986266919982</v>
      </c>
      <c r="V3054" s="90">
        <v>55.360000999999997</v>
      </c>
      <c r="W3054" s="36">
        <f t="shared" ca="1" si="194"/>
        <v>-1.8280612622821577E-2</v>
      </c>
      <c r="X3054" s="91">
        <f t="shared" si="18"/>
        <v>1.1119396104126325</v>
      </c>
      <c r="Y3054" s="72">
        <f t="shared" ca="1" si="124"/>
        <v>366.32487028451771</v>
      </c>
      <c r="Z3054" s="90">
        <v>349.49999200000002</v>
      </c>
      <c r="AA3054" s="89">
        <f t="shared" ca="1" si="195"/>
        <v>4.8139853132007207E-2</v>
      </c>
      <c r="AB3054" s="72"/>
      <c r="AC3054" s="90"/>
      <c r="AD3054" s="36"/>
      <c r="AE3054">
        <f t="shared" si="201"/>
        <v>5</v>
      </c>
      <c r="AH3054" s="25" t="str">
        <f t="shared" ca="1" si="7"/>
        <v>-</v>
      </c>
      <c r="AI3054" s="15">
        <f t="shared" ca="1" si="8"/>
        <v>16.834797648056604</v>
      </c>
      <c r="AJ3054" s="15">
        <f t="shared" ca="1" si="9"/>
        <v>17.147219727425913</v>
      </c>
      <c r="AK3054" s="17">
        <f t="shared" ca="1" si="10"/>
        <v>0.13407448612790349</v>
      </c>
      <c r="AL3054" s="17">
        <f t="shared" ca="1" si="11"/>
        <v>0.11881684460712118</v>
      </c>
      <c r="AM3054" s="26">
        <f t="shared" ca="1" si="12"/>
        <v>0</v>
      </c>
      <c r="AN3054" s="26">
        <f t="shared" ca="1" si="13"/>
        <v>1</v>
      </c>
      <c r="AO3054" s="25">
        <f t="shared" si="186"/>
        <v>0</v>
      </c>
      <c r="AP3054" s="26">
        <f t="shared" si="187"/>
        <v>0</v>
      </c>
      <c r="AQ3054" s="25">
        <f t="shared" si="188"/>
        <v>1</v>
      </c>
      <c r="AR3054" s="26">
        <f t="shared" si="189"/>
        <v>0</v>
      </c>
      <c r="AY3054">
        <v>69.900000000000006</v>
      </c>
      <c r="AZ3054">
        <v>78.75</v>
      </c>
      <c r="BA3054">
        <f t="shared" si="107"/>
        <v>787.5</v>
      </c>
    </row>
    <row r="3055" spans="1:53" x14ac:dyDescent="0.2">
      <c r="A3055" s="96">
        <v>42502</v>
      </c>
      <c r="B3055" s="99">
        <v>15.225</v>
      </c>
      <c r="C3055" s="100">
        <v>17.475000000000001</v>
      </c>
      <c r="D3055" s="31">
        <f t="shared" si="14"/>
        <v>64.495483828884801</v>
      </c>
      <c r="E3055" s="31">
        <f t="shared" si="15"/>
        <v>227.32933579570843</v>
      </c>
      <c r="F3055" s="16">
        <f t="shared" si="0"/>
        <v>291.82481962459326</v>
      </c>
      <c r="G3055" s="16">
        <f t="shared" si="1"/>
        <v>16.977733047854983</v>
      </c>
      <c r="H3055" s="17">
        <f t="shared" si="2"/>
        <v>0.128755364806867</v>
      </c>
      <c r="I3055" s="1">
        <v>14.41</v>
      </c>
      <c r="J3055" s="91">
        <f t="shared" si="16"/>
        <v>0.97262206040373989</v>
      </c>
      <c r="K3055" s="72">
        <f t="shared" ca="1" si="171"/>
        <v>60.160232028013993</v>
      </c>
      <c r="L3055" s="31">
        <v>60.599997999999999</v>
      </c>
      <c r="M3055" s="21">
        <f t="shared" ca="1" si="181"/>
        <v>-7.2568644636919937E-3</v>
      </c>
      <c r="N3055" s="72"/>
      <c r="O3055" s="56"/>
      <c r="P3055" s="21"/>
      <c r="Q3055" s="92">
        <f t="shared" si="17"/>
        <v>1.0273779395962601</v>
      </c>
      <c r="R3055" s="5">
        <f t="shared" ca="1" si="109"/>
        <v>29.290073260303711</v>
      </c>
      <c r="S3055" s="31">
        <v>28.68</v>
      </c>
      <c r="T3055" s="89">
        <f t="shared" ca="1" si="182"/>
        <v>2.1271731530812792E-2</v>
      </c>
      <c r="U3055" s="5">
        <f t="shared" ca="1" si="122"/>
        <v>55.834010585123956</v>
      </c>
      <c r="V3055" s="90">
        <v>56</v>
      </c>
      <c r="W3055" s="36">
        <f t="shared" ca="1" si="194"/>
        <v>-2.9640966942150776E-3</v>
      </c>
      <c r="X3055" s="91">
        <f t="shared" si="18"/>
        <v>0.94524412080747966</v>
      </c>
      <c r="Y3055" s="72">
        <f t="shared" ca="1" si="124"/>
        <v>346.24364106444102</v>
      </c>
      <c r="Z3055" s="90">
        <v>340.74999200000002</v>
      </c>
      <c r="AA3055" s="89">
        <f t="shared" ca="1" si="195"/>
        <v>1.6122228007098532E-2</v>
      </c>
      <c r="AB3055" s="72"/>
      <c r="AC3055" s="90"/>
      <c r="AD3055" s="36"/>
      <c r="AE3055">
        <f t="shared" si="201"/>
        <v>4</v>
      </c>
      <c r="AH3055" s="25" t="str">
        <f t="shared" ca="1" si="7"/>
        <v>-</v>
      </c>
      <c r="AI3055" s="15">
        <f t="shared" ca="1" si="8"/>
        <v>16.83937883471183</v>
      </c>
      <c r="AJ3055" s="15">
        <f t="shared" ca="1" si="9"/>
        <v>17.098820933134554</v>
      </c>
      <c r="AK3055" s="17">
        <f t="shared" ca="1" si="10"/>
        <v>0.13631134574949358</v>
      </c>
      <c r="AL3055" s="17">
        <f t="shared" ca="1" si="11"/>
        <v>0.12163392938453782</v>
      </c>
      <c r="AM3055" s="26">
        <f t="shared" ca="1" si="12"/>
        <v>0</v>
      </c>
      <c r="AN3055" s="26">
        <f t="shared" ca="1" si="13"/>
        <v>1</v>
      </c>
      <c r="AO3055" s="25">
        <f t="shared" si="186"/>
        <v>0</v>
      </c>
      <c r="AP3055" s="26">
        <f t="shared" si="187"/>
        <v>0</v>
      </c>
      <c r="AQ3055" s="25">
        <f t="shared" si="188"/>
        <v>1</v>
      </c>
      <c r="AR3055" s="26">
        <f t="shared" si="189"/>
        <v>0</v>
      </c>
      <c r="AY3055">
        <v>68.150000000000006</v>
      </c>
      <c r="AZ3055">
        <v>76.5</v>
      </c>
      <c r="BA3055">
        <f t="shared" si="107"/>
        <v>765</v>
      </c>
    </row>
    <row r="3056" spans="1:53" x14ac:dyDescent="0.2">
      <c r="A3056" s="96">
        <v>42503</v>
      </c>
      <c r="B3056" s="101">
        <v>15.875</v>
      </c>
      <c r="C3056" s="102">
        <v>18.074999999999999</v>
      </c>
      <c r="D3056" s="31">
        <f t="shared" si="14"/>
        <v>48.371612871663601</v>
      </c>
      <c r="E3056" s="31">
        <f t="shared" si="15"/>
        <v>241.37717186573377</v>
      </c>
      <c r="F3056" s="31">
        <f t="shared" si="0"/>
        <v>289.74878473739739</v>
      </c>
      <c r="G3056" s="31">
        <f t="shared" si="1"/>
        <v>17.707724781178609</v>
      </c>
      <c r="H3056" s="55">
        <f t="shared" si="2"/>
        <v>0.12171507607192256</v>
      </c>
      <c r="I3056" s="1">
        <v>15.04</v>
      </c>
      <c r="J3056" s="67">
        <f t="shared" si="16"/>
        <v>1.0355771524371296</v>
      </c>
      <c r="K3056" s="72">
        <f t="shared" ca="1" si="171"/>
        <v>62.298021904460484</v>
      </c>
      <c r="L3056" s="31">
        <v>62.68</v>
      </c>
      <c r="M3056" s="21">
        <f t="shared" ca="1" si="181"/>
        <v>-6.0940985248806E-3</v>
      </c>
      <c r="N3056" s="72"/>
      <c r="O3056" s="56"/>
      <c r="P3056" s="21"/>
      <c r="Q3056" s="69">
        <f t="shared" si="17"/>
        <v>0.96442284756287044</v>
      </c>
      <c r="R3056" s="5">
        <f t="shared" ca="1" si="109"/>
        <v>28.246839083838605</v>
      </c>
      <c r="S3056" s="31">
        <v>27.66</v>
      </c>
      <c r="T3056" s="89">
        <f t="shared" ca="1" si="182"/>
        <v>2.1216163551648765E-2</v>
      </c>
      <c r="U3056" s="5">
        <f t="shared" ca="1" si="122"/>
        <v>53.845751983595804</v>
      </c>
      <c r="V3056" s="90">
        <v>53.93</v>
      </c>
      <c r="W3056" s="36">
        <f t="shared" ca="1" si="194"/>
        <v>-1.5621734916409398E-3</v>
      </c>
      <c r="X3056" s="67">
        <f t="shared" si="18"/>
        <v>1.0711543048742591</v>
      </c>
      <c r="Y3056" s="72">
        <f t="shared" ca="1" si="124"/>
        <v>370.85595786373517</v>
      </c>
      <c r="Z3056" s="90">
        <v>365.74999200000002</v>
      </c>
      <c r="AA3056" s="89">
        <f t="shared" ca="1" si="195"/>
        <v>1.3960262407155843E-2</v>
      </c>
      <c r="AB3056" s="72"/>
      <c r="AC3056" s="90"/>
      <c r="AD3056" s="36"/>
      <c r="AE3056" s="1">
        <f t="shared" si="201"/>
        <v>3</v>
      </c>
      <c r="AH3056" s="25" t="str">
        <f t="shared" ca="1" si="7"/>
        <v>-</v>
      </c>
      <c r="AI3056" s="15">
        <f t="shared" ca="1" si="8"/>
        <v>16.882318349325196</v>
      </c>
      <c r="AJ3056" s="15">
        <f t="shared" ca="1" si="9"/>
        <v>17.084984952187693</v>
      </c>
      <c r="AK3056" s="17">
        <f t="shared" ca="1" si="10"/>
        <v>0.13606420792574456</v>
      </c>
      <c r="AL3056" s="17">
        <f t="shared" ca="1" si="11"/>
        <v>0.12349010675405325</v>
      </c>
      <c r="AM3056" s="26">
        <f t="shared" ca="1" si="12"/>
        <v>0</v>
      </c>
      <c r="AN3056" s="26">
        <f t="shared" ca="1" si="13"/>
        <v>1</v>
      </c>
      <c r="AO3056" s="25">
        <f t="shared" si="186"/>
        <v>0</v>
      </c>
      <c r="AP3056" s="26">
        <f t="shared" si="187"/>
        <v>0</v>
      </c>
      <c r="AQ3056" s="25">
        <f t="shared" si="188"/>
        <v>1</v>
      </c>
      <c r="AR3056" s="26">
        <f t="shared" si="189"/>
        <v>0</v>
      </c>
      <c r="AY3056">
        <v>73.150000000000006</v>
      </c>
      <c r="AZ3056">
        <v>81.75</v>
      </c>
      <c r="BA3056">
        <f t="shared" si="107"/>
        <v>817.5</v>
      </c>
    </row>
    <row r="3057" spans="1:53" x14ac:dyDescent="0.2">
      <c r="A3057" s="96">
        <v>42506</v>
      </c>
      <c r="B3057" s="101">
        <v>15.125</v>
      </c>
      <c r="C3057" s="102">
        <v>17.425000000000001</v>
      </c>
      <c r="D3057" s="31">
        <f t="shared" si="14"/>
        <v>32.2477419144424</v>
      </c>
      <c r="E3057" s="31">
        <f t="shared" si="15"/>
        <v>255.53852464282292</v>
      </c>
      <c r="F3057" s="31">
        <f t="shared" si="0"/>
        <v>287.78626655726532</v>
      </c>
      <c r="G3057" s="31">
        <f t="shared" si="1"/>
        <v>17.167274684297841</v>
      </c>
      <c r="H3057" s="55">
        <f t="shared" si="2"/>
        <v>0.13199426111908186</v>
      </c>
      <c r="I3057" s="1">
        <v>14.68</v>
      </c>
      <c r="J3057" s="67">
        <f t="shared" si="16"/>
        <v>0.96291296601934728</v>
      </c>
      <c r="K3057" s="72">
        <f t="shared" ca="1" si="171"/>
        <v>59.985127476010646</v>
      </c>
      <c r="L3057" s="31">
        <v>59.919998</v>
      </c>
      <c r="M3057" s="21">
        <f t="shared" ca="1" si="181"/>
        <v>1.0869405571516653E-3</v>
      </c>
      <c r="N3057" s="72"/>
      <c r="O3057" s="56"/>
      <c r="P3057" s="21"/>
      <c r="Q3057" s="69">
        <f t="shared" si="17"/>
        <v>1.0370870339806526</v>
      </c>
      <c r="R3057" s="5">
        <f t="shared" ca="1" si="109"/>
        <v>29.293210197337977</v>
      </c>
      <c r="S3057" s="31">
        <v>28.93</v>
      </c>
      <c r="T3057" s="89">
        <f t="shared" ca="1" si="182"/>
        <v>1.2554794239128156E-2</v>
      </c>
      <c r="U3057" s="5">
        <f t="shared" ca="1" si="122"/>
        <v>55.840819417023788</v>
      </c>
      <c r="V3057" s="98">
        <v>56.45</v>
      </c>
      <c r="W3057" s="36">
        <f t="shared" ca="1" si="194"/>
        <v>-1.0791507227213731E-2</v>
      </c>
      <c r="X3057" s="67">
        <f t="shared" si="18"/>
        <v>0.92582593203869468</v>
      </c>
      <c r="Y3057" s="72">
        <f t="shared" ca="1" si="124"/>
        <v>343.32546603060683</v>
      </c>
      <c r="Z3057" s="90">
        <v>332.49999300000002</v>
      </c>
      <c r="AA3057" s="89">
        <f t="shared" ca="1" si="195"/>
        <v>3.2557814311312827E-2</v>
      </c>
      <c r="AB3057" s="72"/>
      <c r="AC3057" s="90"/>
      <c r="AD3057" s="36"/>
      <c r="AE3057" s="1">
        <f t="shared" si="201"/>
        <v>2</v>
      </c>
      <c r="AH3057" s="25" t="str">
        <f t="shared" ca="1" si="7"/>
        <v>-</v>
      </c>
      <c r="AI3057" s="15">
        <f t="shared" ca="1" si="8"/>
        <v>16.901955426910419</v>
      </c>
      <c r="AJ3057" s="15">
        <f t="shared" ca="1" si="9"/>
        <v>17.069143401816664</v>
      </c>
      <c r="AK3057" s="17">
        <f t="shared" ca="1" si="10"/>
        <v>0.134416139121808</v>
      </c>
      <c r="AL3057" s="17">
        <f t="shared" ca="1" si="11"/>
        <v>0.12532504627094454</v>
      </c>
      <c r="AM3057" s="26">
        <f t="shared" ca="1" si="12"/>
        <v>0</v>
      </c>
      <c r="AN3057" s="26">
        <f t="shared" ca="1" si="13"/>
        <v>1</v>
      </c>
      <c r="AO3057" s="25">
        <f t="shared" si="186"/>
        <v>0</v>
      </c>
      <c r="AP3057" s="26">
        <f t="shared" si="187"/>
        <v>0</v>
      </c>
      <c r="AQ3057" s="25">
        <f t="shared" si="188"/>
        <v>1</v>
      </c>
      <c r="AR3057" s="26">
        <f t="shared" si="189"/>
        <v>0</v>
      </c>
      <c r="AY3057">
        <v>66.5</v>
      </c>
      <c r="AZ3057">
        <v>74.75</v>
      </c>
      <c r="BA3057">
        <f t="shared" si="107"/>
        <v>747.5</v>
      </c>
    </row>
    <row r="3058" spans="1:53" x14ac:dyDescent="0.2">
      <c r="A3058" s="96">
        <v>42507</v>
      </c>
      <c r="B3058" s="99">
        <v>15.425000000000001</v>
      </c>
      <c r="C3058" s="100">
        <v>18</v>
      </c>
      <c r="D3058" s="31">
        <f t="shared" si="14"/>
        <v>16.1238709572212</v>
      </c>
      <c r="E3058" s="31">
        <f t="shared" si="15"/>
        <v>269.53413716666631</v>
      </c>
      <c r="F3058" s="16">
        <f t="shared" si="0"/>
        <v>285.6580081238875</v>
      </c>
      <c r="G3058" s="16">
        <f t="shared" si="1"/>
        <v>17.854654984162607</v>
      </c>
      <c r="H3058" s="17">
        <f t="shared" si="2"/>
        <v>0.14305555555555549</v>
      </c>
      <c r="I3058" s="1">
        <v>15.57</v>
      </c>
      <c r="J3058" s="91">
        <f t="shared" si="16"/>
        <v>1.0323487703019709</v>
      </c>
      <c r="K3058" s="72">
        <f t="shared" ca="1" si="171"/>
        <v>61.923048004757085</v>
      </c>
      <c r="L3058" s="31">
        <v>62.560001</v>
      </c>
      <c r="M3058" s="21">
        <f t="shared" ca="1" si="181"/>
        <v>-1.0181473546378536E-2</v>
      </c>
      <c r="N3058" s="72"/>
      <c r="O3058" s="56"/>
      <c r="P3058" s="21"/>
      <c r="Q3058" s="92">
        <f t="shared" si="17"/>
        <v>0.96765122969802908</v>
      </c>
      <c r="R3058" s="5">
        <f t="shared" ca="1" si="109"/>
        <v>28.34443002838858</v>
      </c>
      <c r="S3058" s="31">
        <v>27.67</v>
      </c>
      <c r="T3058" s="89">
        <f t="shared" ca="1" si="182"/>
        <v>2.437405234508774E-2</v>
      </c>
      <c r="U3058" s="5">
        <f t="shared" ca="1" si="122"/>
        <v>54.032587683843602</v>
      </c>
      <c r="V3058" s="98">
        <v>53.98</v>
      </c>
      <c r="W3058" s="36">
        <f t="shared" ca="1" si="194"/>
        <v>9.7420681444247497E-4</v>
      </c>
      <c r="X3058" s="91">
        <f t="shared" si="18"/>
        <v>1.0646975406039418</v>
      </c>
      <c r="Y3058" s="72">
        <f t="shared" ca="1" si="124"/>
        <v>365.51372212410649</v>
      </c>
      <c r="Z3058" s="90">
        <v>362.24999200000002</v>
      </c>
      <c r="AA3058" s="89">
        <f t="shared" ca="1" si="195"/>
        <v>9.0096071668276899E-3</v>
      </c>
      <c r="AB3058" s="72"/>
      <c r="AC3058" s="90"/>
      <c r="AD3058" s="36"/>
      <c r="AE3058">
        <f t="shared" si="201"/>
        <v>1</v>
      </c>
      <c r="AH3058" s="25" t="str">
        <f t="shared" ca="1" si="7"/>
        <v>-</v>
      </c>
      <c r="AI3058" s="15">
        <f t="shared" ca="1" si="8"/>
        <v>16.990001549848202</v>
      </c>
      <c r="AJ3058" s="15">
        <f t="shared" ca="1" si="9"/>
        <v>17.07007883030489</v>
      </c>
      <c r="AK3058" s="17">
        <f t="shared" ca="1" si="10"/>
        <v>0.13468036833021196</v>
      </c>
      <c r="AL3058" s="17">
        <f t="shared" ca="1" si="11"/>
        <v>0.1275603788783112</v>
      </c>
      <c r="AM3058" s="26">
        <f t="shared" ca="1" si="12"/>
        <v>0</v>
      </c>
      <c r="AN3058" s="26">
        <f t="shared" ca="1" si="13"/>
        <v>1</v>
      </c>
      <c r="AO3058" s="25">
        <f t="shared" si="186"/>
        <v>0</v>
      </c>
      <c r="AP3058" s="26">
        <f t="shared" si="187"/>
        <v>0</v>
      </c>
      <c r="AQ3058" s="25">
        <f t="shared" si="188"/>
        <v>1</v>
      </c>
      <c r="AR3058" s="26">
        <f t="shared" si="189"/>
        <v>0</v>
      </c>
      <c r="AY3058">
        <v>72.45</v>
      </c>
      <c r="AZ3058">
        <v>80.75</v>
      </c>
      <c r="BA3058">
        <f t="shared" si="107"/>
        <v>807.5</v>
      </c>
    </row>
    <row r="3059" spans="1:53" x14ac:dyDescent="0.2">
      <c r="A3059" s="97">
        <v>42508</v>
      </c>
      <c r="B3059" s="101">
        <v>18.074999999999999</v>
      </c>
      <c r="C3059" s="102">
        <v>19.425000000000001</v>
      </c>
      <c r="D3059" s="31">
        <f t="shared" si="14"/>
        <v>283.35139880639616</v>
      </c>
      <c r="E3059" s="31">
        <f t="shared" si="15"/>
        <v>0</v>
      </c>
      <c r="F3059" s="31">
        <f t="shared" si="0"/>
        <v>283.35139880639616</v>
      </c>
      <c r="G3059" s="31">
        <f t="shared" si="1"/>
        <v>18.074999999999999</v>
      </c>
      <c r="H3059" s="55">
        <f t="shared" si="2"/>
        <v>6.9498069498069581E-2</v>
      </c>
      <c r="I3059" s="1">
        <v>15.95</v>
      </c>
      <c r="J3059" s="91">
        <f t="shared" si="16"/>
        <v>1.0041666666666667</v>
      </c>
      <c r="K3059" s="72">
        <f t="shared" ca="1" si="171"/>
        <v>62.178525707528777</v>
      </c>
      <c r="L3059" s="31">
        <v>62.32</v>
      </c>
      <c r="M3059" s="21">
        <f t="shared" ca="1" si="181"/>
        <v>-2.2701266442750785E-3</v>
      </c>
      <c r="N3059" s="72"/>
      <c r="O3059" s="56"/>
      <c r="P3059" s="21"/>
      <c r="Q3059" s="92">
        <f t="shared" si="17"/>
        <v>0.99583333333333335</v>
      </c>
      <c r="R3059" s="5">
        <f t="shared" ca="1" si="109"/>
        <v>28.225152364892864</v>
      </c>
      <c r="S3059" s="31">
        <v>27.74</v>
      </c>
      <c r="T3059" s="89">
        <f t="shared" ca="1" si="182"/>
        <v>1.7489270544083113E-2</v>
      </c>
      <c r="U3059" s="5">
        <f t="shared" ca="1" si="122"/>
        <v>53.805609780395464</v>
      </c>
      <c r="V3059" s="98">
        <v>54.21</v>
      </c>
      <c r="W3059" s="36">
        <f t="shared" ca="1" si="194"/>
        <v>-7.4596978344315919E-3</v>
      </c>
      <c r="X3059" s="91">
        <f t="shared" si="18"/>
        <v>1.0083333333333333</v>
      </c>
      <c r="Y3059" s="72">
        <f t="shared" ca="1" si="124"/>
        <v>368.53541374301903</v>
      </c>
      <c r="Z3059" s="90">
        <v>359.49999200000002</v>
      </c>
      <c r="AA3059" s="89">
        <f t="shared" ca="1" si="195"/>
        <v>2.5133301652532483E-2</v>
      </c>
      <c r="AB3059" s="72"/>
      <c r="AC3059" s="90"/>
      <c r="AD3059" s="36"/>
      <c r="AE3059" s="1">
        <v>19</v>
      </c>
      <c r="AH3059" s="25" t="str">
        <f t="shared" ca="1" si="7"/>
        <v>-</v>
      </c>
      <c r="AI3059" s="15">
        <f t="shared" ca="1" si="8"/>
        <v>17.084613629219284</v>
      </c>
      <c r="AJ3059" s="15">
        <f t="shared" ca="1" si="9"/>
        <v>17.092844923168293</v>
      </c>
      <c r="AK3059" s="17">
        <f t="shared" ca="1" si="10"/>
        <v>0.12095924366018219</v>
      </c>
      <c r="AL3059" s="17">
        <f t="shared" ca="1" si="11"/>
        <v>0.1246224548238823</v>
      </c>
      <c r="AM3059" s="26">
        <f t="shared" ca="1" si="12"/>
        <v>0</v>
      </c>
      <c r="AN3059" s="26">
        <f t="shared" ca="1" si="13"/>
        <v>0</v>
      </c>
      <c r="AO3059" s="25">
        <f t="shared" si="186"/>
        <v>0</v>
      </c>
      <c r="AP3059" s="26">
        <f t="shared" si="187"/>
        <v>0</v>
      </c>
      <c r="AQ3059" s="25">
        <f t="shared" si="188"/>
        <v>1</v>
      </c>
      <c r="AR3059" s="26">
        <f t="shared" si="189"/>
        <v>0</v>
      </c>
      <c r="AY3059">
        <v>71.900000000000006</v>
      </c>
      <c r="AZ3059">
        <v>80.25</v>
      </c>
      <c r="BA3059">
        <f t="shared" si="107"/>
        <v>802.5</v>
      </c>
    </row>
    <row r="3060" spans="1:53" x14ac:dyDescent="0.2">
      <c r="A3060" s="105">
        <v>42509</v>
      </c>
      <c r="B3060" s="101">
        <v>17.975000000000001</v>
      </c>
      <c r="C3060" s="102">
        <v>19.324999999999999</v>
      </c>
      <c r="D3060" s="88">
        <f t="shared" si="14"/>
        <v>268.43816729027003</v>
      </c>
      <c r="E3060" s="88">
        <f t="shared" si="15"/>
        <v>13.876790715777581</v>
      </c>
      <c r="F3060" s="88">
        <f t="shared" si="0"/>
        <v>282.31495800604762</v>
      </c>
      <c r="G3060" s="88">
        <f t="shared" si="1"/>
        <v>18.041357332245564</v>
      </c>
      <c r="H3060" s="106">
        <f t="shared" si="2"/>
        <v>6.9857697283311704E-2</v>
      </c>
      <c r="I3060" s="107">
        <v>16.329999999999998</v>
      </c>
      <c r="J3060" s="108">
        <f t="shared" si="16"/>
        <v>0.99448773329533324</v>
      </c>
      <c r="K3060" s="109">
        <f t="shared" ca="1" si="171"/>
        <v>61.833260169635786</v>
      </c>
      <c r="L3060" s="88">
        <v>62.639999000000003</v>
      </c>
      <c r="M3060" s="110">
        <f t="shared" ca="1" si="181"/>
        <v>-1.2878972593282091E-2</v>
      </c>
      <c r="N3060" s="72"/>
      <c r="O3060" s="111"/>
      <c r="P3060" s="21"/>
      <c r="Q3060" s="112">
        <f t="shared" si="17"/>
        <v>1.0055122667046668</v>
      </c>
      <c r="R3060" s="113">
        <f t="shared" ca="1" si="109"/>
        <v>28.379554628334052</v>
      </c>
      <c r="S3060" s="88">
        <v>27.66</v>
      </c>
      <c r="T3060" s="110">
        <f t="shared" ca="1" si="182"/>
        <v>2.6014267112583221E-2</v>
      </c>
      <c r="U3060" s="113">
        <f t="shared" ca="1" si="122"/>
        <v>54.100348439428934</v>
      </c>
      <c r="V3060" s="114">
        <v>53.98</v>
      </c>
      <c r="W3060" s="36">
        <f t="shared" ca="1" si="194"/>
        <v>2.229500545182245E-3</v>
      </c>
      <c r="X3060" s="108">
        <f t="shared" si="18"/>
        <v>0.98897546659066649</v>
      </c>
      <c r="Y3060" s="109">
        <f t="shared" ca="1" si="124"/>
        <v>364.44849568680399</v>
      </c>
      <c r="Z3060" s="111">
        <v>362.99999200000002</v>
      </c>
      <c r="AA3060" s="89">
        <f t="shared" ca="1" si="195"/>
        <v>3.9903683711485427E-3</v>
      </c>
      <c r="AB3060" s="109"/>
      <c r="AC3060" s="111"/>
      <c r="AD3060" s="36"/>
      <c r="AE3060" s="107">
        <f t="shared" ref="AE3060:AE3077" si="202">+AE3059-1</f>
        <v>18</v>
      </c>
      <c r="AH3060" s="25" t="str">
        <f t="shared" ca="1" si="7"/>
        <v>-</v>
      </c>
      <c r="AI3060" s="15">
        <f t="shared" ca="1" si="8"/>
        <v>17.161583025992883</v>
      </c>
      <c r="AJ3060" s="15">
        <f t="shared" ca="1" si="9"/>
        <v>17.116529358213615</v>
      </c>
      <c r="AK3060" s="17">
        <f t="shared" ca="1" si="10"/>
        <v>0.11081267072246803</v>
      </c>
      <c r="AL3060" s="17">
        <f t="shared" ca="1" si="11"/>
        <v>0.12136444742891198</v>
      </c>
      <c r="AM3060" s="26">
        <f t="shared" ca="1" si="12"/>
        <v>1</v>
      </c>
      <c r="AN3060" s="26">
        <f t="shared" ca="1" si="13"/>
        <v>0</v>
      </c>
      <c r="AO3060" s="25">
        <f t="shared" si="186"/>
        <v>0</v>
      </c>
      <c r="AP3060" s="26">
        <f t="shared" si="187"/>
        <v>0</v>
      </c>
      <c r="AQ3060" s="25">
        <f t="shared" si="188"/>
        <v>1</v>
      </c>
      <c r="AR3060" s="26">
        <f t="shared" si="189"/>
        <v>0</v>
      </c>
      <c r="AY3060">
        <v>72.599999999999994</v>
      </c>
      <c r="AZ3060">
        <v>80.75</v>
      </c>
      <c r="BA3060">
        <f t="shared" si="107"/>
        <v>807.5</v>
      </c>
    </row>
    <row r="3061" spans="1:53" x14ac:dyDescent="0.2">
      <c r="A3061" s="96">
        <v>42510</v>
      </c>
      <c r="B3061" s="101">
        <v>17.324999999999999</v>
      </c>
      <c r="C3061" s="102">
        <v>18.95</v>
      </c>
      <c r="D3061" s="31">
        <f t="shared" si="14"/>
        <v>253.52493577414393</v>
      </c>
      <c r="E3061" s="31">
        <f t="shared" si="15"/>
        <v>27.748218219134213</v>
      </c>
      <c r="F3061" s="31">
        <f t="shared" si="0"/>
        <v>281.27315399327813</v>
      </c>
      <c r="G3061" s="31">
        <f t="shared" si="1"/>
        <v>17.48530984104217</v>
      </c>
      <c r="H3061" s="55">
        <f t="shared" si="2"/>
        <v>8.5751978891820624E-2</v>
      </c>
      <c r="I3061" s="31">
        <v>15.2</v>
      </c>
      <c r="J3061" s="67">
        <f t="shared" si="16"/>
        <v>0.96560280350316441</v>
      </c>
      <c r="K3061" s="72">
        <f t="shared" ca="1" si="171"/>
        <v>59.703935260499755</v>
      </c>
      <c r="L3061" s="31">
        <v>60.400002000000001</v>
      </c>
      <c r="M3061" s="21">
        <f t="shared" ca="1" si="181"/>
        <v>-1.1524283384961576E-2</v>
      </c>
      <c r="N3061" s="72"/>
      <c r="O3061" s="56"/>
      <c r="P3061" s="21"/>
      <c r="Q3061" s="69">
        <f t="shared" si="17"/>
        <v>1.0343971964968355</v>
      </c>
      <c r="R3061" s="5">
        <f t="shared" ca="1" si="109"/>
        <v>29.354508824202</v>
      </c>
      <c r="S3061" s="31">
        <v>28.629999000000002</v>
      </c>
      <c r="T3061" s="89">
        <f t="shared" ca="1" si="182"/>
        <v>2.530596749940503E-2</v>
      </c>
      <c r="U3061" s="5">
        <f t="shared" ca="1" si="122"/>
        <v>55.95933289764654</v>
      </c>
      <c r="V3061" s="98">
        <v>55.86</v>
      </c>
      <c r="W3061" s="36">
        <f t="shared" ca="1" si="194"/>
        <v>1.7782473620934591E-3</v>
      </c>
      <c r="X3061" s="67">
        <f t="shared" si="18"/>
        <v>0.93120560700632882</v>
      </c>
      <c r="Y3061" s="72">
        <f t="shared" ca="1" si="124"/>
        <v>339.35414722000854</v>
      </c>
      <c r="Z3061" s="90">
        <v>337.49999200000002</v>
      </c>
      <c r="AA3061" s="89">
        <f t="shared" ca="1" si="195"/>
        <v>5.4937933746929454E-3</v>
      </c>
      <c r="AB3061" s="72"/>
      <c r="AC3061" s="90"/>
      <c r="AD3061" s="36"/>
      <c r="AE3061" s="1">
        <f t="shared" si="202"/>
        <v>17</v>
      </c>
      <c r="AH3061" s="25" t="str">
        <f t="shared" ca="1" si="7"/>
        <v>-</v>
      </c>
      <c r="AI3061" s="15">
        <f t="shared" ca="1" si="8"/>
        <v>17.191682814341828</v>
      </c>
      <c r="AJ3061" s="15">
        <f t="shared" ca="1" si="9"/>
        <v>17.103457891113429</v>
      </c>
      <c r="AK3061" s="17">
        <f t="shared" ca="1" si="10"/>
        <v>0.10364543973662697</v>
      </c>
      <c r="AL3061" s="17">
        <f t="shared" ca="1" si="11"/>
        <v>0.11995804624496875</v>
      </c>
      <c r="AM3061" s="26">
        <f t="shared" ca="1" si="12"/>
        <v>1</v>
      </c>
      <c r="AN3061" s="26">
        <f t="shared" ca="1" si="13"/>
        <v>0</v>
      </c>
      <c r="AO3061" s="25">
        <f t="shared" si="186"/>
        <v>0</v>
      </c>
      <c r="AP3061" s="26">
        <f t="shared" si="187"/>
        <v>0</v>
      </c>
      <c r="AQ3061" s="25">
        <f t="shared" si="188"/>
        <v>1</v>
      </c>
      <c r="AR3061" s="26">
        <f t="shared" si="189"/>
        <v>0</v>
      </c>
      <c r="AY3061">
        <v>67.5</v>
      </c>
      <c r="AZ3061">
        <v>75.5</v>
      </c>
      <c r="BA3061">
        <f t="shared" si="107"/>
        <v>755</v>
      </c>
    </row>
    <row r="3062" spans="1:53" x14ac:dyDescent="0.2">
      <c r="A3062" s="96">
        <v>42513</v>
      </c>
      <c r="B3062" s="99">
        <v>17.574999999999999</v>
      </c>
      <c r="C3062" s="100">
        <v>19.074999999999999</v>
      </c>
      <c r="D3062" s="31">
        <f t="shared" si="14"/>
        <v>238.61170425801782</v>
      </c>
      <c r="E3062" s="31">
        <f t="shared" si="15"/>
        <v>41.382610621080644</v>
      </c>
      <c r="F3062" s="16">
        <f t="shared" si="0"/>
        <v>279.99431487909845</v>
      </c>
      <c r="G3062" s="16">
        <f t="shared" si="1"/>
        <v>17.796697058236429</v>
      </c>
      <c r="H3062" s="17">
        <f t="shared" si="2"/>
        <v>7.8636959370904314E-2</v>
      </c>
      <c r="I3062" s="1">
        <v>15.82</v>
      </c>
      <c r="J3062" s="91">
        <f t="shared" si="16"/>
        <v>1.0131809268711187</v>
      </c>
      <c r="K3062" s="72">
        <f t="shared" ca="1" si="171"/>
        <v>60.488422372773769</v>
      </c>
      <c r="L3062" s="31">
        <v>60.119999</v>
      </c>
      <c r="M3062" s="21">
        <f t="shared" ca="1" si="181"/>
        <v>6.1281333816018378E-3</v>
      </c>
      <c r="N3062" s="72"/>
      <c r="O3062" s="56"/>
      <c r="P3062" s="21"/>
      <c r="Q3062" s="92">
        <f t="shared" si="17"/>
        <v>0.9868190731288814</v>
      </c>
      <c r="R3062" s="5">
        <f t="shared" ca="1" si="109"/>
        <v>28.96638243838542</v>
      </c>
      <c r="S3062" s="31">
        <v>28.780000999999999</v>
      </c>
      <c r="T3062" s="89">
        <f t="shared" ca="1" si="182"/>
        <v>6.4760747709988343E-3</v>
      </c>
      <c r="U3062" s="5">
        <f t="shared" ca="1" si="122"/>
        <v>55.219846482869983</v>
      </c>
      <c r="V3062" s="98">
        <v>56.23</v>
      </c>
      <c r="W3062" s="36">
        <f t="shared" ca="1" si="194"/>
        <v>-1.79646721879782E-2</v>
      </c>
      <c r="X3062" s="91">
        <f t="shared" si="18"/>
        <v>1.0263618537422372</v>
      </c>
      <c r="Y3062" s="72">
        <f t="shared" ca="1" si="124"/>
        <v>348.27722889269319</v>
      </c>
      <c r="Z3062" s="90">
        <v>333.99999300000002</v>
      </c>
      <c r="AA3062" s="89">
        <f t="shared" ca="1" si="195"/>
        <v>4.274621614346312E-2</v>
      </c>
      <c r="AB3062" s="72"/>
      <c r="AC3062" s="90"/>
      <c r="AD3062" s="36"/>
      <c r="AE3062">
        <f t="shared" si="202"/>
        <v>16</v>
      </c>
      <c r="AH3062" s="25" t="str">
        <f t="shared" ca="1" si="7"/>
        <v>-</v>
      </c>
      <c r="AI3062" s="15">
        <f t="shared" ca="1" si="8"/>
        <v>17.260799651100825</v>
      </c>
      <c r="AJ3062" s="15">
        <f t="shared" ca="1" si="9"/>
        <v>17.103907367630214</v>
      </c>
      <c r="AK3062" s="17">
        <f t="shared" ca="1" si="10"/>
        <v>9.6465753619790595E-2</v>
      </c>
      <c r="AL3062" s="17">
        <f t="shared" ca="1" si="11"/>
        <v>0.11795586015821946</v>
      </c>
      <c r="AM3062" s="26">
        <f t="shared" ca="1" si="12"/>
        <v>1</v>
      </c>
      <c r="AN3062" s="26">
        <f t="shared" ca="1" si="13"/>
        <v>0</v>
      </c>
      <c r="AO3062" s="25">
        <f t="shared" si="186"/>
        <v>0</v>
      </c>
      <c r="AP3062" s="26">
        <f t="shared" si="187"/>
        <v>0</v>
      </c>
      <c r="AQ3062" s="25">
        <f t="shared" si="188"/>
        <v>1</v>
      </c>
      <c r="AR3062" s="26">
        <f t="shared" si="189"/>
        <v>0</v>
      </c>
      <c r="AY3062">
        <v>66.8</v>
      </c>
      <c r="AZ3062">
        <v>75.75</v>
      </c>
      <c r="BA3062">
        <f t="shared" si="107"/>
        <v>757.5</v>
      </c>
    </row>
    <row r="3063" spans="1:53" x14ac:dyDescent="0.2">
      <c r="A3063" s="96">
        <v>42514</v>
      </c>
      <c r="B3063" s="101">
        <v>16.475000000000001</v>
      </c>
      <c r="C3063" s="102">
        <v>18.225000000000001</v>
      </c>
      <c r="D3063" s="31">
        <f t="shared" si="14"/>
        <v>223.69847274189172</v>
      </c>
      <c r="E3063" s="31">
        <f t="shared" si="15"/>
        <v>55.123110956384259</v>
      </c>
      <c r="F3063" s="31">
        <f t="shared" si="0"/>
        <v>278.82158369827596</v>
      </c>
      <c r="G3063" s="31">
        <f t="shared" si="1"/>
        <v>16.820975526335374</v>
      </c>
      <c r="H3063" s="55">
        <f t="shared" si="2"/>
        <v>9.6021947873799696E-2</v>
      </c>
      <c r="I3063" s="1">
        <v>14.42</v>
      </c>
      <c r="J3063" s="67">
        <f t="shared" si="16"/>
        <v>0.94121523324564471</v>
      </c>
      <c r="K3063" s="72">
        <f t="shared" ca="1" si="171"/>
        <v>56.930303543227652</v>
      </c>
      <c r="L3063" s="31">
        <v>57.52</v>
      </c>
      <c r="M3063" s="21">
        <f t="shared" ca="1" si="181"/>
        <v>-1.0252024630951869E-2</v>
      </c>
      <c r="N3063" s="72"/>
      <c r="O3063" s="56"/>
      <c r="P3063" s="21"/>
      <c r="Q3063" s="69">
        <f t="shared" si="17"/>
        <v>1.0587847667543553</v>
      </c>
      <c r="R3063" s="5">
        <f t="shared" ca="1" si="109"/>
        <v>30.667886836687803</v>
      </c>
      <c r="S3063" s="31">
        <v>29.98</v>
      </c>
      <c r="T3063" s="89">
        <f t="shared" ca="1" si="182"/>
        <v>2.2944857794789938E-2</v>
      </c>
      <c r="U3063" s="5">
        <f t="shared" ca="1" si="122"/>
        <v>58.463930672050331</v>
      </c>
      <c r="V3063" s="98">
        <v>58.450001</v>
      </c>
      <c r="W3063" s="36">
        <f t="shared" ca="1" si="194"/>
        <v>2.3831773844334102E-4</v>
      </c>
      <c r="X3063" s="67">
        <f t="shared" si="18"/>
        <v>0.88243046649128942</v>
      </c>
      <c r="Y3063" s="72">
        <f t="shared" ca="1" si="124"/>
        <v>307.31021118203847</v>
      </c>
      <c r="Z3063" s="90">
        <v>304.99999300000002</v>
      </c>
      <c r="AA3063" s="89">
        <f t="shared" ca="1" si="195"/>
        <v>7.5744860165896932E-3</v>
      </c>
      <c r="AB3063" s="72"/>
      <c r="AC3063" s="90"/>
      <c r="AD3063" s="36"/>
      <c r="AE3063" s="1">
        <f t="shared" si="202"/>
        <v>15</v>
      </c>
      <c r="AH3063" s="25" t="str">
        <f t="shared" ca="1" si="7"/>
        <v>-</v>
      </c>
      <c r="AI3063" s="15">
        <f t="shared" ca="1" si="8"/>
        <v>17.276364791955423</v>
      </c>
      <c r="AJ3063" s="15">
        <f t="shared" ca="1" si="9"/>
        <v>17.08535010726078</v>
      </c>
      <c r="AK3063" s="17">
        <f t="shared" ca="1" si="10"/>
        <v>9.0470368078910235E-2</v>
      </c>
      <c r="AL3063" s="17">
        <f t="shared" ca="1" si="11"/>
        <v>0.11570413698974047</v>
      </c>
      <c r="AM3063" s="26">
        <f t="shared" ca="1" si="12"/>
        <v>1</v>
      </c>
      <c r="AN3063" s="26">
        <f t="shared" ca="1" si="13"/>
        <v>0</v>
      </c>
      <c r="AO3063" s="25">
        <f t="shared" si="186"/>
        <v>0</v>
      </c>
      <c r="AP3063" s="26">
        <f t="shared" si="187"/>
        <v>0</v>
      </c>
      <c r="AQ3063" s="25">
        <f t="shared" si="188"/>
        <v>1</v>
      </c>
      <c r="AR3063" s="26">
        <f t="shared" si="189"/>
        <v>0</v>
      </c>
      <c r="AY3063">
        <v>61</v>
      </c>
      <c r="AZ3063">
        <v>69</v>
      </c>
      <c r="BA3063">
        <f t="shared" si="107"/>
        <v>690</v>
      </c>
    </row>
    <row r="3064" spans="1:53" x14ac:dyDescent="0.2">
      <c r="A3064" s="96">
        <v>42515</v>
      </c>
      <c r="B3064" s="99">
        <v>16.175000000000001</v>
      </c>
      <c r="C3064" s="100">
        <v>18.024999999999999</v>
      </c>
      <c r="D3064" s="31">
        <f t="shared" si="14"/>
        <v>208.78524122576562</v>
      </c>
      <c r="E3064" s="31">
        <f t="shared" si="15"/>
        <v>68.604344933239005</v>
      </c>
      <c r="F3064" s="16">
        <f t="shared" si="0"/>
        <v>277.38958615900464</v>
      </c>
      <c r="G3064" s="16">
        <f t="shared" si="1"/>
        <v>16.632544350831328</v>
      </c>
      <c r="H3064" s="17">
        <f t="shared" si="2"/>
        <v>0.10263522884882093</v>
      </c>
      <c r="I3064" s="31">
        <v>13.9</v>
      </c>
      <c r="J3064" s="91">
        <f t="shared" si="16"/>
        <v>0.98371948604082438</v>
      </c>
      <c r="K3064" s="72">
        <f t="shared" ca="1" si="171"/>
        <v>56.001165793296941</v>
      </c>
      <c r="L3064" s="31">
        <v>56.439999</v>
      </c>
      <c r="M3064" s="21">
        <f t="shared" ca="1" si="181"/>
        <v>-7.7752164152777347E-3</v>
      </c>
      <c r="N3064" s="72"/>
      <c r="O3064" s="56"/>
      <c r="P3064" s="21"/>
      <c r="Q3064" s="92">
        <f t="shared" si="17"/>
        <v>1.0162805139591757</v>
      </c>
      <c r="R3064" s="5">
        <f t="shared" ca="1" si="109"/>
        <v>31.16587741287865</v>
      </c>
      <c r="S3064" s="31">
        <v>30.5</v>
      </c>
      <c r="T3064" s="89">
        <f t="shared" ca="1" si="182"/>
        <v>2.1832046323890179E-2</v>
      </c>
      <c r="U3064" s="5">
        <f t="shared" ca="1" si="122"/>
        <v>59.413719387396966</v>
      </c>
      <c r="V3064" s="98">
        <v>59.560001</v>
      </c>
      <c r="W3064" s="36">
        <f t="shared" ca="1" si="194"/>
        <v>-2.4560377794995889E-3</v>
      </c>
      <c r="X3064" s="91">
        <f t="shared" si="18"/>
        <v>0.96743897208164864</v>
      </c>
      <c r="Y3064" s="72">
        <f t="shared" ca="1" si="124"/>
        <v>297.2843083175884</v>
      </c>
      <c r="Z3064" s="90">
        <v>293.49999300000002</v>
      </c>
      <c r="AA3064" s="89">
        <f t="shared" ca="1" si="195"/>
        <v>1.2893749260117972E-2</v>
      </c>
      <c r="AB3064" s="72"/>
      <c r="AC3064" s="90"/>
      <c r="AD3064" s="36"/>
      <c r="AE3064">
        <f t="shared" si="202"/>
        <v>14</v>
      </c>
      <c r="AH3064" s="25" t="str">
        <f t="shared" ca="1" si="7"/>
        <v>-</v>
      </c>
      <c r="AI3064" s="15">
        <f t="shared" ca="1" si="8"/>
        <v>17.291630200774414</v>
      </c>
      <c r="AJ3064" s="15">
        <f t="shared" ca="1" si="9"/>
        <v>17.085424826823399</v>
      </c>
      <c r="AK3064" s="17">
        <f t="shared" ca="1" si="10"/>
        <v>8.3733646961121136E-2</v>
      </c>
      <c r="AL3064" s="17">
        <f t="shared" ca="1" si="11"/>
        <v>0.11452306600547343</v>
      </c>
      <c r="AM3064" s="26">
        <f t="shared" ca="1" si="12"/>
        <v>1</v>
      </c>
      <c r="AN3064" s="26">
        <f t="shared" ca="1" si="13"/>
        <v>0</v>
      </c>
      <c r="AO3064" s="25">
        <f t="shared" si="186"/>
        <v>0</v>
      </c>
      <c r="AP3064" s="26">
        <f t="shared" si="187"/>
        <v>0</v>
      </c>
      <c r="AQ3064" s="25">
        <f t="shared" si="188"/>
        <v>1</v>
      </c>
      <c r="AR3064" s="26">
        <f t="shared" si="189"/>
        <v>0</v>
      </c>
      <c r="AY3064">
        <v>58.7</v>
      </c>
      <c r="AZ3064">
        <v>66.5</v>
      </c>
      <c r="BA3064">
        <f t="shared" si="107"/>
        <v>665</v>
      </c>
    </row>
    <row r="3065" spans="1:53" x14ac:dyDescent="0.2">
      <c r="A3065" s="96">
        <v>42516</v>
      </c>
      <c r="B3065" s="99">
        <v>15.824999999999999</v>
      </c>
      <c r="C3065" s="100">
        <v>17.824999999999999</v>
      </c>
      <c r="D3065" s="31">
        <f t="shared" si="14"/>
        <v>193.87200970963951</v>
      </c>
      <c r="E3065" s="31">
        <f t="shared" si="15"/>
        <v>81.98695351983207</v>
      </c>
      <c r="F3065" s="16">
        <f t="shared" si="0"/>
        <v>275.85896322947156</v>
      </c>
      <c r="G3065" s="16">
        <f t="shared" si="1"/>
        <v>16.419412105084522</v>
      </c>
      <c r="H3065" s="17">
        <f t="shared" si="2"/>
        <v>0.11220196353436185</v>
      </c>
      <c r="I3065" s="1">
        <v>13.43</v>
      </c>
      <c r="J3065" s="91">
        <f t="shared" si="16"/>
        <v>0.98173858447254525</v>
      </c>
      <c r="K3065" s="72">
        <f t="shared" ca="1" si="171"/>
        <v>54.976263871229754</v>
      </c>
      <c r="L3065" s="31">
        <v>55.84</v>
      </c>
      <c r="M3065" s="21">
        <f t="shared" ca="1" si="181"/>
        <v>-1.5468053881988698E-2</v>
      </c>
      <c r="N3065" s="72"/>
      <c r="O3065" s="56"/>
      <c r="P3065" s="21"/>
      <c r="Q3065" s="92">
        <f t="shared" si="17"/>
        <v>1.0182614155274547</v>
      </c>
      <c r="R3065" s="5">
        <f t="shared" ca="1" si="109"/>
        <v>31.733688411795804</v>
      </c>
      <c r="S3065" s="31">
        <v>30.84</v>
      </c>
      <c r="T3065" s="89">
        <f t="shared" ca="1" si="182"/>
        <v>2.8978223469384036E-2</v>
      </c>
      <c r="U3065" s="5">
        <f t="shared" ca="1" si="122"/>
        <v>60.49662680601984</v>
      </c>
      <c r="V3065" s="98">
        <v>60.169998</v>
      </c>
      <c r="W3065" s="36">
        <f t="shared" ca="1" si="194"/>
        <v>5.4284330542912857E-3</v>
      </c>
      <c r="X3065" s="91">
        <f t="shared" si="18"/>
        <v>0.96347716894509061</v>
      </c>
      <c r="Y3065" s="72">
        <f t="shared" ca="1" si="124"/>
        <v>286.40779311569435</v>
      </c>
      <c r="Z3065" s="90">
        <v>287.24999400000002</v>
      </c>
      <c r="AA3065" s="89">
        <f t="shared" ca="1" si="195"/>
        <v>-2.9319439578671279E-3</v>
      </c>
      <c r="AB3065" s="72"/>
      <c r="AC3065" s="90"/>
      <c r="AD3065" s="36"/>
      <c r="AE3065">
        <f t="shared" si="202"/>
        <v>13</v>
      </c>
      <c r="AH3065" s="25" t="str">
        <f t="shared" ca="1" si="7"/>
        <v>-</v>
      </c>
      <c r="AI3065" s="15">
        <f t="shared" ca="1" si="8"/>
        <v>17.312984429712522</v>
      </c>
      <c r="AJ3065" s="15">
        <f t="shared" ca="1" si="9"/>
        <v>17.085169588669338</v>
      </c>
      <c r="AK3065" s="17">
        <f t="shared" ca="1" si="10"/>
        <v>9.0850962633836518E-2</v>
      </c>
      <c r="AL3065" s="17">
        <f t="shared" ca="1" si="11"/>
        <v>0.11432730078403816</v>
      </c>
      <c r="AM3065" s="26">
        <f t="shared" ca="1" si="12"/>
        <v>1</v>
      </c>
      <c r="AN3065" s="26">
        <f t="shared" ca="1" si="13"/>
        <v>0</v>
      </c>
      <c r="AO3065" s="25">
        <f t="shared" si="186"/>
        <v>0</v>
      </c>
      <c r="AP3065" s="26">
        <f t="shared" si="187"/>
        <v>0</v>
      </c>
      <c r="AQ3065" s="25">
        <f t="shared" si="188"/>
        <v>1</v>
      </c>
      <c r="AR3065" s="26">
        <f t="shared" si="189"/>
        <v>0</v>
      </c>
      <c r="AY3065">
        <v>57.45</v>
      </c>
      <c r="AZ3065">
        <v>64.75</v>
      </c>
      <c r="BA3065">
        <f t="shared" si="107"/>
        <v>647.5</v>
      </c>
    </row>
    <row r="3066" spans="1:53" x14ac:dyDescent="0.2">
      <c r="A3066" s="95">
        <v>42517</v>
      </c>
      <c r="B3066" s="101">
        <v>15.375</v>
      </c>
      <c r="C3066" s="102">
        <v>17.625</v>
      </c>
      <c r="D3066" s="31">
        <f t="shared" si="14"/>
        <v>178.95877819351341</v>
      </c>
      <c r="E3066" s="31">
        <f t="shared" si="15"/>
        <v>95.226891177206312</v>
      </c>
      <c r="F3066" s="31">
        <f t="shared" si="0"/>
        <v>274.18566937071972</v>
      </c>
      <c r="G3066" s="31">
        <f t="shared" si="1"/>
        <v>16.156443120789138</v>
      </c>
      <c r="H3066" s="55">
        <f t="shared" si="2"/>
        <v>0.12765957446808507</v>
      </c>
      <c r="I3066" s="31">
        <v>13.12</v>
      </c>
      <c r="J3066" s="67">
        <f t="shared" si="16"/>
        <v>0.97801565216657804</v>
      </c>
      <c r="K3066" s="72">
        <f t="shared" ca="1" si="171"/>
        <v>53.765454564490469</v>
      </c>
      <c r="L3066" s="31">
        <v>54.360000999999997</v>
      </c>
      <c r="M3066" s="21">
        <f t="shared" ca="1" si="181"/>
        <v>-1.0937204278372406E-2</v>
      </c>
      <c r="N3066" s="72"/>
      <c r="O3066" s="56"/>
      <c r="P3066" s="21"/>
      <c r="Q3066" s="69">
        <f t="shared" si="17"/>
        <v>1.0219843478334221</v>
      </c>
      <c r="R3066" s="5">
        <f t="shared" ca="1" si="109"/>
        <v>32.429981809205429</v>
      </c>
      <c r="S3066" s="31">
        <v>31.690000999999999</v>
      </c>
      <c r="T3066" s="89">
        <f t="shared" ca="1" si="182"/>
        <v>2.335060857856807E-2</v>
      </c>
      <c r="U3066" s="5">
        <f t="shared" ca="1" si="122"/>
        <v>61.824489031835036</v>
      </c>
      <c r="V3066" s="98">
        <v>61.869999</v>
      </c>
      <c r="W3066" s="36">
        <f t="shared" ca="1" si="194"/>
        <v>-7.3557408922803155E-4</v>
      </c>
      <c r="X3066" s="67">
        <f t="shared" si="18"/>
        <v>0.95603130433315597</v>
      </c>
      <c r="Y3066" s="72">
        <f t="shared" ca="1" si="124"/>
        <v>273.79679541350021</v>
      </c>
      <c r="Z3066" s="90">
        <v>271.24999400000002</v>
      </c>
      <c r="AA3066" s="89">
        <f t="shared" ca="1" si="195"/>
        <v>9.3891298427095666E-3</v>
      </c>
      <c r="AB3066" s="72"/>
      <c r="AC3066" s="90"/>
      <c r="AD3066" s="36"/>
      <c r="AE3066" s="1">
        <f t="shared" si="202"/>
        <v>12</v>
      </c>
      <c r="AH3066" s="25" t="str">
        <f t="shared" ca="1" si="7"/>
        <v>-</v>
      </c>
      <c r="AI3066" s="15">
        <f t="shared" ca="1" si="8"/>
        <v>17.27139101812142</v>
      </c>
      <c r="AJ3066" s="15">
        <f t="shared" ca="1" si="9"/>
        <v>17.074340249195483</v>
      </c>
      <c r="AK3066" s="17">
        <f t="shared" ca="1" si="10"/>
        <v>0.10048460883129874</v>
      </c>
      <c r="AL3066" s="17">
        <f t="shared" ca="1" si="11"/>
        <v>0.11460615524989243</v>
      </c>
      <c r="AM3066" s="26">
        <f t="shared" ca="1" si="12"/>
        <v>1</v>
      </c>
      <c r="AN3066" s="26">
        <f t="shared" ca="1" si="13"/>
        <v>0</v>
      </c>
      <c r="AO3066" s="25">
        <f t="shared" si="186"/>
        <v>0</v>
      </c>
      <c r="AP3066" s="26">
        <f t="shared" si="187"/>
        <v>0</v>
      </c>
      <c r="AQ3066" s="25">
        <f t="shared" si="188"/>
        <v>1</v>
      </c>
      <c r="AR3066" s="26">
        <f t="shared" si="189"/>
        <v>0</v>
      </c>
      <c r="AY3066">
        <v>54.25</v>
      </c>
      <c r="AZ3066">
        <v>61</v>
      </c>
      <c r="BA3066">
        <f t="shared" si="107"/>
        <v>610</v>
      </c>
    </row>
    <row r="3067" spans="1:53" x14ac:dyDescent="0.2">
      <c r="A3067" s="96">
        <v>42521</v>
      </c>
      <c r="B3067" s="99">
        <v>15.275</v>
      </c>
      <c r="C3067" s="100">
        <v>17.475000000000001</v>
      </c>
      <c r="D3067" s="31">
        <f t="shared" si="14"/>
        <v>164.04554667738728</v>
      </c>
      <c r="E3067" s="31">
        <f t="shared" si="15"/>
        <v>108.23630590403974</v>
      </c>
      <c r="F3067" s="16">
        <f t="shared" si="0"/>
        <v>272.28185258142702</v>
      </c>
      <c r="G3067" s="16">
        <f t="shared" si="1"/>
        <v>16.149534496997653</v>
      </c>
      <c r="H3067" s="17">
        <f t="shared" si="2"/>
        <v>0.12589413447782549</v>
      </c>
      <c r="I3067" s="31">
        <v>14.19</v>
      </c>
      <c r="J3067" s="91">
        <f t="shared" si="16"/>
        <v>0.99263182979886366</v>
      </c>
      <c r="K3067" s="72">
        <f t="shared" ca="1" si="171"/>
        <v>53.36712578483391</v>
      </c>
      <c r="L3067" s="31">
        <v>54.279998999999997</v>
      </c>
      <c r="M3067" s="21">
        <f t="shared" ca="1" si="181"/>
        <v>-1.6817856152983479E-2</v>
      </c>
      <c r="N3067" s="72"/>
      <c r="O3067" s="56"/>
      <c r="P3067" s="21"/>
      <c r="Q3067" s="92">
        <f t="shared" si="17"/>
        <v>1.0073681702011363</v>
      </c>
      <c r="R3067" s="5">
        <f t="shared" ca="1" si="109"/>
        <v>32.667570490078369</v>
      </c>
      <c r="S3067" s="31">
        <v>31.75</v>
      </c>
      <c r="T3067" s="89">
        <f t="shared" ca="1" si="182"/>
        <v>2.8899857955224206E-2</v>
      </c>
      <c r="U3067" s="5">
        <f t="shared" ca="1" si="122"/>
        <v>62.277890206065706</v>
      </c>
      <c r="V3067" s="98">
        <v>61.919998</v>
      </c>
      <c r="W3067" s="36">
        <f t="shared" ca="1" si="194"/>
        <v>5.7799130753477474E-3</v>
      </c>
      <c r="X3067" s="91">
        <f t="shared" si="18"/>
        <v>0.98526365959772733</v>
      </c>
      <c r="Y3067" s="72">
        <f t="shared" ca="1" si="124"/>
        <v>269.74427875151764</v>
      </c>
      <c r="Z3067" s="90">
        <v>271.24999400000002</v>
      </c>
      <c r="AA3067" s="89">
        <f t="shared" ca="1" si="195"/>
        <v>-5.5510240803263375E-3</v>
      </c>
      <c r="AB3067" s="72"/>
      <c r="AC3067" s="90"/>
      <c r="AD3067" s="36"/>
      <c r="AE3067">
        <f t="shared" si="202"/>
        <v>11</v>
      </c>
      <c r="AH3067" s="25" t="str">
        <f t="shared" ca="1" si="7"/>
        <v>-</v>
      </c>
      <c r="AI3067" s="15">
        <f t="shared" ca="1" si="8"/>
        <v>17.204315712414548</v>
      </c>
      <c r="AJ3067" s="15">
        <f t="shared" ca="1" si="9"/>
        <v>17.073315150832563</v>
      </c>
      <c r="AK3067" s="17">
        <f t="shared" ca="1" si="10"/>
        <v>0.10717496809563289</v>
      </c>
      <c r="AL3067" s="17">
        <f t="shared" ca="1" si="11"/>
        <v>0.11360687153333771</v>
      </c>
      <c r="AM3067" s="26">
        <f t="shared" ca="1" si="12"/>
        <v>1</v>
      </c>
      <c r="AN3067" s="26">
        <f t="shared" ca="1" si="13"/>
        <v>0</v>
      </c>
      <c r="AO3067" s="25">
        <f t="shared" si="186"/>
        <v>0</v>
      </c>
      <c r="AP3067" s="26">
        <f t="shared" si="187"/>
        <v>0</v>
      </c>
      <c r="AQ3067" s="25">
        <f t="shared" si="188"/>
        <v>1</v>
      </c>
      <c r="AR3067" s="26">
        <f t="shared" si="189"/>
        <v>0</v>
      </c>
      <c r="AY3067">
        <v>54.25</v>
      </c>
      <c r="AZ3067">
        <v>60.5</v>
      </c>
      <c r="BA3067">
        <f t="shared" si="107"/>
        <v>605</v>
      </c>
    </row>
    <row r="3068" spans="1:53" x14ac:dyDescent="0.2">
      <c r="A3068" s="96">
        <v>42522</v>
      </c>
      <c r="B3068" s="99">
        <v>15.275</v>
      </c>
      <c r="C3068" s="100">
        <v>17.524999999999999</v>
      </c>
      <c r="D3068" s="31">
        <f t="shared" si="14"/>
        <v>149.13231516126118</v>
      </c>
      <c r="E3068" s="31">
        <f t="shared" si="15"/>
        <v>121.27204904617572</v>
      </c>
      <c r="F3068" s="16">
        <f t="shared" si="0"/>
        <v>270.40436420743691</v>
      </c>
      <c r="G3068" s="16">
        <f t="shared" si="1"/>
        <v>16.284089151181647</v>
      </c>
      <c r="H3068" s="17">
        <f t="shared" si="2"/>
        <v>0.1283880171184022</v>
      </c>
      <c r="I3068" s="31">
        <v>14.2</v>
      </c>
      <c r="J3068" s="91">
        <f t="shared" si="16"/>
        <v>1.001378961098482</v>
      </c>
      <c r="K3068" s="72">
        <f t="shared" ca="1" si="171"/>
        <v>53.438538304281046</v>
      </c>
      <c r="L3068" s="31">
        <v>53.880001</v>
      </c>
      <c r="M3068" s="21">
        <f t="shared" ca="1" si="181"/>
        <v>-8.1934426044081559E-3</v>
      </c>
      <c r="N3068" s="72"/>
      <c r="O3068" s="56"/>
      <c r="P3068" s="21"/>
      <c r="Q3068" s="92">
        <f t="shared" si="17"/>
        <v>0.9986210389015181</v>
      </c>
      <c r="R3068" s="5">
        <f t="shared" ca="1" si="109"/>
        <v>32.621164169780407</v>
      </c>
      <c r="S3068" s="31">
        <v>31.950001</v>
      </c>
      <c r="T3068" s="89">
        <f t="shared" ca="1" si="182"/>
        <v>2.1006671323121603E-2</v>
      </c>
      <c r="U3068" s="5">
        <f t="shared" ca="1" si="122"/>
        <v>62.189882247715587</v>
      </c>
      <c r="V3068" s="98">
        <v>62.34</v>
      </c>
      <c r="W3068" s="36">
        <f t="shared" ca="1" si="194"/>
        <v>-2.4080486410717984E-3</v>
      </c>
      <c r="X3068" s="91">
        <f t="shared" si="18"/>
        <v>1.0027579221969638</v>
      </c>
      <c r="Y3068" s="72">
        <f t="shared" ca="1" si="124"/>
        <v>270.47041080950368</v>
      </c>
      <c r="Z3068" s="90">
        <v>266.74999400000002</v>
      </c>
      <c r="AA3068" s="89">
        <f t="shared" ca="1" si="195"/>
        <v>1.3947204847935856E-2</v>
      </c>
      <c r="AB3068" s="72"/>
      <c r="AC3068" s="90"/>
      <c r="AD3068" s="36"/>
      <c r="AE3068">
        <f t="shared" si="202"/>
        <v>10</v>
      </c>
      <c r="AH3068" s="25">
        <f t="shared" ca="1" si="7"/>
        <v>1</v>
      </c>
      <c r="AI3068" s="15">
        <f t="shared" ca="1" si="8"/>
        <v>17.185861391544815</v>
      </c>
      <c r="AJ3068" s="15">
        <f t="shared" ca="1" si="9"/>
        <v>17.062213718086369</v>
      </c>
      <c r="AK3068" s="17">
        <f t="shared" ca="1" si="10"/>
        <v>0.11546681105354921</v>
      </c>
      <c r="AL3068" s="17">
        <f t="shared" ca="1" si="11"/>
        <v>0.11278923633416708</v>
      </c>
      <c r="AM3068" s="26">
        <f t="shared" ca="1" si="12"/>
        <v>1</v>
      </c>
      <c r="AN3068" s="26">
        <f t="shared" ca="1" si="13"/>
        <v>1</v>
      </c>
      <c r="AO3068" s="25">
        <f t="shared" si="186"/>
        <v>0</v>
      </c>
      <c r="AP3068" s="26">
        <f t="shared" si="187"/>
        <v>0</v>
      </c>
      <c r="AQ3068" s="25">
        <f t="shared" si="188"/>
        <v>1</v>
      </c>
      <c r="AR3068" s="26">
        <f t="shared" si="189"/>
        <v>0</v>
      </c>
      <c r="AY3068">
        <v>53.35</v>
      </c>
      <c r="AZ3068">
        <v>59.75</v>
      </c>
      <c r="BA3068">
        <f t="shared" si="107"/>
        <v>597.5</v>
      </c>
    </row>
    <row r="3069" spans="1:53" x14ac:dyDescent="0.2">
      <c r="A3069" s="96">
        <v>42523</v>
      </c>
      <c r="B3069" s="99">
        <v>14.824999999999999</v>
      </c>
      <c r="C3069" s="100">
        <v>17.175000000000001</v>
      </c>
      <c r="D3069" s="31">
        <f t="shared" si="14"/>
        <v>134.21908364513507</v>
      </c>
      <c r="E3069" s="31">
        <f t="shared" si="15"/>
        <v>134.27060033911874</v>
      </c>
      <c r="F3069" s="16">
        <f t="shared" si="0"/>
        <v>268.48968398425382</v>
      </c>
      <c r="G3069" s="16">
        <f t="shared" si="1"/>
        <v>16.000225454157242</v>
      </c>
      <c r="H3069" s="17">
        <f t="shared" si="2"/>
        <v>0.13682678311499274</v>
      </c>
      <c r="I3069" s="31">
        <v>13.63</v>
      </c>
      <c r="J3069" s="91">
        <f t="shared" si="16"/>
        <v>0.97561066210276015</v>
      </c>
      <c r="K3069" s="72">
        <f t="shared" ca="1" si="171"/>
        <v>52.133082288891096</v>
      </c>
      <c r="L3069" s="31">
        <v>52.360000999999997</v>
      </c>
      <c r="M3069" s="21">
        <f t="shared" ca="1" si="181"/>
        <v>-4.3338179292414652E-3</v>
      </c>
      <c r="N3069" s="72"/>
      <c r="O3069" s="56"/>
      <c r="P3069" s="21"/>
      <c r="Q3069" s="92">
        <f t="shared" si="17"/>
        <v>1.02438933789724</v>
      </c>
      <c r="R3069" s="5">
        <f t="shared" ca="1" si="109"/>
        <v>33.415380666515219</v>
      </c>
      <c r="S3069" s="31">
        <v>32.82</v>
      </c>
      <c r="T3069" s="89">
        <f t="shared" ca="1" si="182"/>
        <v>1.8140788132700141E-2</v>
      </c>
      <c r="U3069" s="5">
        <f t="shared" ca="1" si="122"/>
        <v>63.704471274797342</v>
      </c>
      <c r="V3069" s="98">
        <v>64.069999999999993</v>
      </c>
      <c r="W3069" s="36">
        <f t="shared" ca="1" si="194"/>
        <v>-5.7051463274957262E-3</v>
      </c>
      <c r="X3069" s="91">
        <f t="shared" si="18"/>
        <v>0.95122132420552019</v>
      </c>
      <c r="Y3069" s="72">
        <f t="shared" ca="1" si="124"/>
        <v>257.26029010935281</v>
      </c>
      <c r="Z3069" s="90">
        <v>252.49999399999999</v>
      </c>
      <c r="AA3069" s="89">
        <f t="shared" ca="1" si="195"/>
        <v>1.8852658306807019E-2</v>
      </c>
      <c r="AB3069" s="72"/>
      <c r="AC3069" s="90"/>
      <c r="AD3069" s="36"/>
      <c r="AE3069">
        <f t="shared" si="202"/>
        <v>9</v>
      </c>
      <c r="AH3069" s="25">
        <f t="shared" ca="1" si="7"/>
        <v>1</v>
      </c>
      <c r="AI3069" s="15">
        <f t="shared" ca="1" si="8"/>
        <v>17.109911912186881</v>
      </c>
      <c r="AJ3069" s="15">
        <f t="shared" ca="1" si="9"/>
        <v>17.022374658253785</v>
      </c>
      <c r="AK3069" s="17">
        <f t="shared" ca="1" si="10"/>
        <v>0.12226761692708138</v>
      </c>
      <c r="AL3069" s="17">
        <f t="shared" ca="1" si="11"/>
        <v>0.11185185918396362</v>
      </c>
      <c r="AM3069" s="26">
        <f t="shared" ca="1" si="12"/>
        <v>1</v>
      </c>
      <c r="AN3069" s="26">
        <f t="shared" ca="1" si="13"/>
        <v>1</v>
      </c>
      <c r="AO3069" s="25">
        <f t="shared" si="186"/>
        <v>0</v>
      </c>
      <c r="AP3069" s="26">
        <f t="shared" si="187"/>
        <v>0</v>
      </c>
      <c r="AQ3069" s="25">
        <f t="shared" si="188"/>
        <v>1</v>
      </c>
      <c r="AR3069" s="26">
        <f t="shared" si="189"/>
        <v>0</v>
      </c>
      <c r="AY3069">
        <v>50.5</v>
      </c>
      <c r="AZ3069">
        <v>57.000000000000007</v>
      </c>
      <c r="BA3069">
        <f t="shared" si="107"/>
        <v>570.00000000000011</v>
      </c>
    </row>
    <row r="3070" spans="1:53" x14ac:dyDescent="0.2">
      <c r="A3070" s="96">
        <v>42524</v>
      </c>
      <c r="B3070" s="101">
        <v>14.725</v>
      </c>
      <c r="C3070" s="102">
        <v>17.125</v>
      </c>
      <c r="D3070" s="31">
        <f t="shared" si="14"/>
        <v>119.30585212900895</v>
      </c>
      <c r="E3070" s="31">
        <f t="shared" si="15"/>
        <v>147.14330236104419</v>
      </c>
      <c r="F3070" s="31">
        <f t="shared" si="0"/>
        <v>266.44915449005316</v>
      </c>
      <c r="G3070" s="31">
        <f t="shared" si="1"/>
        <v>16.050370787317284</v>
      </c>
      <c r="H3070" s="55">
        <f t="shared" si="2"/>
        <v>0.14014598540145984</v>
      </c>
      <c r="I3070" s="31">
        <v>13.47</v>
      </c>
      <c r="J3070" s="67">
        <f t="shared" si="16"/>
        <v>0.99551019096267102</v>
      </c>
      <c r="K3070" s="72">
        <f t="shared" ca="1" si="171"/>
        <v>51.896898886051005</v>
      </c>
      <c r="L3070" s="31">
        <v>52.080002</v>
      </c>
      <c r="M3070" s="21">
        <f t="shared" ca="1" si="181"/>
        <v>-3.5158046643123234E-3</v>
      </c>
      <c r="N3070" s="72"/>
      <c r="O3070" s="56"/>
      <c r="P3070" s="21"/>
      <c r="Q3070" s="69">
        <f t="shared" si="17"/>
        <v>1.0044898090373291</v>
      </c>
      <c r="R3070" s="5">
        <f t="shared" ca="1" si="109"/>
        <v>33.564011053809821</v>
      </c>
      <c r="S3070" s="31">
        <v>33</v>
      </c>
      <c r="T3070" s="89">
        <f t="shared" ca="1" si="182"/>
        <v>1.709124405484307E-2</v>
      </c>
      <c r="U3070" s="5">
        <f t="shared" ca="1" si="122"/>
        <v>63.988301443416368</v>
      </c>
      <c r="V3070" s="98">
        <v>64.379997000000003</v>
      </c>
      <c r="W3070" s="36">
        <f t="shared" ca="1" si="194"/>
        <v>-6.0841189008386349E-3</v>
      </c>
      <c r="X3070" s="67">
        <f t="shared" si="18"/>
        <v>0.99102038192534192</v>
      </c>
      <c r="Y3070" s="72">
        <f t="shared" ca="1" si="124"/>
        <v>254.93341188833875</v>
      </c>
      <c r="Z3070" s="90">
        <v>249.74999399999999</v>
      </c>
      <c r="AA3070" s="89">
        <f t="shared" ca="1" si="195"/>
        <v>2.0754426477939243E-2</v>
      </c>
      <c r="AB3070" s="72"/>
      <c r="AC3070" s="90"/>
      <c r="AD3070" s="36"/>
      <c r="AE3070" s="1">
        <f t="shared" si="202"/>
        <v>8</v>
      </c>
      <c r="AH3070" s="25">
        <f t="shared" ca="1" si="7"/>
        <v>1</v>
      </c>
      <c r="AI3070" s="15">
        <f t="shared" ca="1" si="8"/>
        <v>17.021301625500229</v>
      </c>
      <c r="AJ3070" s="15">
        <f t="shared" ca="1" si="9"/>
        <v>17.00806441702181</v>
      </c>
      <c r="AK3070" s="17">
        <f t="shared" ca="1" si="10"/>
        <v>0.12851940968585454</v>
      </c>
      <c r="AL3070" s="17">
        <f t="shared" ca="1" si="11"/>
        <v>0.11243991233970507</v>
      </c>
      <c r="AM3070" s="26">
        <f t="shared" ca="1" si="12"/>
        <v>1</v>
      </c>
      <c r="AN3070" s="26">
        <f t="shared" ca="1" si="13"/>
        <v>1</v>
      </c>
      <c r="AO3070" s="25">
        <f t="shared" si="186"/>
        <v>0</v>
      </c>
      <c r="AP3070" s="26">
        <f t="shared" si="187"/>
        <v>0</v>
      </c>
      <c r="AQ3070" s="25">
        <f t="shared" si="188"/>
        <v>1</v>
      </c>
      <c r="AR3070" s="26">
        <f t="shared" si="189"/>
        <v>0</v>
      </c>
      <c r="AY3070">
        <v>49.95</v>
      </c>
      <c r="AZ3070">
        <v>56.000000000000007</v>
      </c>
      <c r="BA3070">
        <f t="shared" si="107"/>
        <v>560.00000000000011</v>
      </c>
    </row>
    <row r="3071" spans="1:53" x14ac:dyDescent="0.2">
      <c r="A3071" s="96">
        <v>42527</v>
      </c>
      <c r="B3071" s="99">
        <v>14.475</v>
      </c>
      <c r="C3071" s="100">
        <v>16.875</v>
      </c>
      <c r="D3071" s="31">
        <f t="shared" si="14"/>
        <v>104.39262061288284</v>
      </c>
      <c r="E3071" s="31">
        <f t="shared" si="15"/>
        <v>159.9665043508227</v>
      </c>
      <c r="F3071" s="16">
        <f t="shared" si="0"/>
        <v>264.35912496370554</v>
      </c>
      <c r="G3071" s="16">
        <f t="shared" si="1"/>
        <v>15.927265400313622</v>
      </c>
      <c r="H3071" s="17">
        <f t="shared" si="2"/>
        <v>0.14222222222222225</v>
      </c>
      <c r="I3071" s="31">
        <v>13.65</v>
      </c>
      <c r="J3071" s="91">
        <f t="shared" si="16"/>
        <v>0.9845462138492731</v>
      </c>
      <c r="K3071" s="72">
        <f t="shared" ca="1" si="171"/>
        <v>51.092812272280973</v>
      </c>
      <c r="L3071" s="31">
        <v>51.439999</v>
      </c>
      <c r="M3071" s="21">
        <f t="shared" ca="1" si="181"/>
        <v>-6.7493533139265233E-3</v>
      </c>
      <c r="N3071" s="72"/>
      <c r="O3071" s="56"/>
      <c r="P3071" s="21"/>
      <c r="Q3071" s="92">
        <f t="shared" si="17"/>
        <v>1.0154537861507269</v>
      </c>
      <c r="R3071" s="5">
        <f t="shared" ca="1" si="109"/>
        <v>34.081282262452362</v>
      </c>
      <c r="S3071" s="31">
        <v>33.419998</v>
      </c>
      <c r="T3071" s="89">
        <f t="shared" ca="1" si="182"/>
        <v>1.9787082645916443E-2</v>
      </c>
      <c r="U3071" s="5">
        <f t="shared" ca="1" si="122"/>
        <v>64.974938448740488</v>
      </c>
      <c r="V3071" s="98">
        <v>65.190002000000007</v>
      </c>
      <c r="W3071" s="36">
        <f t="shared" ca="1" si="194"/>
        <v>-3.299026609318384E-3</v>
      </c>
      <c r="X3071" s="91">
        <f t="shared" si="18"/>
        <v>0.96909242769854609</v>
      </c>
      <c r="Y3071" s="72">
        <f t="shared" ca="1" si="124"/>
        <v>247.0377796287606</v>
      </c>
      <c r="Z3071" s="90">
        <v>243.49999500000001</v>
      </c>
      <c r="AA3071" s="89">
        <f t="shared" ca="1" si="195"/>
        <v>1.4528889944168542E-2</v>
      </c>
      <c r="AB3071" s="72"/>
      <c r="AC3071" s="90"/>
      <c r="AD3071" s="36"/>
      <c r="AE3071">
        <f t="shared" si="202"/>
        <v>7</v>
      </c>
      <c r="AH3071" s="25" t="str">
        <f t="shared" ca="1" si="7"/>
        <v>-</v>
      </c>
      <c r="AI3071" s="15">
        <f t="shared" ca="1" si="8"/>
        <v>16.925015023400338</v>
      </c>
      <c r="AJ3071" s="15">
        <f t="shared" ca="1" si="9"/>
        <v>16.951612123536233</v>
      </c>
      <c r="AK3071" s="17">
        <f t="shared" ca="1" si="10"/>
        <v>0.13352278613383126</v>
      </c>
      <c r="AL3071" s="17">
        <f t="shared" ca="1" si="11"/>
        <v>0.11328159092816475</v>
      </c>
      <c r="AM3071" s="26">
        <f t="shared" ca="1" si="12"/>
        <v>0</v>
      </c>
      <c r="AN3071" s="26">
        <f t="shared" ca="1" si="13"/>
        <v>1</v>
      </c>
      <c r="AO3071" s="25">
        <f t="shared" si="186"/>
        <v>0</v>
      </c>
      <c r="AP3071" s="26">
        <f t="shared" si="187"/>
        <v>0</v>
      </c>
      <c r="AQ3071" s="25">
        <f t="shared" si="188"/>
        <v>1</v>
      </c>
      <c r="AR3071" s="26">
        <f t="shared" si="189"/>
        <v>0</v>
      </c>
      <c r="AY3071">
        <v>48.7</v>
      </c>
      <c r="AZ3071">
        <v>54.500000000000007</v>
      </c>
      <c r="BA3071">
        <f t="shared" si="107"/>
        <v>545.00000000000011</v>
      </c>
    </row>
    <row r="3072" spans="1:53" x14ac:dyDescent="0.2">
      <c r="A3072" s="96">
        <v>42528</v>
      </c>
      <c r="B3072" s="99">
        <v>14.725</v>
      </c>
      <c r="C3072" s="100">
        <v>16.875</v>
      </c>
      <c r="D3072" s="31">
        <f t="shared" si="14"/>
        <v>89.479389096756719</v>
      </c>
      <c r="E3072" s="31">
        <f t="shared" si="15"/>
        <v>172.75874294021088</v>
      </c>
      <c r="F3072" s="16">
        <f t="shared" si="0"/>
        <v>262.23813203696761</v>
      </c>
      <c r="G3072" s="16">
        <f t="shared" si="1"/>
        <v>16.141389349772719</v>
      </c>
      <c r="H3072" s="17">
        <f t="shared" si="2"/>
        <v>0.12740740740740741</v>
      </c>
      <c r="I3072" s="31">
        <v>14.05</v>
      </c>
      <c r="J3072" s="91">
        <f t="shared" si="16"/>
        <v>1.0053128492907901</v>
      </c>
      <c r="K3072" s="72">
        <f t="shared" ca="1" si="171"/>
        <v>51.362166665740546</v>
      </c>
      <c r="L3072" s="31">
        <v>51.560001</v>
      </c>
      <c r="M3072" s="21">
        <f t="shared" ca="1" si="181"/>
        <v>-3.836973049311116E-3</v>
      </c>
      <c r="N3072" s="72"/>
      <c r="O3072" s="56"/>
      <c r="P3072" s="21"/>
      <c r="Q3072" s="92">
        <f t="shared" si="17"/>
        <v>0.99468715070920988</v>
      </c>
      <c r="R3072" s="5">
        <f t="shared" ca="1" si="109"/>
        <v>33.898801307844671</v>
      </c>
      <c r="S3072" s="31">
        <v>33.43</v>
      </c>
      <c r="T3072" s="89">
        <f t="shared" ca="1" si="182"/>
        <v>1.4023371458111623E-2</v>
      </c>
      <c r="U3072" s="5">
        <f t="shared" ca="1" si="122"/>
        <v>64.627523766052676</v>
      </c>
      <c r="V3072" s="98">
        <v>65.150002000000001</v>
      </c>
      <c r="W3072" s="36">
        <f t="shared" ca="1" si="194"/>
        <v>-8.0196196148593375E-3</v>
      </c>
      <c r="X3072" s="91">
        <f t="shared" si="18"/>
        <v>1.0106256985815802</v>
      </c>
      <c r="Y3072" s="72">
        <f t="shared" ca="1" si="124"/>
        <v>249.64629752774894</v>
      </c>
      <c r="Z3072" s="90">
        <v>244.74999500000001</v>
      </c>
      <c r="AA3072" s="89">
        <f t="shared" ca="1" si="195"/>
        <v>2.000532227896033E-2</v>
      </c>
      <c r="AB3072" s="72"/>
      <c r="AC3072" s="90"/>
      <c r="AD3072" s="36"/>
      <c r="AE3072">
        <f t="shared" si="202"/>
        <v>6</v>
      </c>
      <c r="AH3072" s="25" t="str">
        <f t="shared" ca="1" si="7"/>
        <v>-</v>
      </c>
      <c r="AI3072" s="15">
        <f t="shared" ca="1" si="8"/>
        <v>16.874099966234962</v>
      </c>
      <c r="AJ3072" s="15">
        <f t="shared" ca="1" si="9"/>
        <v>16.909407326643208</v>
      </c>
      <c r="AK3072" s="17">
        <f t="shared" ca="1" si="10"/>
        <v>0.133480758290385</v>
      </c>
      <c r="AL3072" s="17">
        <f t="shared" ca="1" si="11"/>
        <v>0.11363736163663256</v>
      </c>
      <c r="AM3072" s="26">
        <f t="shared" ca="1" si="12"/>
        <v>0</v>
      </c>
      <c r="AN3072" s="26">
        <f t="shared" ca="1" si="13"/>
        <v>1</v>
      </c>
      <c r="AO3072" s="25">
        <f t="shared" si="186"/>
        <v>0</v>
      </c>
      <c r="AP3072" s="26">
        <f t="shared" si="187"/>
        <v>0</v>
      </c>
      <c r="AQ3072" s="25">
        <f t="shared" si="188"/>
        <v>1</v>
      </c>
      <c r="AR3072" s="26">
        <f t="shared" si="189"/>
        <v>0</v>
      </c>
      <c r="AY3072">
        <v>48.95</v>
      </c>
      <c r="AZ3072">
        <v>54.75</v>
      </c>
      <c r="BA3072">
        <f t="shared" si="107"/>
        <v>547.5</v>
      </c>
    </row>
    <row r="3073" spans="1:53" x14ac:dyDescent="0.2">
      <c r="A3073" s="96">
        <v>42529</v>
      </c>
      <c r="B3073" s="99">
        <v>14.975</v>
      </c>
      <c r="C3073" s="100">
        <v>16.875</v>
      </c>
      <c r="D3073" s="31">
        <f t="shared" si="14"/>
        <v>74.566157580630602</v>
      </c>
      <c r="E3073" s="31">
        <f t="shared" si="15"/>
        <v>185.77191829280093</v>
      </c>
      <c r="F3073" s="16">
        <f t="shared" si="0"/>
        <v>260.33807587343154</v>
      </c>
      <c r="G3073" s="16">
        <f t="shared" si="1"/>
        <v>16.330801081236856</v>
      </c>
      <c r="H3073" s="17">
        <f t="shared" si="2"/>
        <v>0.11259259259259258</v>
      </c>
      <c r="I3073" s="31">
        <v>14.08</v>
      </c>
      <c r="J3073" s="91">
        <f t="shared" si="16"/>
        <v>1.0044039767442694</v>
      </c>
      <c r="K3073" s="72">
        <f t="shared" ca="1" si="171"/>
        <v>51.586261299024436</v>
      </c>
      <c r="L3073" s="31">
        <v>51.84</v>
      </c>
      <c r="M3073" s="21">
        <f t="shared" ca="1" si="181"/>
        <v>-4.8946508675842514E-3</v>
      </c>
      <c r="N3073" s="72"/>
      <c r="O3073" s="56"/>
      <c r="P3073" s="21"/>
      <c r="Q3073" s="92">
        <f t="shared" si="17"/>
        <v>0.9955960232557306</v>
      </c>
      <c r="R3073" s="5">
        <f t="shared" ca="1" si="109"/>
        <v>33.748105814953483</v>
      </c>
      <c r="S3073" s="31">
        <v>33.159999999999997</v>
      </c>
      <c r="T3073" s="89">
        <f t="shared" ca="1" si="182"/>
        <v>1.773539852091335E-2</v>
      </c>
      <c r="U3073" s="5">
        <f t="shared" ca="1" si="122"/>
        <v>64.340702847090611</v>
      </c>
      <c r="V3073" s="98">
        <v>64.720000999999996</v>
      </c>
      <c r="W3073" s="36">
        <f t="shared" ca="1" si="194"/>
        <v>-5.8606017776388023E-3</v>
      </c>
      <c r="X3073" s="91">
        <f t="shared" si="18"/>
        <v>1.0088079534885388</v>
      </c>
      <c r="Y3073" s="72">
        <f t="shared" ca="1" si="124"/>
        <v>251.82859578601764</v>
      </c>
      <c r="Z3073" s="90">
        <v>246.24999399999999</v>
      </c>
      <c r="AA3073" s="89">
        <f t="shared" ca="1" si="195"/>
        <v>2.2654221002814147E-2</v>
      </c>
      <c r="AB3073" s="72"/>
      <c r="AC3073" s="90"/>
      <c r="AD3073" s="36"/>
      <c r="AE3073">
        <f t="shared" si="202"/>
        <v>5</v>
      </c>
      <c r="AH3073" s="25" t="str">
        <f t="shared" ca="1" si="7"/>
        <v>-</v>
      </c>
      <c r="AI3073" s="15">
        <f t="shared" ca="1" si="8"/>
        <v>16.839312814741533</v>
      </c>
      <c r="AJ3073" s="15">
        <f t="shared" ca="1" si="9"/>
        <v>16.85845429605995</v>
      </c>
      <c r="AK3073" s="17">
        <f t="shared" ca="1" si="10"/>
        <v>0.13126383464284616</v>
      </c>
      <c r="AL3073" s="17">
        <f t="shared" ca="1" si="11"/>
        <v>0.11242475735372699</v>
      </c>
      <c r="AM3073" s="26">
        <f t="shared" ca="1" si="12"/>
        <v>0</v>
      </c>
      <c r="AN3073" s="26">
        <f t="shared" ca="1" si="13"/>
        <v>1</v>
      </c>
      <c r="AO3073" s="25">
        <f t="shared" si="186"/>
        <v>0</v>
      </c>
      <c r="AP3073" s="26">
        <f t="shared" si="187"/>
        <v>0</v>
      </c>
      <c r="AQ3073" s="25">
        <f t="shared" si="188"/>
        <v>1</v>
      </c>
      <c r="AR3073" s="26">
        <f t="shared" si="189"/>
        <v>0</v>
      </c>
      <c r="AY3073">
        <v>49.25</v>
      </c>
      <c r="AZ3073">
        <v>55.500000000000007</v>
      </c>
      <c r="BA3073">
        <f t="shared" si="107"/>
        <v>555.00000000000011</v>
      </c>
    </row>
    <row r="3074" spans="1:53" x14ac:dyDescent="0.2">
      <c r="A3074" s="96">
        <v>42530</v>
      </c>
      <c r="B3074" s="99">
        <v>15.475</v>
      </c>
      <c r="C3074" s="100">
        <v>17.175000000000001</v>
      </c>
      <c r="D3074" s="31">
        <f t="shared" si="14"/>
        <v>59.652926064504484</v>
      </c>
      <c r="E3074" s="31">
        <f t="shared" si="15"/>
        <v>199.00603040859286</v>
      </c>
      <c r="F3074" s="16">
        <f t="shared" si="0"/>
        <v>258.65895647309736</v>
      </c>
      <c r="G3074" s="16">
        <f t="shared" si="1"/>
        <v>16.782939443920995</v>
      </c>
      <c r="H3074" s="17">
        <f t="shared" si="2"/>
        <v>9.8981077147016094E-2</v>
      </c>
      <c r="I3074" s="31">
        <v>14.64</v>
      </c>
      <c r="J3074" s="91">
        <f t="shared" si="16"/>
        <v>1.021057898272713</v>
      </c>
      <c r="K3074" s="72">
        <f t="shared" ca="1" si="171"/>
        <v>52.670412187020283</v>
      </c>
      <c r="L3074" s="31">
        <v>52.799999</v>
      </c>
      <c r="M3074" s="21">
        <f t="shared" ca="1" si="181"/>
        <v>-2.4542957468563034E-3</v>
      </c>
      <c r="N3074" s="72"/>
      <c r="O3074" s="56"/>
      <c r="P3074" s="21"/>
      <c r="Q3074" s="92">
        <f t="shared" si="17"/>
        <v>0.97894210172728713</v>
      </c>
      <c r="R3074" s="5">
        <f t="shared" ca="1" si="109"/>
        <v>33.036065339438096</v>
      </c>
      <c r="S3074" s="31">
        <v>32.560001</v>
      </c>
      <c r="T3074" s="89">
        <f t="shared" ca="1" si="182"/>
        <v>1.4621140197080962E-2</v>
      </c>
      <c r="U3074" s="5">
        <f t="shared" ca="1" si="122"/>
        <v>62.98366652480221</v>
      </c>
      <c r="V3074" s="98">
        <v>63.490001999999997</v>
      </c>
      <c r="W3074" s="36">
        <f t="shared" ca="1" si="194"/>
        <v>-7.9750426720381403E-3</v>
      </c>
      <c r="X3074" s="91">
        <f t="shared" si="18"/>
        <v>1.0421157965454257</v>
      </c>
      <c r="Y3074" s="72">
        <f t="shared" ca="1" si="124"/>
        <v>262.41728605080493</v>
      </c>
      <c r="Z3074" s="90">
        <v>255.74999399999999</v>
      </c>
      <c r="AA3074" s="89">
        <f t="shared" ca="1" si="195"/>
        <v>2.6069568747692506E-2</v>
      </c>
      <c r="AB3074" s="72"/>
      <c r="AC3074" s="90"/>
      <c r="AD3074" s="36"/>
      <c r="AE3074">
        <f t="shared" si="202"/>
        <v>4</v>
      </c>
      <c r="AH3074" s="25">
        <f t="shared" ca="1" si="7"/>
        <v>1</v>
      </c>
      <c r="AI3074" s="15">
        <f t="shared" ca="1" si="8"/>
        <v>16.863437537205876</v>
      </c>
      <c r="AJ3074" s="15">
        <f t="shared" ca="1" si="9"/>
        <v>16.837377868442569</v>
      </c>
      <c r="AK3074" s="17">
        <f t="shared" ca="1" si="10"/>
        <v>0.1263626779809485</v>
      </c>
      <c r="AL3074" s="17">
        <f t="shared" ca="1" si="11"/>
        <v>0.10967010245319327</v>
      </c>
      <c r="AM3074" s="26">
        <f t="shared" ca="1" si="12"/>
        <v>1</v>
      </c>
      <c r="AN3074" s="26">
        <f t="shared" ca="1" si="13"/>
        <v>1</v>
      </c>
      <c r="AO3074" s="25">
        <f t="shared" si="186"/>
        <v>0</v>
      </c>
      <c r="AP3074" s="26">
        <f t="shared" si="187"/>
        <v>0</v>
      </c>
      <c r="AQ3074" s="25">
        <f t="shared" si="188"/>
        <v>1</v>
      </c>
      <c r="AR3074" s="26">
        <f t="shared" si="189"/>
        <v>0</v>
      </c>
      <c r="AY3074">
        <v>51.150000000000006</v>
      </c>
      <c r="AZ3074">
        <v>57.499999999999993</v>
      </c>
      <c r="BA3074">
        <f t="shared" si="107"/>
        <v>574.99999999999989</v>
      </c>
    </row>
    <row r="3075" spans="1:53" x14ac:dyDescent="0.2">
      <c r="A3075" s="96">
        <v>42531</v>
      </c>
      <c r="B3075" s="101">
        <v>17.524999999999999</v>
      </c>
      <c r="C3075" s="102">
        <v>18.425000000000001</v>
      </c>
      <c r="D3075" s="31">
        <f t="shared" si="14"/>
        <v>44.739694548378367</v>
      </c>
      <c r="E3075" s="31">
        <f t="shared" si="15"/>
        <v>212.44313420551001</v>
      </c>
      <c r="F3075" s="31">
        <f t="shared" si="0"/>
        <v>257.18282875388837</v>
      </c>
      <c r="G3075" s="31">
        <f t="shared" si="1"/>
        <v>18.268435406288059</v>
      </c>
      <c r="H3075" s="55">
        <f t="shared" si="2"/>
        <v>4.8846675712347465E-2</v>
      </c>
      <c r="I3075" s="31">
        <v>17.030000999999999</v>
      </c>
      <c r="J3075" s="67">
        <f t="shared" si="16"/>
        <v>1.0823002881428325</v>
      </c>
      <c r="K3075" s="72">
        <f t="shared" ca="1" si="171"/>
        <v>57.002878298742139</v>
      </c>
      <c r="L3075" s="31">
        <v>57.560001</v>
      </c>
      <c r="M3075" s="21">
        <f t="shared" ca="1" si="181"/>
        <v>-9.678990472183284E-3</v>
      </c>
      <c r="N3075" s="72"/>
      <c r="O3075" s="56"/>
      <c r="P3075" s="21"/>
      <c r="Q3075" s="69">
        <f t="shared" si="17"/>
        <v>0.91769971185716748</v>
      </c>
      <c r="R3075" s="5">
        <f t="shared" ca="1" si="109"/>
        <v>30.315924668733189</v>
      </c>
      <c r="S3075" s="31">
        <v>29.59</v>
      </c>
      <c r="T3075" s="89">
        <f t="shared" ca="1" si="182"/>
        <v>2.4532770149820509E-2</v>
      </c>
      <c r="U3075" s="5">
        <f t="shared" ca="1" si="122"/>
        <v>57.798113810301629</v>
      </c>
      <c r="V3075" s="98">
        <v>57.75</v>
      </c>
      <c r="W3075" s="36">
        <f t="shared" ca="1" si="194"/>
        <v>8.3313957232258352E-4</v>
      </c>
      <c r="X3075" s="67">
        <f t="shared" si="18"/>
        <v>1.164600576285665</v>
      </c>
      <c r="Y3075" s="72">
        <f t="shared" ca="1" si="124"/>
        <v>305.59120932439208</v>
      </c>
      <c r="Z3075" s="90">
        <v>302.24999300000002</v>
      </c>
      <c r="AA3075" s="89">
        <f t="shared" ca="1" si="195"/>
        <v>1.1054479410333896E-2</v>
      </c>
      <c r="AB3075" s="72"/>
      <c r="AC3075" s="90"/>
      <c r="AD3075" s="36"/>
      <c r="AE3075" s="1">
        <f t="shared" si="202"/>
        <v>3</v>
      </c>
      <c r="AH3075" s="25">
        <f t="shared" ca="1" si="7"/>
        <v>1</v>
      </c>
      <c r="AI3075" s="15">
        <f t="shared" ca="1" si="8"/>
        <v>16.908103685868792</v>
      </c>
      <c r="AJ3075" s="15">
        <f t="shared" ca="1" si="9"/>
        <v>16.871204875227761</v>
      </c>
      <c r="AK3075" s="17">
        <f t="shared" ca="1" si="10"/>
        <v>0.11169932674717427</v>
      </c>
      <c r="AL3075" s="17">
        <f t="shared" ca="1" si="11"/>
        <v>0.10837939034158564</v>
      </c>
      <c r="AM3075" s="26">
        <f t="shared" ca="1" si="12"/>
        <v>1</v>
      </c>
      <c r="AN3075" s="26">
        <f t="shared" ca="1" si="13"/>
        <v>1</v>
      </c>
      <c r="AO3075" s="25">
        <f t="shared" si="186"/>
        <v>0</v>
      </c>
      <c r="AP3075" s="26">
        <f t="shared" si="187"/>
        <v>0</v>
      </c>
      <c r="AQ3075" s="25">
        <f t="shared" si="188"/>
        <v>1</v>
      </c>
      <c r="AR3075" s="26">
        <f t="shared" si="189"/>
        <v>0</v>
      </c>
      <c r="AY3075">
        <v>60.45</v>
      </c>
      <c r="AZ3075">
        <v>67.5</v>
      </c>
      <c r="BA3075">
        <f t="shared" si="107"/>
        <v>675</v>
      </c>
    </row>
    <row r="3076" spans="1:53" x14ac:dyDescent="0.2">
      <c r="A3076" s="96">
        <v>42534</v>
      </c>
      <c r="B3076" s="99">
        <v>21.324999999999999</v>
      </c>
      <c r="C3076" s="100">
        <v>21.225000000000001</v>
      </c>
      <c r="D3076" s="31">
        <f t="shared" si="14"/>
        <v>29.826463032252242</v>
      </c>
      <c r="E3076" s="31">
        <f t="shared" si="15"/>
        <v>226.62790393794475</v>
      </c>
      <c r="F3076" s="16">
        <f t="shared" si="0"/>
        <v>256.45436697019699</v>
      </c>
      <c r="G3076" s="16">
        <f t="shared" si="1"/>
        <v>21.236630319804895</v>
      </c>
      <c r="H3076" s="17">
        <f t="shared" si="2"/>
        <v>-4.7114252061246642E-3</v>
      </c>
      <c r="I3076" s="31">
        <v>20.969999000000001</v>
      </c>
      <c r="J3076" s="91">
        <f t="shared" si="16"/>
        <v>1.1591840134003801</v>
      </c>
      <c r="K3076" s="72">
        <f t="shared" ca="1" si="171"/>
        <v>66.074131421947286</v>
      </c>
      <c r="L3076" s="31">
        <v>66.080001999999993</v>
      </c>
      <c r="M3076" s="21">
        <f t="shared" ca="1" si="181"/>
        <v>-8.8840464210454212E-5</v>
      </c>
      <c r="N3076" s="72"/>
      <c r="O3076" s="56"/>
      <c r="P3076" s="21"/>
      <c r="Q3076" s="92">
        <f t="shared" si="17"/>
        <v>0.84081598659961987</v>
      </c>
      <c r="R3076" s="5">
        <f t="shared" ca="1" si="109"/>
        <v>25.489052225391699</v>
      </c>
      <c r="S3076" s="31">
        <v>25.15</v>
      </c>
      <c r="T3076" s="89">
        <f t="shared" ca="1" si="182"/>
        <v>1.3481201804838989E-2</v>
      </c>
      <c r="U3076" s="5">
        <f t="shared" ca="1" si="122"/>
        <v>48.595914327861387</v>
      </c>
      <c r="V3076" s="98">
        <v>49.07</v>
      </c>
      <c r="W3076" s="36">
        <f t="shared" ca="1" si="194"/>
        <v>-9.6614157762097766E-3</v>
      </c>
      <c r="X3076" s="91">
        <f t="shared" si="18"/>
        <v>1.3183680268007603</v>
      </c>
      <c r="Y3076" s="72">
        <f t="shared" ca="1" si="124"/>
        <v>402.85516474030732</v>
      </c>
      <c r="Z3076" s="90">
        <v>392.49999100000002</v>
      </c>
      <c r="AA3076" s="89">
        <f t="shared" ca="1" si="195"/>
        <v>2.6382608860511522E-2</v>
      </c>
      <c r="AB3076" s="72"/>
      <c r="AC3076" s="90"/>
      <c r="AD3076" s="36"/>
      <c r="AE3076">
        <f t="shared" si="202"/>
        <v>2</v>
      </c>
      <c r="AH3076" s="25" t="str">
        <f t="shared" ca="1" si="7"/>
        <v>-</v>
      </c>
      <c r="AI3076" s="15">
        <f t="shared" ca="1" si="8"/>
        <v>17.110908317866411</v>
      </c>
      <c r="AJ3076" s="15">
        <f t="shared" ca="1" si="9"/>
        <v>16.979269151947442</v>
      </c>
      <c r="AK3076" s="17">
        <f t="shared" ca="1" si="10"/>
        <v>8.7556424979243527E-2</v>
      </c>
      <c r="AL3076" s="17">
        <f t="shared" ca="1" si="11"/>
        <v>0.10371882018599586</v>
      </c>
      <c r="AM3076" s="26">
        <f t="shared" ca="1" si="12"/>
        <v>1</v>
      </c>
      <c r="AN3076" s="26">
        <f t="shared" ca="1" si="13"/>
        <v>0</v>
      </c>
      <c r="AO3076" s="25">
        <f t="shared" si="186"/>
        <v>0</v>
      </c>
      <c r="AP3076" s="26">
        <f t="shared" si="187"/>
        <v>0</v>
      </c>
      <c r="AQ3076" s="25">
        <f t="shared" si="188"/>
        <v>1</v>
      </c>
      <c r="AR3076" s="26">
        <f t="shared" si="189"/>
        <v>0</v>
      </c>
      <c r="AY3076">
        <v>78.5</v>
      </c>
      <c r="AZ3076">
        <v>87</v>
      </c>
      <c r="BA3076">
        <f t="shared" si="107"/>
        <v>870</v>
      </c>
    </row>
    <row r="3077" spans="1:53" x14ac:dyDescent="0.2">
      <c r="A3077" s="96">
        <v>42535</v>
      </c>
      <c r="B3077" s="99">
        <v>20.574999999999999</v>
      </c>
      <c r="C3077" s="100">
        <v>20.875</v>
      </c>
      <c r="D3077" s="31">
        <f t="shared" si="14"/>
        <v>14.913231516126121</v>
      </c>
      <c r="E3077" s="31">
        <f t="shared" si="15"/>
        <v>241.61139802894073</v>
      </c>
      <c r="F3077" s="16">
        <f t="shared" si="0"/>
        <v>256.52462954506683</v>
      </c>
      <c r="G3077" s="16">
        <f t="shared" si="1"/>
        <v>20.857559298642116</v>
      </c>
      <c r="H3077" s="17">
        <f t="shared" si="2"/>
        <v>1.4371257485029987E-2</v>
      </c>
      <c r="I3077" s="31">
        <v>20.5</v>
      </c>
      <c r="J3077" s="91">
        <f t="shared" si="16"/>
        <v>0.98241921972056445</v>
      </c>
      <c r="K3077" s="72">
        <f t="shared" ca="1" si="171"/>
        <v>64.909850282845653</v>
      </c>
      <c r="L3077" s="31">
        <v>64.639999000000003</v>
      </c>
      <c r="M3077" s="21">
        <f t="shared" ca="1" si="181"/>
        <v>4.1746795640521294E-3</v>
      </c>
      <c r="N3077" s="72"/>
      <c r="O3077" s="56"/>
      <c r="P3077" s="21"/>
      <c r="Q3077" s="92">
        <f t="shared" si="17"/>
        <v>1.0175807802794354</v>
      </c>
      <c r="R3077" s="5">
        <f t="shared" ca="1" si="109"/>
        <v>25.936089143722509</v>
      </c>
      <c r="S3077" s="31">
        <v>25.690000999999999</v>
      </c>
      <c r="T3077" s="89">
        <f t="shared" ca="1" si="182"/>
        <v>9.5791410721435856E-3</v>
      </c>
      <c r="U3077" s="5">
        <f t="shared" ca="1" si="122"/>
        <v>49.448575468770251</v>
      </c>
      <c r="V3077" s="98">
        <v>50.119999</v>
      </c>
      <c r="W3077" s="36">
        <f t="shared" ca="1" si="194"/>
        <v>-1.339631972518094E-2</v>
      </c>
      <c r="X3077" s="91">
        <f t="shared" si="18"/>
        <v>0.96483843944112901</v>
      </c>
      <c r="Y3077" s="72">
        <f t="shared" ca="1" si="124"/>
        <v>388.66456755357342</v>
      </c>
      <c r="Z3077" s="90">
        <v>375.24999200000002</v>
      </c>
      <c r="AA3077" s="89">
        <f t="shared" ca="1" si="195"/>
        <v>3.5748369992166178E-2</v>
      </c>
      <c r="AB3077" s="72"/>
      <c r="AC3077" s="90"/>
      <c r="AD3077" s="36"/>
      <c r="AE3077">
        <f t="shared" si="202"/>
        <v>1</v>
      </c>
      <c r="AH3077" s="25" t="str">
        <f t="shared" ca="1" si="7"/>
        <v>-</v>
      </c>
      <c r="AI3077" s="15">
        <f t="shared" ca="1" si="8"/>
        <v>17.260900437745622</v>
      </c>
      <c r="AJ3077" s="15">
        <f t="shared" ca="1" si="9"/>
        <v>17.079334109109247</v>
      </c>
      <c r="AK3077" s="17">
        <f t="shared" ca="1" si="10"/>
        <v>6.6247930856378145E-2</v>
      </c>
      <c r="AL3077" s="17">
        <f t="shared" ca="1" si="11"/>
        <v>9.9257525098071453E-2</v>
      </c>
      <c r="AM3077" s="26">
        <f t="shared" ca="1" si="12"/>
        <v>1</v>
      </c>
      <c r="AN3077" s="26">
        <f t="shared" ca="1" si="13"/>
        <v>0</v>
      </c>
      <c r="AO3077" s="25">
        <f t="shared" si="186"/>
        <v>0</v>
      </c>
      <c r="AP3077" s="26">
        <f t="shared" si="187"/>
        <v>0</v>
      </c>
      <c r="AQ3077" s="25">
        <f t="shared" si="188"/>
        <v>1</v>
      </c>
      <c r="AR3077" s="26">
        <f t="shared" si="189"/>
        <v>0</v>
      </c>
      <c r="AY3077">
        <v>75.05</v>
      </c>
      <c r="AZ3077">
        <v>82.5</v>
      </c>
      <c r="BA3077">
        <f t="shared" si="107"/>
        <v>825</v>
      </c>
    </row>
    <row r="3078" spans="1:53" x14ac:dyDescent="0.2">
      <c r="A3078" s="97">
        <v>42536</v>
      </c>
      <c r="B3078" s="99">
        <v>20.574999999999999</v>
      </c>
      <c r="C3078" s="100">
        <v>20.725000000000001</v>
      </c>
      <c r="D3078" s="31">
        <f t="shared" si="14"/>
        <v>256.31030765501475</v>
      </c>
      <c r="E3078" s="31">
        <f t="shared" si="15"/>
        <v>0</v>
      </c>
      <c r="F3078" s="16">
        <f t="shared" si="0"/>
        <v>256.31030765501475</v>
      </c>
      <c r="G3078" s="16">
        <f t="shared" si="1"/>
        <v>20.574999999999999</v>
      </c>
      <c r="H3078" s="17">
        <f t="shared" si="2"/>
        <v>7.2376357056695984E-3</v>
      </c>
      <c r="I3078" s="31">
        <v>20.139999</v>
      </c>
      <c r="J3078" s="91">
        <f t="shared" si="16"/>
        <v>0.98562874251497024</v>
      </c>
      <c r="K3078" s="72">
        <f t="shared" ca="1" si="171"/>
        <v>63.974405896446328</v>
      </c>
      <c r="L3078" s="31">
        <v>64</v>
      </c>
      <c r="M3078" s="21">
        <f t="shared" ca="1" si="181"/>
        <v>-3.999078680261281E-4</v>
      </c>
      <c r="N3078" s="72"/>
      <c r="O3078" s="56"/>
      <c r="P3078" s="21"/>
      <c r="Q3078" s="92">
        <f t="shared" si="17"/>
        <v>1.0143712574850299</v>
      </c>
      <c r="R3078" s="5">
        <f t="shared" ca="1" si="109"/>
        <v>26.30772736798215</v>
      </c>
      <c r="S3078" s="31">
        <v>25.950001</v>
      </c>
      <c r="T3078" s="89">
        <f t="shared" ca="1" si="182"/>
        <v>1.3785215961346175E-2</v>
      </c>
      <c r="U3078" s="5">
        <f t="shared" ca="1" si="122"/>
        <v>50.157496456684193</v>
      </c>
      <c r="V3078" s="98">
        <v>50.610000999999997</v>
      </c>
      <c r="W3078" s="36">
        <f t="shared" ca="1" si="194"/>
        <v>-8.9410103610905716E-3</v>
      </c>
      <c r="X3078" s="91">
        <f t="shared" si="18"/>
        <v>0.97125748502994036</v>
      </c>
      <c r="Y3078" s="72">
        <f t="shared" ca="1" si="124"/>
        <v>377.46852638207969</v>
      </c>
      <c r="Z3078" s="90">
        <v>368.24999200000002</v>
      </c>
      <c r="AA3078" s="89">
        <f t="shared" ca="1" si="195"/>
        <v>2.5033359354640981E-2</v>
      </c>
      <c r="AB3078" s="72"/>
      <c r="AC3078" s="90"/>
      <c r="AD3078" s="36"/>
      <c r="AE3078">
        <v>24</v>
      </c>
      <c r="AH3078" s="25" t="str">
        <f t="shared" ca="1" si="7"/>
        <v>-</v>
      </c>
      <c r="AI3078" s="15">
        <f t="shared" ca="1" si="8"/>
        <v>17.423173071826675</v>
      </c>
      <c r="AJ3078" s="15">
        <f t="shared" ca="1" si="9"/>
        <v>17.190780782219758</v>
      </c>
      <c r="AK3078" s="17">
        <f t="shared" ca="1" si="10"/>
        <v>4.6219635572755179E-2</v>
      </c>
      <c r="AL3078" s="17">
        <f t="shared" ca="1" si="11"/>
        <v>9.4795067368994276E-2</v>
      </c>
      <c r="AM3078" s="26">
        <f t="shared" ca="1" si="12"/>
        <v>1</v>
      </c>
      <c r="AN3078" s="26">
        <f t="shared" ca="1" si="13"/>
        <v>0</v>
      </c>
      <c r="AO3078" s="25">
        <f t="shared" si="186"/>
        <v>0</v>
      </c>
      <c r="AP3078" s="26">
        <f t="shared" si="187"/>
        <v>0</v>
      </c>
      <c r="AQ3078" s="25">
        <f t="shared" si="188"/>
        <v>1</v>
      </c>
      <c r="AR3078" s="26">
        <f t="shared" si="189"/>
        <v>0</v>
      </c>
      <c r="AY3078">
        <v>73.650000000000006</v>
      </c>
      <c r="AZ3078">
        <v>81.25</v>
      </c>
      <c r="BA3078">
        <f t="shared" si="107"/>
        <v>812.5</v>
      </c>
    </row>
    <row r="3079" spans="1:53" x14ac:dyDescent="0.2">
      <c r="A3079" s="96">
        <v>42537</v>
      </c>
      <c r="B3079" s="99">
        <v>20.024999999999999</v>
      </c>
      <c r="C3079" s="100">
        <v>20.425000000000001</v>
      </c>
      <c r="D3079" s="31">
        <f t="shared" si="14"/>
        <v>245.63071150272248</v>
      </c>
      <c r="E3079" s="31">
        <f t="shared" si="15"/>
        <v>10.60230112585832</v>
      </c>
      <c r="F3079" s="16">
        <f t="shared" si="0"/>
        <v>256.23301262858081</v>
      </c>
      <c r="G3079" s="16">
        <f t="shared" si="1"/>
        <v>20.041551030668675</v>
      </c>
      <c r="H3079" s="17">
        <f t="shared" si="2"/>
        <v>1.9583843329253448E-2</v>
      </c>
      <c r="I3079" s="31">
        <v>19.370000999999998</v>
      </c>
      <c r="J3079" s="91">
        <f t="shared" si="16"/>
        <v>0.97377920471995072</v>
      </c>
      <c r="K3079" s="72">
        <f t="shared" ca="1" si="171"/>
        <v>62.294406374609501</v>
      </c>
      <c r="L3079" s="31">
        <v>62.32</v>
      </c>
      <c r="M3079" s="21">
        <f t="shared" ca="1" si="181"/>
        <v>-4.106807668565331E-4</v>
      </c>
      <c r="N3079" s="72"/>
      <c r="O3079" s="56"/>
      <c r="P3079" s="21"/>
      <c r="Q3079" s="92">
        <f t="shared" si="17"/>
        <v>1.0262207952800493</v>
      </c>
      <c r="R3079" s="5">
        <f t="shared" ca="1" si="109"/>
        <v>26.996412219701494</v>
      </c>
      <c r="S3079" s="31">
        <v>26.67</v>
      </c>
      <c r="T3079" s="89">
        <f t="shared" ca="1" si="182"/>
        <v>1.2238928372759356E-2</v>
      </c>
      <c r="U3079" s="5">
        <f t="shared" ca="1" si="122"/>
        <v>51.470903714012984</v>
      </c>
      <c r="V3079" s="98">
        <v>51.970001000000003</v>
      </c>
      <c r="W3079" s="36">
        <f t="shared" ca="1" si="194"/>
        <v>-9.6035650641419015E-3</v>
      </c>
      <c r="X3079" s="91">
        <f t="shared" si="18"/>
        <v>0.94755840943990144</v>
      </c>
      <c r="Y3079" s="72">
        <f t="shared" ca="1" si="124"/>
        <v>357.64993686122898</v>
      </c>
      <c r="Z3079" s="90">
        <v>348.49999200000002</v>
      </c>
      <c r="AA3079" s="89">
        <f t="shared" ca="1" si="195"/>
        <v>2.6255222586142726E-2</v>
      </c>
      <c r="AB3079" s="72"/>
      <c r="AC3079" s="90"/>
      <c r="AD3079" s="36"/>
      <c r="AE3079">
        <f t="shared" ref="AE3079:AE3101" si="203">AE3078-1</f>
        <v>23</v>
      </c>
      <c r="AH3079" s="25" t="str">
        <f t="shared" ca="1" si="7"/>
        <v>-</v>
      </c>
      <c r="AI3079" s="15">
        <f t="shared" ca="1" si="8"/>
        <v>17.527310978803158</v>
      </c>
      <c r="AJ3079" s="15">
        <f t="shared" ca="1" si="9"/>
        <v>17.287205287035889</v>
      </c>
      <c r="AK3079" s="17">
        <f t="shared" ca="1" si="10"/>
        <v>3.0718177362198656E-2</v>
      </c>
      <c r="AL3079" s="17">
        <f t="shared" ca="1" si="11"/>
        <v>9.0017685834960157E-2</v>
      </c>
      <c r="AM3079" s="26">
        <f t="shared" ca="1" si="12"/>
        <v>1</v>
      </c>
      <c r="AN3079" s="26">
        <f t="shared" ca="1" si="13"/>
        <v>0</v>
      </c>
      <c r="AO3079" s="25">
        <f t="shared" si="186"/>
        <v>0</v>
      </c>
      <c r="AP3079" s="26">
        <f t="shared" si="187"/>
        <v>0</v>
      </c>
      <c r="AQ3079" s="25">
        <f t="shared" si="188"/>
        <v>1</v>
      </c>
      <c r="AR3079" s="26">
        <f t="shared" si="189"/>
        <v>0</v>
      </c>
      <c r="AY3079">
        <v>69.7</v>
      </c>
      <c r="AZ3079">
        <v>77.25</v>
      </c>
      <c r="BA3079">
        <f t="shared" si="107"/>
        <v>772.5</v>
      </c>
    </row>
    <row r="3080" spans="1:53" x14ac:dyDescent="0.2">
      <c r="A3080" s="96">
        <v>42538</v>
      </c>
      <c r="B3080" s="101">
        <v>20.074999999999999</v>
      </c>
      <c r="C3080" s="102">
        <v>20.475000000000001</v>
      </c>
      <c r="D3080" s="31">
        <f t="shared" si="14"/>
        <v>234.9511153504302</v>
      </c>
      <c r="E3080" s="31">
        <f t="shared" si="15"/>
        <v>21.072749740284412</v>
      </c>
      <c r="F3080" s="31">
        <f t="shared" si="0"/>
        <v>256.02386509071459</v>
      </c>
      <c r="G3080" s="31">
        <f t="shared" si="1"/>
        <v>20.107923102278484</v>
      </c>
      <c r="H3080" s="55">
        <f t="shared" si="2"/>
        <v>1.9536019536019689E-2</v>
      </c>
      <c r="I3080" s="31">
        <v>19.41</v>
      </c>
      <c r="J3080" s="67">
        <f t="shared" si="16"/>
        <v>1.0024927805209465</v>
      </c>
      <c r="K3080" s="72">
        <f t="shared" ca="1" si="171"/>
        <v>62.447146708549496</v>
      </c>
      <c r="L3080" s="31">
        <v>62.32</v>
      </c>
      <c r="M3080" s="21">
        <f t="shared" ca="1" si="181"/>
        <v>2.04022317954904E-3</v>
      </c>
      <c r="N3080" s="72"/>
      <c r="O3080" s="56"/>
      <c r="P3080" s="21"/>
      <c r="Q3080" s="69">
        <f t="shared" si="17"/>
        <v>0.99750721947905363</v>
      </c>
      <c r="R3080" s="5">
        <f t="shared" ca="1" si="109"/>
        <v>26.927994257625976</v>
      </c>
      <c r="S3080" s="31">
        <v>26.629999000000002</v>
      </c>
      <c r="T3080" s="89">
        <f t="shared" ca="1" si="182"/>
        <v>1.1190209118144319E-2</v>
      </c>
      <c r="U3080" s="5">
        <f t="shared" ca="1" si="122"/>
        <v>51.340840311746845</v>
      </c>
      <c r="V3080" s="98">
        <v>52.049999</v>
      </c>
      <c r="W3080" s="36">
        <f t="shared" ca="1" si="194"/>
        <v>-1.3624566798803481E-2</v>
      </c>
      <c r="X3080" s="67">
        <f t="shared" si="18"/>
        <v>1.0049855610418927</v>
      </c>
      <c r="Y3080" s="72">
        <f t="shared" ca="1" si="124"/>
        <v>359.40936704085345</v>
      </c>
      <c r="Z3080" s="90">
        <v>347.99999200000002</v>
      </c>
      <c r="AA3080" s="89">
        <f t="shared" ca="1" si="195"/>
        <v>3.278556121591357E-2</v>
      </c>
      <c r="AB3080" s="72"/>
      <c r="AC3080" s="90"/>
      <c r="AD3080" s="36"/>
      <c r="AE3080" s="1">
        <f t="shared" si="203"/>
        <v>22</v>
      </c>
      <c r="AH3080" s="25" t="str">
        <f t="shared" ca="1" si="7"/>
        <v>-</v>
      </c>
      <c r="AI3080" s="15">
        <f t="shared" ca="1" si="8"/>
        <v>17.624116840816416</v>
      </c>
      <c r="AJ3080" s="15">
        <f t="shared" ca="1" si="9"/>
        <v>17.377032679774388</v>
      </c>
      <c r="AK3080" s="17">
        <f t="shared" ca="1" si="10"/>
        <v>1.7477334427032587E-2</v>
      </c>
      <c r="AL3080" s="17">
        <f t="shared" ca="1" si="11"/>
        <v>8.4823985252910072E-2</v>
      </c>
      <c r="AM3080" s="26">
        <f t="shared" ca="1" si="12"/>
        <v>1</v>
      </c>
      <c r="AN3080" s="26">
        <f t="shared" ca="1" si="13"/>
        <v>0</v>
      </c>
      <c r="AO3080" s="25">
        <f t="shared" si="186"/>
        <v>0</v>
      </c>
      <c r="AP3080" s="26">
        <f t="shared" si="187"/>
        <v>0</v>
      </c>
      <c r="AQ3080" s="25">
        <f t="shared" si="188"/>
        <v>1</v>
      </c>
      <c r="AR3080" s="26">
        <f t="shared" si="189"/>
        <v>0</v>
      </c>
      <c r="AY3080">
        <v>69.599999999999994</v>
      </c>
      <c r="AZ3080">
        <v>77.5</v>
      </c>
      <c r="BA3080">
        <f t="shared" si="107"/>
        <v>775</v>
      </c>
    </row>
    <row r="3081" spans="1:53" x14ac:dyDescent="0.2">
      <c r="A3081" s="96">
        <v>42541</v>
      </c>
      <c r="B3081" s="99">
        <v>18.475000000000001</v>
      </c>
      <c r="C3081" s="100">
        <v>19.274999999999999</v>
      </c>
      <c r="D3081" s="31">
        <f t="shared" si="14"/>
        <v>224.27151919813792</v>
      </c>
      <c r="E3081" s="31">
        <f t="shared" si="15"/>
        <v>31.54370909350871</v>
      </c>
      <c r="F3081" s="16">
        <f t="shared" si="0"/>
        <v>255.81522829164663</v>
      </c>
      <c r="G3081" s="16">
        <f t="shared" si="1"/>
        <v>18.573645289583926</v>
      </c>
      <c r="H3081" s="17">
        <f t="shared" si="2"/>
        <v>4.150453955901412E-2</v>
      </c>
      <c r="I3081" s="31">
        <v>18.370000999999998</v>
      </c>
      <c r="J3081" s="91">
        <f t="shared" si="16"/>
        <v>0.92294511559079273</v>
      </c>
      <c r="K3081" s="72">
        <f t="shared" ca="1" si="171"/>
        <v>57.632939361991468</v>
      </c>
      <c r="L3081" s="31">
        <v>57.84</v>
      </c>
      <c r="M3081" s="21">
        <f t="shared" ca="1" si="181"/>
        <v>-3.5798865492485325E-3</v>
      </c>
      <c r="N3081" s="72"/>
      <c r="O3081" s="56"/>
      <c r="P3081" s="21"/>
      <c r="Q3081" s="92">
        <f t="shared" si="17"/>
        <v>1.0770548844092072</v>
      </c>
      <c r="R3081" s="5">
        <f t="shared" ca="1" si="109"/>
        <v>29.001719518694355</v>
      </c>
      <c r="S3081" s="31">
        <v>28.49</v>
      </c>
      <c r="T3081" s="89">
        <f t="shared" ca="1" si="182"/>
        <v>1.7961373067544969E-2</v>
      </c>
      <c r="U3081" s="5">
        <f t="shared" ca="1" si="122"/>
        <v>55.295009714010078</v>
      </c>
      <c r="V3081" s="98">
        <v>55.540000999999997</v>
      </c>
      <c r="W3081" s="36">
        <f t="shared" ca="1" si="194"/>
        <v>-4.4110781703068135E-3</v>
      </c>
      <c r="X3081" s="91">
        <f t="shared" si="18"/>
        <v>0.84589023118158546</v>
      </c>
      <c r="Y3081" s="72">
        <f t="shared" ca="1" si="124"/>
        <v>304.00086400981104</v>
      </c>
      <c r="Z3081" s="90">
        <v>298.74999300000002</v>
      </c>
      <c r="AA3081" s="89">
        <f t="shared" ca="1" si="195"/>
        <v>1.7576137683159781E-2</v>
      </c>
      <c r="AB3081" s="72"/>
      <c r="AC3081" s="90"/>
      <c r="AD3081" s="36"/>
      <c r="AE3081">
        <f t="shared" si="203"/>
        <v>21</v>
      </c>
      <c r="AH3081" s="25" t="str">
        <f t="shared" ca="1" si="7"/>
        <v>-</v>
      </c>
      <c r="AI3081" s="15">
        <f t="shared" ca="1" si="8"/>
        <v>17.649463886403957</v>
      </c>
      <c r="AJ3081" s="15">
        <f t="shared" ca="1" si="9"/>
        <v>17.418994411576087</v>
      </c>
      <c r="AK3081" s="17">
        <f t="shared" ca="1" si="10"/>
        <v>1.6253645068143696E-2</v>
      </c>
      <c r="AL3081" s="17">
        <f t="shared" ca="1" si="11"/>
        <v>8.0405396254450839E-2</v>
      </c>
      <c r="AM3081" s="26">
        <f t="shared" ca="1" si="12"/>
        <v>1</v>
      </c>
      <c r="AN3081" s="26">
        <f t="shared" ca="1" si="13"/>
        <v>0</v>
      </c>
      <c r="AO3081" s="25">
        <f t="shared" si="186"/>
        <v>0</v>
      </c>
      <c r="AP3081" s="26">
        <f t="shared" si="187"/>
        <v>0</v>
      </c>
      <c r="AQ3081" s="25">
        <f t="shared" si="188"/>
        <v>1</v>
      </c>
      <c r="AR3081" s="26">
        <f t="shared" si="189"/>
        <v>0</v>
      </c>
      <c r="AY3081">
        <v>59.75</v>
      </c>
      <c r="AZ3081">
        <v>66.75</v>
      </c>
      <c r="BA3081">
        <f t="shared" si="107"/>
        <v>667.5</v>
      </c>
    </row>
    <row r="3082" spans="1:53" x14ac:dyDescent="0.2">
      <c r="A3082" s="96">
        <v>42542</v>
      </c>
      <c r="B3082" s="99">
        <v>18.675000000000001</v>
      </c>
      <c r="C3082" s="100">
        <v>19.324999999999999</v>
      </c>
      <c r="D3082" s="31">
        <f t="shared" si="14"/>
        <v>213.59192304584565</v>
      </c>
      <c r="E3082" s="31">
        <f t="shared" si="15"/>
        <v>41.780053524823884</v>
      </c>
      <c r="F3082" s="16">
        <f t="shared" si="0"/>
        <v>255.37197657066952</v>
      </c>
      <c r="G3082" s="16">
        <f t="shared" si="1"/>
        <v>18.781343049679222</v>
      </c>
      <c r="H3082" s="17">
        <f t="shared" si="2"/>
        <v>3.3635187580853709E-2</v>
      </c>
      <c r="I3082" s="31">
        <v>18.48</v>
      </c>
      <c r="J3082" s="91">
        <f t="shared" si="16"/>
        <v>1.0094303123975674</v>
      </c>
      <c r="K3082" s="72">
        <f t="shared" ca="1" si="171"/>
        <v>58.174064247842466</v>
      </c>
      <c r="L3082" s="31">
        <v>58.240001999999997</v>
      </c>
      <c r="M3082" s="21">
        <f t="shared" ca="1" si="181"/>
        <v>-1.132172903385732E-3</v>
      </c>
      <c r="N3082" s="72"/>
      <c r="O3082" s="56"/>
      <c r="P3082" s="21"/>
      <c r="Q3082" s="92">
        <f t="shared" si="17"/>
        <v>0.99056968760243247</v>
      </c>
      <c r="R3082" s="5">
        <f t="shared" ca="1" si="109"/>
        <v>28.72702746352812</v>
      </c>
      <c r="S3082" s="31">
        <v>28.35</v>
      </c>
      <c r="T3082" s="89">
        <f t="shared" ca="1" si="182"/>
        <v>1.3299028695877213E-2</v>
      </c>
      <c r="U3082" s="5">
        <f t="shared" ca="1" si="122"/>
        <v>54.771685301801867</v>
      </c>
      <c r="V3082" s="98">
        <v>55.18</v>
      </c>
      <c r="W3082" s="36">
        <f t="shared" ca="1" si="194"/>
        <v>-7.3996864479545657E-3</v>
      </c>
      <c r="X3082" s="91">
        <f t="shared" si="18"/>
        <v>1.0188606247951351</v>
      </c>
      <c r="Y3082" s="72">
        <f t="shared" ca="1" si="124"/>
        <v>309.7141256457146</v>
      </c>
      <c r="Z3082" s="90">
        <v>301.74999300000002</v>
      </c>
      <c r="AA3082" s="89">
        <f t="shared" ca="1" si="195"/>
        <v>2.6393149396741113E-2</v>
      </c>
      <c r="AB3082" s="72"/>
      <c r="AC3082" s="90"/>
      <c r="AD3082" s="36"/>
      <c r="AE3082">
        <f t="shared" si="203"/>
        <v>20</v>
      </c>
      <c r="AH3082" s="25" t="str">
        <f t="shared" ca="1" si="7"/>
        <v>-</v>
      </c>
      <c r="AI3082" s="15">
        <f t="shared" ca="1" si="8"/>
        <v>17.711179753481915</v>
      </c>
      <c r="AJ3082" s="15">
        <f t="shared" ca="1" si="9"/>
        <v>17.478411474097591</v>
      </c>
      <c r="AK3082" s="17">
        <f t="shared" ca="1" si="10"/>
        <v>2.2644747199306758E-2</v>
      </c>
      <c r="AL3082" s="17">
        <f t="shared" ca="1" si="11"/>
        <v>7.4528872073998886E-2</v>
      </c>
      <c r="AM3082" s="26">
        <f t="shared" ca="1" si="12"/>
        <v>1</v>
      </c>
      <c r="AN3082" s="26">
        <f t="shared" ca="1" si="13"/>
        <v>0</v>
      </c>
      <c r="AO3082" s="25">
        <f t="shared" si="186"/>
        <v>0</v>
      </c>
      <c r="AP3082" s="26">
        <f t="shared" si="187"/>
        <v>0</v>
      </c>
      <c r="AQ3082" s="25">
        <f t="shared" si="188"/>
        <v>1</v>
      </c>
      <c r="AR3082" s="26">
        <f t="shared" si="189"/>
        <v>0</v>
      </c>
      <c r="AY3082">
        <v>60.35</v>
      </c>
      <c r="AZ3082">
        <v>67.5</v>
      </c>
      <c r="BA3082">
        <f t="shared" si="107"/>
        <v>675</v>
      </c>
    </row>
    <row r="3083" spans="1:53" x14ac:dyDescent="0.2">
      <c r="A3083" s="96">
        <v>42543</v>
      </c>
      <c r="B3083" s="101">
        <v>19.425000000000001</v>
      </c>
      <c r="C3083" s="102">
        <v>19.675000000000001</v>
      </c>
      <c r="D3083" s="31">
        <f t="shared" si="14"/>
        <v>202.91232689355337</v>
      </c>
      <c r="E3083" s="31">
        <f t="shared" si="15"/>
        <v>52.100439457246054</v>
      </c>
      <c r="F3083" s="31">
        <f t="shared" si="0"/>
        <v>255.01276635079944</v>
      </c>
      <c r="G3083" s="31">
        <f t="shared" si="1"/>
        <v>19.476076305122678</v>
      </c>
      <c r="H3083" s="55">
        <f t="shared" si="2"/>
        <v>1.2706480304955581E-2</v>
      </c>
      <c r="I3083" s="1">
        <v>21.17</v>
      </c>
      <c r="J3083" s="67">
        <f t="shared" si="16"/>
        <v>1.0355319584902136</v>
      </c>
      <c r="K3083" s="72">
        <f t="shared" ca="1" si="171"/>
        <v>60.238646774856974</v>
      </c>
      <c r="L3083" s="31">
        <v>60.279998999999997</v>
      </c>
      <c r="M3083" s="21">
        <f t="shared" ca="1" si="181"/>
        <v>-6.8600241919417222E-4</v>
      </c>
      <c r="N3083" s="72"/>
      <c r="O3083" s="56"/>
      <c r="P3083" s="21"/>
      <c r="Q3083" s="69">
        <f t="shared" si="17"/>
        <v>0.96446804150978627</v>
      </c>
      <c r="R3083" s="5">
        <f t="shared" ca="1" si="109"/>
        <v>27.70514570813193</v>
      </c>
      <c r="S3083" s="31">
        <v>27.34</v>
      </c>
      <c r="T3083" s="89">
        <f t="shared" ca="1" si="182"/>
        <v>1.3355731826332481E-2</v>
      </c>
      <c r="U3083" s="5">
        <f t="shared" ca="1" si="122"/>
        <v>52.823731547964698</v>
      </c>
      <c r="V3083" s="98">
        <v>53.36</v>
      </c>
      <c r="W3083" s="36">
        <f t="shared" ca="1" si="194"/>
        <v>-1.0050008471426187E-2</v>
      </c>
      <c r="X3083" s="67">
        <f t="shared" si="18"/>
        <v>1.0710639169804275</v>
      </c>
      <c r="Y3083" s="72">
        <f t="shared" ca="1" si="124"/>
        <v>331.70179278824645</v>
      </c>
      <c r="Z3083" s="90">
        <v>322.99999300000002</v>
      </c>
      <c r="AA3083" s="89">
        <f t="shared" ca="1" si="195"/>
        <v>2.6940557203809081E-2</v>
      </c>
      <c r="AB3083" s="72"/>
      <c r="AC3083" s="90"/>
      <c r="AD3083" s="36"/>
      <c r="AE3083" s="1">
        <f t="shared" si="203"/>
        <v>19</v>
      </c>
      <c r="AH3083" s="25" t="str">
        <f t="shared" ca="1" si="7"/>
        <v>-</v>
      </c>
      <c r="AI3083" s="15">
        <f t="shared" ca="1" si="8"/>
        <v>17.79115019380983</v>
      </c>
      <c r="AJ3083" s="15">
        <f t="shared" ca="1" si="9"/>
        <v>17.551142418895974</v>
      </c>
      <c r="AK3083" s="17">
        <f t="shared" ca="1" si="10"/>
        <v>2.2367284335961024E-2</v>
      </c>
      <c r="AL3083" s="17">
        <f t="shared" ca="1" si="11"/>
        <v>6.745464368819451E-2</v>
      </c>
      <c r="AM3083" s="26">
        <f t="shared" ca="1" si="12"/>
        <v>1</v>
      </c>
      <c r="AN3083" s="26">
        <f t="shared" ca="1" si="13"/>
        <v>0</v>
      </c>
      <c r="AO3083" s="25">
        <f t="shared" si="186"/>
        <v>0</v>
      </c>
      <c r="AP3083" s="26">
        <f t="shared" si="187"/>
        <v>0</v>
      </c>
      <c r="AQ3083" s="25">
        <f t="shared" si="188"/>
        <v>1</v>
      </c>
      <c r="AR3083" s="26">
        <f t="shared" si="189"/>
        <v>0</v>
      </c>
      <c r="AY3083">
        <v>64.599999999999994</v>
      </c>
      <c r="AZ3083">
        <v>72</v>
      </c>
      <c r="BA3083">
        <f t="shared" si="107"/>
        <v>720</v>
      </c>
    </row>
    <row r="3084" spans="1:53" x14ac:dyDescent="0.2">
      <c r="A3084" s="96">
        <v>42544</v>
      </c>
      <c r="B3084" s="99">
        <v>16.675000000000001</v>
      </c>
      <c r="C3084" s="100">
        <v>17.625</v>
      </c>
      <c r="D3084" s="31">
        <f t="shared" si="14"/>
        <v>192.23273074126109</v>
      </c>
      <c r="E3084" s="31">
        <f t="shared" si="15"/>
        <v>62.644335531364355</v>
      </c>
      <c r="F3084" s="16">
        <f t="shared" si="0"/>
        <v>254.87706627262546</v>
      </c>
      <c r="G3084" s="16">
        <f t="shared" si="1"/>
        <v>16.908493423418253</v>
      </c>
      <c r="H3084" s="17">
        <f t="shared" si="2"/>
        <v>5.3900709219858123E-2</v>
      </c>
      <c r="I3084" s="1">
        <v>17.25</v>
      </c>
      <c r="J3084" s="91">
        <f t="shared" si="16"/>
        <v>0.86770536493682693</v>
      </c>
      <c r="K3084" s="72">
        <f t="shared" ca="1" si="171"/>
        <v>52.267266064498955</v>
      </c>
      <c r="L3084" s="31">
        <v>54.439999</v>
      </c>
      <c r="M3084" s="21">
        <f t="shared" ca="1" si="181"/>
        <v>-3.9910598372734085E-2</v>
      </c>
      <c r="N3084" s="72"/>
      <c r="O3084" s="56"/>
      <c r="P3084" s="21"/>
      <c r="Q3084" s="92">
        <f t="shared" si="17"/>
        <v>1.1322946350631731</v>
      </c>
      <c r="R3084" s="5">
        <f t="shared" ca="1" si="109"/>
        <v>31.369080999862167</v>
      </c>
      <c r="S3084" s="31">
        <v>30.049999</v>
      </c>
      <c r="T3084" s="89">
        <f t="shared" ca="1" si="182"/>
        <v>4.3896241056852185E-2</v>
      </c>
      <c r="U3084" s="5">
        <f t="shared" ca="1" si="122"/>
        <v>59.809980145086541</v>
      </c>
      <c r="V3084" s="98">
        <v>58.46</v>
      </c>
      <c r="W3084" s="36">
        <f t="shared" ca="1" si="194"/>
        <v>2.309237333367329E-2</v>
      </c>
      <c r="X3084" s="91">
        <f t="shared" si="18"/>
        <v>0.73541072987365397</v>
      </c>
      <c r="Y3084" s="72">
        <f t="shared" ca="1" si="124"/>
        <v>243.92100327352904</v>
      </c>
      <c r="Z3084" s="90">
        <v>259.99999400000002</v>
      </c>
      <c r="AA3084" s="89">
        <f t="shared" ca="1" si="195"/>
        <v>-6.1842273452017753E-2</v>
      </c>
      <c r="AB3084" s="72"/>
      <c r="AC3084" s="90"/>
      <c r="AD3084" s="36"/>
      <c r="AE3084">
        <f t="shared" si="203"/>
        <v>18</v>
      </c>
      <c r="AH3084" s="25" t="str">
        <f t="shared" ca="1" si="7"/>
        <v>-</v>
      </c>
      <c r="AI3084" s="15">
        <f t="shared" ca="1" si="8"/>
        <v>17.795317712718539</v>
      </c>
      <c r="AJ3084" s="15">
        <f t="shared" ca="1" si="9"/>
        <v>17.565691752012704</v>
      </c>
      <c r="AK3084" s="17">
        <f t="shared" ca="1" si="10"/>
        <v>3.0144463254992444E-2</v>
      </c>
      <c r="AL3084" s="17">
        <f t="shared" ca="1" si="11"/>
        <v>6.2799186944535498E-2</v>
      </c>
      <c r="AM3084" s="26">
        <f t="shared" ca="1" si="12"/>
        <v>1</v>
      </c>
      <c r="AN3084" s="26">
        <f t="shared" ca="1" si="13"/>
        <v>0</v>
      </c>
      <c r="AO3084" s="25">
        <f t="shared" si="186"/>
        <v>0</v>
      </c>
      <c r="AP3084" s="26">
        <f t="shared" si="187"/>
        <v>0</v>
      </c>
      <c r="AQ3084" s="25">
        <f t="shared" si="188"/>
        <v>1</v>
      </c>
      <c r="AR3084" s="26">
        <f t="shared" si="189"/>
        <v>0</v>
      </c>
      <c r="AY3084">
        <v>52</v>
      </c>
      <c r="AZ3084">
        <v>58.75</v>
      </c>
      <c r="BA3084">
        <f t="shared" si="107"/>
        <v>587.5</v>
      </c>
    </row>
    <row r="3085" spans="1:53" x14ac:dyDescent="0.2">
      <c r="A3085" s="96">
        <v>42545</v>
      </c>
      <c r="B3085" s="101">
        <v>22.65</v>
      </c>
      <c r="C3085" s="102">
        <v>22.125</v>
      </c>
      <c r="D3085" s="31">
        <f t="shared" si="14"/>
        <v>181.55313458896882</v>
      </c>
      <c r="E3085" s="31">
        <f t="shared" si="15"/>
        <v>72.748293876866413</v>
      </c>
      <c r="F3085" s="31">
        <f t="shared" si="0"/>
        <v>254.30142846583522</v>
      </c>
      <c r="G3085" s="31">
        <f t="shared" si="1"/>
        <v>22.499812663201435</v>
      </c>
      <c r="H3085" s="55">
        <f t="shared" si="2"/>
        <v>-2.3728813559321882E-2</v>
      </c>
      <c r="I3085" s="1">
        <v>25.76</v>
      </c>
      <c r="J3085" s="67">
        <f t="shared" si="16"/>
        <v>1.3276757695009729</v>
      </c>
      <c r="K3085" s="72">
        <f t="shared" ca="1" si="171"/>
        <v>69.391153638271248</v>
      </c>
      <c r="L3085" s="31">
        <v>67.319999999999993</v>
      </c>
      <c r="M3085" s="21">
        <f t="shared" ca="1" si="181"/>
        <v>3.0765799736649665E-2</v>
      </c>
      <c r="N3085" s="72"/>
      <c r="O3085" s="56"/>
      <c r="P3085" s="21"/>
      <c r="Q3085" s="69">
        <f t="shared" si="17"/>
        <v>0.67232423049902712</v>
      </c>
      <c r="R3085" s="5">
        <f t="shared" ca="1" si="109"/>
        <v>21.089314654981461</v>
      </c>
      <c r="S3085" s="31">
        <v>22</v>
      </c>
      <c r="T3085" s="89">
        <f t="shared" ca="1" si="182"/>
        <v>-4.1394788409933596E-2</v>
      </c>
      <c r="U3085" s="5">
        <f t="shared" ca="1" si="122"/>
        <v>40.210322212271485</v>
      </c>
      <c r="V3085" s="90">
        <v>43</v>
      </c>
      <c r="W3085" s="36">
        <f t="shared" ca="1" si="194"/>
        <v>-6.4876227621593369E-2</v>
      </c>
      <c r="X3085" s="67">
        <f t="shared" si="18"/>
        <v>1.6553515390019458</v>
      </c>
      <c r="Y3085" s="72">
        <f t="shared" ca="1" si="124"/>
        <v>403.74843446663942</v>
      </c>
      <c r="Z3085" s="90">
        <v>373.74999200000002</v>
      </c>
      <c r="AA3085" s="89">
        <f t="shared" ca="1" si="195"/>
        <v>8.0263392933101127E-2</v>
      </c>
      <c r="AB3085" s="72"/>
      <c r="AC3085" s="90"/>
      <c r="AD3085" s="36"/>
      <c r="AE3085" s="1">
        <f t="shared" si="203"/>
        <v>17</v>
      </c>
      <c r="AH3085" s="25" t="str">
        <f t="shared" ca="1" si="7"/>
        <v>-</v>
      </c>
      <c r="AI3085" s="15">
        <f t="shared" ca="1" si="8"/>
        <v>18.074711441879021</v>
      </c>
      <c r="AJ3085" s="15">
        <f t="shared" ca="1" si="9"/>
        <v>17.724931736544828</v>
      </c>
      <c r="AK3085" s="17">
        <f t="shared" ca="1" si="10"/>
        <v>2.2925687106896558E-2</v>
      </c>
      <c r="AL3085" s="17">
        <f t="shared" ca="1" si="11"/>
        <v>5.2764462152390834E-2</v>
      </c>
      <c r="AM3085" s="26">
        <f t="shared" ca="1" si="12"/>
        <v>1</v>
      </c>
      <c r="AN3085" s="26">
        <f t="shared" ca="1" si="13"/>
        <v>0</v>
      </c>
      <c r="AO3085" s="25">
        <f t="shared" si="186"/>
        <v>0</v>
      </c>
      <c r="AP3085" s="26">
        <f t="shared" si="187"/>
        <v>0</v>
      </c>
      <c r="AQ3085" s="25">
        <f t="shared" si="188"/>
        <v>1</v>
      </c>
      <c r="AR3085" s="26">
        <f t="shared" si="189"/>
        <v>0</v>
      </c>
      <c r="AY3085">
        <v>74.75</v>
      </c>
      <c r="AZ3085">
        <v>82.75</v>
      </c>
      <c r="BA3085">
        <f t="shared" si="107"/>
        <v>827.5</v>
      </c>
    </row>
    <row r="3086" spans="1:53" x14ac:dyDescent="0.2">
      <c r="A3086" s="96">
        <v>42548</v>
      </c>
      <c r="B3086" s="101">
        <v>23.65</v>
      </c>
      <c r="C3086" s="102">
        <v>23.024999999999999</v>
      </c>
      <c r="D3086" s="31">
        <f t="shared" si="14"/>
        <v>170.87353843667654</v>
      </c>
      <c r="E3086" s="31">
        <f t="shared" si="15"/>
        <v>83.6813041751453</v>
      </c>
      <c r="F3086" s="31">
        <f t="shared" si="0"/>
        <v>254.55484261182184</v>
      </c>
      <c r="G3086" s="31">
        <f t="shared" si="1"/>
        <v>23.444540089778528</v>
      </c>
      <c r="H3086" s="55">
        <f t="shared" si="2"/>
        <v>-2.7144408251900121E-2</v>
      </c>
      <c r="I3086" s="1">
        <v>23.85</v>
      </c>
      <c r="J3086" s="67">
        <f t="shared" si="16"/>
        <v>1.0430265878597242</v>
      </c>
      <c r="K3086" s="72">
        <f t="shared" ca="1" si="171"/>
        <v>72.373867549124455</v>
      </c>
      <c r="L3086" s="31">
        <v>67.239998</v>
      </c>
      <c r="M3086" s="21">
        <f t="shared" ca="1" si="181"/>
        <v>7.6351423287140119E-2</v>
      </c>
      <c r="N3086" s="72"/>
      <c r="O3086" s="56"/>
      <c r="P3086" s="21"/>
      <c r="Q3086" s="69">
        <f t="shared" si="17"/>
        <v>0.95697341214027576</v>
      </c>
      <c r="R3086" s="5">
        <f t="shared" ca="1" si="109"/>
        <v>20.181072653108547</v>
      </c>
      <c r="S3086" s="31">
        <v>21.459999</v>
      </c>
      <c r="T3086" s="89">
        <f t="shared" ca="1" si="182"/>
        <v>-5.9595825092603812E-2</v>
      </c>
      <c r="U3086" s="5">
        <f t="shared" ca="1" si="122"/>
        <v>38.478891864099126</v>
      </c>
      <c r="V3086" s="98">
        <v>41.89</v>
      </c>
      <c r="W3086" s="36">
        <f t="shared" ca="1" si="194"/>
        <v>-8.1430129766074832E-2</v>
      </c>
      <c r="X3086" s="67">
        <f t="shared" si="18"/>
        <v>1.0860531757194485</v>
      </c>
      <c r="Y3086" s="72">
        <f t="shared" ca="1" si="124"/>
        <v>438.46341089552459</v>
      </c>
      <c r="Z3086" s="90">
        <v>367.99999200000002</v>
      </c>
      <c r="AA3086" s="89">
        <f t="shared" ca="1" si="195"/>
        <v>0.19147668594385339</v>
      </c>
      <c r="AB3086" s="72"/>
      <c r="AC3086" s="90"/>
      <c r="AD3086" s="36"/>
      <c r="AE3086" s="1">
        <f t="shared" si="203"/>
        <v>16</v>
      </c>
      <c r="AH3086" s="25" t="str">
        <f t="shared" ca="1" si="7"/>
        <v>-</v>
      </c>
      <c r="AI3086" s="15">
        <f t="shared" ca="1" si="8"/>
        <v>18.409241345912069</v>
      </c>
      <c r="AJ3086" s="15">
        <f t="shared" ca="1" si="9"/>
        <v>17.88138625668083</v>
      </c>
      <c r="AK3086" s="17">
        <f t="shared" ca="1" si="10"/>
        <v>1.5145615808909921E-2</v>
      </c>
      <c r="AL3086" s="17">
        <f t="shared" ca="1" si="11"/>
        <v>4.2308812549055837E-2</v>
      </c>
      <c r="AM3086" s="26">
        <f t="shared" ca="1" si="12"/>
        <v>1</v>
      </c>
      <c r="AN3086" s="26">
        <f t="shared" ca="1" si="13"/>
        <v>0</v>
      </c>
      <c r="AO3086" s="25">
        <f t="shared" si="186"/>
        <v>0</v>
      </c>
      <c r="AP3086" s="26">
        <f t="shared" si="187"/>
        <v>0</v>
      </c>
      <c r="AQ3086" s="25">
        <f t="shared" si="188"/>
        <v>1</v>
      </c>
      <c r="AR3086" s="26">
        <f t="shared" si="189"/>
        <v>0</v>
      </c>
      <c r="AY3086">
        <v>73.600000000000009</v>
      </c>
      <c r="AZ3086">
        <v>81</v>
      </c>
      <c r="BA3086">
        <f t="shared" si="107"/>
        <v>810</v>
      </c>
    </row>
    <row r="3087" spans="1:53" x14ac:dyDescent="0.2">
      <c r="A3087" s="96">
        <v>42549</v>
      </c>
      <c r="B3087" s="101">
        <v>18.875</v>
      </c>
      <c r="C3087" s="102">
        <v>19.375</v>
      </c>
      <c r="D3087" s="31">
        <f t="shared" si="14"/>
        <v>160.19394228438426</v>
      </c>
      <c r="E3087" s="31">
        <f t="shared" si="15"/>
        <v>94.650791645360826</v>
      </c>
      <c r="F3087" s="31">
        <f t="shared" si="0"/>
        <v>254.84473392974508</v>
      </c>
      <c r="G3087" s="31">
        <f t="shared" si="1"/>
        <v>19.060702859513384</v>
      </c>
      <c r="H3087" s="55">
        <f t="shared" si="2"/>
        <v>2.5806451612903181E-2</v>
      </c>
      <c r="I3087" s="1">
        <v>18.75</v>
      </c>
      <c r="J3087" s="67">
        <f t="shared" si="16"/>
        <v>0.81393831715506937</v>
      </c>
      <c r="K3087" s="72">
        <f t="shared" ca="1" si="171"/>
        <v>58.905462403362698</v>
      </c>
      <c r="L3087" s="31">
        <v>60.400002000000001</v>
      </c>
      <c r="M3087" s="21">
        <f t="shared" ca="1" si="181"/>
        <v>-2.4744032237570171E-2</v>
      </c>
      <c r="N3087" s="72"/>
      <c r="O3087" s="56"/>
      <c r="P3087" s="21"/>
      <c r="Q3087" s="69">
        <f t="shared" si="17"/>
        <v>1.1860616828449306</v>
      </c>
      <c r="R3087" s="5">
        <f t="shared" ca="1" si="109"/>
        <v>23.934999850407909</v>
      </c>
      <c r="S3087" s="31">
        <v>23.219999000000001</v>
      </c>
      <c r="T3087" s="89">
        <f t="shared" ca="1" si="182"/>
        <v>3.0792458277362867E-2</v>
      </c>
      <c r="U3087" s="5">
        <f t="shared" ca="1" si="122"/>
        <v>45.636776790021329</v>
      </c>
      <c r="V3087" s="98">
        <v>45.43</v>
      </c>
      <c r="W3087" s="36">
        <f t="shared" ca="1" si="194"/>
        <v>4.5515472159658767E-3</v>
      </c>
      <c r="X3087" s="67">
        <f t="shared" si="18"/>
        <v>0.62787663431013874</v>
      </c>
      <c r="Y3087" s="72">
        <f t="shared" ca="1" si="124"/>
        <v>275.2828122852892</v>
      </c>
      <c r="Z3087" s="90">
        <v>285.74999400000002</v>
      </c>
      <c r="AA3087" s="89">
        <f t="shared" ca="1" si="195"/>
        <v>-3.6630557950985708E-2</v>
      </c>
      <c r="AB3087" s="72"/>
      <c r="AC3087" s="90"/>
      <c r="AD3087" s="36"/>
      <c r="AE3087" s="1">
        <f t="shared" si="203"/>
        <v>15</v>
      </c>
      <c r="AH3087" s="25" t="str">
        <f t="shared" ca="1" si="7"/>
        <v>-</v>
      </c>
      <c r="AI3087" s="15">
        <f t="shared" ca="1" si="8"/>
        <v>18.547539428708461</v>
      </c>
      <c r="AJ3087" s="15">
        <f t="shared" ca="1" si="9"/>
        <v>17.918034718697211</v>
      </c>
      <c r="AK3087" s="17">
        <f t="shared" ca="1" si="10"/>
        <v>1.2529267817891432E-2</v>
      </c>
      <c r="AL3087" s="17">
        <f t="shared" ca="1" si="11"/>
        <v>3.5032826885973395E-2</v>
      </c>
      <c r="AM3087" s="26">
        <f t="shared" ca="1" si="12"/>
        <v>1</v>
      </c>
      <c r="AN3087" s="26">
        <f t="shared" ca="1" si="13"/>
        <v>0</v>
      </c>
      <c r="AO3087" s="25">
        <f t="shared" si="186"/>
        <v>0</v>
      </c>
      <c r="AP3087" s="26">
        <f t="shared" si="187"/>
        <v>0</v>
      </c>
      <c r="AQ3087" s="25">
        <f t="shared" si="188"/>
        <v>1</v>
      </c>
      <c r="AR3087" s="26">
        <f t="shared" si="189"/>
        <v>0</v>
      </c>
      <c r="AY3087">
        <v>57.15</v>
      </c>
      <c r="AZ3087">
        <v>64</v>
      </c>
      <c r="BA3087">
        <f t="shared" si="107"/>
        <v>640</v>
      </c>
    </row>
    <row r="3088" spans="1:53" x14ac:dyDescent="0.2">
      <c r="A3088" s="96">
        <v>42550</v>
      </c>
      <c r="B3088" s="101">
        <v>17.475000000000001</v>
      </c>
      <c r="C3088" s="102">
        <v>18.55</v>
      </c>
      <c r="D3088" s="31">
        <f t="shared" si="14"/>
        <v>149.51434613209199</v>
      </c>
      <c r="E3088" s="31">
        <f t="shared" si="15"/>
        <v>105.05478531630364</v>
      </c>
      <c r="F3088" s="31">
        <f t="shared" si="0"/>
        <v>254.56913144839564</v>
      </c>
      <c r="G3088" s="31">
        <f t="shared" si="1"/>
        <v>17.918627605485703</v>
      </c>
      <c r="H3088" s="55">
        <f t="shared" si="2"/>
        <v>5.7951482479784322E-2</v>
      </c>
      <c r="I3088" s="1">
        <v>16.64</v>
      </c>
      <c r="J3088" s="67">
        <f t="shared" si="16"/>
        <v>0.93906555242575129</v>
      </c>
      <c r="K3088" s="72">
        <f t="shared" ca="1" si="171"/>
        <v>55.313835466535608</v>
      </c>
      <c r="L3088" s="31">
        <v>57.080002</v>
      </c>
      <c r="M3088" s="21">
        <f t="shared" ca="1" si="181"/>
        <v>-3.0941949396995339E-2</v>
      </c>
      <c r="N3088" s="72"/>
      <c r="O3088" s="56"/>
      <c r="P3088" s="21"/>
      <c r="Q3088" s="69">
        <f t="shared" si="17"/>
        <v>1.0609344475742488</v>
      </c>
      <c r="R3088" s="5">
        <f t="shared" ca="1" si="109"/>
        <v>25.392407985592943</v>
      </c>
      <c r="S3088" s="31">
        <v>24.33</v>
      </c>
      <c r="T3088" s="89">
        <f t="shared" ca="1" si="182"/>
        <v>4.3666583871473263E-2</v>
      </c>
      <c r="U3088" s="5">
        <f t="shared" ca="1" si="122"/>
        <v>48.415970974295682</v>
      </c>
      <c r="V3088" s="98">
        <v>47.69</v>
      </c>
      <c r="W3088" s="36">
        <f t="shared" ca="1" si="194"/>
        <v>1.5222708624359078E-2</v>
      </c>
      <c r="X3088" s="67">
        <f t="shared" si="18"/>
        <v>0.87813110485150248</v>
      </c>
      <c r="Y3088" s="72">
        <f t="shared" ca="1" si="124"/>
        <v>241.7184908012151</v>
      </c>
      <c r="Z3088" s="90">
        <v>252.24999399999999</v>
      </c>
      <c r="AA3088" s="89">
        <f t="shared" ca="1" si="195"/>
        <v>-4.17502614441485E-2</v>
      </c>
      <c r="AB3088" s="72"/>
      <c r="AC3088" s="90"/>
      <c r="AD3088" s="36"/>
      <c r="AE3088" s="1">
        <f t="shared" si="203"/>
        <v>14</v>
      </c>
      <c r="AH3088" s="25" t="str">
        <f t="shared" ca="1" si="7"/>
        <v>-</v>
      </c>
      <c r="AI3088" s="15">
        <f t="shared" ca="1" si="8"/>
        <v>18.63178195768408</v>
      </c>
      <c r="AJ3088" s="15">
        <f t="shared" ca="1" si="9"/>
        <v>17.948449297137202</v>
      </c>
      <c r="AK3088" s="17">
        <f t="shared" ca="1" si="10"/>
        <v>1.6581983634379866E-2</v>
      </c>
      <c r="AL3088" s="17">
        <f t="shared" ca="1" si="11"/>
        <v>3.0691831577996952E-2</v>
      </c>
      <c r="AM3088" s="26">
        <f t="shared" ca="1" si="12"/>
        <v>1</v>
      </c>
      <c r="AN3088" s="26">
        <f t="shared" ca="1" si="13"/>
        <v>0</v>
      </c>
      <c r="AO3088" s="25">
        <f t="shared" si="186"/>
        <v>0</v>
      </c>
      <c r="AP3088" s="26">
        <f t="shared" si="187"/>
        <v>0</v>
      </c>
      <c r="AQ3088" s="25">
        <f t="shared" si="188"/>
        <v>1</v>
      </c>
      <c r="AR3088" s="26">
        <f t="shared" si="189"/>
        <v>0</v>
      </c>
      <c r="AY3088">
        <v>50.45</v>
      </c>
      <c r="AZ3088">
        <v>57.000000000000007</v>
      </c>
      <c r="BA3088">
        <f t="shared" si="107"/>
        <v>570.00000000000011</v>
      </c>
    </row>
    <row r="3089" spans="1:53" x14ac:dyDescent="0.2">
      <c r="A3089" s="96">
        <v>42551</v>
      </c>
      <c r="B3089" s="101">
        <v>16.975000000000001</v>
      </c>
      <c r="C3089" s="102">
        <v>18.324999999999999</v>
      </c>
      <c r="D3089" s="31">
        <f t="shared" si="14"/>
        <v>138.83474997979971</v>
      </c>
      <c r="E3089" s="31">
        <f t="shared" si="15"/>
        <v>115.11548303928518</v>
      </c>
      <c r="F3089" s="31">
        <f t="shared" si="0"/>
        <v>253.95023301908489</v>
      </c>
      <c r="G3089" s="31">
        <f t="shared" si="1"/>
        <v>17.58695416226043</v>
      </c>
      <c r="H3089" s="55">
        <f t="shared" si="2"/>
        <v>7.3669849931787046E-2</v>
      </c>
      <c r="I3089" s="1">
        <v>15.63</v>
      </c>
      <c r="J3089" s="67">
        <f t="shared" si="16"/>
        <v>0.97910385992714799</v>
      </c>
      <c r="K3089" s="72">
        <f t="shared" ca="1" si="171"/>
        <v>54.15578189993591</v>
      </c>
      <c r="L3089" s="31">
        <v>55.240001999999997</v>
      </c>
      <c r="M3089" s="21">
        <f t="shared" ca="1" si="181"/>
        <v>-1.9627444982063667E-2</v>
      </c>
      <c r="N3089" s="72"/>
      <c r="O3089" s="56"/>
      <c r="P3089" s="21"/>
      <c r="Q3089" s="69">
        <f t="shared" si="17"/>
        <v>1.020896140072852</v>
      </c>
      <c r="R3089" s="5">
        <f t="shared" ca="1" si="109"/>
        <v>25.921931381090381</v>
      </c>
      <c r="S3089" s="31">
        <v>24.99</v>
      </c>
      <c r="T3089" s="89">
        <f t="shared" ca="1" si="182"/>
        <v>3.7292172112460303E-2</v>
      </c>
      <c r="U3089" s="5">
        <f t="shared" ca="1" si="122"/>
        <v>49.425985707566909</v>
      </c>
      <c r="V3089" s="98">
        <v>49.06</v>
      </c>
      <c r="W3089" s="36">
        <f t="shared" ca="1" si="194"/>
        <v>7.4599614261497476E-3</v>
      </c>
      <c r="X3089" s="67">
        <f t="shared" si="18"/>
        <v>0.95820771985429609</v>
      </c>
      <c r="Y3089" s="72">
        <f t="shared" ca="1" si="124"/>
        <v>231.60128050885959</v>
      </c>
      <c r="Z3089" s="90">
        <v>235.74999500000001</v>
      </c>
      <c r="AA3089" s="89">
        <f t="shared" ca="1" si="195"/>
        <v>-1.7597940950711044E-2</v>
      </c>
      <c r="AB3089" s="72"/>
      <c r="AC3089" s="90"/>
      <c r="AD3089" s="36"/>
      <c r="AE3089" s="1">
        <f t="shared" si="203"/>
        <v>13</v>
      </c>
      <c r="AH3089" s="25" t="str">
        <f t="shared" ca="1" si="7"/>
        <v>-</v>
      </c>
      <c r="AI3089" s="15">
        <f t="shared" ca="1" si="8"/>
        <v>18.69382314868783</v>
      </c>
      <c r="AJ3089" s="15">
        <f t="shared" ca="1" si="9"/>
        <v>17.948249044492972</v>
      </c>
      <c r="AK3089" s="17">
        <f t="shared" ca="1" si="10"/>
        <v>2.6742545238851778E-2</v>
      </c>
      <c r="AL3089" s="17">
        <f t="shared" ca="1" si="11"/>
        <v>2.8259160161696606E-2</v>
      </c>
      <c r="AM3089" s="26">
        <f t="shared" ca="1" si="12"/>
        <v>1</v>
      </c>
      <c r="AN3089" s="26">
        <f t="shared" ca="1" si="13"/>
        <v>0</v>
      </c>
      <c r="AO3089" s="25">
        <f t="shared" si="186"/>
        <v>0</v>
      </c>
      <c r="AP3089" s="26">
        <f t="shared" si="187"/>
        <v>0</v>
      </c>
      <c r="AQ3089" s="25">
        <f t="shared" si="188"/>
        <v>1</v>
      </c>
      <c r="AR3089" s="26">
        <f t="shared" si="189"/>
        <v>0</v>
      </c>
      <c r="AY3089">
        <v>47.15</v>
      </c>
      <c r="AZ3089">
        <v>54.500000000000007</v>
      </c>
      <c r="BA3089">
        <f t="shared" si="107"/>
        <v>545.00000000000011</v>
      </c>
    </row>
    <row r="3090" spans="1:53" x14ac:dyDescent="0.2">
      <c r="A3090" s="96">
        <v>42552</v>
      </c>
      <c r="B3090" s="101">
        <v>16.774999999999999</v>
      </c>
      <c r="C3090" s="102">
        <v>18.25</v>
      </c>
      <c r="D3090" s="31">
        <f t="shared" si="14"/>
        <v>128.15515382750743</v>
      </c>
      <c r="E3090" s="31">
        <f t="shared" si="15"/>
        <v>125.008314945706</v>
      </c>
      <c r="F3090" s="31">
        <f t="shared" si="0"/>
        <v>253.16346877321342</v>
      </c>
      <c r="G3090" s="31">
        <f t="shared" si="1"/>
        <v>17.503332825578767</v>
      </c>
      <c r="H3090" s="55">
        <f t="shared" si="2"/>
        <v>8.0821917808219235E-2</v>
      </c>
      <c r="I3090" s="1">
        <v>14.77</v>
      </c>
      <c r="J3090" s="67">
        <f t="shared" si="16"/>
        <v>0.99216188990107423</v>
      </c>
      <c r="K3090" s="72">
        <f t="shared" ca="1" si="171"/>
        <v>53.729112401356197</v>
      </c>
      <c r="L3090" s="31">
        <v>53.560001</v>
      </c>
      <c r="M3090" s="21">
        <f t="shared" ca="1" si="181"/>
        <v>3.1574196825761296E-3</v>
      </c>
      <c r="N3090" s="72"/>
      <c r="O3090" s="56"/>
      <c r="P3090" s="21"/>
      <c r="Q3090" s="69">
        <f t="shared" si="17"/>
        <v>1.0078381100989258</v>
      </c>
      <c r="R3090" s="5">
        <f t="shared" ca="1" si="109"/>
        <v>26.124021995495713</v>
      </c>
      <c r="S3090" s="31">
        <v>25.940000999999999</v>
      </c>
      <c r="T3090" s="89">
        <f t="shared" ca="1" si="182"/>
        <v>7.0941013261994323E-3</v>
      </c>
      <c r="U3090" s="5">
        <f t="shared" ca="1" si="122"/>
        <v>49.81168664222924</v>
      </c>
      <c r="V3090" s="98">
        <v>50.61</v>
      </c>
      <c r="W3090" s="36">
        <f t="shared" ca="1" si="194"/>
        <v>-1.5773826472451277E-2</v>
      </c>
      <c r="X3090" s="67">
        <f t="shared" si="18"/>
        <v>0.98432377980214858</v>
      </c>
      <c r="Y3090" s="72">
        <f t="shared" ca="1" si="124"/>
        <v>227.9556443756203</v>
      </c>
      <c r="Z3090" s="90">
        <v>221.24999500000001</v>
      </c>
      <c r="AA3090" s="89">
        <f t="shared" ca="1" si="195"/>
        <v>3.0308020461741851E-2</v>
      </c>
      <c r="AB3090" s="72"/>
      <c r="AC3090" s="90"/>
      <c r="AD3090" s="36"/>
      <c r="AE3090" s="1">
        <f t="shared" si="203"/>
        <v>12</v>
      </c>
      <c r="AH3090" s="25">
        <f t="shared" ca="1" si="7"/>
        <v>1</v>
      </c>
      <c r="AI3090" s="15">
        <f t="shared" ca="1" si="8"/>
        <v>18.765399690184093</v>
      </c>
      <c r="AJ3090" s="15">
        <f t="shared" ca="1" si="9"/>
        <v>17.938301386391551</v>
      </c>
      <c r="AK3090" s="17">
        <f t="shared" ca="1" si="10"/>
        <v>3.1229413336911965E-2</v>
      </c>
      <c r="AL3090" s="17">
        <f t="shared" ca="1" si="11"/>
        <v>2.7124212703021802E-2</v>
      </c>
      <c r="AM3090" s="26">
        <f t="shared" ca="1" si="12"/>
        <v>1</v>
      </c>
      <c r="AN3090" s="26">
        <f t="shared" ca="1" si="13"/>
        <v>1</v>
      </c>
      <c r="AO3090" s="25">
        <f t="shared" si="186"/>
        <v>0</v>
      </c>
      <c r="AP3090" s="26">
        <f t="shared" si="187"/>
        <v>0</v>
      </c>
      <c r="AQ3090" s="25">
        <f t="shared" si="188"/>
        <v>1</v>
      </c>
      <c r="AR3090" s="26">
        <f t="shared" si="189"/>
        <v>0</v>
      </c>
      <c r="AY3090">
        <v>44.25</v>
      </c>
      <c r="AZ3090">
        <v>51.249999999999993</v>
      </c>
      <c r="BA3090">
        <f t="shared" si="107"/>
        <v>512.49999999999989</v>
      </c>
    </row>
    <row r="3091" spans="1:53" x14ac:dyDescent="0.2">
      <c r="A3091" s="96">
        <v>42556</v>
      </c>
      <c r="B3091" s="101">
        <v>16.824999999999999</v>
      </c>
      <c r="C3091" s="102">
        <v>18.324999999999999</v>
      </c>
      <c r="D3091" s="31">
        <f t="shared" si="14"/>
        <v>117.47555767521514</v>
      </c>
      <c r="E3091" s="31">
        <f t="shared" si="15"/>
        <v>134.82476565555274</v>
      </c>
      <c r="F3091" s="31">
        <f t="shared" si="0"/>
        <v>252.30032333076787</v>
      </c>
      <c r="G3091" s="31">
        <f t="shared" si="1"/>
        <v>17.626573084859643</v>
      </c>
      <c r="H3091" s="55">
        <f t="shared" si="2"/>
        <v>8.1855388813096841E-2</v>
      </c>
      <c r="I3091" s="31">
        <v>15.58</v>
      </c>
      <c r="J3091" s="67">
        <f t="shared" si="16"/>
        <v>1.0036075147235255</v>
      </c>
      <c r="K3091" s="72">
        <f t="shared" ca="1" si="171"/>
        <v>53.920742635172282</v>
      </c>
      <c r="L3091" s="31">
        <v>54.48</v>
      </c>
      <c r="M3091" s="21">
        <f t="shared" ca="1" si="181"/>
        <v>-1.0265370132667314E-2</v>
      </c>
      <c r="N3091" s="72"/>
      <c r="O3091" s="56"/>
      <c r="P3091" s="21"/>
      <c r="Q3091" s="69">
        <f t="shared" si="17"/>
        <v>0.9963924852764745</v>
      </c>
      <c r="R3091" s="5">
        <f t="shared" ca="1" si="109"/>
        <v>26.028694835142375</v>
      </c>
      <c r="S3091" s="31">
        <v>25.5</v>
      </c>
      <c r="T3091" s="89">
        <f t="shared" ca="1" si="182"/>
        <v>2.0733130789897043E-2</v>
      </c>
      <c r="U3091" s="5">
        <f t="shared" ca="1" si="122"/>
        <v>49.63029107657065</v>
      </c>
      <c r="V3091" s="98">
        <v>49.630001</v>
      </c>
      <c r="W3091" s="36">
        <f t="shared" ca="1" si="194"/>
        <v>5.8447826879943886E-6</v>
      </c>
      <c r="X3091" s="67">
        <f t="shared" si="18"/>
        <v>1.007215029447051</v>
      </c>
      <c r="Y3091" s="72">
        <f t="shared" ca="1" si="124"/>
        <v>229.58524034466365</v>
      </c>
      <c r="Z3091" s="90">
        <v>228.99999500000001</v>
      </c>
      <c r="AA3091" s="89">
        <f t="shared" ca="1" si="195"/>
        <v>2.5556565827157909E-3</v>
      </c>
      <c r="AB3091" s="72"/>
      <c r="AC3091" s="90"/>
      <c r="AD3091" s="36"/>
      <c r="AE3091" s="1">
        <f t="shared" si="203"/>
        <v>11</v>
      </c>
      <c r="AH3091" s="25">
        <f t="shared" ca="1" si="7"/>
        <v>1</v>
      </c>
      <c r="AI3091" s="15">
        <f t="shared" ca="1" si="8"/>
        <v>18.840456942448018</v>
      </c>
      <c r="AJ3091" s="15">
        <f t="shared" ca="1" si="9"/>
        <v>17.930430387378095</v>
      </c>
      <c r="AK3091" s="17">
        <f t="shared" ca="1" si="10"/>
        <v>4.8826780398981751E-2</v>
      </c>
      <c r="AL3091" s="17">
        <f t="shared" ca="1" si="11"/>
        <v>2.9187257271818638E-2</v>
      </c>
      <c r="AM3091" s="26">
        <f t="shared" ca="1" si="12"/>
        <v>1</v>
      </c>
      <c r="AN3091" s="26">
        <f t="shared" ca="1" si="13"/>
        <v>1</v>
      </c>
      <c r="AO3091" s="25">
        <f t="shared" si="186"/>
        <v>0</v>
      </c>
      <c r="AP3091" s="26">
        <f t="shared" si="187"/>
        <v>0</v>
      </c>
      <c r="AQ3091" s="25">
        <f t="shared" si="188"/>
        <v>1</v>
      </c>
      <c r="AR3091" s="26">
        <f t="shared" si="189"/>
        <v>0</v>
      </c>
      <c r="AY3091">
        <v>45.8</v>
      </c>
      <c r="AZ3091">
        <v>51.749999999999993</v>
      </c>
      <c r="BA3091">
        <f t="shared" si="107"/>
        <v>517.49999999999989</v>
      </c>
    </row>
    <row r="3092" spans="1:53" x14ac:dyDescent="0.2">
      <c r="A3092" s="96">
        <v>42557</v>
      </c>
      <c r="B3092" s="99">
        <v>16.175000000000001</v>
      </c>
      <c r="C3092" s="100">
        <v>17.824999999999999</v>
      </c>
      <c r="D3092" s="31">
        <f t="shared" si="14"/>
        <v>106.79596152292285</v>
      </c>
      <c r="E3092" s="31">
        <f t="shared" si="15"/>
        <v>144.63017931243229</v>
      </c>
      <c r="F3092" s="16">
        <f t="shared" si="0"/>
        <v>251.42614083535514</v>
      </c>
      <c r="G3092" s="16">
        <f t="shared" si="1"/>
        <v>17.124144727245305</v>
      </c>
      <c r="H3092" s="17">
        <f t="shared" si="2"/>
        <v>9.2566619915848469E-2</v>
      </c>
      <c r="I3092" s="31">
        <v>14.96</v>
      </c>
      <c r="J3092" s="91">
        <f t="shared" si="16"/>
        <v>0.96812988385365562</v>
      </c>
      <c r="K3092" s="72">
        <f t="shared" ca="1" si="171"/>
        <v>52.200154122244221</v>
      </c>
      <c r="L3092" s="31">
        <v>53.200001</v>
      </c>
      <c r="M3092" s="21">
        <f t="shared" ca="1" si="181"/>
        <v>-1.8794113890256862E-2</v>
      </c>
      <c r="N3092" s="72"/>
      <c r="O3092" s="56"/>
      <c r="P3092" s="21"/>
      <c r="Q3092" s="92">
        <f t="shared" si="17"/>
        <v>1.0318701161463444</v>
      </c>
      <c r="R3092" s="5">
        <f t="shared" ca="1" si="109"/>
        <v>26.857113484040127</v>
      </c>
      <c r="S3092" s="31">
        <v>26.110001</v>
      </c>
      <c r="T3092" s="89">
        <f t="shared" ca="1" si="182"/>
        <v>2.8614035060363523E-2</v>
      </c>
      <c r="U3092" s="5">
        <f t="shared" ca="1" si="122"/>
        <v>51.210260952059507</v>
      </c>
      <c r="V3092" s="98">
        <v>50.990001999999997</v>
      </c>
      <c r="W3092" s="36">
        <f t="shared" ca="1" si="194"/>
        <v>4.3196498023183004E-3</v>
      </c>
      <c r="X3092" s="91">
        <f t="shared" si="18"/>
        <v>0.93625976770731112</v>
      </c>
      <c r="Y3092" s="72">
        <f t="shared" ca="1" si="124"/>
        <v>214.93727716812813</v>
      </c>
      <c r="Z3092" s="90">
        <v>217.24999500000001</v>
      </c>
      <c r="AA3092" s="89">
        <f t="shared" ca="1" si="195"/>
        <v>-1.0645421795622499E-2</v>
      </c>
      <c r="AB3092" s="72"/>
      <c r="AC3092" s="90"/>
      <c r="AD3092" s="36"/>
      <c r="AE3092">
        <f t="shared" si="203"/>
        <v>10</v>
      </c>
      <c r="AH3092" s="25">
        <f t="shared" ca="1" si="7"/>
        <v>1</v>
      </c>
      <c r="AI3092" s="15">
        <f t="shared" ca="1" si="8"/>
        <v>18.89745119611143</v>
      </c>
      <c r="AJ3092" s="15">
        <f t="shared" ca="1" si="9"/>
        <v>17.928321586817113</v>
      </c>
      <c r="AK3092" s="17">
        <f t="shared" ca="1" si="10"/>
        <v>6.8778618426939844E-2</v>
      </c>
      <c r="AL3092" s="17">
        <f t="shared" ca="1" si="11"/>
        <v>3.5267135091941959E-2</v>
      </c>
      <c r="AM3092" s="26">
        <f t="shared" ca="1" si="12"/>
        <v>1</v>
      </c>
      <c r="AN3092" s="26">
        <f t="shared" ca="1" si="13"/>
        <v>1</v>
      </c>
      <c r="AO3092" s="25">
        <f t="shared" si="186"/>
        <v>0</v>
      </c>
      <c r="AP3092" s="26">
        <f t="shared" si="187"/>
        <v>0</v>
      </c>
      <c r="AQ3092" s="25">
        <f t="shared" si="188"/>
        <v>1</v>
      </c>
      <c r="AR3092" s="26">
        <f t="shared" si="189"/>
        <v>0</v>
      </c>
      <c r="AY3092">
        <v>43.45</v>
      </c>
      <c r="AZ3092">
        <v>48.750000000000007</v>
      </c>
      <c r="BA3092">
        <f t="shared" si="107"/>
        <v>487.50000000000006</v>
      </c>
    </row>
    <row r="3093" spans="1:53" x14ac:dyDescent="0.2">
      <c r="A3093" s="96">
        <v>42558</v>
      </c>
      <c r="B3093" s="99">
        <v>15.925000000000001</v>
      </c>
      <c r="C3093" s="100">
        <v>17.675000000000001</v>
      </c>
      <c r="D3093" s="31">
        <f t="shared" si="14"/>
        <v>96.116365370630561</v>
      </c>
      <c r="E3093" s="31">
        <f t="shared" si="15"/>
        <v>154.32120134684058</v>
      </c>
      <c r="F3093" s="16">
        <f t="shared" si="0"/>
        <v>250.43756671747116</v>
      </c>
      <c r="G3093" s="16">
        <f t="shared" si="1"/>
        <v>17.003360989913464</v>
      </c>
      <c r="H3093" s="17">
        <f t="shared" si="2"/>
        <v>9.9009900990098987E-2</v>
      </c>
      <c r="I3093" s="31">
        <v>14.76</v>
      </c>
      <c r="J3093" s="91">
        <f t="shared" si="16"/>
        <v>0.98904244898775784</v>
      </c>
      <c r="K3093" s="72">
        <f t="shared" ca="1" si="171"/>
        <v>51.62606349363363</v>
      </c>
      <c r="L3093" s="31">
        <v>52.200001</v>
      </c>
      <c r="M3093" s="21">
        <f t="shared" ca="1" si="181"/>
        <v>-1.0994971175697298E-2</v>
      </c>
      <c r="N3093" s="72"/>
      <c r="O3093" s="56"/>
      <c r="P3093" s="21"/>
      <c r="Q3093" s="92">
        <f t="shared" si="17"/>
        <v>1.0109575510122422</v>
      </c>
      <c r="R3093" s="5">
        <f t="shared" ca="1" si="109"/>
        <v>27.150270583399106</v>
      </c>
      <c r="S3093" s="31">
        <v>26.52</v>
      </c>
      <c r="T3093" s="89">
        <f t="shared" ca="1" si="182"/>
        <v>2.3765859102530401E-2</v>
      </c>
      <c r="U3093" s="5">
        <f t="shared" ca="1" si="122"/>
        <v>51.769627582478989</v>
      </c>
      <c r="V3093" s="98">
        <v>51.810001</v>
      </c>
      <c r="W3093" s="36">
        <f t="shared" ca="1" si="194"/>
        <v>-7.7925915347908266E-4</v>
      </c>
      <c r="X3093" s="91">
        <f t="shared" si="18"/>
        <v>0.97808489797551579</v>
      </c>
      <c r="Y3093" s="72">
        <f t="shared" ca="1" si="124"/>
        <v>210.21306911951191</v>
      </c>
      <c r="Z3093" s="90">
        <v>207.99999500000001</v>
      </c>
      <c r="AA3093" s="89">
        <f t="shared" ca="1" si="195"/>
        <v>1.0639779676494229E-2</v>
      </c>
      <c r="AB3093" s="72"/>
      <c r="AC3093" s="90"/>
      <c r="AD3093" s="36"/>
      <c r="AE3093">
        <f t="shared" si="203"/>
        <v>9</v>
      </c>
      <c r="AH3093" s="25">
        <f t="shared" ca="1" si="7"/>
        <v>1</v>
      </c>
      <c r="AI3093" s="15">
        <f t="shared" ca="1" si="8"/>
        <v>18.938497464689561</v>
      </c>
      <c r="AJ3093" s="15">
        <f t="shared" ca="1" si="9"/>
        <v>17.926907677727225</v>
      </c>
      <c r="AK3093" s="17">
        <f t="shared" ca="1" si="10"/>
        <v>8.0979193323139145E-2</v>
      </c>
      <c r="AL3093" s="17">
        <f t="shared" ca="1" si="11"/>
        <v>4.0557050311008772E-2</v>
      </c>
      <c r="AM3093" s="26">
        <f t="shared" ca="1" si="12"/>
        <v>1</v>
      </c>
      <c r="AN3093" s="26">
        <f t="shared" ca="1" si="13"/>
        <v>1</v>
      </c>
      <c r="AO3093" s="25">
        <f t="shared" si="186"/>
        <v>0</v>
      </c>
      <c r="AP3093" s="26">
        <f t="shared" si="187"/>
        <v>0</v>
      </c>
      <c r="AQ3093" s="25">
        <f t="shared" si="188"/>
        <v>1</v>
      </c>
      <c r="AR3093" s="26">
        <f t="shared" si="189"/>
        <v>0</v>
      </c>
      <c r="AY3093">
        <v>41.6</v>
      </c>
      <c r="AZ3093">
        <v>47.25</v>
      </c>
      <c r="BA3093">
        <f t="shared" si="107"/>
        <v>472.5</v>
      </c>
    </row>
    <row r="3094" spans="1:53" x14ac:dyDescent="0.2">
      <c r="A3094" s="96">
        <v>42559</v>
      </c>
      <c r="B3094" s="101">
        <v>14.775</v>
      </c>
      <c r="C3094" s="102">
        <v>16.774999999999999</v>
      </c>
      <c r="D3094" s="31">
        <f t="shared" si="14"/>
        <v>85.43676921833827</v>
      </c>
      <c r="E3094" s="31">
        <f t="shared" si="15"/>
        <v>163.94341174148016</v>
      </c>
      <c r="F3094" s="31">
        <f t="shared" si="0"/>
        <v>249.38018095981843</v>
      </c>
      <c r="G3094" s="31">
        <f t="shared" si="1"/>
        <v>16.089807063740928</v>
      </c>
      <c r="H3094" s="55">
        <f t="shared" si="2"/>
        <v>0.11922503725782407</v>
      </c>
      <c r="I3094" s="31">
        <v>13.2</v>
      </c>
      <c r="J3094" s="67">
        <f t="shared" si="16"/>
        <v>0.9422768500825055</v>
      </c>
      <c r="K3094" s="72">
        <f t="shared" ca="1" si="171"/>
        <v>48.644061289182318</v>
      </c>
      <c r="L3094" s="31">
        <v>48.84</v>
      </c>
      <c r="M3094" s="21">
        <f t="shared" ca="1" si="181"/>
        <v>-4.0118491158412269E-3</v>
      </c>
      <c r="N3094" s="72"/>
      <c r="O3094" s="56"/>
      <c r="P3094" s="21"/>
      <c r="Q3094" s="69">
        <f t="shared" si="17"/>
        <v>1.0577231499174944</v>
      </c>
      <c r="R3094" s="5">
        <f t="shared" ca="1" si="109"/>
        <v>28.716273390566077</v>
      </c>
      <c r="S3094" s="31">
        <v>28.299999</v>
      </c>
      <c r="T3094" s="89">
        <f t="shared" ca="1" si="182"/>
        <v>1.470934294259434E-2</v>
      </c>
      <c r="U3094" s="5">
        <f t="shared" ca="1" si="122"/>
        <v>54.756058895011833</v>
      </c>
      <c r="V3094" s="90">
        <v>55.209999000000003</v>
      </c>
      <c r="W3094" s="36">
        <f t="shared" ca="1" si="194"/>
        <v>-8.2220632713318892E-3</v>
      </c>
      <c r="X3094" s="67">
        <f t="shared" si="18"/>
        <v>0.884553700165011</v>
      </c>
      <c r="Y3094" s="72">
        <f t="shared" ca="1" si="124"/>
        <v>185.9325105068306</v>
      </c>
      <c r="Z3094" s="90">
        <v>182.99999600000001</v>
      </c>
      <c r="AA3094" s="89">
        <f t="shared" ca="1" si="195"/>
        <v>1.6024669786498715E-2</v>
      </c>
      <c r="AB3094" s="72"/>
      <c r="AC3094" s="90"/>
      <c r="AD3094" s="36"/>
      <c r="AE3094" s="1">
        <f t="shared" si="203"/>
        <v>8</v>
      </c>
      <c r="AH3094" s="25">
        <f t="shared" ca="1" si="7"/>
        <v>1</v>
      </c>
      <c r="AI3094" s="15">
        <f t="shared" ca="1" si="8"/>
        <v>18.92702155909452</v>
      </c>
      <c r="AJ3094" s="15">
        <f t="shared" ca="1" si="9"/>
        <v>17.922358575082619</v>
      </c>
      <c r="AK3094" s="17">
        <f t="shared" ca="1" si="10"/>
        <v>9.1191452452812446E-2</v>
      </c>
      <c r="AL3094" s="17">
        <f t="shared" ca="1" si="11"/>
        <v>4.7556262908018426E-2</v>
      </c>
      <c r="AM3094" s="26">
        <f t="shared" ca="1" si="12"/>
        <v>1</v>
      </c>
      <c r="AN3094" s="26">
        <f t="shared" ca="1" si="13"/>
        <v>1</v>
      </c>
      <c r="AO3094" s="25">
        <f t="shared" si="186"/>
        <v>0</v>
      </c>
      <c r="AP3094" s="26">
        <f t="shared" si="187"/>
        <v>0</v>
      </c>
      <c r="AQ3094" s="25">
        <f t="shared" si="188"/>
        <v>1</v>
      </c>
      <c r="AR3094" s="26">
        <f t="shared" si="189"/>
        <v>0</v>
      </c>
      <c r="AY3094">
        <v>36.6</v>
      </c>
      <c r="AZ3094">
        <v>41.5</v>
      </c>
      <c r="BA3094">
        <f t="shared" si="107"/>
        <v>415</v>
      </c>
    </row>
    <row r="3095" spans="1:53" x14ac:dyDescent="0.2">
      <c r="A3095" s="96">
        <v>42562</v>
      </c>
      <c r="B3095" s="99">
        <v>14.625</v>
      </c>
      <c r="C3095" s="100">
        <v>16.725000000000001</v>
      </c>
      <c r="D3095" s="31">
        <f t="shared" si="14"/>
        <v>74.757173066045993</v>
      </c>
      <c r="E3095" s="31">
        <f t="shared" si="15"/>
        <v>173.34973264461689</v>
      </c>
      <c r="F3095" s="16">
        <f t="shared" si="0"/>
        <v>248.10690571066289</v>
      </c>
      <c r="G3095" s="16">
        <f t="shared" si="1"/>
        <v>16.092248311815332</v>
      </c>
      <c r="H3095" s="17">
        <f t="shared" si="2"/>
        <v>0.12556053811659196</v>
      </c>
      <c r="I3095" s="1">
        <v>13.54</v>
      </c>
      <c r="J3095" s="91">
        <f t="shared" si="16"/>
        <v>0.99504519211036668</v>
      </c>
      <c r="K3095" s="72">
        <f t="shared" ca="1" si="171"/>
        <v>48.401066015598943</v>
      </c>
      <c r="L3095" s="31">
        <v>48.799999</v>
      </c>
      <c r="M3095" s="21">
        <f t="shared" ca="1" si="181"/>
        <v>-8.1748564052441259E-3</v>
      </c>
      <c r="N3095" s="72"/>
      <c r="O3095" s="56"/>
      <c r="P3095" s="21"/>
      <c r="Q3095" s="92">
        <f t="shared" si="17"/>
        <v>1.0049548078896333</v>
      </c>
      <c r="R3095" s="5">
        <f t="shared" ca="1" si="109"/>
        <v>28.857354798992635</v>
      </c>
      <c r="S3095" s="31">
        <v>28.209999</v>
      </c>
      <c r="T3095" s="89">
        <f t="shared" ca="1" si="182"/>
        <v>2.2947742713235644E-2</v>
      </c>
      <c r="U3095" s="5">
        <f t="shared" ca="1" si="122"/>
        <v>55.025480761956466</v>
      </c>
      <c r="V3095" s="90">
        <v>55.200001</v>
      </c>
      <c r="W3095" s="36">
        <f t="shared" ca="1" si="194"/>
        <v>-3.1615984580060869E-3</v>
      </c>
      <c r="X3095" s="91">
        <f t="shared" si="18"/>
        <v>0.99009038422073348</v>
      </c>
      <c r="Y3095" s="72">
        <f t="shared" ca="1" si="124"/>
        <v>184.07787522834286</v>
      </c>
      <c r="Z3095" s="90">
        <v>183.24999600000001</v>
      </c>
      <c r="AA3095" s="89">
        <f t="shared" ca="1" si="195"/>
        <v>4.5177585070334814E-3</v>
      </c>
      <c r="AB3095" s="72"/>
      <c r="AC3095" s="90"/>
      <c r="AD3095" s="36"/>
      <c r="AE3095">
        <f t="shared" si="203"/>
        <v>7</v>
      </c>
      <c r="AH3095" s="25">
        <f t="shared" ca="1" si="7"/>
        <v>1</v>
      </c>
      <c r="AI3095" s="15">
        <f t="shared" ca="1" si="8"/>
        <v>18.894131505184728</v>
      </c>
      <c r="AJ3095" s="15">
        <f t="shared" ca="1" si="9"/>
        <v>17.892158624532581</v>
      </c>
      <c r="AK3095" s="17">
        <f t="shared" ca="1" si="10"/>
        <v>9.9839900483613256E-2</v>
      </c>
      <c r="AL3095" s="17">
        <f t="shared" ca="1" si="11"/>
        <v>5.4179806332227083E-2</v>
      </c>
      <c r="AM3095" s="26">
        <f t="shared" ca="1" si="12"/>
        <v>1</v>
      </c>
      <c r="AN3095" s="26">
        <f t="shared" ca="1" si="13"/>
        <v>1</v>
      </c>
      <c r="AO3095" s="25">
        <f t="shared" si="186"/>
        <v>0</v>
      </c>
      <c r="AP3095" s="26">
        <f t="shared" si="187"/>
        <v>0</v>
      </c>
      <c r="AQ3095" s="25">
        <f t="shared" si="188"/>
        <v>1</v>
      </c>
      <c r="AR3095" s="26">
        <f t="shared" si="189"/>
        <v>0</v>
      </c>
      <c r="AY3095">
        <v>36.65</v>
      </c>
      <c r="AZ3095">
        <v>41.25</v>
      </c>
      <c r="BA3095">
        <f t="shared" si="107"/>
        <v>412.5</v>
      </c>
    </row>
    <row r="3096" spans="1:53" x14ac:dyDescent="0.2">
      <c r="A3096" s="96">
        <v>42563</v>
      </c>
      <c r="B3096" s="99">
        <v>14.275</v>
      </c>
      <c r="C3096" s="100">
        <v>16.225000000000001</v>
      </c>
      <c r="D3096" s="31">
        <f t="shared" si="14"/>
        <v>64.077576913753703</v>
      </c>
      <c r="E3096" s="31">
        <f t="shared" si="15"/>
        <v>182.68839295715946</v>
      </c>
      <c r="F3096" s="16">
        <f t="shared" si="0"/>
        <v>246.76596987091318</v>
      </c>
      <c r="G3096" s="16">
        <f t="shared" si="1"/>
        <v>15.718644625929645</v>
      </c>
      <c r="H3096" s="17">
        <f t="shared" si="2"/>
        <v>0.12018489984591685</v>
      </c>
      <c r="I3096" s="1">
        <v>13.55</v>
      </c>
      <c r="J3096" s="91">
        <f t="shared" si="16"/>
        <v>0.97150443138457765</v>
      </c>
      <c r="K3096" s="72">
        <f t="shared" ca="1" si="171"/>
        <v>47.019933131283722</v>
      </c>
      <c r="L3096" s="31">
        <v>47.720001000000003</v>
      </c>
      <c r="M3096" s="21">
        <f t="shared" ca="1" si="181"/>
        <v>-1.4670323848406493E-2</v>
      </c>
      <c r="N3096" s="72"/>
      <c r="O3096" s="56"/>
      <c r="P3096" s="21"/>
      <c r="Q3096" s="92">
        <f t="shared" si="17"/>
        <v>1.0284955686154222</v>
      </c>
      <c r="R3096" s="5">
        <f t="shared" ca="1" si="109"/>
        <v>29.678425117062474</v>
      </c>
      <c r="S3096" s="31">
        <v>28.889999</v>
      </c>
      <c r="T3096" s="89">
        <f t="shared" ca="1" si="182"/>
        <v>2.7290624588200044E-2</v>
      </c>
      <c r="U3096" s="5">
        <f t="shared" ca="1" si="122"/>
        <v>56.591525622871799</v>
      </c>
      <c r="V3096" s="90">
        <v>56.48</v>
      </c>
      <c r="W3096" s="36">
        <f t="shared" ca="1" si="194"/>
        <v>1.9746038043874374E-3</v>
      </c>
      <c r="X3096" s="91">
        <f t="shared" si="18"/>
        <v>0.9430088627691553</v>
      </c>
      <c r="Y3096" s="72">
        <f t="shared" ca="1" si="124"/>
        <v>173.5756434717872</v>
      </c>
      <c r="Z3096" s="90">
        <v>174.99999600000001</v>
      </c>
      <c r="AA3096" s="89">
        <f t="shared" ca="1" si="195"/>
        <v>-8.1391574901110708E-3</v>
      </c>
      <c r="AB3096" s="72"/>
      <c r="AC3096" s="90"/>
      <c r="AD3096" s="36"/>
      <c r="AE3096">
        <f t="shared" si="203"/>
        <v>6</v>
      </c>
      <c r="AH3096" s="25">
        <f t="shared" ca="1" si="7"/>
        <v>1</v>
      </c>
      <c r="AI3096" s="15">
        <f t="shared" ca="1" si="8"/>
        <v>18.772712896596232</v>
      </c>
      <c r="AJ3096" s="15">
        <f t="shared" ca="1" si="9"/>
        <v>17.861449150827088</v>
      </c>
      <c r="AK3096" s="17">
        <f t="shared" ca="1" si="10"/>
        <v>0.1064003974898962</v>
      </c>
      <c r="AL3096" s="17">
        <f t="shared" ca="1" si="11"/>
        <v>6.0470361351595656E-2</v>
      </c>
      <c r="AM3096" s="26">
        <f t="shared" ca="1" si="12"/>
        <v>1</v>
      </c>
      <c r="AN3096" s="26">
        <f t="shared" ca="1" si="13"/>
        <v>1</v>
      </c>
      <c r="AO3096" s="25">
        <f t="shared" si="186"/>
        <v>0</v>
      </c>
      <c r="AP3096" s="26">
        <f t="shared" si="187"/>
        <v>0</v>
      </c>
      <c r="AQ3096" s="25">
        <f t="shared" si="188"/>
        <v>1</v>
      </c>
      <c r="AR3096" s="26">
        <f t="shared" si="189"/>
        <v>0</v>
      </c>
      <c r="AY3096">
        <v>35</v>
      </c>
      <c r="AZ3096">
        <v>39.75</v>
      </c>
      <c r="BA3096">
        <f t="shared" si="107"/>
        <v>397.5</v>
      </c>
    </row>
    <row r="3097" spans="1:53" x14ac:dyDescent="0.2">
      <c r="A3097" s="96">
        <v>42564</v>
      </c>
      <c r="B3097" s="101">
        <v>14.175000000000001</v>
      </c>
      <c r="C3097" s="102">
        <v>16.225000000000001</v>
      </c>
      <c r="D3097" s="31">
        <f t="shared" si="14"/>
        <v>53.397980761461419</v>
      </c>
      <c r="E3097" s="31">
        <f t="shared" si="15"/>
        <v>192.08446291549367</v>
      </c>
      <c r="F3097" s="31">
        <f t="shared" si="0"/>
        <v>245.48244367695509</v>
      </c>
      <c r="G3097" s="31">
        <f t="shared" si="1"/>
        <v>15.77907865865533</v>
      </c>
      <c r="H3097" s="55">
        <f t="shared" si="2"/>
        <v>0.12634822804314338</v>
      </c>
      <c r="I3097" s="1">
        <v>13.04</v>
      </c>
      <c r="J3097" s="67">
        <f t="shared" si="16"/>
        <v>0.99862334704645483</v>
      </c>
      <c r="K3097" s="72">
        <f t="shared" ca="1" si="171"/>
        <v>46.953288731924296</v>
      </c>
      <c r="L3097" s="31">
        <v>47</v>
      </c>
      <c r="M3097" s="21">
        <f t="shared" ca="1" si="181"/>
        <v>-9.9385676756817069E-4</v>
      </c>
      <c r="N3097" s="72"/>
      <c r="O3097" s="56"/>
      <c r="P3097" s="21"/>
      <c r="Q3097" s="69">
        <f t="shared" si="17"/>
        <v>1.0013766529535451</v>
      </c>
      <c r="R3097" s="5">
        <f t="shared" ca="1" si="109"/>
        <v>29.718043942455086</v>
      </c>
      <c r="S3097" s="31">
        <v>29.379999000000002</v>
      </c>
      <c r="T3097" s="89">
        <f t="shared" ca="1" si="182"/>
        <v>1.1505954865930548E-2</v>
      </c>
      <c r="U3097" s="5">
        <f t="shared" ca="1" si="122"/>
        <v>56.667492411187595</v>
      </c>
      <c r="V3097" s="98">
        <v>57.41</v>
      </c>
      <c r="W3097" s="36">
        <f t="shared" ca="1" si="194"/>
        <v>-1.2933419070064473E-2</v>
      </c>
      <c r="X3097" s="67">
        <f t="shared" si="18"/>
        <v>0.99724669409290967</v>
      </c>
      <c r="Y3097" s="72">
        <f t="shared" ca="1" si="124"/>
        <v>173.08634452344918</v>
      </c>
      <c r="Z3097" s="90">
        <v>169.49999600000001</v>
      </c>
      <c r="AA3097" s="89">
        <f t="shared" ca="1" si="195"/>
        <v>2.1158398867744954E-2</v>
      </c>
      <c r="AB3097" s="72"/>
      <c r="AC3097" s="90"/>
      <c r="AD3097" s="36"/>
      <c r="AE3097" s="1">
        <f t="shared" si="203"/>
        <v>5</v>
      </c>
      <c r="AH3097" s="25">
        <f t="shared" ca="1" si="7"/>
        <v>1</v>
      </c>
      <c r="AI3097" s="15">
        <f t="shared" ca="1" si="8"/>
        <v>18.512829484160541</v>
      </c>
      <c r="AJ3097" s="15">
        <f t="shared" ca="1" si="9"/>
        <v>17.81440900149725</v>
      </c>
      <c r="AK3097" s="17">
        <f t="shared" ca="1" si="10"/>
        <v>0.11381587069490395</v>
      </c>
      <c r="AL3097" s="17">
        <f t="shared" ca="1" si="11"/>
        <v>6.5773091881853735E-2</v>
      </c>
      <c r="AM3097" s="26">
        <f t="shared" ca="1" si="12"/>
        <v>1</v>
      </c>
      <c r="AN3097" s="26">
        <f t="shared" ca="1" si="13"/>
        <v>1</v>
      </c>
      <c r="AO3097" s="25">
        <f t="shared" si="186"/>
        <v>0</v>
      </c>
      <c r="AP3097" s="26">
        <f t="shared" si="187"/>
        <v>0</v>
      </c>
      <c r="AQ3097" s="25">
        <f t="shared" si="188"/>
        <v>1</v>
      </c>
      <c r="AR3097" s="26">
        <f t="shared" si="189"/>
        <v>0</v>
      </c>
      <c r="AY3097">
        <v>33.9</v>
      </c>
      <c r="AZ3097">
        <v>38</v>
      </c>
      <c r="BA3097">
        <f t="shared" si="107"/>
        <v>380</v>
      </c>
    </row>
    <row r="3098" spans="1:53" x14ac:dyDescent="0.2">
      <c r="A3098" s="96">
        <v>42565</v>
      </c>
      <c r="B3098" s="99">
        <v>14.025</v>
      </c>
      <c r="C3098" s="100">
        <v>16.125</v>
      </c>
      <c r="D3098" s="31">
        <f t="shared" si="14"/>
        <v>42.718384609169135</v>
      </c>
      <c r="E3098" s="31">
        <f t="shared" si="15"/>
        <v>201.41471101772746</v>
      </c>
      <c r="F3098" s="16">
        <f t="shared" si="0"/>
        <v>244.13309562689659</v>
      </c>
      <c r="G3098" s="16">
        <f t="shared" si="1"/>
        <v>15.757542210432808</v>
      </c>
      <c r="H3098" s="17">
        <f t="shared" si="2"/>
        <v>0.13023255813953483</v>
      </c>
      <c r="I3098" s="1">
        <v>12.82</v>
      </c>
      <c r="J3098" s="91">
        <f t="shared" si="16"/>
        <v>0.99314590955241455</v>
      </c>
      <c r="K3098" s="72">
        <f t="shared" ca="1" si="171"/>
        <v>46.629565572687937</v>
      </c>
      <c r="L3098" s="31">
        <v>46.959999000000003</v>
      </c>
      <c r="M3098" s="21">
        <f t="shared" ca="1" si="181"/>
        <v>-7.0364871028226793E-3</v>
      </c>
      <c r="N3098" s="72"/>
      <c r="O3098" s="56"/>
      <c r="P3098" s="21"/>
      <c r="Q3098" s="92">
        <f t="shared" si="17"/>
        <v>1.0068540904475856</v>
      </c>
      <c r="R3098" s="5">
        <f t="shared" ca="1" si="109"/>
        <v>29.92048760347263</v>
      </c>
      <c r="S3098" s="31">
        <v>29.389999</v>
      </c>
      <c r="T3098" s="89">
        <f t="shared" ca="1" si="182"/>
        <v>1.8049970109649552E-2</v>
      </c>
      <c r="U3098" s="5">
        <f t="shared" ca="1" si="122"/>
        <v>57.053943196270147</v>
      </c>
      <c r="V3098" s="98">
        <v>57.450001</v>
      </c>
      <c r="W3098" s="36">
        <f t="shared" ca="1" si="194"/>
        <v>-6.8939564288232691E-3</v>
      </c>
      <c r="X3098" s="91">
        <f t="shared" si="18"/>
        <v>0.98629181910482899</v>
      </c>
      <c r="Y3098" s="72">
        <f t="shared" ca="1" si="124"/>
        <v>170.70241040289025</v>
      </c>
      <c r="Z3098" s="90">
        <v>168.49999600000001</v>
      </c>
      <c r="AA3098" s="89">
        <f t="shared" ca="1" si="195"/>
        <v>1.3070708932777904E-2</v>
      </c>
      <c r="AB3098" s="72"/>
      <c r="AC3098" s="90"/>
      <c r="AD3098" s="36"/>
      <c r="AE3098">
        <f t="shared" si="203"/>
        <v>4</v>
      </c>
      <c r="AH3098" s="25">
        <f t="shared" ca="1" si="7"/>
        <v>1</v>
      </c>
      <c r="AI3098" s="15">
        <f t="shared" ca="1" si="8"/>
        <v>18.269971527579145</v>
      </c>
      <c r="AJ3098" s="15">
        <f t="shared" ca="1" si="9"/>
        <v>17.780025282622489</v>
      </c>
      <c r="AK3098" s="17">
        <f t="shared" ca="1" si="10"/>
        <v>0.12009352706551835</v>
      </c>
      <c r="AL3098" s="17">
        <f t="shared" ca="1" si="11"/>
        <v>7.1810427541771304E-2</v>
      </c>
      <c r="AM3098" s="26">
        <f t="shared" ca="1" si="12"/>
        <v>1</v>
      </c>
      <c r="AN3098" s="26">
        <f t="shared" ca="1" si="13"/>
        <v>1</v>
      </c>
      <c r="AO3098" s="25">
        <f t="shared" si="186"/>
        <v>0</v>
      </c>
      <c r="AP3098" s="26">
        <f t="shared" si="187"/>
        <v>0</v>
      </c>
      <c r="AQ3098" s="25">
        <f t="shared" si="188"/>
        <v>1</v>
      </c>
      <c r="AR3098" s="26">
        <f t="shared" si="189"/>
        <v>0</v>
      </c>
      <c r="AY3098">
        <v>33.700000000000003</v>
      </c>
      <c r="AZ3098">
        <v>37.75</v>
      </c>
      <c r="BA3098">
        <f t="shared" si="107"/>
        <v>377.5</v>
      </c>
    </row>
    <row r="3099" spans="1:53" x14ac:dyDescent="0.2">
      <c r="A3099" s="96">
        <v>42566</v>
      </c>
      <c r="B3099" s="99">
        <v>13.824999999999999</v>
      </c>
      <c r="C3099" s="100">
        <v>16.324999999999999</v>
      </c>
      <c r="D3099" s="31">
        <f t="shared" si="14"/>
        <v>32.038788456876851</v>
      </c>
      <c r="E3099" s="31">
        <f t="shared" si="15"/>
        <v>210.70347604320958</v>
      </c>
      <c r="F3099" s="16">
        <f t="shared" si="0"/>
        <v>242.74226450008643</v>
      </c>
      <c r="G3099" s="16">
        <f t="shared" si="1"/>
        <v>15.995032858484091</v>
      </c>
      <c r="H3099" s="17">
        <f t="shared" si="2"/>
        <v>0.15313935681470137</v>
      </c>
      <c r="I3099" s="1">
        <v>12.67</v>
      </c>
      <c r="J3099" s="91">
        <f t="shared" si="16"/>
        <v>1.0092886710445403</v>
      </c>
      <c r="K3099" s="72">
        <f t="shared" ca="1" si="171"/>
        <v>47.060773616581692</v>
      </c>
      <c r="L3099" s="31">
        <v>46.720001000000003</v>
      </c>
      <c r="M3099" s="21">
        <f t="shared" ca="1" si="181"/>
        <v>7.2939342741385688E-3</v>
      </c>
      <c r="N3099" s="72"/>
      <c r="O3099" s="56"/>
      <c r="P3099" s="21"/>
      <c r="Q3099" s="92">
        <f t="shared" si="17"/>
        <v>0.99071132895545955</v>
      </c>
      <c r="R3099" s="5">
        <f t="shared" ca="1" si="109"/>
        <v>29.64133116631686</v>
      </c>
      <c r="S3099" s="31">
        <v>29.469999000000001</v>
      </c>
      <c r="T3099" s="89">
        <f t="shared" ca="1" si="182"/>
        <v>5.8137825629671225E-3</v>
      </c>
      <c r="U3099" s="5">
        <f t="shared" ca="1" si="122"/>
        <v>56.522052762907393</v>
      </c>
      <c r="V3099" s="98">
        <v>57.73</v>
      </c>
      <c r="W3099" s="36">
        <f t="shared" ca="1" si="194"/>
        <v>-2.0924081709554895E-2</v>
      </c>
      <c r="X3099" s="91">
        <f t="shared" si="18"/>
        <v>1.0185773420890809</v>
      </c>
      <c r="Y3099" s="72">
        <f t="shared" ca="1" si="124"/>
        <v>173.86216431004627</v>
      </c>
      <c r="Z3099" s="90">
        <v>167.24999600000001</v>
      </c>
      <c r="AA3099" s="89">
        <f t="shared" ca="1" si="195"/>
        <v>3.9534639570611749E-2</v>
      </c>
      <c r="AB3099" s="72"/>
      <c r="AC3099" s="90"/>
      <c r="AD3099" s="36"/>
      <c r="AE3099">
        <f t="shared" si="203"/>
        <v>3</v>
      </c>
      <c r="AH3099" s="25" t="str">
        <f t="shared" ca="1" si="7"/>
        <v>-</v>
      </c>
      <c r="AI3099" s="15">
        <f t="shared" ca="1" si="8"/>
        <v>18.051877854173622</v>
      </c>
      <c r="AJ3099" s="15">
        <f t="shared" ca="1" si="9"/>
        <v>17.734668645410821</v>
      </c>
      <c r="AK3099" s="17">
        <f t="shared" ca="1" si="10"/>
        <v>0.1291151030362854</v>
      </c>
      <c r="AL3099" s="17">
        <f t="shared" ca="1" si="11"/>
        <v>8.0587482323630416E-2</v>
      </c>
      <c r="AM3099" s="26">
        <f t="shared" ca="1" si="12"/>
        <v>1</v>
      </c>
      <c r="AN3099" s="26">
        <f t="shared" ca="1" si="13"/>
        <v>1</v>
      </c>
      <c r="AO3099" s="25">
        <f t="shared" si="186"/>
        <v>0</v>
      </c>
      <c r="AP3099" s="26">
        <f t="shared" si="187"/>
        <v>0</v>
      </c>
      <c r="AQ3099" s="25">
        <f t="shared" si="188"/>
        <v>0</v>
      </c>
      <c r="AR3099" s="26">
        <f t="shared" si="189"/>
        <v>0</v>
      </c>
      <c r="AY3099">
        <v>33.450000000000003</v>
      </c>
      <c r="AZ3099">
        <v>38</v>
      </c>
      <c r="BA3099">
        <f t="shared" si="107"/>
        <v>380</v>
      </c>
    </row>
    <row r="3100" spans="1:53" x14ac:dyDescent="0.2">
      <c r="A3100" s="96">
        <v>42569</v>
      </c>
      <c r="B3100" s="101">
        <v>13.074999999999999</v>
      </c>
      <c r="C3100" s="102">
        <v>15.725</v>
      </c>
      <c r="D3100" s="31">
        <f t="shared" si="14"/>
        <v>21.359192304584568</v>
      </c>
      <c r="E3100" s="31">
        <f t="shared" si="15"/>
        <v>219.74760570969906</v>
      </c>
      <c r="F3100" s="31">
        <f t="shared" si="0"/>
        <v>241.10679801428364</v>
      </c>
      <c r="G3100" s="31">
        <f t="shared" si="1"/>
        <v>15.490241544106954</v>
      </c>
      <c r="H3100" s="55">
        <f t="shared" si="2"/>
        <v>0.16852146263910972</v>
      </c>
      <c r="I3100" s="1">
        <v>12.44</v>
      </c>
      <c r="J3100" s="67">
        <f t="shared" si="16"/>
        <v>0.96191591385998376</v>
      </c>
      <c r="K3100" s="72">
        <f t="shared" ca="1" si="171"/>
        <v>45.26666155402701</v>
      </c>
      <c r="L3100" s="31">
        <v>45.919998</v>
      </c>
      <c r="M3100" s="21">
        <f t="shared" ca="1" si="181"/>
        <v>-1.4227710680061213E-2</v>
      </c>
      <c r="N3100" s="72"/>
      <c r="O3100" s="56"/>
      <c r="P3100" s="21"/>
      <c r="Q3100" s="69">
        <f t="shared" si="17"/>
        <v>1.0380840861400162</v>
      </c>
      <c r="R3100" s="5">
        <f t="shared" ca="1" si="109"/>
        <v>30.768912329939553</v>
      </c>
      <c r="S3100" s="31">
        <v>30.08</v>
      </c>
      <c r="T3100" s="89">
        <f t="shared" ca="1" si="182"/>
        <v>2.2902670543203291E-2</v>
      </c>
      <c r="U3100" s="5">
        <f t="shared" ca="1" si="122"/>
        <v>58.672634737295297</v>
      </c>
      <c r="V3100" s="98">
        <v>58.720001000000003</v>
      </c>
      <c r="W3100" s="36">
        <f t="shared" ca="1" si="194"/>
        <v>-8.0664614949012389E-4</v>
      </c>
      <c r="X3100" s="67">
        <f t="shared" si="18"/>
        <v>0.92383182771996741</v>
      </c>
      <c r="Y3100" s="72">
        <f t="shared" ca="1" si="124"/>
        <v>160.60883016038207</v>
      </c>
      <c r="Z3100" s="90">
        <v>160.99999600000001</v>
      </c>
      <c r="AA3100" s="89">
        <f t="shared" ca="1" si="195"/>
        <v>-2.4296015486729608E-3</v>
      </c>
      <c r="AB3100" s="72"/>
      <c r="AC3100" s="90"/>
      <c r="AD3100" s="36"/>
      <c r="AE3100" s="1">
        <f t="shared" si="203"/>
        <v>2</v>
      </c>
      <c r="AH3100" s="25" t="str">
        <f t="shared" ca="1" si="7"/>
        <v>-</v>
      </c>
      <c r="AI3100" s="15">
        <f t="shared" ca="1" si="8"/>
        <v>17.835148831004016</v>
      </c>
      <c r="AJ3100" s="15">
        <f t="shared" ca="1" si="9"/>
        <v>17.671625756242697</v>
      </c>
      <c r="AK3100" s="17">
        <f t="shared" ca="1" si="10"/>
        <v>0.13733117393316635</v>
      </c>
      <c r="AL3100" s="17">
        <f t="shared" ca="1" si="11"/>
        <v>8.7751279412333655E-2</v>
      </c>
      <c r="AM3100" s="26">
        <f t="shared" ca="1" si="12"/>
        <v>1</v>
      </c>
      <c r="AN3100" s="26">
        <f t="shared" ca="1" si="13"/>
        <v>1</v>
      </c>
      <c r="AO3100" s="25">
        <f t="shared" si="186"/>
        <v>0</v>
      </c>
      <c r="AP3100" s="26">
        <f t="shared" si="187"/>
        <v>0</v>
      </c>
      <c r="AQ3100" s="25">
        <f t="shared" si="188"/>
        <v>0</v>
      </c>
      <c r="AR3100" s="26">
        <f t="shared" si="189"/>
        <v>0</v>
      </c>
      <c r="AY3100">
        <v>32.200000000000003</v>
      </c>
      <c r="AZ3100">
        <v>36</v>
      </c>
      <c r="BA3100">
        <f t="shared" si="107"/>
        <v>360</v>
      </c>
    </row>
    <row r="3101" spans="1:53" x14ac:dyDescent="0.2">
      <c r="A3101" s="96">
        <v>42570</v>
      </c>
      <c r="B3101" s="99">
        <v>12.225</v>
      </c>
      <c r="C3101" s="100">
        <v>15.675000000000001</v>
      </c>
      <c r="D3101" s="31">
        <f t="shared" si="14"/>
        <v>10.679596152292284</v>
      </c>
      <c r="E3101" s="31">
        <f t="shared" si="15"/>
        <v>228.62746069801204</v>
      </c>
      <c r="F3101" s="16">
        <f t="shared" si="0"/>
        <v>239.30705685030432</v>
      </c>
      <c r="G3101" s="16">
        <f t="shared" si="1"/>
        <v>15.521036271515152</v>
      </c>
      <c r="H3101" s="17">
        <f t="shared" si="2"/>
        <v>0.22009569377990434</v>
      </c>
      <c r="I3101" s="1">
        <v>11.97</v>
      </c>
      <c r="J3101" s="91">
        <f t="shared" si="16"/>
        <v>0.99450867092723982</v>
      </c>
      <c r="K3101" s="72">
        <f t="shared" ca="1" si="171"/>
        <v>45.016252122190579</v>
      </c>
      <c r="L3101" s="31">
        <v>45.720001000000003</v>
      </c>
      <c r="M3101" s="21">
        <f t="shared" ca="1" si="181"/>
        <v>-1.5392582292581844E-2</v>
      </c>
      <c r="N3101" s="72"/>
      <c r="O3101" s="56"/>
      <c r="P3101" s="21"/>
      <c r="Q3101" s="92">
        <f t="shared" si="17"/>
        <v>1.0054913290727601</v>
      </c>
      <c r="R3101" s="5">
        <f t="shared" ca="1" si="109"/>
        <v>30.936585721590117</v>
      </c>
      <c r="S3101" s="31">
        <v>30.030000999999999</v>
      </c>
      <c r="T3101" s="89">
        <f t="shared" ca="1" si="182"/>
        <v>3.0189300412947637E-2</v>
      </c>
      <c r="U3101" s="5">
        <f t="shared" ca="1" si="122"/>
        <v>58.992805768789154</v>
      </c>
      <c r="V3101" s="98">
        <v>58.77</v>
      </c>
      <c r="W3101" s="36">
        <f t="shared" ca="1" si="194"/>
        <v>3.7911480141084005E-3</v>
      </c>
      <c r="X3101" s="91">
        <f t="shared" si="18"/>
        <v>0.98901734185447965</v>
      </c>
      <c r="Y3101" s="72">
        <f t="shared" ca="1" si="124"/>
        <v>158.8344642023248</v>
      </c>
      <c r="Z3101" s="90">
        <v>160.24999600000001</v>
      </c>
      <c r="AA3101" s="89">
        <f t="shared" ca="1" si="195"/>
        <v>-8.833271968850559E-3</v>
      </c>
      <c r="AB3101" s="72"/>
      <c r="AC3101" s="90"/>
      <c r="AD3101" s="36"/>
      <c r="AE3101">
        <f t="shared" si="203"/>
        <v>1</v>
      </c>
      <c r="AH3101" s="25" t="str">
        <f t="shared" ca="1" si="7"/>
        <v>-</v>
      </c>
      <c r="AI3101" s="15">
        <f t="shared" ca="1" si="8"/>
        <v>17.616725648586712</v>
      </c>
      <c r="AJ3101" s="15">
        <f t="shared" ca="1" si="9"/>
        <v>17.610154510859029</v>
      </c>
      <c r="AK3101" s="17">
        <f t="shared" ca="1" si="10"/>
        <v>0.15308703321038508</v>
      </c>
      <c r="AL3101" s="17">
        <f t="shared" ca="1" si="11"/>
        <v>0.10299031112103529</v>
      </c>
      <c r="AM3101" s="26">
        <f t="shared" ca="1" si="12"/>
        <v>1</v>
      </c>
      <c r="AN3101" s="26">
        <f t="shared" ca="1" si="13"/>
        <v>1</v>
      </c>
      <c r="AO3101" s="25">
        <f t="shared" si="186"/>
        <v>0</v>
      </c>
      <c r="AP3101" s="26">
        <f t="shared" si="187"/>
        <v>0</v>
      </c>
      <c r="AQ3101" s="25">
        <f t="shared" si="188"/>
        <v>0</v>
      </c>
      <c r="AR3101" s="26">
        <f t="shared" si="189"/>
        <v>0</v>
      </c>
      <c r="AY3101">
        <v>32.049999999999997</v>
      </c>
      <c r="AZ3101">
        <v>35.5</v>
      </c>
      <c r="BA3101">
        <f t="shared" si="107"/>
        <v>355</v>
      </c>
    </row>
    <row r="3102" spans="1:53" x14ac:dyDescent="0.2">
      <c r="A3102" s="97">
        <v>42571</v>
      </c>
      <c r="B3102" s="99">
        <v>15.475</v>
      </c>
      <c r="C3102" s="100">
        <v>17.225000000000001</v>
      </c>
      <c r="D3102" s="31">
        <f t="shared" si="14"/>
        <v>236.95652372587637</v>
      </c>
      <c r="E3102" s="31">
        <f t="shared" si="15"/>
        <v>0</v>
      </c>
      <c r="F3102" s="16">
        <f t="shared" si="0"/>
        <v>236.95652372587637</v>
      </c>
      <c r="G3102" s="16">
        <f t="shared" si="1"/>
        <v>15.475</v>
      </c>
      <c r="H3102" s="17">
        <f t="shared" si="2"/>
        <v>0.10159651669085645</v>
      </c>
      <c r="I3102" s="1">
        <v>11.77</v>
      </c>
      <c r="J3102" s="91">
        <f t="shared" si="16"/>
        <v>0.98724082934609259</v>
      </c>
      <c r="K3102" s="72">
        <f t="shared" ca="1" si="171"/>
        <v>44.440070272683364</v>
      </c>
      <c r="L3102" s="31">
        <v>44.599997999999999</v>
      </c>
      <c r="M3102" s="21">
        <f t="shared" ca="1" si="181"/>
        <v>-3.5858236432350305E-3</v>
      </c>
      <c r="N3102" s="72"/>
      <c r="O3102" s="56"/>
      <c r="P3102" s="21"/>
      <c r="Q3102" s="92">
        <f t="shared" si="17"/>
        <v>1.0127591706539074</v>
      </c>
      <c r="R3102" s="5">
        <f t="shared" ca="1" si="109"/>
        <v>31.330005677056377</v>
      </c>
      <c r="S3102" s="31">
        <v>30.91</v>
      </c>
      <c r="T3102" s="89">
        <f t="shared" ca="1" si="182"/>
        <v>1.3588019315961725E-2</v>
      </c>
      <c r="U3102" s="5">
        <f t="shared" ca="1" si="122"/>
        <v>59.743459631691351</v>
      </c>
      <c r="V3102" s="98">
        <v>60.470001000000003</v>
      </c>
      <c r="W3102" s="36">
        <f t="shared" ca="1" si="194"/>
        <v>-1.2014905842463142E-2</v>
      </c>
      <c r="X3102" s="91">
        <f t="shared" si="18"/>
        <v>0.97448165869218506</v>
      </c>
      <c r="Y3102" s="72">
        <f t="shared" ca="1" si="124"/>
        <v>154.77108549338436</v>
      </c>
      <c r="Z3102" s="90">
        <v>151.99999700000001</v>
      </c>
      <c r="AA3102" s="89">
        <f t="shared" ca="1" si="195"/>
        <v>1.823084571103218E-2</v>
      </c>
      <c r="AB3102" s="72"/>
      <c r="AC3102" s="90"/>
      <c r="AD3102" s="36"/>
      <c r="AE3102">
        <v>20</v>
      </c>
      <c r="AH3102" s="25" t="str">
        <f t="shared" ca="1" si="7"/>
        <v>-</v>
      </c>
      <c r="AI3102" s="15">
        <f t="shared" ca="1" si="8"/>
        <v>17.469171110987478</v>
      </c>
      <c r="AJ3102" s="15">
        <f t="shared" ca="1" si="9"/>
        <v>17.561122563516538</v>
      </c>
      <c r="AK3102" s="17">
        <f t="shared" ca="1" si="10"/>
        <v>0.14998896935120834</v>
      </c>
      <c r="AL3102" s="17">
        <f t="shared" ca="1" si="11"/>
        <v>0.11103661892995759</v>
      </c>
      <c r="AM3102" s="26">
        <f t="shared" ca="1" si="12"/>
        <v>0</v>
      </c>
      <c r="AN3102" s="26">
        <f t="shared" ca="1" si="13"/>
        <v>1</v>
      </c>
      <c r="AO3102" s="25">
        <f t="shared" si="186"/>
        <v>0</v>
      </c>
      <c r="AP3102" s="26">
        <f t="shared" si="187"/>
        <v>0</v>
      </c>
      <c r="AQ3102" s="25">
        <f t="shared" si="188"/>
        <v>0</v>
      </c>
      <c r="AR3102" s="26">
        <f t="shared" si="189"/>
        <v>0</v>
      </c>
      <c r="AY3102">
        <v>30.4</v>
      </c>
      <c r="AZ3102">
        <v>33.75</v>
      </c>
      <c r="BA3102">
        <f t="shared" si="107"/>
        <v>337.5</v>
      </c>
    </row>
    <row r="3103" spans="1:53" x14ac:dyDescent="0.2">
      <c r="A3103" s="96">
        <v>42572</v>
      </c>
      <c r="B3103" s="99">
        <v>15.824999999999999</v>
      </c>
      <c r="C3103" s="100">
        <v>17.774999999999999</v>
      </c>
      <c r="D3103" s="31">
        <f t="shared" si="14"/>
        <v>225.10869753958255</v>
      </c>
      <c r="E3103" s="31">
        <f t="shared" si="15"/>
        <v>10.644128315407654</v>
      </c>
      <c r="F3103" s="16">
        <f t="shared" si="0"/>
        <v>235.75282585499019</v>
      </c>
      <c r="G3103" s="16">
        <f t="shared" si="1"/>
        <v>15.913041575492342</v>
      </c>
      <c r="H3103" s="17">
        <f t="shared" si="2"/>
        <v>0.10970464135021096</v>
      </c>
      <c r="I3103" s="1">
        <v>12.74</v>
      </c>
      <c r="J3103" s="91">
        <f t="shared" si="16"/>
        <v>1.0230827848653312</v>
      </c>
      <c r="K3103" s="72">
        <f t="shared" ca="1" si="171"/>
        <v>45.464017301736526</v>
      </c>
      <c r="L3103" s="31">
        <v>45.799999</v>
      </c>
      <c r="M3103" s="21">
        <f t="shared" ca="1" si="181"/>
        <v>-7.3358451004218147E-3</v>
      </c>
      <c r="N3103" s="72"/>
      <c r="O3103" s="56"/>
      <c r="P3103" s="21"/>
      <c r="Q3103" s="92">
        <f t="shared" si="17"/>
        <v>0.97691721513466867</v>
      </c>
      <c r="R3103" s="5">
        <f t="shared" ca="1" si="109"/>
        <v>30.605546856237506</v>
      </c>
      <c r="S3103" s="31">
        <v>30.01</v>
      </c>
      <c r="T3103" s="89">
        <f t="shared" ca="1" si="182"/>
        <v>1.9844946892286056E-2</v>
      </c>
      <c r="U3103" s="5">
        <f t="shared" ca="1" si="122"/>
        <v>58.362416074891151</v>
      </c>
      <c r="V3103" s="98">
        <v>58.73</v>
      </c>
      <c r="W3103" s="36">
        <f t="shared" ca="1" si="194"/>
        <v>-6.2588783434164175E-3</v>
      </c>
      <c r="X3103" s="91">
        <f t="shared" si="18"/>
        <v>1.0461655697306627</v>
      </c>
      <c r="Y3103" s="72">
        <f t="shared" ca="1" si="124"/>
        <v>161.90552462236431</v>
      </c>
      <c r="Z3103" s="90">
        <v>160.24999600000001</v>
      </c>
      <c r="AA3103" s="89">
        <f t="shared" ca="1" si="195"/>
        <v>1.0330912097896718E-2</v>
      </c>
      <c r="AB3103" s="72"/>
      <c r="AC3103" s="90"/>
      <c r="AD3103" s="36"/>
      <c r="AE3103">
        <f t="shared" ref="AE3103:AE3121" si="204">AE3102-1</f>
        <v>19</v>
      </c>
      <c r="AH3103" s="25" t="str">
        <f t="shared" ca="1" si="7"/>
        <v>-</v>
      </c>
      <c r="AI3103" s="15">
        <f t="shared" ca="1" si="8"/>
        <v>17.332585326502386</v>
      </c>
      <c r="AJ3103" s="15">
        <f t="shared" ca="1" si="9"/>
        <v>17.515179746864245</v>
      </c>
      <c r="AK3103" s="17">
        <f t="shared" ca="1" si="10"/>
        <v>0.1472150382357196</v>
      </c>
      <c r="AL3103" s="17">
        <f t="shared" ca="1" si="11"/>
        <v>0.11628025578853932</v>
      </c>
      <c r="AM3103" s="26">
        <f t="shared" ca="1" si="12"/>
        <v>0</v>
      </c>
      <c r="AN3103" s="26">
        <f t="shared" ca="1" si="13"/>
        <v>1</v>
      </c>
      <c r="AO3103" s="25">
        <f t="shared" si="186"/>
        <v>0</v>
      </c>
      <c r="AP3103" s="26">
        <f t="shared" si="187"/>
        <v>0</v>
      </c>
      <c r="AQ3103" s="25">
        <f t="shared" si="188"/>
        <v>0</v>
      </c>
      <c r="AR3103" s="26">
        <f t="shared" si="189"/>
        <v>0</v>
      </c>
      <c r="AY3103">
        <v>32.049999999999997</v>
      </c>
      <c r="AZ3103">
        <v>35.75</v>
      </c>
      <c r="BA3103">
        <f t="shared" si="107"/>
        <v>357.5</v>
      </c>
    </row>
    <row r="3104" spans="1:53" x14ac:dyDescent="0.2">
      <c r="A3104" s="96">
        <v>42573</v>
      </c>
      <c r="B3104" s="101">
        <v>15.375</v>
      </c>
      <c r="C3104" s="102">
        <v>17.524999999999999</v>
      </c>
      <c r="D3104" s="31">
        <f t="shared" si="14"/>
        <v>213.26087135328874</v>
      </c>
      <c r="E3104" s="31">
        <f t="shared" si="15"/>
        <v>21.19219297915447</v>
      </c>
      <c r="F3104" s="31">
        <f t="shared" si="0"/>
        <v>234.4530643324432</v>
      </c>
      <c r="G3104" s="31">
        <f t="shared" si="1"/>
        <v>15.569338321125867</v>
      </c>
      <c r="H3104" s="55">
        <f t="shared" si="2"/>
        <v>0.12268188302425098</v>
      </c>
      <c r="I3104" s="1">
        <v>12.02</v>
      </c>
      <c r="J3104" s="67">
        <f t="shared" si="16"/>
        <v>0.97300700022859732</v>
      </c>
      <c r="K3104" s="72">
        <f t="shared" ca="1" si="171"/>
        <v>44.235003647119093</v>
      </c>
      <c r="L3104" s="31">
        <v>44.68</v>
      </c>
      <c r="M3104" s="21">
        <f t="shared" ca="1" si="181"/>
        <v>-9.9596318907991602E-3</v>
      </c>
      <c r="N3104" s="72"/>
      <c r="O3104" s="56"/>
      <c r="P3104" s="21"/>
      <c r="Q3104" s="69">
        <f t="shared" si="17"/>
        <v>1.0269929997714027</v>
      </c>
      <c r="R3104" s="5">
        <f t="shared" ca="1" si="109"/>
        <v>31.430372972983104</v>
      </c>
      <c r="S3104" s="31">
        <v>30.74</v>
      </c>
      <c r="T3104" s="89">
        <f t="shared" ca="1" si="182"/>
        <v>2.2458457156249372E-2</v>
      </c>
      <c r="U3104" s="5">
        <f t="shared" ca="1" si="122"/>
        <v>59.935740762351386</v>
      </c>
      <c r="V3104" s="98">
        <v>60.07</v>
      </c>
      <c r="W3104" s="36">
        <f t="shared" ca="1" si="194"/>
        <v>-2.235046406669116E-3</v>
      </c>
      <c r="X3104" s="67">
        <f t="shared" si="18"/>
        <v>0.94601400045719464</v>
      </c>
      <c r="Y3104" s="72">
        <f t="shared" ca="1" si="124"/>
        <v>153.15481278310921</v>
      </c>
      <c r="Z3104" s="90">
        <v>152.49999700000001</v>
      </c>
      <c r="AA3104" s="89">
        <f t="shared" ca="1" si="195"/>
        <v>4.2938740720709643E-3</v>
      </c>
      <c r="AB3104" s="72"/>
      <c r="AC3104" s="90"/>
      <c r="AD3104" s="36"/>
      <c r="AE3104" s="1">
        <f t="shared" si="204"/>
        <v>18</v>
      </c>
      <c r="AH3104" s="25" t="str">
        <f t="shared" ca="1" si="7"/>
        <v>-</v>
      </c>
      <c r="AI3104" s="15">
        <f t="shared" ca="1" si="8"/>
        <v>17.1465501844073</v>
      </c>
      <c r="AJ3104" s="15">
        <f t="shared" ca="1" si="9"/>
        <v>17.484652010151819</v>
      </c>
      <c r="AK3104" s="17">
        <f t="shared" ca="1" si="10"/>
        <v>0.1459565923831723</v>
      </c>
      <c r="AL3104" s="17">
        <f t="shared" ca="1" si="11"/>
        <v>0.1203259058225685</v>
      </c>
      <c r="AM3104" s="26">
        <f t="shared" ca="1" si="12"/>
        <v>0</v>
      </c>
      <c r="AN3104" s="26">
        <f t="shared" ca="1" si="13"/>
        <v>1</v>
      </c>
      <c r="AO3104" s="25">
        <f t="shared" si="186"/>
        <v>0</v>
      </c>
      <c r="AP3104" s="26">
        <f t="shared" si="187"/>
        <v>0</v>
      </c>
      <c r="AQ3104" s="25">
        <f t="shared" si="188"/>
        <v>0</v>
      </c>
      <c r="AR3104" s="26">
        <f t="shared" si="189"/>
        <v>0</v>
      </c>
      <c r="AY3104">
        <v>30.5</v>
      </c>
      <c r="AZ3104">
        <v>34</v>
      </c>
      <c r="BA3104">
        <f t="shared" si="107"/>
        <v>340</v>
      </c>
    </row>
    <row r="3105" spans="1:53" x14ac:dyDescent="0.2">
      <c r="A3105" s="96">
        <v>42576</v>
      </c>
      <c r="B3105" s="99">
        <v>15.324999999999999</v>
      </c>
      <c r="C3105" s="100">
        <v>17.574999999999999</v>
      </c>
      <c r="D3105" s="31">
        <f t="shared" si="14"/>
        <v>201.41304516699492</v>
      </c>
      <c r="E3105" s="31">
        <f t="shared" si="15"/>
        <v>31.586505539169732</v>
      </c>
      <c r="F3105" s="16">
        <f t="shared" si="0"/>
        <v>232.99955070616465</v>
      </c>
      <c r="G3105" s="16">
        <f t="shared" si="1"/>
        <v>15.630020491446171</v>
      </c>
      <c r="H3105" s="17">
        <f t="shared" si="2"/>
        <v>0.12802275960170695</v>
      </c>
      <c r="I3105" s="1">
        <v>12.87</v>
      </c>
      <c r="J3105" s="91">
        <f t="shared" si="16"/>
        <v>0.99767378690845765</v>
      </c>
      <c r="K3105" s="72">
        <f t="shared" ca="1" si="171"/>
        <v>44.130304425097634</v>
      </c>
      <c r="L3105" s="31">
        <v>44.439999</v>
      </c>
      <c r="M3105" s="21">
        <f t="shared" ca="1" si="181"/>
        <v>-6.9688249745992583E-3</v>
      </c>
      <c r="N3105" s="72"/>
      <c r="O3105" s="56"/>
      <c r="P3105" s="21"/>
      <c r="Q3105" s="92">
        <f t="shared" si="17"/>
        <v>1.0023262130915425</v>
      </c>
      <c r="R3105" s="5">
        <f t="shared" ca="1" si="109"/>
        <v>31.502174324241974</v>
      </c>
      <c r="S3105" s="31">
        <v>30.9</v>
      </c>
      <c r="T3105" s="89">
        <f t="shared" ca="1" si="182"/>
        <v>1.9487842208478164E-2</v>
      </c>
      <c r="U3105" s="5">
        <f t="shared" ca="1" si="122"/>
        <v>60.073107367889982</v>
      </c>
      <c r="V3105" s="98">
        <v>60.439999</v>
      </c>
      <c r="W3105" s="36">
        <f t="shared" ca="1" si="194"/>
        <v>-6.070344774658557E-3</v>
      </c>
      <c r="X3105" s="91">
        <f t="shared" si="18"/>
        <v>0.99534757381691519</v>
      </c>
      <c r="Y3105" s="72">
        <f t="shared" ca="1" si="124"/>
        <v>152.43223861903445</v>
      </c>
      <c r="Z3105" s="90">
        <v>151.00000199999999</v>
      </c>
      <c r="AA3105" s="89">
        <f t="shared" ca="1" si="195"/>
        <v>9.4850105964532066E-3</v>
      </c>
      <c r="AB3105" s="72"/>
      <c r="AC3105" s="90"/>
      <c r="AD3105" s="36"/>
      <c r="AE3105">
        <f t="shared" si="204"/>
        <v>17</v>
      </c>
      <c r="AH3105" s="25" t="str">
        <f t="shared" ca="1" si="7"/>
        <v>-</v>
      </c>
      <c r="AI3105" s="15">
        <f t="shared" ca="1" si="8"/>
        <v>17.085670520980059</v>
      </c>
      <c r="AJ3105" s="15">
        <f t="shared" ca="1" si="9"/>
        <v>17.460200208703398</v>
      </c>
      <c r="AK3105" s="17">
        <f t="shared" ca="1" si="10"/>
        <v>0.14177049284767324</v>
      </c>
      <c r="AL3105" s="17">
        <f t="shared" ca="1" si="11"/>
        <v>0.12372296267693847</v>
      </c>
      <c r="AM3105" s="26">
        <f t="shared" ca="1" si="12"/>
        <v>0</v>
      </c>
      <c r="AN3105" s="26">
        <f t="shared" ca="1" si="13"/>
        <v>1</v>
      </c>
      <c r="AO3105" s="25">
        <f t="shared" si="186"/>
        <v>0</v>
      </c>
      <c r="AP3105" s="26">
        <f t="shared" si="187"/>
        <v>0</v>
      </c>
      <c r="AQ3105" s="25">
        <f t="shared" si="188"/>
        <v>0</v>
      </c>
      <c r="AR3105" s="26">
        <f t="shared" si="189"/>
        <v>0</v>
      </c>
      <c r="AY3105">
        <v>30.200001</v>
      </c>
      <c r="AZ3105">
        <v>33.25</v>
      </c>
      <c r="BA3105">
        <f t="shared" si="107"/>
        <v>332.5</v>
      </c>
    </row>
    <row r="3106" spans="1:53" x14ac:dyDescent="0.2">
      <c r="A3106" s="96">
        <v>42577</v>
      </c>
      <c r="B3106" s="101">
        <v>15.175000000000001</v>
      </c>
      <c r="C3106" s="102">
        <v>17.475000000000001</v>
      </c>
      <c r="D3106" s="31">
        <f t="shared" si="14"/>
        <v>189.5652189807011</v>
      </c>
      <c r="E3106" s="31">
        <f t="shared" si="15"/>
        <v>41.917540321812851</v>
      </c>
      <c r="F3106" s="31">
        <f t="shared" si="0"/>
        <v>231.48275930251395</v>
      </c>
      <c r="G3106" s="31">
        <f t="shared" si="1"/>
        <v>15.591490381532802</v>
      </c>
      <c r="H3106" s="55">
        <f t="shared" si="2"/>
        <v>0.13161659513590851</v>
      </c>
      <c r="I3106" s="1">
        <v>13.05</v>
      </c>
      <c r="J3106" s="67">
        <f t="shared" si="16"/>
        <v>0.99104106578944551</v>
      </c>
      <c r="K3106" s="72">
        <f t="shared" ca="1" si="171"/>
        <v>43.733160945032331</v>
      </c>
      <c r="L3106" s="31">
        <v>44</v>
      </c>
      <c r="M3106" s="21">
        <f t="shared" ca="1" si="181"/>
        <v>-6.0645239765379248E-3</v>
      </c>
      <c r="N3106" s="72"/>
      <c r="O3106" s="56"/>
      <c r="P3106" s="21"/>
      <c r="Q3106" s="69">
        <f t="shared" si="17"/>
        <v>1.0089589342105545</v>
      </c>
      <c r="R3106" s="5">
        <f t="shared" ca="1" si="109"/>
        <v>31.78307613519182</v>
      </c>
      <c r="S3106" s="31">
        <v>31.190000999999999</v>
      </c>
      <c r="T3106" s="89">
        <f t="shared" ca="1" si="182"/>
        <v>1.9014912349371874E-2</v>
      </c>
      <c r="U3106" s="5">
        <f t="shared" ca="1" si="122"/>
        <v>60.609223330557725</v>
      </c>
      <c r="V3106" s="98">
        <v>61.029998999999997</v>
      </c>
      <c r="W3106" s="36">
        <f t="shared" ca="1" si="194"/>
        <v>-6.894571134472267E-3</v>
      </c>
      <c r="X3106" s="67">
        <f t="shared" si="18"/>
        <v>0.98208213157889102</v>
      </c>
      <c r="Y3106" s="72">
        <f t="shared" ca="1" si="124"/>
        <v>149.69112553441161</v>
      </c>
      <c r="Z3106" s="90">
        <v>148.14999599999999</v>
      </c>
      <c r="AA3106" s="89">
        <f t="shared" ca="1" si="195"/>
        <v>1.040249460696323E-2</v>
      </c>
      <c r="AB3106" s="72"/>
      <c r="AC3106" s="90"/>
      <c r="AD3106" s="36"/>
      <c r="AE3106" s="1">
        <f t="shared" si="204"/>
        <v>16</v>
      </c>
      <c r="AH3106" s="25" t="str">
        <f t="shared" ca="1" si="7"/>
        <v>-</v>
      </c>
      <c r="AI3106" s="15">
        <f t="shared" ca="1" si="8"/>
        <v>16.756702793281551</v>
      </c>
      <c r="AJ3106" s="15">
        <f t="shared" ca="1" si="9"/>
        <v>17.440006995933846</v>
      </c>
      <c r="AK3106" s="17">
        <f t="shared" ca="1" si="10"/>
        <v>0.13561968159713969</v>
      </c>
      <c r="AL3106" s="17">
        <f t="shared" ca="1" si="11"/>
        <v>0.12689763000991905</v>
      </c>
      <c r="AM3106" s="26">
        <f t="shared" ca="1" si="12"/>
        <v>0</v>
      </c>
      <c r="AN3106" s="26">
        <f t="shared" ca="1" si="13"/>
        <v>1</v>
      </c>
      <c r="AO3106" s="25">
        <f t="shared" si="186"/>
        <v>0</v>
      </c>
      <c r="AP3106" s="26">
        <f t="shared" si="187"/>
        <v>0</v>
      </c>
      <c r="AQ3106" s="25">
        <f t="shared" si="188"/>
        <v>0</v>
      </c>
      <c r="AR3106" s="26">
        <f t="shared" si="189"/>
        <v>0</v>
      </c>
      <c r="AY3106">
        <v>29.629999000000002</v>
      </c>
      <c r="AZ3106">
        <v>33.25</v>
      </c>
      <c r="BA3106">
        <f t="shared" si="107"/>
        <v>332.5</v>
      </c>
    </row>
    <row r="3107" spans="1:53" x14ac:dyDescent="0.2">
      <c r="A3107" s="96">
        <v>42578</v>
      </c>
      <c r="B3107" s="99">
        <v>14.775</v>
      </c>
      <c r="C3107" s="100">
        <v>17.274999999999999</v>
      </c>
      <c r="D3107" s="31">
        <f t="shared" si="14"/>
        <v>177.71739279440729</v>
      </c>
      <c r="E3107" s="31">
        <f t="shared" si="15"/>
        <v>52.205995965704624</v>
      </c>
      <c r="F3107" s="16">
        <f t="shared" si="0"/>
        <v>229.92338876011192</v>
      </c>
      <c r="G3107" s="16">
        <f t="shared" si="1"/>
        <v>15.342645556278892</v>
      </c>
      <c r="H3107" s="17">
        <f t="shared" si="2"/>
        <v>0.14471780028943548</v>
      </c>
      <c r="I3107" s="1">
        <v>12.83</v>
      </c>
      <c r="J3107" s="91">
        <f t="shared" si="16"/>
        <v>0.97741077456763481</v>
      </c>
      <c r="K3107" s="72">
        <f t="shared" ca="1" si="171"/>
        <v>42.743520074866112</v>
      </c>
      <c r="L3107" s="31">
        <v>43</v>
      </c>
      <c r="M3107" s="21">
        <f t="shared" ca="1" si="181"/>
        <v>-5.9646494217183319E-3</v>
      </c>
      <c r="N3107" s="72"/>
      <c r="O3107" s="56"/>
      <c r="P3107" s="21"/>
      <c r="Q3107" s="92">
        <f t="shared" si="17"/>
        <v>1.0225892254323652</v>
      </c>
      <c r="R3107" s="5">
        <f t="shared" ca="1" si="109"/>
        <v>32.499677256729321</v>
      </c>
      <c r="S3107" s="31">
        <v>31.9</v>
      </c>
      <c r="T3107" s="89">
        <f t="shared" ca="1" si="182"/>
        <v>1.8798660085558687E-2</v>
      </c>
      <c r="U3107" s="5">
        <f t="shared" ca="1" si="122"/>
        <v>61.976216884368569</v>
      </c>
      <c r="V3107" s="98">
        <v>62.380001</v>
      </c>
      <c r="W3107" s="36">
        <f t="shared" ca="1" si="194"/>
        <v>-6.4729738563394932E-3</v>
      </c>
      <c r="X3107" s="91">
        <f t="shared" si="18"/>
        <v>0.95482154913526962</v>
      </c>
      <c r="Y3107" s="72">
        <f t="shared" ca="1" si="124"/>
        <v>142.9189058149687</v>
      </c>
      <c r="Z3107" s="90">
        <v>141.25000199999999</v>
      </c>
      <c r="AA3107" s="89">
        <f t="shared" ca="1" si="195"/>
        <v>1.1815248080270475E-2</v>
      </c>
      <c r="AB3107" s="72"/>
      <c r="AC3107" s="90"/>
      <c r="AD3107" s="36"/>
      <c r="AE3107">
        <f t="shared" si="204"/>
        <v>15</v>
      </c>
      <c r="AH3107" s="25" t="str">
        <f t="shared" ca="1" si="7"/>
        <v>-</v>
      </c>
      <c r="AI3107" s="15">
        <f t="shared" ca="1" si="8"/>
        <v>16.370898291686338</v>
      </c>
      <c r="AJ3107" s="15">
        <f t="shared" ca="1" si="9"/>
        <v>17.42015827484823</v>
      </c>
      <c r="AK3107" s="17">
        <f t="shared" ca="1" si="10"/>
        <v>0.12305669934872822</v>
      </c>
      <c r="AL3107" s="17">
        <f t="shared" ca="1" si="11"/>
        <v>0.13082653072719022</v>
      </c>
      <c r="AM3107" s="26">
        <f t="shared" ca="1" si="12"/>
        <v>0</v>
      </c>
      <c r="AN3107" s="26">
        <f t="shared" ca="1" si="13"/>
        <v>0</v>
      </c>
      <c r="AO3107" s="25">
        <f t="shared" si="186"/>
        <v>0</v>
      </c>
      <c r="AP3107" s="26">
        <f t="shared" si="187"/>
        <v>0</v>
      </c>
      <c r="AQ3107" s="25">
        <f t="shared" si="188"/>
        <v>0</v>
      </c>
      <c r="AR3107" s="26">
        <f t="shared" si="189"/>
        <v>0</v>
      </c>
      <c r="AY3107">
        <v>28.25</v>
      </c>
      <c r="AZ3107">
        <v>31.25</v>
      </c>
      <c r="BA3107">
        <f t="shared" si="107"/>
        <v>312.5</v>
      </c>
    </row>
    <row r="3108" spans="1:53" x14ac:dyDescent="0.2">
      <c r="A3108" s="96">
        <v>42579</v>
      </c>
      <c r="B3108" s="99">
        <v>14.375</v>
      </c>
      <c r="C3108" s="100">
        <v>16.925000000000001</v>
      </c>
      <c r="D3108" s="31">
        <f t="shared" si="14"/>
        <v>165.86956660811347</v>
      </c>
      <c r="E3108" s="31">
        <f t="shared" si="15"/>
        <v>62.339230808106429</v>
      </c>
      <c r="F3108" s="16">
        <f t="shared" si="0"/>
        <v>228.20879741621991</v>
      </c>
      <c r="G3108" s="16">
        <f t="shared" si="1"/>
        <v>15.071577171259275</v>
      </c>
      <c r="H3108" s="17">
        <f t="shared" si="2"/>
        <v>0.15066469719350073</v>
      </c>
      <c r="I3108" s="1">
        <v>12.72</v>
      </c>
      <c r="J3108" s="91">
        <f t="shared" si="16"/>
        <v>0.97500687969656574</v>
      </c>
      <c r="K3108" s="72">
        <f t="shared" ca="1" si="171"/>
        <v>41.673527119980932</v>
      </c>
      <c r="L3108" s="31">
        <v>42.240001999999997</v>
      </c>
      <c r="M3108" s="21">
        <f t="shared" ca="1" si="181"/>
        <v>-1.3410863001830945E-2</v>
      </c>
      <c r="N3108" s="72"/>
      <c r="O3108" s="56"/>
      <c r="P3108" s="21"/>
      <c r="Q3108" s="92">
        <f t="shared" si="17"/>
        <v>1.0249931203034344</v>
      </c>
      <c r="R3108" s="5">
        <f t="shared" ca="1" si="109"/>
        <v>33.310557868388081</v>
      </c>
      <c r="S3108" s="31">
        <v>32.479999999999997</v>
      </c>
      <c r="T3108" s="89">
        <f t="shared" ca="1" si="182"/>
        <v>2.557136294298288E-2</v>
      </c>
      <c r="U3108" s="5">
        <f t="shared" ca="1" si="122"/>
        <v>63.523021116301472</v>
      </c>
      <c r="V3108" s="98">
        <v>63.52</v>
      </c>
      <c r="W3108" s="36">
        <f t="shared" ca="1" si="194"/>
        <v>4.7561654620094392E-5</v>
      </c>
      <c r="X3108" s="91">
        <f t="shared" si="18"/>
        <v>0.95001375939313148</v>
      </c>
      <c r="Y3108" s="72">
        <f t="shared" ca="1" si="124"/>
        <v>135.76599122871232</v>
      </c>
      <c r="Z3108" s="90">
        <v>136.19999899999999</v>
      </c>
      <c r="AA3108" s="89">
        <f t="shared" ca="1" si="195"/>
        <v>-3.1865475365214046E-3</v>
      </c>
      <c r="AB3108" s="72"/>
      <c r="AC3108" s="90"/>
      <c r="AD3108" s="36"/>
      <c r="AE3108">
        <f t="shared" si="204"/>
        <v>14</v>
      </c>
      <c r="AH3108" s="25" t="str">
        <f t="shared" ca="1" si="7"/>
        <v>-</v>
      </c>
      <c r="AI3108" s="15">
        <f t="shared" ca="1" si="8"/>
        <v>16.180939925578997</v>
      </c>
      <c r="AJ3108" s="15">
        <f t="shared" ca="1" si="9"/>
        <v>17.393866632757049</v>
      </c>
      <c r="AK3108" s="17">
        <f t="shared" ca="1" si="10"/>
        <v>0.13123472943250228</v>
      </c>
      <c r="AL3108" s="17">
        <f t="shared" ca="1" si="11"/>
        <v>0.13445766055704347</v>
      </c>
      <c r="AM3108" s="26">
        <f t="shared" ca="1" si="12"/>
        <v>0</v>
      </c>
      <c r="AN3108" s="26">
        <f t="shared" ca="1" si="13"/>
        <v>0</v>
      </c>
      <c r="AO3108" s="25">
        <f t="shared" si="186"/>
        <v>0</v>
      </c>
      <c r="AP3108" s="26">
        <f t="shared" si="187"/>
        <v>0</v>
      </c>
      <c r="AQ3108" s="25">
        <f t="shared" si="188"/>
        <v>0</v>
      </c>
      <c r="AR3108" s="26">
        <f t="shared" si="189"/>
        <v>0</v>
      </c>
      <c r="AY3108">
        <v>27.24</v>
      </c>
      <c r="AZ3108">
        <v>29.75</v>
      </c>
      <c r="BA3108">
        <f t="shared" si="107"/>
        <v>297.5</v>
      </c>
    </row>
    <row r="3109" spans="1:53" x14ac:dyDescent="0.2">
      <c r="A3109" s="96">
        <v>42580</v>
      </c>
      <c r="B3109" s="101">
        <v>13.824999999999999</v>
      </c>
      <c r="C3109" s="102">
        <v>16.425000000000001</v>
      </c>
      <c r="D3109" s="31">
        <f t="shared" si="14"/>
        <v>154.02174042181966</v>
      </c>
      <c r="E3109" s="31">
        <f t="shared" si="15"/>
        <v>72.402007849641066</v>
      </c>
      <c r="F3109" s="31">
        <f t="shared" si="0"/>
        <v>226.42374827146074</v>
      </c>
      <c r="G3109" s="31">
        <f t="shared" si="1"/>
        <v>14.656384613346203</v>
      </c>
      <c r="H3109" s="55">
        <f t="shared" si="2"/>
        <v>0.15829528158295292</v>
      </c>
      <c r="I3109" s="1">
        <v>11.87</v>
      </c>
      <c r="J3109" s="67">
        <f t="shared" si="16"/>
        <v>0.96484543137520218</v>
      </c>
      <c r="K3109" s="72">
        <f t="shared" ca="1" si="171"/>
        <v>40.206873030528492</v>
      </c>
      <c r="L3109" s="31">
        <v>40.720001000000003</v>
      </c>
      <c r="M3109" s="21">
        <f t="shared" ca="1" si="181"/>
        <v>-1.2601374186398272E-2</v>
      </c>
      <c r="N3109" s="72"/>
      <c r="O3109" s="56"/>
      <c r="P3109" s="21"/>
      <c r="Q3109" s="69">
        <f t="shared" si="17"/>
        <v>1.0351545686247978</v>
      </c>
      <c r="R3109" s="5">
        <f t="shared" ca="1" si="109"/>
        <v>34.480139703790307</v>
      </c>
      <c r="S3109" s="31">
        <v>33.689999</v>
      </c>
      <c r="T3109" s="89">
        <f t="shared" ca="1" si="182"/>
        <v>2.3453271808951581E-2</v>
      </c>
      <c r="U3109" s="5">
        <f t="shared" ca="1" si="122"/>
        <v>65.753894331253079</v>
      </c>
      <c r="V3109" s="98">
        <v>65.720000999999996</v>
      </c>
      <c r="W3109" s="36">
        <f t="shared" ca="1" si="194"/>
        <v>5.1572323093973624E-4</v>
      </c>
      <c r="X3109" s="67">
        <f t="shared" si="18"/>
        <v>0.92969086275040447</v>
      </c>
      <c r="Y3109" s="72">
        <f t="shared" ca="1" si="124"/>
        <v>126.21209455789403</v>
      </c>
      <c r="Z3109" s="90">
        <v>126.75000199999999</v>
      </c>
      <c r="AA3109" s="89">
        <f t="shared" ca="1" si="195"/>
        <v>-4.2438456301244184E-3</v>
      </c>
      <c r="AB3109" s="72"/>
      <c r="AC3109" s="90"/>
      <c r="AD3109" s="36"/>
      <c r="AE3109" s="1">
        <f t="shared" si="204"/>
        <v>13</v>
      </c>
      <c r="AH3109" s="25" t="str">
        <f t="shared" ca="1" si="7"/>
        <v>-</v>
      </c>
      <c r="AI3109" s="15">
        <f t="shared" ca="1" si="8"/>
        <v>16.0255950211914</v>
      </c>
      <c r="AJ3109" s="15">
        <f t="shared" ca="1" si="9"/>
        <v>17.354166522078135</v>
      </c>
      <c r="AK3109" s="17">
        <f t="shared" ca="1" si="10"/>
        <v>0.13933316947129259</v>
      </c>
      <c r="AL3109" s="17">
        <f t="shared" ca="1" si="11"/>
        <v>0.13816299684409683</v>
      </c>
      <c r="AM3109" s="26">
        <f t="shared" ca="1" si="12"/>
        <v>0</v>
      </c>
      <c r="AN3109" s="26">
        <f t="shared" ca="1" si="13"/>
        <v>1</v>
      </c>
      <c r="AO3109" s="25">
        <f t="shared" si="186"/>
        <v>0</v>
      </c>
      <c r="AP3109" s="26">
        <f t="shared" si="187"/>
        <v>0</v>
      </c>
      <c r="AQ3109" s="25">
        <f t="shared" si="188"/>
        <v>0</v>
      </c>
      <c r="AR3109" s="26">
        <f t="shared" si="189"/>
        <v>0</v>
      </c>
      <c r="AY3109">
        <v>25.35</v>
      </c>
      <c r="AZ3109">
        <v>27.750000000000004</v>
      </c>
      <c r="BA3109">
        <f t="shared" si="107"/>
        <v>277.50000000000006</v>
      </c>
    </row>
    <row r="3110" spans="1:53" x14ac:dyDescent="0.2">
      <c r="A3110" s="96">
        <v>42583</v>
      </c>
      <c r="B3110" s="101">
        <v>13.625</v>
      </c>
      <c r="C3110" s="102">
        <v>16.225000000000001</v>
      </c>
      <c r="D3110" s="31">
        <f t="shared" si="14"/>
        <v>142.17391423552584</v>
      </c>
      <c r="E3110" s="31">
        <f t="shared" si="15"/>
        <v>82.374379053629625</v>
      </c>
      <c r="F3110" s="31">
        <f t="shared" si="0"/>
        <v>224.54829328915548</v>
      </c>
      <c r="G3110" s="31">
        <f t="shared" si="1"/>
        <v>14.578796541502284</v>
      </c>
      <c r="H3110" s="55">
        <f t="shared" si="2"/>
        <v>0.16024653312788917</v>
      </c>
      <c r="I3110" s="1">
        <v>12.44</v>
      </c>
      <c r="J3110" s="67">
        <f t="shared" si="16"/>
        <v>0.98646709835686874</v>
      </c>
      <c r="K3110" s="72">
        <f t="shared" ca="1" si="171"/>
        <v>39.661140401285614</v>
      </c>
      <c r="L3110" s="31">
        <v>40.080002</v>
      </c>
      <c r="M3110" s="21">
        <f t="shared" ca="1" si="181"/>
        <v>-1.0450638168989767E-2</v>
      </c>
      <c r="N3110" s="72"/>
      <c r="O3110" s="56"/>
      <c r="P3110" s="21"/>
      <c r="Q3110" s="69">
        <f t="shared" si="17"/>
        <v>1.0135329016431311</v>
      </c>
      <c r="R3110" s="5">
        <f t="shared" ca="1" si="109"/>
        <v>34.945300207148726</v>
      </c>
      <c r="S3110" s="31">
        <v>34.240001999999997</v>
      </c>
      <c r="T3110" s="89">
        <f t="shared" ca="1" si="182"/>
        <v>2.0598661388767713E-2</v>
      </c>
      <c r="U3110" s="5">
        <f t="shared" ca="1" si="122"/>
        <v>66.641453738733645</v>
      </c>
      <c r="V3110" s="98">
        <v>66.790000000000006</v>
      </c>
      <c r="W3110" s="36">
        <f t="shared" ca="1" si="194"/>
        <v>-2.2240793721569254E-3</v>
      </c>
      <c r="X3110" s="67">
        <f t="shared" si="18"/>
        <v>0.97293419671373749</v>
      </c>
      <c r="Y3110" s="72">
        <f t="shared" ca="1" si="124"/>
        <v>122.78798124099839</v>
      </c>
      <c r="Z3110" s="90">
        <v>122.150003</v>
      </c>
      <c r="AA3110" s="89">
        <f t="shared" ca="1" si="195"/>
        <v>5.2229081074880793E-3</v>
      </c>
      <c r="AB3110" s="72"/>
      <c r="AC3110" s="90"/>
      <c r="AD3110" s="36"/>
      <c r="AE3110" s="1">
        <f t="shared" si="204"/>
        <v>12</v>
      </c>
      <c r="AH3110" s="25" t="str">
        <f t="shared" ca="1" si="7"/>
        <v>-</v>
      </c>
      <c r="AI3110" s="15">
        <f t="shared" ca="1" si="8"/>
        <v>15.882349420202916</v>
      </c>
      <c r="AJ3110" s="15">
        <f t="shared" ca="1" si="9"/>
        <v>17.319497524208504</v>
      </c>
      <c r="AK3110" s="17">
        <f t="shared" ca="1" si="10"/>
        <v>0.14559394448856564</v>
      </c>
      <c r="AL3110" s="17">
        <f t="shared" ca="1" si="11"/>
        <v>0.14072684033597591</v>
      </c>
      <c r="AM3110" s="26">
        <f t="shared" ca="1" si="12"/>
        <v>0</v>
      </c>
      <c r="AN3110" s="26">
        <f t="shared" ca="1" si="13"/>
        <v>1</v>
      </c>
      <c r="AO3110" s="25">
        <f t="shared" si="186"/>
        <v>0</v>
      </c>
      <c r="AP3110" s="26">
        <f t="shared" si="187"/>
        <v>0</v>
      </c>
      <c r="AQ3110" s="25">
        <f t="shared" si="188"/>
        <v>0</v>
      </c>
      <c r="AR3110" s="26">
        <f t="shared" si="189"/>
        <v>0</v>
      </c>
      <c r="AY3110">
        <v>24.43</v>
      </c>
      <c r="AZ3110">
        <v>27.250000000000004</v>
      </c>
      <c r="BA3110">
        <f t="shared" si="107"/>
        <v>272.50000000000006</v>
      </c>
    </row>
    <row r="3111" spans="1:53" x14ac:dyDescent="0.2">
      <c r="A3111" s="96">
        <v>42584</v>
      </c>
      <c r="B3111" s="101">
        <v>14.225</v>
      </c>
      <c r="C3111" s="102">
        <v>16.625</v>
      </c>
      <c r="D3111" s="31">
        <f t="shared" si="14"/>
        <v>130.32608804923203</v>
      </c>
      <c r="E3111" s="31">
        <f t="shared" si="15"/>
        <v>92.323632168468038</v>
      </c>
      <c r="F3111" s="31">
        <f t="shared" si="0"/>
        <v>222.64972021770006</v>
      </c>
      <c r="G3111" s="31">
        <f t="shared" si="1"/>
        <v>15.220180757414258</v>
      </c>
      <c r="H3111" s="55">
        <f t="shared" si="2"/>
        <v>0.14436090225563913</v>
      </c>
      <c r="I3111" s="1">
        <v>13.37</v>
      </c>
      <c r="J3111" s="67">
        <f t="shared" si="16"/>
        <v>1.0351672661598461</v>
      </c>
      <c r="K3111" s="72">
        <f t="shared" ca="1" si="171"/>
        <v>41.054240514622158</v>
      </c>
      <c r="L3111" s="31">
        <v>41.560001</v>
      </c>
      <c r="M3111" s="21">
        <f t="shared" ca="1" si="181"/>
        <v>-1.2169405033889231E-2</v>
      </c>
      <c r="N3111" s="72"/>
      <c r="O3111" s="56"/>
      <c r="P3111" s="21"/>
      <c r="Q3111" s="69">
        <f t="shared" si="17"/>
        <v>0.96483273384015378</v>
      </c>
      <c r="R3111" s="5">
        <f t="shared" ca="1" si="109"/>
        <v>33.714964954117562</v>
      </c>
      <c r="S3111" s="31">
        <v>32.909999999999997</v>
      </c>
      <c r="T3111" s="89">
        <f t="shared" ca="1" si="182"/>
        <v>2.4459585357568078E-2</v>
      </c>
      <c r="U3111" s="5">
        <f t="shared" ca="1" si="122"/>
        <v>64.295654732862374</v>
      </c>
      <c r="V3111" s="98">
        <v>64.28</v>
      </c>
      <c r="W3111" s="36">
        <f t="shared" ca="1" si="194"/>
        <v>2.435397147226675E-4</v>
      </c>
      <c r="X3111" s="67">
        <f t="shared" si="18"/>
        <v>1.0703345323196924</v>
      </c>
      <c r="Y3111" s="72">
        <f t="shared" ca="1" si="124"/>
        <v>131.41556703702153</v>
      </c>
      <c r="Z3111" s="90">
        <v>131.550005</v>
      </c>
      <c r="AA3111" s="89">
        <f t="shared" ca="1" si="195"/>
        <v>-1.0219533095302193E-3</v>
      </c>
      <c r="AB3111" s="72"/>
      <c r="AC3111" s="90"/>
      <c r="AD3111" s="36"/>
      <c r="AE3111" s="1">
        <f t="shared" si="204"/>
        <v>11</v>
      </c>
      <c r="AH3111" s="25" t="str">
        <f t="shared" ca="1" si="7"/>
        <v>-</v>
      </c>
      <c r="AI3111" s="15">
        <f t="shared" ca="1" si="8"/>
        <v>15.773627893147463</v>
      </c>
      <c r="AJ3111" s="15">
        <f t="shared" ca="1" si="9"/>
        <v>17.299248986893794</v>
      </c>
      <c r="AK3111" s="17">
        <f t="shared" ca="1" si="10"/>
        <v>0.148316968264221</v>
      </c>
      <c r="AL3111" s="17">
        <f t="shared" ca="1" si="11"/>
        <v>0.14190186309466635</v>
      </c>
      <c r="AM3111" s="26">
        <f t="shared" ca="1" si="12"/>
        <v>0</v>
      </c>
      <c r="AN3111" s="26">
        <f t="shared" ca="1" si="13"/>
        <v>1</v>
      </c>
      <c r="AO3111" s="25">
        <f t="shared" si="186"/>
        <v>0</v>
      </c>
      <c r="AP3111" s="26">
        <f t="shared" si="187"/>
        <v>0</v>
      </c>
      <c r="AQ3111" s="25">
        <f t="shared" si="188"/>
        <v>0</v>
      </c>
      <c r="AR3111" s="26">
        <f t="shared" si="189"/>
        <v>0</v>
      </c>
      <c r="AY3111">
        <v>26.31</v>
      </c>
      <c r="AZ3111">
        <v>28.999999999999996</v>
      </c>
      <c r="BA3111">
        <f t="shared" si="107"/>
        <v>289.99999999999994</v>
      </c>
    </row>
    <row r="3112" spans="1:53" x14ac:dyDescent="0.2">
      <c r="A3112" s="96">
        <v>42585</v>
      </c>
      <c r="B3112" s="99">
        <v>13.824999999999999</v>
      </c>
      <c r="C3112" s="100">
        <v>16.274999999999999</v>
      </c>
      <c r="D3112" s="31">
        <f t="shared" si="14"/>
        <v>118.47826186293821</v>
      </c>
      <c r="E3112" s="31">
        <f t="shared" si="15"/>
        <v>102.4610954767405</v>
      </c>
      <c r="F3112" s="31">
        <f t="shared" si="0"/>
        <v>220.93935733967871</v>
      </c>
      <c r="G3112" s="31">
        <f t="shared" si="1"/>
        <v>14.961192695319891</v>
      </c>
      <c r="H3112" s="55">
        <f t="shared" si="2"/>
        <v>0.15053763440860213</v>
      </c>
      <c r="I3112" s="1">
        <v>12.86</v>
      </c>
      <c r="J3112" s="67">
        <f t="shared" si="16"/>
        <v>0.9754327637929846</v>
      </c>
      <c r="K3112" s="72">
        <f t="shared" ca="1" si="171"/>
        <v>40.04401870963914</v>
      </c>
      <c r="L3112" s="31">
        <v>40.560001</v>
      </c>
      <c r="M3112" s="21">
        <f t="shared" ca="1" si="181"/>
        <v>-1.2721456549294956E-2</v>
      </c>
      <c r="N3112" s="72"/>
      <c r="O3112" s="56"/>
      <c r="P3112" s="21"/>
      <c r="Q3112" s="69">
        <f t="shared" si="17"/>
        <v>1.0245672362070155</v>
      </c>
      <c r="R3112" s="5">
        <f t="shared" ca="1" si="109"/>
        <v>34.541809435557354</v>
      </c>
      <c r="S3112" s="31">
        <v>33.650002000000001</v>
      </c>
      <c r="T3112" s="89">
        <f t="shared" ca="1" si="182"/>
        <v>2.6502448218497988E-2</v>
      </c>
      <c r="U3112" s="5">
        <f t="shared" ca="1" si="122"/>
        <v>65.872966003023578</v>
      </c>
      <c r="V3112" s="98">
        <v>65.930000000000007</v>
      </c>
      <c r="W3112" s="36">
        <f t="shared" ca="1" si="194"/>
        <v>-8.6506896672878923E-4</v>
      </c>
      <c r="X3112" s="67">
        <f t="shared" si="18"/>
        <v>0.95086552758596921</v>
      </c>
      <c r="Y3112" s="72">
        <f t="shared" ca="1" si="124"/>
        <v>124.95030857152616</v>
      </c>
      <c r="Z3112" s="90">
        <v>125.19999900000001</v>
      </c>
      <c r="AA3112" s="89">
        <f t="shared" ca="1" si="195"/>
        <v>-1.9943325117266222E-3</v>
      </c>
      <c r="AB3112" s="72"/>
      <c r="AC3112" s="90"/>
      <c r="AD3112" s="36"/>
      <c r="AE3112" s="1">
        <f t="shared" si="204"/>
        <v>10</v>
      </c>
      <c r="AH3112" s="25" t="str">
        <f t="shared" ca="1" si="7"/>
        <v>-</v>
      </c>
      <c r="AI3112" s="15">
        <f t="shared" ca="1" si="8"/>
        <v>15.646705017455092</v>
      </c>
      <c r="AJ3112" s="15">
        <f t="shared" ca="1" si="9"/>
        <v>17.275686237991508</v>
      </c>
      <c r="AK3112" s="17">
        <f t="shared" ca="1" si="10"/>
        <v>0.15147047480966994</v>
      </c>
      <c r="AL3112" s="17">
        <f t="shared" ca="1" si="11"/>
        <v>0.14379890900483416</v>
      </c>
      <c r="AM3112" s="26">
        <f t="shared" ca="1" si="12"/>
        <v>0</v>
      </c>
      <c r="AN3112" s="26">
        <f t="shared" ca="1" si="13"/>
        <v>1</v>
      </c>
      <c r="AO3112" s="25">
        <f t="shared" si="186"/>
        <v>0</v>
      </c>
      <c r="AP3112" s="26">
        <f t="shared" si="187"/>
        <v>0</v>
      </c>
      <c r="AQ3112" s="25">
        <f t="shared" si="188"/>
        <v>0</v>
      </c>
      <c r="AR3112" s="26">
        <f t="shared" si="189"/>
        <v>1</v>
      </c>
      <c r="AY3112">
        <v>25.04</v>
      </c>
      <c r="AZ3112">
        <v>27.750000000000004</v>
      </c>
      <c r="BA3112">
        <f t="shared" si="107"/>
        <v>277.50000000000006</v>
      </c>
    </row>
    <row r="3113" spans="1:53" x14ac:dyDescent="0.2">
      <c r="A3113" s="96">
        <v>42586</v>
      </c>
      <c r="B3113" s="101">
        <v>13.425000000000001</v>
      </c>
      <c r="C3113" s="102">
        <v>15.875</v>
      </c>
      <c r="D3113" s="31">
        <f t="shared" si="14"/>
        <v>106.6304356766444</v>
      </c>
      <c r="E3113" s="31">
        <f t="shared" si="15"/>
        <v>112.52537793606535</v>
      </c>
      <c r="F3113" s="31">
        <f t="shared" si="0"/>
        <v>219.15581361270975</v>
      </c>
      <c r="G3113" s="31">
        <f t="shared" si="1"/>
        <v>14.682950548510441</v>
      </c>
      <c r="H3113" s="55">
        <f t="shared" si="2"/>
        <v>0.15433070866141729</v>
      </c>
      <c r="I3113" s="1">
        <v>12.42</v>
      </c>
      <c r="J3113" s="67">
        <f t="shared" si="16"/>
        <v>0.97347998995862894</v>
      </c>
      <c r="K3113" s="72">
        <f t="shared" ca="1" si="171"/>
        <v>38.980461711257412</v>
      </c>
      <c r="L3113" s="31">
        <v>39.479999999999997</v>
      </c>
      <c r="M3113" s="21">
        <f t="shared" ca="1" si="181"/>
        <v>-1.2652945510197184E-2</v>
      </c>
      <c r="N3113" s="72"/>
      <c r="O3113" s="56"/>
      <c r="P3113" s="21"/>
      <c r="Q3113" s="69">
        <f t="shared" si="17"/>
        <v>1.0265200100413709</v>
      </c>
      <c r="R3113" s="5">
        <f t="shared" ca="1" si="109"/>
        <v>35.456381440882048</v>
      </c>
      <c r="S3113" s="31">
        <v>34.580002</v>
      </c>
      <c r="T3113" s="89">
        <f t="shared" ca="1" si="182"/>
        <v>2.5343533551040492E-2</v>
      </c>
      <c r="U3113" s="5">
        <f t="shared" ca="1" si="122"/>
        <v>67.617602725693814</v>
      </c>
      <c r="V3113" s="98">
        <v>67.73</v>
      </c>
      <c r="W3113" s="36">
        <f t="shared" ca="1" si="194"/>
        <v>-1.6594902451821916E-3</v>
      </c>
      <c r="X3113" s="67">
        <f t="shared" si="18"/>
        <v>0.946959979917258</v>
      </c>
      <c r="Y3113" s="72">
        <f t="shared" ca="1" si="124"/>
        <v>118.31515449240602</v>
      </c>
      <c r="Z3113" s="90">
        <v>118.35</v>
      </c>
      <c r="AA3113" s="89">
        <f t="shared" ca="1" si="195"/>
        <v>-2.9442760958150479E-4</v>
      </c>
      <c r="AB3113" s="72"/>
      <c r="AC3113" s="90"/>
      <c r="AD3113" s="36"/>
      <c r="AE3113" s="1">
        <f t="shared" si="204"/>
        <v>9</v>
      </c>
      <c r="AH3113" s="25" t="str">
        <f t="shared" ca="1" si="7"/>
        <v>-</v>
      </c>
      <c r="AI3113" s="15">
        <f t="shared" ca="1" si="8"/>
        <v>15.530457675610576</v>
      </c>
      <c r="AJ3113" s="15">
        <f t="shared" ca="1" si="9"/>
        <v>17.240114559911937</v>
      </c>
      <c r="AK3113" s="17">
        <f t="shared" ca="1" si="10"/>
        <v>0.15307262620500023</v>
      </c>
      <c r="AL3113" s="17">
        <f t="shared" ca="1" si="11"/>
        <v>0.14554781404347628</v>
      </c>
      <c r="AM3113" s="26">
        <f t="shared" ca="1" si="12"/>
        <v>0</v>
      </c>
      <c r="AN3113" s="26">
        <f t="shared" ca="1" si="13"/>
        <v>1</v>
      </c>
      <c r="AO3113" s="25">
        <f t="shared" si="186"/>
        <v>0</v>
      </c>
      <c r="AP3113" s="26">
        <f t="shared" si="187"/>
        <v>0</v>
      </c>
      <c r="AQ3113" s="25">
        <f t="shared" si="188"/>
        <v>0</v>
      </c>
      <c r="AR3113" s="26">
        <f t="shared" si="189"/>
        <v>1</v>
      </c>
      <c r="AY3113">
        <v>23.67</v>
      </c>
      <c r="AZ3113">
        <v>26.25</v>
      </c>
      <c r="BA3113">
        <f t="shared" si="107"/>
        <v>262.5</v>
      </c>
    </row>
    <row r="3114" spans="1:53" x14ac:dyDescent="0.2">
      <c r="A3114" s="96">
        <v>42587</v>
      </c>
      <c r="B3114" s="101">
        <v>12.875</v>
      </c>
      <c r="C3114" s="102">
        <v>15.324999999999999</v>
      </c>
      <c r="D3114" s="31">
        <f t="shared" si="14"/>
        <v>94.78260949035058</v>
      </c>
      <c r="E3114" s="31">
        <f t="shared" si="15"/>
        <v>122.54472071093116</v>
      </c>
      <c r="F3114" s="31">
        <f t="shared" si="0"/>
        <v>217.32733020128174</v>
      </c>
      <c r="G3114" s="31">
        <f t="shared" si="1"/>
        <v>14.256485547462958</v>
      </c>
      <c r="H3114" s="55">
        <f t="shared" si="2"/>
        <v>0.15986949429037511</v>
      </c>
      <c r="I3114" s="1">
        <v>11.39</v>
      </c>
      <c r="J3114" s="67">
        <f t="shared" si="16"/>
        <v>0.96285411563487189</v>
      </c>
      <c r="K3114" s="72">
        <f t="shared" ca="1" si="171"/>
        <v>37.530967863295423</v>
      </c>
      <c r="L3114" s="31">
        <v>38.080002</v>
      </c>
      <c r="M3114" s="21">
        <f t="shared" ca="1" si="181"/>
        <v>-1.4417912496553368E-2</v>
      </c>
      <c r="N3114" s="72"/>
      <c r="O3114" s="56"/>
      <c r="P3114" s="21"/>
      <c r="Q3114" s="69">
        <f t="shared" si="17"/>
        <v>1.0371458843651282</v>
      </c>
      <c r="R3114" s="5">
        <f t="shared" ca="1" si="109"/>
        <v>36.77190815274178</v>
      </c>
      <c r="S3114" s="31">
        <v>35.779998999999997</v>
      </c>
      <c r="T3114" s="89">
        <f t="shared" ca="1" si="182"/>
        <v>2.7722447749140056E-2</v>
      </c>
      <c r="U3114" s="5">
        <f t="shared" ca="1" si="122"/>
        <v>70.126917469985969</v>
      </c>
      <c r="V3114" s="98">
        <v>70.05</v>
      </c>
      <c r="W3114" s="36">
        <f t="shared" ca="1" si="194"/>
        <v>1.0980366878796835E-3</v>
      </c>
      <c r="X3114" s="67">
        <f t="shared" si="18"/>
        <v>0.92570823126974366</v>
      </c>
      <c r="Y3114" s="72">
        <f t="shared" ca="1" si="124"/>
        <v>109.51810419395058</v>
      </c>
      <c r="Z3114" s="90">
        <v>110.150003</v>
      </c>
      <c r="AA3114" s="89">
        <f t="shared" ca="1" si="195"/>
        <v>-5.7367116553725438E-3</v>
      </c>
      <c r="AB3114" s="72"/>
      <c r="AC3114" s="90"/>
      <c r="AD3114" s="36"/>
      <c r="AE3114" s="1">
        <f t="shared" si="204"/>
        <v>8</v>
      </c>
      <c r="AH3114" s="25" t="str">
        <f t="shared" ca="1" si="7"/>
        <v>-</v>
      </c>
      <c r="AI3114" s="15">
        <f t="shared" ca="1" si="8"/>
        <v>15.399654083112932</v>
      </c>
      <c r="AJ3114" s="15">
        <f t="shared" ca="1" si="9"/>
        <v>17.189521498112576</v>
      </c>
      <c r="AK3114" s="17">
        <f t="shared" ca="1" si="10"/>
        <v>0.15460675905447929</v>
      </c>
      <c r="AL3114" s="17">
        <f t="shared" ca="1" si="11"/>
        <v>0.14740012255290386</v>
      </c>
      <c r="AM3114" s="26">
        <f t="shared" ca="1" si="12"/>
        <v>0</v>
      </c>
      <c r="AN3114" s="26">
        <f t="shared" ca="1" si="13"/>
        <v>1</v>
      </c>
      <c r="AO3114" s="25">
        <f t="shared" si="186"/>
        <v>0</v>
      </c>
      <c r="AP3114" s="26">
        <f t="shared" si="187"/>
        <v>0</v>
      </c>
      <c r="AQ3114" s="25">
        <f t="shared" si="188"/>
        <v>0</v>
      </c>
      <c r="AR3114" s="26">
        <f t="shared" si="189"/>
        <v>1</v>
      </c>
      <c r="AY3114">
        <v>22.03</v>
      </c>
      <c r="AZ3114">
        <v>24.25</v>
      </c>
      <c r="BA3114">
        <f t="shared" si="107"/>
        <v>242.5</v>
      </c>
    </row>
    <row r="3115" spans="1:53" x14ac:dyDescent="0.2">
      <c r="A3115" s="96">
        <v>42590</v>
      </c>
      <c r="B3115" s="101">
        <v>12.475</v>
      </c>
      <c r="C3115" s="102">
        <v>15.125</v>
      </c>
      <c r="D3115" s="31">
        <f t="shared" si="14"/>
        <v>82.934783304056765</v>
      </c>
      <c r="E3115" s="31">
        <f t="shared" si="15"/>
        <v>132.49844091638192</v>
      </c>
      <c r="F3115" s="31">
        <f t="shared" si="0"/>
        <v>215.43322422043869</v>
      </c>
      <c r="G3115" s="31">
        <f t="shared" si="1"/>
        <v>14.104836204229732</v>
      </c>
      <c r="H3115" s="55">
        <f t="shared" si="2"/>
        <v>0.17520661157024797</v>
      </c>
      <c r="I3115" s="31">
        <v>11.5</v>
      </c>
      <c r="J3115" s="67">
        <f t="shared" si="16"/>
        <v>0.98074003796233966</v>
      </c>
      <c r="K3115" s="72">
        <f t="shared" ca="1" si="171"/>
        <v>36.806622253598398</v>
      </c>
      <c r="L3115" s="31">
        <v>37.200001</v>
      </c>
      <c r="M3115" s="21">
        <f t="shared" ca="1" si="181"/>
        <v>-1.0574697199647981E-2</v>
      </c>
      <c r="N3115" s="72"/>
      <c r="O3115" s="56"/>
      <c r="P3115" s="21"/>
      <c r="Q3115" s="69">
        <f t="shared" si="17"/>
        <v>1.0192599620376603</v>
      </c>
      <c r="R3115" s="5">
        <f t="shared" ca="1" si="109"/>
        <v>37.47857233473993</v>
      </c>
      <c r="S3115" s="31">
        <v>36.639999000000003</v>
      </c>
      <c r="T3115" s="89">
        <f t="shared" ca="1" si="182"/>
        <v>2.2886827446145033E-2</v>
      </c>
      <c r="U3115" s="5">
        <f t="shared" ca="1" si="122"/>
        <v>71.475112173062314</v>
      </c>
      <c r="V3115" s="90">
        <v>71.599999999999994</v>
      </c>
      <c r="W3115" s="36">
        <f t="shared" ca="1" si="194"/>
        <v>-1.744243392984362E-3</v>
      </c>
      <c r="X3115" s="67">
        <f t="shared" si="18"/>
        <v>0.96148007592467932</v>
      </c>
      <c r="Y3115" s="72">
        <f t="shared" ca="1" si="124"/>
        <v>105.29254504748249</v>
      </c>
      <c r="Z3115" s="90">
        <v>105.19999900000001</v>
      </c>
      <c r="AA3115" s="89">
        <f t="shared" ca="1" si="195"/>
        <v>8.7971528861408022E-4</v>
      </c>
      <c r="AB3115" s="72"/>
      <c r="AC3115" s="90"/>
      <c r="AD3115" s="36"/>
      <c r="AE3115" s="1">
        <f t="shared" si="204"/>
        <v>7</v>
      </c>
      <c r="AH3115" s="25" t="str">
        <f t="shared" ca="1" si="7"/>
        <v>-</v>
      </c>
      <c r="AI3115" s="15">
        <f t="shared" ca="1" si="8"/>
        <v>15.305131661231448</v>
      </c>
      <c r="AJ3115" s="15">
        <f t="shared" ca="1" si="9"/>
        <v>17.124201906900595</v>
      </c>
      <c r="AK3115" s="17">
        <f t="shared" ca="1" si="10"/>
        <v>0.15742531405236179</v>
      </c>
      <c r="AL3115" s="17">
        <f t="shared" ca="1" si="11"/>
        <v>0.1487793259751255</v>
      </c>
      <c r="AM3115" s="26">
        <f t="shared" ca="1" si="12"/>
        <v>0</v>
      </c>
      <c r="AN3115" s="26">
        <f t="shared" ca="1" si="13"/>
        <v>1</v>
      </c>
      <c r="AO3115" s="25">
        <f t="shared" si="186"/>
        <v>0</v>
      </c>
      <c r="AP3115" s="26">
        <f t="shared" si="187"/>
        <v>0</v>
      </c>
      <c r="AQ3115" s="25">
        <f t="shared" si="188"/>
        <v>0</v>
      </c>
      <c r="AR3115" s="26">
        <f t="shared" si="189"/>
        <v>1</v>
      </c>
      <c r="AY3115">
        <v>21.04</v>
      </c>
      <c r="AZ3115">
        <v>23</v>
      </c>
      <c r="BA3115">
        <f t="shared" si="107"/>
        <v>230</v>
      </c>
    </row>
    <row r="3116" spans="1:53" x14ac:dyDescent="0.2">
      <c r="A3116" s="96">
        <v>42591</v>
      </c>
      <c r="B3116" s="101">
        <v>13.375</v>
      </c>
      <c r="C3116" s="102">
        <v>14.875</v>
      </c>
      <c r="D3116" s="31">
        <f t="shared" si="14"/>
        <v>71.086957117762935</v>
      </c>
      <c r="E3116" s="31">
        <f t="shared" si="15"/>
        <v>142.27044962210195</v>
      </c>
      <c r="F3116" s="31">
        <f t="shared" si="0"/>
        <v>213.35740673986487</v>
      </c>
      <c r="G3116" s="31">
        <f t="shared" si="1"/>
        <v>14.375226229283649</v>
      </c>
      <c r="H3116" s="55">
        <f t="shared" si="2"/>
        <v>0.10084033613445376</v>
      </c>
      <c r="I3116" s="1">
        <v>11.66</v>
      </c>
      <c r="J3116" s="67">
        <f t="shared" si="16"/>
        <v>1.0093497592075871</v>
      </c>
      <c r="K3116" s="72">
        <f t="shared" ca="1" si="171"/>
        <v>37.149240747061938</v>
      </c>
      <c r="L3116" s="31">
        <v>36.560001</v>
      </c>
      <c r="M3116" s="21">
        <f t="shared" ca="1" si="181"/>
        <v>1.6117060474422268E-2</v>
      </c>
      <c r="N3116" s="72"/>
      <c r="O3116" s="56"/>
      <c r="P3116" s="21"/>
      <c r="Q3116" s="69">
        <f t="shared" si="17"/>
        <v>0.99065024079241282</v>
      </c>
      <c r="R3116" s="5">
        <f t="shared" ca="1" si="109"/>
        <v>37.126609997788876</v>
      </c>
      <c r="S3116" s="31">
        <v>37.220001000000003</v>
      </c>
      <c r="T3116" s="89">
        <f t="shared" ca="1" si="182"/>
        <v>-2.5091617329921008E-3</v>
      </c>
      <c r="U3116" s="5">
        <f t="shared" ca="1" si="122"/>
        <v>70.804412982158723</v>
      </c>
      <c r="V3116" s="98">
        <v>72.760000000000005</v>
      </c>
      <c r="W3116" s="36">
        <f t="shared" ca="1" si="194"/>
        <v>-2.6877226743283144E-2</v>
      </c>
      <c r="X3116" s="67">
        <f t="shared" si="18"/>
        <v>1.0186995184151744</v>
      </c>
      <c r="Y3116" s="72">
        <f t="shared" ca="1" si="124"/>
        <v>107.25440571984487</v>
      </c>
      <c r="Z3116" s="90">
        <v>101.75000199999999</v>
      </c>
      <c r="AA3116" s="89">
        <f t="shared" ca="1" si="195"/>
        <v>5.4097332792631035E-2</v>
      </c>
      <c r="AB3116" s="72"/>
      <c r="AC3116" s="90"/>
      <c r="AD3116" s="36"/>
      <c r="AE3116" s="1">
        <f t="shared" si="204"/>
        <v>6</v>
      </c>
      <c r="AH3116" s="25" t="str">
        <f t="shared" ca="1" si="7"/>
        <v>-</v>
      </c>
      <c r="AI3116" s="15">
        <f t="shared" ca="1" si="8"/>
        <v>15.223368704920418</v>
      </c>
      <c r="AJ3116" s="15">
        <f t="shared" ca="1" si="9"/>
        <v>17.029245585510242</v>
      </c>
      <c r="AK3116" s="17">
        <f t="shared" ca="1" si="10"/>
        <v>0.14752428122012257</v>
      </c>
      <c r="AL3116" s="17">
        <f t="shared" ca="1" si="11"/>
        <v>0.14454925556858453</v>
      </c>
      <c r="AM3116" s="26">
        <f t="shared" ca="1" si="12"/>
        <v>0</v>
      </c>
      <c r="AN3116" s="26">
        <f t="shared" ca="1" si="13"/>
        <v>1</v>
      </c>
      <c r="AO3116" s="25">
        <f t="shared" si="186"/>
        <v>0</v>
      </c>
      <c r="AP3116" s="26">
        <f t="shared" si="187"/>
        <v>0</v>
      </c>
      <c r="AQ3116" s="25">
        <f t="shared" si="188"/>
        <v>0</v>
      </c>
      <c r="AR3116" s="26">
        <f t="shared" si="189"/>
        <v>1</v>
      </c>
      <c r="AY3116">
        <v>20.350000000000001</v>
      </c>
      <c r="AZ3116">
        <v>22.29</v>
      </c>
      <c r="BA3116">
        <f t="shared" si="107"/>
        <v>222.89999999999998</v>
      </c>
    </row>
    <row r="3117" spans="1:53" x14ac:dyDescent="0.2">
      <c r="A3117" s="96">
        <v>42592</v>
      </c>
      <c r="B3117" s="101">
        <v>12.875</v>
      </c>
      <c r="C3117" s="102">
        <v>15.175000000000001</v>
      </c>
      <c r="D3117" s="31">
        <f t="shared" si="14"/>
        <v>59.239130931469113</v>
      </c>
      <c r="E3117" s="31">
        <f t="shared" si="15"/>
        <v>152.92353703330733</v>
      </c>
      <c r="F3117" s="31">
        <f t="shared" si="0"/>
        <v>212.16266796477643</v>
      </c>
      <c r="G3117" s="31">
        <f t="shared" si="1"/>
        <v>14.532804073405604</v>
      </c>
      <c r="H3117" s="55">
        <f t="shared" si="2"/>
        <v>0.15156507413509068</v>
      </c>
      <c r="I3117" s="1">
        <v>12.05</v>
      </c>
      <c r="J3117" s="67">
        <f t="shared" si="16"/>
        <v>1.0053006756955589</v>
      </c>
      <c r="K3117" s="72">
        <f t="shared" ca="1" si="171"/>
        <v>37.34463429661789</v>
      </c>
      <c r="L3117" s="31">
        <v>37.470001000000003</v>
      </c>
      <c r="M3117" s="21">
        <f t="shared" ca="1" si="181"/>
        <v>-3.3457886318741512E-3</v>
      </c>
      <c r="N3117" s="72"/>
      <c r="O3117" s="56"/>
      <c r="P3117" s="21"/>
      <c r="Q3117" s="69">
        <f t="shared" si="17"/>
        <v>0.99469932430444097</v>
      </c>
      <c r="R3117" s="5">
        <f t="shared" ca="1" si="109"/>
        <v>36.92827543103941</v>
      </c>
      <c r="S3117" s="31">
        <v>36.340000000000003</v>
      </c>
      <c r="T3117" s="89">
        <f t="shared" ca="1" si="182"/>
        <v>1.6188096616384321E-2</v>
      </c>
      <c r="U3117" s="5">
        <f t="shared" ca="1" si="122"/>
        <v>70.426690580308531</v>
      </c>
      <c r="V3117" s="98">
        <v>71.02</v>
      </c>
      <c r="W3117" s="36">
        <f t="shared" ca="1" si="194"/>
        <v>-8.3541174273650421E-3</v>
      </c>
      <c r="X3117" s="67">
        <f t="shared" si="18"/>
        <v>1.0106013513911181</v>
      </c>
      <c r="Y3117" s="72">
        <f t="shared" ca="1" si="124"/>
        <v>108.38431378271231</v>
      </c>
      <c r="Z3117" s="90">
        <v>106.6</v>
      </c>
      <c r="AA3117" s="89">
        <f t="shared" ca="1" si="195"/>
        <v>1.673840321493731E-2</v>
      </c>
      <c r="AB3117" s="72"/>
      <c r="AC3117" s="90"/>
      <c r="AD3117" s="36"/>
      <c r="AE3117" s="1">
        <f t="shared" si="204"/>
        <v>5</v>
      </c>
      <c r="AH3117" s="25" t="str">
        <f t="shared" ca="1" si="7"/>
        <v>-</v>
      </c>
      <c r="AI3117" s="15">
        <f t="shared" ca="1" si="8"/>
        <v>15.166900107181174</v>
      </c>
      <c r="AJ3117" s="15">
        <f t="shared" ca="1" si="9"/>
        <v>16.865737628280993</v>
      </c>
      <c r="AK3117" s="17">
        <f t="shared" ca="1" si="10"/>
        <v>0.1487249765333645</v>
      </c>
      <c r="AL3117" s="17">
        <f t="shared" ca="1" si="11"/>
        <v>0.14026609184078365</v>
      </c>
      <c r="AM3117" s="26">
        <f t="shared" ca="1" si="12"/>
        <v>0</v>
      </c>
      <c r="AN3117" s="26">
        <f t="shared" ca="1" si="13"/>
        <v>1</v>
      </c>
      <c r="AO3117" s="25">
        <f t="shared" si="186"/>
        <v>0</v>
      </c>
      <c r="AP3117" s="26">
        <f t="shared" si="187"/>
        <v>0</v>
      </c>
      <c r="AQ3117" s="25">
        <f t="shared" si="188"/>
        <v>0</v>
      </c>
      <c r="AR3117" s="26">
        <f t="shared" si="189"/>
        <v>1</v>
      </c>
      <c r="AY3117">
        <v>21.32</v>
      </c>
      <c r="AZ3117">
        <v>23.33</v>
      </c>
      <c r="BA3117">
        <f t="shared" si="107"/>
        <v>233.29999999999998</v>
      </c>
    </row>
    <row r="3118" spans="1:53" x14ac:dyDescent="0.2">
      <c r="A3118" s="96">
        <v>42593</v>
      </c>
      <c r="B3118" s="101">
        <v>12.625</v>
      </c>
      <c r="C3118" s="102">
        <v>15.074999999999999</v>
      </c>
      <c r="D3118" s="31">
        <f t="shared" si="14"/>
        <v>47.39130474517529</v>
      </c>
      <c r="E3118" s="31">
        <f t="shared" si="15"/>
        <v>162.97564656533586</v>
      </c>
      <c r="F3118" s="31">
        <f t="shared" si="0"/>
        <v>210.36695131051115</v>
      </c>
      <c r="G3118" s="31">
        <f t="shared" si="1"/>
        <v>14.523065887239589</v>
      </c>
      <c r="H3118" s="55">
        <f t="shared" si="2"/>
        <v>0.16252072968490872</v>
      </c>
      <c r="I3118" s="1">
        <v>11.68</v>
      </c>
      <c r="J3118" s="67">
        <f t="shared" si="16"/>
        <v>0.99087172117388633</v>
      </c>
      <c r="K3118" s="72">
        <f t="shared" ca="1" si="171"/>
        <v>37.00223349368239</v>
      </c>
      <c r="L3118" s="31">
        <v>37.290000999999997</v>
      </c>
      <c r="M3118" s="21">
        <f t="shared" ca="1" si="181"/>
        <v>-7.7170152480716498E-3</v>
      </c>
      <c r="N3118" s="72"/>
      <c r="O3118" s="56"/>
      <c r="P3118" s="21"/>
      <c r="Q3118" s="69">
        <f t="shared" si="17"/>
        <v>1.0091282788261138</v>
      </c>
      <c r="R3118" s="5">
        <f t="shared" ca="1" si="109"/>
        <v>37.263814599562984</v>
      </c>
      <c r="S3118" s="31">
        <v>36.520000000000003</v>
      </c>
      <c r="T3118" s="89">
        <f t="shared" ca="1" si="182"/>
        <v>2.0367322003367497E-2</v>
      </c>
      <c r="U3118" s="5">
        <f t="shared" ca="1" si="122"/>
        <v>71.067131951370172</v>
      </c>
      <c r="V3118" s="90">
        <v>71.400000000000006</v>
      </c>
      <c r="W3118" s="36">
        <f t="shared" ca="1" si="194"/>
        <v>-4.6620174878127989E-3</v>
      </c>
      <c r="X3118" s="67">
        <f t="shared" si="18"/>
        <v>0.98174344234777255</v>
      </c>
      <c r="Y3118" s="72">
        <f t="shared" ca="1" si="124"/>
        <v>106.39858642466115</v>
      </c>
      <c r="Z3118" s="90">
        <v>105.50000199999999</v>
      </c>
      <c r="AA3118" s="89">
        <f t="shared" ca="1" si="195"/>
        <v>8.5173877500130477E-3</v>
      </c>
      <c r="AB3118" s="72"/>
      <c r="AC3118" s="90"/>
      <c r="AD3118" s="36"/>
      <c r="AE3118" s="1">
        <f t="shared" si="204"/>
        <v>4</v>
      </c>
      <c r="AH3118" s="25" t="str">
        <f t="shared" ca="1" si="7"/>
        <v>-</v>
      </c>
      <c r="AI3118" s="15">
        <f t="shared" ca="1" si="8"/>
        <v>15.107089975208996</v>
      </c>
      <c r="AJ3118" s="15">
        <f t="shared" ca="1" si="9"/>
        <v>16.71123778897849</v>
      </c>
      <c r="AK3118" s="17">
        <f t="shared" ca="1" si="10"/>
        <v>0.15072215907941558</v>
      </c>
      <c r="AL3118" s="17">
        <f t="shared" ca="1" si="11"/>
        <v>0.14407385515291191</v>
      </c>
      <c r="AM3118" s="26">
        <f t="shared" ca="1" si="12"/>
        <v>0</v>
      </c>
      <c r="AN3118" s="26">
        <f t="shared" ca="1" si="13"/>
        <v>1</v>
      </c>
      <c r="AO3118" s="25">
        <f t="shared" si="186"/>
        <v>0</v>
      </c>
      <c r="AP3118" s="26">
        <f t="shared" si="187"/>
        <v>0</v>
      </c>
      <c r="AQ3118" s="25">
        <f t="shared" si="188"/>
        <v>0</v>
      </c>
      <c r="AR3118" s="26">
        <f t="shared" si="189"/>
        <v>1</v>
      </c>
      <c r="AY3118">
        <v>21.1</v>
      </c>
      <c r="AZ3118">
        <v>23.1</v>
      </c>
      <c r="BA3118">
        <f t="shared" si="107"/>
        <v>231</v>
      </c>
    </row>
    <row r="3119" spans="1:53" x14ac:dyDescent="0.2">
      <c r="A3119" s="96">
        <v>42594</v>
      </c>
      <c r="B3119" s="101">
        <v>12.324999999999999</v>
      </c>
      <c r="C3119" s="102">
        <v>14.975</v>
      </c>
      <c r="D3119" s="31">
        <f t="shared" si="14"/>
        <v>35.543478558881468</v>
      </c>
      <c r="E3119" s="31">
        <f t="shared" si="15"/>
        <v>172.89795539465325</v>
      </c>
      <c r="F3119" s="31">
        <f t="shared" si="0"/>
        <v>208.44143395353473</v>
      </c>
      <c r="G3119" s="31">
        <f t="shared" si="1"/>
        <v>14.523121424831338</v>
      </c>
      <c r="H3119" s="55">
        <f t="shared" si="2"/>
        <v>0.1769616026711186</v>
      </c>
      <c r="I3119" s="1">
        <v>11.55</v>
      </c>
      <c r="J3119" s="67">
        <f t="shared" si="16"/>
        <v>0.99085065289474217</v>
      </c>
      <c r="K3119" s="72">
        <f t="shared" ca="1" si="171"/>
        <v>36.662192510716856</v>
      </c>
      <c r="L3119" s="31">
        <v>36.950001</v>
      </c>
      <c r="M3119" s="21">
        <f t="shared" ca="1" si="181"/>
        <v>-7.78913346397863E-3</v>
      </c>
      <c r="N3119" s="72"/>
      <c r="O3119" s="56"/>
      <c r="P3119" s="21"/>
      <c r="Q3119" s="69">
        <f t="shared" si="17"/>
        <v>1.0091493471052579</v>
      </c>
      <c r="R3119" s="5">
        <f t="shared" ca="1" si="109"/>
        <v>37.603187609199665</v>
      </c>
      <c r="S3119" s="31">
        <v>36.849997999999999</v>
      </c>
      <c r="T3119" s="89">
        <f t="shared" ca="1" si="182"/>
        <v>2.043933921515181E-2</v>
      </c>
      <c r="U3119" s="5">
        <f t="shared" ca="1" si="122"/>
        <v>71.714894534820587</v>
      </c>
      <c r="V3119" s="98">
        <v>72.11</v>
      </c>
      <c r="W3119" s="36">
        <f t="shared" ca="1" si="194"/>
        <v>-5.4792048977868862E-3</v>
      </c>
      <c r="X3119" s="67">
        <f t="shared" si="18"/>
        <v>0.98170130578948434</v>
      </c>
      <c r="Y3119" s="72">
        <f t="shared" ca="1" si="124"/>
        <v>104.44475693846242</v>
      </c>
      <c r="Z3119" s="90">
        <v>103.50000199999999</v>
      </c>
      <c r="AA3119" s="89">
        <f t="shared" ca="1" si="195"/>
        <v>9.1280668618965236E-3</v>
      </c>
      <c r="AB3119" s="72"/>
      <c r="AC3119" s="90"/>
      <c r="AD3119" s="36"/>
      <c r="AE3119" s="1">
        <f t="shared" si="204"/>
        <v>3</v>
      </c>
      <c r="AH3119" s="25" t="str">
        <f t="shared" ca="1" si="7"/>
        <v>-</v>
      </c>
      <c r="AI3119" s="15">
        <f t="shared" ca="1" si="8"/>
        <v>15.048308033037499</v>
      </c>
      <c r="AJ3119" s="15">
        <f t="shared" ca="1" si="9"/>
        <v>16.56363099446218</v>
      </c>
      <c r="AK3119" s="17">
        <f t="shared" ca="1" si="10"/>
        <v>0.15449397474769913</v>
      </c>
      <c r="AL3119" s="17">
        <f t="shared" ca="1" si="11"/>
        <v>0.14827741523546864</v>
      </c>
      <c r="AM3119" s="26">
        <f t="shared" ca="1" si="12"/>
        <v>0</v>
      </c>
      <c r="AN3119" s="26">
        <f t="shared" ca="1" si="13"/>
        <v>1</v>
      </c>
      <c r="AO3119" s="25">
        <f t="shared" si="186"/>
        <v>0</v>
      </c>
      <c r="AP3119" s="26">
        <f t="shared" si="187"/>
        <v>0</v>
      </c>
      <c r="AQ3119" s="25">
        <f t="shared" si="188"/>
        <v>0</v>
      </c>
      <c r="AR3119" s="26">
        <f t="shared" si="189"/>
        <v>1</v>
      </c>
      <c r="AY3119">
        <v>20.7</v>
      </c>
      <c r="AZ3119">
        <v>22.68</v>
      </c>
      <c r="BA3119">
        <f t="shared" si="107"/>
        <v>226.8</v>
      </c>
    </row>
    <row r="3120" spans="1:53" x14ac:dyDescent="0.2">
      <c r="A3120" s="96">
        <v>42597</v>
      </c>
      <c r="B3120" s="101">
        <v>12.225</v>
      </c>
      <c r="C3120" s="102">
        <v>14.824999999999999</v>
      </c>
      <c r="D3120" s="31">
        <f t="shared" si="14"/>
        <v>23.695652372587645</v>
      </c>
      <c r="E3120" s="31">
        <f t="shared" si="15"/>
        <v>182.64917127085167</v>
      </c>
      <c r="F3120" s="31">
        <f t="shared" si="0"/>
        <v>206.34482364343933</v>
      </c>
      <c r="G3120" s="31">
        <f t="shared" si="1"/>
        <v>14.526428438664462</v>
      </c>
      <c r="H3120" s="55">
        <f t="shared" si="2"/>
        <v>0.17537942664418216</v>
      </c>
      <c r="I3120" s="1">
        <v>11.81</v>
      </c>
      <c r="J3120" s="67">
        <f t="shared" si="16"/>
        <v>0.99016690613243774</v>
      </c>
      <c r="K3120" s="72">
        <f t="shared" ca="1" si="171"/>
        <v>36.300209783218421</v>
      </c>
      <c r="L3120" s="31">
        <v>36.340000000000003</v>
      </c>
      <c r="M3120" s="21">
        <f t="shared" ca="1" si="181"/>
        <v>-1.0949426742317802E-3</v>
      </c>
      <c r="N3120" s="72"/>
      <c r="O3120" s="56"/>
      <c r="P3120" s="21"/>
      <c r="Q3120" s="69">
        <f t="shared" si="17"/>
        <v>1.0098330938675621</v>
      </c>
      <c r="R3120" s="5">
        <f t="shared" ca="1" si="109"/>
        <v>37.971361379805749</v>
      </c>
      <c r="S3120" s="31">
        <v>37.450001</v>
      </c>
      <c r="T3120" s="89">
        <f t="shared" ca="1" si="182"/>
        <v>1.3921505097042564E-2</v>
      </c>
      <c r="U3120" s="5">
        <f t="shared" ca="1" si="122"/>
        <v>72.41759449187478</v>
      </c>
      <c r="V3120" s="98">
        <v>73.239999999999995</v>
      </c>
      <c r="W3120" s="36">
        <f t="shared" ca="1" si="194"/>
        <v>-1.1228911907771909E-2</v>
      </c>
      <c r="X3120" s="67">
        <f t="shared" si="18"/>
        <v>0.98033381226487559</v>
      </c>
      <c r="Y3120" s="72">
        <f t="shared" ca="1" si="124"/>
        <v>102.38398808635331</v>
      </c>
      <c r="Z3120" s="90">
        <v>100.19999799999999</v>
      </c>
      <c r="AA3120" s="89">
        <f t="shared" ca="1" si="195"/>
        <v>2.1796308682095172E-2</v>
      </c>
      <c r="AB3120" s="72"/>
      <c r="AC3120" s="90"/>
      <c r="AD3120" s="36"/>
      <c r="AE3120" s="1">
        <f t="shared" si="204"/>
        <v>2</v>
      </c>
      <c r="AH3120" s="25" t="str">
        <f t="shared" ca="1" si="7"/>
        <v>-</v>
      </c>
      <c r="AI3120" s="15">
        <f t="shared" ca="1" si="8"/>
        <v>14.978374489236566</v>
      </c>
      <c r="AJ3120" s="15">
        <f t="shared" ca="1" si="9"/>
        <v>16.429115809291343</v>
      </c>
      <c r="AK3120" s="17">
        <f t="shared" ca="1" si="10"/>
        <v>0.15707896347333364</v>
      </c>
      <c r="AL3120" s="17">
        <f t="shared" ca="1" si="11"/>
        <v>0.15157101171171433</v>
      </c>
      <c r="AM3120" s="26">
        <f t="shared" ca="1" si="12"/>
        <v>0</v>
      </c>
      <c r="AN3120" s="26">
        <f t="shared" ca="1" si="13"/>
        <v>1</v>
      </c>
      <c r="AO3120" s="25">
        <f t="shared" si="186"/>
        <v>0</v>
      </c>
      <c r="AP3120" s="26">
        <f t="shared" si="187"/>
        <v>0</v>
      </c>
      <c r="AQ3120" s="25">
        <f t="shared" si="188"/>
        <v>0</v>
      </c>
      <c r="AR3120" s="26">
        <f t="shared" si="189"/>
        <v>1</v>
      </c>
      <c r="AY3120">
        <v>20.04</v>
      </c>
      <c r="AZ3120">
        <v>21.92</v>
      </c>
      <c r="BA3120">
        <f t="shared" si="107"/>
        <v>219.20000000000002</v>
      </c>
    </row>
    <row r="3121" spans="1:53" x14ac:dyDescent="0.2">
      <c r="A3121" s="96">
        <v>42598</v>
      </c>
      <c r="B3121" s="99">
        <v>12.824999999999999</v>
      </c>
      <c r="C3121" s="100">
        <v>15.324999999999999</v>
      </c>
      <c r="D3121" s="31">
        <f t="shared" si="14"/>
        <v>11.847826186293823</v>
      </c>
      <c r="E3121" s="31">
        <f t="shared" si="15"/>
        <v>192.41913249361335</v>
      </c>
      <c r="F3121" s="16">
        <f t="shared" si="0"/>
        <v>204.26695867990716</v>
      </c>
      <c r="G3121" s="16">
        <f t="shared" si="1"/>
        <v>15.179995807167476</v>
      </c>
      <c r="H3121" s="17">
        <f t="shared" si="2"/>
        <v>0.16313213703099516</v>
      </c>
      <c r="I3121" s="1">
        <v>12.64</v>
      </c>
      <c r="J3121" s="91">
        <f t="shared" si="16"/>
        <v>1.0344686809512997</v>
      </c>
      <c r="K3121" s="72">
        <f t="shared" ca="1" si="171"/>
        <v>37.549899236139503</v>
      </c>
      <c r="L3121" s="31">
        <v>37.580002</v>
      </c>
      <c r="M3121" s="21">
        <f t="shared" ca="1" si="181"/>
        <v>-8.0103145977740539E-4</v>
      </c>
      <c r="N3121" s="72"/>
      <c r="O3121" s="56"/>
      <c r="P3121" s="21"/>
      <c r="Q3121" s="92">
        <f t="shared" si="17"/>
        <v>0.96553131904870027</v>
      </c>
      <c r="R3121" s="5">
        <f t="shared" ca="1" si="109"/>
        <v>36.661011325977988</v>
      </c>
      <c r="S3121" s="31">
        <v>36.169998</v>
      </c>
      <c r="T3121" s="89">
        <f t="shared" ca="1" si="182"/>
        <v>1.3575154910928896E-2</v>
      </c>
      <c r="U3121" s="5">
        <f t="shared" ca="1" si="122"/>
        <v>69.919061740744695</v>
      </c>
      <c r="V3121" s="98">
        <v>70.739999999999995</v>
      </c>
      <c r="W3121" s="36">
        <f t="shared" ca="1" si="194"/>
        <v>-1.1605007905785976E-2</v>
      </c>
      <c r="X3121" s="91">
        <f t="shared" si="18"/>
        <v>1.0689373619025995</v>
      </c>
      <c r="Y3121" s="72">
        <f t="shared" ca="1" si="124"/>
        <v>109.43486740090705</v>
      </c>
      <c r="Z3121" s="90">
        <v>107.25000199999999</v>
      </c>
      <c r="AA3121" s="89">
        <f t="shared" ca="1" si="195"/>
        <v>2.0371704989870836E-2</v>
      </c>
      <c r="AB3121" s="72"/>
      <c r="AC3121" s="90"/>
      <c r="AD3121" s="36"/>
      <c r="AE3121">
        <f t="shared" si="204"/>
        <v>1</v>
      </c>
      <c r="AH3121" s="25" t="str">
        <f t="shared" ca="1" si="7"/>
        <v>-</v>
      </c>
      <c r="AI3121" s="15">
        <f t="shared" ca="1" si="8"/>
        <v>14.963600882715639</v>
      </c>
      <c r="AJ3121" s="15">
        <f t="shared" ca="1" si="9"/>
        <v>16.308922460630104</v>
      </c>
      <c r="AK3121" s="17">
        <f t="shared" ca="1" si="10"/>
        <v>0.15506655105012485</v>
      </c>
      <c r="AL3121" s="17">
        <f t="shared" ca="1" si="11"/>
        <v>0.15376534780104484</v>
      </c>
      <c r="AM3121" s="26">
        <f t="shared" ca="1" si="12"/>
        <v>0</v>
      </c>
      <c r="AN3121" s="26">
        <f t="shared" ca="1" si="13"/>
        <v>1</v>
      </c>
      <c r="AO3121" s="25">
        <f t="shared" si="186"/>
        <v>0</v>
      </c>
      <c r="AP3121" s="26">
        <f t="shared" si="187"/>
        <v>0</v>
      </c>
      <c r="AQ3121" s="25">
        <f t="shared" si="188"/>
        <v>0</v>
      </c>
      <c r="AR3121" s="26">
        <f t="shared" si="189"/>
        <v>1</v>
      </c>
      <c r="AY3121">
        <v>21.45</v>
      </c>
      <c r="AZ3121">
        <v>23.46</v>
      </c>
      <c r="BA3121">
        <f t="shared" si="107"/>
        <v>234.60000000000002</v>
      </c>
    </row>
    <row r="3122" spans="1:53" x14ac:dyDescent="0.2">
      <c r="A3122" s="97">
        <v>42599</v>
      </c>
      <c r="B3122" s="101">
        <v>14.824999999999999</v>
      </c>
      <c r="C3122" s="102">
        <v>16.675000000000001</v>
      </c>
      <c r="D3122" s="31">
        <f t="shared" si="14"/>
        <v>202.33419747496526</v>
      </c>
      <c r="E3122" s="31">
        <f t="shared" si="15"/>
        <v>0</v>
      </c>
      <c r="F3122" s="31">
        <f t="shared" si="0"/>
        <v>202.33419747496526</v>
      </c>
      <c r="G3122" s="31">
        <f t="shared" si="1"/>
        <v>14.824999999999999</v>
      </c>
      <c r="H3122" s="55">
        <f t="shared" si="2"/>
        <v>0.11094452773613206</v>
      </c>
      <c r="I3122" s="1">
        <v>12.19</v>
      </c>
      <c r="J3122" s="67">
        <f t="shared" si="16"/>
        <v>0.96737357259380097</v>
      </c>
      <c r="K3122" s="72">
        <f t="shared" ca="1" si="171"/>
        <v>36.32329928610045</v>
      </c>
      <c r="L3122" s="31">
        <v>36.580002</v>
      </c>
      <c r="M3122" s="21">
        <f t="shared" ca="1" si="181"/>
        <v>-7.017569706517509E-3</v>
      </c>
      <c r="N3122" s="72"/>
      <c r="O3122" s="56"/>
      <c r="P3122" s="21"/>
      <c r="Q3122" s="69">
        <f t="shared" si="17"/>
        <v>1.0326264274061991</v>
      </c>
      <c r="R3122" s="5">
        <f t="shared" ca="1" si="109"/>
        <v>37.855552072432545</v>
      </c>
      <c r="S3122" s="31">
        <v>37.169998</v>
      </c>
      <c r="T3122" s="89">
        <f t="shared" ca="1" si="182"/>
        <v>1.8443747896691981E-2</v>
      </c>
      <c r="U3122" s="5">
        <f t="shared" ca="1" si="122"/>
        <v>72.197799125376889</v>
      </c>
      <c r="V3122" s="98">
        <v>72.540000000000006</v>
      </c>
      <c r="W3122" s="36">
        <f t="shared" ca="1" si="194"/>
        <v>-4.7174093551573901E-3</v>
      </c>
      <c r="X3122" s="67">
        <f t="shared" si="18"/>
        <v>0.93474714518760182</v>
      </c>
      <c r="Y3122" s="72">
        <f t="shared" ca="1" si="124"/>
        <v>102.28719760327766</v>
      </c>
      <c r="Z3122" s="90">
        <v>101.550005</v>
      </c>
      <c r="AA3122" s="89">
        <f t="shared" ca="1" si="195"/>
        <v>7.2594048939501558E-3</v>
      </c>
      <c r="AB3122" s="72"/>
      <c r="AC3122" s="90"/>
      <c r="AD3122" s="36"/>
      <c r="AE3122" s="1">
        <v>24</v>
      </c>
      <c r="AH3122" s="25" t="str">
        <f t="shared" ca="1" si="7"/>
        <v>-</v>
      </c>
      <c r="AI3122" s="15">
        <f t="shared" ca="1" si="8"/>
        <v>14.930456298357772</v>
      </c>
      <c r="AJ3122" s="15">
        <f t="shared" ca="1" si="9"/>
        <v>16.217492087713421</v>
      </c>
      <c r="AK3122" s="17">
        <f t="shared" ca="1" si="10"/>
        <v>0.1567505829837379</v>
      </c>
      <c r="AL3122" s="17">
        <f t="shared" ca="1" si="11"/>
        <v>0.15247334358855882</v>
      </c>
      <c r="AM3122" s="26">
        <f t="shared" ca="1" si="12"/>
        <v>0</v>
      </c>
      <c r="AN3122" s="26">
        <f t="shared" ca="1" si="13"/>
        <v>1</v>
      </c>
      <c r="AO3122" s="25">
        <f t="shared" si="186"/>
        <v>0</v>
      </c>
      <c r="AP3122" s="26">
        <f t="shared" si="187"/>
        <v>0</v>
      </c>
      <c r="AQ3122" s="25">
        <f t="shared" si="188"/>
        <v>0</v>
      </c>
      <c r="AR3122" s="26">
        <f t="shared" si="189"/>
        <v>1</v>
      </c>
      <c r="AY3122">
        <v>20.309999999999999</v>
      </c>
      <c r="AZ3122">
        <v>22.23</v>
      </c>
      <c r="BA3122">
        <f t="shared" si="107"/>
        <v>222.3</v>
      </c>
    </row>
    <row r="3123" spans="1:53" x14ac:dyDescent="0.2">
      <c r="A3123" s="96">
        <v>42600</v>
      </c>
      <c r="B3123" s="99">
        <v>14.574999999999999</v>
      </c>
      <c r="C3123" s="100">
        <v>16.574999999999999</v>
      </c>
      <c r="D3123" s="31">
        <f t="shared" si="14"/>
        <v>193.90360591350839</v>
      </c>
      <c r="E3123" s="31">
        <f t="shared" si="15"/>
        <v>7.4952635621348325</v>
      </c>
      <c r="F3123" s="16">
        <f t="shared" si="0"/>
        <v>201.39886947564321</v>
      </c>
      <c r="G3123" s="16">
        <f t="shared" si="1"/>
        <v>14.649432032132545</v>
      </c>
      <c r="H3123" s="17">
        <f t="shared" si="2"/>
        <v>0.1206636500754148</v>
      </c>
      <c r="I3123" s="1">
        <v>11.43</v>
      </c>
      <c r="J3123" s="91">
        <f t="shared" si="16"/>
        <v>0.9835893604631073</v>
      </c>
      <c r="K3123" s="72">
        <f t="shared" ca="1" si="171"/>
        <v>35.725754187934008</v>
      </c>
      <c r="L3123" s="31">
        <v>35.990001999999997</v>
      </c>
      <c r="M3123" s="21">
        <f t="shared" ca="1" si="181"/>
        <v>-7.3422561095158826E-3</v>
      </c>
      <c r="N3123" s="72"/>
      <c r="O3123" s="56"/>
      <c r="P3123" s="21"/>
      <c r="Q3123" s="92">
        <f t="shared" si="17"/>
        <v>1.0164106395368926</v>
      </c>
      <c r="R3123" s="5">
        <f t="shared" ca="1" si="109"/>
        <v>38.475182999668128</v>
      </c>
      <c r="S3123" s="31">
        <v>37.549999</v>
      </c>
      <c r="T3123" s="89">
        <f t="shared" ca="1" si="182"/>
        <v>2.4638722351713733E-2</v>
      </c>
      <c r="U3123" s="5">
        <f t="shared" ca="1" si="122"/>
        <v>73.380098896687883</v>
      </c>
      <c r="V3123" s="98">
        <v>73.819999999999993</v>
      </c>
      <c r="W3123" s="36">
        <f t="shared" ca="1" si="194"/>
        <v>-5.9591046235723368E-3</v>
      </c>
      <c r="X3123" s="91">
        <f t="shared" si="18"/>
        <v>0.9671787209262146</v>
      </c>
      <c r="Y3123" s="72">
        <f t="shared" ca="1" si="124"/>
        <v>98.923490052053793</v>
      </c>
      <c r="Z3123" s="90">
        <v>98.050004999999999</v>
      </c>
      <c r="AA3123" s="89">
        <f t="shared" ca="1" si="195"/>
        <v>8.9085671342270176E-3</v>
      </c>
      <c r="AB3123" s="72"/>
      <c r="AC3123" s="90"/>
      <c r="AD3123" s="36"/>
      <c r="AE3123">
        <f t="shared" ref="AE3123:AE3145" si="205">AE3122-1</f>
        <v>23</v>
      </c>
      <c r="AH3123" s="25" t="str">
        <f t="shared" ca="1" si="7"/>
        <v>-</v>
      </c>
      <c r="AI3123" s="15">
        <f t="shared" ca="1" si="8"/>
        <v>14.891143537983133</v>
      </c>
      <c r="AJ3123" s="15">
        <f t="shared" ca="1" si="9"/>
        <v>16.116713770212279</v>
      </c>
      <c r="AK3123" s="17">
        <f t="shared" ca="1" si="10"/>
        <v>0.15160034564045857</v>
      </c>
      <c r="AL3123" s="17">
        <f t="shared" ca="1" si="11"/>
        <v>0.15096995920018252</v>
      </c>
      <c r="AM3123" s="26">
        <f t="shared" ca="1" si="12"/>
        <v>0</v>
      </c>
      <c r="AN3123" s="26">
        <f t="shared" ca="1" si="13"/>
        <v>1</v>
      </c>
      <c r="AO3123" s="25">
        <f t="shared" si="186"/>
        <v>0</v>
      </c>
      <c r="AP3123" s="26">
        <f t="shared" si="187"/>
        <v>0</v>
      </c>
      <c r="AQ3123" s="25">
        <f t="shared" si="188"/>
        <v>0</v>
      </c>
      <c r="AR3123" s="26">
        <f t="shared" si="189"/>
        <v>1</v>
      </c>
      <c r="AY3123">
        <v>19.61</v>
      </c>
      <c r="AZ3123">
        <v>21.49</v>
      </c>
      <c r="BA3123">
        <f t="shared" si="107"/>
        <v>214.89999999999998</v>
      </c>
    </row>
    <row r="3124" spans="1:53" x14ac:dyDescent="0.2">
      <c r="A3124" s="96">
        <v>42601</v>
      </c>
      <c r="B3124" s="101">
        <v>14.675000000000001</v>
      </c>
      <c r="C3124" s="102">
        <v>16.675000000000001</v>
      </c>
      <c r="D3124" s="31">
        <f t="shared" si="14"/>
        <v>185.47301435205151</v>
      </c>
      <c r="E3124" s="31">
        <f t="shared" si="15"/>
        <v>14.90858917349134</v>
      </c>
      <c r="F3124" s="31">
        <f t="shared" si="0"/>
        <v>200.38160352554286</v>
      </c>
      <c r="G3124" s="31">
        <f t="shared" si="1"/>
        <v>14.823801974943683</v>
      </c>
      <c r="H3124" s="55">
        <f t="shared" si="2"/>
        <v>0.11994002998500752</v>
      </c>
      <c r="I3124" s="1">
        <v>11.34</v>
      </c>
      <c r="J3124" s="67">
        <f t="shared" si="16"/>
        <v>1.0067917240513136</v>
      </c>
      <c r="K3124" s="72">
        <f t="shared" ca="1" si="171"/>
        <v>35.966927292566872</v>
      </c>
      <c r="L3124" s="31">
        <v>36.130001</v>
      </c>
      <c r="M3124" s="21">
        <f t="shared" ca="1" si="181"/>
        <v>-4.513526236357643E-3</v>
      </c>
      <c r="N3124" s="72"/>
      <c r="O3124" s="56"/>
      <c r="P3124" s="21"/>
      <c r="Q3124" s="69">
        <f t="shared" si="17"/>
        <v>0.99320827594868633</v>
      </c>
      <c r="R3124" s="5">
        <f t="shared" ca="1" si="109"/>
        <v>38.212278234338442</v>
      </c>
      <c r="S3124" s="31">
        <v>37.549999</v>
      </c>
      <c r="T3124" s="89">
        <f t="shared" ca="1" si="182"/>
        <v>1.7637263701084035E-2</v>
      </c>
      <c r="U3124" s="5">
        <f t="shared" ca="1" si="122"/>
        <v>72.879226376805761</v>
      </c>
      <c r="V3124" s="98">
        <v>73.44</v>
      </c>
      <c r="W3124" s="36">
        <f t="shared" ca="1" si="194"/>
        <v>-7.6358064160435305E-3</v>
      </c>
      <c r="X3124" s="67">
        <f t="shared" si="18"/>
        <v>1.0135834481026273</v>
      </c>
      <c r="Y3124" s="72">
        <f t="shared" ca="1" si="124"/>
        <v>100.26061324624087</v>
      </c>
      <c r="Z3124" s="90">
        <v>98.750000999999997</v>
      </c>
      <c r="AA3124" s="89">
        <f t="shared" ca="1" si="195"/>
        <v>1.5297339047529406E-2</v>
      </c>
      <c r="AB3124" s="72"/>
      <c r="AC3124" s="90"/>
      <c r="AD3124" s="36"/>
      <c r="AE3124" s="1">
        <f t="shared" si="205"/>
        <v>22</v>
      </c>
      <c r="AH3124" s="25" t="str">
        <f t="shared" ca="1" si="7"/>
        <v>-</v>
      </c>
      <c r="AI3124" s="15">
        <f t="shared" ca="1" si="8"/>
        <v>14.839274985576056</v>
      </c>
      <c r="AJ3124" s="15">
        <f t="shared" ca="1" si="9"/>
        <v>16.003243664598156</v>
      </c>
      <c r="AK3124" s="17">
        <f t="shared" ca="1" si="10"/>
        <v>0.14450356235714171</v>
      </c>
      <c r="AL3124" s="17">
        <f t="shared" ca="1" si="11"/>
        <v>0.14904966749965171</v>
      </c>
      <c r="AM3124" s="26">
        <f t="shared" ca="1" si="12"/>
        <v>0</v>
      </c>
      <c r="AN3124" s="26">
        <f t="shared" ca="1" si="13"/>
        <v>0</v>
      </c>
      <c r="AO3124" s="25">
        <f t="shared" si="186"/>
        <v>0</v>
      </c>
      <c r="AP3124" s="26">
        <f t="shared" si="187"/>
        <v>0</v>
      </c>
      <c r="AQ3124" s="25">
        <f t="shared" si="188"/>
        <v>0</v>
      </c>
      <c r="AR3124" s="26">
        <f t="shared" si="189"/>
        <v>1</v>
      </c>
      <c r="AY3124">
        <v>19.75</v>
      </c>
      <c r="AZ3124">
        <v>21.66</v>
      </c>
      <c r="BA3124">
        <f t="shared" si="107"/>
        <v>216.6</v>
      </c>
    </row>
    <row r="3125" spans="1:53" x14ac:dyDescent="0.2">
      <c r="A3125" s="96">
        <v>42604</v>
      </c>
      <c r="B3125" s="99">
        <v>14.725</v>
      </c>
      <c r="C3125" s="100">
        <v>16.774999999999999</v>
      </c>
      <c r="D3125" s="31">
        <f t="shared" si="14"/>
        <v>177.04242279059463</v>
      </c>
      <c r="E3125" s="31">
        <f t="shared" si="15"/>
        <v>22.328015330275736</v>
      </c>
      <c r="F3125" s="16">
        <f t="shared" si="0"/>
        <v>199.37043812087038</v>
      </c>
      <c r="G3125" s="16">
        <f t="shared" si="1"/>
        <v>14.954584846472148</v>
      </c>
      <c r="H3125" s="17">
        <f t="shared" si="2"/>
        <v>0.12220566318926973</v>
      </c>
      <c r="I3125" s="1">
        <v>12.27</v>
      </c>
      <c r="J3125" s="91">
        <f t="shared" si="16"/>
        <v>1.0037317729761746</v>
      </c>
      <c r="K3125" s="72">
        <f t="shared" ca="1" si="171"/>
        <v>36.099675928420133</v>
      </c>
      <c r="L3125" s="31">
        <v>36.270000000000003</v>
      </c>
      <c r="M3125" s="21">
        <f t="shared" ca="1" si="181"/>
        <v>-4.6960041792078839E-3</v>
      </c>
      <c r="N3125" s="72"/>
      <c r="O3125" s="56"/>
      <c r="P3125" s="21"/>
      <c r="Q3125" s="92">
        <f t="shared" si="17"/>
        <v>0.99626822702382534</v>
      </c>
      <c r="R3125" s="5">
        <f t="shared" ca="1" si="109"/>
        <v>38.068092754321022</v>
      </c>
      <c r="S3125" s="31">
        <v>37.439999</v>
      </c>
      <c r="T3125" s="89">
        <f t="shared" ca="1" si="182"/>
        <v>1.6776008843403585E-2</v>
      </c>
      <c r="U3125" s="5">
        <f t="shared" ca="1" si="122"/>
        <v>72.604771908359922</v>
      </c>
      <c r="V3125" s="98">
        <v>73.209999999999994</v>
      </c>
      <c r="W3125" s="36">
        <f t="shared" ca="1" si="194"/>
        <v>-8.2670139549251721E-3</v>
      </c>
      <c r="X3125" s="91">
        <f t="shared" si="18"/>
        <v>1.0074635459523493</v>
      </c>
      <c r="Y3125" s="72">
        <f t="shared" ca="1" si="124"/>
        <v>101.00226522769829</v>
      </c>
      <c r="Z3125" s="90">
        <v>99.550004999999999</v>
      </c>
      <c r="AA3125" s="89">
        <f t="shared" ca="1" si="195"/>
        <v>1.4588248666570026E-2</v>
      </c>
      <c r="AB3125" s="72"/>
      <c r="AC3125" s="90"/>
      <c r="AD3125" s="36"/>
      <c r="AE3125">
        <f t="shared" si="205"/>
        <v>21</v>
      </c>
      <c r="AH3125" s="25" t="str">
        <f t="shared" ca="1" si="7"/>
        <v>-</v>
      </c>
      <c r="AI3125" s="15">
        <f t="shared" ca="1" si="8"/>
        <v>14.810001010592543</v>
      </c>
      <c r="AJ3125" s="15">
        <f t="shared" ca="1" si="9"/>
        <v>15.955587357843376</v>
      </c>
      <c r="AK3125" s="17">
        <f t="shared" ca="1" si="10"/>
        <v>0.13537757244350024</v>
      </c>
      <c r="AL3125" s="17">
        <f t="shared" ca="1" si="11"/>
        <v>0.14679406635004649</v>
      </c>
      <c r="AM3125" s="26">
        <f t="shared" ca="1" si="12"/>
        <v>0</v>
      </c>
      <c r="AN3125" s="26">
        <f t="shared" ca="1" si="13"/>
        <v>0</v>
      </c>
      <c r="AO3125" s="25">
        <f t="shared" si="186"/>
        <v>0</v>
      </c>
      <c r="AP3125" s="26">
        <f t="shared" si="187"/>
        <v>0</v>
      </c>
      <c r="AQ3125" s="25">
        <f t="shared" si="188"/>
        <v>0</v>
      </c>
      <c r="AR3125" s="26">
        <f t="shared" si="189"/>
        <v>1</v>
      </c>
      <c r="AY3125">
        <v>19.91</v>
      </c>
      <c r="AZ3125">
        <v>21.83</v>
      </c>
      <c r="BA3125">
        <f t="shared" si="107"/>
        <v>218.29999999999998</v>
      </c>
    </row>
    <row r="3126" spans="1:53" x14ac:dyDescent="0.2">
      <c r="A3126" s="96">
        <v>42605</v>
      </c>
      <c r="B3126" s="101">
        <v>14.675000000000001</v>
      </c>
      <c r="C3126" s="102">
        <v>16.875</v>
      </c>
      <c r="D3126" s="31">
        <f t="shared" si="14"/>
        <v>168.61183122913775</v>
      </c>
      <c r="E3126" s="31">
        <f t="shared" si="15"/>
        <v>29.728340858886924</v>
      </c>
      <c r="F3126" s="31">
        <f t="shared" si="0"/>
        <v>198.34017208802467</v>
      </c>
      <c r="G3126" s="31">
        <f t="shared" si="1"/>
        <v>15.004748377250197</v>
      </c>
      <c r="H3126" s="55">
        <f t="shared" si="2"/>
        <v>0.13037037037037036</v>
      </c>
      <c r="I3126" s="1">
        <v>12.38</v>
      </c>
      <c r="J3126" s="67">
        <f t="shared" si="16"/>
        <v>0.99816946048248456</v>
      </c>
      <c r="K3126" s="72">
        <f t="shared" ca="1" si="171"/>
        <v>36.032125027637626</v>
      </c>
      <c r="L3126" s="31">
        <v>36.200001</v>
      </c>
      <c r="M3126" s="21">
        <f t="shared" ca="1" si="181"/>
        <v>-4.637457671959019E-3</v>
      </c>
      <c r="N3126" s="72"/>
      <c r="O3126" s="56"/>
      <c r="P3126" s="21"/>
      <c r="Q3126" s="69">
        <f t="shared" si="17"/>
        <v>1.0018305395175156</v>
      </c>
      <c r="R3126" s="5">
        <f t="shared" ca="1" si="109"/>
        <v>38.136189132796055</v>
      </c>
      <c r="S3126" s="31">
        <v>37.580002</v>
      </c>
      <c r="T3126" s="89">
        <f t="shared" ca="1" si="182"/>
        <v>1.480008257572883E-2</v>
      </c>
      <c r="U3126" s="5">
        <f t="shared" ca="1" si="122"/>
        <v>72.735187606579203</v>
      </c>
      <c r="V3126" s="98">
        <v>73.31</v>
      </c>
      <c r="W3126" s="36">
        <f t="shared" ca="1" si="194"/>
        <v>-7.8408456338944152E-3</v>
      </c>
      <c r="X3126" s="67">
        <f t="shared" si="18"/>
        <v>0.99633892096496912</v>
      </c>
      <c r="Y3126" s="72">
        <f t="shared" ca="1" si="124"/>
        <v>100.62586501297261</v>
      </c>
      <c r="Z3126" s="90">
        <v>99.050004999999999</v>
      </c>
      <c r="AA3126" s="89">
        <f t="shared" ca="1" si="195"/>
        <v>1.5909741882119157E-2</v>
      </c>
      <c r="AB3126" s="72"/>
      <c r="AC3126" s="90"/>
      <c r="AD3126" s="36"/>
      <c r="AE3126" s="1">
        <f t="shared" si="205"/>
        <v>20</v>
      </c>
      <c r="AH3126" s="25" t="str">
        <f t="shared" ca="1" si="7"/>
        <v>-</v>
      </c>
      <c r="AI3126" s="15">
        <f t="shared" ca="1" si="8"/>
        <v>14.780226148011783</v>
      </c>
      <c r="AJ3126" s="15">
        <f t="shared" ca="1" si="9"/>
        <v>15.772780911844565</v>
      </c>
      <c r="AK3126" s="17">
        <f t="shared" ca="1" si="10"/>
        <v>0.12787606306453161</v>
      </c>
      <c r="AL3126" s="17">
        <f t="shared" ca="1" si="11"/>
        <v>0.14492680617770159</v>
      </c>
      <c r="AM3126" s="26">
        <f t="shared" ca="1" si="12"/>
        <v>0</v>
      </c>
      <c r="AN3126" s="26">
        <f t="shared" ca="1" si="13"/>
        <v>0</v>
      </c>
      <c r="AO3126" s="25">
        <f t="shared" si="186"/>
        <v>0</v>
      </c>
      <c r="AP3126" s="26">
        <f t="shared" si="187"/>
        <v>0</v>
      </c>
      <c r="AQ3126" s="25">
        <f t="shared" si="188"/>
        <v>0</v>
      </c>
      <c r="AR3126" s="26">
        <f t="shared" si="189"/>
        <v>1</v>
      </c>
      <c r="AY3126">
        <v>19.809999999999999</v>
      </c>
      <c r="AZ3126">
        <v>21.73</v>
      </c>
      <c r="BA3126">
        <f t="shared" si="107"/>
        <v>217.3</v>
      </c>
    </row>
    <row r="3127" spans="1:53" x14ac:dyDescent="0.2">
      <c r="A3127" s="96">
        <v>42606</v>
      </c>
      <c r="B3127" s="101">
        <v>15.125</v>
      </c>
      <c r="C3127" s="102">
        <v>17.125</v>
      </c>
      <c r="D3127" s="31">
        <f t="shared" si="14"/>
        <v>160.18123966768087</v>
      </c>
      <c r="E3127" s="31">
        <f t="shared" si="15"/>
        <v>37.05983307603536</v>
      </c>
      <c r="F3127" s="31">
        <f t="shared" si="0"/>
        <v>197.24107274371624</v>
      </c>
      <c r="G3127" s="31">
        <f t="shared" si="1"/>
        <v>15.500782108264932</v>
      </c>
      <c r="H3127" s="55">
        <f t="shared" si="2"/>
        <v>0.11678832116788318</v>
      </c>
      <c r="I3127" s="1">
        <v>13.45</v>
      </c>
      <c r="J3127" s="67">
        <f t="shared" si="16"/>
        <v>1.0273337712283865</v>
      </c>
      <c r="K3127" s="72">
        <f t="shared" ca="1" si="171"/>
        <v>37.015509780329296</v>
      </c>
      <c r="L3127" s="31">
        <v>36.959999000000003</v>
      </c>
      <c r="M3127" s="21">
        <f t="shared" ca="1" si="181"/>
        <v>1.5019150928357082E-3</v>
      </c>
      <c r="N3127" s="72"/>
      <c r="O3127" s="56"/>
      <c r="P3127" s="21"/>
      <c r="Q3127" s="69">
        <f t="shared" si="17"/>
        <v>0.97266622877161346</v>
      </c>
      <c r="R3127" s="5">
        <f t="shared" ca="1" si="109"/>
        <v>37.092237985293117</v>
      </c>
      <c r="S3127" s="31">
        <v>36.770000000000003</v>
      </c>
      <c r="T3127" s="89">
        <f t="shared" ca="1" si="182"/>
        <v>8.7636112399541496E-3</v>
      </c>
      <c r="U3127" s="5">
        <f t="shared" ca="1" si="122"/>
        <v>70.744638572009904</v>
      </c>
      <c r="V3127" s="98">
        <v>71.739999999999995</v>
      </c>
      <c r="W3127" s="36">
        <f t="shared" ca="1" si="194"/>
        <v>-1.3874566880263318E-2</v>
      </c>
      <c r="X3127" s="67">
        <f t="shared" si="18"/>
        <v>1.0546675424567731</v>
      </c>
      <c r="Y3127" s="72">
        <f t="shared" ca="1" si="124"/>
        <v>106.11984922171401</v>
      </c>
      <c r="Z3127" s="90">
        <v>103.35</v>
      </c>
      <c r="AA3127" s="89">
        <f t="shared" ca="1" si="195"/>
        <v>2.6800669779525995E-2</v>
      </c>
      <c r="AB3127" s="72"/>
      <c r="AC3127" s="90"/>
      <c r="AD3127" s="36"/>
      <c r="AE3127" s="1">
        <f t="shared" si="205"/>
        <v>19</v>
      </c>
      <c r="AH3127" s="25" t="str">
        <f t="shared" ca="1" si="7"/>
        <v>-</v>
      </c>
      <c r="AI3127" s="15">
        <f t="shared" ca="1" si="8"/>
        <v>14.775906706427598</v>
      </c>
      <c r="AJ3127" s="15">
        <f t="shared" ca="1" si="9"/>
        <v>15.579030717173504</v>
      </c>
      <c r="AK3127" s="17">
        <f t="shared" ca="1" si="10"/>
        <v>0.12015209375401294</v>
      </c>
      <c r="AL3127" s="17">
        <f t="shared" ca="1" si="11"/>
        <v>0.14320351985971683</v>
      </c>
      <c r="AM3127" s="26">
        <f t="shared" ca="1" si="12"/>
        <v>0</v>
      </c>
      <c r="AN3127" s="26">
        <f t="shared" ca="1" si="13"/>
        <v>0</v>
      </c>
      <c r="AO3127" s="25">
        <f t="shared" si="186"/>
        <v>0</v>
      </c>
      <c r="AP3127" s="26">
        <f t="shared" si="187"/>
        <v>0</v>
      </c>
      <c r="AQ3127" s="25">
        <f t="shared" si="188"/>
        <v>0</v>
      </c>
      <c r="AR3127" s="26">
        <f t="shared" si="189"/>
        <v>0</v>
      </c>
      <c r="AY3127">
        <v>20.67</v>
      </c>
      <c r="AZ3127">
        <v>22.64</v>
      </c>
      <c r="BA3127">
        <f t="shared" si="107"/>
        <v>226.4</v>
      </c>
    </row>
    <row r="3128" spans="1:53" x14ac:dyDescent="0.2">
      <c r="A3128" s="96">
        <v>42607</v>
      </c>
      <c r="B3128" s="101">
        <v>14.975</v>
      </c>
      <c r="C3128" s="102">
        <v>16.925000000000001</v>
      </c>
      <c r="D3128" s="31">
        <f t="shared" si="14"/>
        <v>151.75064810622399</v>
      </c>
      <c r="E3128" s="31">
        <f t="shared" si="15"/>
        <v>44.505830002577575</v>
      </c>
      <c r="F3128" s="31">
        <f t="shared" si="0"/>
        <v>196.25647810880156</v>
      </c>
      <c r="G3128" s="31">
        <f t="shared" si="1"/>
        <v>15.417208936700236</v>
      </c>
      <c r="H3128" s="55">
        <f t="shared" si="2"/>
        <v>0.11521418020679475</v>
      </c>
      <c r="I3128" s="1">
        <v>13.63</v>
      </c>
      <c r="J3128" s="67">
        <f t="shared" si="16"/>
        <v>0.98964353452301212</v>
      </c>
      <c r="K3128" s="72">
        <f t="shared" ca="1" si="171"/>
        <v>36.630666511418397</v>
      </c>
      <c r="L3128" s="31">
        <v>36.990001999999997</v>
      </c>
      <c r="M3128" s="21">
        <f t="shared" ca="1" si="181"/>
        <v>-9.714394948710731E-3</v>
      </c>
      <c r="N3128" s="72"/>
      <c r="O3128" s="56"/>
      <c r="P3128" s="21"/>
      <c r="Q3128" s="69">
        <f t="shared" si="17"/>
        <v>1.0103564654769879</v>
      </c>
      <c r="R3128" s="5">
        <f t="shared" ca="1" si="109"/>
        <v>37.474821250647778</v>
      </c>
      <c r="S3128" s="31">
        <v>36.619999</v>
      </c>
      <c r="T3128" s="89">
        <f t="shared" ca="1" si="182"/>
        <v>2.3343044074025741E-2</v>
      </c>
      <c r="U3128" s="5">
        <f t="shared" ca="1" si="122"/>
        <v>71.474855922622325</v>
      </c>
      <c r="V3128" s="98">
        <v>71.669998000000007</v>
      </c>
      <c r="W3128" s="36">
        <f t="shared" ca="1" si="194"/>
        <v>-2.7227861423643647E-3</v>
      </c>
      <c r="X3128" s="67">
        <f t="shared" si="18"/>
        <v>0.97928706904602425</v>
      </c>
      <c r="Y3128" s="72">
        <f t="shared" ca="1" si="124"/>
        <v>103.91495669326291</v>
      </c>
      <c r="Z3128" s="90">
        <v>103.35</v>
      </c>
      <c r="AA3128" s="89">
        <f t="shared" ca="1" si="195"/>
        <v>5.46644115397111E-3</v>
      </c>
      <c r="AB3128" s="72"/>
      <c r="AC3128" s="90"/>
      <c r="AD3128" s="36"/>
      <c r="AE3128" s="1">
        <f t="shared" si="205"/>
        <v>18</v>
      </c>
      <c r="AH3128" s="25" t="str">
        <f t="shared" ca="1" si="7"/>
        <v>-</v>
      </c>
      <c r="AI3128" s="15">
        <f t="shared" ca="1" si="8"/>
        <v>14.779457343590522</v>
      </c>
      <c r="AJ3128" s="15">
        <f t="shared" ca="1" si="9"/>
        <v>15.490165011739037</v>
      </c>
      <c r="AK3128" s="17">
        <f t="shared" ca="1" si="10"/>
        <v>0.12086370249912338</v>
      </c>
      <c r="AL3128" s="17">
        <f t="shared" ca="1" si="11"/>
        <v>0.14099580397210387</v>
      </c>
      <c r="AM3128" s="26">
        <f t="shared" ca="1" si="12"/>
        <v>0</v>
      </c>
      <c r="AN3128" s="26">
        <f t="shared" ca="1" si="13"/>
        <v>0</v>
      </c>
      <c r="AO3128" s="25">
        <f t="shared" si="186"/>
        <v>0</v>
      </c>
      <c r="AP3128" s="26">
        <f t="shared" si="187"/>
        <v>0</v>
      </c>
      <c r="AQ3128" s="25">
        <f t="shared" si="188"/>
        <v>0</v>
      </c>
      <c r="AR3128" s="26">
        <f t="shared" si="189"/>
        <v>0</v>
      </c>
      <c r="AY3128">
        <v>20.67</v>
      </c>
      <c r="AZ3128">
        <v>22.690000999999999</v>
      </c>
      <c r="BA3128">
        <f t="shared" si="107"/>
        <v>226.90000999999998</v>
      </c>
    </row>
    <row r="3129" spans="1:53" x14ac:dyDescent="0.2">
      <c r="A3129" s="96">
        <v>42608</v>
      </c>
      <c r="B3129" s="101">
        <v>15.125</v>
      </c>
      <c r="C3129" s="102">
        <v>17.024999999999999</v>
      </c>
      <c r="D3129" s="31">
        <f t="shared" si="14"/>
        <v>143.32005654476711</v>
      </c>
      <c r="E3129" s="31">
        <f t="shared" si="15"/>
        <v>51.965097868622884</v>
      </c>
      <c r="F3129" s="31">
        <f t="shared" si="0"/>
        <v>195.28515441338999</v>
      </c>
      <c r="G3129" s="31">
        <f t="shared" si="1"/>
        <v>15.63058725903649</v>
      </c>
      <c r="H3129" s="55">
        <f t="shared" si="2"/>
        <v>0.11160058737151246</v>
      </c>
      <c r="I3129" s="1">
        <v>13.65</v>
      </c>
      <c r="J3129" s="67">
        <f t="shared" si="16"/>
        <v>1.0088225134447588</v>
      </c>
      <c r="K3129" s="72">
        <f t="shared" ca="1" si="171"/>
        <v>36.952334525153034</v>
      </c>
      <c r="L3129" s="31">
        <v>37.110000999999997</v>
      </c>
      <c r="M3129" s="21">
        <f t="shared" ca="1" si="181"/>
        <v>-4.2486249150724227E-3</v>
      </c>
      <c r="N3129" s="72"/>
      <c r="O3129" s="56"/>
      <c r="P3129" s="21"/>
      <c r="Q3129" s="69">
        <f t="shared" si="17"/>
        <v>0.99117748655524118</v>
      </c>
      <c r="R3129" s="5">
        <f t="shared" ca="1" si="109"/>
        <v>37.14265175784044</v>
      </c>
      <c r="S3129" s="31">
        <v>36.560001</v>
      </c>
      <c r="T3129" s="89">
        <f t="shared" ca="1" si="182"/>
        <v>1.5936836485328332E-2</v>
      </c>
      <c r="U3129" s="5">
        <f t="shared" ca="1" si="122"/>
        <v>70.84184266106746</v>
      </c>
      <c r="V3129" s="98">
        <v>71.449996999999996</v>
      </c>
      <c r="W3129" s="36">
        <f t="shared" ca="1" si="194"/>
        <v>-8.5116076202569491E-3</v>
      </c>
      <c r="X3129" s="67">
        <f t="shared" si="18"/>
        <v>1.0176450268895176</v>
      </c>
      <c r="Y3129" s="72">
        <f t="shared" ca="1" si="124"/>
        <v>105.74157925600274</v>
      </c>
      <c r="Z3129" s="90">
        <v>104.150003</v>
      </c>
      <c r="AA3129" s="89">
        <f t="shared" ca="1" si="195"/>
        <v>1.5281576669784051E-2</v>
      </c>
      <c r="AB3129" s="72"/>
      <c r="AC3129" s="90"/>
      <c r="AD3129" s="36"/>
      <c r="AE3129" s="1">
        <f t="shared" si="205"/>
        <v>17</v>
      </c>
      <c r="AH3129" s="25" t="str">
        <f t="shared" ca="1" si="7"/>
        <v>-</v>
      </c>
      <c r="AI3129" s="15">
        <f t="shared" ca="1" si="8"/>
        <v>14.806076871579913</v>
      </c>
      <c r="AJ3129" s="15">
        <f t="shared" ca="1" si="9"/>
        <v>15.43435914963052</v>
      </c>
      <c r="AK3129" s="17">
        <f t="shared" ca="1" si="10"/>
        <v>0.119353192048473</v>
      </c>
      <c r="AL3129" s="17">
        <f t="shared" ca="1" si="11"/>
        <v>0.13832517139148481</v>
      </c>
      <c r="AM3129" s="26">
        <f t="shared" ca="1" si="12"/>
        <v>0</v>
      </c>
      <c r="AN3129" s="26">
        <f t="shared" ca="1" si="13"/>
        <v>0</v>
      </c>
      <c r="AO3129" s="25">
        <f t="shared" si="186"/>
        <v>0</v>
      </c>
      <c r="AP3129" s="26">
        <f t="shared" si="187"/>
        <v>0</v>
      </c>
      <c r="AQ3129" s="25">
        <f t="shared" si="188"/>
        <v>0</v>
      </c>
      <c r="AR3129" s="26">
        <f t="shared" si="189"/>
        <v>0</v>
      </c>
      <c r="AY3129">
        <v>20.83</v>
      </c>
      <c r="AZ3129">
        <v>22.82</v>
      </c>
      <c r="BA3129">
        <f t="shared" si="107"/>
        <v>228.2</v>
      </c>
    </row>
    <row r="3130" spans="1:53" x14ac:dyDescent="0.2">
      <c r="A3130" s="96">
        <v>42611</v>
      </c>
      <c r="B3130" s="99">
        <v>14.675000000000001</v>
      </c>
      <c r="C3130" s="100">
        <v>16.824999999999999</v>
      </c>
      <c r="D3130" s="31">
        <f t="shared" si="14"/>
        <v>134.88946498331023</v>
      </c>
      <c r="E3130" s="31">
        <f t="shared" si="15"/>
        <v>59.45483045993187</v>
      </c>
      <c r="F3130" s="16">
        <f t="shared" si="0"/>
        <v>194.34429544324212</v>
      </c>
      <c r="G3130" s="16">
        <f t="shared" si="1"/>
        <v>15.332739323900995</v>
      </c>
      <c r="H3130" s="17">
        <f t="shared" si="2"/>
        <v>0.1277860326894501</v>
      </c>
      <c r="I3130" s="1">
        <v>12.94</v>
      </c>
      <c r="J3130" s="91">
        <f t="shared" si="16"/>
        <v>0.9762184803600672</v>
      </c>
      <c r="K3130" s="72">
        <f t="shared" ca="1" si="171"/>
        <v>36.072081209475826</v>
      </c>
      <c r="L3130" s="31">
        <v>36.369999</v>
      </c>
      <c r="M3130" s="21">
        <f t="shared" ca="1" si="181"/>
        <v>-8.19130598612813E-3</v>
      </c>
      <c r="N3130" s="72"/>
      <c r="O3130" s="56"/>
      <c r="P3130" s="21"/>
      <c r="Q3130" s="92">
        <f t="shared" si="17"/>
        <v>1.0237815196399329</v>
      </c>
      <c r="R3130" s="5">
        <f t="shared" ca="1" si="109"/>
        <v>38.024376348598096</v>
      </c>
      <c r="S3130" s="31">
        <v>37.299999</v>
      </c>
      <c r="T3130" s="89">
        <f t="shared" ca="1" si="182"/>
        <v>1.9420304772611297E-2</v>
      </c>
      <c r="U3130" s="5">
        <f t="shared" ca="1" si="122"/>
        <v>72.524086355111763</v>
      </c>
      <c r="V3130" s="98">
        <v>72.919998000000007</v>
      </c>
      <c r="W3130" s="36">
        <f t="shared" ca="1" si="194"/>
        <v>-5.4293973635084853E-3</v>
      </c>
      <c r="X3130" s="91">
        <f t="shared" si="18"/>
        <v>0.9524369607201344</v>
      </c>
      <c r="Y3130" s="72">
        <f t="shared" ca="1" si="124"/>
        <v>100.70556018399066</v>
      </c>
      <c r="Z3130" s="90">
        <v>99.949997999999994</v>
      </c>
      <c r="AA3130" s="89">
        <f t="shared" ca="1" si="195"/>
        <v>7.5594016919406258E-3</v>
      </c>
      <c r="AB3130" s="72"/>
      <c r="AC3130" s="90"/>
      <c r="AD3130" s="36"/>
      <c r="AE3130">
        <f t="shared" si="205"/>
        <v>16</v>
      </c>
      <c r="AH3130" s="25" t="str">
        <f t="shared" ca="1" si="7"/>
        <v>-</v>
      </c>
      <c r="AI3130" s="15">
        <f t="shared" ca="1" si="8"/>
        <v>14.838284238749187</v>
      </c>
      <c r="AJ3130" s="15">
        <f t="shared" ca="1" si="9"/>
        <v>15.379378299914434</v>
      </c>
      <c r="AK3130" s="17">
        <f t="shared" ca="1" si="10"/>
        <v>0.1206608591658801</v>
      </c>
      <c r="AL3130" s="17">
        <f t="shared" ca="1" si="11"/>
        <v>0.13631995504142702</v>
      </c>
      <c r="AM3130" s="26">
        <f t="shared" ca="1" si="12"/>
        <v>0</v>
      </c>
      <c r="AN3130" s="26">
        <f t="shared" ca="1" si="13"/>
        <v>0</v>
      </c>
      <c r="AO3130" s="25">
        <f t="shared" si="186"/>
        <v>0</v>
      </c>
      <c r="AP3130" s="26">
        <f t="shared" si="187"/>
        <v>0</v>
      </c>
      <c r="AQ3130" s="25">
        <f t="shared" si="188"/>
        <v>0</v>
      </c>
      <c r="AR3130" s="26">
        <f t="shared" si="189"/>
        <v>0</v>
      </c>
      <c r="AY3130">
        <v>19.989999999999998</v>
      </c>
      <c r="AZ3130">
        <v>21.879999000000002</v>
      </c>
      <c r="BA3130">
        <f t="shared" si="107"/>
        <v>218.79999000000001</v>
      </c>
    </row>
    <row r="3131" spans="1:53" x14ac:dyDescent="0.2">
      <c r="A3131" s="96">
        <v>42612</v>
      </c>
      <c r="B3131" s="99">
        <v>14.525</v>
      </c>
      <c r="C3131" s="100">
        <v>16.774999999999999</v>
      </c>
      <c r="D3131" s="31">
        <f t="shared" si="14"/>
        <v>126.45887342185334</v>
      </c>
      <c r="E3131" s="31">
        <f t="shared" si="15"/>
        <v>66.808110172525033</v>
      </c>
      <c r="F3131" s="16">
        <f t="shared" si="0"/>
        <v>193.26698359437836</v>
      </c>
      <c r="G3131" s="16">
        <f t="shared" si="1"/>
        <v>15.302775102050871</v>
      </c>
      <c r="H3131" s="17">
        <f t="shared" si="2"/>
        <v>0.13412816691505203</v>
      </c>
      <c r="I3131" s="1">
        <v>13.12</v>
      </c>
      <c r="J3131" s="91">
        <f t="shared" si="16"/>
        <v>0.99251325298117787</v>
      </c>
      <c r="K3131" s="72">
        <f t="shared" ca="1" si="171"/>
        <v>35.800559086456346</v>
      </c>
      <c r="L3131" s="31">
        <v>36.090000000000003</v>
      </c>
      <c r="M3131" s="21">
        <f t="shared" ca="1" si="181"/>
        <v>-8.0199754376186622E-3</v>
      </c>
      <c r="N3131" s="72"/>
      <c r="O3131" s="56"/>
      <c r="P3131" s="21"/>
      <c r="Q3131" s="92">
        <f t="shared" si="17"/>
        <v>1.0074867470188222</v>
      </c>
      <c r="R3131" s="5">
        <f t="shared" ca="1" si="109"/>
        <v>38.307459330011937</v>
      </c>
      <c r="S3131" s="31">
        <v>37.580002</v>
      </c>
      <c r="T3131" s="89">
        <f t="shared" ca="1" si="182"/>
        <v>1.9357564962661181E-2</v>
      </c>
      <c r="U3131" s="5">
        <f t="shared" ca="1" si="122"/>
        <v>73.06455436010495</v>
      </c>
      <c r="V3131" s="98">
        <v>73.480002999999996</v>
      </c>
      <c r="W3131" s="36">
        <f t="shared" ca="1" si="194"/>
        <v>-5.6539006931592911E-3</v>
      </c>
      <c r="X3131" s="91">
        <f t="shared" si="18"/>
        <v>0.98502650596235564</v>
      </c>
      <c r="Y3131" s="72">
        <f t="shared" ca="1" si="124"/>
        <v>99.191117571442803</v>
      </c>
      <c r="Z3131" s="90">
        <v>98.250000999999997</v>
      </c>
      <c r="AA3131" s="89">
        <f t="shared" ca="1" si="195"/>
        <v>9.5787945227889127E-3</v>
      </c>
      <c r="AB3131" s="72"/>
      <c r="AC3131" s="90"/>
      <c r="AD3131" s="36"/>
      <c r="AE3131">
        <f t="shared" si="205"/>
        <v>15</v>
      </c>
      <c r="AH3131" s="25" t="str">
        <f t="shared" ca="1" si="7"/>
        <v>-</v>
      </c>
      <c r="AI3131" s="15">
        <f t="shared" ca="1" si="8"/>
        <v>14.872759408299116</v>
      </c>
      <c r="AJ3131" s="15">
        <f t="shared" ca="1" si="9"/>
        <v>15.325706160316194</v>
      </c>
      <c r="AK3131" s="17">
        <f t="shared" ca="1" si="10"/>
        <v>0.12264794312017714</v>
      </c>
      <c r="AL3131" s="17">
        <f t="shared" ca="1" si="11"/>
        <v>0.13375255225047727</v>
      </c>
      <c r="AM3131" s="26">
        <f t="shared" ca="1" si="12"/>
        <v>0</v>
      </c>
      <c r="AN3131" s="26">
        <f t="shared" ca="1" si="13"/>
        <v>0</v>
      </c>
      <c r="AO3131" s="25">
        <f t="shared" si="186"/>
        <v>0</v>
      </c>
      <c r="AP3131" s="26">
        <f t="shared" si="187"/>
        <v>0</v>
      </c>
      <c r="AQ3131" s="25">
        <f t="shared" si="188"/>
        <v>0</v>
      </c>
      <c r="AR3131" s="26">
        <f t="shared" si="189"/>
        <v>0</v>
      </c>
      <c r="AY3131">
        <v>19.649999999999999</v>
      </c>
      <c r="AZ3131">
        <v>21.559999000000001</v>
      </c>
      <c r="BA3131">
        <f t="shared" si="107"/>
        <v>215.59999000000002</v>
      </c>
    </row>
    <row r="3132" spans="1:53" x14ac:dyDescent="0.2">
      <c r="A3132" s="96">
        <v>42613</v>
      </c>
      <c r="B3132" s="101">
        <v>14.574999999999999</v>
      </c>
      <c r="C3132" s="102">
        <v>16.725000000000001</v>
      </c>
      <c r="D3132" s="31">
        <f t="shared" si="14"/>
        <v>118.02828186039645</v>
      </c>
      <c r="E3132" s="31">
        <f t="shared" si="15"/>
        <v>74.107921941834206</v>
      </c>
      <c r="F3132" s="31">
        <f t="shared" si="0"/>
        <v>192.13620380223065</v>
      </c>
      <c r="G3132" s="31">
        <f t="shared" si="1"/>
        <v>15.404266057212972</v>
      </c>
      <c r="H3132" s="55">
        <f t="shared" si="2"/>
        <v>0.12855007473841562</v>
      </c>
      <c r="I3132" s="1">
        <v>13.42</v>
      </c>
      <c r="J3132" s="67">
        <f t="shared" si="16"/>
        <v>1.0007425197856115</v>
      </c>
      <c r="K3132" s="72">
        <f t="shared" ca="1" si="171"/>
        <v>35.825681109135985</v>
      </c>
      <c r="L3132" s="31">
        <v>36.240001999999997</v>
      </c>
      <c r="M3132" s="21">
        <f t="shared" ca="1" si="181"/>
        <v>-1.1432695033074555E-2</v>
      </c>
      <c r="N3132" s="72"/>
      <c r="O3132" s="56"/>
      <c r="P3132" s="21"/>
      <c r="Q3132" s="69">
        <f t="shared" si="17"/>
        <v>0.99925748021438843</v>
      </c>
      <c r="R3132" s="5">
        <f t="shared" ca="1" si="109"/>
        <v>38.277420630091164</v>
      </c>
      <c r="S3132" s="31">
        <v>37.439999</v>
      </c>
      <c r="T3132" s="89">
        <f t="shared" ca="1" si="182"/>
        <v>2.236703131565693E-2</v>
      </c>
      <c r="U3132" s="5">
        <f t="shared" ca="1" si="122"/>
        <v>73.00780294352279</v>
      </c>
      <c r="V3132" s="98">
        <v>73.010002</v>
      </c>
      <c r="W3132" s="36">
        <f t="shared" ca="1" si="194"/>
        <v>-3.0119934488012174E-5</v>
      </c>
      <c r="X3132" s="67">
        <f t="shared" si="18"/>
        <v>1.0014850395712231</v>
      </c>
      <c r="Y3132" s="72">
        <f t="shared" ca="1" si="124"/>
        <v>99.33188253378249</v>
      </c>
      <c r="Z3132" s="90">
        <v>99.250000999999997</v>
      </c>
      <c r="AA3132" s="89">
        <f t="shared" ca="1" si="195"/>
        <v>8.2500285095707924E-4</v>
      </c>
      <c r="AB3132" s="72"/>
      <c r="AC3132" s="90"/>
      <c r="AD3132" s="36"/>
      <c r="AE3132" s="1">
        <f t="shared" si="205"/>
        <v>14</v>
      </c>
      <c r="AH3132" s="25" t="str">
        <f t="shared" ca="1" si="7"/>
        <v>-</v>
      </c>
      <c r="AI3132" s="15">
        <f t="shared" ca="1" si="8"/>
        <v>14.881525374956198</v>
      </c>
      <c r="AJ3132" s="15">
        <f t="shared" ca="1" si="9"/>
        <v>15.271503549885789</v>
      </c>
      <c r="AK3132" s="17">
        <f t="shared" ca="1" si="10"/>
        <v>0.12234456051485136</v>
      </c>
      <c r="AL3132" s="17">
        <f t="shared" ca="1" si="11"/>
        <v>0.13548441091322488</v>
      </c>
      <c r="AM3132" s="26">
        <f t="shared" ca="1" si="12"/>
        <v>0</v>
      </c>
      <c r="AN3132" s="26">
        <f t="shared" ca="1" si="13"/>
        <v>0</v>
      </c>
      <c r="AO3132" s="25">
        <f t="shared" si="186"/>
        <v>0</v>
      </c>
      <c r="AP3132" s="26">
        <f t="shared" si="187"/>
        <v>0</v>
      </c>
      <c r="AQ3132" s="25">
        <f t="shared" si="188"/>
        <v>0</v>
      </c>
      <c r="AR3132" s="26">
        <f t="shared" si="189"/>
        <v>0</v>
      </c>
      <c r="AY3132">
        <v>19.850000000000001</v>
      </c>
      <c r="AZ3132">
        <v>21.77</v>
      </c>
      <c r="BA3132">
        <f t="shared" si="107"/>
        <v>217.7</v>
      </c>
    </row>
    <row r="3133" spans="1:53" x14ac:dyDescent="0.2">
      <c r="A3133" s="96">
        <v>42614</v>
      </c>
      <c r="B3133" s="101">
        <v>14.574999999999999</v>
      </c>
      <c r="C3133" s="102">
        <v>16.675000000000001</v>
      </c>
      <c r="D3133" s="31">
        <f t="shared" si="14"/>
        <v>109.59769029893955</v>
      </c>
      <c r="E3133" s="31">
        <f t="shared" si="15"/>
        <v>81.454760327976757</v>
      </c>
      <c r="F3133" s="31">
        <f t="shared" si="0"/>
        <v>191.05245062691631</v>
      </c>
      <c r="G3133" s="31">
        <f t="shared" si="1"/>
        <v>15.470330031765908</v>
      </c>
      <c r="H3133" s="55">
        <f t="shared" si="2"/>
        <v>0.12593703148425794</v>
      </c>
      <c r="I3133" s="1">
        <v>13.48</v>
      </c>
      <c r="J3133" s="67">
        <f t="shared" si="16"/>
        <v>0.99862394352648576</v>
      </c>
      <c r="K3133" s="72">
        <f t="shared" ca="1" si="171"/>
        <v>35.774924417282676</v>
      </c>
      <c r="L3133" s="31">
        <v>36.090000000000003</v>
      </c>
      <c r="M3133" s="21">
        <f t="shared" ca="1" si="181"/>
        <v>-8.7302738353374071E-3</v>
      </c>
      <c r="N3133" s="72"/>
      <c r="O3133" s="56"/>
      <c r="P3133" s="21"/>
      <c r="Q3133" s="69">
        <f t="shared" si="17"/>
        <v>1.0013760564735144</v>
      </c>
      <c r="R3133" s="5">
        <f t="shared" ca="1" si="109"/>
        <v>38.328495741296301</v>
      </c>
      <c r="S3133" s="31">
        <v>37.590000000000003</v>
      </c>
      <c r="T3133" s="89">
        <f t="shared" ca="1" si="182"/>
        <v>1.9646069201816906E-2</v>
      </c>
      <c r="U3133" s="5">
        <f t="shared" ca="1" si="122"/>
        <v>73.105762910220662</v>
      </c>
      <c r="V3133" s="98">
        <v>73.42</v>
      </c>
      <c r="W3133" s="36">
        <f t="shared" ca="1" si="194"/>
        <v>-4.2799930506584013E-3</v>
      </c>
      <c r="X3133" s="67">
        <f t="shared" si="18"/>
        <v>0.9972478870529714</v>
      </c>
      <c r="Y3133" s="72">
        <f t="shared" ca="1" si="124"/>
        <v>99.051990623215872</v>
      </c>
      <c r="Z3133" s="90">
        <v>98.150002999999998</v>
      </c>
      <c r="AA3133" s="89">
        <f t="shared" ca="1" si="195"/>
        <v>9.1898889011330313E-3</v>
      </c>
      <c r="AB3133" s="72"/>
      <c r="AC3133" s="90"/>
      <c r="AD3133" s="36"/>
      <c r="AE3133" s="1">
        <f t="shared" si="205"/>
        <v>13</v>
      </c>
      <c r="AH3133" s="25" t="str">
        <f t="shared" ca="1" si="7"/>
        <v>-</v>
      </c>
      <c r="AI3133" s="15">
        <f t="shared" ca="1" si="8"/>
        <v>14.905770010025059</v>
      </c>
      <c r="AJ3133" s="15">
        <f t="shared" ca="1" si="9"/>
        <v>15.231166606093611</v>
      </c>
      <c r="AK3133" s="17">
        <f t="shared" ca="1" si="10"/>
        <v>0.12386934556758049</v>
      </c>
      <c r="AL3133" s="17">
        <f t="shared" ca="1" si="11"/>
        <v>0.13388265824754783</v>
      </c>
      <c r="AM3133" s="26">
        <f t="shared" ca="1" si="12"/>
        <v>0</v>
      </c>
      <c r="AN3133" s="26">
        <f t="shared" ca="1" si="13"/>
        <v>0</v>
      </c>
      <c r="AO3133" s="25">
        <f t="shared" si="186"/>
        <v>0</v>
      </c>
      <c r="AP3133" s="26">
        <f t="shared" si="187"/>
        <v>0</v>
      </c>
      <c r="AQ3133" s="25">
        <f t="shared" si="188"/>
        <v>0</v>
      </c>
      <c r="AR3133" s="26">
        <f t="shared" si="189"/>
        <v>0</v>
      </c>
      <c r="AY3133">
        <v>19.63</v>
      </c>
      <c r="AZ3133">
        <v>21.57</v>
      </c>
      <c r="BA3133">
        <f t="shared" si="107"/>
        <v>215.7</v>
      </c>
    </row>
    <row r="3134" spans="1:53" x14ac:dyDescent="0.2">
      <c r="A3134" s="96">
        <v>42615</v>
      </c>
      <c r="B3134" s="101">
        <v>13.925000000000001</v>
      </c>
      <c r="C3134" s="102">
        <v>16.375</v>
      </c>
      <c r="D3134" s="31">
        <f t="shared" si="14"/>
        <v>101.16709873748266</v>
      </c>
      <c r="E3134" s="31">
        <f t="shared" si="15"/>
        <v>88.823628214527531</v>
      </c>
      <c r="F3134" s="31">
        <f t="shared" si="0"/>
        <v>189.99072695201019</v>
      </c>
      <c r="G3134" s="31">
        <f t="shared" si="1"/>
        <v>15.070413213669953</v>
      </c>
      <c r="H3134" s="55">
        <f t="shared" si="2"/>
        <v>0.14961832061068703</v>
      </c>
      <c r="I3134" s="1">
        <v>11.98</v>
      </c>
      <c r="J3134" s="67">
        <f t="shared" si="16"/>
        <v>0.96873585312739019</v>
      </c>
      <c r="K3134" s="72">
        <f t="shared" ca="1" si="171"/>
        <v>34.655039051842927</v>
      </c>
      <c r="L3134" s="31">
        <v>34.799999</v>
      </c>
      <c r="M3134" s="21">
        <f t="shared" ca="1" si="181"/>
        <v>-4.1655158713387579E-3</v>
      </c>
      <c r="N3134" s="72"/>
      <c r="O3134" s="56"/>
      <c r="P3134" s="21"/>
      <c r="Q3134" s="69">
        <f t="shared" si="17"/>
        <v>1.0312641468726098</v>
      </c>
      <c r="R3134" s="5">
        <f t="shared" ca="1" si="109"/>
        <v>39.525156826912259</v>
      </c>
      <c r="S3134" s="31">
        <v>38.590000000000003</v>
      </c>
      <c r="T3134" s="89">
        <f t="shared" ca="1" si="182"/>
        <v>2.423313881607295E-2</v>
      </c>
      <c r="U3134" s="5">
        <f t="shared" ca="1" si="122"/>
        <v>75.388771163467595</v>
      </c>
      <c r="V3134" s="90">
        <v>76.099999999999994</v>
      </c>
      <c r="W3134" s="36">
        <f t="shared" ca="1" si="194"/>
        <v>-9.3459768269697659E-3</v>
      </c>
      <c r="X3134" s="67">
        <f t="shared" si="18"/>
        <v>0.93747170625478027</v>
      </c>
      <c r="Y3134" s="72">
        <f t="shared" ca="1" si="124"/>
        <v>92.852327352985455</v>
      </c>
      <c r="Z3134" s="90">
        <v>91.35</v>
      </c>
      <c r="AA3134" s="89">
        <f t="shared" ca="1" si="195"/>
        <v>1.6445838565795956E-2</v>
      </c>
      <c r="AB3134" s="72"/>
      <c r="AC3134" s="90"/>
      <c r="AD3134" s="36"/>
      <c r="AE3134" s="1">
        <f t="shared" si="205"/>
        <v>12</v>
      </c>
      <c r="AH3134" s="25" t="str">
        <f t="shared" ca="1" si="7"/>
        <v>-</v>
      </c>
      <c r="AI3134" s="15">
        <f t="shared" ca="1" si="8"/>
        <v>14.924220613127892</v>
      </c>
      <c r="AJ3134" s="15">
        <f t="shared" ca="1" si="9"/>
        <v>15.184021538380355</v>
      </c>
      <c r="AK3134" s="17">
        <f t="shared" ca="1" si="10"/>
        <v>0.12960336896822919</v>
      </c>
      <c r="AL3134" s="17">
        <f t="shared" ca="1" si="11"/>
        <v>0.13307625768040898</v>
      </c>
      <c r="AM3134" s="26">
        <f t="shared" ca="1" si="12"/>
        <v>0</v>
      </c>
      <c r="AN3134" s="26">
        <f t="shared" ca="1" si="13"/>
        <v>0</v>
      </c>
      <c r="AO3134" s="25">
        <f t="shared" si="186"/>
        <v>0</v>
      </c>
      <c r="AP3134" s="26">
        <f t="shared" si="187"/>
        <v>0</v>
      </c>
      <c r="AQ3134" s="25">
        <f t="shared" si="188"/>
        <v>0</v>
      </c>
      <c r="AR3134" s="26">
        <f t="shared" si="189"/>
        <v>0</v>
      </c>
      <c r="AY3134">
        <v>18.27</v>
      </c>
      <c r="AZ3134">
        <v>20.04</v>
      </c>
      <c r="BA3134">
        <f t="shared" si="107"/>
        <v>200.39999999999998</v>
      </c>
    </row>
    <row r="3135" spans="1:53" x14ac:dyDescent="0.2">
      <c r="A3135" s="96">
        <v>42619</v>
      </c>
      <c r="B3135" s="99">
        <v>13.375</v>
      </c>
      <c r="C3135" s="100">
        <v>15.875</v>
      </c>
      <c r="D3135" s="31">
        <f t="shared" si="14"/>
        <v>92.736507176025768</v>
      </c>
      <c r="E3135" s="31">
        <f t="shared" si="15"/>
        <v>95.992848824804611</v>
      </c>
      <c r="F3135" s="16">
        <f t="shared" si="0"/>
        <v>188.72935600083036</v>
      </c>
      <c r="G3135" s="16">
        <f t="shared" si="1"/>
        <v>14.646567535370364</v>
      </c>
      <c r="H3135" s="17">
        <f t="shared" si="2"/>
        <v>0.15748031496062997</v>
      </c>
      <c r="I3135" s="1">
        <v>12.02</v>
      </c>
      <c r="J3135" s="91">
        <f t="shared" si="16"/>
        <v>0.96542324563516235</v>
      </c>
      <c r="K3135" s="72">
        <f t="shared" ca="1" si="171"/>
        <v>33.45541631315136</v>
      </c>
      <c r="L3135" s="31">
        <v>33.880001</v>
      </c>
      <c r="M3135" s="21">
        <f t="shared" ca="1" si="181"/>
        <v>-1.253201518053791E-2</v>
      </c>
      <c r="N3135" s="72"/>
      <c r="O3135" s="56"/>
      <c r="P3135" s="21"/>
      <c r="Q3135" s="92">
        <f t="shared" si="17"/>
        <v>1.0345767543648376</v>
      </c>
      <c r="R3135" s="5">
        <f t="shared" ca="1" si="109"/>
        <v>40.890104966788762</v>
      </c>
      <c r="S3135" s="31">
        <v>39.990001999999997</v>
      </c>
      <c r="T3135" s="89">
        <f t="shared" ca="1" si="182"/>
        <v>2.2508200094332704E-2</v>
      </c>
      <c r="U3135" s="5">
        <f t="shared" ca="1" si="122"/>
        <v>77.992799977134354</v>
      </c>
      <c r="V3135" s="98">
        <v>78.09</v>
      </c>
      <c r="W3135" s="36">
        <f t="shared" ca="1" si="194"/>
        <v>-1.2447179263113046E-3</v>
      </c>
      <c r="X3135" s="91">
        <f t="shared" si="18"/>
        <v>0.93084649127032471</v>
      </c>
      <c r="Y3135" s="72">
        <f t="shared" ca="1" si="124"/>
        <v>86.42557481085575</v>
      </c>
      <c r="Z3135" s="90">
        <v>86.500000999999997</v>
      </c>
      <c r="AA3135" s="89">
        <f t="shared" ca="1" si="195"/>
        <v>-8.6041836166276696E-4</v>
      </c>
      <c r="AB3135" s="72"/>
      <c r="AC3135" s="90"/>
      <c r="AD3135" s="36"/>
      <c r="AE3135">
        <f t="shared" si="205"/>
        <v>11</v>
      </c>
      <c r="AH3135" s="25" t="str">
        <f t="shared" ca="1" si="7"/>
        <v>-</v>
      </c>
      <c r="AI3135" s="15">
        <f t="shared" ca="1" si="8"/>
        <v>14.942795945885388</v>
      </c>
      <c r="AJ3135" s="15">
        <f t="shared" ca="1" si="9"/>
        <v>15.148820574273755</v>
      </c>
      <c r="AK3135" s="17">
        <f t="shared" ca="1" si="10"/>
        <v>0.13724999023308213</v>
      </c>
      <c r="AL3135" s="17">
        <f t="shared" ca="1" si="11"/>
        <v>0.13185867719850344</v>
      </c>
      <c r="AM3135" s="26">
        <f t="shared" ca="1" si="12"/>
        <v>0</v>
      </c>
      <c r="AN3135" s="26">
        <f t="shared" ca="1" si="13"/>
        <v>1</v>
      </c>
      <c r="AO3135" s="25">
        <f t="shared" si="186"/>
        <v>0</v>
      </c>
      <c r="AP3135" s="26">
        <f t="shared" si="187"/>
        <v>0</v>
      </c>
      <c r="AQ3135" s="25">
        <f t="shared" si="188"/>
        <v>0</v>
      </c>
      <c r="AR3135" s="26">
        <f t="shared" si="189"/>
        <v>0</v>
      </c>
      <c r="AY3135">
        <v>17.3</v>
      </c>
      <c r="AZ3135">
        <v>18.95</v>
      </c>
      <c r="BA3135">
        <f t="shared" si="107"/>
        <v>189.5</v>
      </c>
    </row>
    <row r="3136" spans="1:53" x14ac:dyDescent="0.2">
      <c r="A3136" s="96">
        <v>42620</v>
      </c>
      <c r="B3136" s="101">
        <v>13.225</v>
      </c>
      <c r="C3136" s="102">
        <v>15.775</v>
      </c>
      <c r="D3136" s="31">
        <f t="shared" si="14"/>
        <v>84.305915614568875</v>
      </c>
      <c r="E3136" s="31">
        <f t="shared" si="15"/>
        <v>103.09578817185884</v>
      </c>
      <c r="F3136" s="31">
        <f t="shared" si="0"/>
        <v>187.40170378642773</v>
      </c>
      <c r="G3136" s="31">
        <f t="shared" si="1"/>
        <v>14.62783815208984</v>
      </c>
      <c r="H3136" s="55">
        <f t="shared" si="2"/>
        <v>0.1616481774960381</v>
      </c>
      <c r="I3136" s="1">
        <v>11.94</v>
      </c>
      <c r="J3136" s="67">
        <f t="shared" si="16"/>
        <v>0.99169555142628352</v>
      </c>
      <c r="K3136" s="72">
        <f t="shared" ca="1" si="171"/>
        <v>33.17623494510336</v>
      </c>
      <c r="L3136" s="31">
        <v>33.409999999999997</v>
      </c>
      <c r="M3136" s="21">
        <f t="shared" ca="1" si="181"/>
        <v>-6.9968588714946602E-3</v>
      </c>
      <c r="N3136" s="72"/>
      <c r="O3136" s="56"/>
      <c r="P3136" s="21"/>
      <c r="Q3136" s="69">
        <f t="shared" si="17"/>
        <v>1.0083044485737165</v>
      </c>
      <c r="R3136" s="5">
        <f t="shared" ca="1" si="109"/>
        <v>41.227957166635349</v>
      </c>
      <c r="S3136" s="31">
        <v>40.470001000000003</v>
      </c>
      <c r="T3136" s="89">
        <f t="shared" ca="1" si="182"/>
        <v>1.8728839829664088E-2</v>
      </c>
      <c r="U3136" s="5">
        <f t="shared" ca="1" si="122"/>
        <v>78.637794882509127</v>
      </c>
      <c r="V3136" s="98">
        <v>79.08</v>
      </c>
      <c r="W3136" s="36">
        <f t="shared" ca="1" si="194"/>
        <v>-5.5918704791460758E-3</v>
      </c>
      <c r="X3136" s="67">
        <f t="shared" si="18"/>
        <v>0.98339110285256703</v>
      </c>
      <c r="Y3136" s="72">
        <f t="shared" ca="1" si="124"/>
        <v>84.984547860696125</v>
      </c>
      <c r="Z3136" s="90">
        <v>84.000000999999997</v>
      </c>
      <c r="AA3136" s="89">
        <f t="shared" ca="1" si="195"/>
        <v>1.1720795821134902E-2</v>
      </c>
      <c r="AB3136" s="72"/>
      <c r="AC3136" s="90"/>
      <c r="AD3136" s="36"/>
      <c r="AE3136" s="1">
        <f t="shared" si="205"/>
        <v>10</v>
      </c>
      <c r="AH3136" s="25" t="str">
        <f t="shared" ca="1" si="7"/>
        <v>-</v>
      </c>
      <c r="AI3136" s="15">
        <f t="shared" ca="1" si="8"/>
        <v>14.967700800545392</v>
      </c>
      <c r="AJ3136" s="15">
        <f t="shared" ca="1" si="9"/>
        <v>15.113103253304841</v>
      </c>
      <c r="AK3136" s="17">
        <f t="shared" ca="1" si="10"/>
        <v>0.14289368103418013</v>
      </c>
      <c r="AL3136" s="17">
        <f t="shared" ca="1" si="11"/>
        <v>0.13100047412674443</v>
      </c>
      <c r="AM3136" s="26">
        <f t="shared" ca="1" si="12"/>
        <v>0</v>
      </c>
      <c r="AN3136" s="26">
        <f t="shared" ca="1" si="13"/>
        <v>1</v>
      </c>
      <c r="AO3136" s="25">
        <f t="shared" si="186"/>
        <v>0</v>
      </c>
      <c r="AP3136" s="26">
        <f t="shared" si="187"/>
        <v>0</v>
      </c>
      <c r="AQ3136" s="25">
        <f t="shared" si="188"/>
        <v>0</v>
      </c>
      <c r="AR3136" s="26">
        <f t="shared" si="189"/>
        <v>0</v>
      </c>
      <c r="AY3136">
        <v>16.8</v>
      </c>
      <c r="AZ3136">
        <v>18.47</v>
      </c>
      <c r="BA3136">
        <f t="shared" si="107"/>
        <v>184.7</v>
      </c>
    </row>
    <row r="3137" spans="1:53" x14ac:dyDescent="0.2">
      <c r="A3137" s="96">
        <v>42621</v>
      </c>
      <c r="B3137" s="99">
        <v>13.375</v>
      </c>
      <c r="C3137" s="100">
        <v>15.925000000000001</v>
      </c>
      <c r="D3137" s="31">
        <f t="shared" si="14"/>
        <v>75.875324053111981</v>
      </c>
      <c r="E3137" s="31">
        <f t="shared" si="15"/>
        <v>110.16358997219275</v>
      </c>
      <c r="F3137" s="16">
        <f t="shared" si="0"/>
        <v>186.03891402530473</v>
      </c>
      <c r="G3137" s="16">
        <f t="shared" si="1"/>
        <v>14.884991368746013</v>
      </c>
      <c r="H3137" s="17">
        <f t="shared" si="2"/>
        <v>0.16012558869701732</v>
      </c>
      <c r="I3137" s="1">
        <v>12.51</v>
      </c>
      <c r="J3137" s="91">
        <f t="shared" si="16"/>
        <v>1.0101798498720644</v>
      </c>
      <c r="K3137" s="72">
        <f t="shared" ca="1" si="171"/>
        <v>33.512597739005514</v>
      </c>
      <c r="L3137" s="31">
        <v>33.509998000000003</v>
      </c>
      <c r="M3137" s="21">
        <f t="shared" ca="1" si="181"/>
        <v>7.7580995543808319E-5</v>
      </c>
      <c r="N3137" s="72"/>
      <c r="O3137" s="56"/>
      <c r="P3137" s="21"/>
      <c r="Q3137" s="92">
        <f t="shared" si="17"/>
        <v>0.98982015012793545</v>
      </c>
      <c r="R3137" s="5">
        <f t="shared" ca="1" si="109"/>
        <v>40.806562733592308</v>
      </c>
      <c r="S3137" s="31">
        <v>40.380001</v>
      </c>
      <c r="T3137" s="89">
        <f t="shared" ca="1" si="182"/>
        <v>1.0563688039341757E-2</v>
      </c>
      <c r="U3137" s="5">
        <f t="shared" ca="1" si="122"/>
        <v>77.834609143532717</v>
      </c>
      <c r="V3137" s="90">
        <v>78.8</v>
      </c>
      <c r="W3137" s="36">
        <f t="shared" ca="1" si="194"/>
        <v>-1.2251153000853813E-2</v>
      </c>
      <c r="X3137" s="91">
        <f t="shared" si="18"/>
        <v>1.0203596997441291</v>
      </c>
      <c r="Y3137" s="72">
        <f t="shared" ca="1" si="124"/>
        <v>86.709100765117498</v>
      </c>
      <c r="Z3137" s="90">
        <v>84.650002999999998</v>
      </c>
      <c r="AA3137" s="89">
        <f t="shared" ca="1" si="195"/>
        <v>2.4324839836302185E-2</v>
      </c>
      <c r="AB3137" s="72"/>
      <c r="AC3137" s="90"/>
      <c r="AD3137" s="36"/>
      <c r="AE3137">
        <f t="shared" si="205"/>
        <v>9</v>
      </c>
      <c r="AH3137" s="25" t="str">
        <f t="shared" ca="1" si="7"/>
        <v>-</v>
      </c>
      <c r="AI3137" s="15">
        <f t="shared" ca="1" si="8"/>
        <v>14.991975330995983</v>
      </c>
      <c r="AJ3137" s="15">
        <f t="shared" ca="1" si="9"/>
        <v>15.092770247032066</v>
      </c>
      <c r="AK3137" s="17">
        <f t="shared" ca="1" si="10"/>
        <v>0.14722658466450766</v>
      </c>
      <c r="AL3137" s="17">
        <f t="shared" ca="1" si="11"/>
        <v>0.13081256485587084</v>
      </c>
      <c r="AM3137" s="26">
        <f t="shared" ca="1" si="12"/>
        <v>0</v>
      </c>
      <c r="AN3137" s="26">
        <f t="shared" ca="1" si="13"/>
        <v>1</v>
      </c>
      <c r="AO3137" s="25">
        <f t="shared" si="186"/>
        <v>0</v>
      </c>
      <c r="AP3137" s="26">
        <f t="shared" si="187"/>
        <v>0</v>
      </c>
      <c r="AQ3137" s="25">
        <f t="shared" si="188"/>
        <v>0</v>
      </c>
      <c r="AR3137" s="26">
        <f t="shared" si="189"/>
        <v>0</v>
      </c>
      <c r="AY3137">
        <v>16.93</v>
      </c>
      <c r="AZ3137">
        <v>18.62</v>
      </c>
      <c r="BA3137">
        <f t="shared" si="107"/>
        <v>186.20000000000002</v>
      </c>
    </row>
    <row r="3138" spans="1:53" x14ac:dyDescent="0.2">
      <c r="A3138" s="96">
        <v>42622</v>
      </c>
      <c r="B3138" s="101">
        <v>16.475000000000001</v>
      </c>
      <c r="C3138" s="102">
        <v>17.875</v>
      </c>
      <c r="D3138" s="31">
        <f t="shared" si="14"/>
        <v>67.444732491655088</v>
      </c>
      <c r="E3138" s="31">
        <f t="shared" si="15"/>
        <v>117.24422809680725</v>
      </c>
      <c r="F3138" s="31">
        <f t="shared" si="0"/>
        <v>184.68896058846235</v>
      </c>
      <c r="G3138" s="31">
        <f t="shared" si="1"/>
        <v>17.363747864585601</v>
      </c>
      <c r="H3138" s="55">
        <f t="shared" si="2"/>
        <v>7.8321678321678245E-2</v>
      </c>
      <c r="I3138" s="31">
        <v>17.5</v>
      </c>
      <c r="J3138" s="67">
        <f t="shared" si="16"/>
        <v>1.1580625707147056</v>
      </c>
      <c r="K3138" s="72">
        <f t="shared" ca="1" si="171"/>
        <v>38.808102895865325</v>
      </c>
      <c r="L3138" s="31">
        <v>38.889999000000003</v>
      </c>
      <c r="M3138" s="21">
        <f t="shared" ca="1" si="181"/>
        <v>-2.1058397079073768E-3</v>
      </c>
      <c r="N3138" s="72"/>
      <c r="O3138" s="56"/>
      <c r="P3138" s="21"/>
      <c r="Q3138" s="69">
        <f t="shared" si="17"/>
        <v>0.84193742928529436</v>
      </c>
      <c r="R3138" s="5">
        <f t="shared" ca="1" si="109"/>
        <v>34.355141276264511</v>
      </c>
      <c r="S3138" s="31">
        <v>33.93</v>
      </c>
      <c r="T3138" s="89">
        <f t="shared" ca="1" si="182"/>
        <v>1.2529952144547944E-2</v>
      </c>
      <c r="U3138" s="5">
        <f t="shared" ca="1" si="122"/>
        <v>65.52962721974032</v>
      </c>
      <c r="V3138" s="98">
        <v>66.17</v>
      </c>
      <c r="W3138" s="36">
        <f t="shared" ca="1" si="194"/>
        <v>-9.6776904981061198E-3</v>
      </c>
      <c r="X3138" s="67">
        <f t="shared" si="18"/>
        <v>1.3161251414294113</v>
      </c>
      <c r="Y3138" s="72">
        <f t="shared" ca="1" si="124"/>
        <v>114.11251691150349</v>
      </c>
      <c r="Z3138" s="90">
        <v>112.1</v>
      </c>
      <c r="AA3138" s="89">
        <f t="shared" ca="1" si="195"/>
        <v>1.795287164588311E-2</v>
      </c>
      <c r="AB3138" s="72"/>
      <c r="AC3138" s="90"/>
      <c r="AD3138" s="36"/>
      <c r="AE3138" s="1">
        <f t="shared" si="205"/>
        <v>8</v>
      </c>
      <c r="AH3138" s="25" t="str">
        <f t="shared" ca="1" si="7"/>
        <v>-</v>
      </c>
      <c r="AI3138" s="15">
        <f t="shared" ca="1" si="8"/>
        <v>15.126782178195031</v>
      </c>
      <c r="AJ3138" s="15">
        <f t="shared" ca="1" si="9"/>
        <v>15.131420715469389</v>
      </c>
      <c r="AK3138" s="17">
        <f t="shared" ca="1" si="10"/>
        <v>0.13885518526171811</v>
      </c>
      <c r="AL3138" s="17">
        <f t="shared" ca="1" si="11"/>
        <v>0.12877363676746748</v>
      </c>
      <c r="AM3138" s="26">
        <f t="shared" ca="1" si="12"/>
        <v>0</v>
      </c>
      <c r="AN3138" s="26">
        <f t="shared" ca="1" si="13"/>
        <v>1</v>
      </c>
      <c r="AO3138" s="25">
        <f t="shared" si="186"/>
        <v>0</v>
      </c>
      <c r="AP3138" s="26">
        <f t="shared" si="187"/>
        <v>0</v>
      </c>
      <c r="AQ3138" s="25">
        <f t="shared" si="188"/>
        <v>0</v>
      </c>
      <c r="AR3138" s="26">
        <f t="shared" si="189"/>
        <v>0</v>
      </c>
      <c r="AY3138">
        <v>22.42</v>
      </c>
      <c r="AZ3138">
        <v>24.57</v>
      </c>
      <c r="BA3138">
        <f t="shared" si="107"/>
        <v>245.7</v>
      </c>
    </row>
    <row r="3139" spans="1:53" x14ac:dyDescent="0.2">
      <c r="A3139" s="96">
        <v>42625</v>
      </c>
      <c r="B3139" s="99">
        <v>15.324999999999999</v>
      </c>
      <c r="C3139" s="100">
        <v>16.925000000000001</v>
      </c>
      <c r="D3139" s="31">
        <f t="shared" si="14"/>
        <v>59.014140930198202</v>
      </c>
      <c r="E3139" s="31">
        <f t="shared" si="15"/>
        <v>125.01452157792625</v>
      </c>
      <c r="F3139" s="16">
        <f t="shared" si="0"/>
        <v>184.02866250812446</v>
      </c>
      <c r="G3139" s="16">
        <f t="shared" si="1"/>
        <v>16.411913482924714</v>
      </c>
      <c r="H3139" s="17">
        <f t="shared" si="2"/>
        <v>9.4534711964549545E-2</v>
      </c>
      <c r="I3139" s="1">
        <v>15.16</v>
      </c>
      <c r="J3139" s="91">
        <f t="shared" si="16"/>
        <v>0.94180345772484064</v>
      </c>
      <c r="K3139" s="72">
        <f t="shared" ca="1" si="171"/>
        <v>36.548115440888488</v>
      </c>
      <c r="L3139" s="31">
        <v>36.279998999999997</v>
      </c>
      <c r="M3139" s="21">
        <f t="shared" ca="1" si="181"/>
        <v>7.390199787174501E-3</v>
      </c>
      <c r="N3139" s="72"/>
      <c r="O3139" s="56"/>
      <c r="P3139" s="21"/>
      <c r="Q3139" s="92">
        <f t="shared" si="17"/>
        <v>1.0581965422751594</v>
      </c>
      <c r="R3139" s="5">
        <f t="shared" ca="1" si="109"/>
        <v>36.352977227606978</v>
      </c>
      <c r="S3139" s="31">
        <v>36.209999000000003</v>
      </c>
      <c r="T3139" s="89">
        <f t="shared" ca="1" si="182"/>
        <v>3.9485841357514099E-3</v>
      </c>
      <c r="U3139" s="5">
        <f t="shared" ca="1" si="122"/>
        <v>69.340850945155182</v>
      </c>
      <c r="V3139" s="90">
        <v>70.7</v>
      </c>
      <c r="W3139" s="36">
        <f t="shared" ca="1" si="194"/>
        <v>-1.922417333585319E-2</v>
      </c>
      <c r="X3139" s="91">
        <f t="shared" si="18"/>
        <v>0.88360691544968128</v>
      </c>
      <c r="Y3139" s="72">
        <f t="shared" ca="1" si="124"/>
        <v>100.82397310439156</v>
      </c>
      <c r="Z3139" s="90">
        <v>97.000000999999997</v>
      </c>
      <c r="AA3139" s="89">
        <f t="shared" ca="1" si="195"/>
        <v>3.9422392422362534E-2</v>
      </c>
      <c r="AB3139" s="72"/>
      <c r="AC3139" s="90"/>
      <c r="AD3139" s="36"/>
      <c r="AE3139">
        <f t="shared" si="205"/>
        <v>7</v>
      </c>
      <c r="AH3139" s="25" t="str">
        <f t="shared" ca="1" si="7"/>
        <v>-</v>
      </c>
      <c r="AI3139" s="15">
        <f t="shared" ca="1" si="8"/>
        <v>15.216727301799082</v>
      </c>
      <c r="AJ3139" s="15">
        <f t="shared" ca="1" si="9"/>
        <v>15.147380990408216</v>
      </c>
      <c r="AK3139" s="17">
        <f t="shared" ca="1" si="10"/>
        <v>0.13362146534176669</v>
      </c>
      <c r="AL3139" s="17">
        <f t="shared" ca="1" si="11"/>
        <v>0.12714057813553839</v>
      </c>
      <c r="AM3139" s="26">
        <f t="shared" ca="1" si="12"/>
        <v>1</v>
      </c>
      <c r="AN3139" s="26">
        <f t="shared" ca="1" si="13"/>
        <v>1</v>
      </c>
      <c r="AO3139" s="25">
        <f t="shared" si="186"/>
        <v>0</v>
      </c>
      <c r="AP3139" s="26">
        <f t="shared" si="187"/>
        <v>0</v>
      </c>
      <c r="AQ3139" s="25">
        <f t="shared" si="188"/>
        <v>0</v>
      </c>
      <c r="AR3139" s="26">
        <f t="shared" si="189"/>
        <v>0</v>
      </c>
      <c r="AY3139">
        <v>19.399999999999999</v>
      </c>
      <c r="AZ3139">
        <v>21.17</v>
      </c>
      <c r="BA3139">
        <f t="shared" si="107"/>
        <v>211.70000000000002</v>
      </c>
    </row>
    <row r="3140" spans="1:53" x14ac:dyDescent="0.2">
      <c r="A3140" s="96">
        <v>42626</v>
      </c>
      <c r="B3140" s="101">
        <v>17.774999999999999</v>
      </c>
      <c r="C3140" s="102">
        <v>18.324999999999999</v>
      </c>
      <c r="D3140" s="31">
        <f t="shared" si="14"/>
        <v>50.583549368741316</v>
      </c>
      <c r="E3140" s="31">
        <f t="shared" si="15"/>
        <v>132.64812959443003</v>
      </c>
      <c r="F3140" s="31">
        <f t="shared" si="0"/>
        <v>183.23167896317136</v>
      </c>
      <c r="G3140" s="31">
        <f t="shared" si="1"/>
        <v>18.173165162758785</v>
      </c>
      <c r="H3140" s="55">
        <f t="shared" si="2"/>
        <v>3.0013642564802212E-2</v>
      </c>
      <c r="I3140" s="1">
        <v>17.850000000000001</v>
      </c>
      <c r="J3140" s="67">
        <f t="shared" si="16"/>
        <v>1.1025199229110201</v>
      </c>
      <c r="K3140" s="72">
        <f t="shared" ca="1" si="171"/>
        <v>40.293382670987263</v>
      </c>
      <c r="L3140" s="31">
        <v>41.080002</v>
      </c>
      <c r="M3140" s="21">
        <f t="shared" ca="1" si="181"/>
        <v>-1.9148473483831304E-2</v>
      </c>
      <c r="N3140" s="72"/>
      <c r="O3140" s="56"/>
      <c r="P3140" s="21"/>
      <c r="Q3140" s="69">
        <f t="shared" si="17"/>
        <v>0.89748007708898003</v>
      </c>
      <c r="R3140" s="5">
        <f t="shared" ca="1" si="109"/>
        <v>32.624713645363769</v>
      </c>
      <c r="S3140" s="31">
        <v>31.57</v>
      </c>
      <c r="T3140" s="89">
        <f t="shared" ca="1" si="182"/>
        <v>3.3408731243705074E-2</v>
      </c>
      <c r="U3140" s="5">
        <f t="shared" ca="1" si="122"/>
        <v>62.229901711082341</v>
      </c>
      <c r="V3140" s="90">
        <v>61.43</v>
      </c>
      <c r="W3140" s="36">
        <f t="shared" ca="1" si="194"/>
        <v>1.3021352939644175E-2</v>
      </c>
      <c r="X3140" s="67">
        <f t="shared" si="18"/>
        <v>1.2050398458220399</v>
      </c>
      <c r="Y3140" s="72">
        <f t="shared" ca="1" si="124"/>
        <v>121.48890891328008</v>
      </c>
      <c r="Z3140" s="90">
        <v>123.150003</v>
      </c>
      <c r="AA3140" s="89">
        <f t="shared" ca="1" si="195"/>
        <v>-1.3488380399957549E-2</v>
      </c>
      <c r="AB3140" s="72"/>
      <c r="AC3140" s="90"/>
      <c r="AD3140" s="36"/>
      <c r="AE3140" s="1">
        <f t="shared" si="205"/>
        <v>6</v>
      </c>
      <c r="AH3140" s="25" t="str">
        <f t="shared" ca="1" si="7"/>
        <v>-</v>
      </c>
      <c r="AI3140" s="15">
        <f t="shared" ca="1" si="8"/>
        <v>15.390538908367056</v>
      </c>
      <c r="AJ3140" s="15">
        <f t="shared" ca="1" si="9"/>
        <v>15.200506168561255</v>
      </c>
      <c r="AK3140" s="17">
        <f t="shared" ca="1" si="10"/>
        <v>0.11368735233411924</v>
      </c>
      <c r="AL3140" s="17">
        <f t="shared" ca="1" si="11"/>
        <v>0.12152017892177555</v>
      </c>
      <c r="AM3140" s="26">
        <f t="shared" ca="1" si="12"/>
        <v>1</v>
      </c>
      <c r="AN3140" s="26">
        <f t="shared" ca="1" si="13"/>
        <v>0</v>
      </c>
      <c r="AO3140" s="25">
        <f t="shared" si="186"/>
        <v>0</v>
      </c>
      <c r="AP3140" s="26">
        <f t="shared" si="187"/>
        <v>0</v>
      </c>
      <c r="AQ3140" s="25">
        <f t="shared" si="188"/>
        <v>1</v>
      </c>
      <c r="AR3140" s="26">
        <f t="shared" si="189"/>
        <v>0</v>
      </c>
      <c r="AY3140">
        <v>24.63</v>
      </c>
      <c r="AZ3140">
        <v>26.93</v>
      </c>
      <c r="BA3140">
        <f t="shared" si="107"/>
        <v>269.3</v>
      </c>
    </row>
    <row r="3141" spans="1:53" x14ac:dyDescent="0.2">
      <c r="A3141" s="96">
        <v>42627</v>
      </c>
      <c r="B3141" s="101">
        <v>18.375</v>
      </c>
      <c r="C3141" s="102">
        <v>18.875</v>
      </c>
      <c r="D3141" s="31">
        <f t="shared" si="14"/>
        <v>42.15295780728443</v>
      </c>
      <c r="E3141" s="31">
        <f t="shared" si="15"/>
        <v>140.82568839415151</v>
      </c>
      <c r="F3141" s="31">
        <f t="shared" si="0"/>
        <v>182.97864620143594</v>
      </c>
      <c r="G3141" s="31">
        <f t="shared" si="1"/>
        <v>18.75981454343891</v>
      </c>
      <c r="H3141" s="55">
        <f t="shared" si="2"/>
        <v>2.6490066225165587E-2</v>
      </c>
      <c r="I3141" s="1">
        <v>18.14</v>
      </c>
      <c r="J3141" s="67">
        <f t="shared" si="16"/>
        <v>1.0308555562413382</v>
      </c>
      <c r="K3141" s="72">
        <f t="shared" ca="1" si="171"/>
        <v>41.534964039853307</v>
      </c>
      <c r="L3141" s="31">
        <v>40.889999000000003</v>
      </c>
      <c r="M3141" s="21">
        <f t="shared" ca="1" si="181"/>
        <v>1.5773173285069136E-2</v>
      </c>
      <c r="N3141" s="72"/>
      <c r="O3141" s="56"/>
      <c r="P3141" s="21"/>
      <c r="Q3141" s="69">
        <f t="shared" si="17"/>
        <v>0.96914444375866182</v>
      </c>
      <c r="R3141" s="5">
        <f t="shared" ca="1" si="109"/>
        <v>31.616742791828234</v>
      </c>
      <c r="S3141" s="31">
        <v>31.780000999999999</v>
      </c>
      <c r="T3141" s="89">
        <f t="shared" ca="1" si="182"/>
        <v>-5.1371366593652738E-3</v>
      </c>
      <c r="U3141" s="5">
        <f t="shared" ca="1" si="122"/>
        <v>60.307698748056488</v>
      </c>
      <c r="V3141" s="90">
        <v>62.04</v>
      </c>
      <c r="W3141" s="36">
        <f t="shared" ca="1" si="194"/>
        <v>-2.7922328367883803E-2</v>
      </c>
      <c r="X3141" s="67">
        <f t="shared" si="18"/>
        <v>1.0617111124826764</v>
      </c>
      <c r="Y3141" s="72">
        <f t="shared" ca="1" si="124"/>
        <v>128.97763565603864</v>
      </c>
      <c r="Z3141" s="90">
        <v>122.50000199999999</v>
      </c>
      <c r="AA3141" s="89">
        <f t="shared" ca="1" si="195"/>
        <v>5.2878641226786663E-2</v>
      </c>
      <c r="AB3141" s="72"/>
      <c r="AC3141" s="90"/>
      <c r="AD3141" s="36"/>
      <c r="AE3141" s="1">
        <f t="shared" si="205"/>
        <v>5</v>
      </c>
      <c r="AH3141" s="25" t="str">
        <f t="shared" ca="1" si="7"/>
        <v>-</v>
      </c>
      <c r="AI3141" s="15">
        <f t="shared" ca="1" si="8"/>
        <v>15.592128722880126</v>
      </c>
      <c r="AJ3141" s="15">
        <f t="shared" ca="1" si="9"/>
        <v>15.280251851471789</v>
      </c>
      <c r="AK3141" s="17">
        <f t="shared" ca="1" si="10"/>
        <v>9.185564421154184E-2</v>
      </c>
      <c r="AL3141" s="17">
        <f t="shared" ca="1" si="11"/>
        <v>0.11553795411151904</v>
      </c>
      <c r="AM3141" s="26">
        <f t="shared" ca="1" si="12"/>
        <v>1</v>
      </c>
      <c r="AN3141" s="26">
        <f t="shared" ca="1" si="13"/>
        <v>0</v>
      </c>
      <c r="AO3141" s="25">
        <f t="shared" si="186"/>
        <v>0</v>
      </c>
      <c r="AP3141" s="26">
        <f t="shared" si="187"/>
        <v>0</v>
      </c>
      <c r="AQ3141" s="25">
        <f t="shared" si="188"/>
        <v>1</v>
      </c>
      <c r="AR3141" s="26">
        <f t="shared" si="189"/>
        <v>0</v>
      </c>
      <c r="AY3141">
        <v>24.5</v>
      </c>
      <c r="AZ3141">
        <v>26.8</v>
      </c>
      <c r="BA3141">
        <f t="shared" si="107"/>
        <v>268</v>
      </c>
    </row>
    <row r="3142" spans="1:53" x14ac:dyDescent="0.2">
      <c r="A3142" s="96">
        <v>42628</v>
      </c>
      <c r="B3142" s="101">
        <v>17.074999999999999</v>
      </c>
      <c r="C3142" s="102">
        <v>18.225000000000001</v>
      </c>
      <c r="D3142" s="31">
        <f t="shared" si="14"/>
        <v>33.722366245827544</v>
      </c>
      <c r="E3142" s="31">
        <f t="shared" si="15"/>
        <v>149.0329530268281</v>
      </c>
      <c r="F3142" s="31">
        <f t="shared" si="0"/>
        <v>182.75531927265564</v>
      </c>
      <c r="G3142" s="31">
        <f t="shared" si="1"/>
        <v>18.012799767815</v>
      </c>
      <c r="H3142" s="55">
        <f t="shared" si="2"/>
        <v>6.3100137174211368E-2</v>
      </c>
      <c r="I3142" s="31">
        <v>16.3</v>
      </c>
      <c r="J3142" s="67">
        <f t="shared" si="16"/>
        <v>0.95900814782864496</v>
      </c>
      <c r="K3142" s="72">
        <f t="shared" ca="1" si="171"/>
        <v>39.830745048122729</v>
      </c>
      <c r="L3142" s="31">
        <v>39.380001</v>
      </c>
      <c r="M3142" s="21">
        <f t="shared" ca="1" si="181"/>
        <v>1.1446014136026283E-2</v>
      </c>
      <c r="N3142" s="72"/>
      <c r="O3142" s="56"/>
      <c r="P3142" s="21"/>
      <c r="Q3142" s="69">
        <f t="shared" si="17"/>
        <v>1.040991852171355</v>
      </c>
      <c r="R3142" s="5">
        <f t="shared" ca="1" si="109"/>
        <v>32.911400535711387</v>
      </c>
      <c r="S3142" s="31">
        <v>32.82</v>
      </c>
      <c r="T3142" s="89">
        <f t="shared" ca="1" si="182"/>
        <v>2.7849035865748478E-3</v>
      </c>
      <c r="U3142" s="5">
        <f t="shared" ca="1" si="122"/>
        <v>62.777673725486103</v>
      </c>
      <c r="V3142" s="90">
        <v>64.28</v>
      </c>
      <c r="W3142" s="36">
        <f t="shared" ca="1" si="194"/>
        <v>-2.3371597301087395E-2</v>
      </c>
      <c r="X3142" s="67">
        <f t="shared" si="18"/>
        <v>0.91801629565728993</v>
      </c>
      <c r="Y3142" s="72">
        <f t="shared" ca="1" si="124"/>
        <v>118.39577879796347</v>
      </c>
      <c r="Z3142" s="90">
        <v>113.150003</v>
      </c>
      <c r="AA3142" s="89">
        <f t="shared" ca="1" si="195"/>
        <v>4.6361251956515415E-2</v>
      </c>
      <c r="AB3142" s="72"/>
      <c r="AC3142" s="90"/>
      <c r="AD3142" s="36"/>
      <c r="AE3142" s="1">
        <f t="shared" si="205"/>
        <v>4</v>
      </c>
      <c r="AH3142" s="25" t="str">
        <f t="shared" ca="1" si="7"/>
        <v>-</v>
      </c>
      <c r="AI3142" s="15">
        <f t="shared" ca="1" si="8"/>
        <v>15.727024149577625</v>
      </c>
      <c r="AJ3142" s="15">
        <f t="shared" ca="1" si="9"/>
        <v>15.341026570893737</v>
      </c>
      <c r="AK3142" s="17">
        <f t="shared" ca="1" si="10"/>
        <v>7.5430970824570717E-2</v>
      </c>
      <c r="AL3142" s="17">
        <f t="shared" ca="1" si="11"/>
        <v>0.11133356453675911</v>
      </c>
      <c r="AM3142" s="26">
        <f t="shared" ca="1" si="12"/>
        <v>1</v>
      </c>
      <c r="AN3142" s="26">
        <f t="shared" ca="1" si="13"/>
        <v>0</v>
      </c>
      <c r="AO3142" s="25">
        <f t="shared" si="186"/>
        <v>0</v>
      </c>
      <c r="AP3142" s="26">
        <f t="shared" si="187"/>
        <v>0</v>
      </c>
      <c r="AQ3142" s="25">
        <f t="shared" si="188"/>
        <v>1</v>
      </c>
      <c r="AR3142" s="26">
        <f t="shared" si="189"/>
        <v>0</v>
      </c>
      <c r="AY3142">
        <v>22.63</v>
      </c>
      <c r="AZ3142">
        <v>24.73</v>
      </c>
      <c r="BA3142">
        <f t="shared" si="107"/>
        <v>247.3</v>
      </c>
    </row>
    <row r="3143" spans="1:53" x14ac:dyDescent="0.2">
      <c r="A3143" s="96">
        <v>42629</v>
      </c>
      <c r="B3143" s="101">
        <v>16.024999999999999</v>
      </c>
      <c r="C3143" s="102">
        <v>17.524999999999999</v>
      </c>
      <c r="D3143" s="31">
        <f t="shared" si="14"/>
        <v>25.291774684370658</v>
      </c>
      <c r="E3143" s="31">
        <f t="shared" si="15"/>
        <v>156.93157310429731</v>
      </c>
      <c r="F3143" s="31">
        <f t="shared" si="0"/>
        <v>182.22334778866798</v>
      </c>
      <c r="G3143" s="31">
        <f t="shared" si="1"/>
        <v>17.316806799255197</v>
      </c>
      <c r="H3143" s="55">
        <f t="shared" si="2"/>
        <v>8.5592011412268243E-2</v>
      </c>
      <c r="I3143" s="31">
        <v>15.37</v>
      </c>
      <c r="J3143" s="67">
        <f t="shared" si="16"/>
        <v>0.95856283136557274</v>
      </c>
      <c r="K3143" s="72">
        <f t="shared" ca="1" si="171"/>
        <v>38.178715215554242</v>
      </c>
      <c r="L3143" s="31">
        <v>38.909999999999997</v>
      </c>
      <c r="M3143" s="21">
        <f t="shared" ca="1" si="181"/>
        <v>-1.8794263285678622E-2</v>
      </c>
      <c r="N3143" s="72"/>
      <c r="O3143" s="56"/>
      <c r="P3143" s="21"/>
      <c r="Q3143" s="69">
        <f t="shared" si="17"/>
        <v>1.0414371686344273</v>
      </c>
      <c r="R3143" s="5">
        <f t="shared" ca="1" si="109"/>
        <v>34.273727931793701</v>
      </c>
      <c r="S3143" s="31">
        <v>33.400002000000001</v>
      </c>
      <c r="T3143" s="89">
        <f t="shared" ca="1" si="182"/>
        <v>2.615945746930495E-2</v>
      </c>
      <c r="U3143" s="5">
        <f t="shared" ca="1" si="122"/>
        <v>65.37676449963547</v>
      </c>
      <c r="V3143" s="90">
        <v>65.09</v>
      </c>
      <c r="W3143" s="36">
        <f t="shared" ca="1" si="194"/>
        <v>4.4056613863184364E-3</v>
      </c>
      <c r="X3143" s="67">
        <f t="shared" si="18"/>
        <v>0.91712566273114549</v>
      </c>
      <c r="Y3143" s="72">
        <f t="shared" ca="1" si="124"/>
        <v>108.57666085444217</v>
      </c>
      <c r="Z3143" s="90">
        <v>110.400003</v>
      </c>
      <c r="AA3143" s="89">
        <f t="shared" ca="1" si="195"/>
        <v>-1.6515779855167494E-2</v>
      </c>
      <c r="AB3143" s="72"/>
      <c r="AC3143" s="90"/>
      <c r="AD3143" s="36"/>
      <c r="AE3143" s="1">
        <f t="shared" si="205"/>
        <v>3</v>
      </c>
      <c r="AH3143" s="25" t="str">
        <f t="shared" ca="1" si="7"/>
        <v>-</v>
      </c>
      <c r="AI3143" s="15">
        <f t="shared" ca="1" si="8"/>
        <v>15.845681616208825</v>
      </c>
      <c r="AJ3143" s="15">
        <f t="shared" ca="1" si="9"/>
        <v>15.385948687948746</v>
      </c>
      <c r="AK3143" s="17">
        <f t="shared" ca="1" si="10"/>
        <v>6.3008707943779205E-2</v>
      </c>
      <c r="AL3143" s="17">
        <f t="shared" ca="1" si="11"/>
        <v>0.10938379517703314</v>
      </c>
      <c r="AM3143" s="26">
        <f t="shared" ca="1" si="12"/>
        <v>1</v>
      </c>
      <c r="AN3143" s="26">
        <f t="shared" ca="1" si="13"/>
        <v>0</v>
      </c>
      <c r="AO3143" s="25">
        <f t="shared" si="186"/>
        <v>0</v>
      </c>
      <c r="AP3143" s="26">
        <f t="shared" si="187"/>
        <v>0</v>
      </c>
      <c r="AQ3143" s="25">
        <f t="shared" si="188"/>
        <v>1</v>
      </c>
      <c r="AR3143" s="26">
        <f t="shared" si="189"/>
        <v>0</v>
      </c>
      <c r="AY3143">
        <v>22.08</v>
      </c>
      <c r="AZ3143">
        <v>24.09</v>
      </c>
      <c r="BA3143">
        <f t="shared" si="107"/>
        <v>240.9</v>
      </c>
    </row>
    <row r="3144" spans="1:53" x14ac:dyDescent="0.2">
      <c r="A3144" s="96">
        <v>42632</v>
      </c>
      <c r="B3144" s="99">
        <v>15.675000000000001</v>
      </c>
      <c r="C3144" s="100">
        <v>17.125</v>
      </c>
      <c r="D3144" s="31">
        <f t="shared" si="14"/>
        <v>16.861183122913772</v>
      </c>
      <c r="E3144" s="31">
        <f t="shared" si="15"/>
        <v>164.64057337661382</v>
      </c>
      <c r="F3144" s="16">
        <f t="shared" si="0"/>
        <v>181.50175649952757</v>
      </c>
      <c r="G3144" s="16">
        <f t="shared" si="1"/>
        <v>16.990297636784643</v>
      </c>
      <c r="H3144" s="17">
        <f t="shared" si="2"/>
        <v>8.4671532846715247E-2</v>
      </c>
      <c r="I3144" s="1">
        <v>15.53</v>
      </c>
      <c r="J3144" s="91">
        <f t="shared" si="16"/>
        <v>0.97725969239604604</v>
      </c>
      <c r="K3144" s="72">
        <f t="shared" ca="1" si="171"/>
        <v>37.30899841251113</v>
      </c>
      <c r="L3144" s="31">
        <v>37.900002000000001</v>
      </c>
      <c r="M3144" s="21">
        <f t="shared" ca="1" si="181"/>
        <v>-1.5593761379982793E-2</v>
      </c>
      <c r="N3144" s="72"/>
      <c r="O3144" s="56"/>
      <c r="P3144" s="21"/>
      <c r="Q3144" s="92">
        <f t="shared" si="17"/>
        <v>1.0227403076039541</v>
      </c>
      <c r="R3144" s="5">
        <f t="shared" ca="1" si="109"/>
        <v>35.051662780693</v>
      </c>
      <c r="S3144" s="31">
        <v>34.259998000000003</v>
      </c>
      <c r="T3144" s="89">
        <f t="shared" ca="1" si="182"/>
        <v>2.3107554784241296E-2</v>
      </c>
      <c r="U3144" s="5">
        <f t="shared" ca="1" si="122"/>
        <v>66.861163135247395</v>
      </c>
      <c r="V3144" s="90">
        <v>66.739999999999995</v>
      </c>
      <c r="W3144" s="36">
        <f t="shared" ca="1" si="194"/>
        <v>1.81545003367396E-3</v>
      </c>
      <c r="X3144" s="91">
        <f t="shared" si="18"/>
        <v>0.95451938479209208</v>
      </c>
      <c r="Y3144" s="72">
        <f t="shared" ca="1" si="124"/>
        <v>103.63170674567893</v>
      </c>
      <c r="Z3144" s="90">
        <v>104.650003</v>
      </c>
      <c r="AA3144" s="89">
        <f t="shared" ca="1" si="195"/>
        <v>-9.7304942678412745E-3</v>
      </c>
      <c r="AB3144" s="72"/>
      <c r="AC3144" s="90"/>
      <c r="AD3144" s="36"/>
      <c r="AE3144">
        <f t="shared" si="205"/>
        <v>2</v>
      </c>
      <c r="AH3144" s="25" t="str">
        <f t="shared" ca="1" si="7"/>
        <v>-</v>
      </c>
      <c r="AI3144" s="15">
        <f t="shared" ca="1" si="8"/>
        <v>15.957151406906545</v>
      </c>
      <c r="AJ3144" s="15">
        <f t="shared" ca="1" si="9"/>
        <v>15.412223226029043</v>
      </c>
      <c r="AK3144" s="17">
        <f t="shared" ca="1" si="10"/>
        <v>6.4067017031285367E-2</v>
      </c>
      <c r="AL3144" s="17">
        <f t="shared" ca="1" si="11"/>
        <v>0.10747487971702818</v>
      </c>
      <c r="AM3144" s="26">
        <f t="shared" ca="1" si="12"/>
        <v>1</v>
      </c>
      <c r="AN3144" s="26">
        <f t="shared" ca="1" si="13"/>
        <v>0</v>
      </c>
      <c r="AO3144" s="25">
        <f t="shared" si="186"/>
        <v>0</v>
      </c>
      <c r="AP3144" s="26">
        <f t="shared" si="187"/>
        <v>0</v>
      </c>
      <c r="AQ3144" s="25">
        <f t="shared" si="188"/>
        <v>1</v>
      </c>
      <c r="AR3144" s="26">
        <f t="shared" si="189"/>
        <v>0</v>
      </c>
      <c r="AY3144">
        <v>20.93</v>
      </c>
      <c r="AZ3144">
        <v>22.83</v>
      </c>
      <c r="BA3144">
        <f t="shared" si="107"/>
        <v>228.29999999999998</v>
      </c>
    </row>
    <row r="3145" spans="1:53" x14ac:dyDescent="0.2">
      <c r="A3145" s="96">
        <v>42633</v>
      </c>
      <c r="B3145" s="101">
        <v>15.875</v>
      </c>
      <c r="C3145" s="102">
        <v>17.425000000000001</v>
      </c>
      <c r="D3145" s="31">
        <f t="shared" si="14"/>
        <v>8.430591561456886</v>
      </c>
      <c r="E3145" s="31">
        <f t="shared" si="15"/>
        <v>172.35733382775757</v>
      </c>
      <c r="F3145" s="31">
        <f t="shared" si="0"/>
        <v>180.78792538921445</v>
      </c>
      <c r="G3145" s="31">
        <f t="shared" si="1"/>
        <v>17.352719636739426</v>
      </c>
      <c r="H3145" s="55">
        <f t="shared" si="2"/>
        <v>8.895265423242471E-2</v>
      </c>
      <c r="I3145" s="1">
        <v>15.92</v>
      </c>
      <c r="J3145" s="67">
        <f t="shared" si="16"/>
        <v>1.0173143062292453</v>
      </c>
      <c r="K3145" s="72">
        <f t="shared" ca="1" si="171"/>
        <v>37.953430487738601</v>
      </c>
      <c r="L3145" s="31">
        <v>37.639999000000003</v>
      </c>
      <c r="M3145" s="21">
        <f t="shared" ca="1" si="181"/>
        <v>8.3270854427652218E-3</v>
      </c>
      <c r="N3145" s="72"/>
      <c r="O3145" s="56"/>
      <c r="P3145" s="21"/>
      <c r="Q3145" s="69">
        <f t="shared" si="17"/>
        <v>0.98268569377075465</v>
      </c>
      <c r="R3145" s="5">
        <f t="shared" ca="1" si="109"/>
        <v>34.443332633749527</v>
      </c>
      <c r="S3145" s="31">
        <v>34.439999</v>
      </c>
      <c r="T3145" s="89">
        <f t="shared" ca="1" si="182"/>
        <v>9.6795407849085868E-5</v>
      </c>
      <c r="U3145" s="5">
        <f t="shared" ca="1" si="122"/>
        <v>65.701259093796153</v>
      </c>
      <c r="V3145" s="90">
        <v>67.23</v>
      </c>
      <c r="W3145" s="36">
        <f t="shared" ca="1" si="194"/>
        <v>-2.2738969302452037E-2</v>
      </c>
      <c r="X3145" s="67">
        <f t="shared" si="18"/>
        <v>1.0346286124584907</v>
      </c>
      <c r="Y3145" s="72">
        <f t="shared" ca="1" si="124"/>
        <v>107.21327245154072</v>
      </c>
      <c r="Z3145" s="90">
        <v>102.94999799999999</v>
      </c>
      <c r="AA3145" s="89">
        <f t="shared" ca="1" si="195"/>
        <v>4.1411117380893238E-2</v>
      </c>
      <c r="AB3145" s="72"/>
      <c r="AC3145" s="90"/>
      <c r="AD3145" s="36"/>
      <c r="AE3145" s="1">
        <f t="shared" si="205"/>
        <v>1</v>
      </c>
      <c r="AH3145" s="25" t="str">
        <f t="shared" ca="1" si="7"/>
        <v>-</v>
      </c>
      <c r="AI3145" s="15">
        <f t="shared" ca="1" si="8"/>
        <v>16.077576057468246</v>
      </c>
      <c r="AJ3145" s="15">
        <f t="shared" ca="1" si="9"/>
        <v>15.455720331287912</v>
      </c>
      <c r="AK3145" s="17">
        <f t="shared" ca="1" si="10"/>
        <v>6.3136674075931223E-2</v>
      </c>
      <c r="AL3145" s="17">
        <f t="shared" ca="1" si="11"/>
        <v>0.10605938389583519</v>
      </c>
      <c r="AM3145" s="26">
        <f t="shared" ca="1" si="12"/>
        <v>1</v>
      </c>
      <c r="AN3145" s="26">
        <f t="shared" ca="1" si="13"/>
        <v>0</v>
      </c>
      <c r="AO3145" s="25">
        <f t="shared" si="186"/>
        <v>0</v>
      </c>
      <c r="AP3145" s="26">
        <f t="shared" si="187"/>
        <v>0</v>
      </c>
      <c r="AQ3145" s="25">
        <f t="shared" si="188"/>
        <v>1</v>
      </c>
      <c r="AR3145" s="26">
        <f t="shared" si="189"/>
        <v>0</v>
      </c>
      <c r="AY3145">
        <v>20.59</v>
      </c>
      <c r="AZ3145">
        <v>22.51</v>
      </c>
      <c r="BA3145">
        <f t="shared" si="107"/>
        <v>225.10000000000002</v>
      </c>
    </row>
    <row r="3146" spans="1:53" x14ac:dyDescent="0.2">
      <c r="A3146" s="97">
        <v>42634</v>
      </c>
      <c r="B3146" s="99">
        <v>16.074999999999999</v>
      </c>
      <c r="C3146" s="100">
        <v>17.475000000000001</v>
      </c>
      <c r="D3146" s="31">
        <f t="shared" si="14"/>
        <v>180.03800189307339</v>
      </c>
      <c r="E3146" s="31">
        <f t="shared" si="15"/>
        <v>0</v>
      </c>
      <c r="F3146" s="16">
        <f t="shared" si="0"/>
        <v>180.03800189307339</v>
      </c>
      <c r="G3146" s="16">
        <f t="shared" si="1"/>
        <v>16.074999999999999</v>
      </c>
      <c r="H3146" s="17">
        <f t="shared" si="2"/>
        <v>8.0114449213161798E-2</v>
      </c>
      <c r="I3146" s="31">
        <v>13.3</v>
      </c>
      <c r="J3146" s="91">
        <f t="shared" si="16"/>
        <v>0.92252510760401718</v>
      </c>
      <c r="K3146" s="72">
        <f t="shared" ca="1" si="171"/>
        <v>35.01156513509472</v>
      </c>
      <c r="L3146" s="31">
        <v>34.659999999999997</v>
      </c>
      <c r="M3146" s="21">
        <f t="shared" ca="1" si="181"/>
        <v>1.0143252599386145E-2</v>
      </c>
      <c r="N3146" s="72"/>
      <c r="O3146" s="56"/>
      <c r="P3146" s="21"/>
      <c r="Q3146" s="92">
        <f t="shared" si="17"/>
        <v>1.0774748923959829</v>
      </c>
      <c r="R3146" s="5">
        <f t="shared" ca="1" si="109"/>
        <v>37.110280093441901</v>
      </c>
      <c r="S3146" s="31">
        <v>37.009998000000003</v>
      </c>
      <c r="T3146" s="89">
        <f t="shared" ca="1" si="182"/>
        <v>2.7095946733609049E-3</v>
      </c>
      <c r="U3146" s="5">
        <f t="shared" ca="1" si="122"/>
        <v>70.789033496159817</v>
      </c>
      <c r="V3146" s="90">
        <v>72.23</v>
      </c>
      <c r="W3146" s="36">
        <f t="shared" ca="1" si="194"/>
        <v>-1.9949695470582677E-2</v>
      </c>
      <c r="X3146" s="91">
        <f t="shared" si="18"/>
        <v>0.84505021520803436</v>
      </c>
      <c r="Y3146" s="72">
        <f t="shared" ca="1" si="124"/>
        <v>90.594636249336475</v>
      </c>
      <c r="Z3146" s="90">
        <v>87.000000999999997</v>
      </c>
      <c r="AA3146" s="89">
        <f t="shared" ca="1" si="195"/>
        <v>4.1317646069181965E-2</v>
      </c>
      <c r="AB3146" s="72"/>
      <c r="AC3146" s="90"/>
      <c r="AD3146" s="36"/>
      <c r="AE3146">
        <v>20</v>
      </c>
      <c r="AH3146" s="25" t="str">
        <f t="shared" ca="1" si="7"/>
        <v>-</v>
      </c>
      <c r="AI3146" s="15">
        <f t="shared" ca="1" si="8"/>
        <v>16.130929160017192</v>
      </c>
      <c r="AJ3146" s="15">
        <f t="shared" ca="1" si="9"/>
        <v>15.466573490033129</v>
      </c>
      <c r="AK3146" s="17">
        <f t="shared" ca="1" si="10"/>
        <v>7.1486808517324488E-2</v>
      </c>
      <c r="AL3146" s="17">
        <f t="shared" ca="1" si="11"/>
        <v>0.10307990992856719</v>
      </c>
      <c r="AM3146" s="26">
        <f t="shared" ca="1" si="12"/>
        <v>1</v>
      </c>
      <c r="AN3146" s="26">
        <f t="shared" ca="1" si="13"/>
        <v>0</v>
      </c>
      <c r="AO3146" s="25">
        <f t="shared" si="186"/>
        <v>0</v>
      </c>
      <c r="AP3146" s="26">
        <f t="shared" si="187"/>
        <v>0</v>
      </c>
      <c r="AQ3146" s="25">
        <f t="shared" si="188"/>
        <v>1</v>
      </c>
      <c r="AR3146" s="26">
        <f t="shared" si="189"/>
        <v>0</v>
      </c>
      <c r="AY3146">
        <v>17.399999999999999</v>
      </c>
      <c r="AZ3146">
        <v>18.989999999999998</v>
      </c>
      <c r="BA3146">
        <f t="shared" si="107"/>
        <v>189.89999999999998</v>
      </c>
    </row>
    <row r="3147" spans="1:53" x14ac:dyDescent="0.2">
      <c r="A3147" s="96">
        <v>42635</v>
      </c>
      <c r="B3147" s="101">
        <v>15.324999999999999</v>
      </c>
      <c r="C3147" s="102">
        <v>16.875</v>
      </c>
      <c r="D3147" s="31">
        <f t="shared" si="14"/>
        <v>171.03610179841971</v>
      </c>
      <c r="E3147" s="31">
        <f t="shared" si="15"/>
        <v>8.2807178266985826</v>
      </c>
      <c r="F3147" s="31">
        <f t="shared" si="0"/>
        <v>179.31681962511828</v>
      </c>
      <c r="G3147" s="31">
        <f t="shared" si="1"/>
        <v>15.396577851192188</v>
      </c>
      <c r="H3147" s="55">
        <f t="shared" si="2"/>
        <v>9.1851851851851851E-2</v>
      </c>
      <c r="I3147" s="1">
        <v>12.02</v>
      </c>
      <c r="J3147" s="67">
        <f t="shared" si="16"/>
        <v>0.95395977813227972</v>
      </c>
      <c r="K3147" s="72">
        <f t="shared" ca="1" si="171"/>
        <v>33.398263272556619</v>
      </c>
      <c r="L3147" s="31">
        <v>33.560001</v>
      </c>
      <c r="M3147" s="21">
        <f t="shared" ca="1" si="181"/>
        <v>-4.8193600305131293E-3</v>
      </c>
      <c r="N3147" s="72"/>
      <c r="O3147" s="56"/>
      <c r="P3147" s="21"/>
      <c r="Q3147" s="69">
        <f t="shared" si="17"/>
        <v>1.0460402218677203</v>
      </c>
      <c r="R3147" s="5">
        <f t="shared" ca="1" si="109"/>
        <v>38.817228480463541</v>
      </c>
      <c r="S3147" s="31">
        <v>38.470001000000003</v>
      </c>
      <c r="T3147" s="89">
        <f t="shared" ca="1" si="182"/>
        <v>9.025928553096153E-3</v>
      </c>
      <c r="U3147" s="5">
        <f t="shared" ca="1" si="122"/>
        <v>74.045641232721593</v>
      </c>
      <c r="V3147" s="98">
        <v>74.78</v>
      </c>
      <c r="W3147" s="36">
        <f t="shared" ca="1" si="194"/>
        <v>-9.8202563155711173E-3</v>
      </c>
      <c r="X3147" s="67">
        <f t="shared" si="18"/>
        <v>0.90791955626455945</v>
      </c>
      <c r="Y3147" s="72">
        <f t="shared" ca="1" si="124"/>
        <v>82.247228639631217</v>
      </c>
      <c r="Z3147" s="90">
        <v>81.000000999999997</v>
      </c>
      <c r="AA3147" s="89">
        <f t="shared" ca="1" si="195"/>
        <v>1.5397871904115405E-2</v>
      </c>
      <c r="AB3147" s="72"/>
      <c r="AC3147" s="90"/>
      <c r="AD3147" s="36"/>
      <c r="AE3147" s="1">
        <f t="shared" ref="AE3147:AE3165" si="206">AE3146-1</f>
        <v>19</v>
      </c>
      <c r="AH3147" s="25" t="str">
        <f t="shared" ca="1" si="7"/>
        <v>-</v>
      </c>
      <c r="AI3147" s="15">
        <f t="shared" ca="1" si="8"/>
        <v>16.149587706395383</v>
      </c>
      <c r="AJ3147" s="15">
        <f t="shared" ca="1" si="9"/>
        <v>15.461819525878479</v>
      </c>
      <c r="AK3147" s="17">
        <f t="shared" ca="1" si="10"/>
        <v>8.2380439455105536E-2</v>
      </c>
      <c r="AL3147" s="17">
        <f t="shared" ca="1" si="11"/>
        <v>0.10043764023711718</v>
      </c>
      <c r="AM3147" s="26">
        <f t="shared" ca="1" si="12"/>
        <v>1</v>
      </c>
      <c r="AN3147" s="26">
        <f t="shared" ca="1" si="13"/>
        <v>0</v>
      </c>
      <c r="AO3147" s="25">
        <f t="shared" si="186"/>
        <v>0</v>
      </c>
      <c r="AP3147" s="26">
        <f t="shared" si="187"/>
        <v>0</v>
      </c>
      <c r="AQ3147" s="25">
        <f t="shared" si="188"/>
        <v>1</v>
      </c>
      <c r="AR3147" s="26">
        <f t="shared" si="189"/>
        <v>0</v>
      </c>
      <c r="AY3147">
        <v>16.2</v>
      </c>
      <c r="AZ3147">
        <v>17.78</v>
      </c>
      <c r="BA3147">
        <f t="shared" si="107"/>
        <v>177.8</v>
      </c>
    </row>
    <row r="3148" spans="1:53" x14ac:dyDescent="0.2">
      <c r="A3148" s="96">
        <v>42636</v>
      </c>
      <c r="B3148" s="101">
        <v>15.574999999999999</v>
      </c>
      <c r="C3148" s="102">
        <v>17.074999999999999</v>
      </c>
      <c r="D3148" s="31">
        <f t="shared" si="14"/>
        <v>162.03420170376603</v>
      </c>
      <c r="E3148" s="31">
        <f t="shared" si="15"/>
        <v>16.455776727472951</v>
      </c>
      <c r="F3148" s="31">
        <f t="shared" si="0"/>
        <v>178.48997843123897</v>
      </c>
      <c r="G3148" s="31">
        <f t="shared" si="1"/>
        <v>15.713291602184929</v>
      </c>
      <c r="H3148" s="55">
        <f t="shared" si="2"/>
        <v>8.7847730600292828E-2</v>
      </c>
      <c r="I3148" s="31">
        <v>12.29</v>
      </c>
      <c r="J3148" s="67">
        <f t="shared" si="16"/>
        <v>1.0158644844452207</v>
      </c>
      <c r="K3148" s="72">
        <f t="shared" ca="1" si="171"/>
        <v>33.926726319701402</v>
      </c>
      <c r="L3148" s="31">
        <v>33.799999</v>
      </c>
      <c r="M3148" s="21">
        <f t="shared" ca="1" si="181"/>
        <v>3.7493290961754778E-3</v>
      </c>
      <c r="N3148" s="72"/>
      <c r="O3148" s="56"/>
      <c r="P3148" s="21"/>
      <c r="Q3148" s="69">
        <f t="shared" si="17"/>
        <v>0.98413551555477929</v>
      </c>
      <c r="R3148" s="5">
        <f t="shared" ca="1" si="109"/>
        <v>38.199821742399187</v>
      </c>
      <c r="S3148" s="31">
        <v>38.119999</v>
      </c>
      <c r="T3148" s="89">
        <f t="shared" ca="1" si="182"/>
        <v>2.0939859520769538E-3</v>
      </c>
      <c r="U3148" s="5">
        <f t="shared" ca="1" si="122"/>
        <v>72.868450540759028</v>
      </c>
      <c r="V3148" s="98">
        <v>74.13</v>
      </c>
      <c r="W3148" s="36">
        <f t="shared" ca="1" si="194"/>
        <v>-1.7018069057614563E-2</v>
      </c>
      <c r="X3148" s="67">
        <f t="shared" si="18"/>
        <v>1.0317289688904414</v>
      </c>
      <c r="Y3148" s="72">
        <f t="shared" ca="1" si="124"/>
        <v>84.851263703669645</v>
      </c>
      <c r="Z3148" s="90">
        <v>82.449997999999994</v>
      </c>
      <c r="AA3148" s="89">
        <f t="shared" ca="1" si="195"/>
        <v>2.9123902509611353E-2</v>
      </c>
      <c r="AB3148" s="72"/>
      <c r="AC3148" s="90"/>
      <c r="AD3148" s="36"/>
      <c r="AE3148" s="1">
        <f t="shared" si="206"/>
        <v>18</v>
      </c>
      <c r="AH3148" s="25" t="str">
        <f t="shared" ca="1" si="7"/>
        <v>-</v>
      </c>
      <c r="AI3148" s="15">
        <f t="shared" ca="1" si="8"/>
        <v>16.15970720610586</v>
      </c>
      <c r="AJ3148" s="15">
        <f t="shared" ca="1" si="9"/>
        <v>15.470859673339602</v>
      </c>
      <c r="AK3148" s="17">
        <f t="shared" ca="1" si="10"/>
        <v>8.6505038359452446E-2</v>
      </c>
      <c r="AL3148" s="17">
        <f t="shared" ca="1" si="11"/>
        <v>9.78937437284845E-2</v>
      </c>
      <c r="AM3148" s="26">
        <f t="shared" ca="1" si="12"/>
        <v>1</v>
      </c>
      <c r="AN3148" s="26">
        <f t="shared" ca="1" si="13"/>
        <v>0</v>
      </c>
      <c r="AO3148" s="25">
        <f t="shared" si="186"/>
        <v>0</v>
      </c>
      <c r="AP3148" s="26">
        <f t="shared" si="187"/>
        <v>0</v>
      </c>
      <c r="AQ3148" s="25">
        <f t="shared" si="188"/>
        <v>1</v>
      </c>
      <c r="AR3148" s="26">
        <f t="shared" si="189"/>
        <v>0</v>
      </c>
      <c r="AY3148">
        <v>16.489999999999998</v>
      </c>
      <c r="AZ3148">
        <v>18.05</v>
      </c>
      <c r="BA3148">
        <f t="shared" si="107"/>
        <v>180.5</v>
      </c>
    </row>
    <row r="3149" spans="1:53" x14ac:dyDescent="0.2">
      <c r="A3149" s="96">
        <v>42639</v>
      </c>
      <c r="B3149" s="99">
        <v>16.274999999999999</v>
      </c>
      <c r="C3149" s="100">
        <v>17.375</v>
      </c>
      <c r="D3149" s="31">
        <f t="shared" si="14"/>
        <v>153.03230160911235</v>
      </c>
      <c r="E3149" s="31">
        <f t="shared" si="15"/>
        <v>24.666880327720733</v>
      </c>
      <c r="F3149" s="16">
        <f t="shared" si="0"/>
        <v>177.6991819368331</v>
      </c>
      <c r="G3149" s="16">
        <f t="shared" si="1"/>
        <v>16.427693828214345</v>
      </c>
      <c r="H3149" s="17">
        <f t="shared" si="2"/>
        <v>6.330935251798564E-2</v>
      </c>
      <c r="I3149" s="31">
        <v>14.5</v>
      </c>
      <c r="J3149" s="91">
        <f t="shared" si="16"/>
        <v>1.0408329237154712</v>
      </c>
      <c r="K3149" s="72">
        <f t="shared" ca="1" si="171"/>
        <v>35.310614145755537</v>
      </c>
      <c r="L3149" s="31">
        <v>35.619999</v>
      </c>
      <c r="M3149" s="21">
        <f t="shared" ca="1" si="181"/>
        <v>-8.6857064270120642E-3</v>
      </c>
      <c r="N3149" s="72"/>
      <c r="O3149" s="56"/>
      <c r="P3149" s="21"/>
      <c r="Q3149" s="92">
        <f t="shared" si="17"/>
        <v>0.95916707628452869</v>
      </c>
      <c r="R3149" s="5">
        <f t="shared" ca="1" si="109"/>
        <v>36.63848496056432</v>
      </c>
      <c r="S3149" s="31">
        <v>35.970001000000003</v>
      </c>
      <c r="T3149" s="89">
        <f t="shared" ca="1" si="182"/>
        <v>1.8584485459544917E-2</v>
      </c>
      <c r="U3149" s="5">
        <f t="shared" ca="1" si="122"/>
        <v>69.890625840783258</v>
      </c>
      <c r="V3149" s="98">
        <v>70.180000000000007</v>
      </c>
      <c r="W3149" s="36">
        <f t="shared" ca="1" si="194"/>
        <v>-4.1233137534446946E-3</v>
      </c>
      <c r="X3149" s="91">
        <f t="shared" si="18"/>
        <v>1.0816658474309426</v>
      </c>
      <c r="Y3149" s="72">
        <f t="shared" ca="1" si="124"/>
        <v>91.774673683552038</v>
      </c>
      <c r="Z3149" s="90">
        <v>91.400002999999998</v>
      </c>
      <c r="AA3149" s="89">
        <f t="shared" ca="1" si="195"/>
        <v>4.0992414798065148E-3</v>
      </c>
      <c r="AB3149" s="72"/>
      <c r="AC3149" s="90"/>
      <c r="AD3149" s="36"/>
      <c r="AE3149">
        <f t="shared" si="206"/>
        <v>17</v>
      </c>
      <c r="AH3149" s="25" t="str">
        <f t="shared" ca="1" si="7"/>
        <v>-</v>
      </c>
      <c r="AI3149" s="15">
        <f t="shared" ca="1" si="8"/>
        <v>16.207825534273198</v>
      </c>
      <c r="AJ3149" s="15">
        <f t="shared" ca="1" si="9"/>
        <v>15.503935689362898</v>
      </c>
      <c r="AK3149" s="17">
        <f t="shared" ca="1" si="10"/>
        <v>8.2791261877072017E-2</v>
      </c>
      <c r="AL3149" s="17">
        <f t="shared" ca="1" si="11"/>
        <v>9.3979513793092467E-2</v>
      </c>
      <c r="AM3149" s="26">
        <f t="shared" ca="1" si="12"/>
        <v>1</v>
      </c>
      <c r="AN3149" s="26">
        <f t="shared" ca="1" si="13"/>
        <v>0</v>
      </c>
      <c r="AO3149" s="25">
        <f t="shared" si="186"/>
        <v>0</v>
      </c>
      <c r="AP3149" s="26">
        <f t="shared" si="187"/>
        <v>0</v>
      </c>
      <c r="AQ3149" s="25">
        <f t="shared" si="188"/>
        <v>1</v>
      </c>
      <c r="AR3149" s="26">
        <f t="shared" si="189"/>
        <v>0</v>
      </c>
      <c r="AY3149">
        <v>18.280000999999999</v>
      </c>
      <c r="AZ3149">
        <v>19.989999999999998</v>
      </c>
      <c r="BA3149">
        <f t="shared" si="107"/>
        <v>199.89999999999998</v>
      </c>
    </row>
    <row r="3150" spans="1:53" x14ac:dyDescent="0.2">
      <c r="A3150" s="96">
        <v>42640</v>
      </c>
      <c r="B3150" s="99">
        <v>15.525</v>
      </c>
      <c r="C3150" s="100">
        <v>16.875</v>
      </c>
      <c r="D3150" s="31">
        <f t="shared" si="14"/>
        <v>144.03040151445867</v>
      </c>
      <c r="E3150" s="31">
        <f t="shared" si="15"/>
        <v>33.098875955950284</v>
      </c>
      <c r="F3150" s="16">
        <f t="shared" si="0"/>
        <v>177.12927747040897</v>
      </c>
      <c r="G3150" s="16">
        <f t="shared" si="1"/>
        <v>15.777264804433573</v>
      </c>
      <c r="H3150" s="17">
        <f t="shared" si="2"/>
        <v>7.999999999999996E-2</v>
      </c>
      <c r="I3150" s="31">
        <v>13.1</v>
      </c>
      <c r="J3150" s="91">
        <f t="shared" si="16"/>
        <v>0.9573264039194449</v>
      </c>
      <c r="K3150" s="72">
        <f t="shared" ca="1" si="171"/>
        <v>33.802405147834854</v>
      </c>
      <c r="L3150" s="31">
        <v>33.709999000000003</v>
      </c>
      <c r="M3150" s="21">
        <f t="shared" ca="1" si="181"/>
        <v>2.7412088571954736E-3</v>
      </c>
      <c r="N3150" s="72"/>
      <c r="O3150" s="56"/>
      <c r="P3150" s="21"/>
      <c r="Q3150" s="92">
        <f t="shared" si="17"/>
        <v>1.0426735960805551</v>
      </c>
      <c r="R3150" s="5">
        <f t="shared" ca="1" si="109"/>
        <v>38.200389424495597</v>
      </c>
      <c r="S3150" s="31">
        <v>37.860000999999997</v>
      </c>
      <c r="T3150" s="89">
        <f t="shared" ca="1" si="182"/>
        <v>8.9907135632563868E-3</v>
      </c>
      <c r="U3150" s="5">
        <f t="shared" ca="1" si="122"/>
        <v>72.870615335225182</v>
      </c>
      <c r="V3150" s="98">
        <v>73.92</v>
      </c>
      <c r="W3150" s="36">
        <f t="shared" ca="1" si="194"/>
        <v>-1.4196221114377976E-2</v>
      </c>
      <c r="X3150" s="91">
        <f t="shared" si="18"/>
        <v>0.91465280783888991</v>
      </c>
      <c r="Y3150" s="72">
        <f t="shared" ca="1" si="124"/>
        <v>83.936438489838707</v>
      </c>
      <c r="Z3150" s="90">
        <v>81.900002999999998</v>
      </c>
      <c r="AA3150" s="89">
        <f t="shared" ca="1" si="195"/>
        <v>2.4864901285030591E-2</v>
      </c>
      <c r="AB3150" s="72"/>
      <c r="AC3150" s="90"/>
      <c r="AD3150" s="36"/>
      <c r="AE3150">
        <f t="shared" si="206"/>
        <v>16</v>
      </c>
      <c r="AH3150" s="25" t="str">
        <f t="shared" ca="1" si="7"/>
        <v>-</v>
      </c>
      <c r="AI3150" s="15">
        <f t="shared" ca="1" si="8"/>
        <v>16.214810179292108</v>
      </c>
      <c r="AJ3150" s="15">
        <f t="shared" ca="1" si="9"/>
        <v>15.531274230608929</v>
      </c>
      <c r="AK3150" s="17">
        <f t="shared" ca="1" si="10"/>
        <v>8.2012673069286127E-2</v>
      </c>
      <c r="AL3150" s="17">
        <f t="shared" ca="1" si="11"/>
        <v>8.9628368754924553E-2</v>
      </c>
      <c r="AM3150" s="26">
        <f t="shared" ca="1" si="12"/>
        <v>1</v>
      </c>
      <c r="AN3150" s="26">
        <f t="shared" ca="1" si="13"/>
        <v>0</v>
      </c>
      <c r="AO3150" s="25">
        <f t="shared" si="186"/>
        <v>0</v>
      </c>
      <c r="AP3150" s="26">
        <f t="shared" si="187"/>
        <v>0</v>
      </c>
      <c r="AQ3150" s="25">
        <f t="shared" si="188"/>
        <v>1</v>
      </c>
      <c r="AR3150" s="26">
        <f t="shared" si="189"/>
        <v>0</v>
      </c>
      <c r="AY3150">
        <v>16.379999000000002</v>
      </c>
      <c r="AZ3150">
        <v>17.940000000000001</v>
      </c>
      <c r="BA3150">
        <f t="shared" si="107"/>
        <v>179.4</v>
      </c>
    </row>
    <row r="3151" spans="1:53" x14ac:dyDescent="0.2">
      <c r="A3151" s="96">
        <v>42641</v>
      </c>
      <c r="B3151" s="101">
        <v>15.225</v>
      </c>
      <c r="C3151" s="102">
        <v>16.725000000000001</v>
      </c>
      <c r="D3151" s="31">
        <f t="shared" si="14"/>
        <v>135.028501419805</v>
      </c>
      <c r="E3151" s="31">
        <f t="shared" si="15"/>
        <v>41.380624043031659</v>
      </c>
      <c r="F3151" s="31">
        <f t="shared" si="0"/>
        <v>176.40912546283664</v>
      </c>
      <c r="G3151" s="31">
        <f t="shared" si="1"/>
        <v>15.576857852600849</v>
      </c>
      <c r="H3151" s="55">
        <f t="shared" si="2"/>
        <v>8.9686098654708668E-2</v>
      </c>
      <c r="I3151" s="1">
        <v>12.39</v>
      </c>
      <c r="J3151" s="67">
        <f t="shared" si="16"/>
        <v>0.9832836954575106</v>
      </c>
      <c r="K3151" s="72">
        <f t="shared" ca="1" si="171"/>
        <v>33.235998828798763</v>
      </c>
      <c r="L3151" s="31">
        <v>33.340000000000003</v>
      </c>
      <c r="M3151" s="21">
        <f t="shared" ca="1" si="181"/>
        <v>-3.1194112537864449E-3</v>
      </c>
      <c r="N3151" s="72"/>
      <c r="O3151" s="56"/>
      <c r="P3151" s="21"/>
      <c r="Q3151" s="69">
        <f t="shared" si="17"/>
        <v>1.0167163045424894</v>
      </c>
      <c r="R3151" s="5">
        <f t="shared" ca="1" si="109"/>
        <v>38.837340787816309</v>
      </c>
      <c r="S3151" s="31">
        <v>38.380001</v>
      </c>
      <c r="T3151" s="89">
        <f t="shared" ca="1" si="182"/>
        <v>1.1916096297556356E-2</v>
      </c>
      <c r="U3151" s="5">
        <f t="shared" ca="1" si="122"/>
        <v>74.086206273155227</v>
      </c>
      <c r="V3151" s="98">
        <v>74.72</v>
      </c>
      <c r="W3151" s="36">
        <f t="shared" ca="1" si="194"/>
        <v>-8.4822500916056174E-3</v>
      </c>
      <c r="X3151" s="67">
        <f t="shared" si="18"/>
        <v>0.96656739091502109</v>
      </c>
      <c r="Y3151" s="72">
        <f t="shared" ca="1" si="124"/>
        <v>81.124884919821739</v>
      </c>
      <c r="Z3151" s="90">
        <v>80.150002999999998</v>
      </c>
      <c r="AA3151" s="89">
        <f t="shared" ca="1" si="195"/>
        <v>1.2163217508822058E-2</v>
      </c>
      <c r="AB3151" s="72"/>
      <c r="AC3151" s="90"/>
      <c r="AD3151" s="36"/>
      <c r="AE3151" s="1">
        <f t="shared" si="206"/>
        <v>15</v>
      </c>
      <c r="AH3151" s="25" t="str">
        <f t="shared" ca="1" si="7"/>
        <v>-</v>
      </c>
      <c r="AI3151" s="15">
        <f t="shared" ca="1" si="8"/>
        <v>16.226434871134956</v>
      </c>
      <c r="AJ3151" s="15">
        <f t="shared" ca="1" si="9"/>
        <v>15.555617189416209</v>
      </c>
      <c r="AK3151" s="17">
        <f t="shared" ca="1" si="10"/>
        <v>8.2134913806333462E-2</v>
      </c>
      <c r="AL3151" s="17">
        <f t="shared" ca="1" si="11"/>
        <v>8.5391230235804472E-2</v>
      </c>
      <c r="AM3151" s="26">
        <f t="shared" ca="1" si="12"/>
        <v>1</v>
      </c>
      <c r="AN3151" s="26">
        <f t="shared" ca="1" si="13"/>
        <v>0</v>
      </c>
      <c r="AO3151" s="25">
        <f t="shared" si="186"/>
        <v>0</v>
      </c>
      <c r="AP3151" s="26">
        <f t="shared" si="187"/>
        <v>0</v>
      </c>
      <c r="AQ3151" s="25">
        <f t="shared" si="188"/>
        <v>0</v>
      </c>
      <c r="AR3151" s="26">
        <f t="shared" si="189"/>
        <v>0</v>
      </c>
      <c r="AY3151">
        <v>16.03</v>
      </c>
      <c r="AZ3151">
        <v>17.489999999999998</v>
      </c>
      <c r="BA3151">
        <f t="shared" si="107"/>
        <v>174.89999999999998</v>
      </c>
    </row>
    <row r="3152" spans="1:53" x14ac:dyDescent="0.2">
      <c r="A3152" s="96">
        <v>42642</v>
      </c>
      <c r="B3152" s="99">
        <v>15.925000000000001</v>
      </c>
      <c r="C3152" s="100">
        <v>17.024999999999999</v>
      </c>
      <c r="D3152" s="31">
        <f t="shared" si="14"/>
        <v>126.02660132515133</v>
      </c>
      <c r="E3152" s="31">
        <f t="shared" si="15"/>
        <v>49.575178837716386</v>
      </c>
      <c r="F3152" s="16">
        <f t="shared" si="0"/>
        <v>175.60178016286773</v>
      </c>
      <c r="G3152" s="16">
        <f t="shared" si="1"/>
        <v>16.235547516493906</v>
      </c>
      <c r="H3152" s="17">
        <f t="shared" si="2"/>
        <v>6.4610866372980746E-2</v>
      </c>
      <c r="I3152" s="1">
        <v>14.02</v>
      </c>
      <c r="J3152" s="91">
        <f t="shared" si="16"/>
        <v>1.0375163504529521</v>
      </c>
      <c r="K3152" s="72">
        <f t="shared" ca="1" si="171"/>
        <v>34.481486410094469</v>
      </c>
      <c r="L3152" s="31">
        <v>35.389999000000003</v>
      </c>
      <c r="M3152" s="21">
        <f t="shared" ca="1" si="181"/>
        <v>-2.5671450002175307E-2</v>
      </c>
      <c r="N3152" s="72"/>
      <c r="O3152" s="56"/>
      <c r="P3152" s="21"/>
      <c r="Q3152" s="92">
        <f t="shared" si="17"/>
        <v>0.96248364954704779</v>
      </c>
      <c r="R3152" s="5">
        <f t="shared" ca="1" si="109"/>
        <v>37.378748285795702</v>
      </c>
      <c r="S3152" s="31">
        <v>36.029998999999997</v>
      </c>
      <c r="T3152" s="89">
        <f t="shared" ca="1" si="182"/>
        <v>3.7434063925333584E-2</v>
      </c>
      <c r="U3152" s="5">
        <f t="shared" ca="1" si="122"/>
        <v>71.304320976978886</v>
      </c>
      <c r="V3152" s="98">
        <v>70.02</v>
      </c>
      <c r="W3152" s="36">
        <f t="shared" ca="1" si="194"/>
        <v>1.8342201899155811E-2</v>
      </c>
      <c r="X3152" s="91">
        <f t="shared" si="18"/>
        <v>1.0750327009059044</v>
      </c>
      <c r="Y3152" s="72">
        <f t="shared" ca="1" si="124"/>
        <v>87.206164457653159</v>
      </c>
      <c r="Z3152" s="90">
        <v>90.000000999999997</v>
      </c>
      <c r="AA3152" s="89">
        <f t="shared" ca="1" si="195"/>
        <v>-3.1042627903380117E-2</v>
      </c>
      <c r="AB3152" s="72"/>
      <c r="AC3152" s="90"/>
      <c r="AD3152" s="36"/>
      <c r="AE3152">
        <f t="shared" si="206"/>
        <v>14</v>
      </c>
      <c r="AH3152" s="25" t="str">
        <f t="shared" ca="1" si="7"/>
        <v>-</v>
      </c>
      <c r="AI3152" s="15">
        <f t="shared" ca="1" si="8"/>
        <v>16.270852605156055</v>
      </c>
      <c r="AJ3152" s="15">
        <f t="shared" ca="1" si="9"/>
        <v>15.580382232320591</v>
      </c>
      <c r="AK3152" s="17">
        <f t="shared" ca="1" si="10"/>
        <v>7.9550983332969949E-2</v>
      </c>
      <c r="AL3152" s="17">
        <f t="shared" ca="1" si="11"/>
        <v>7.9326398290613373E-2</v>
      </c>
      <c r="AM3152" s="26">
        <f t="shared" ca="1" si="12"/>
        <v>1</v>
      </c>
      <c r="AN3152" s="26">
        <f t="shared" ca="1" si="13"/>
        <v>1</v>
      </c>
      <c r="AO3152" s="25">
        <f t="shared" si="186"/>
        <v>0</v>
      </c>
      <c r="AP3152" s="26">
        <f t="shared" si="187"/>
        <v>0</v>
      </c>
      <c r="AQ3152" s="25">
        <f t="shared" si="188"/>
        <v>0</v>
      </c>
      <c r="AR3152" s="26">
        <f t="shared" si="189"/>
        <v>0</v>
      </c>
      <c r="AY3152">
        <v>18</v>
      </c>
      <c r="AZ3152">
        <v>19.64</v>
      </c>
      <c r="BA3152">
        <f t="shared" si="107"/>
        <v>196.4</v>
      </c>
    </row>
    <row r="3153" spans="1:53" x14ac:dyDescent="0.2">
      <c r="A3153" s="115">
        <v>42643</v>
      </c>
      <c r="B3153" s="101">
        <v>15.775</v>
      </c>
      <c r="C3153" s="102">
        <v>16.95</v>
      </c>
      <c r="D3153" s="31">
        <f t="shared" si="14"/>
        <v>117.02470123049767</v>
      </c>
      <c r="E3153" s="31">
        <f t="shared" si="15"/>
        <v>57.995458368251462</v>
      </c>
      <c r="F3153" s="31">
        <f t="shared" si="0"/>
        <v>175.02015959874913</v>
      </c>
      <c r="G3153" s="31">
        <f t="shared" si="1"/>
        <v>16.164353225016615</v>
      </c>
      <c r="H3153" s="55">
        <f t="shared" si="2"/>
        <v>6.9321533923303758E-2</v>
      </c>
      <c r="I3153" s="1">
        <v>13.29</v>
      </c>
      <c r="J3153" s="67">
        <f t="shared" si="16"/>
        <v>0.99231728047889034</v>
      </c>
      <c r="K3153" s="72">
        <f t="shared" ca="1" si="171"/>
        <v>34.215179880141584</v>
      </c>
      <c r="L3153" s="31">
        <v>34.07</v>
      </c>
      <c r="M3153" s="21">
        <f t="shared" ca="1" si="181"/>
        <v>4.2612233678187067E-3</v>
      </c>
      <c r="N3153" s="72"/>
      <c r="O3153" s="56"/>
      <c r="P3153" s="21"/>
      <c r="Q3153" s="69">
        <f t="shared" si="17"/>
        <v>1.0076827195211098</v>
      </c>
      <c r="R3153" s="5">
        <f t="shared" ca="1" si="109"/>
        <v>37.664349612290181</v>
      </c>
      <c r="S3153" s="31">
        <v>37.459999000000003</v>
      </c>
      <c r="T3153" s="89">
        <f t="shared" ca="1" si="182"/>
        <v>5.4551686531058756E-3</v>
      </c>
      <c r="U3153" s="5">
        <f t="shared" ca="1" si="122"/>
        <v>71.849672186811063</v>
      </c>
      <c r="V3153" s="98">
        <v>73.209998999999996</v>
      </c>
      <c r="W3153" s="36">
        <f t="shared" ca="1" si="194"/>
        <v>-1.8581161477531694E-2</v>
      </c>
      <c r="X3153" s="67">
        <f t="shared" si="18"/>
        <v>0.98463456095778068</v>
      </c>
      <c r="Y3153" s="72">
        <f t="shared" ca="1" si="124"/>
        <v>85.860552329964435</v>
      </c>
      <c r="Z3153" s="90">
        <v>83.250000999999997</v>
      </c>
      <c r="AA3153" s="89">
        <f t="shared" ca="1" si="195"/>
        <v>3.1357973556834395E-2</v>
      </c>
      <c r="AB3153" s="72"/>
      <c r="AC3153" s="90"/>
      <c r="AD3153" s="36"/>
      <c r="AE3153" s="1">
        <f t="shared" si="206"/>
        <v>13</v>
      </c>
      <c r="AH3153" s="25" t="str">
        <f t="shared" ca="1" si="7"/>
        <v>-</v>
      </c>
      <c r="AI3153" s="15">
        <f t="shared" ca="1" si="8"/>
        <v>16.307047232194321</v>
      </c>
      <c r="AJ3153" s="15">
        <f t="shared" ca="1" si="9"/>
        <v>15.609727611093684</v>
      </c>
      <c r="AK3153" s="17">
        <f t="shared" ca="1" si="10"/>
        <v>7.5795930344878595E-2</v>
      </c>
      <c r="AL3153" s="17">
        <f t="shared" ca="1" si="11"/>
        <v>7.3651144867256282E-2</v>
      </c>
      <c r="AM3153" s="26">
        <f t="shared" ca="1" si="12"/>
        <v>1</v>
      </c>
      <c r="AN3153" s="26">
        <f t="shared" ca="1" si="13"/>
        <v>1</v>
      </c>
      <c r="AO3153" s="25">
        <f t="shared" si="186"/>
        <v>0</v>
      </c>
      <c r="AP3153" s="26">
        <f t="shared" si="187"/>
        <v>0</v>
      </c>
      <c r="AQ3153" s="25">
        <f t="shared" si="188"/>
        <v>0</v>
      </c>
      <c r="AR3153" s="26">
        <f t="shared" si="189"/>
        <v>0</v>
      </c>
      <c r="AY3153">
        <v>16.649999999999999</v>
      </c>
      <c r="AZ3153">
        <v>18.149999999999999</v>
      </c>
      <c r="BA3153">
        <f t="shared" si="107"/>
        <v>181.5</v>
      </c>
    </row>
    <row r="3154" spans="1:53" x14ac:dyDescent="0.2">
      <c r="A3154" s="96">
        <v>42646</v>
      </c>
      <c r="B3154" s="99">
        <v>15.475</v>
      </c>
      <c r="C3154" s="100">
        <v>16.774999999999999</v>
      </c>
      <c r="D3154" s="31">
        <f t="shared" si="14"/>
        <v>108.02280113584401</v>
      </c>
      <c r="E3154" s="31">
        <f t="shared" si="15"/>
        <v>66.373332940119411</v>
      </c>
      <c r="F3154" s="16">
        <f t="shared" si="0"/>
        <v>174.3961340759634</v>
      </c>
      <c r="G3154" s="16">
        <f t="shared" si="1"/>
        <v>15.969766316233656</v>
      </c>
      <c r="H3154" s="17">
        <f t="shared" si="2"/>
        <v>7.7496274217585648E-2</v>
      </c>
      <c r="I3154" s="1">
        <v>13.57</v>
      </c>
      <c r="J3154" s="91">
        <f t="shared" si="16"/>
        <v>0.98443944530352001</v>
      </c>
      <c r="K3154" s="72">
        <f t="shared" ca="1" si="171"/>
        <v>33.681399523016339</v>
      </c>
      <c r="L3154" s="31">
        <v>33.889999000000003</v>
      </c>
      <c r="M3154" s="21">
        <f t="shared" ca="1" si="181"/>
        <v>-6.1551927748261228E-3</v>
      </c>
      <c r="N3154" s="72"/>
      <c r="O3154" s="56"/>
      <c r="P3154" s="21"/>
      <c r="Q3154" s="92">
        <f t="shared" si="17"/>
        <v>1.0155605546964799</v>
      </c>
      <c r="R3154" s="5">
        <f t="shared" ca="1" si="109"/>
        <v>38.248834322025438</v>
      </c>
      <c r="S3154" s="31">
        <v>37.82</v>
      </c>
      <c r="T3154" s="89">
        <f t="shared" ca="1" si="182"/>
        <v>1.1338823956251656E-2</v>
      </c>
      <c r="U3154" s="5">
        <f t="shared" ca="1" si="122"/>
        <v>72.965194860211326</v>
      </c>
      <c r="V3154" s="98">
        <v>73.519997000000004</v>
      </c>
      <c r="W3154" s="36">
        <f t="shared" ca="1" si="194"/>
        <v>-7.5462753322565702E-3</v>
      </c>
      <c r="X3154" s="91">
        <f t="shared" si="18"/>
        <v>0.96887889060704002</v>
      </c>
      <c r="Y3154" s="72">
        <f t="shared" ca="1" si="124"/>
        <v>83.183001794334416</v>
      </c>
      <c r="Z3154" s="90">
        <v>82.250000999999997</v>
      </c>
      <c r="AA3154" s="89">
        <f t="shared" ca="1" si="195"/>
        <v>1.1343474565239441E-2</v>
      </c>
      <c r="AB3154" s="72"/>
      <c r="AC3154" s="90"/>
      <c r="AD3154" s="36"/>
      <c r="AE3154">
        <f t="shared" si="206"/>
        <v>12</v>
      </c>
      <c r="AH3154" s="25">
        <f t="shared" ca="1" si="7"/>
        <v>1</v>
      </c>
      <c r="AI3154" s="15">
        <f t="shared" ca="1" si="8"/>
        <v>16.330829912407072</v>
      </c>
      <c r="AJ3154" s="15">
        <f t="shared" ca="1" si="9"/>
        <v>15.641113361525957</v>
      </c>
      <c r="AK3154" s="17">
        <f t="shared" ca="1" si="10"/>
        <v>7.4070687614427408E-2</v>
      </c>
      <c r="AL3154" s="17">
        <f t="shared" ca="1" si="11"/>
        <v>7.3599557110750474E-2</v>
      </c>
      <c r="AM3154" s="26">
        <f t="shared" ca="1" si="12"/>
        <v>1</v>
      </c>
      <c r="AN3154" s="26">
        <f t="shared" ca="1" si="13"/>
        <v>1</v>
      </c>
      <c r="AO3154" s="25">
        <f t="shared" si="186"/>
        <v>0</v>
      </c>
      <c r="AP3154" s="26">
        <f t="shared" si="187"/>
        <v>0</v>
      </c>
      <c r="AQ3154" s="25">
        <f t="shared" si="188"/>
        <v>1</v>
      </c>
      <c r="AR3154" s="26">
        <f t="shared" si="189"/>
        <v>0</v>
      </c>
      <c r="AY3154">
        <v>16.450001</v>
      </c>
      <c r="AZ3154">
        <v>17.98</v>
      </c>
      <c r="BA3154">
        <f t="shared" si="107"/>
        <v>179.8</v>
      </c>
    </row>
    <row r="3155" spans="1:53" x14ac:dyDescent="0.2">
      <c r="A3155" s="96">
        <v>42647</v>
      </c>
      <c r="B3155" s="99">
        <v>15.324999999999999</v>
      </c>
      <c r="C3155" s="100">
        <v>16.625</v>
      </c>
      <c r="D3155" s="31">
        <f t="shared" si="14"/>
        <v>99.020901041190342</v>
      </c>
      <c r="E3155" s="31">
        <f t="shared" si="15"/>
        <v>74.677619316558491</v>
      </c>
      <c r="F3155" s="16">
        <f t="shared" si="0"/>
        <v>173.69852035774883</v>
      </c>
      <c r="G3155" s="16">
        <f t="shared" si="1"/>
        <v>15.883904617676528</v>
      </c>
      <c r="H3155" s="17">
        <f t="shared" si="2"/>
        <v>7.8195488721804596E-2</v>
      </c>
      <c r="I3155" s="1">
        <v>13.63</v>
      </c>
      <c r="J3155" s="91">
        <f t="shared" si="16"/>
        <v>0.990644823979143</v>
      </c>
      <c r="K3155" s="72">
        <f t="shared" ca="1" si="171"/>
        <v>33.36494382449002</v>
      </c>
      <c r="L3155" s="31">
        <v>33.770000000000003</v>
      </c>
      <c r="M3155" s="21">
        <f t="shared" ca="1" si="181"/>
        <v>-1.1994556574177775E-2</v>
      </c>
      <c r="N3155" s="72"/>
      <c r="O3155" s="56"/>
      <c r="P3155" s="21"/>
      <c r="Q3155" s="92">
        <f t="shared" si="17"/>
        <v>1.009355176020857</v>
      </c>
      <c r="R3155" s="5">
        <f t="shared" ca="1" si="109"/>
        <v>38.605050597066722</v>
      </c>
      <c r="S3155" s="31">
        <v>37.799999</v>
      </c>
      <c r="T3155" s="89">
        <f t="shared" ca="1" si="182"/>
        <v>2.1297661861491637E-2</v>
      </c>
      <c r="U3155" s="5">
        <f t="shared" ca="1" si="122"/>
        <v>73.645275737277316</v>
      </c>
      <c r="V3155" s="98">
        <v>73.720000999999996</v>
      </c>
      <c r="W3155" s="36">
        <f t="shared" ca="1" si="194"/>
        <v>-1.0136362141758516E-3</v>
      </c>
      <c r="X3155" s="91">
        <f t="shared" si="18"/>
        <v>0.98128964795828588</v>
      </c>
      <c r="Y3155" s="72">
        <f t="shared" ca="1" si="124"/>
        <v>81.621246443619512</v>
      </c>
      <c r="Z3155" s="90">
        <v>81.949997999999994</v>
      </c>
      <c r="AA3155" s="89">
        <f t="shared" ca="1" si="195"/>
        <v>-4.0116115241452689E-3</v>
      </c>
      <c r="AB3155" s="72"/>
      <c r="AC3155" s="90"/>
      <c r="AD3155" s="36"/>
      <c r="AE3155">
        <f t="shared" si="206"/>
        <v>11</v>
      </c>
      <c r="AH3155" s="25" t="str">
        <f t="shared" ca="1" si="7"/>
        <v>-</v>
      </c>
      <c r="AI3155" s="15">
        <f t="shared" ca="1" si="8"/>
        <v>16.369567598312145</v>
      </c>
      <c r="AJ3155" s="15">
        <f t="shared" ca="1" si="9"/>
        <v>15.680806509579943</v>
      </c>
      <c r="AK3155" s="17">
        <f t="shared" ca="1" si="10"/>
        <v>7.6551710315063901E-2</v>
      </c>
      <c r="AL3155" s="17">
        <f t="shared" ca="1" si="11"/>
        <v>7.2578355658078922E-2</v>
      </c>
      <c r="AM3155" s="26">
        <f t="shared" ca="1" si="12"/>
        <v>1</v>
      </c>
      <c r="AN3155" s="26">
        <f t="shared" ca="1" si="13"/>
        <v>1</v>
      </c>
      <c r="AO3155" s="25">
        <f t="shared" si="186"/>
        <v>0</v>
      </c>
      <c r="AP3155" s="26">
        <f t="shared" si="187"/>
        <v>0</v>
      </c>
      <c r="AQ3155" s="25">
        <f t="shared" si="188"/>
        <v>0</v>
      </c>
      <c r="AR3155" s="26">
        <f t="shared" si="189"/>
        <v>0</v>
      </c>
      <c r="AY3155">
        <v>16.389999</v>
      </c>
      <c r="AZ3155">
        <v>17.889999</v>
      </c>
      <c r="BA3155">
        <f t="shared" si="107"/>
        <v>178.89999</v>
      </c>
    </row>
    <row r="3156" spans="1:53" x14ac:dyDescent="0.2">
      <c r="A3156" s="96">
        <v>42648</v>
      </c>
      <c r="B3156" s="99">
        <v>15.125</v>
      </c>
      <c r="C3156" s="100">
        <v>16.675000000000001</v>
      </c>
      <c r="D3156" s="31">
        <f t="shared" si="14"/>
        <v>90.019000946536678</v>
      </c>
      <c r="E3156" s="31">
        <f t="shared" si="15"/>
        <v>82.975611433885859</v>
      </c>
      <c r="F3156" s="16">
        <f t="shared" si="0"/>
        <v>172.99461238042255</v>
      </c>
      <c r="G3156" s="16">
        <f t="shared" si="1"/>
        <v>15.868446260856373</v>
      </c>
      <c r="H3156" s="17">
        <f t="shared" si="2"/>
        <v>9.2953523238380797E-2</v>
      </c>
      <c r="I3156" s="1">
        <v>12.99</v>
      </c>
      <c r="J3156" s="91">
        <f t="shared" si="16"/>
        <v>0.99497826540904699</v>
      </c>
      <c r="K3156" s="72">
        <f t="shared" ca="1" si="171"/>
        <v>33.196040540730849</v>
      </c>
      <c r="L3156" s="31">
        <v>33.5</v>
      </c>
      <c r="M3156" s="21">
        <f t="shared" ca="1" si="181"/>
        <v>-9.0734166946015368E-3</v>
      </c>
      <c r="N3156" s="72"/>
      <c r="O3156" s="56"/>
      <c r="P3156" s="21"/>
      <c r="Q3156" s="92">
        <f t="shared" si="17"/>
        <v>1.0050217345909531</v>
      </c>
      <c r="R3156" s="5">
        <f t="shared" ca="1" si="109"/>
        <v>38.797298603268906</v>
      </c>
      <c r="S3156" s="31">
        <v>38.189999</v>
      </c>
      <c r="T3156" s="89">
        <f t="shared" ca="1" si="182"/>
        <v>1.5902058632389759E-2</v>
      </c>
      <c r="U3156" s="5">
        <f t="shared" ca="1" si="122"/>
        <v>74.012568826791494</v>
      </c>
      <c r="V3156" s="98">
        <v>74.379997000000003</v>
      </c>
      <c r="W3156" s="36">
        <f t="shared" ca="1" si="194"/>
        <v>-4.9398788387758222E-3</v>
      </c>
      <c r="X3156" s="91">
        <f t="shared" si="18"/>
        <v>0.98995653081809387</v>
      </c>
      <c r="Y3156" s="72">
        <f t="shared" ca="1" si="124"/>
        <v>80.796168171675404</v>
      </c>
      <c r="Z3156" s="90">
        <v>80.699997999999994</v>
      </c>
      <c r="AA3156" s="89">
        <f t="shared" ca="1" si="195"/>
        <v>1.191699802463572E-3</v>
      </c>
      <c r="AB3156" s="72"/>
      <c r="AC3156" s="90"/>
      <c r="AD3156" s="36"/>
      <c r="AE3156">
        <f t="shared" si="206"/>
        <v>10</v>
      </c>
      <c r="AH3156" s="25" t="str">
        <f t="shared" ca="1" si="7"/>
        <v>-</v>
      </c>
      <c r="AI3156" s="15">
        <f t="shared" ca="1" si="8"/>
        <v>16.427752299525764</v>
      </c>
      <c r="AJ3156" s="15">
        <f t="shared" ca="1" si="9"/>
        <v>15.723821389009863</v>
      </c>
      <c r="AK3156" s="17">
        <f t="shared" ca="1" si="10"/>
        <v>7.8710630854794031E-2</v>
      </c>
      <c r="AL3156" s="17">
        <f t="shared" ca="1" si="11"/>
        <v>7.6512098200177597E-2</v>
      </c>
      <c r="AM3156" s="26">
        <f t="shared" ca="1" si="12"/>
        <v>1</v>
      </c>
      <c r="AN3156" s="26">
        <f t="shared" ca="1" si="13"/>
        <v>1</v>
      </c>
      <c r="AO3156" s="25">
        <f t="shared" si="186"/>
        <v>0</v>
      </c>
      <c r="AP3156" s="26">
        <f t="shared" si="187"/>
        <v>0</v>
      </c>
      <c r="AQ3156" s="25">
        <f t="shared" si="188"/>
        <v>0</v>
      </c>
      <c r="AR3156" s="26">
        <f t="shared" si="189"/>
        <v>0</v>
      </c>
      <c r="AY3156">
        <v>16.139999</v>
      </c>
      <c r="AZ3156">
        <v>17.600000000000001</v>
      </c>
      <c r="BA3156">
        <f t="shared" si="107"/>
        <v>176</v>
      </c>
    </row>
    <row r="3157" spans="1:53" x14ac:dyDescent="0.2">
      <c r="A3157" s="96">
        <v>42649</v>
      </c>
      <c r="B3157" s="99">
        <v>14.975</v>
      </c>
      <c r="C3157" s="100">
        <v>16.524999999999999</v>
      </c>
      <c r="D3157" s="31">
        <f t="shared" si="14"/>
        <v>81.017100851883015</v>
      </c>
      <c r="E3157" s="31">
        <f t="shared" si="15"/>
        <v>91.14075319890155</v>
      </c>
      <c r="F3157" s="16">
        <f t="shared" si="0"/>
        <v>172.15785405078458</v>
      </c>
      <c r="G3157" s="16">
        <f t="shared" si="1"/>
        <v>15.795573468676164</v>
      </c>
      <c r="H3157" s="17">
        <f t="shared" si="2"/>
        <v>9.3797276853252565E-2</v>
      </c>
      <c r="I3157" s="31">
        <v>12.84</v>
      </c>
      <c r="J3157" s="91">
        <f t="shared" si="16"/>
        <v>0.99059300060329192</v>
      </c>
      <c r="K3157" s="72">
        <f t="shared" ca="1" si="171"/>
        <v>32.88242480216708</v>
      </c>
      <c r="L3157" s="31">
        <v>33.200001</v>
      </c>
      <c r="M3157" s="21">
        <f t="shared" ca="1" si="181"/>
        <v>-9.5655478393786974E-3</v>
      </c>
      <c r="N3157" s="72"/>
      <c r="O3157" s="56"/>
      <c r="P3157" s="21"/>
      <c r="Q3157" s="92">
        <f t="shared" si="17"/>
        <v>1.0094069993967081</v>
      </c>
      <c r="R3157" s="5">
        <f t="shared" ca="1" si="109"/>
        <v>39.160633319380167</v>
      </c>
      <c r="S3157" s="31">
        <v>38.5</v>
      </c>
      <c r="T3157" s="89">
        <f t="shared" ca="1" si="182"/>
        <v>1.7159306996887468E-2</v>
      </c>
      <c r="U3157" s="5">
        <f t="shared" ca="1" si="122"/>
        <v>74.706247328780776</v>
      </c>
      <c r="V3157" s="98">
        <v>74.959998999999996</v>
      </c>
      <c r="W3157" s="36">
        <f t="shared" ca="1" si="194"/>
        <v>-3.3851610806347539E-3</v>
      </c>
      <c r="X3157" s="91">
        <f t="shared" si="18"/>
        <v>0.98118600120658372</v>
      </c>
      <c r="Y3157" s="72">
        <f t="shared" ca="1" si="124"/>
        <v>79.270851754936729</v>
      </c>
      <c r="Z3157" s="90">
        <v>79.150002999999998</v>
      </c>
      <c r="AA3157" s="89">
        <f t="shared" ca="1" si="195"/>
        <v>1.5268319691248847E-3</v>
      </c>
      <c r="AB3157" s="72"/>
      <c r="AC3157" s="90"/>
      <c r="AD3157" s="36"/>
      <c r="AE3157">
        <f t="shared" si="206"/>
        <v>9</v>
      </c>
      <c r="AH3157" s="25" t="str">
        <f t="shared" ca="1" si="7"/>
        <v>-</v>
      </c>
      <c r="AI3157" s="15">
        <f t="shared" ca="1" si="8"/>
        <v>16.48335874317273</v>
      </c>
      <c r="AJ3157" s="15">
        <f t="shared" ca="1" si="9"/>
        <v>15.758464004604804</v>
      </c>
      <c r="AK3157" s="17">
        <f t="shared" ca="1" si="10"/>
        <v>7.9395827221218018E-2</v>
      </c>
      <c r="AL3157" s="17">
        <f t="shared" ca="1" si="11"/>
        <v>8.0718798864433033E-2</v>
      </c>
      <c r="AM3157" s="26">
        <f t="shared" ca="1" si="12"/>
        <v>1</v>
      </c>
      <c r="AN3157" s="26">
        <f t="shared" ca="1" si="13"/>
        <v>0</v>
      </c>
      <c r="AO3157" s="25">
        <f t="shared" si="186"/>
        <v>0</v>
      </c>
      <c r="AP3157" s="26">
        <f t="shared" si="187"/>
        <v>0</v>
      </c>
      <c r="AQ3157" s="25">
        <f t="shared" si="188"/>
        <v>1</v>
      </c>
      <c r="AR3157" s="26">
        <f t="shared" si="189"/>
        <v>0</v>
      </c>
      <c r="AY3157">
        <v>15.83</v>
      </c>
      <c r="AZ3157">
        <v>17.329999999999998</v>
      </c>
      <c r="BA3157">
        <f t="shared" si="107"/>
        <v>173.29999999999998</v>
      </c>
    </row>
    <row r="3158" spans="1:53" x14ac:dyDescent="0.2">
      <c r="A3158" s="96">
        <v>42650</v>
      </c>
      <c r="B3158" s="101">
        <v>15.324999999999999</v>
      </c>
      <c r="C3158" s="102">
        <v>16.725000000000001</v>
      </c>
      <c r="D3158" s="31">
        <f t="shared" si="14"/>
        <v>72.015200757229351</v>
      </c>
      <c r="E3158" s="31">
        <f t="shared" si="15"/>
        <v>99.298299578171665</v>
      </c>
      <c r="F3158" s="31">
        <f t="shared" si="0"/>
        <v>171.31350033540102</v>
      </c>
      <c r="G3158" s="31">
        <f t="shared" si="1"/>
        <v>16.13648081813324</v>
      </c>
      <c r="H3158" s="55">
        <f t="shared" si="2"/>
        <v>8.3707025411061453E-2</v>
      </c>
      <c r="I3158" s="31">
        <v>13.48</v>
      </c>
      <c r="J3158" s="67">
        <f t="shared" si="16"/>
        <v>1.0165720771323739</v>
      </c>
      <c r="K3158" s="72">
        <f t="shared" ca="1" si="171"/>
        <v>33.425992116010399</v>
      </c>
      <c r="L3158" s="31">
        <v>33.279998999999997</v>
      </c>
      <c r="M3158" s="21">
        <f t="shared" ca="1" si="181"/>
        <v>4.3868125119355325E-3</v>
      </c>
      <c r="N3158" s="72"/>
      <c r="O3158" s="56"/>
      <c r="P3158" s="21"/>
      <c r="Q3158" s="69">
        <f t="shared" si="17"/>
        <v>0.98342792286762604</v>
      </c>
      <c r="R3158" s="5">
        <f t="shared" ca="1" si="109"/>
        <v>38.510055938342333</v>
      </c>
      <c r="S3158" s="31">
        <v>38.389999000000003</v>
      </c>
      <c r="T3158" s="89">
        <f t="shared" ca="1" si="182"/>
        <v>3.1272972510973493E-3</v>
      </c>
      <c r="U3158" s="5">
        <f t="shared" ca="1" si="122"/>
        <v>73.465694419785308</v>
      </c>
      <c r="V3158" s="98">
        <v>74.860000999999997</v>
      </c>
      <c r="W3158" s="36">
        <f t="shared" ca="1" si="194"/>
        <v>-1.8625521795206615E-2</v>
      </c>
      <c r="X3158" s="91">
        <f t="shared" si="18"/>
        <v>1.0331441542647479</v>
      </c>
      <c r="Y3158" s="72">
        <f t="shared" ca="1" si="124"/>
        <v>81.892827116193459</v>
      </c>
      <c r="Z3158" s="90">
        <v>79.449997999999994</v>
      </c>
      <c r="AA3158" s="89">
        <f t="shared" ca="1" si="195"/>
        <v>3.0746748617834645E-2</v>
      </c>
      <c r="AB3158" s="72"/>
      <c r="AC3158" s="90"/>
      <c r="AD3158" s="36"/>
      <c r="AE3158" s="1">
        <f t="shared" si="206"/>
        <v>8</v>
      </c>
      <c r="AH3158" s="25" t="str">
        <f t="shared" ca="1" si="7"/>
        <v>-</v>
      </c>
      <c r="AI3158" s="15">
        <f t="shared" ca="1" si="8"/>
        <v>16.542953478857839</v>
      </c>
      <c r="AJ3158" s="15">
        <f t="shared" ca="1" si="9"/>
        <v>15.797578071549379</v>
      </c>
      <c r="AK3158" s="17">
        <f t="shared" ca="1" si="10"/>
        <v>8.2578520394231469E-2</v>
      </c>
      <c r="AL3158" s="17">
        <f t="shared" ca="1" si="11"/>
        <v>8.2006729379236157E-2</v>
      </c>
      <c r="AM3158" s="26">
        <f t="shared" ca="1" si="12"/>
        <v>1</v>
      </c>
      <c r="AN3158" s="26">
        <f t="shared" ca="1" si="13"/>
        <v>1</v>
      </c>
      <c r="AO3158" s="25">
        <f t="shared" si="186"/>
        <v>0</v>
      </c>
      <c r="AP3158" s="26">
        <f t="shared" si="187"/>
        <v>0</v>
      </c>
      <c r="AQ3158" s="25">
        <f t="shared" si="188"/>
        <v>0</v>
      </c>
      <c r="AR3158" s="26">
        <f t="shared" si="189"/>
        <v>0</v>
      </c>
      <c r="AY3158">
        <v>15.89</v>
      </c>
      <c r="AZ3158">
        <v>17.350000000000001</v>
      </c>
      <c r="BA3158">
        <f t="shared" si="107"/>
        <v>173.5</v>
      </c>
    </row>
    <row r="3159" spans="1:53" x14ac:dyDescent="0.2">
      <c r="A3159" s="96">
        <v>42653</v>
      </c>
      <c r="B3159" s="99">
        <v>14.675000000000001</v>
      </c>
      <c r="C3159" s="100">
        <v>16.324999999999999</v>
      </c>
      <c r="D3159" s="31">
        <f t="shared" si="14"/>
        <v>63.013300662575681</v>
      </c>
      <c r="E3159" s="31">
        <f t="shared" si="15"/>
        <v>107.54667739285432</v>
      </c>
      <c r="F3159" s="16">
        <f t="shared" si="0"/>
        <v>170.55997805543001</v>
      </c>
      <c r="G3159" s="16">
        <f t="shared" si="1"/>
        <v>15.715408305168403</v>
      </c>
      <c r="H3159" s="17">
        <f t="shared" si="2"/>
        <v>0.10107197549770286</v>
      </c>
      <c r="I3159" s="31">
        <v>13.38</v>
      </c>
      <c r="J3159" s="91">
        <f t="shared" si="16"/>
        <v>0.96962183216745812</v>
      </c>
      <c r="K3159" s="72">
        <f t="shared" ca="1" si="171"/>
        <v>32.409250403475554</v>
      </c>
      <c r="L3159" s="31">
        <v>32.540000999999997</v>
      </c>
      <c r="M3159" s="21">
        <f t="shared" ca="1" si="181"/>
        <v>-4.0181497389764403E-3</v>
      </c>
      <c r="N3159" s="72"/>
      <c r="O3159" s="56"/>
      <c r="P3159" s="21"/>
      <c r="Q3159" s="92">
        <f t="shared" si="17"/>
        <v>1.0303781678325419</v>
      </c>
      <c r="R3159" s="5">
        <f t="shared" ca="1" si="109"/>
        <v>39.678267867561438</v>
      </c>
      <c r="S3159" s="31">
        <v>39.189999</v>
      </c>
      <c r="T3159" s="89">
        <f t="shared" ca="1" si="182"/>
        <v>1.2459017096719944E-2</v>
      </c>
      <c r="U3159" s="5">
        <f t="shared" ca="1" si="122"/>
        <v>75.694856079882882</v>
      </c>
      <c r="V3159" s="98">
        <v>76.440002000000007</v>
      </c>
      <c r="W3159" s="36">
        <f t="shared" ca="1" si="194"/>
        <v>-9.7481148694517905E-3</v>
      </c>
      <c r="X3159" s="91">
        <f t="shared" si="18"/>
        <v>0.93924366433491624</v>
      </c>
      <c r="Y3159" s="72">
        <f t="shared" ca="1" si="124"/>
        <v>76.912256853844639</v>
      </c>
      <c r="Z3159" s="90">
        <v>75.949997999999994</v>
      </c>
      <c r="AA3159" s="89">
        <f t="shared" ca="1" si="195"/>
        <v>1.2669636328952176E-2</v>
      </c>
      <c r="AB3159" s="72"/>
      <c r="AC3159" s="90"/>
      <c r="AD3159" s="36"/>
      <c r="AE3159">
        <f t="shared" si="206"/>
        <v>7</v>
      </c>
      <c r="AH3159" s="25" t="str">
        <f t="shared" ca="1" si="7"/>
        <v>-</v>
      </c>
      <c r="AI3159" s="15">
        <f t="shared" ca="1" si="8"/>
        <v>16.464461118885591</v>
      </c>
      <c r="AJ3159" s="15">
        <f t="shared" ca="1" si="9"/>
        <v>15.826659593937883</v>
      </c>
      <c r="AK3159" s="17">
        <f t="shared" ca="1" si="10"/>
        <v>8.7870260656631324E-2</v>
      </c>
      <c r="AL3159" s="17">
        <f t="shared" ca="1" si="11"/>
        <v>8.2974227134575834E-2</v>
      </c>
      <c r="AM3159" s="26">
        <f t="shared" ca="1" si="12"/>
        <v>1</v>
      </c>
      <c r="AN3159" s="26">
        <f t="shared" ca="1" si="13"/>
        <v>1</v>
      </c>
      <c r="AO3159" s="25">
        <f t="shared" si="186"/>
        <v>0</v>
      </c>
      <c r="AP3159" s="26">
        <f t="shared" si="187"/>
        <v>0</v>
      </c>
      <c r="AQ3159" s="25">
        <f t="shared" si="188"/>
        <v>0</v>
      </c>
      <c r="AR3159" s="26">
        <f t="shared" si="189"/>
        <v>0</v>
      </c>
      <c r="AY3159">
        <v>15.19</v>
      </c>
      <c r="AZ3159">
        <v>16.559999000000001</v>
      </c>
      <c r="BA3159">
        <f t="shared" si="107"/>
        <v>165.59999000000002</v>
      </c>
    </row>
    <row r="3160" spans="1:53" x14ac:dyDescent="0.2">
      <c r="A3160" s="96">
        <v>42654</v>
      </c>
      <c r="B3160" s="99">
        <v>15.824999999999999</v>
      </c>
      <c r="C3160" s="100">
        <v>16.975000000000001</v>
      </c>
      <c r="D3160" s="31">
        <f t="shared" si="14"/>
        <v>54.01140056792201</v>
      </c>
      <c r="E3160" s="31">
        <f t="shared" si="15"/>
        <v>115.63873766170839</v>
      </c>
      <c r="F3160" s="16">
        <f t="shared" si="0"/>
        <v>169.65013822963039</v>
      </c>
      <c r="G3160" s="16">
        <f t="shared" si="1"/>
        <v>16.608875272361779</v>
      </c>
      <c r="H3160" s="17">
        <f t="shared" si="2"/>
        <v>6.7746686303387427E-2</v>
      </c>
      <c r="I3160" s="31">
        <v>15.36</v>
      </c>
      <c r="J3160" s="91">
        <f t="shared" si="16"/>
        <v>1.0512152221368207</v>
      </c>
      <c r="K3160" s="72">
        <f t="shared" ca="1" si="171"/>
        <v>34.067708433344727</v>
      </c>
      <c r="L3160" s="31">
        <v>34.279998999999997</v>
      </c>
      <c r="M3160" s="21">
        <f t="shared" ca="1" si="181"/>
        <v>-6.1928405148223521E-3</v>
      </c>
      <c r="N3160" s="72"/>
      <c r="O3160" s="56"/>
      <c r="P3160" s="21"/>
      <c r="Q3160" s="92">
        <f t="shared" si="17"/>
        <v>0.94878477786317927</v>
      </c>
      <c r="R3160" s="5">
        <f t="shared" ca="1" si="109"/>
        <v>37.644568276183328</v>
      </c>
      <c r="S3160" s="31">
        <v>37.049999</v>
      </c>
      <c r="T3160" s="89">
        <f t="shared" ca="1" si="182"/>
        <v>1.6047754176277535E-2</v>
      </c>
      <c r="U3160" s="5">
        <f t="shared" ca="1" si="122"/>
        <v>71.81566848643115</v>
      </c>
      <c r="V3160" s="98">
        <v>72.180000000000007</v>
      </c>
      <c r="W3160" s="36">
        <f t="shared" ca="1" si="194"/>
        <v>-5.0475410580334817E-3</v>
      </c>
      <c r="X3160" s="91">
        <f t="shared" si="18"/>
        <v>1.1024304442736415</v>
      </c>
      <c r="Y3160" s="72">
        <f t="shared" ca="1" si="124"/>
        <v>84.784833170967957</v>
      </c>
      <c r="Z3160" s="90">
        <v>84.1</v>
      </c>
      <c r="AA3160" s="89">
        <f t="shared" ca="1" si="195"/>
        <v>8.1430816999757752E-3</v>
      </c>
      <c r="AB3160" s="72"/>
      <c r="AC3160" s="90"/>
      <c r="AD3160" s="36"/>
      <c r="AE3160">
        <f t="shared" si="206"/>
        <v>6</v>
      </c>
      <c r="AH3160" s="25">
        <f t="shared" ca="1" si="7"/>
        <v>1</v>
      </c>
      <c r="AI3160" s="15">
        <f t="shared" ca="1" si="8"/>
        <v>16.473840251715927</v>
      </c>
      <c r="AJ3160" s="15">
        <f t="shared" ca="1" si="9"/>
        <v>15.877531638999601</v>
      </c>
      <c r="AK3160" s="17">
        <f t="shared" ca="1" si="10"/>
        <v>8.6245329337598278E-2</v>
      </c>
      <c r="AL3160" s="17">
        <f t="shared" ca="1" si="11"/>
        <v>8.1916424225617845E-2</v>
      </c>
      <c r="AM3160" s="26">
        <f t="shared" ca="1" si="12"/>
        <v>1</v>
      </c>
      <c r="AN3160" s="26">
        <f t="shared" ca="1" si="13"/>
        <v>1</v>
      </c>
      <c r="AO3160" s="25">
        <f t="shared" si="186"/>
        <v>0</v>
      </c>
      <c r="AP3160" s="26">
        <f t="shared" si="187"/>
        <v>0</v>
      </c>
      <c r="AQ3160" s="25">
        <f t="shared" si="188"/>
        <v>1</v>
      </c>
      <c r="AR3160" s="26">
        <f t="shared" si="189"/>
        <v>0</v>
      </c>
      <c r="AY3160">
        <v>16.82</v>
      </c>
      <c r="AZ3160">
        <v>18.350000000000001</v>
      </c>
      <c r="BA3160">
        <f t="shared" si="107"/>
        <v>183.5</v>
      </c>
    </row>
    <row r="3161" spans="1:53" x14ac:dyDescent="0.2">
      <c r="A3161" s="96">
        <v>42655</v>
      </c>
      <c r="B3161" s="99">
        <v>16.324999999999999</v>
      </c>
      <c r="C3161" s="100">
        <v>17.225000000000001</v>
      </c>
      <c r="D3161" s="31">
        <f t="shared" si="14"/>
        <v>45.009500473268339</v>
      </c>
      <c r="E3161" s="31">
        <f t="shared" si="15"/>
        <v>124.03078885451512</v>
      </c>
      <c r="F3161" s="16">
        <f t="shared" si="0"/>
        <v>169.04028932778346</v>
      </c>
      <c r="G3161" s="16">
        <f t="shared" si="1"/>
        <v>16.985361564766421</v>
      </c>
      <c r="H3161" s="17">
        <f t="shared" si="2"/>
        <v>5.2249637155297624E-2</v>
      </c>
      <c r="I3161" s="31">
        <v>15.91</v>
      </c>
      <c r="J3161" s="91">
        <f t="shared" si="16"/>
        <v>1.0189915483206646</v>
      </c>
      <c r="K3161" s="72">
        <f t="shared" ca="1" si="171"/>
        <v>34.713291715188412</v>
      </c>
      <c r="L3161" s="31">
        <v>34.369999</v>
      </c>
      <c r="M3161" s="21">
        <f t="shared" ca="1" si="181"/>
        <v>9.9881502815409324E-3</v>
      </c>
      <c r="N3161" s="72"/>
      <c r="O3161" s="56"/>
      <c r="P3161" s="21"/>
      <c r="Q3161" s="92">
        <f t="shared" si="17"/>
        <v>0.98100845167933537</v>
      </c>
      <c r="R3161" s="5">
        <f t="shared" ca="1" si="109"/>
        <v>36.928101198538542</v>
      </c>
      <c r="S3161" s="31">
        <v>36.970001000000003</v>
      </c>
      <c r="T3161" s="89">
        <f t="shared" ca="1" si="182"/>
        <v>-1.1333459650558718E-3</v>
      </c>
      <c r="U3161" s="5">
        <f t="shared" ca="1" si="122"/>
        <v>70.449365801050348</v>
      </c>
      <c r="V3161" s="98">
        <v>72.110000999999997</v>
      </c>
      <c r="W3161" s="36">
        <f t="shared" ca="1" si="194"/>
        <v>-2.3029193952578769E-2</v>
      </c>
      <c r="X3161" s="91">
        <f t="shared" si="18"/>
        <v>1.0379830966413293</v>
      </c>
      <c r="Y3161" s="72">
        <f t="shared" ca="1" si="124"/>
        <v>87.99943178379452</v>
      </c>
      <c r="Z3161" s="90">
        <v>84.550004000000001</v>
      </c>
      <c r="AA3161" s="89">
        <f t="shared" ca="1" si="195"/>
        <v>4.0797488120692685E-2</v>
      </c>
      <c r="AB3161" s="72"/>
      <c r="AC3161" s="90"/>
      <c r="AD3161" s="36"/>
      <c r="AE3161">
        <f t="shared" si="206"/>
        <v>5</v>
      </c>
      <c r="AH3161" s="25">
        <f t="shared" ca="1" si="7"/>
        <v>1</v>
      </c>
      <c r="AI3161" s="15">
        <f t="shared" ca="1" si="8"/>
        <v>16.417278175621057</v>
      </c>
      <c r="AJ3161" s="15">
        <f t="shared" ca="1" si="9"/>
        <v>15.937505617685016</v>
      </c>
      <c r="AK3161" s="17">
        <f t="shared" ca="1" si="10"/>
        <v>8.1921020743180459E-2</v>
      </c>
      <c r="AL3161" s="17">
        <f t="shared" ca="1" si="11"/>
        <v>7.9622485658297382E-2</v>
      </c>
      <c r="AM3161" s="26">
        <f t="shared" ca="1" si="12"/>
        <v>1</v>
      </c>
      <c r="AN3161" s="26">
        <f t="shared" ca="1" si="13"/>
        <v>1</v>
      </c>
      <c r="AO3161" s="25">
        <f t="shared" si="186"/>
        <v>0</v>
      </c>
      <c r="AP3161" s="26">
        <f t="shared" si="187"/>
        <v>0</v>
      </c>
      <c r="AQ3161" s="25">
        <f t="shared" si="188"/>
        <v>1</v>
      </c>
      <c r="AR3161" s="26">
        <f t="shared" si="189"/>
        <v>0</v>
      </c>
      <c r="AY3161">
        <v>16.91</v>
      </c>
      <c r="AZ3161">
        <v>18.440000999999999</v>
      </c>
      <c r="BA3161">
        <f t="shared" si="107"/>
        <v>184.40000999999998</v>
      </c>
    </row>
    <row r="3162" spans="1:53" x14ac:dyDescent="0.2">
      <c r="A3162" s="96">
        <v>42656</v>
      </c>
      <c r="B3162" s="101">
        <v>17.024999999999999</v>
      </c>
      <c r="C3162" s="102">
        <v>17.524999999999999</v>
      </c>
      <c r="D3162" s="31">
        <f t="shared" si="14"/>
        <v>36.007600378614669</v>
      </c>
      <c r="E3162" s="31">
        <f t="shared" si="15"/>
        <v>132.56234293551489</v>
      </c>
      <c r="F3162" s="31">
        <f t="shared" si="0"/>
        <v>168.56994331412955</v>
      </c>
      <c r="G3162" s="31">
        <f t="shared" si="1"/>
        <v>17.418196854460838</v>
      </c>
      <c r="H3162" s="55">
        <f t="shared" si="2"/>
        <v>2.8530670470756081E-2</v>
      </c>
      <c r="I3162" s="31">
        <v>16.690000999999999</v>
      </c>
      <c r="J3162" s="67">
        <f t="shared" si="16"/>
        <v>1.022629488383493</v>
      </c>
      <c r="K3162" s="72">
        <f t="shared" ca="1" si="171"/>
        <v>35.49738853040833</v>
      </c>
      <c r="L3162" s="31">
        <v>35.409999999999997</v>
      </c>
      <c r="M3162" s="21">
        <f t="shared" ca="1" si="181"/>
        <v>2.4679054054880844E-3</v>
      </c>
      <c r="N3162" s="72"/>
      <c r="O3162" s="56"/>
      <c r="P3162" s="21"/>
      <c r="Q3162" s="69">
        <f t="shared" si="17"/>
        <v>0.97737051161650701</v>
      </c>
      <c r="R3162" s="5">
        <f t="shared" ca="1" si="109"/>
        <v>36.090933597978776</v>
      </c>
      <c r="S3162" s="31">
        <v>35.900002000000001</v>
      </c>
      <c r="T3162" s="89">
        <f t="shared" ca="1" si="182"/>
        <v>5.3184286167665086E-3</v>
      </c>
      <c r="U3162" s="5">
        <f t="shared" ca="1" si="122"/>
        <v>68.852775410726338</v>
      </c>
      <c r="V3162" s="98">
        <v>69.919998000000007</v>
      </c>
      <c r="W3162" s="36">
        <f t="shared" ca="1" si="194"/>
        <v>-1.5263481404471278E-2</v>
      </c>
      <c r="X3162" s="91">
        <f t="shared" si="18"/>
        <v>1.045258976766986</v>
      </c>
      <c r="Y3162" s="72">
        <f t="shared" ca="1" si="124"/>
        <v>91.97614238618246</v>
      </c>
      <c r="Z3162" s="90">
        <v>89.85</v>
      </c>
      <c r="AA3162" s="89">
        <f t="shared" ca="1" si="195"/>
        <v>2.3663243029298446E-2</v>
      </c>
      <c r="AB3162" s="72"/>
      <c r="AC3162" s="90"/>
      <c r="AD3162" s="36"/>
      <c r="AE3162" s="1">
        <f t="shared" si="206"/>
        <v>4</v>
      </c>
      <c r="AH3162" s="25" t="str">
        <f t="shared" ca="1" si="7"/>
        <v>-</v>
      </c>
      <c r="AI3162" s="15">
        <f t="shared" ca="1" si="8"/>
        <v>16.353391619003055</v>
      </c>
      <c r="AJ3162" s="15">
        <f t="shared" ca="1" si="9"/>
        <v>15.992095887131194</v>
      </c>
      <c r="AK3162" s="17">
        <f t="shared" ca="1" si="10"/>
        <v>7.1183878615243001E-2</v>
      </c>
      <c r="AL3162" s="17">
        <f t="shared" ca="1" si="11"/>
        <v>7.6398499486897031E-2</v>
      </c>
      <c r="AM3162" s="26">
        <f t="shared" ca="1" si="12"/>
        <v>1</v>
      </c>
      <c r="AN3162" s="26">
        <f t="shared" ca="1" si="13"/>
        <v>0</v>
      </c>
      <c r="AO3162" s="25">
        <f t="shared" si="186"/>
        <v>0</v>
      </c>
      <c r="AP3162" s="26">
        <f t="shared" si="187"/>
        <v>0</v>
      </c>
      <c r="AQ3162" s="25">
        <f t="shared" si="188"/>
        <v>1</v>
      </c>
      <c r="AR3162" s="26">
        <f t="shared" si="189"/>
        <v>0</v>
      </c>
      <c r="AY3162">
        <v>17.969999000000001</v>
      </c>
      <c r="AZ3162">
        <v>19.559999000000001</v>
      </c>
      <c r="BA3162">
        <f t="shared" si="107"/>
        <v>195.59999000000002</v>
      </c>
    </row>
    <row r="3163" spans="1:53" x14ac:dyDescent="0.2">
      <c r="A3163" s="96">
        <v>42657</v>
      </c>
      <c r="B3163" s="101">
        <v>16.625</v>
      </c>
      <c r="C3163" s="102">
        <v>17.324999999999999</v>
      </c>
      <c r="D3163" s="31">
        <f t="shared" si="14"/>
        <v>27.005700283961001</v>
      </c>
      <c r="E3163" s="31">
        <f t="shared" si="15"/>
        <v>141.30741278495734</v>
      </c>
      <c r="F3163" s="31">
        <f t="shared" si="0"/>
        <v>168.31311306891834</v>
      </c>
      <c r="G3163" s="31">
        <f t="shared" si="1"/>
        <v>17.212685576874616</v>
      </c>
      <c r="H3163" s="55">
        <f t="shared" si="2"/>
        <v>4.0404040404040331E-2</v>
      </c>
      <c r="I3163" s="1">
        <v>16.12</v>
      </c>
      <c r="J3163" s="67">
        <f t="shared" si="16"/>
        <v>0.98669573957264478</v>
      </c>
      <c r="K3163" s="72">
        <f t="shared" ca="1" si="171"/>
        <v>35.02369412486609</v>
      </c>
      <c r="L3163" s="31">
        <v>35.060001</v>
      </c>
      <c r="M3163" s="21">
        <f t="shared" ca="1" si="181"/>
        <v>-1.0355640073686809E-3</v>
      </c>
      <c r="N3163" s="72"/>
      <c r="O3163" s="56"/>
      <c r="P3163" s="21"/>
      <c r="Q3163" s="69">
        <f t="shared" si="17"/>
        <v>1.0133042604273552</v>
      </c>
      <c r="R3163" s="5">
        <f t="shared" ca="1" si="109"/>
        <v>36.569573273839616</v>
      </c>
      <c r="S3163" s="31">
        <v>36.240001999999997</v>
      </c>
      <c r="T3163" s="89">
        <f t="shared" ca="1" si="182"/>
        <v>9.0941295709536397E-3</v>
      </c>
      <c r="U3163" s="5">
        <f t="shared" ca="1" si="122"/>
        <v>69.766422100470919</v>
      </c>
      <c r="V3163" s="98">
        <v>70.709999999999994</v>
      </c>
      <c r="W3163" s="36">
        <f t="shared" ca="1" si="194"/>
        <v>-1.3344334599477793E-2</v>
      </c>
      <c r="X3163" s="91">
        <f t="shared" si="18"/>
        <v>0.97339147914528967</v>
      </c>
      <c r="Y3163" s="72">
        <f t="shared" ca="1" si="124"/>
        <v>89.522901113254477</v>
      </c>
      <c r="Z3163" s="90">
        <v>87.900002999999998</v>
      </c>
      <c r="AA3163" s="89">
        <f t="shared" ca="1" si="195"/>
        <v>1.8463004071279484E-2</v>
      </c>
      <c r="AB3163" s="72"/>
      <c r="AC3163" s="90"/>
      <c r="AD3163" s="36"/>
      <c r="AE3163" s="1">
        <f t="shared" si="206"/>
        <v>3</v>
      </c>
      <c r="AH3163" s="25" t="str">
        <f t="shared" ca="1" si="7"/>
        <v>-</v>
      </c>
      <c r="AI3163" s="15">
        <f t="shared" ca="1" si="8"/>
        <v>16.315290943243991</v>
      </c>
      <c r="AJ3163" s="15">
        <f t="shared" ca="1" si="9"/>
        <v>16.050332120713499</v>
      </c>
      <c r="AK3163" s="17">
        <f t="shared" ca="1" si="10"/>
        <v>6.2285005873707631E-2</v>
      </c>
      <c r="AL3163" s="17">
        <f t="shared" ca="1" si="11"/>
        <v>7.3183011271408804E-2</v>
      </c>
      <c r="AM3163" s="26">
        <f t="shared" ca="1" si="12"/>
        <v>1</v>
      </c>
      <c r="AN3163" s="26">
        <f t="shared" ca="1" si="13"/>
        <v>0</v>
      </c>
      <c r="AO3163" s="25">
        <f t="shared" si="186"/>
        <v>0</v>
      </c>
      <c r="AP3163" s="26">
        <f t="shared" si="187"/>
        <v>0</v>
      </c>
      <c r="AQ3163" s="25">
        <f t="shared" si="188"/>
        <v>1</v>
      </c>
      <c r="AR3163" s="26">
        <f t="shared" si="189"/>
        <v>0</v>
      </c>
      <c r="AY3163">
        <v>17.579999999999998</v>
      </c>
      <c r="AZ3163">
        <v>19.149999999999999</v>
      </c>
      <c r="BA3163">
        <f t="shared" si="107"/>
        <v>191.5</v>
      </c>
    </row>
    <row r="3164" spans="1:53" x14ac:dyDescent="0.2">
      <c r="A3164" s="96">
        <v>42660</v>
      </c>
      <c r="B3164" s="99">
        <v>16.524999999999999</v>
      </c>
      <c r="C3164" s="100">
        <v>17.125</v>
      </c>
      <c r="D3164" s="31">
        <f t="shared" si="14"/>
        <v>18.003800189307334</v>
      </c>
      <c r="E3164" s="31">
        <f t="shared" si="15"/>
        <v>149.94559974447347</v>
      </c>
      <c r="F3164" s="16">
        <f t="shared" si="0"/>
        <v>167.9493999337808</v>
      </c>
      <c r="G3164" s="16">
        <f t="shared" si="1"/>
        <v>17.06068134141686</v>
      </c>
      <c r="H3164" s="17">
        <f t="shared" si="2"/>
        <v>3.5036496350365098E-2</v>
      </c>
      <c r="I3164" s="1">
        <v>16.21</v>
      </c>
      <c r="J3164" s="91">
        <f t="shared" si="16"/>
        <v>0.98902720896760288</v>
      </c>
      <c r="K3164" s="72">
        <f t="shared" ca="1" si="171"/>
        <v>34.637974269675361</v>
      </c>
      <c r="L3164" s="31">
        <v>34.889999000000003</v>
      </c>
      <c r="M3164" s="21">
        <f t="shared" ca="1" si="181"/>
        <v>-7.2234089294368311E-3</v>
      </c>
      <c r="N3164" s="72"/>
      <c r="O3164" s="56"/>
      <c r="P3164" s="21"/>
      <c r="Q3164" s="92">
        <f t="shared" si="17"/>
        <v>1.0109727910323971</v>
      </c>
      <c r="R3164" s="5">
        <f t="shared" ca="1" si="109"/>
        <v>36.969303402799156</v>
      </c>
      <c r="S3164" s="31">
        <v>36.389999000000003</v>
      </c>
      <c r="T3164" s="89">
        <f t="shared" ca="1" si="182"/>
        <v>1.5919330000507905E-2</v>
      </c>
      <c r="U3164" s="5">
        <f t="shared" ca="1" si="122"/>
        <v>70.529539779232607</v>
      </c>
      <c r="V3164" s="98">
        <v>71.010000000000005</v>
      </c>
      <c r="W3164" s="36">
        <f t="shared" ca="1" si="194"/>
        <v>-6.7660923921616387E-3</v>
      </c>
      <c r="X3164" s="91">
        <f t="shared" si="18"/>
        <v>0.97805441793520576</v>
      </c>
      <c r="Y3164" s="72">
        <f t="shared" ca="1" si="124"/>
        <v>87.552506456460392</v>
      </c>
      <c r="Z3164" s="90">
        <v>87.050004000000001</v>
      </c>
      <c r="AA3164" s="89">
        <f t="shared" ca="1" si="195"/>
        <v>5.772572468352684E-3</v>
      </c>
      <c r="AB3164" s="72"/>
      <c r="AC3164" s="90"/>
      <c r="AD3164" s="36"/>
      <c r="AE3164">
        <f t="shared" si="206"/>
        <v>2</v>
      </c>
      <c r="AH3164" s="25" t="str">
        <f t="shared" ca="1" si="7"/>
        <v>-</v>
      </c>
      <c r="AI3164" s="15">
        <f t="shared" ca="1" si="8"/>
        <v>16.303094492870731</v>
      </c>
      <c r="AJ3164" s="15">
        <f t="shared" ca="1" si="9"/>
        <v>16.109143079476535</v>
      </c>
      <c r="AK3164" s="17">
        <f t="shared" ca="1" si="10"/>
        <v>5.4173251030258239E-2</v>
      </c>
      <c r="AL3164" s="17">
        <f t="shared" ca="1" si="11"/>
        <v>6.9882309130788328E-2</v>
      </c>
      <c r="AM3164" s="26">
        <f t="shared" ca="1" si="12"/>
        <v>1</v>
      </c>
      <c r="AN3164" s="26">
        <f t="shared" ca="1" si="13"/>
        <v>0</v>
      </c>
      <c r="AO3164" s="25">
        <f t="shared" si="186"/>
        <v>0</v>
      </c>
      <c r="AP3164" s="26">
        <f t="shared" si="187"/>
        <v>0</v>
      </c>
      <c r="AQ3164" s="25">
        <f t="shared" si="188"/>
        <v>1</v>
      </c>
      <c r="AR3164" s="26">
        <f t="shared" si="189"/>
        <v>0</v>
      </c>
      <c r="AY3164">
        <v>17.41</v>
      </c>
      <c r="AZ3164">
        <v>18.97</v>
      </c>
      <c r="BA3164">
        <f t="shared" si="107"/>
        <v>189.7</v>
      </c>
    </row>
    <row r="3165" spans="1:53" x14ac:dyDescent="0.2">
      <c r="A3165" s="96">
        <v>42661</v>
      </c>
      <c r="B3165" s="99">
        <v>15.675000000000001</v>
      </c>
      <c r="C3165" s="100">
        <v>16.625</v>
      </c>
      <c r="D3165" s="31">
        <f t="shared" si="14"/>
        <v>9.0019000946536671</v>
      </c>
      <c r="E3165" s="31">
        <f t="shared" si="15"/>
        <v>158.63210479931445</v>
      </c>
      <c r="F3165" s="16">
        <f t="shared" si="0"/>
        <v>167.63400489396813</v>
      </c>
      <c r="G3165" s="16">
        <f t="shared" si="1"/>
        <v>16.573985260506479</v>
      </c>
      <c r="H3165" s="17">
        <f t="shared" si="2"/>
        <v>5.7142857142857051E-2</v>
      </c>
      <c r="I3165" s="1">
        <v>15.28</v>
      </c>
      <c r="J3165" s="91">
        <f t="shared" si="16"/>
        <v>0.96964830185434137</v>
      </c>
      <c r="K3165" s="72">
        <f t="shared" ca="1" si="171"/>
        <v>33.585283669725186</v>
      </c>
      <c r="L3165" s="31">
        <v>33.5</v>
      </c>
      <c r="M3165" s="21">
        <f t="shared" ca="1" si="181"/>
        <v>2.5457811858264471E-3</v>
      </c>
      <c r="N3165" s="72"/>
      <c r="O3165" s="56"/>
      <c r="P3165" s="21"/>
      <c r="Q3165" s="92">
        <f t="shared" si="17"/>
        <v>1.0303516981456586</v>
      </c>
      <c r="R3165" s="5">
        <f t="shared" ca="1" si="109"/>
        <v>38.089797703354442</v>
      </c>
      <c r="S3165" s="31">
        <v>37.979999999999997</v>
      </c>
      <c r="T3165" s="89">
        <f t="shared" ca="1" si="182"/>
        <v>2.8909347907963476E-3</v>
      </c>
      <c r="U3165" s="5">
        <f t="shared" ca="1" si="122"/>
        <v>72.667743184113007</v>
      </c>
      <c r="V3165" s="98">
        <v>73.91</v>
      </c>
      <c r="W3165" s="36">
        <f t="shared" ca="1" si="194"/>
        <v>-1.6807696061250026E-2</v>
      </c>
      <c r="X3165" s="91">
        <f t="shared" si="18"/>
        <v>0.93929660370868262</v>
      </c>
      <c r="Y3165" s="72">
        <f t="shared" ca="1" si="124"/>
        <v>82.232359635560329</v>
      </c>
      <c r="Z3165" s="90">
        <v>80.099999999999994</v>
      </c>
      <c r="AA3165" s="89">
        <f t="shared" ca="1" si="195"/>
        <v>2.6621218920853115E-2</v>
      </c>
      <c r="AB3165" s="72"/>
      <c r="AC3165" s="90"/>
      <c r="AD3165" s="36"/>
      <c r="AE3165">
        <f t="shared" si="206"/>
        <v>1</v>
      </c>
      <c r="AH3165" s="25" t="str">
        <f t="shared" ca="1" si="7"/>
        <v>-</v>
      </c>
      <c r="AI3165" s="15">
        <f t="shared" ca="1" si="8"/>
        <v>16.283270094000343</v>
      </c>
      <c r="AJ3165" s="15">
        <f t="shared" ca="1" si="9"/>
        <v>16.151830476685383</v>
      </c>
      <c r="AK3165" s="17">
        <f t="shared" ca="1" si="10"/>
        <v>4.6851731304450604E-2</v>
      </c>
      <c r="AL3165" s="17">
        <f t="shared" ca="1" si="11"/>
        <v>6.9496903169842777E-2</v>
      </c>
      <c r="AM3165" s="26">
        <f t="shared" ca="1" si="12"/>
        <v>1</v>
      </c>
      <c r="AN3165" s="26">
        <f t="shared" ca="1" si="13"/>
        <v>0</v>
      </c>
      <c r="AO3165" s="25">
        <f t="shared" si="186"/>
        <v>0</v>
      </c>
      <c r="AP3165" s="26">
        <f t="shared" si="187"/>
        <v>0</v>
      </c>
      <c r="AQ3165" s="25">
        <f t="shared" si="188"/>
        <v>1</v>
      </c>
      <c r="AR3165" s="26">
        <f t="shared" si="189"/>
        <v>0</v>
      </c>
      <c r="AY3165">
        <v>16.02</v>
      </c>
      <c r="AZ3165">
        <v>17.45</v>
      </c>
      <c r="BA3165">
        <f t="shared" si="107"/>
        <v>174.5</v>
      </c>
    </row>
    <row r="3166" spans="1:53" x14ac:dyDescent="0.2">
      <c r="A3166" s="97">
        <v>42662</v>
      </c>
      <c r="B3166" s="101">
        <v>16.074999999999999</v>
      </c>
      <c r="C3166" s="102">
        <v>16.824999999999999</v>
      </c>
      <c r="D3166" s="31">
        <f t="shared" si="14"/>
        <v>167.11961060284506</v>
      </c>
      <c r="E3166" s="31">
        <f t="shared" si="15"/>
        <v>0</v>
      </c>
      <c r="F3166" s="31">
        <f t="shared" si="0"/>
        <v>167.11961060284506</v>
      </c>
      <c r="G3166" s="31">
        <f t="shared" si="1"/>
        <v>16.074999999999999</v>
      </c>
      <c r="H3166" s="55">
        <f t="shared" si="2"/>
        <v>4.4576523031203519E-2</v>
      </c>
      <c r="I3166" s="31">
        <v>14.41</v>
      </c>
      <c r="J3166" s="67">
        <f t="shared" si="16"/>
        <v>0.96691729323308284</v>
      </c>
      <c r="K3166" s="72">
        <f t="shared" ca="1" si="171"/>
        <v>32.472867670676237</v>
      </c>
      <c r="L3166" s="31">
        <v>32.700001</v>
      </c>
      <c r="M3166" s="21">
        <f t="shared" ca="1" si="181"/>
        <v>-6.9459731614003066E-3</v>
      </c>
      <c r="N3166" s="72"/>
      <c r="O3166" s="56"/>
      <c r="P3166" s="21"/>
      <c r="Q3166" s="69">
        <f t="shared" si="17"/>
        <v>1.033082706766917</v>
      </c>
      <c r="R3166" s="5">
        <f t="shared" ca="1" si="109"/>
        <v>39.348272046033898</v>
      </c>
      <c r="S3166" s="31">
        <v>38.810001</v>
      </c>
      <c r="T3166" s="89">
        <f t="shared" ca="1" si="182"/>
        <v>1.3869390161414797E-2</v>
      </c>
      <c r="U3166" s="5">
        <f t="shared" ca="1" si="122"/>
        <v>75.069218708065591</v>
      </c>
      <c r="V3166" s="90">
        <v>75.610000999999997</v>
      </c>
      <c r="W3166" s="36">
        <f t="shared" ca="1" si="194"/>
        <v>-7.1522587591872355E-3</v>
      </c>
      <c r="X3166" s="91">
        <f t="shared" si="18"/>
        <v>0.93383458646616568</v>
      </c>
      <c r="Y3166" s="72">
        <f t="shared" ca="1" si="124"/>
        <v>76.786367670602274</v>
      </c>
      <c r="Z3166" s="90">
        <v>76.300004000000001</v>
      </c>
      <c r="AA3166" s="89">
        <f t="shared" ca="1" si="195"/>
        <v>6.3743596999322983E-3</v>
      </c>
      <c r="AB3166" s="72"/>
      <c r="AC3166" s="90"/>
      <c r="AD3166" s="36"/>
      <c r="AE3166" s="1">
        <v>20</v>
      </c>
      <c r="AH3166" s="25" t="str">
        <f t="shared" ca="1" si="7"/>
        <v>-</v>
      </c>
      <c r="AI3166" s="15">
        <f t="shared" ca="1" si="8"/>
        <v>16.222426301774657</v>
      </c>
      <c r="AJ3166" s="15">
        <f t="shared" ca="1" si="9"/>
        <v>16.17915767555192</v>
      </c>
      <c r="AK3166" s="17">
        <f t="shared" ca="1" si="10"/>
        <v>4.2990037425753282E-2</v>
      </c>
      <c r="AL3166" s="17">
        <f t="shared" ca="1" si="11"/>
        <v>6.7282935859293014E-2</v>
      </c>
      <c r="AM3166" s="26">
        <f t="shared" ca="1" si="12"/>
        <v>1</v>
      </c>
      <c r="AN3166" s="26">
        <f t="shared" ca="1" si="13"/>
        <v>0</v>
      </c>
      <c r="AO3166" s="25">
        <f t="shared" si="186"/>
        <v>0</v>
      </c>
      <c r="AP3166" s="26">
        <f t="shared" si="187"/>
        <v>0</v>
      </c>
      <c r="AQ3166" s="25">
        <f t="shared" si="188"/>
        <v>1</v>
      </c>
      <c r="AR3166" s="26">
        <f t="shared" si="189"/>
        <v>0</v>
      </c>
      <c r="AY3166">
        <v>15.26</v>
      </c>
      <c r="AZ3166">
        <v>16.68</v>
      </c>
      <c r="BA3166">
        <f t="shared" si="107"/>
        <v>166.8</v>
      </c>
    </row>
    <row r="3167" spans="1:53" x14ac:dyDescent="0.2">
      <c r="A3167" s="96">
        <v>42663</v>
      </c>
      <c r="B3167" s="101">
        <v>15.775</v>
      </c>
      <c r="C3167" s="102">
        <v>16.675000000000001</v>
      </c>
      <c r="D3167" s="31">
        <f t="shared" si="14"/>
        <v>158.7636300727028</v>
      </c>
      <c r="E3167" s="31">
        <f t="shared" si="15"/>
        <v>7.983499971592078</v>
      </c>
      <c r="F3167" s="31">
        <f t="shared" si="0"/>
        <v>166.74713004429486</v>
      </c>
      <c r="G3167" s="31">
        <f t="shared" si="1"/>
        <v>15.818090096798212</v>
      </c>
      <c r="H3167" s="55">
        <f t="shared" si="2"/>
        <v>5.3973013493253341E-2</v>
      </c>
      <c r="I3167" s="31">
        <v>13.75</v>
      </c>
      <c r="J3167" s="67">
        <f t="shared" si="16"/>
        <v>0.98182484130156955</v>
      </c>
      <c r="K3167" s="72">
        <f t="shared" ca="1" si="171"/>
        <v>31.881368354873867</v>
      </c>
      <c r="L3167" s="31">
        <v>32.279998999999997</v>
      </c>
      <c r="M3167" s="21">
        <f t="shared" ca="1" si="181"/>
        <v>-1.2349152957722497E-2</v>
      </c>
      <c r="N3167" s="72"/>
      <c r="O3167" s="56"/>
      <c r="P3167" s="21"/>
      <c r="Q3167" s="69">
        <f t="shared" si="17"/>
        <v>1.0181751586984304</v>
      </c>
      <c r="R3167" s="5">
        <f t="shared" ca="1" si="109"/>
        <v>40.061764145047036</v>
      </c>
      <c r="S3167" s="31">
        <v>39.290000999999997</v>
      </c>
      <c r="T3167" s="89">
        <f t="shared" ca="1" si="182"/>
        <v>1.9642736711740966E-2</v>
      </c>
      <c r="U3167" s="5">
        <f t="shared" ca="1" si="122"/>
        <v>76.430996933567016</v>
      </c>
      <c r="V3167" s="90">
        <v>76.550003000000004</v>
      </c>
      <c r="W3167" s="36">
        <f t="shared" ca="1" si="194"/>
        <v>-1.5546187037117126E-3</v>
      </c>
      <c r="X3167" s="91">
        <f t="shared" si="18"/>
        <v>0.96364968260313921</v>
      </c>
      <c r="Y3167" s="72">
        <f t="shared" ca="1" si="124"/>
        <v>73.9902889810175</v>
      </c>
      <c r="Z3167" s="90">
        <v>74.250000999999997</v>
      </c>
      <c r="AA3167" s="89">
        <f t="shared" ca="1" si="195"/>
        <v>-3.4978049223527655E-3</v>
      </c>
      <c r="AB3167" s="72"/>
      <c r="AC3167" s="90"/>
      <c r="AD3167" s="36"/>
      <c r="AE3167" s="1">
        <f t="shared" ref="AE3167:AE3185" si="207">AE3166-1</f>
        <v>19</v>
      </c>
      <c r="AH3167" s="25" t="str">
        <f t="shared" ca="1" si="7"/>
        <v>-</v>
      </c>
      <c r="AI3167" s="15">
        <f t="shared" ca="1" si="8"/>
        <v>16.210192496860284</v>
      </c>
      <c r="AJ3167" s="15">
        <f t="shared" ca="1" si="9"/>
        <v>16.198995278467724</v>
      </c>
      <c r="AK3167" s="17">
        <f t="shared" ca="1" si="10"/>
        <v>4.3277266815412573E-2</v>
      </c>
      <c r="AL3167" s="17">
        <f t="shared" ca="1" si="11"/>
        <v>6.5050868036702056E-2</v>
      </c>
      <c r="AM3167" s="26">
        <f t="shared" ca="1" si="12"/>
        <v>1</v>
      </c>
      <c r="AN3167" s="26">
        <f t="shared" ca="1" si="13"/>
        <v>0</v>
      </c>
      <c r="AO3167" s="25">
        <f t="shared" si="186"/>
        <v>0</v>
      </c>
      <c r="AP3167" s="26">
        <f t="shared" si="187"/>
        <v>0</v>
      </c>
      <c r="AQ3167" s="25">
        <f t="shared" si="188"/>
        <v>1</v>
      </c>
      <c r="AR3167" s="26">
        <f t="shared" si="189"/>
        <v>0</v>
      </c>
      <c r="AY3167">
        <v>14.85</v>
      </c>
      <c r="AZ3167">
        <v>16.239999999999998</v>
      </c>
      <c r="BA3167">
        <f t="shared" si="107"/>
        <v>162.39999999999998</v>
      </c>
    </row>
    <row r="3168" spans="1:53" x14ac:dyDescent="0.2">
      <c r="A3168" s="96">
        <v>42664</v>
      </c>
      <c r="B3168" s="99">
        <v>15.574999999999999</v>
      </c>
      <c r="C3168" s="100">
        <v>16.524999999999999</v>
      </c>
      <c r="D3168" s="31">
        <f t="shared" si="14"/>
        <v>150.40764954256053</v>
      </c>
      <c r="E3168" s="31">
        <f t="shared" si="15"/>
        <v>15.888483051831599</v>
      </c>
      <c r="F3168" s="16">
        <f t="shared" si="0"/>
        <v>166.29613259439213</v>
      </c>
      <c r="G3168" s="16">
        <f t="shared" si="1"/>
        <v>15.665766145091631</v>
      </c>
      <c r="H3168" s="17">
        <f t="shared" si="2"/>
        <v>5.7488653555219371E-2</v>
      </c>
      <c r="I3168" s="31">
        <v>13.34</v>
      </c>
      <c r="J3168" s="91">
        <f t="shared" si="16"/>
        <v>0.98769163545095207</v>
      </c>
      <c r="K3168" s="72">
        <f t="shared" ca="1" si="171"/>
        <v>31.48767710900248</v>
      </c>
      <c r="L3168" s="31">
        <v>31.57</v>
      </c>
      <c r="M3168" s="21">
        <f t="shared" ca="1" si="181"/>
        <v>-2.6076303768615985E-3</v>
      </c>
      <c r="N3168" s="72"/>
      <c r="O3168" s="56"/>
      <c r="P3168" s="21"/>
      <c r="Q3168" s="92">
        <f t="shared" si="17"/>
        <v>1.012308364549048</v>
      </c>
      <c r="R3168" s="5">
        <f t="shared" ca="1" si="109"/>
        <v>40.553169480536894</v>
      </c>
      <c r="S3168" s="31">
        <v>40.080002</v>
      </c>
      <c r="T3168" s="89">
        <f t="shared" ca="1" si="182"/>
        <v>1.1805575272598389E-2</v>
      </c>
      <c r="U3168" s="5">
        <f t="shared" ca="1" si="122"/>
        <v>77.369088651711664</v>
      </c>
      <c r="V3168" s="90">
        <v>78.180000000000007</v>
      </c>
      <c r="W3168" s="36">
        <f t="shared" ca="1" si="194"/>
        <v>-1.0372363114458211E-2</v>
      </c>
      <c r="X3168" s="91">
        <f t="shared" si="18"/>
        <v>0.97538327090190402</v>
      </c>
      <c r="Y3168" s="72">
        <f t="shared" ca="1" si="124"/>
        <v>72.164140420738434</v>
      </c>
      <c r="Z3168" s="90">
        <v>71.150002999999998</v>
      </c>
      <c r="AA3168" s="89">
        <f t="shared" ca="1" si="195"/>
        <v>1.4253511988445537E-2</v>
      </c>
      <c r="AB3168" s="72"/>
      <c r="AC3168" s="90"/>
      <c r="AD3168" s="36"/>
      <c r="AE3168">
        <f t="shared" si="207"/>
        <v>18</v>
      </c>
      <c r="AH3168" s="25" t="str">
        <f t="shared" ca="1" si="7"/>
        <v>-</v>
      </c>
      <c r="AI3168" s="15">
        <f t="shared" ca="1" si="8"/>
        <v>16.223010987045974</v>
      </c>
      <c r="AJ3168" s="15">
        <f t="shared" ca="1" si="9"/>
        <v>16.203019279365936</v>
      </c>
      <c r="AK3168" s="17">
        <f t="shared" ca="1" si="10"/>
        <v>4.8103597329489788E-2</v>
      </c>
      <c r="AL3168" s="17">
        <f t="shared" ca="1" si="11"/>
        <v>6.4605729735591977E-2</v>
      </c>
      <c r="AM3168" s="26">
        <f t="shared" ca="1" si="12"/>
        <v>1</v>
      </c>
      <c r="AN3168" s="26">
        <f t="shared" ca="1" si="13"/>
        <v>0</v>
      </c>
      <c r="AO3168" s="25">
        <f t="shared" si="186"/>
        <v>0</v>
      </c>
      <c r="AP3168" s="26">
        <f t="shared" si="187"/>
        <v>0</v>
      </c>
      <c r="AQ3168" s="25">
        <f t="shared" si="188"/>
        <v>1</v>
      </c>
      <c r="AR3168" s="26">
        <f t="shared" si="189"/>
        <v>0</v>
      </c>
      <c r="AY3168">
        <v>14.23</v>
      </c>
      <c r="AZ3168">
        <v>15.58</v>
      </c>
      <c r="BA3168">
        <f t="shared" si="107"/>
        <v>155.80000000000001</v>
      </c>
    </row>
    <row r="3169" spans="1:53" x14ac:dyDescent="0.2">
      <c r="A3169" s="96">
        <v>42667</v>
      </c>
      <c r="B3169" s="99">
        <v>14.925000000000001</v>
      </c>
      <c r="C3169" s="100">
        <v>16.074999999999999</v>
      </c>
      <c r="D3169" s="31">
        <f t="shared" si="14"/>
        <v>142.05166901241827</v>
      </c>
      <c r="E3169" s="31">
        <f t="shared" si="15"/>
        <v>23.764089512162343</v>
      </c>
      <c r="F3169" s="16">
        <f t="shared" si="0"/>
        <v>165.81575852458062</v>
      </c>
      <c r="G3169" s="16">
        <f t="shared" si="1"/>
        <v>15.089813665372677</v>
      </c>
      <c r="H3169" s="17">
        <f t="shared" si="2"/>
        <v>7.1539657853810223E-2</v>
      </c>
      <c r="I3169" s="31">
        <v>13.02</v>
      </c>
      <c r="J3169" s="91">
        <f t="shared" si="16"/>
        <v>0.96045249792223431</v>
      </c>
      <c r="K3169" s="72">
        <f t="shared" ca="1" si="171"/>
        <v>30.241185210321881</v>
      </c>
      <c r="L3169" s="31">
        <v>30.450001</v>
      </c>
      <c r="M3169" s="21">
        <f t="shared" ca="1" si="181"/>
        <v>-6.8576611763697401E-3</v>
      </c>
      <c r="N3169" s="72"/>
      <c r="O3169" s="56"/>
      <c r="P3169" s="21"/>
      <c r="Q3169" s="92">
        <f t="shared" si="17"/>
        <v>1.0395475020777656</v>
      </c>
      <c r="R3169" s="5">
        <f t="shared" ca="1" si="109"/>
        <v>42.155189831901872</v>
      </c>
      <c r="S3169" s="31">
        <v>41.52</v>
      </c>
      <c r="T3169" s="89">
        <f t="shared" ca="1" si="182"/>
        <v>1.5298406356018032E-2</v>
      </c>
      <c r="U3169" s="5">
        <f t="shared" ca="1" si="122"/>
        <v>80.426089329633172</v>
      </c>
      <c r="V3169" s="90">
        <v>80.940002000000007</v>
      </c>
      <c r="W3169" s="36">
        <f t="shared" ca="1" si="194"/>
        <v>-6.3493039000275201E-3</v>
      </c>
      <c r="X3169" s="91">
        <f t="shared" si="18"/>
        <v>0.92090499584446872</v>
      </c>
      <c r="Y3169" s="72">
        <f t="shared" ca="1" si="124"/>
        <v>66.4519437360224</v>
      </c>
      <c r="Z3169" s="90">
        <v>66.150002999999998</v>
      </c>
      <c r="AA3169" s="89">
        <f t="shared" ca="1" si="195"/>
        <v>4.5644855983211705E-3</v>
      </c>
      <c r="AB3169" s="72"/>
      <c r="AC3169" s="90"/>
      <c r="AD3169" s="36"/>
      <c r="AE3169">
        <f t="shared" si="207"/>
        <v>17</v>
      </c>
      <c r="AH3169" s="25" t="str">
        <f t="shared" ca="1" si="7"/>
        <v>-</v>
      </c>
      <c r="AI3169" s="15">
        <f t="shared" ca="1" si="8"/>
        <v>16.193321561483486</v>
      </c>
      <c r="AJ3169" s="15">
        <f t="shared" ca="1" si="9"/>
        <v>16.195034028845754</v>
      </c>
      <c r="AK3169" s="17">
        <f t="shared" ca="1" si="10"/>
        <v>5.3292866904451432E-2</v>
      </c>
      <c r="AL3169" s="17">
        <f t="shared" ca="1" si="11"/>
        <v>6.4744362481248624E-2</v>
      </c>
      <c r="AM3169" s="26">
        <f t="shared" ca="1" si="12"/>
        <v>0</v>
      </c>
      <c r="AN3169" s="26">
        <f t="shared" ca="1" si="13"/>
        <v>0</v>
      </c>
      <c r="AO3169" s="25">
        <f t="shared" si="186"/>
        <v>0</v>
      </c>
      <c r="AP3169" s="26">
        <f t="shared" si="187"/>
        <v>0</v>
      </c>
      <c r="AQ3169" s="25">
        <f t="shared" si="188"/>
        <v>0</v>
      </c>
      <c r="AR3169" s="26">
        <f t="shared" si="189"/>
        <v>0</v>
      </c>
      <c r="AY3169">
        <v>13.23</v>
      </c>
      <c r="AZ3169">
        <v>14.46</v>
      </c>
      <c r="BA3169">
        <f t="shared" si="107"/>
        <v>144.60000000000002</v>
      </c>
    </row>
    <row r="3170" spans="1:53" x14ac:dyDescent="0.2">
      <c r="A3170" s="96">
        <v>42668</v>
      </c>
      <c r="B3170" s="99">
        <v>15.225</v>
      </c>
      <c r="C3170" s="100">
        <v>16.225000000000001</v>
      </c>
      <c r="D3170" s="31">
        <f t="shared" si="14"/>
        <v>133.69568848227601</v>
      </c>
      <c r="E3170" s="31">
        <f t="shared" si="15"/>
        <v>31.52228605414512</v>
      </c>
      <c r="F3170" s="16">
        <f t="shared" si="0"/>
        <v>165.21797453642114</v>
      </c>
      <c r="G3170" s="16">
        <f t="shared" si="1"/>
        <v>15.415792110498824</v>
      </c>
      <c r="H3170" s="17">
        <f t="shared" si="2"/>
        <v>6.1633281972265141E-2</v>
      </c>
      <c r="I3170" s="31">
        <v>13.46</v>
      </c>
      <c r="J3170" s="91">
        <f t="shared" si="16"/>
        <v>1.0179195602081839</v>
      </c>
      <c r="K3170" s="72">
        <f t="shared" ca="1" si="171"/>
        <v>30.781838984407134</v>
      </c>
      <c r="L3170" s="31">
        <v>30.73</v>
      </c>
      <c r="M3170" s="21">
        <f t="shared" ca="1" si="181"/>
        <v>1.6869178134439843E-3</v>
      </c>
      <c r="N3170" s="72"/>
      <c r="O3170" s="56"/>
      <c r="P3170" s="21"/>
      <c r="Q3170" s="92">
        <f t="shared" si="17"/>
        <v>0.98208043979181625</v>
      </c>
      <c r="R3170" s="5">
        <f t="shared" ca="1" si="109"/>
        <v>41.398062708929324</v>
      </c>
      <c r="S3170" s="31">
        <v>41.099997999999999</v>
      </c>
      <c r="T3170" s="89">
        <f t="shared" ca="1" si="182"/>
        <v>7.2521830519146069E-3</v>
      </c>
      <c r="U3170" s="5">
        <f t="shared" ca="1" si="122"/>
        <v>78.98218509767463</v>
      </c>
      <c r="V3170" s="90">
        <v>80.069999999999993</v>
      </c>
      <c r="W3170" s="36">
        <f t="shared" ca="1" si="194"/>
        <v>-1.3585798705199985E-2</v>
      </c>
      <c r="X3170" s="91">
        <f t="shared" si="18"/>
        <v>1.0358391204163675</v>
      </c>
      <c r="Y3170" s="72">
        <f t="shared" ca="1" si="124"/>
        <v>68.828992799886436</v>
      </c>
      <c r="Z3170" s="90">
        <v>67.250000999999997</v>
      </c>
      <c r="AA3170" s="89">
        <f t="shared" ca="1" si="195"/>
        <v>2.3479431619435043E-2</v>
      </c>
      <c r="AB3170" s="72"/>
      <c r="AC3170" s="90"/>
      <c r="AD3170" s="36"/>
      <c r="AE3170">
        <f t="shared" si="207"/>
        <v>16</v>
      </c>
      <c r="AH3170" s="25" t="str">
        <f t="shared" ca="1" si="7"/>
        <v>-</v>
      </c>
      <c r="AI3170" s="15">
        <f t="shared" ca="1" si="8"/>
        <v>16.145135765401793</v>
      </c>
      <c r="AJ3170" s="15">
        <f t="shared" ca="1" si="9"/>
        <v>16.18979512278386</v>
      </c>
      <c r="AK3170" s="17">
        <f t="shared" ca="1" si="10"/>
        <v>5.7725664508101439E-2</v>
      </c>
      <c r="AL3170" s="17">
        <f t="shared" ca="1" si="11"/>
        <v>6.3752925465916099E-2</v>
      </c>
      <c r="AM3170" s="26">
        <f t="shared" ca="1" si="12"/>
        <v>0</v>
      </c>
      <c r="AN3170" s="26">
        <f t="shared" ca="1" si="13"/>
        <v>0</v>
      </c>
      <c r="AO3170" s="25">
        <f t="shared" si="186"/>
        <v>0</v>
      </c>
      <c r="AP3170" s="26">
        <f t="shared" si="187"/>
        <v>0</v>
      </c>
      <c r="AQ3170" s="25">
        <f t="shared" si="188"/>
        <v>0</v>
      </c>
      <c r="AR3170" s="26">
        <f t="shared" si="189"/>
        <v>0</v>
      </c>
      <c r="AY3170">
        <v>13.45</v>
      </c>
      <c r="AZ3170">
        <v>14.71</v>
      </c>
      <c r="BA3170">
        <f t="shared" si="107"/>
        <v>147.10000000000002</v>
      </c>
    </row>
    <row r="3171" spans="1:53" x14ac:dyDescent="0.2">
      <c r="A3171" s="96">
        <v>42669</v>
      </c>
      <c r="B3171" s="99">
        <v>15.625</v>
      </c>
      <c r="C3171" s="100">
        <v>16.475000000000001</v>
      </c>
      <c r="D3171" s="31">
        <f t="shared" si="14"/>
        <v>125.33970795213376</v>
      </c>
      <c r="E3171" s="31">
        <f t="shared" si="15"/>
        <v>39.363260080118359</v>
      </c>
      <c r="F3171" s="16">
        <f t="shared" si="0"/>
        <v>164.70296803225213</v>
      </c>
      <c r="G3171" s="16">
        <f t="shared" si="1"/>
        <v>15.828146133113693</v>
      </c>
      <c r="H3171" s="17">
        <f t="shared" si="2"/>
        <v>5.1593323216995501E-2</v>
      </c>
      <c r="I3171" s="31">
        <v>14.24</v>
      </c>
      <c r="J3171" s="91">
        <f t="shared" si="16"/>
        <v>1.023548292131365</v>
      </c>
      <c r="K3171" s="72">
        <f t="shared" ca="1" si="171"/>
        <v>31.505414256178042</v>
      </c>
      <c r="L3171" s="31">
        <v>31.469999000000001</v>
      </c>
      <c r="M3171" s="21">
        <f t="shared" ca="1" si="181"/>
        <v>1.125365659466369E-3</v>
      </c>
      <c r="N3171" s="72"/>
      <c r="O3171" s="56"/>
      <c r="P3171" s="21"/>
      <c r="Q3171" s="92">
        <f t="shared" si="17"/>
        <v>0.976451707868635</v>
      </c>
      <c r="R3171" s="5">
        <f t="shared" ca="1" si="109"/>
        <v>40.421525056863551</v>
      </c>
      <c r="S3171" s="31">
        <v>40.009998000000003</v>
      </c>
      <c r="T3171" s="89">
        <f t="shared" ca="1" si="182"/>
        <v>1.0285605534485357E-2</v>
      </c>
      <c r="U3171" s="5">
        <f t="shared" ca="1" si="122"/>
        <v>77.119649214819759</v>
      </c>
      <c r="V3171" s="90">
        <v>78.099997999999999</v>
      </c>
      <c r="W3171" s="36">
        <f t="shared" ca="1" si="194"/>
        <v>-1.2552481565751642E-2</v>
      </c>
      <c r="X3171" s="91">
        <f t="shared" si="18"/>
        <v>1.04709658426273</v>
      </c>
      <c r="Y3171" s="72">
        <f t="shared" ca="1" si="124"/>
        <v>72.065860067025014</v>
      </c>
      <c r="Z3171" s="90">
        <v>70.650002999999998</v>
      </c>
      <c r="AA3171" s="89">
        <f t="shared" ca="1" si="195"/>
        <v>2.0040438880448676E-2</v>
      </c>
      <c r="AB3171" s="72"/>
      <c r="AC3171" s="90"/>
      <c r="AD3171" s="36"/>
      <c r="AE3171">
        <f t="shared" si="207"/>
        <v>15</v>
      </c>
      <c r="AH3171" s="25" t="str">
        <f t="shared" ca="1" si="7"/>
        <v>-</v>
      </c>
      <c r="AI3171" s="15">
        <f t="shared" ca="1" si="8"/>
        <v>16.147558685815131</v>
      </c>
      <c r="AJ3171" s="15">
        <f t="shared" ca="1" si="9"/>
        <v>16.20187821569149</v>
      </c>
      <c r="AK3171" s="17">
        <f t="shared" ca="1" si="10"/>
        <v>5.6800742187124519E-2</v>
      </c>
      <c r="AL3171" s="17">
        <f t="shared" ca="1" si="11"/>
        <v>6.2090290121865524E-2</v>
      </c>
      <c r="AM3171" s="26">
        <f t="shared" ca="1" si="12"/>
        <v>0</v>
      </c>
      <c r="AN3171" s="26">
        <f t="shared" ca="1" si="13"/>
        <v>0</v>
      </c>
      <c r="AO3171" s="25">
        <f t="shared" si="186"/>
        <v>0</v>
      </c>
      <c r="AP3171" s="26">
        <f t="shared" si="187"/>
        <v>0</v>
      </c>
      <c r="AQ3171" s="25">
        <f t="shared" si="188"/>
        <v>0</v>
      </c>
      <c r="AR3171" s="26">
        <f t="shared" si="189"/>
        <v>0</v>
      </c>
      <c r="AY3171">
        <v>14.13</v>
      </c>
      <c r="AZ3171">
        <v>15.41</v>
      </c>
      <c r="BA3171">
        <f t="shared" si="107"/>
        <v>154.1</v>
      </c>
    </row>
    <row r="3172" spans="1:53" x14ac:dyDescent="0.2">
      <c r="A3172" s="96">
        <v>42670</v>
      </c>
      <c r="B3172" s="99">
        <v>16.074999999999999</v>
      </c>
      <c r="C3172" s="100">
        <v>16.875</v>
      </c>
      <c r="D3172" s="31">
        <f t="shared" si="14"/>
        <v>116.98372742199152</v>
      </c>
      <c r="E3172" s="31">
        <f t="shared" si="15"/>
        <v>47.288127805974057</v>
      </c>
      <c r="F3172" s="16">
        <f t="shared" si="0"/>
        <v>164.27185522796557</v>
      </c>
      <c r="G3172" s="16">
        <f t="shared" si="1"/>
        <v>16.305292049677533</v>
      </c>
      <c r="H3172" s="17">
        <f t="shared" si="2"/>
        <v>4.7407407407407454E-2</v>
      </c>
      <c r="I3172" s="31">
        <v>15.36</v>
      </c>
      <c r="J3172" s="91">
        <f t="shared" si="16"/>
        <v>1.0274489845629631</v>
      </c>
      <c r="K3172" s="72">
        <f t="shared" ca="1" si="171"/>
        <v>32.368886217314255</v>
      </c>
      <c r="L3172" s="31">
        <v>32.040000999999997</v>
      </c>
      <c r="M3172" s="21">
        <f t="shared" ca="1" si="181"/>
        <v>1.0264831680693727E-2</v>
      </c>
      <c r="N3172" s="72"/>
      <c r="O3172" s="56"/>
      <c r="P3172" s="21"/>
      <c r="Q3172" s="92">
        <f t="shared" si="17"/>
        <v>0.97255101543703704</v>
      </c>
      <c r="R3172" s="5">
        <f t="shared" ca="1" si="109"/>
        <v>39.310357553548172</v>
      </c>
      <c r="S3172" s="31">
        <v>39.349997999999999</v>
      </c>
      <c r="T3172" s="89">
        <f t="shared" ca="1" si="182"/>
        <v>-1.0073811554406422E-3</v>
      </c>
      <c r="U3172" s="5">
        <f t="shared" ca="1" si="122"/>
        <v>75.000225400896625</v>
      </c>
      <c r="V3172" s="90">
        <v>76.75</v>
      </c>
      <c r="W3172" s="36">
        <f t="shared" ca="1" si="194"/>
        <v>-2.2798366112096097E-2</v>
      </c>
      <c r="X3172" s="91">
        <f t="shared" si="18"/>
        <v>1.0548979691259259</v>
      </c>
      <c r="Y3172" s="72">
        <f t="shared" ca="1" si="124"/>
        <v>76.01712617373235</v>
      </c>
      <c r="Z3172" s="90">
        <v>73.199997999999994</v>
      </c>
      <c r="AA3172" s="89">
        <f t="shared" ca="1" si="195"/>
        <v>3.8485358616162216E-2</v>
      </c>
      <c r="AB3172" s="72"/>
      <c r="AC3172" s="90"/>
      <c r="AD3172" s="36"/>
      <c r="AE3172">
        <f t="shared" si="207"/>
        <v>14</v>
      </c>
      <c r="AH3172" s="25" t="str">
        <f t="shared" ca="1" si="7"/>
        <v>-</v>
      </c>
      <c r="AI3172" s="15">
        <f t="shared" ca="1" si="8"/>
        <v>16.182246028533068</v>
      </c>
      <c r="AJ3172" s="15">
        <f t="shared" ca="1" si="9"/>
        <v>16.226329848560436</v>
      </c>
      <c r="AK3172" s="17">
        <f t="shared" ca="1" si="10"/>
        <v>5.727255624982517E-2</v>
      </c>
      <c r="AL3172" s="17">
        <f t="shared" ca="1" si="11"/>
        <v>5.924365788242969E-2</v>
      </c>
      <c r="AM3172" s="26">
        <f t="shared" ca="1" si="12"/>
        <v>0</v>
      </c>
      <c r="AN3172" s="26">
        <f t="shared" ca="1" si="13"/>
        <v>0</v>
      </c>
      <c r="AO3172" s="25">
        <f t="shared" si="186"/>
        <v>0</v>
      </c>
      <c r="AP3172" s="26">
        <f t="shared" si="187"/>
        <v>0</v>
      </c>
      <c r="AQ3172" s="25">
        <f t="shared" si="188"/>
        <v>0</v>
      </c>
      <c r="AR3172" s="26">
        <f t="shared" si="189"/>
        <v>0</v>
      </c>
      <c r="AY3172">
        <v>14.64</v>
      </c>
      <c r="AZ3172">
        <v>15.96</v>
      </c>
      <c r="BA3172">
        <f t="shared" si="107"/>
        <v>159.60000000000002</v>
      </c>
    </row>
    <row r="3173" spans="1:53" x14ac:dyDescent="0.2">
      <c r="A3173" s="96">
        <v>42671</v>
      </c>
      <c r="B3173" s="101">
        <v>16.625</v>
      </c>
      <c r="C3173" s="102">
        <v>17.100000000000001</v>
      </c>
      <c r="D3173" s="31">
        <f t="shared" si="14"/>
        <v>108.62774689184927</v>
      </c>
      <c r="E3173" s="31">
        <f t="shared" si="15"/>
        <v>55.24797296283549</v>
      </c>
      <c r="F3173" s="31">
        <f t="shared" si="0"/>
        <v>163.87571985468475</v>
      </c>
      <c r="G3173" s="31">
        <f t="shared" si="1"/>
        <v>16.785138348625516</v>
      </c>
      <c r="H3173" s="55">
        <f t="shared" si="2"/>
        <v>2.7777777777777901E-2</v>
      </c>
      <c r="I3173" s="31">
        <v>16.190000999999999</v>
      </c>
      <c r="J3173" s="67">
        <f t="shared" si="16"/>
        <v>1.0269464398775536</v>
      </c>
      <c r="K3173" s="72">
        <f t="shared" ca="1" si="171"/>
        <v>33.239757290125027</v>
      </c>
      <c r="L3173" s="31">
        <v>33.43</v>
      </c>
      <c r="M3173" s="21">
        <f t="shared" ca="1" si="181"/>
        <v>-5.6907780399333713E-3</v>
      </c>
      <c r="N3173" s="72"/>
      <c r="O3173" s="56"/>
      <c r="P3173" s="21"/>
      <c r="Q3173" s="69">
        <f t="shared" si="17"/>
        <v>0.97305356012244637</v>
      </c>
      <c r="R3173" s="5">
        <f t="shared" ca="1" si="109"/>
        <v>38.249489877341517</v>
      </c>
      <c r="S3173" s="31">
        <v>37.650002000000001</v>
      </c>
      <c r="T3173" s="89">
        <f t="shared" ca="1" si="182"/>
        <v>1.5922651938810432E-2</v>
      </c>
      <c r="U3173" s="5">
        <f t="shared" ca="1" si="122"/>
        <v>72.976737860548496</v>
      </c>
      <c r="V3173" s="90">
        <v>73.459998999999996</v>
      </c>
      <c r="W3173" s="36">
        <f t="shared" ca="1" si="194"/>
        <v>-6.5785617482992326E-3</v>
      </c>
      <c r="X3173" s="91">
        <f t="shared" si="18"/>
        <v>1.0538928797551073</v>
      </c>
      <c r="Y3173" s="72">
        <f t="shared" ca="1" si="124"/>
        <v>80.108635466900694</v>
      </c>
      <c r="Z3173" s="90">
        <v>79.400002999999998</v>
      </c>
      <c r="AA3173" s="89">
        <f t="shared" ca="1" si="195"/>
        <v>8.9248418151910598E-3</v>
      </c>
      <c r="AB3173" s="72"/>
      <c r="AC3173" s="90"/>
      <c r="AD3173" s="36"/>
      <c r="AE3173" s="1">
        <f t="shared" si="207"/>
        <v>13</v>
      </c>
      <c r="AH3173" s="25" t="str">
        <f t="shared" ca="1" si="7"/>
        <v>-</v>
      </c>
      <c r="AI3173" s="15">
        <f t="shared" ca="1" si="8"/>
        <v>16.208417020539336</v>
      </c>
      <c r="AJ3173" s="15">
        <f t="shared" ca="1" si="9"/>
        <v>16.260009660546107</v>
      </c>
      <c r="AK3173" s="17">
        <f t="shared" ca="1" si="10"/>
        <v>5.2906683630579265E-2</v>
      </c>
      <c r="AL3173" s="17">
        <f t="shared" ca="1" si="11"/>
        <v>5.5117439190212524E-2</v>
      </c>
      <c r="AM3173" s="26">
        <f t="shared" ca="1" si="12"/>
        <v>0</v>
      </c>
      <c r="AN3173" s="26">
        <f t="shared" ca="1" si="13"/>
        <v>0</v>
      </c>
      <c r="AO3173" s="25">
        <f t="shared" si="186"/>
        <v>0</v>
      </c>
      <c r="AP3173" s="26">
        <f t="shared" si="187"/>
        <v>0</v>
      </c>
      <c r="AQ3173" s="25">
        <f t="shared" si="188"/>
        <v>1</v>
      </c>
      <c r="AR3173" s="26">
        <f t="shared" si="189"/>
        <v>0</v>
      </c>
      <c r="AY3173">
        <v>15.88</v>
      </c>
      <c r="AZ3173">
        <v>17.290001</v>
      </c>
      <c r="BA3173">
        <f t="shared" si="107"/>
        <v>172.90001000000001</v>
      </c>
    </row>
    <row r="3174" spans="1:53" x14ac:dyDescent="0.2">
      <c r="A3174" s="96">
        <v>42674</v>
      </c>
      <c r="B3174" s="101">
        <v>17.225000000000001</v>
      </c>
      <c r="C3174" s="102">
        <v>17.425000000000001</v>
      </c>
      <c r="D3174" s="31">
        <f t="shared" si="14"/>
        <v>100.27176636170702</v>
      </c>
      <c r="E3174" s="31">
        <f t="shared" si="15"/>
        <v>63.371842922696011</v>
      </c>
      <c r="F3174" s="31">
        <f t="shared" si="0"/>
        <v>163.64360928440303</v>
      </c>
      <c r="G3174" s="31">
        <f t="shared" si="1"/>
        <v>17.302451045231546</v>
      </c>
      <c r="H3174" s="55">
        <f t="shared" si="2"/>
        <v>1.1477761836441891E-2</v>
      </c>
      <c r="I3174" s="1">
        <v>17.059999999999999</v>
      </c>
      <c r="J3174" s="67">
        <f t="shared" si="16"/>
        <v>1.02935965205568</v>
      </c>
      <c r="K3174" s="72">
        <f t="shared" ca="1" si="171"/>
        <v>34.214270094476831</v>
      </c>
      <c r="L3174" s="31">
        <v>34.139999000000003</v>
      </c>
      <c r="M3174" s="21">
        <f t="shared" ca="1" si="181"/>
        <v>2.175486135099994E-3</v>
      </c>
      <c r="N3174" s="72"/>
      <c r="O3174" s="56"/>
      <c r="P3174" s="21"/>
      <c r="Q3174" s="69">
        <f t="shared" si="17"/>
        <v>0.97064034794431986</v>
      </c>
      <c r="R3174" s="5">
        <f t="shared" ca="1" si="109"/>
        <v>37.124951522151207</v>
      </c>
      <c r="S3174" s="31">
        <v>36.93</v>
      </c>
      <c r="T3174" s="89">
        <f t="shared" ca="1" si="182"/>
        <v>5.2789472556514288E-3</v>
      </c>
      <c r="U3174" s="5">
        <f t="shared" ca="1" si="122"/>
        <v>70.831741190428943</v>
      </c>
      <c r="V3174" s="98">
        <v>71.819999999999993</v>
      </c>
      <c r="W3174" s="36">
        <f t="shared" ca="1" si="194"/>
        <v>-1.376021734295531E-2</v>
      </c>
      <c r="X3174" s="91">
        <f t="shared" si="18"/>
        <v>1.0587193041113603</v>
      </c>
      <c r="Y3174" s="72">
        <f t="shared" ca="1" si="124"/>
        <v>84.80697701487172</v>
      </c>
      <c r="Z3174" s="90">
        <v>82.949997999999994</v>
      </c>
      <c r="AA3174" s="89">
        <f t="shared" ca="1" si="195"/>
        <v>2.2386727662991941E-2</v>
      </c>
      <c r="AB3174" s="72"/>
      <c r="AC3174" s="90"/>
      <c r="AD3174" s="36"/>
      <c r="AE3174" s="1">
        <f t="shared" si="207"/>
        <v>12</v>
      </c>
      <c r="AH3174" s="25" t="str">
        <f t="shared" ca="1" si="7"/>
        <v>-</v>
      </c>
      <c r="AI3174" s="15">
        <f t="shared" ca="1" si="8"/>
        <v>16.262612154835285</v>
      </c>
      <c r="AJ3174" s="15">
        <f t="shared" ca="1" si="9"/>
        <v>16.304695538923315</v>
      </c>
      <c r="AK3174" s="17">
        <f t="shared" ca="1" si="10"/>
        <v>4.5238201677449685E-2</v>
      </c>
      <c r="AL3174" s="17">
        <f t="shared" ca="1" si="11"/>
        <v>5.0603110216798801E-2</v>
      </c>
      <c r="AM3174" s="26">
        <f t="shared" ca="1" si="12"/>
        <v>0</v>
      </c>
      <c r="AN3174" s="26">
        <f t="shared" ca="1" si="13"/>
        <v>0</v>
      </c>
      <c r="AO3174" s="25">
        <f t="shared" si="186"/>
        <v>0</v>
      </c>
      <c r="AP3174" s="26">
        <f t="shared" si="187"/>
        <v>0</v>
      </c>
      <c r="AQ3174" s="25">
        <f t="shared" si="188"/>
        <v>1</v>
      </c>
      <c r="AR3174" s="26">
        <f t="shared" si="189"/>
        <v>0</v>
      </c>
      <c r="AY3174">
        <v>16.59</v>
      </c>
      <c r="AZ3174">
        <v>18.03</v>
      </c>
      <c r="BA3174">
        <f t="shared" si="107"/>
        <v>180.3</v>
      </c>
    </row>
    <row r="3175" spans="1:53" x14ac:dyDescent="0.2">
      <c r="A3175" s="96">
        <v>42675</v>
      </c>
      <c r="B3175" s="101">
        <v>17.824999999999999</v>
      </c>
      <c r="C3175" s="102">
        <v>17.875</v>
      </c>
      <c r="D3175" s="31">
        <f t="shared" si="14"/>
        <v>91.915785831564776</v>
      </c>
      <c r="E3175" s="31">
        <f t="shared" si="15"/>
        <v>71.631915498403345</v>
      </c>
      <c r="F3175" s="31">
        <f t="shared" si="0"/>
        <v>163.54770132996811</v>
      </c>
      <c r="G3175" s="31">
        <f t="shared" si="1"/>
        <v>17.846899395380031</v>
      </c>
      <c r="H3175" s="55">
        <f t="shared" si="2"/>
        <v>2.7972027972028579E-3</v>
      </c>
      <c r="I3175" s="31">
        <v>18.559999000000001</v>
      </c>
      <c r="J3175" s="67">
        <f t="shared" si="16"/>
        <v>1.0308620246813933</v>
      </c>
      <c r="K3175" s="72">
        <f t="shared" ca="1" si="171"/>
        <v>35.268753847544588</v>
      </c>
      <c r="L3175" s="31">
        <v>35.110000999999997</v>
      </c>
      <c r="M3175" s="21">
        <f t="shared" ca="1" si="181"/>
        <v>4.5215848197950994E-3</v>
      </c>
      <c r="N3175" s="72"/>
      <c r="O3175" s="56"/>
      <c r="P3175" s="21"/>
      <c r="Q3175" s="69">
        <f t="shared" si="17"/>
        <v>0.96913797531860668</v>
      </c>
      <c r="R3175" s="5">
        <f t="shared" ca="1" si="109"/>
        <v>35.977701505812618</v>
      </c>
      <c r="S3175" s="31">
        <v>35.880001</v>
      </c>
      <c r="T3175" s="89">
        <f t="shared" ca="1" si="182"/>
        <v>2.7229794618070977E-3</v>
      </c>
      <c r="U3175" s="5">
        <f t="shared" ca="1" si="122"/>
        <v>68.643380129262795</v>
      </c>
      <c r="V3175" s="98">
        <v>69.830001999999993</v>
      </c>
      <c r="W3175" s="36">
        <f t="shared" ca="1" si="194"/>
        <v>-1.6993009261795505E-2</v>
      </c>
      <c r="X3175" s="91">
        <f t="shared" si="18"/>
        <v>1.0617240493627866</v>
      </c>
      <c r="Y3175" s="72">
        <f t="shared" ca="1" si="124"/>
        <v>90.035681130457832</v>
      </c>
      <c r="Z3175" s="90">
        <v>87.85</v>
      </c>
      <c r="AA3175" s="89">
        <f t="shared" ca="1" si="195"/>
        <v>2.4879694142946357E-2</v>
      </c>
      <c r="AB3175" s="72"/>
      <c r="AC3175" s="90"/>
      <c r="AD3175" s="36"/>
      <c r="AE3175" s="1">
        <f t="shared" si="207"/>
        <v>11</v>
      </c>
      <c r="AH3175" s="25" t="str">
        <f t="shared" ca="1" si="7"/>
        <v>-</v>
      </c>
      <c r="AI3175" s="15">
        <f t="shared" ca="1" si="8"/>
        <v>16.351999444318444</v>
      </c>
      <c r="AJ3175" s="15">
        <f t="shared" ca="1" si="9"/>
        <v>16.372414714086975</v>
      </c>
      <c r="AK3175" s="17">
        <f t="shared" ca="1" si="10"/>
        <v>3.3781125834681791E-2</v>
      </c>
      <c r="AL3175" s="17">
        <f t="shared" ca="1" si="11"/>
        <v>4.4460936923017551E-2</v>
      </c>
      <c r="AM3175" s="26">
        <f t="shared" ca="1" si="12"/>
        <v>0</v>
      </c>
      <c r="AN3175" s="26">
        <f t="shared" ca="1" si="13"/>
        <v>0</v>
      </c>
      <c r="AO3175" s="25">
        <f t="shared" si="186"/>
        <v>0</v>
      </c>
      <c r="AP3175" s="26">
        <f t="shared" si="187"/>
        <v>0</v>
      </c>
      <c r="AQ3175" s="25">
        <f t="shared" si="188"/>
        <v>1</v>
      </c>
      <c r="AR3175" s="26">
        <f t="shared" si="189"/>
        <v>0</v>
      </c>
      <c r="AY3175">
        <v>17.57</v>
      </c>
      <c r="AZ3175">
        <v>19.079999999999998</v>
      </c>
      <c r="BA3175">
        <f t="shared" si="107"/>
        <v>190.79999999999998</v>
      </c>
    </row>
    <row r="3176" spans="1:53" x14ac:dyDescent="0.2">
      <c r="A3176" s="96">
        <v>42676</v>
      </c>
      <c r="B3176" s="99">
        <v>18.524999999999999</v>
      </c>
      <c r="C3176" s="100">
        <v>18.225000000000001</v>
      </c>
      <c r="D3176" s="31">
        <f t="shared" si="14"/>
        <v>83.559805301422529</v>
      </c>
      <c r="E3176" s="31">
        <f t="shared" si="15"/>
        <v>79.964522656433303</v>
      </c>
      <c r="F3176" s="16">
        <f t="shared" si="0"/>
        <v>163.52432795785583</v>
      </c>
      <c r="G3176" s="16">
        <f t="shared" si="1"/>
        <v>18.378297933729392</v>
      </c>
      <c r="H3176" s="17">
        <f t="shared" si="2"/>
        <v>-1.6460905349794164E-2</v>
      </c>
      <c r="I3176" s="31">
        <v>19.32</v>
      </c>
      <c r="J3176" s="91">
        <f t="shared" si="16"/>
        <v>1.0296282282730076</v>
      </c>
      <c r="K3176" s="72">
        <f t="shared" ca="1" si="171"/>
        <v>36.31222410047463</v>
      </c>
      <c r="L3176" s="31">
        <v>35.919998</v>
      </c>
      <c r="M3176" s="21">
        <f t="shared" ca="1" si="181"/>
        <v>1.0919435476433778E-2</v>
      </c>
      <c r="N3176" s="72"/>
      <c r="O3176" s="56"/>
      <c r="P3176" s="21"/>
      <c r="Q3176" s="92">
        <f t="shared" si="17"/>
        <v>0.9703717717269924</v>
      </c>
      <c r="R3176" s="5">
        <f t="shared" ca="1" si="109"/>
        <v>34.910291575440183</v>
      </c>
      <c r="S3176" s="31">
        <v>35</v>
      </c>
      <c r="T3176" s="89">
        <f t="shared" ca="1" si="182"/>
        <v>-2.5630978445661868E-3</v>
      </c>
      <c r="U3176" s="5">
        <f t="shared" ca="1" si="122"/>
        <v>66.607317984897378</v>
      </c>
      <c r="V3176" s="98">
        <v>68.150002000000001</v>
      </c>
      <c r="W3176" s="36">
        <f t="shared" ca="1" si="194"/>
        <v>-2.2636595301972592E-2</v>
      </c>
      <c r="X3176" s="91">
        <f t="shared" si="18"/>
        <v>1.0592564565460152</v>
      </c>
      <c r="Y3176" s="72">
        <f t="shared" ca="1" si="124"/>
        <v>95.364599901060402</v>
      </c>
      <c r="Z3176" s="90">
        <v>91.6</v>
      </c>
      <c r="AA3176" s="89">
        <f t="shared" ca="1" si="195"/>
        <v>4.1098252194982615E-2</v>
      </c>
      <c r="AB3176" s="72"/>
      <c r="AC3176" s="90"/>
      <c r="AD3176" s="36"/>
      <c r="AE3176">
        <f t="shared" si="207"/>
        <v>10</v>
      </c>
      <c r="AH3176" s="25" t="str">
        <f t="shared" ca="1" si="7"/>
        <v>-</v>
      </c>
      <c r="AI3176" s="15">
        <f t="shared" ca="1" si="8"/>
        <v>16.470780078416198</v>
      </c>
      <c r="AJ3176" s="15">
        <f t="shared" ca="1" si="9"/>
        <v>16.4634325286811</v>
      </c>
      <c r="AK3176" s="17">
        <f t="shared" ca="1" si="10"/>
        <v>2.0765427947671906E-2</v>
      </c>
      <c r="AL3176" s="17">
        <f t="shared" ca="1" si="11"/>
        <v>3.9197962444693701E-2</v>
      </c>
      <c r="AM3176" s="26">
        <f t="shared" ca="1" si="12"/>
        <v>1</v>
      </c>
      <c r="AN3176" s="26">
        <f t="shared" ca="1" si="13"/>
        <v>0</v>
      </c>
      <c r="AO3176" s="25">
        <f t="shared" si="186"/>
        <v>0</v>
      </c>
      <c r="AP3176" s="26">
        <f t="shared" si="187"/>
        <v>0</v>
      </c>
      <c r="AQ3176" s="25">
        <f t="shared" si="188"/>
        <v>1</v>
      </c>
      <c r="AR3176" s="26">
        <f t="shared" si="189"/>
        <v>0</v>
      </c>
      <c r="AY3176">
        <v>18.32</v>
      </c>
      <c r="AZ3176">
        <v>19.940000999999999</v>
      </c>
      <c r="BA3176">
        <f t="shared" si="107"/>
        <v>199.40000999999998</v>
      </c>
    </row>
    <row r="3177" spans="1:53" x14ac:dyDescent="0.2">
      <c r="A3177" s="96">
        <v>42677</v>
      </c>
      <c r="B3177" s="99">
        <v>19.774999999999999</v>
      </c>
      <c r="C3177" s="100">
        <v>19.024999999999999</v>
      </c>
      <c r="D3177" s="31">
        <f t="shared" si="14"/>
        <v>75.203824771280281</v>
      </c>
      <c r="E3177" s="31">
        <f t="shared" si="15"/>
        <v>88.458050191186942</v>
      </c>
      <c r="F3177" s="16">
        <f t="shared" si="0"/>
        <v>163.66187496246721</v>
      </c>
      <c r="G3177" s="16">
        <f t="shared" si="1"/>
        <v>19.36963046810013</v>
      </c>
      <c r="H3177" s="17">
        <f t="shared" si="2"/>
        <v>-3.942181340341655E-2</v>
      </c>
      <c r="I3177" s="31">
        <v>22.08</v>
      </c>
      <c r="J3177" s="91">
        <f t="shared" si="16"/>
        <v>1.0548269011041578</v>
      </c>
      <c r="K3177" s="72">
        <f t="shared" ca="1" si="171"/>
        <v>38.30154927902602</v>
      </c>
      <c r="L3177" s="31">
        <v>37.880001</v>
      </c>
      <c r="M3177" s="21">
        <f t="shared" ca="1" si="181"/>
        <v>1.1128518159912922E-2</v>
      </c>
      <c r="N3177" s="72"/>
      <c r="O3177" s="56"/>
      <c r="P3177" s="21"/>
      <c r="Q3177" s="92">
        <f t="shared" si="17"/>
        <v>0.94517309889584222</v>
      </c>
      <c r="R3177" s="5">
        <f t="shared" ca="1" si="109"/>
        <v>32.994893890568733</v>
      </c>
      <c r="S3177" s="31">
        <v>33.060001</v>
      </c>
      <c r="T3177" s="89">
        <f t="shared" ca="1" si="182"/>
        <v>-1.969361992193133E-3</v>
      </c>
      <c r="U3177" s="5">
        <f t="shared" ca="1" si="122"/>
        <v>62.953289841981196</v>
      </c>
      <c r="V3177" s="98">
        <v>64.470000999999996</v>
      </c>
      <c r="W3177" s="36">
        <f t="shared" ca="1" si="194"/>
        <v>-2.352584356278823E-2</v>
      </c>
      <c r="X3177" s="91">
        <f t="shared" si="18"/>
        <v>1.1096538022083156</v>
      </c>
      <c r="Y3177" s="72">
        <f t="shared" ca="1" si="124"/>
        <v>105.81472641958995</v>
      </c>
      <c r="Z3177" s="90">
        <v>101.900003</v>
      </c>
      <c r="AA3177" s="89">
        <f t="shared" ca="1" si="195"/>
        <v>3.8417304262394841E-2</v>
      </c>
      <c r="AB3177" s="72"/>
      <c r="AC3177" s="90"/>
      <c r="AD3177" s="36"/>
      <c r="AE3177">
        <f t="shared" si="207"/>
        <v>9</v>
      </c>
      <c r="AH3177" s="25" t="str">
        <f t="shared" ca="1" si="7"/>
        <v>-</v>
      </c>
      <c r="AI3177" s="15">
        <f t="shared" ca="1" si="8"/>
        <v>16.637503135903998</v>
      </c>
      <c r="AJ3177" s="15">
        <f t="shared" ca="1" si="9"/>
        <v>16.579085999803301</v>
      </c>
      <c r="AK3177" s="17">
        <f t="shared" ca="1" si="10"/>
        <v>5.5962385109365647E-3</v>
      </c>
      <c r="AL3177" s="17">
        <f t="shared" ca="1" si="11"/>
        <v>3.3468496784774066E-2</v>
      </c>
      <c r="AM3177" s="26">
        <f t="shared" ca="1" si="12"/>
        <v>1</v>
      </c>
      <c r="AN3177" s="26">
        <f t="shared" ca="1" si="13"/>
        <v>0</v>
      </c>
      <c r="AO3177" s="25">
        <f t="shared" si="186"/>
        <v>0</v>
      </c>
      <c r="AP3177" s="26">
        <f t="shared" si="187"/>
        <v>0</v>
      </c>
      <c r="AQ3177" s="25">
        <f t="shared" si="188"/>
        <v>1</v>
      </c>
      <c r="AR3177" s="26">
        <f t="shared" si="189"/>
        <v>0</v>
      </c>
      <c r="AY3177">
        <v>20.379999000000002</v>
      </c>
      <c r="AZ3177">
        <v>22.17</v>
      </c>
      <c r="BA3177">
        <f t="shared" si="107"/>
        <v>221.70000000000002</v>
      </c>
    </row>
    <row r="3178" spans="1:53" x14ac:dyDescent="0.2">
      <c r="A3178" s="96">
        <v>42678</v>
      </c>
      <c r="B3178" s="101">
        <v>19.324999999999999</v>
      </c>
      <c r="C3178" s="102">
        <v>18.975000000000001</v>
      </c>
      <c r="D3178" s="31">
        <f t="shared" si="14"/>
        <v>66.847844241138034</v>
      </c>
      <c r="E3178" s="31">
        <f t="shared" si="15"/>
        <v>97.143438626591049</v>
      </c>
      <c r="F3178" s="31">
        <f t="shared" si="0"/>
        <v>163.99128286772907</v>
      </c>
      <c r="G3178" s="31">
        <f t="shared" si="1"/>
        <v>19.117670665630865</v>
      </c>
      <c r="H3178" s="55">
        <f t="shared" si="2"/>
        <v>-1.84453227931487E-2</v>
      </c>
      <c r="I3178" s="31">
        <v>22.51</v>
      </c>
      <c r="J3178" s="67">
        <f t="shared" si="16"/>
        <v>0.98897857100888731</v>
      </c>
      <c r="K3178" s="72">
        <f t="shared" ca="1" si="171"/>
        <v>37.877867205693647</v>
      </c>
      <c r="L3178" s="31">
        <v>37.939999</v>
      </c>
      <c r="M3178" s="21">
        <f t="shared" ca="1" si="181"/>
        <v>-1.6376329979964699E-3</v>
      </c>
      <c r="N3178" s="72"/>
      <c r="O3178" s="56"/>
      <c r="P3178" s="21"/>
      <c r="Q3178" s="69">
        <f t="shared" si="17"/>
        <v>1.0110214289911126</v>
      </c>
      <c r="R3178" s="5">
        <f t="shared" ca="1" si="109"/>
        <v>33.357155097551306</v>
      </c>
      <c r="S3178" s="31">
        <v>33</v>
      </c>
      <c r="T3178" s="89">
        <f t="shared" ca="1" si="182"/>
        <v>1.0822881743978977E-2</v>
      </c>
      <c r="U3178" s="5">
        <f t="shared" ca="1" si="122"/>
        <v>63.64494606882517</v>
      </c>
      <c r="V3178" s="98">
        <v>64.319999999999993</v>
      </c>
      <c r="W3178" s="36">
        <f t="shared" ca="1" si="194"/>
        <v>-1.0495241467270254E-2</v>
      </c>
      <c r="X3178" s="91">
        <f t="shared" si="18"/>
        <v>0.97795714201777462</v>
      </c>
      <c r="Y3178" s="72">
        <f t="shared" ca="1" si="124"/>
        <v>103.47545694077759</v>
      </c>
      <c r="Z3178" s="90">
        <v>101.94999799999999</v>
      </c>
      <c r="AA3178" s="89">
        <f t="shared" ca="1" si="195"/>
        <v>1.496281481807971E-2</v>
      </c>
      <c r="AB3178" s="72"/>
      <c r="AC3178" s="90"/>
      <c r="AD3178" s="36"/>
      <c r="AE3178" s="1">
        <f t="shared" si="207"/>
        <v>8</v>
      </c>
      <c r="AH3178" s="25" t="str">
        <f t="shared" ca="1" si="7"/>
        <v>-</v>
      </c>
      <c r="AI3178" s="15">
        <f t="shared" ca="1" si="8"/>
        <v>16.795698240520888</v>
      </c>
      <c r="AJ3178" s="15">
        <f t="shared" ca="1" si="9"/>
        <v>16.682322080215126</v>
      </c>
      <c r="AK3178" s="17">
        <f t="shared" ca="1" si="10"/>
        <v>-5.3792165224894606E-3</v>
      </c>
      <c r="AL3178" s="17">
        <f t="shared" ca="1" si="11"/>
        <v>3.0532497205780017E-2</v>
      </c>
      <c r="AM3178" s="26">
        <f t="shared" ca="1" si="12"/>
        <v>1</v>
      </c>
      <c r="AN3178" s="26">
        <f t="shared" ca="1" si="13"/>
        <v>0</v>
      </c>
      <c r="AO3178" s="25">
        <f t="shared" si="186"/>
        <v>0</v>
      </c>
      <c r="AP3178" s="26">
        <f t="shared" si="187"/>
        <v>0</v>
      </c>
      <c r="AQ3178" s="25">
        <f t="shared" si="188"/>
        <v>1</v>
      </c>
      <c r="AR3178" s="26">
        <f t="shared" si="189"/>
        <v>0</v>
      </c>
      <c r="AY3178">
        <v>20.389999</v>
      </c>
      <c r="AZ3178">
        <v>22.200001</v>
      </c>
      <c r="BA3178">
        <f t="shared" si="107"/>
        <v>222.00001</v>
      </c>
    </row>
    <row r="3179" spans="1:53" x14ac:dyDescent="0.2">
      <c r="A3179" s="96">
        <v>42681</v>
      </c>
      <c r="B3179" s="99">
        <v>16.024999999999999</v>
      </c>
      <c r="C3179" s="100">
        <v>16.574999999999999</v>
      </c>
      <c r="D3179" s="31">
        <f t="shared" si="14"/>
        <v>58.49186371099578</v>
      </c>
      <c r="E3179" s="31">
        <f t="shared" si="15"/>
        <v>105.65354791486504</v>
      </c>
      <c r="F3179" s="16">
        <f t="shared" si="0"/>
        <v>164.14541162586082</v>
      </c>
      <c r="G3179" s="16">
        <f t="shared" si="1"/>
        <v>16.379012035899155</v>
      </c>
      <c r="H3179" s="17">
        <f t="shared" si="2"/>
        <v>3.3182503770739058E-2</v>
      </c>
      <c r="I3179" s="31">
        <v>18.709999</v>
      </c>
      <c r="J3179" s="91">
        <f t="shared" si="16"/>
        <v>0.8575524859698016</v>
      </c>
      <c r="K3179" s="72">
        <f t="shared" ca="1" si="171"/>
        <v>32.480934948856728</v>
      </c>
      <c r="L3179" s="31">
        <v>33.189999</v>
      </c>
      <c r="M3179" s="21">
        <f t="shared" ca="1" si="181"/>
        <v>-2.1363786456976765E-2</v>
      </c>
      <c r="N3179" s="72"/>
      <c r="O3179" s="56"/>
      <c r="P3179" s="21"/>
      <c r="Q3179" s="92">
        <f t="shared" si="17"/>
        <v>1.1424475140301984</v>
      </c>
      <c r="R3179" s="5">
        <f t="shared" ca="1" si="109"/>
        <v>38.107211353875499</v>
      </c>
      <c r="S3179" s="31">
        <v>37.150002000000001</v>
      </c>
      <c r="T3179" s="89">
        <f t="shared" ca="1" si="182"/>
        <v>2.5766064666039545E-2</v>
      </c>
      <c r="U3179" s="5">
        <f t="shared" ca="1" si="122"/>
        <v>72.708521123966037</v>
      </c>
      <c r="V3179" s="98">
        <v>72.480002999999996</v>
      </c>
      <c r="W3179" s="36">
        <f t="shared" ca="1" si="194"/>
        <v>3.1528437432051478E-3</v>
      </c>
      <c r="X3179" s="91">
        <f t="shared" si="18"/>
        <v>0.71510497193960321</v>
      </c>
      <c r="Y3179" s="72">
        <f t="shared" ca="1" si="124"/>
        <v>73.990943835965155</v>
      </c>
      <c r="Z3179" s="90">
        <v>76.500000999999997</v>
      </c>
      <c r="AA3179" s="89">
        <f t="shared" ca="1" si="195"/>
        <v>-3.2798132434466803E-2</v>
      </c>
      <c r="AB3179" s="72"/>
      <c r="AC3179" s="90"/>
      <c r="AD3179" s="36"/>
      <c r="AE3179">
        <f t="shared" si="207"/>
        <v>7</v>
      </c>
      <c r="AH3179" s="25" t="str">
        <f t="shared" ca="1" si="7"/>
        <v>-</v>
      </c>
      <c r="AI3179" s="15">
        <f t="shared" ca="1" si="8"/>
        <v>16.80724734612879</v>
      </c>
      <c r="AJ3179" s="15">
        <f t="shared" ca="1" si="9"/>
        <v>16.658304133173989</v>
      </c>
      <c r="AK3179" s="17">
        <f t="shared" ca="1" si="10"/>
        <v>-4.4784288569959347E-3</v>
      </c>
      <c r="AL3179" s="17">
        <f t="shared" ca="1" si="11"/>
        <v>3.0081151166198687E-2</v>
      </c>
      <c r="AM3179" s="26">
        <f t="shared" ca="1" si="12"/>
        <v>1</v>
      </c>
      <c r="AN3179" s="26">
        <f t="shared" ca="1" si="13"/>
        <v>0</v>
      </c>
      <c r="AO3179" s="25">
        <f t="shared" si="186"/>
        <v>0</v>
      </c>
      <c r="AP3179" s="26">
        <f t="shared" si="187"/>
        <v>0</v>
      </c>
      <c r="AQ3179" s="25">
        <f t="shared" si="188"/>
        <v>1</v>
      </c>
      <c r="AR3179" s="26">
        <f t="shared" si="189"/>
        <v>0</v>
      </c>
      <c r="AY3179">
        <v>15.3</v>
      </c>
      <c r="AZ3179">
        <v>16.52</v>
      </c>
      <c r="BA3179">
        <f t="shared" si="107"/>
        <v>165.2</v>
      </c>
    </row>
    <row r="3180" spans="1:53" x14ac:dyDescent="0.2">
      <c r="A3180" s="96">
        <v>42682</v>
      </c>
      <c r="B3180" s="99">
        <v>15.975</v>
      </c>
      <c r="C3180" s="100">
        <v>16.574999999999999</v>
      </c>
      <c r="D3180" s="31">
        <f t="shared" si="14"/>
        <v>50.135883180853526</v>
      </c>
      <c r="E3180" s="31">
        <f t="shared" si="15"/>
        <v>113.73225608955764</v>
      </c>
      <c r="F3180" s="16">
        <f t="shared" si="0"/>
        <v>163.86813927041118</v>
      </c>
      <c r="G3180" s="16">
        <f t="shared" si="1"/>
        <v>16.391428440315217</v>
      </c>
      <c r="H3180" s="17">
        <f t="shared" si="2"/>
        <v>3.6199095022624417E-2</v>
      </c>
      <c r="I3180" s="31">
        <v>18.739999999999998</v>
      </c>
      <c r="J3180" s="91">
        <f t="shared" si="16"/>
        <v>0.99906760008619666</v>
      </c>
      <c r="K3180" s="72">
        <f t="shared" ca="1" si="171"/>
        <v>32.449326779944528</v>
      </c>
      <c r="L3180" s="31">
        <v>32.18</v>
      </c>
      <c r="M3180" s="21">
        <f t="shared" ca="1" si="181"/>
        <v>8.3693840877727792E-3</v>
      </c>
      <c r="N3180" s="72"/>
      <c r="O3180" s="56"/>
      <c r="P3180" s="21"/>
      <c r="Q3180" s="92">
        <f t="shared" si="17"/>
        <v>1.0009323999138033</v>
      </c>
      <c r="R3180" s="5">
        <f t="shared" ca="1" si="109"/>
        <v>38.141153537969736</v>
      </c>
      <c r="S3180" s="31">
        <v>38.139999000000003</v>
      </c>
      <c r="T3180" s="89">
        <f t="shared" ca="1" si="182"/>
        <v>3.0271054011627438E-5</v>
      </c>
      <c r="U3180" s="5">
        <f t="shared" ca="1" si="122"/>
        <v>72.773823014130414</v>
      </c>
      <c r="V3180" s="98">
        <v>74.370002999999997</v>
      </c>
      <c r="W3180" s="36">
        <f t="shared" ca="1" si="194"/>
        <v>-2.1462685511382629E-2</v>
      </c>
      <c r="X3180" s="91">
        <f t="shared" si="18"/>
        <v>0.99813520017239332</v>
      </c>
      <c r="Y3180" s="72">
        <f t="shared" ca="1" si="124"/>
        <v>73.848105041835012</v>
      </c>
      <c r="Z3180" s="90">
        <v>71.349999999999994</v>
      </c>
      <c r="AA3180" s="89">
        <f t="shared" ca="1" si="195"/>
        <v>3.5011983767834869E-2</v>
      </c>
      <c r="AB3180" s="72"/>
      <c r="AC3180" s="90"/>
      <c r="AD3180" s="36"/>
      <c r="AE3180">
        <f t="shared" si="207"/>
        <v>6</v>
      </c>
      <c r="AH3180" s="25" t="str">
        <f t="shared" ca="1" si="7"/>
        <v>-</v>
      </c>
      <c r="AI3180" s="15">
        <f t="shared" ca="1" si="8"/>
        <v>16.839438781135783</v>
      </c>
      <c r="AJ3180" s="15">
        <f t="shared" ca="1" si="9"/>
        <v>16.657804497988391</v>
      </c>
      <c r="AK3180" s="17">
        <f t="shared" ca="1" si="10"/>
        <v>-3.5820665929884682E-4</v>
      </c>
      <c r="AL3180" s="17">
        <f t="shared" ca="1" si="11"/>
        <v>3.0153813583214895E-2</v>
      </c>
      <c r="AM3180" s="26">
        <f t="shared" ca="1" si="12"/>
        <v>1</v>
      </c>
      <c r="AN3180" s="26">
        <f t="shared" ca="1" si="13"/>
        <v>0</v>
      </c>
      <c r="AO3180" s="25">
        <f t="shared" si="186"/>
        <v>0</v>
      </c>
      <c r="AP3180" s="26">
        <f t="shared" si="187"/>
        <v>0</v>
      </c>
      <c r="AQ3180" s="25">
        <f t="shared" si="188"/>
        <v>1</v>
      </c>
      <c r="AR3180" s="26">
        <f t="shared" si="189"/>
        <v>0</v>
      </c>
      <c r="AY3180">
        <v>14.27</v>
      </c>
      <c r="AZ3180">
        <v>15.5</v>
      </c>
      <c r="BA3180">
        <f t="shared" si="107"/>
        <v>155</v>
      </c>
    </row>
    <row r="3181" spans="1:53" x14ac:dyDescent="0.2">
      <c r="A3181" s="96">
        <v>42683</v>
      </c>
      <c r="B3181" s="101">
        <v>14.875</v>
      </c>
      <c r="C3181" s="102">
        <v>15.725</v>
      </c>
      <c r="D3181" s="31">
        <f t="shared" si="14"/>
        <v>41.779902650711271</v>
      </c>
      <c r="E3181" s="31">
        <f t="shared" si="15"/>
        <v>121.78575768648207</v>
      </c>
      <c r="F3181" s="31">
        <f t="shared" si="0"/>
        <v>163.56566033719335</v>
      </c>
      <c r="G3181" s="31">
        <f t="shared" si="1"/>
        <v>15.507882805719158</v>
      </c>
      <c r="H3181" s="55">
        <f t="shared" si="2"/>
        <v>5.4054054054054057E-2</v>
      </c>
      <c r="I3181" s="31">
        <v>14.38</v>
      </c>
      <c r="J3181" s="67">
        <f t="shared" si="16"/>
        <v>0.9443507232745243</v>
      </c>
      <c r="K3181" s="72">
        <f t="shared" ca="1" si="171"/>
        <v>30.642295938476359</v>
      </c>
      <c r="L3181" s="31">
        <v>31.4</v>
      </c>
      <c r="M3181" s="21">
        <f t="shared" ca="1" si="181"/>
        <v>-2.4130702596294264E-2</v>
      </c>
      <c r="N3181" s="72"/>
      <c r="O3181" s="56"/>
      <c r="P3181" s="21"/>
      <c r="Q3181" s="69">
        <f t="shared" si="17"/>
        <v>1.0556492767254757</v>
      </c>
      <c r="R3181" s="5">
        <f t="shared" ca="1" si="109"/>
        <v>40.262003813831768</v>
      </c>
      <c r="S3181" s="31">
        <v>39.090000000000003</v>
      </c>
      <c r="T3181" s="89">
        <f t="shared" ca="1" si="182"/>
        <v>2.9982190172211938E-2</v>
      </c>
      <c r="U3181" s="5">
        <f t="shared" ca="1" si="122"/>
        <v>76.82100353902743</v>
      </c>
      <c r="V3181" s="90">
        <v>76.160004000000001</v>
      </c>
      <c r="W3181" s="36">
        <f t="shared" ca="1" si="194"/>
        <v>8.6790901301348304E-3</v>
      </c>
      <c r="X3181" s="91">
        <f t="shared" si="18"/>
        <v>0.8887014465490487</v>
      </c>
      <c r="Y3181" s="72">
        <f t="shared" ca="1" si="124"/>
        <v>65.624598531088765</v>
      </c>
      <c r="Z3181" s="90">
        <v>67.750000999999997</v>
      </c>
      <c r="AA3181" s="89">
        <f t="shared" ca="1" si="195"/>
        <v>-3.1371253690626995E-2</v>
      </c>
      <c r="AB3181" s="72"/>
      <c r="AC3181" s="90"/>
      <c r="AD3181" s="36"/>
      <c r="AE3181" s="1">
        <f t="shared" si="207"/>
        <v>5</v>
      </c>
      <c r="AH3181" s="25" t="str">
        <f t="shared" ca="1" si="7"/>
        <v>-</v>
      </c>
      <c r="AI3181" s="15">
        <f t="shared" ca="1" si="8"/>
        <v>16.787010568438511</v>
      </c>
      <c r="AJ3181" s="15">
        <f t="shared" ca="1" si="9"/>
        <v>16.59279761123133</v>
      </c>
      <c r="AK3181" s="17">
        <f t="shared" ca="1" si="10"/>
        <v>8.184601883509687E-3</v>
      </c>
      <c r="AL3181" s="17">
        <f t="shared" ca="1" si="11"/>
        <v>2.9960763390164707E-2</v>
      </c>
      <c r="AM3181" s="26">
        <f t="shared" ca="1" si="12"/>
        <v>1</v>
      </c>
      <c r="AN3181" s="26">
        <f t="shared" ca="1" si="13"/>
        <v>0</v>
      </c>
      <c r="AO3181" s="25">
        <f t="shared" si="186"/>
        <v>0</v>
      </c>
      <c r="AP3181" s="26">
        <f t="shared" si="187"/>
        <v>0</v>
      </c>
      <c r="AQ3181" s="25">
        <f t="shared" si="188"/>
        <v>1</v>
      </c>
      <c r="AR3181" s="26">
        <f t="shared" si="189"/>
        <v>0</v>
      </c>
      <c r="AY3181">
        <v>13.55</v>
      </c>
      <c r="AZ3181">
        <v>14.7</v>
      </c>
      <c r="BA3181">
        <f t="shared" si="107"/>
        <v>147</v>
      </c>
    </row>
    <row r="3182" spans="1:53" x14ac:dyDescent="0.2">
      <c r="A3182" s="96">
        <v>42684</v>
      </c>
      <c r="B3182" s="99">
        <v>15.324999999999999</v>
      </c>
      <c r="C3182" s="100">
        <v>16.274999999999999</v>
      </c>
      <c r="D3182" s="31">
        <f t="shared" si="14"/>
        <v>33.423922120569017</v>
      </c>
      <c r="E3182" s="31">
        <f t="shared" si="15"/>
        <v>129.6900635933734</v>
      </c>
      <c r="F3182" s="16">
        <f t="shared" si="0"/>
        <v>163.11398571394241</v>
      </c>
      <c r="G3182" s="16">
        <f t="shared" si="1"/>
        <v>16.080334129531806</v>
      </c>
      <c r="H3182" s="17">
        <f t="shared" si="2"/>
        <v>5.8371735791090562E-2</v>
      </c>
      <c r="I3182" s="1">
        <v>14.74</v>
      </c>
      <c r="J3182" s="91">
        <f t="shared" si="16"/>
        <v>1.0340502093244266</v>
      </c>
      <c r="K3182" s="72">
        <f t="shared" ca="1" si="171"/>
        <v>31.684380767984418</v>
      </c>
      <c r="L3182" s="31">
        <v>32.159999999999997</v>
      </c>
      <c r="M3182" s="21">
        <f t="shared" ca="1" si="181"/>
        <v>-1.4789155224364999E-2</v>
      </c>
      <c r="N3182" s="72"/>
      <c r="O3182" s="56"/>
      <c r="P3182" s="21"/>
      <c r="Q3182" s="92">
        <f t="shared" si="17"/>
        <v>0.96594979067557341</v>
      </c>
      <c r="R3182" s="5">
        <f t="shared" ca="1" si="109"/>
        <v>38.889454005150554</v>
      </c>
      <c r="S3182" s="31">
        <v>38.119999</v>
      </c>
      <c r="T3182" s="89">
        <f t="shared" ca="1" si="182"/>
        <v>2.0185074116884274E-2</v>
      </c>
      <c r="U3182" s="5">
        <f t="shared" ca="1" si="122"/>
        <v>74.202691839728459</v>
      </c>
      <c r="V3182" s="90">
        <v>74</v>
      </c>
      <c r="W3182" s="36">
        <f t="shared" ca="1" si="194"/>
        <v>2.7390789152494451E-3</v>
      </c>
      <c r="X3182" s="91">
        <f t="shared" si="18"/>
        <v>1.0681004186488532</v>
      </c>
      <c r="Y3182" s="72">
        <f t="shared" ca="1" si="124"/>
        <v>70.089048081485728</v>
      </c>
      <c r="Z3182" s="90">
        <v>70.900002999999998</v>
      </c>
      <c r="AA3182" s="89">
        <f t="shared" ca="1" si="195"/>
        <v>-1.1438009650214962E-2</v>
      </c>
      <c r="AB3182" s="72"/>
      <c r="AC3182" s="90"/>
      <c r="AD3182" s="36"/>
      <c r="AE3182">
        <f t="shared" si="207"/>
        <v>4</v>
      </c>
      <c r="AH3182" s="25" t="str">
        <f t="shared" ca="1" si="7"/>
        <v>-</v>
      </c>
      <c r="AI3182" s="15">
        <f t="shared" ca="1" si="8"/>
        <v>16.743914023903535</v>
      </c>
      <c r="AJ3182" s="15">
        <f t="shared" ca="1" si="9"/>
        <v>16.527444430404326</v>
      </c>
      <c r="AK3182" s="17">
        <f t="shared" ca="1" si="10"/>
        <v>2.0656708740323809E-2</v>
      </c>
      <c r="AL3182" s="17">
        <f t="shared" ca="1" si="11"/>
        <v>3.0822964187657648E-2</v>
      </c>
      <c r="AM3182" s="26">
        <f t="shared" ca="1" si="12"/>
        <v>1</v>
      </c>
      <c r="AN3182" s="26">
        <f t="shared" ca="1" si="13"/>
        <v>0</v>
      </c>
      <c r="AO3182" s="25">
        <f t="shared" si="186"/>
        <v>0</v>
      </c>
      <c r="AP3182" s="26">
        <f t="shared" si="187"/>
        <v>0</v>
      </c>
      <c r="AQ3182" s="25">
        <f t="shared" si="188"/>
        <v>1</v>
      </c>
      <c r="AR3182" s="26">
        <f t="shared" si="189"/>
        <v>0</v>
      </c>
      <c r="AY3182">
        <v>14.18</v>
      </c>
      <c r="AZ3182">
        <v>15.34</v>
      </c>
      <c r="BA3182">
        <f t="shared" si="107"/>
        <v>153.4</v>
      </c>
    </row>
    <row r="3183" spans="1:53" x14ac:dyDescent="0.2">
      <c r="A3183" s="96">
        <v>42685</v>
      </c>
      <c r="B3183" s="101">
        <v>14.925000000000001</v>
      </c>
      <c r="C3183" s="102">
        <v>16.125</v>
      </c>
      <c r="D3183" s="31">
        <f t="shared" si="14"/>
        <v>25.067941590426763</v>
      </c>
      <c r="E3183" s="31">
        <f t="shared" si="15"/>
        <v>137.5582910357347</v>
      </c>
      <c r="F3183" s="31">
        <f t="shared" si="0"/>
        <v>162.62623262616145</v>
      </c>
      <c r="G3183" s="31">
        <f t="shared" si="1"/>
        <v>15.94002658321021</v>
      </c>
      <c r="H3183" s="55">
        <f t="shared" si="2"/>
        <v>7.441860465116279E-2</v>
      </c>
      <c r="I3183" s="1">
        <v>14.17</v>
      </c>
      <c r="J3183" s="67">
        <f t="shared" si="16"/>
        <v>0.98831041972754285</v>
      </c>
      <c r="K3183" s="72">
        <f t="shared" ca="1" si="171"/>
        <v>31.312727046431121</v>
      </c>
      <c r="L3183" s="31">
        <v>31.440000999999999</v>
      </c>
      <c r="M3183" s="21">
        <f t="shared" ca="1" si="181"/>
        <v>-4.0481536107100577E-3</v>
      </c>
      <c r="N3183" s="72"/>
      <c r="O3183" s="56"/>
      <c r="P3183" s="21"/>
      <c r="Q3183" s="69">
        <f t="shared" si="17"/>
        <v>1.0116895802724573</v>
      </c>
      <c r="R3183" s="5">
        <f t="shared" ca="1" si="109"/>
        <v>39.342416377893578</v>
      </c>
      <c r="S3183" s="31">
        <v>38.849997999999999</v>
      </c>
      <c r="T3183" s="89">
        <f t="shared" ca="1" si="182"/>
        <v>1.2674862374345E-2</v>
      </c>
      <c r="U3183" s="5">
        <f t="shared" ca="1" si="122"/>
        <v>75.067520105354717</v>
      </c>
      <c r="V3183" s="90">
        <v>75.790001000000004</v>
      </c>
      <c r="W3183" s="87">
        <f t="shared" ca="1" si="194"/>
        <v>-9.5326677017102384E-3</v>
      </c>
      <c r="X3183" s="91">
        <f t="shared" si="18"/>
        <v>0.97662083945508571</v>
      </c>
      <c r="Y3183" s="72">
        <f t="shared" ca="1" si="124"/>
        <v>68.445920037232369</v>
      </c>
      <c r="Z3183" s="90">
        <v>67.699997999999994</v>
      </c>
      <c r="AA3183" s="89">
        <f t="shared" ca="1" si="195"/>
        <v>1.1018051097023307E-2</v>
      </c>
      <c r="AB3183" s="72"/>
      <c r="AC3183" s="90"/>
      <c r="AD3183" s="87"/>
      <c r="AE3183" s="1">
        <f t="shared" si="207"/>
        <v>3</v>
      </c>
      <c r="AH3183" s="25">
        <f t="shared" ca="1" si="7"/>
        <v>1</v>
      </c>
      <c r="AI3183" s="15">
        <f t="shared" ca="1" si="8"/>
        <v>16.67352496336779</v>
      </c>
      <c r="AJ3183" s="15">
        <f t="shared" ca="1" si="9"/>
        <v>16.47688898687738</v>
      </c>
      <c r="AK3183" s="17">
        <f t="shared" ca="1" si="10"/>
        <v>3.9630111749420362E-2</v>
      </c>
      <c r="AL3183" s="17">
        <f t="shared" ca="1" si="11"/>
        <v>3.2100813635026988E-2</v>
      </c>
      <c r="AM3183" s="26">
        <f t="shared" ca="1" si="12"/>
        <v>1</v>
      </c>
      <c r="AN3183" s="26">
        <f t="shared" ca="1" si="13"/>
        <v>1</v>
      </c>
      <c r="AO3183" s="25">
        <f t="shared" si="186"/>
        <v>0</v>
      </c>
      <c r="AP3183" s="26">
        <f t="shared" si="187"/>
        <v>0</v>
      </c>
      <c r="AQ3183" s="25">
        <f t="shared" si="188"/>
        <v>1</v>
      </c>
      <c r="AR3183" s="26">
        <f t="shared" si="189"/>
        <v>0</v>
      </c>
      <c r="AY3183">
        <v>13.54</v>
      </c>
      <c r="AZ3183">
        <v>14.76</v>
      </c>
      <c r="BA3183">
        <f t="shared" si="107"/>
        <v>147.6</v>
      </c>
    </row>
    <row r="3184" spans="1:53" x14ac:dyDescent="0.2">
      <c r="A3184" s="96">
        <v>42688</v>
      </c>
      <c r="B3184" s="99">
        <v>14.475</v>
      </c>
      <c r="C3184" s="100">
        <v>15.975</v>
      </c>
      <c r="D3184" s="31">
        <f t="shared" si="14"/>
        <v>16.711961060284509</v>
      </c>
      <c r="E3184" s="31">
        <f t="shared" si="15"/>
        <v>145.2924311543315</v>
      </c>
      <c r="F3184" s="16">
        <f t="shared" si="0"/>
        <v>162.00439221461602</v>
      </c>
      <c r="G3184" s="16">
        <f t="shared" si="1"/>
        <v>15.820263815087074</v>
      </c>
      <c r="H3184" s="17">
        <f t="shared" si="2"/>
        <v>9.3896713615023497E-2</v>
      </c>
      <c r="I3184">
        <v>14.48</v>
      </c>
      <c r="J3184" s="91">
        <f t="shared" si="16"/>
        <v>0.98869165362585609</v>
      </c>
      <c r="K3184" s="72">
        <f t="shared" ca="1" si="171"/>
        <v>30.957369761683289</v>
      </c>
      <c r="L3184" s="16">
        <v>31.290001</v>
      </c>
      <c r="M3184" s="21">
        <f t="shared" ca="1" si="181"/>
        <v>-1.0630592128031935E-2</v>
      </c>
      <c r="N3184" s="72"/>
      <c r="O3184" s="16"/>
      <c r="P3184" s="21"/>
      <c r="Q3184" s="92">
        <f t="shared" si="17"/>
        <v>1.0113083463741439</v>
      </c>
      <c r="R3184" s="5">
        <f t="shared" ca="1" si="109"/>
        <v>39.785656562315999</v>
      </c>
      <c r="S3184" s="31">
        <v>39.090000000000003</v>
      </c>
      <c r="T3184" s="89">
        <f t="shared" ca="1" si="182"/>
        <v>1.7796279414581631E-2</v>
      </c>
      <c r="U3184" s="5">
        <f t="shared" ca="1" si="122"/>
        <v>75.913810592973917</v>
      </c>
      <c r="V3184" s="16">
        <v>76.080001999999993</v>
      </c>
      <c r="W3184" s="36">
        <f t="shared" ca="1" si="194"/>
        <v>-2.1844295827709941E-3</v>
      </c>
      <c r="X3184" s="91">
        <f t="shared" si="18"/>
        <v>0.9773833072517123</v>
      </c>
      <c r="Y3184" s="72">
        <f t="shared" ca="1" si="124"/>
        <v>66.893496933708377</v>
      </c>
      <c r="Z3184" s="16">
        <v>67.099998999999997</v>
      </c>
      <c r="AA3184" s="89">
        <f t="shared" ca="1" si="195"/>
        <v>-3.0775271142942898E-3</v>
      </c>
      <c r="AB3184" s="72"/>
      <c r="AC3184" s="16"/>
      <c r="AD3184" s="36"/>
      <c r="AE3184">
        <f t="shared" si="207"/>
        <v>2</v>
      </c>
      <c r="AH3184" s="25" t="str">
        <f t="shared" ca="1" si="7"/>
        <v>-</v>
      </c>
      <c r="AI3184" s="15">
        <f t="shared" ca="1" si="8"/>
        <v>16.607219165187431</v>
      </c>
      <c r="AJ3184" s="15">
        <f t="shared" ca="1" si="9"/>
        <v>16.440387938483031</v>
      </c>
      <c r="AK3184" s="17">
        <f t="shared" ca="1" si="10"/>
        <v>5.8353784484115732E-2</v>
      </c>
      <c r="AL3184" s="17">
        <f t="shared" ca="1" si="11"/>
        <v>3.4376317388764746E-2</v>
      </c>
      <c r="AM3184" s="26">
        <f t="shared" ca="1" si="12"/>
        <v>1</v>
      </c>
      <c r="AN3184" s="26">
        <f t="shared" ca="1" si="13"/>
        <v>1</v>
      </c>
      <c r="AO3184" s="25">
        <f t="shared" si="186"/>
        <v>0</v>
      </c>
      <c r="AP3184" s="26">
        <f t="shared" si="187"/>
        <v>0</v>
      </c>
      <c r="AQ3184" s="25">
        <f t="shared" si="188"/>
        <v>0</v>
      </c>
      <c r="AR3184" s="26">
        <f t="shared" si="189"/>
        <v>0</v>
      </c>
      <c r="AY3184">
        <v>13.42</v>
      </c>
      <c r="AZ3184">
        <v>14.62</v>
      </c>
      <c r="BA3184">
        <f t="shared" si="107"/>
        <v>146.19999999999999</v>
      </c>
    </row>
    <row r="3185" spans="1:53" x14ac:dyDescent="0.2">
      <c r="A3185" s="96">
        <v>42689</v>
      </c>
      <c r="B3185" s="99">
        <v>13.2</v>
      </c>
      <c r="C3185" s="100">
        <v>15.275</v>
      </c>
      <c r="D3185" s="31">
        <f t="shared" si="14"/>
        <v>8.3559805301422543</v>
      </c>
      <c r="E3185" s="31">
        <f t="shared" si="15"/>
        <v>152.86381257366227</v>
      </c>
      <c r="F3185" s="16">
        <f t="shared" si="0"/>
        <v>161.21979310380453</v>
      </c>
      <c r="G3185" s="16">
        <f t="shared" si="1"/>
        <v>15.167453282154499</v>
      </c>
      <c r="H3185" s="17">
        <f t="shared" si="2"/>
        <v>0.13584288052373161</v>
      </c>
      <c r="I3185">
        <v>13.37</v>
      </c>
      <c r="J3185" s="91">
        <f t="shared" si="16"/>
        <v>0.9540925722789646</v>
      </c>
      <c r="K3185" s="72">
        <f t="shared" ca="1" si="171"/>
        <v>29.534992415366098</v>
      </c>
      <c r="L3185" s="16">
        <v>29.940000999999999</v>
      </c>
      <c r="M3185" s="21">
        <f t="shared" ca="1" si="181"/>
        <v>-1.3527340384320659E-2</v>
      </c>
      <c r="N3185" s="72"/>
      <c r="O3185" s="16"/>
      <c r="P3185" s="21"/>
      <c r="Q3185" s="92">
        <f t="shared" si="17"/>
        <v>1.0459074277210354</v>
      </c>
      <c r="R3185" s="5">
        <f t="shared" ca="1" si="109"/>
        <v>41.610380209355782</v>
      </c>
      <c r="S3185" s="31">
        <v>40.770000000000003</v>
      </c>
      <c r="T3185" s="89">
        <f t="shared" ca="1" si="182"/>
        <v>2.061271055569729E-2</v>
      </c>
      <c r="U3185" s="5">
        <f t="shared" ca="1" si="122"/>
        <v>79.396100112846781</v>
      </c>
      <c r="V3185" s="16">
        <v>79.330001999999993</v>
      </c>
      <c r="W3185" s="36">
        <f t="shared" ca="1" si="194"/>
        <v>8.3320447725172288E-4</v>
      </c>
      <c r="X3185" s="91">
        <f t="shared" si="18"/>
        <v>0.90818514455792909</v>
      </c>
      <c r="Y3185" s="72">
        <f t="shared" ca="1" si="124"/>
        <v>60.747681924500881</v>
      </c>
      <c r="Z3185" s="16">
        <v>61.500000999999997</v>
      </c>
      <c r="AA3185" s="89">
        <f t="shared" ca="1" si="195"/>
        <v>-1.2232830297012781E-2</v>
      </c>
      <c r="AB3185" s="72"/>
      <c r="AC3185" s="16"/>
      <c r="AD3185" s="36"/>
      <c r="AE3185">
        <f t="shared" si="207"/>
        <v>1</v>
      </c>
      <c r="AH3185" s="25" t="str">
        <f t="shared" ca="1" si="7"/>
        <v>-</v>
      </c>
      <c r="AI3185" s="15">
        <f t="shared" ca="1" si="8"/>
        <v>16.517065448079698</v>
      </c>
      <c r="AJ3185" s="15">
        <f t="shared" ca="1" si="9"/>
        <v>16.39592832007742</v>
      </c>
      <c r="AK3185" s="17">
        <f t="shared" ca="1" si="10"/>
        <v>7.5463847276281151E-2</v>
      </c>
      <c r="AL3185" s="17">
        <f t="shared" ca="1" si="11"/>
        <v>3.8395268805634833E-2</v>
      </c>
      <c r="AM3185" s="26">
        <f t="shared" ca="1" si="12"/>
        <v>1</v>
      </c>
      <c r="AN3185" s="26">
        <f t="shared" ca="1" si="13"/>
        <v>1</v>
      </c>
      <c r="AO3185" s="25">
        <f t="shared" si="186"/>
        <v>0</v>
      </c>
      <c r="AP3185" s="26">
        <f t="shared" si="187"/>
        <v>0</v>
      </c>
      <c r="AQ3185" s="25">
        <f t="shared" si="188"/>
        <v>0</v>
      </c>
      <c r="AR3185" s="26">
        <f t="shared" si="189"/>
        <v>0</v>
      </c>
      <c r="AY3185">
        <v>12.3</v>
      </c>
      <c r="AZ3185">
        <v>13.35</v>
      </c>
      <c r="BA3185">
        <f t="shared" si="107"/>
        <v>133.5</v>
      </c>
    </row>
    <row r="3186" spans="1:53" x14ac:dyDescent="0.2">
      <c r="A3186" s="97">
        <v>42690</v>
      </c>
      <c r="B3186" s="99">
        <v>15.574999999999999</v>
      </c>
      <c r="C3186" s="100">
        <v>17.074999999999999</v>
      </c>
      <c r="D3186" s="31">
        <f t="shared" si="14"/>
        <v>160.08469263898979</v>
      </c>
      <c r="E3186" s="31">
        <f t="shared" si="15"/>
        <v>0</v>
      </c>
      <c r="F3186" s="16">
        <f t="shared" si="0"/>
        <v>160.08469263898979</v>
      </c>
      <c r="G3186" s="16">
        <f t="shared" si="1"/>
        <v>15.574999999999999</v>
      </c>
      <c r="H3186" s="17">
        <f t="shared" si="2"/>
        <v>8.7847730600292828E-2</v>
      </c>
      <c r="I3186">
        <v>13.72</v>
      </c>
      <c r="J3186" s="91">
        <f t="shared" si="16"/>
        <v>1.0196399345335514</v>
      </c>
      <c r="K3186" s="72">
        <f t="shared" ca="1" si="171"/>
        <v>30.113830002292833</v>
      </c>
      <c r="L3186" s="16">
        <v>30.1</v>
      </c>
      <c r="M3186" s="21">
        <f t="shared" ca="1" si="181"/>
        <v>4.5946851471200223E-4</v>
      </c>
      <c r="N3186" s="72"/>
      <c r="O3186" s="16"/>
      <c r="P3186" s="21"/>
      <c r="Q3186" s="92">
        <f t="shared" si="17"/>
        <v>0.9803600654664486</v>
      </c>
      <c r="R3186" s="5">
        <f t="shared" ca="1" si="109"/>
        <v>40.7914556769394</v>
      </c>
      <c r="S3186" s="31">
        <v>40.450001</v>
      </c>
      <c r="T3186" s="89">
        <f t="shared" ca="1" si="182"/>
        <v>8.4414009517428529E-3</v>
      </c>
      <c r="U3186" s="5">
        <f t="shared" ca="1" si="122"/>
        <v>77.83410112900161</v>
      </c>
      <c r="V3186" s="16">
        <v>78.830001999999993</v>
      </c>
      <c r="W3186" s="36">
        <f t="shared" ca="1" si="194"/>
        <v>-1.2633525887749989E-2</v>
      </c>
      <c r="X3186" s="91">
        <f t="shared" si="18"/>
        <v>1.0392798690671028</v>
      </c>
      <c r="Y3186" s="72">
        <f t="shared" ca="1" si="124"/>
        <v>63.12968788081519</v>
      </c>
      <c r="Z3186" s="16">
        <v>61.950001999999998</v>
      </c>
      <c r="AA3186" s="89">
        <f t="shared" ca="1" si="195"/>
        <v>1.9042547905247727E-2</v>
      </c>
      <c r="AB3186" s="72"/>
      <c r="AC3186" s="16"/>
      <c r="AD3186" s="36"/>
      <c r="AE3186">
        <v>24</v>
      </c>
      <c r="AH3186" s="25" t="str">
        <f t="shared" ca="1" si="7"/>
        <v>-</v>
      </c>
      <c r="AI3186" s="15">
        <f t="shared" ca="1" si="8"/>
        <v>16.469494721388912</v>
      </c>
      <c r="AJ3186" s="15">
        <f t="shared" ca="1" si="9"/>
        <v>16.352569304547192</v>
      </c>
      <c r="AK3186" s="17">
        <f t="shared" ca="1" si="10"/>
        <v>8.4071953205892558E-2</v>
      </c>
      <c r="AL3186" s="17">
        <f t="shared" ca="1" si="11"/>
        <v>4.0033671844886563E-2</v>
      </c>
      <c r="AM3186" s="26">
        <f t="shared" ca="1" si="12"/>
        <v>1</v>
      </c>
      <c r="AN3186" s="26">
        <f t="shared" ca="1" si="13"/>
        <v>1</v>
      </c>
      <c r="AO3186" s="25">
        <f t="shared" si="186"/>
        <v>0</v>
      </c>
      <c r="AP3186" s="26">
        <f t="shared" si="187"/>
        <v>0</v>
      </c>
      <c r="AQ3186" s="25">
        <f t="shared" si="188"/>
        <v>0</v>
      </c>
      <c r="AR3186" s="26">
        <f t="shared" si="189"/>
        <v>0</v>
      </c>
      <c r="AY3186">
        <v>12.39</v>
      </c>
      <c r="AZ3186">
        <v>13.5</v>
      </c>
      <c r="BA3186">
        <f t="shared" si="107"/>
        <v>135</v>
      </c>
    </row>
    <row r="3187" spans="1:53" x14ac:dyDescent="0.2">
      <c r="A3187" s="96">
        <v>42691</v>
      </c>
      <c r="B3187" s="99">
        <v>15.025</v>
      </c>
      <c r="C3187" s="100">
        <v>16.675000000000001</v>
      </c>
      <c r="D3187" s="31">
        <f t="shared" si="14"/>
        <v>153.41449711236521</v>
      </c>
      <c r="E3187" s="31">
        <f t="shared" si="15"/>
        <v>6.0842339869503803</v>
      </c>
      <c r="F3187" s="16">
        <f t="shared" si="0"/>
        <v>159.49873109931559</v>
      </c>
      <c r="G3187" s="16">
        <f t="shared" si="1"/>
        <v>15.087940852314478</v>
      </c>
      <c r="H3187" s="17">
        <f t="shared" si="2"/>
        <v>9.8950524737631218E-2</v>
      </c>
      <c r="I3187">
        <v>13.35</v>
      </c>
      <c r="J3187" s="91">
        <f t="shared" si="16"/>
        <v>0.96518228756618563</v>
      </c>
      <c r="K3187" s="72">
        <f t="shared" ca="1" si="171"/>
        <v>29.064150393511238</v>
      </c>
      <c r="L3187" s="16">
        <v>29.23</v>
      </c>
      <c r="M3187" s="21">
        <f t="shared" ca="1" si="181"/>
        <v>-5.6739516417640403E-3</v>
      </c>
      <c r="N3187" s="72"/>
      <c r="O3187" s="16"/>
      <c r="P3187" s="21"/>
      <c r="Q3187" s="92">
        <f t="shared" si="17"/>
        <v>1.0348177124338145</v>
      </c>
      <c r="R3187" s="5">
        <f t="shared" ca="1" si="109"/>
        <v>42.209962365682451</v>
      </c>
      <c r="S3187" s="31">
        <v>41.700001</v>
      </c>
      <c r="T3187" s="89">
        <f t="shared" ca="1" si="182"/>
        <v>1.222928905163456E-2</v>
      </c>
      <c r="U3187" s="5">
        <f t="shared" ca="1" si="122"/>
        <v>80.541349017268288</v>
      </c>
      <c r="V3187" s="16">
        <v>81.099997999999999</v>
      </c>
      <c r="W3187" s="36">
        <f t="shared" ca="1" si="194"/>
        <v>-6.8883969976387786E-3</v>
      </c>
      <c r="X3187" s="91">
        <f t="shared" si="18"/>
        <v>0.93036457513237125</v>
      </c>
      <c r="Y3187" s="72">
        <f t="shared" ca="1" si="124"/>
        <v>58.72975979976141</v>
      </c>
      <c r="Z3187" s="16">
        <v>58.05</v>
      </c>
      <c r="AA3187" s="89">
        <f t="shared" ca="1" si="195"/>
        <v>1.170990180467551E-2</v>
      </c>
      <c r="AB3187" s="72"/>
      <c r="AC3187" s="16"/>
      <c r="AD3187" s="36"/>
      <c r="AE3187">
        <f t="shared" ref="AE3187:AE3209" si="208">AE3186-1</f>
        <v>23</v>
      </c>
      <c r="AH3187" s="25" t="str">
        <f t="shared" ca="1" si="7"/>
        <v>-</v>
      </c>
      <c r="AI3187" s="15">
        <f t="shared" ca="1" si="8"/>
        <v>16.422491904832459</v>
      </c>
      <c r="AJ3187" s="15">
        <f t="shared" ca="1" si="9"/>
        <v>16.328494691189007</v>
      </c>
      <c r="AK3187" s="17">
        <f t="shared" ca="1" si="10"/>
        <v>9.1554698319822089E-2</v>
      </c>
      <c r="AL3187" s="17">
        <f t="shared" ca="1" si="11"/>
        <v>4.2993496939926296E-2</v>
      </c>
      <c r="AM3187" s="26">
        <f t="shared" ca="1" si="12"/>
        <v>1</v>
      </c>
      <c r="AN3187" s="26">
        <f t="shared" ca="1" si="13"/>
        <v>1</v>
      </c>
      <c r="AO3187" s="25">
        <f t="shared" si="186"/>
        <v>0</v>
      </c>
      <c r="AP3187" s="26">
        <f t="shared" si="187"/>
        <v>0</v>
      </c>
      <c r="AQ3187" s="25">
        <f t="shared" si="188"/>
        <v>0</v>
      </c>
      <c r="AR3187" s="26">
        <f t="shared" si="189"/>
        <v>0</v>
      </c>
      <c r="AY3187">
        <v>11.61</v>
      </c>
      <c r="AZ3187">
        <v>12.71</v>
      </c>
      <c r="BA3187">
        <f t="shared" si="107"/>
        <v>127.10000000000001</v>
      </c>
    </row>
    <row r="3188" spans="1:53" x14ac:dyDescent="0.2">
      <c r="A3188" s="96">
        <v>42692</v>
      </c>
      <c r="B3188" s="101">
        <v>14.975</v>
      </c>
      <c r="C3188" s="102">
        <v>16.675000000000001</v>
      </c>
      <c r="D3188" s="31">
        <f t="shared" si="14"/>
        <v>146.74430158574063</v>
      </c>
      <c r="E3188" s="31">
        <f t="shared" si="15"/>
        <v>12.094410166112853</v>
      </c>
      <c r="F3188" s="31">
        <f t="shared" si="0"/>
        <v>158.83871175185348</v>
      </c>
      <c r="G3188" s="31">
        <f t="shared" si="1"/>
        <v>15.104442609145009</v>
      </c>
      <c r="H3188" s="55">
        <f t="shared" si="2"/>
        <v>0.10194902548725648</v>
      </c>
      <c r="I3188" s="31">
        <v>12.85</v>
      </c>
      <c r="J3188" s="67">
        <f t="shared" si="16"/>
        <v>0.99695109393150794</v>
      </c>
      <c r="K3188" s="72">
        <f t="shared" ca="1" si="171"/>
        <v>28.97435525443704</v>
      </c>
      <c r="L3188" s="31">
        <v>29.059999000000001</v>
      </c>
      <c r="M3188" s="21">
        <f t="shared" ca="1" si="181"/>
        <v>-2.9471351861698868E-3</v>
      </c>
      <c r="N3188" s="72"/>
      <c r="O3188" s="31"/>
      <c r="P3188" s="21"/>
      <c r="Q3188" s="69">
        <f t="shared" si="17"/>
        <v>1.003048906068492</v>
      </c>
      <c r="R3188" s="5">
        <f t="shared" ca="1" si="109"/>
        <v>42.3368928033413</v>
      </c>
      <c r="S3188" s="31">
        <v>41.84</v>
      </c>
      <c r="T3188" s="89">
        <f t="shared" ca="1" si="182"/>
        <v>1.1876023024409571E-2</v>
      </c>
      <c r="U3188" s="5">
        <f t="shared" ca="1" si="122"/>
        <v>80.784146250111164</v>
      </c>
      <c r="V3188" s="31">
        <v>81.459998999999996</v>
      </c>
      <c r="W3188" s="87">
        <f t="shared" ca="1" si="194"/>
        <v>-8.2967439011241914E-3</v>
      </c>
      <c r="X3188" s="67">
        <f t="shared" si="18"/>
        <v>0.99390218786301598</v>
      </c>
      <c r="Y3188" s="72">
        <f t="shared" ca="1" si="124"/>
        <v>58.367795137535111</v>
      </c>
      <c r="Z3188" s="31">
        <v>57.599998999999997</v>
      </c>
      <c r="AA3188" s="89">
        <f t="shared" ca="1" si="195"/>
        <v>1.3329794285849112E-2</v>
      </c>
      <c r="AB3188" s="72"/>
      <c r="AC3188" s="31"/>
      <c r="AD3188" s="87"/>
      <c r="AE3188" s="1">
        <f t="shared" si="208"/>
        <v>22</v>
      </c>
      <c r="AH3188" s="25" t="str">
        <f t="shared" ca="1" si="7"/>
        <v>-</v>
      </c>
      <c r="AI3188" s="15">
        <f t="shared" ca="1" si="8"/>
        <v>16.388508691134689</v>
      </c>
      <c r="AJ3188" s="15">
        <f t="shared" ca="1" si="9"/>
        <v>16.321369441382981</v>
      </c>
      <c r="AK3188" s="17">
        <f t="shared" ca="1" si="10"/>
        <v>9.8817579935849734E-2</v>
      </c>
      <c r="AL3188" s="17">
        <f t="shared" ca="1" si="11"/>
        <v>4.640234806991686E-2</v>
      </c>
      <c r="AM3188" s="26">
        <f t="shared" ca="1" si="12"/>
        <v>1</v>
      </c>
      <c r="AN3188" s="26">
        <f t="shared" ca="1" si="13"/>
        <v>1</v>
      </c>
      <c r="AO3188" s="25">
        <f t="shared" si="186"/>
        <v>0</v>
      </c>
      <c r="AP3188" s="26">
        <f t="shared" si="187"/>
        <v>0</v>
      </c>
      <c r="AQ3188" s="25">
        <f t="shared" si="188"/>
        <v>0</v>
      </c>
      <c r="AR3188" s="26">
        <f t="shared" si="189"/>
        <v>0</v>
      </c>
      <c r="AY3188">
        <v>11.52</v>
      </c>
      <c r="AZ3188">
        <v>12.57</v>
      </c>
      <c r="BA3188">
        <f t="shared" si="107"/>
        <v>125.7</v>
      </c>
    </row>
    <row r="3189" spans="1:53" x14ac:dyDescent="0.2">
      <c r="A3189" s="96">
        <v>42695</v>
      </c>
      <c r="B3189" s="99">
        <v>14.475</v>
      </c>
      <c r="C3189" s="100">
        <v>16.274999999999999</v>
      </c>
      <c r="D3189" s="31">
        <f t="shared" si="14"/>
        <v>140.07410605911605</v>
      </c>
      <c r="E3189" s="31">
        <f t="shared" si="15"/>
        <v>18.084585758988595</v>
      </c>
      <c r="F3189" s="16">
        <f t="shared" si="0"/>
        <v>158.15869181810464</v>
      </c>
      <c r="G3189" s="16">
        <f t="shared" si="1"/>
        <v>14.680820204959822</v>
      </c>
      <c r="H3189" s="17">
        <f t="shared" si="2"/>
        <v>0.11059907834101379</v>
      </c>
      <c r="I3189" s="16">
        <v>12.42</v>
      </c>
      <c r="J3189" s="91">
        <f t="shared" si="16"/>
        <v>0.96779266133455932</v>
      </c>
      <c r="K3189" s="72">
        <f t="shared" ca="1" si="171"/>
        <v>28.040025199897826</v>
      </c>
      <c r="L3189" s="16">
        <v>27.780000999999999</v>
      </c>
      <c r="M3189" s="21">
        <f t="shared" ca="1" si="181"/>
        <v>9.3601220495934355E-3</v>
      </c>
      <c r="N3189" s="72"/>
      <c r="O3189" s="16"/>
      <c r="P3189" s="21"/>
      <c r="Q3189" s="92">
        <f t="shared" si="17"/>
        <v>1.0322073386654407</v>
      </c>
      <c r="R3189" s="5">
        <f t="shared" ca="1" si="109"/>
        <v>43.698630944568961</v>
      </c>
      <c r="S3189" s="31">
        <v>43.740001999999997</v>
      </c>
      <c r="T3189" s="89">
        <f t="shared" ca="1" si="182"/>
        <v>-9.4584027296193516E-4</v>
      </c>
      <c r="U3189" s="5">
        <f t="shared" ca="1" si="122"/>
        <v>83.383133851733547</v>
      </c>
      <c r="V3189" s="16">
        <v>85.169998000000007</v>
      </c>
      <c r="W3189" s="36">
        <f t="shared" ca="1" si="194"/>
        <v>-2.0979971706309771E-2</v>
      </c>
      <c r="X3189" s="91">
        <f t="shared" si="18"/>
        <v>0.93558532266911854</v>
      </c>
      <c r="Y3189" s="72">
        <f t="shared" ca="1" si="124"/>
        <v>54.604458520382053</v>
      </c>
      <c r="Z3189" s="16">
        <v>52.500000999999997</v>
      </c>
      <c r="AA3189" s="89">
        <f t="shared" ca="1" si="195"/>
        <v>4.0084904386612406E-2</v>
      </c>
      <c r="AB3189" s="72"/>
      <c r="AD3189" s="36"/>
      <c r="AE3189">
        <f t="shared" si="208"/>
        <v>21</v>
      </c>
      <c r="AH3189" s="25" t="str">
        <f t="shared" ca="1" si="7"/>
        <v>-</v>
      </c>
      <c r="AI3189" s="15">
        <f t="shared" ca="1" si="8"/>
        <v>16.341606503509365</v>
      </c>
      <c r="AJ3189" s="15">
        <f t="shared" ca="1" si="9"/>
        <v>16.296187212182367</v>
      </c>
      <c r="AK3189" s="17">
        <f t="shared" ca="1" si="10"/>
        <v>0.10484765888415824</v>
      </c>
      <c r="AL3189" s="17">
        <f t="shared" ca="1" si="11"/>
        <v>5.1578679355119103E-2</v>
      </c>
      <c r="AM3189" s="26">
        <f t="shared" ca="1" si="12"/>
        <v>1</v>
      </c>
      <c r="AN3189" s="26">
        <f t="shared" ca="1" si="13"/>
        <v>1</v>
      </c>
      <c r="AO3189" s="25">
        <f t="shared" si="186"/>
        <v>0</v>
      </c>
      <c r="AP3189" s="26">
        <f t="shared" si="187"/>
        <v>0</v>
      </c>
      <c r="AQ3189" s="25">
        <f t="shared" si="188"/>
        <v>0</v>
      </c>
      <c r="AR3189" s="26">
        <f t="shared" si="189"/>
        <v>0</v>
      </c>
      <c r="AY3189">
        <v>10.5</v>
      </c>
      <c r="AZ3189">
        <v>11.43</v>
      </c>
      <c r="BA3189">
        <f t="shared" si="107"/>
        <v>114.3</v>
      </c>
    </row>
    <row r="3190" spans="1:53" x14ac:dyDescent="0.2">
      <c r="A3190" s="96">
        <v>42696</v>
      </c>
      <c r="B3190" s="99">
        <v>14.425000000000001</v>
      </c>
      <c r="C3190" s="100">
        <v>16.274999999999999</v>
      </c>
      <c r="D3190" s="31">
        <f t="shared" si="14"/>
        <v>133.40391053249147</v>
      </c>
      <c r="E3190" s="31">
        <f t="shared" si="15"/>
        <v>24.017063808014139</v>
      </c>
      <c r="F3190" s="16">
        <f t="shared" si="0"/>
        <v>157.42097434050561</v>
      </c>
      <c r="G3190" s="16">
        <f t="shared" si="1"/>
        <v>14.707246811334807</v>
      </c>
      <c r="H3190" s="17">
        <f t="shared" si="2"/>
        <v>0.11367127496159746</v>
      </c>
      <c r="I3190" s="16">
        <v>12.41</v>
      </c>
      <c r="J3190" s="91">
        <f t="shared" si="16"/>
        <v>0.99712726754615455</v>
      </c>
      <c r="K3190" s="72">
        <f t="shared" ca="1" si="171"/>
        <v>27.958333857780772</v>
      </c>
      <c r="L3190" s="16">
        <v>27.91</v>
      </c>
      <c r="M3190" s="21">
        <f t="shared" ca="1" si="181"/>
        <v>1.7317756281179559E-3</v>
      </c>
      <c r="N3190" s="72"/>
      <c r="O3190" s="16"/>
      <c r="P3190" s="21"/>
      <c r="Q3190" s="92">
        <f t="shared" si="17"/>
        <v>1.0028727324538456</v>
      </c>
      <c r="R3190" s="5">
        <f t="shared" ca="1" si="109"/>
        <v>43.822339762778675</v>
      </c>
      <c r="S3190" s="31">
        <v>43.439999</v>
      </c>
      <c r="T3190" s="89">
        <f t="shared" ca="1" si="182"/>
        <v>8.8015831395087049E-3</v>
      </c>
      <c r="U3190" s="5">
        <f t="shared" ca="1" si="122"/>
        <v>83.619808428065255</v>
      </c>
      <c r="V3190" s="16">
        <v>84.709998999999996</v>
      </c>
      <c r="W3190" s="36">
        <f t="shared" ca="1" si="194"/>
        <v>-1.2869679905612337E-2</v>
      </c>
      <c r="X3190" s="91">
        <f t="shared" si="18"/>
        <v>0.9942545350923091</v>
      </c>
      <c r="Y3190" s="72">
        <f t="shared" ca="1" si="124"/>
        <v>54.287157477245231</v>
      </c>
      <c r="Z3190" s="16">
        <v>53.3</v>
      </c>
      <c r="AA3190" s="89">
        <f t="shared" ca="1" si="195"/>
        <v>1.8520778184713572E-2</v>
      </c>
      <c r="AB3190" s="72"/>
      <c r="AD3190" s="36"/>
      <c r="AE3190">
        <f t="shared" si="208"/>
        <v>20</v>
      </c>
      <c r="AH3190" s="25" t="str">
        <f t="shared" ca="1" si="7"/>
        <v>-</v>
      </c>
      <c r="AI3190" s="15">
        <f t="shared" ca="1" si="8"/>
        <v>16.323389034269468</v>
      </c>
      <c r="AJ3190" s="15">
        <f t="shared" ca="1" si="9"/>
        <v>16.254225089819453</v>
      </c>
      <c r="AK3190" s="17">
        <f t="shared" ca="1" si="10"/>
        <v>0.10814341910858723</v>
      </c>
      <c r="AL3190" s="17">
        <f t="shared" ca="1" si="11"/>
        <v>5.7965773925441326E-2</v>
      </c>
      <c r="AM3190" s="26">
        <f t="shared" ca="1" si="12"/>
        <v>1</v>
      </c>
      <c r="AN3190" s="26">
        <f t="shared" ca="1" si="13"/>
        <v>1</v>
      </c>
      <c r="AO3190" s="25">
        <f t="shared" si="186"/>
        <v>0</v>
      </c>
      <c r="AP3190" s="26">
        <f t="shared" si="187"/>
        <v>0</v>
      </c>
      <c r="AQ3190" s="25">
        <f t="shared" si="188"/>
        <v>0</v>
      </c>
      <c r="AR3190" s="26">
        <f t="shared" si="189"/>
        <v>0</v>
      </c>
      <c r="AY3190">
        <v>10.66</v>
      </c>
      <c r="AZ3190">
        <v>11.64</v>
      </c>
      <c r="BA3190">
        <f t="shared" si="107"/>
        <v>116.4</v>
      </c>
    </row>
    <row r="3191" spans="1:53" x14ac:dyDescent="0.2">
      <c r="A3191" s="96">
        <v>42697</v>
      </c>
      <c r="B3191" s="99">
        <v>14.425000000000001</v>
      </c>
      <c r="C3191" s="100">
        <v>16.375</v>
      </c>
      <c r="D3191" s="31">
        <f t="shared" si="14"/>
        <v>126.7337150058669</v>
      </c>
      <c r="E3191" s="31">
        <f t="shared" si="15"/>
        <v>29.929049704884154</v>
      </c>
      <c r="F3191" s="16">
        <f t="shared" si="0"/>
        <v>156.66276471075105</v>
      </c>
      <c r="G3191" s="16">
        <f t="shared" si="1"/>
        <v>14.797530428862776</v>
      </c>
      <c r="H3191" s="17">
        <f t="shared" si="2"/>
        <v>0.11908396946564881</v>
      </c>
      <c r="I3191" s="16">
        <v>12.43</v>
      </c>
      <c r="J3191" s="91">
        <f t="shared" si="16"/>
        <v>1.0012927035777484</v>
      </c>
      <c r="K3191" s="72">
        <f t="shared" ca="1" si="171"/>
        <v>27.993334417307093</v>
      </c>
      <c r="L3191" s="16">
        <v>27.98</v>
      </c>
      <c r="M3191" s="21">
        <f t="shared" ca="1" si="181"/>
        <v>4.7656959639358093E-4</v>
      </c>
      <c r="N3191" s="72"/>
      <c r="O3191" s="16"/>
      <c r="P3191" s="21"/>
      <c r="Q3191" s="92">
        <f t="shared" si="17"/>
        <v>0.99870729642225153</v>
      </c>
      <c r="R3191" s="5">
        <f t="shared" ca="1" si="109"/>
        <v>43.763867246278267</v>
      </c>
      <c r="S3191" s="31">
        <v>43.400002000000001</v>
      </c>
      <c r="T3191" s="89">
        <f t="shared" ca="1" si="182"/>
        <v>8.3839914633705749E-3</v>
      </c>
      <c r="U3191" s="5">
        <f t="shared" ca="1" si="122"/>
        <v>83.508853742863906</v>
      </c>
      <c r="V3191" s="16">
        <v>84.510002</v>
      </c>
      <c r="W3191" s="36">
        <f t="shared" ca="1" si="194"/>
        <v>-1.184650613469509E-2</v>
      </c>
      <c r="X3191" s="91">
        <f t="shared" si="18"/>
        <v>1.0025854071554969</v>
      </c>
      <c r="Y3191" s="72">
        <f t="shared" ca="1" si="124"/>
        <v>54.423929837724401</v>
      </c>
      <c r="Z3191" s="16">
        <v>53.450001999999998</v>
      </c>
      <c r="AA3191" s="89">
        <f t="shared" ca="1" si="195"/>
        <v>1.8221287208266213E-2</v>
      </c>
      <c r="AB3191" s="72"/>
      <c r="AD3191" s="36"/>
      <c r="AE3191">
        <f t="shared" si="208"/>
        <v>19</v>
      </c>
      <c r="AH3191" s="25" t="str">
        <f t="shared" ca="1" si="7"/>
        <v>-</v>
      </c>
      <c r="AI3191" s="15">
        <f t="shared" ca="1" si="8"/>
        <v>16.293948001810605</v>
      </c>
      <c r="AJ3191" s="15">
        <f t="shared" ca="1" si="9"/>
        <v>16.230329129439678</v>
      </c>
      <c r="AK3191" s="17">
        <f t="shared" ca="1" si="10"/>
        <v>0.10535026726557344</v>
      </c>
      <c r="AL3191" s="17">
        <f t="shared" ca="1" si="11"/>
        <v>6.5233696842219191E-2</v>
      </c>
      <c r="AM3191" s="26">
        <f t="shared" ca="1" si="12"/>
        <v>1</v>
      </c>
      <c r="AN3191" s="26">
        <f t="shared" ca="1" si="13"/>
        <v>1</v>
      </c>
      <c r="AO3191" s="25">
        <f t="shared" si="186"/>
        <v>0</v>
      </c>
      <c r="AP3191" s="26">
        <f t="shared" si="187"/>
        <v>0</v>
      </c>
      <c r="AQ3191" s="25">
        <f t="shared" si="188"/>
        <v>0</v>
      </c>
      <c r="AR3191" s="26">
        <f t="shared" si="189"/>
        <v>1</v>
      </c>
      <c r="AY3191">
        <v>10.69</v>
      </c>
      <c r="AZ3191">
        <v>11.65</v>
      </c>
      <c r="BA3191">
        <f t="shared" si="107"/>
        <v>116.5</v>
      </c>
    </row>
    <row r="3192" spans="1:53" x14ac:dyDescent="0.2">
      <c r="A3192" s="96">
        <v>42699</v>
      </c>
      <c r="B3192" s="99">
        <v>14.324999999999999</v>
      </c>
      <c r="C3192" s="100">
        <v>16.175000000000001</v>
      </c>
      <c r="D3192" s="31">
        <f t="shared" si="14"/>
        <v>120.06351947924233</v>
      </c>
      <c r="E3192" s="31">
        <f t="shared" si="15"/>
        <v>35.804931871086261</v>
      </c>
      <c r="F3192" s="16">
        <f t="shared" si="0"/>
        <v>155.8684513503286</v>
      </c>
      <c r="G3192" s="16">
        <f t="shared" si="1"/>
        <v>14.749968127851805</v>
      </c>
      <c r="H3192" s="17">
        <f t="shared" si="2"/>
        <v>0.11437403400309132</v>
      </c>
      <c r="I3192" s="16">
        <v>12.34</v>
      </c>
      <c r="J3192" s="91">
        <f t="shared" si="16"/>
        <v>0.99173187982356714</v>
      </c>
      <c r="K3192" s="72">
        <f t="shared" ca="1" si="171"/>
        <v>27.760750367898432</v>
      </c>
      <c r="L3192" s="16">
        <v>27.82</v>
      </c>
      <c r="M3192" s="21">
        <f t="shared" ca="1" si="181"/>
        <v>-2.1297495363612061E-3</v>
      </c>
      <c r="N3192" s="72"/>
      <c r="O3192" s="16"/>
      <c r="P3192" s="21"/>
      <c r="Q3192" s="92">
        <f t="shared" si="17"/>
        <v>1.008268120176433</v>
      </c>
      <c r="R3192" s="5">
        <f t="shared" ca="1" si="109"/>
        <v>44.123873940921982</v>
      </c>
      <c r="S3192" s="31">
        <v>43.650002000000001</v>
      </c>
      <c r="T3192" s="89">
        <f t="shared" ca="1" si="182"/>
        <v>1.0856172261389156E-2</v>
      </c>
      <c r="U3192" s="5">
        <f t="shared" ca="1" si="122"/>
        <v>84.196432381371778</v>
      </c>
      <c r="V3192" s="16">
        <v>85.089995999999999</v>
      </c>
      <c r="W3192" s="36">
        <f t="shared" ca="1" si="194"/>
        <v>-1.0501394530894336E-2</v>
      </c>
      <c r="X3192" s="91">
        <f t="shared" si="18"/>
        <v>0.98346375964713428</v>
      </c>
      <c r="Y3192" s="72">
        <f t="shared" ca="1" si="124"/>
        <v>53.520440073469089</v>
      </c>
      <c r="Z3192" s="16">
        <v>52.849998999999997</v>
      </c>
      <c r="AA3192" s="89">
        <f t="shared" ca="1" si="195"/>
        <v>1.2685734837366647E-2</v>
      </c>
      <c r="AB3192" s="72"/>
      <c r="AD3192" s="36"/>
      <c r="AE3192">
        <f t="shared" si="208"/>
        <v>18</v>
      </c>
      <c r="AH3192" s="25" t="str">
        <f t="shared" ca="1" si="7"/>
        <v>-</v>
      </c>
      <c r="AI3192" s="15">
        <f t="shared" ca="1" si="8"/>
        <v>16.242606192036231</v>
      </c>
      <c r="AJ3192" s="15">
        <f t="shared" ca="1" si="9"/>
        <v>16.210161087372626</v>
      </c>
      <c r="AK3192" s="17">
        <f t="shared" ca="1" si="10"/>
        <v>0.10977131783270651</v>
      </c>
      <c r="AL3192" s="17">
        <f t="shared" ca="1" si="11"/>
        <v>7.3410880551774527E-2</v>
      </c>
      <c r="AM3192" s="26">
        <f t="shared" ca="1" si="12"/>
        <v>1</v>
      </c>
      <c r="AN3192" s="26">
        <f t="shared" ca="1" si="13"/>
        <v>1</v>
      </c>
      <c r="AO3192" s="25">
        <f t="shared" si="186"/>
        <v>0</v>
      </c>
      <c r="AP3192" s="26">
        <f t="shared" si="187"/>
        <v>0</v>
      </c>
      <c r="AQ3192" s="25">
        <f t="shared" si="188"/>
        <v>0</v>
      </c>
      <c r="AR3192" s="26">
        <f t="shared" si="189"/>
        <v>1</v>
      </c>
      <c r="AY3192">
        <v>10.57</v>
      </c>
      <c r="AZ3192">
        <v>11.53</v>
      </c>
      <c r="BA3192">
        <f t="shared" si="107"/>
        <v>115.3</v>
      </c>
    </row>
    <row r="3193" spans="1:53" x14ac:dyDescent="0.2">
      <c r="A3193" s="96">
        <v>42702</v>
      </c>
      <c r="B3193" s="99">
        <v>14.425000000000001</v>
      </c>
      <c r="C3193" s="100">
        <v>16.274999999999999</v>
      </c>
      <c r="D3193" s="31">
        <f t="shared" si="14"/>
        <v>113.39332395261776</v>
      </c>
      <c r="E3193" s="31">
        <f t="shared" si="15"/>
        <v>41.712230227741408</v>
      </c>
      <c r="F3193" s="16">
        <f t="shared" si="0"/>
        <v>155.10555418035918</v>
      </c>
      <c r="G3193" s="16">
        <f t="shared" si="1"/>
        <v>14.922516844764887</v>
      </c>
      <c r="H3193" s="17">
        <f t="shared" si="2"/>
        <v>0.11367127496159746</v>
      </c>
      <c r="I3193" s="16">
        <v>13.15</v>
      </c>
      <c r="J3193" s="91">
        <f t="shared" si="16"/>
        <v>1.0067464925860632</v>
      </c>
      <c r="K3193" s="72">
        <f t="shared" ca="1" si="171"/>
        <v>27.946898678928683</v>
      </c>
      <c r="L3193" s="16">
        <v>28.059999000000001</v>
      </c>
      <c r="M3193" s="21">
        <f t="shared" ca="1" si="181"/>
        <v>-4.0306601960790576E-3</v>
      </c>
      <c r="N3193" s="72"/>
      <c r="O3193" s="16"/>
      <c r="P3193" s="21"/>
      <c r="Q3193" s="92">
        <f t="shared" si="17"/>
        <v>0.99325350741393681</v>
      </c>
      <c r="R3193" s="5">
        <f t="shared" ca="1" si="109"/>
        <v>43.824366810970112</v>
      </c>
      <c r="S3193" s="31">
        <v>43.310001</v>
      </c>
      <c r="T3193" s="89">
        <f t="shared" ca="1" si="182"/>
        <v>1.187637495021328E-2</v>
      </c>
      <c r="U3193" s="5">
        <f t="shared" ca="1" si="122"/>
        <v>83.625538719964609</v>
      </c>
      <c r="V3193" s="16">
        <v>84.32</v>
      </c>
      <c r="W3193" s="36">
        <f t="shared" ca="1" si="194"/>
        <v>-8.2360208732849133E-3</v>
      </c>
      <c r="X3193" s="91">
        <f t="shared" si="18"/>
        <v>1.0134929851721264</v>
      </c>
      <c r="Y3193" s="72">
        <f t="shared" ca="1" si="124"/>
        <v>54.239020703121867</v>
      </c>
      <c r="Z3193" s="16">
        <v>53.750000999999997</v>
      </c>
      <c r="AA3193" s="89">
        <f t="shared" ca="1" si="195"/>
        <v>9.0980408190479665E-3</v>
      </c>
      <c r="AB3193" s="72"/>
      <c r="AD3193" s="36"/>
      <c r="AE3193">
        <f t="shared" si="208"/>
        <v>17</v>
      </c>
      <c r="AH3193" s="25" t="str">
        <f t="shared" ca="1" si="7"/>
        <v>-</v>
      </c>
      <c r="AI3193" s="15">
        <f t="shared" ca="1" si="8"/>
        <v>16.176759753707056</v>
      </c>
      <c r="AJ3193" s="15">
        <f t="shared" ca="1" si="9"/>
        <v>16.178135949037774</v>
      </c>
      <c r="AK3193" s="17">
        <f t="shared" ca="1" si="10"/>
        <v>0.11222477620336756</v>
      </c>
      <c r="AL3193" s="17">
        <f t="shared" ca="1" si="11"/>
        <v>8.2979198574587909E-2</v>
      </c>
      <c r="AM3193" s="26">
        <f t="shared" ca="1" si="12"/>
        <v>0</v>
      </c>
      <c r="AN3193" s="26">
        <f t="shared" ca="1" si="13"/>
        <v>1</v>
      </c>
      <c r="AO3193" s="25">
        <f t="shared" si="186"/>
        <v>0</v>
      </c>
      <c r="AP3193" s="26">
        <f t="shared" si="187"/>
        <v>0</v>
      </c>
      <c r="AQ3193" s="25">
        <f t="shared" si="188"/>
        <v>0</v>
      </c>
      <c r="AR3193" s="26">
        <f t="shared" si="189"/>
        <v>1</v>
      </c>
      <c r="AY3193">
        <v>10.75</v>
      </c>
      <c r="AZ3193">
        <v>11.73</v>
      </c>
      <c r="BA3193">
        <f t="shared" si="107"/>
        <v>117.30000000000001</v>
      </c>
    </row>
    <row r="3194" spans="1:53" x14ac:dyDescent="0.2">
      <c r="A3194" s="96">
        <v>42703</v>
      </c>
      <c r="B3194" s="99">
        <v>14.275</v>
      </c>
      <c r="C3194" s="100">
        <v>16.225000000000001</v>
      </c>
      <c r="D3194" s="31">
        <f t="shared" si="14"/>
        <v>106.7231284259932</v>
      </c>
      <c r="E3194" s="31">
        <f t="shared" si="15"/>
        <v>47.624216124611422</v>
      </c>
      <c r="F3194" s="16">
        <f t="shared" si="0"/>
        <v>154.34734455060462</v>
      </c>
      <c r="G3194" s="16">
        <f t="shared" si="1"/>
        <v>14.876676832947034</v>
      </c>
      <c r="H3194" s="17">
        <f t="shared" si="2"/>
        <v>0.12018489984591685</v>
      </c>
      <c r="I3194" s="16">
        <v>12.9</v>
      </c>
      <c r="J3194" s="91">
        <f t="shared" si="16"/>
        <v>0.99205480160472037</v>
      </c>
      <c r="K3194" s="72">
        <f t="shared" ca="1" si="171"/>
        <v>27.723724737606823</v>
      </c>
      <c r="L3194" s="16">
        <v>27.879999000000002</v>
      </c>
      <c r="M3194" s="21">
        <f t="shared" ca="1" si="181"/>
        <v>-5.6052463414069343E-3</v>
      </c>
      <c r="N3194" s="72"/>
      <c r="O3194" s="16"/>
      <c r="P3194" s="21"/>
      <c r="Q3194" s="92">
        <f t="shared" si="17"/>
        <v>1.0079451983952796</v>
      </c>
      <c r="R3194" s="5">
        <f t="shared" ca="1" si="109"/>
        <v>44.17071992907325</v>
      </c>
      <c r="S3194" s="31">
        <v>43.650002000000001</v>
      </c>
      <c r="T3194" s="89">
        <f t="shared" ca="1" si="182"/>
        <v>1.1929390726562848E-2</v>
      </c>
      <c r="U3194" s="5">
        <f t="shared" ca="1" si="122"/>
        <v>84.287074512693678</v>
      </c>
      <c r="V3194" s="16">
        <v>84.900002000000001</v>
      </c>
      <c r="W3194" s="36">
        <f t="shared" ca="1" si="194"/>
        <v>-7.2194048629860147E-3</v>
      </c>
      <c r="X3194" s="91">
        <f t="shared" si="18"/>
        <v>0.98410960320944074</v>
      </c>
      <c r="Y3194" s="72">
        <f t="shared" ca="1" si="124"/>
        <v>53.373628225889853</v>
      </c>
      <c r="Z3194" s="16">
        <v>52.950001999999998</v>
      </c>
      <c r="AA3194" s="89">
        <f t="shared" ca="1" si="195"/>
        <v>8.0004949931796968E-3</v>
      </c>
      <c r="AB3194" s="72"/>
      <c r="AD3194" s="36"/>
      <c r="AE3194">
        <f t="shared" si="208"/>
        <v>16</v>
      </c>
      <c r="AH3194" s="25" t="str">
        <f t="shared" ca="1" si="7"/>
        <v>-</v>
      </c>
      <c r="AI3194" s="15">
        <f t="shared" ca="1" si="8"/>
        <v>16.085880633912844</v>
      </c>
      <c r="AJ3194" s="15">
        <f t="shared" ca="1" si="9"/>
        <v>16.146729207767784</v>
      </c>
      <c r="AK3194" s="17">
        <f t="shared" ca="1" si="10"/>
        <v>0.11526408859647762</v>
      </c>
      <c r="AL3194" s="17">
        <f t="shared" ca="1" si="11"/>
        <v>9.1643587489529527E-2</v>
      </c>
      <c r="AM3194" s="26">
        <f t="shared" ca="1" si="12"/>
        <v>0</v>
      </c>
      <c r="AN3194" s="26">
        <f t="shared" ca="1" si="13"/>
        <v>1</v>
      </c>
      <c r="AO3194" s="25">
        <f t="shared" si="186"/>
        <v>0</v>
      </c>
      <c r="AP3194" s="26">
        <f t="shared" si="187"/>
        <v>0</v>
      </c>
      <c r="AQ3194" s="25">
        <f t="shared" si="188"/>
        <v>0</v>
      </c>
      <c r="AR3194" s="26">
        <f t="shared" si="189"/>
        <v>1</v>
      </c>
      <c r="AY3194">
        <v>10.59</v>
      </c>
      <c r="AZ3194">
        <v>11.58</v>
      </c>
      <c r="BA3194">
        <f t="shared" si="107"/>
        <v>115.8</v>
      </c>
    </row>
    <row r="3195" spans="1:53" x14ac:dyDescent="0.2">
      <c r="A3195" s="96">
        <v>42704</v>
      </c>
      <c r="B3195" s="99">
        <v>14.525</v>
      </c>
      <c r="C3195" s="100">
        <v>16.274999999999999</v>
      </c>
      <c r="D3195" s="31">
        <f t="shared" si="14"/>
        <v>100.05293289936861</v>
      </c>
      <c r="E3195" s="31">
        <f t="shared" si="15"/>
        <v>53.492754869915942</v>
      </c>
      <c r="F3195" s="16">
        <f t="shared" si="0"/>
        <v>153.54568776928454</v>
      </c>
      <c r="G3195" s="16">
        <f t="shared" si="1"/>
        <v>15.134670791686535</v>
      </c>
      <c r="H3195" s="17">
        <f t="shared" si="2"/>
        <v>0.10752688172043001</v>
      </c>
      <c r="I3195" s="16">
        <v>13.33</v>
      </c>
      <c r="J3195" s="91">
        <f t="shared" si="16"/>
        <v>1.0120582552099011</v>
      </c>
      <c r="K3195" s="72">
        <f t="shared" ca="1" si="171"/>
        <v>28.056880616425595</v>
      </c>
      <c r="L3195" s="16">
        <v>27.889999</v>
      </c>
      <c r="M3195" s="21">
        <f t="shared" ca="1" si="181"/>
        <v>5.9835648049178869E-3</v>
      </c>
      <c r="N3195" s="72"/>
      <c r="O3195" s="16"/>
      <c r="P3195" s="21"/>
      <c r="Q3195" s="92">
        <f t="shared" si="17"/>
        <v>0.98794174479009877</v>
      </c>
      <c r="R3195" s="5">
        <f t="shared" ca="1" si="109"/>
        <v>43.636280209589231</v>
      </c>
      <c r="S3195" s="31">
        <v>43.52</v>
      </c>
      <c r="T3195" s="89">
        <f t="shared" ca="1" si="182"/>
        <v>2.6718798159289397E-3</v>
      </c>
      <c r="U3195" s="5">
        <f t="shared" ca="1" si="122"/>
        <v>83.267868648159507</v>
      </c>
      <c r="V3195" s="16">
        <v>84.669998000000007</v>
      </c>
      <c r="W3195" s="36">
        <f t="shared" ca="1" si="194"/>
        <v>-1.6559931321133373E-2</v>
      </c>
      <c r="X3195" s="91">
        <f t="shared" si="18"/>
        <v>1.0241165104198025</v>
      </c>
      <c r="Y3195" s="72">
        <f t="shared" ca="1" si="124"/>
        <v>54.657216487892953</v>
      </c>
      <c r="Z3195" s="16">
        <v>53.000000999999997</v>
      </c>
      <c r="AA3195" s="89">
        <f t="shared" ca="1" si="195"/>
        <v>3.1268216162730927E-2</v>
      </c>
      <c r="AB3195" s="72"/>
      <c r="AD3195" s="36"/>
      <c r="AE3195">
        <f t="shared" si="208"/>
        <v>15</v>
      </c>
      <c r="AH3195" s="25" t="str">
        <f t="shared" ca="1" si="7"/>
        <v>-</v>
      </c>
      <c r="AI3195" s="15">
        <f t="shared" ca="1" si="8"/>
        <v>15.98265300279165</v>
      </c>
      <c r="AJ3195" s="15">
        <f t="shared" ca="1" si="9"/>
        <v>16.126361024242247</v>
      </c>
      <c r="AK3195" s="17">
        <f t="shared" ca="1" si="10"/>
        <v>0.11475205582638032</v>
      </c>
      <c r="AL3195" s="17">
        <f t="shared" ca="1" si="11"/>
        <v>9.6290111111385218E-2</v>
      </c>
      <c r="AM3195" s="26">
        <f t="shared" ca="1" si="12"/>
        <v>0</v>
      </c>
      <c r="AN3195" s="26">
        <f t="shared" ca="1" si="13"/>
        <v>1</v>
      </c>
      <c r="AO3195" s="25">
        <f t="shared" si="186"/>
        <v>0</v>
      </c>
      <c r="AP3195" s="26">
        <f t="shared" si="187"/>
        <v>0</v>
      </c>
      <c r="AQ3195" s="25">
        <f t="shared" si="188"/>
        <v>0</v>
      </c>
      <c r="AR3195" s="26">
        <f t="shared" si="189"/>
        <v>1</v>
      </c>
      <c r="AY3195">
        <v>10.6</v>
      </c>
      <c r="AZ3195">
        <v>11.51</v>
      </c>
      <c r="BA3195">
        <f t="shared" si="107"/>
        <v>115.1</v>
      </c>
    </row>
    <row r="3196" spans="1:53" x14ac:dyDescent="0.2">
      <c r="A3196" s="96">
        <v>42705</v>
      </c>
      <c r="B3196" s="99">
        <v>15.025</v>
      </c>
      <c r="C3196" s="100">
        <v>16.675000000000001</v>
      </c>
      <c r="D3196" s="31">
        <f t="shared" si="14"/>
        <v>93.382737372744046</v>
      </c>
      <c r="E3196" s="31">
        <f t="shared" si="15"/>
        <v>59.445725071097016</v>
      </c>
      <c r="F3196" s="16">
        <f t="shared" si="0"/>
        <v>152.82846244384106</v>
      </c>
      <c r="G3196" s="16">
        <f t="shared" si="1"/>
        <v>15.666800910634386</v>
      </c>
      <c r="H3196" s="17">
        <f t="shared" si="2"/>
        <v>9.8950524737631218E-2</v>
      </c>
      <c r="I3196" s="16">
        <v>14.07</v>
      </c>
      <c r="J3196" s="91">
        <f t="shared" si="16"/>
        <v>1.0303243545326457</v>
      </c>
      <c r="K3196" s="72">
        <f t="shared" ca="1" si="171"/>
        <v>28.906508902826921</v>
      </c>
      <c r="L3196" s="16">
        <v>28.959999</v>
      </c>
      <c r="M3196" s="21">
        <f t="shared" ca="1" si="181"/>
        <v>-1.8470338059431049E-3</v>
      </c>
      <c r="N3196" s="72"/>
      <c r="O3196" s="16"/>
      <c r="P3196" s="21"/>
      <c r="Q3196" s="92">
        <f t="shared" si="17"/>
        <v>0.96967564546735419</v>
      </c>
      <c r="R3196" s="5">
        <f t="shared" ca="1" si="109"/>
        <v>42.311275472507837</v>
      </c>
      <c r="S3196" s="31">
        <v>41.900002000000001</v>
      </c>
      <c r="T3196" s="89">
        <f t="shared" ca="1" si="182"/>
        <v>9.8155955340488259E-3</v>
      </c>
      <c r="U3196" s="5">
        <f t="shared" ca="1" si="122"/>
        <v>80.74006001251766</v>
      </c>
      <c r="V3196" s="16">
        <v>81.5</v>
      </c>
      <c r="W3196" s="36">
        <f t="shared" ca="1" si="194"/>
        <v>-9.324417024323196E-3</v>
      </c>
      <c r="X3196" s="91">
        <f t="shared" si="18"/>
        <v>1.0606487090652916</v>
      </c>
      <c r="Y3196" s="72">
        <f t="shared" ca="1" si="124"/>
        <v>57.96829078323119</v>
      </c>
      <c r="Z3196" s="16">
        <v>57.150002000000001</v>
      </c>
      <c r="AA3196" s="89">
        <f t="shared" ca="1" si="195"/>
        <v>1.4318263422478781E-2</v>
      </c>
      <c r="AB3196" s="72"/>
      <c r="AD3196" s="36"/>
      <c r="AE3196">
        <f t="shared" si="208"/>
        <v>14</v>
      </c>
      <c r="AH3196" s="25" t="str">
        <f t="shared" ca="1" si="7"/>
        <v>-</v>
      </c>
      <c r="AI3196" s="15">
        <f t="shared" ca="1" si="8"/>
        <v>15.878838789232335</v>
      </c>
      <c r="AJ3196" s="15">
        <f t="shared" ca="1" si="9"/>
        <v>16.121065811875361</v>
      </c>
      <c r="AK3196" s="17">
        <f t="shared" ca="1" si="10"/>
        <v>0.11229859745571928</v>
      </c>
      <c r="AL3196" s="17">
        <f t="shared" ca="1" si="11"/>
        <v>0.10021207546857312</v>
      </c>
      <c r="AM3196" s="26">
        <f t="shared" ca="1" si="12"/>
        <v>0</v>
      </c>
      <c r="AN3196" s="26">
        <f t="shared" ca="1" si="13"/>
        <v>1</v>
      </c>
      <c r="AO3196" s="25">
        <f t="shared" si="186"/>
        <v>0</v>
      </c>
      <c r="AP3196" s="26">
        <f t="shared" si="187"/>
        <v>0</v>
      </c>
      <c r="AQ3196" s="25">
        <f t="shared" si="188"/>
        <v>0</v>
      </c>
      <c r="AR3196" s="26">
        <f t="shared" si="189"/>
        <v>0</v>
      </c>
      <c r="AY3196">
        <v>11.43</v>
      </c>
      <c r="AZ3196">
        <v>12.43</v>
      </c>
      <c r="BA3196">
        <f t="shared" si="107"/>
        <v>124.3</v>
      </c>
    </row>
    <row r="3197" spans="1:53" x14ac:dyDescent="0.2">
      <c r="A3197" s="96">
        <v>42706</v>
      </c>
      <c r="B3197" s="101">
        <v>15.074999999999999</v>
      </c>
      <c r="C3197" s="102">
        <v>16.774999999999999</v>
      </c>
      <c r="D3197" s="31">
        <f t="shared" si="14"/>
        <v>86.712541846119478</v>
      </c>
      <c r="E3197" s="31">
        <f t="shared" si="15"/>
        <v>65.455901250259487</v>
      </c>
      <c r="F3197" s="31">
        <f t="shared" si="0"/>
        <v>152.16844309637895</v>
      </c>
      <c r="G3197" s="31">
        <f t="shared" si="1"/>
        <v>15.806262210884045</v>
      </c>
      <c r="H3197" s="55">
        <f t="shared" si="2"/>
        <v>0.10134128166915046</v>
      </c>
      <c r="I3197" s="31">
        <v>14.12</v>
      </c>
      <c r="J3197" s="67">
        <f t="shared" si="16"/>
        <v>1.0045445711968546</v>
      </c>
      <c r="K3197" s="72">
        <f t="shared" ca="1" si="171"/>
        <v>29.036692774545081</v>
      </c>
      <c r="L3197" s="31">
        <v>28.969999000000001</v>
      </c>
      <c r="M3197" s="21">
        <f t="shared" ca="1" si="181"/>
        <v>2.3021669605538999E-3</v>
      </c>
      <c r="N3197" s="72"/>
      <c r="O3197" s="31"/>
      <c r="P3197" s="21"/>
      <c r="Q3197" s="69">
        <f t="shared" si="17"/>
        <v>0.9954554288031453</v>
      </c>
      <c r="R3197" s="5">
        <f t="shared" ca="1" si="109"/>
        <v>42.117234247012377</v>
      </c>
      <c r="S3197" s="31">
        <v>41.849997999999999</v>
      </c>
      <c r="T3197" s="89">
        <f t="shared" ca="1" si="182"/>
        <v>6.3855737104784871E-3</v>
      </c>
      <c r="U3197" s="5">
        <f t="shared" ca="1" si="122"/>
        <v>80.37037945238265</v>
      </c>
      <c r="V3197" s="31">
        <v>81.580001999999993</v>
      </c>
      <c r="W3197" s="87">
        <f t="shared" ca="1" si="194"/>
        <v>-1.482743954354577E-2</v>
      </c>
      <c r="X3197" s="67">
        <f t="shared" si="18"/>
        <v>1.0090891423937094</v>
      </c>
      <c r="Y3197" s="72">
        <f t="shared" ca="1" si="124"/>
        <v>58.491323082067026</v>
      </c>
      <c r="Z3197" s="31">
        <v>57.200001999999998</v>
      </c>
      <c r="AA3197" s="89">
        <f t="shared" ca="1" si="195"/>
        <v>2.2575542603425584E-2</v>
      </c>
      <c r="AB3197" s="72"/>
      <c r="AC3197" s="1"/>
      <c r="AD3197" s="87"/>
      <c r="AE3197" s="1">
        <f t="shared" si="208"/>
        <v>13</v>
      </c>
      <c r="AH3197" s="25" t="str">
        <f t="shared" ca="1" si="7"/>
        <v>-</v>
      </c>
      <c r="AI3197" s="15">
        <f t="shared" ca="1" si="8"/>
        <v>15.756360897668271</v>
      </c>
      <c r="AJ3197" s="15">
        <f t="shared" ca="1" si="9"/>
        <v>16.119549127729695</v>
      </c>
      <c r="AK3197" s="17">
        <f t="shared" ca="1" si="10"/>
        <v>0.10934148282296956</v>
      </c>
      <c r="AL3197" s="17">
        <f t="shared" ca="1" si="11"/>
        <v>0.10316752719451666</v>
      </c>
      <c r="AM3197" s="26">
        <f t="shared" ca="1" si="12"/>
        <v>0</v>
      </c>
      <c r="AN3197" s="26">
        <f t="shared" ca="1" si="13"/>
        <v>1</v>
      </c>
      <c r="AO3197" s="25">
        <f t="shared" si="186"/>
        <v>0</v>
      </c>
      <c r="AP3197" s="26">
        <f t="shared" si="187"/>
        <v>0</v>
      </c>
      <c r="AQ3197" s="25">
        <f t="shared" si="188"/>
        <v>0</v>
      </c>
      <c r="AR3197" s="26">
        <f t="shared" si="189"/>
        <v>0</v>
      </c>
      <c r="AY3197">
        <v>11.44</v>
      </c>
      <c r="AZ3197">
        <v>12.45</v>
      </c>
      <c r="BA3197">
        <f t="shared" si="107"/>
        <v>124.5</v>
      </c>
    </row>
    <row r="3198" spans="1:53" x14ac:dyDescent="0.2">
      <c r="A3198" s="96">
        <v>42709</v>
      </c>
      <c r="B3198" s="99">
        <v>13.525</v>
      </c>
      <c r="C3198" s="100">
        <v>15.675000000000001</v>
      </c>
      <c r="D3198" s="31">
        <f t="shared" si="14"/>
        <v>80.042346319494897</v>
      </c>
      <c r="E3198" s="31">
        <f t="shared" si="15"/>
        <v>71.450130613232091</v>
      </c>
      <c r="F3198" s="16">
        <f t="shared" si="0"/>
        <v>151.49247693272699</v>
      </c>
      <c r="G3198" s="16">
        <f t="shared" si="1"/>
        <v>14.539029105132828</v>
      </c>
      <c r="H3198" s="17">
        <f t="shared" si="2"/>
        <v>0.13716108452950559</v>
      </c>
      <c r="I3198">
        <v>12.14</v>
      </c>
      <c r="J3198" s="91">
        <f t="shared" si="16"/>
        <v>0.91574107160628704</v>
      </c>
      <c r="K3198" s="72">
        <f t="shared" ca="1" si="171"/>
        <v>26.589008132487734</v>
      </c>
      <c r="L3198" s="16">
        <v>27.030000999999999</v>
      </c>
      <c r="M3198" s="21">
        <f t="shared" ca="1" si="181"/>
        <v>-1.6314940850807379E-2</v>
      </c>
      <c r="N3198" s="72"/>
      <c r="P3198" s="21"/>
      <c r="Q3198" s="92">
        <f t="shared" si="17"/>
        <v>1.084258928393713</v>
      </c>
      <c r="R3198" s="5">
        <f t="shared" ca="1" si="109"/>
        <v>45.664084886603298</v>
      </c>
      <c r="S3198" s="31">
        <v>44.73</v>
      </c>
      <c r="T3198" s="89">
        <f t="shared" ca="1" si="182"/>
        <v>2.0882738354645682E-2</v>
      </c>
      <c r="U3198" s="5">
        <f t="shared" ca="1" si="122"/>
        <v>87.139318145183481</v>
      </c>
      <c r="V3198">
        <v>86.82</v>
      </c>
      <c r="W3198" s="36">
        <f t="shared" ca="1" si="194"/>
        <v>3.677933024458506E-3</v>
      </c>
      <c r="X3198" s="91">
        <f t="shared" si="18"/>
        <v>0.83148214321257408</v>
      </c>
      <c r="Y3198" s="72">
        <f t="shared" ca="1" si="124"/>
        <v>48.631289887559781</v>
      </c>
      <c r="Z3198" s="16">
        <v>49.650002000000001</v>
      </c>
      <c r="AA3198" s="89">
        <f t="shared" ca="1" si="195"/>
        <v>-2.0517866493544545E-2</v>
      </c>
      <c r="AB3198" s="72"/>
      <c r="AD3198" s="36"/>
      <c r="AE3198">
        <f t="shared" si="208"/>
        <v>12</v>
      </c>
      <c r="AH3198" s="25" t="str">
        <f t="shared" ca="1" si="7"/>
        <v>-</v>
      </c>
      <c r="AI3198" s="15">
        <f t="shared" ca="1" si="8"/>
        <v>15.526332261336496</v>
      </c>
      <c r="AJ3198" s="15">
        <f t="shared" ca="1" si="9"/>
        <v>16.08890170422864</v>
      </c>
      <c r="AK3198" s="17">
        <f t="shared" ca="1" si="10"/>
        <v>0.11313932457737193</v>
      </c>
      <c r="AL3198" s="17">
        <f t="shared" ca="1" si="11"/>
        <v>0.1080918614906676</v>
      </c>
      <c r="AM3198" s="26">
        <f t="shared" ca="1" si="12"/>
        <v>0</v>
      </c>
      <c r="AN3198" s="26">
        <f t="shared" ca="1" si="13"/>
        <v>1</v>
      </c>
      <c r="AO3198" s="25">
        <f t="shared" si="186"/>
        <v>0</v>
      </c>
      <c r="AP3198" s="26">
        <f t="shared" si="187"/>
        <v>0</v>
      </c>
      <c r="AQ3198" s="25">
        <f t="shared" si="188"/>
        <v>0</v>
      </c>
      <c r="AR3198" s="26">
        <f t="shared" si="189"/>
        <v>0</v>
      </c>
      <c r="AY3198">
        <v>9.93</v>
      </c>
      <c r="AZ3198">
        <v>10.83</v>
      </c>
      <c r="BA3198">
        <f t="shared" si="107"/>
        <v>108.3</v>
      </c>
    </row>
    <row r="3199" spans="1:53" x14ac:dyDescent="0.2">
      <c r="A3199" s="96">
        <v>42710</v>
      </c>
      <c r="B3199" s="99">
        <v>13.125</v>
      </c>
      <c r="C3199" s="100">
        <v>15.375</v>
      </c>
      <c r="D3199" s="31">
        <f t="shared" si="14"/>
        <v>73.372150792870315</v>
      </c>
      <c r="E3199" s="31">
        <f t="shared" si="15"/>
        <v>77.205434887400983</v>
      </c>
      <c r="F3199" s="16">
        <f t="shared" si="0"/>
        <v>150.57758568027128</v>
      </c>
      <c r="G3199" s="16">
        <f t="shared" si="1"/>
        <v>14.27863935284169</v>
      </c>
      <c r="H3199" s="17">
        <f t="shared" si="2"/>
        <v>0.14634146341463417</v>
      </c>
      <c r="I3199">
        <v>11.79</v>
      </c>
      <c r="J3199" s="91">
        <f t="shared" si="16"/>
        <v>0.97615926694341237</v>
      </c>
      <c r="K3199" s="72">
        <f t="shared" ca="1" si="171"/>
        <v>25.954048549670187</v>
      </c>
      <c r="L3199" s="16">
        <v>26.15</v>
      </c>
      <c r="M3199" s="21">
        <f t="shared" ca="1" si="181"/>
        <v>-7.4933633013312302E-3</v>
      </c>
      <c r="N3199" s="72"/>
      <c r="P3199" s="21"/>
      <c r="Q3199" s="92">
        <f t="shared" si="17"/>
        <v>1.0238407330565877</v>
      </c>
      <c r="R3199" s="5">
        <f t="shared" ca="1" si="109"/>
        <v>46.750802486576873</v>
      </c>
      <c r="S3199" s="31">
        <v>46.060001</v>
      </c>
      <c r="T3199" s="89">
        <f t="shared" ca="1" si="182"/>
        <v>1.4997860867976826E-2</v>
      </c>
      <c r="U3199" s="5">
        <f t="shared" ca="1" si="122"/>
        <v>89.213728992577174</v>
      </c>
      <c r="V3199">
        <v>89.610000999999997</v>
      </c>
      <c r="W3199" s="36">
        <f t="shared" ca="1" si="194"/>
        <v>-4.4221850574783835E-3</v>
      </c>
      <c r="X3199" s="91">
        <f t="shared" si="18"/>
        <v>0.95231853388682475</v>
      </c>
      <c r="Y3199" s="72">
        <f t="shared" ca="1" si="124"/>
        <v>46.309430717566528</v>
      </c>
      <c r="Z3199" s="16">
        <v>46.05</v>
      </c>
      <c r="AA3199" s="89">
        <f t="shared" ca="1" si="195"/>
        <v>5.6336746485674419E-3</v>
      </c>
      <c r="AB3199" s="72"/>
      <c r="AD3199" s="36"/>
      <c r="AE3199">
        <f t="shared" si="208"/>
        <v>11</v>
      </c>
      <c r="AH3199" s="25" t="str">
        <f t="shared" ca="1" si="7"/>
        <v>-</v>
      </c>
      <c r="AI3199" s="15">
        <f t="shared" ca="1" si="8"/>
        <v>15.295902198822725</v>
      </c>
      <c r="AJ3199" s="15">
        <f t="shared" ca="1" si="9"/>
        <v>16.043588497758112</v>
      </c>
      <c r="AK3199" s="17">
        <f t="shared" ca="1" si="10"/>
        <v>0.11858435598621138</v>
      </c>
      <c r="AL3199" s="17">
        <f t="shared" ca="1" si="11"/>
        <v>0.11258704016338456</v>
      </c>
      <c r="AM3199" s="26">
        <f t="shared" ca="1" si="12"/>
        <v>0</v>
      </c>
      <c r="AN3199" s="26">
        <f t="shared" ca="1" si="13"/>
        <v>1</v>
      </c>
      <c r="AO3199" s="25">
        <f t="shared" si="186"/>
        <v>0</v>
      </c>
      <c r="AP3199" s="26">
        <f t="shared" si="187"/>
        <v>0</v>
      </c>
      <c r="AQ3199" s="25">
        <f t="shared" si="188"/>
        <v>0</v>
      </c>
      <c r="AR3199" s="26">
        <f t="shared" si="189"/>
        <v>1</v>
      </c>
      <c r="AY3199">
        <v>9.2100000000000009</v>
      </c>
      <c r="AZ3199">
        <v>10.07</v>
      </c>
      <c r="BA3199">
        <f t="shared" si="107"/>
        <v>100.7</v>
      </c>
    </row>
    <row r="3200" spans="1:53" x14ac:dyDescent="0.2">
      <c r="A3200" s="96">
        <v>42711</v>
      </c>
      <c r="B3200" s="99">
        <v>13.324999999999999</v>
      </c>
      <c r="C3200" s="100">
        <v>15.475</v>
      </c>
      <c r="D3200" s="31">
        <f t="shared" si="14"/>
        <v>66.701955266245747</v>
      </c>
      <c r="E3200" s="31">
        <f t="shared" si="15"/>
        <v>82.899504239397572</v>
      </c>
      <c r="F3200" s="16">
        <f t="shared" si="0"/>
        <v>149.60145950564333</v>
      </c>
      <c r="G3200" s="16">
        <f t="shared" si="1"/>
        <v>14.516391679624498</v>
      </c>
      <c r="H3200" s="17">
        <f t="shared" si="2"/>
        <v>0.1389337641357028</v>
      </c>
      <c r="I3200">
        <v>12.22</v>
      </c>
      <c r="J3200" s="91">
        <f t="shared" si="16"/>
        <v>1.0100604225446825</v>
      </c>
      <c r="K3200" s="72">
        <f t="shared" ca="1" si="171"/>
        <v>26.214088505393459</v>
      </c>
      <c r="L3200" s="16">
        <v>26.219999000000001</v>
      </c>
      <c r="M3200" s="21">
        <f t="shared" ca="1" si="181"/>
        <v>-2.2541932997565984E-4</v>
      </c>
      <c r="N3200" s="72"/>
      <c r="P3200" s="21"/>
      <c r="Q3200" s="92">
        <f t="shared" si="17"/>
        <v>0.98993957745531747</v>
      </c>
      <c r="R3200" s="5">
        <f t="shared" ca="1" si="109"/>
        <v>46.278541675761488</v>
      </c>
      <c r="S3200" s="31">
        <v>45.950001</v>
      </c>
      <c r="T3200" s="89">
        <f t="shared" ca="1" si="182"/>
        <v>7.1499601438852617E-3</v>
      </c>
      <c r="U3200" s="5">
        <f t="shared" ca="1" si="122"/>
        <v>88.313177638707714</v>
      </c>
      <c r="V3200">
        <v>89.389999000000003</v>
      </c>
      <c r="W3200" s="36">
        <f t="shared" ca="1" si="194"/>
        <v>-1.204632926880656E-2</v>
      </c>
      <c r="X3200" s="91">
        <f t="shared" si="18"/>
        <v>1.0201208450893651</v>
      </c>
      <c r="Y3200" s="72">
        <f t="shared" ca="1" si="124"/>
        <v>47.238106506948661</v>
      </c>
      <c r="Z3200" s="16">
        <v>46.349998999999997</v>
      </c>
      <c r="AA3200" s="89">
        <f t="shared" ca="1" si="195"/>
        <v>1.9160895924693853E-2</v>
      </c>
      <c r="AB3200" s="72"/>
      <c r="AD3200" s="36"/>
      <c r="AE3200">
        <f t="shared" si="208"/>
        <v>10</v>
      </c>
      <c r="AH3200" s="25" t="str">
        <f t="shared" ca="1" si="7"/>
        <v>-</v>
      </c>
      <c r="AI3200" s="15">
        <f t="shared" ca="1" si="8"/>
        <v>15.207205991381077</v>
      </c>
      <c r="AJ3200" s="15">
        <f t="shared" ca="1" si="9"/>
        <v>16.014344189818019</v>
      </c>
      <c r="AK3200" s="17">
        <f t="shared" ca="1" si="10"/>
        <v>0.12170916670117571</v>
      </c>
      <c r="AL3200" s="17">
        <f t="shared" ca="1" si="11"/>
        <v>0.11540185582092702</v>
      </c>
      <c r="AM3200" s="26">
        <f t="shared" ca="1" si="12"/>
        <v>0</v>
      </c>
      <c r="AN3200" s="26">
        <f t="shared" ca="1" si="13"/>
        <v>1</v>
      </c>
      <c r="AO3200" s="25">
        <f t="shared" si="186"/>
        <v>0</v>
      </c>
      <c r="AP3200" s="26">
        <f t="shared" si="187"/>
        <v>0</v>
      </c>
      <c r="AQ3200" s="25">
        <f t="shared" si="188"/>
        <v>0</v>
      </c>
      <c r="AR3200" s="26">
        <f t="shared" si="189"/>
        <v>1</v>
      </c>
      <c r="AY3200">
        <v>9.27</v>
      </c>
      <c r="AZ3200">
        <v>10.119999999999999</v>
      </c>
      <c r="BA3200">
        <f t="shared" si="107"/>
        <v>101.19999999999999</v>
      </c>
    </row>
    <row r="3201" spans="1:53" x14ac:dyDescent="0.2">
      <c r="A3201" s="96">
        <v>42712</v>
      </c>
      <c r="B3201" s="99">
        <v>13.425000000000001</v>
      </c>
      <c r="C3201" s="100">
        <v>15.525</v>
      </c>
      <c r="D3201" s="31">
        <f t="shared" si="14"/>
        <v>60.031759739621172</v>
      </c>
      <c r="E3201" s="31">
        <f t="shared" si="15"/>
        <v>88.642984393987064</v>
      </c>
      <c r="F3201" s="16">
        <f t="shared" si="0"/>
        <v>148.67474413360824</v>
      </c>
      <c r="G3201" s="16">
        <f t="shared" si="1"/>
        <v>14.677063814282315</v>
      </c>
      <c r="H3201" s="17">
        <f t="shared" si="2"/>
        <v>0.13526570048309172</v>
      </c>
      <c r="I3201">
        <v>12.64</v>
      </c>
      <c r="J3201" s="91">
        <f t="shared" si="16"/>
        <v>1.0048052001189605</v>
      </c>
      <c r="K3201" s="72">
        <f t="shared" ca="1" si="171"/>
        <v>26.338978615439284</v>
      </c>
      <c r="L3201" s="16">
        <v>26.280000999999999</v>
      </c>
      <c r="M3201" s="21">
        <f t="shared" ca="1" si="181"/>
        <v>2.2442014153380668E-3</v>
      </c>
      <c r="N3201" s="72"/>
      <c r="P3201" s="21"/>
      <c r="Q3201" s="92">
        <f t="shared" si="17"/>
        <v>0.99519479988103954</v>
      </c>
      <c r="R3201" s="5">
        <f t="shared" ca="1" si="109"/>
        <v>46.054245382576219</v>
      </c>
      <c r="S3201" s="31">
        <v>45.700001</v>
      </c>
      <c r="T3201" s="89">
        <f t="shared" ca="1" si="182"/>
        <v>7.751518048680549E-3</v>
      </c>
      <c r="U3201" s="5">
        <f t="shared" ca="1" si="122"/>
        <v>87.885806235341192</v>
      </c>
      <c r="V3201">
        <v>89.129997000000003</v>
      </c>
      <c r="W3201" s="36">
        <f t="shared" ca="1" si="194"/>
        <v>-1.3959282021055276E-2</v>
      </c>
      <c r="X3201" s="91">
        <f t="shared" si="18"/>
        <v>1.0096104002379209</v>
      </c>
      <c r="Y3201" s="72">
        <f t="shared" ca="1" si="124"/>
        <v>47.688944851663813</v>
      </c>
      <c r="Z3201" s="16">
        <v>46.55</v>
      </c>
      <c r="AA3201" s="89">
        <f t="shared" ca="1" si="195"/>
        <v>2.4467128929405273E-2</v>
      </c>
      <c r="AB3201" s="72"/>
      <c r="AD3201" s="36"/>
      <c r="AE3201">
        <f t="shared" si="208"/>
        <v>9</v>
      </c>
      <c r="AH3201" s="25" t="str">
        <f t="shared" ca="1" si="7"/>
        <v>-</v>
      </c>
      <c r="AI3201" s="15">
        <f t="shared" ca="1" si="8"/>
        <v>15.125569580617604</v>
      </c>
      <c r="AJ3201" s="15">
        <f t="shared" ca="1" si="9"/>
        <v>15.967226837181933</v>
      </c>
      <c r="AK3201" s="17">
        <f t="shared" ca="1" si="10"/>
        <v>0.12633230316161934</v>
      </c>
      <c r="AL3201" s="17">
        <f t="shared" ca="1" si="11"/>
        <v>0.11536578206838703</v>
      </c>
      <c r="AM3201" s="26">
        <f t="shared" ca="1" si="12"/>
        <v>0</v>
      </c>
      <c r="AN3201" s="26">
        <f t="shared" ca="1" si="13"/>
        <v>1</v>
      </c>
      <c r="AO3201" s="25">
        <f t="shared" si="186"/>
        <v>0</v>
      </c>
      <c r="AP3201" s="26">
        <f t="shared" si="187"/>
        <v>0</v>
      </c>
      <c r="AQ3201" s="25">
        <f t="shared" si="188"/>
        <v>0</v>
      </c>
      <c r="AR3201" s="26">
        <f t="shared" si="189"/>
        <v>1</v>
      </c>
      <c r="AY3201">
        <v>9.31</v>
      </c>
      <c r="AZ3201">
        <v>10.15</v>
      </c>
      <c r="BA3201">
        <f t="shared" si="107"/>
        <v>101.5</v>
      </c>
    </row>
    <row r="3202" spans="1:53" x14ac:dyDescent="0.2">
      <c r="A3202" s="96">
        <v>42713</v>
      </c>
      <c r="B3202" s="101">
        <v>13.025</v>
      </c>
      <c r="C3202" s="102">
        <v>15.225</v>
      </c>
      <c r="D3202" s="31">
        <f t="shared" si="14"/>
        <v>53.361564212996598</v>
      </c>
      <c r="E3202" s="31">
        <f t="shared" si="15"/>
        <v>94.41093125034358</v>
      </c>
      <c r="F3202" s="31">
        <f t="shared" si="0"/>
        <v>147.77249546334019</v>
      </c>
      <c r="G3202" s="31">
        <f t="shared" si="1"/>
        <v>14.430566361314401</v>
      </c>
      <c r="H3202" s="55">
        <f t="shared" si="2"/>
        <v>0.14449917898193754</v>
      </c>
      <c r="I3202" s="31">
        <v>11.75</v>
      </c>
      <c r="J3202" s="67">
        <f t="shared" si="16"/>
        <v>0.97723857436802308</v>
      </c>
      <c r="K3202" s="72">
        <f t="shared" ca="1" si="171"/>
        <v>25.73841656601256</v>
      </c>
      <c r="L3202" s="31">
        <v>25.969999000000001</v>
      </c>
      <c r="M3202" s="21">
        <f t="shared" ca="1" si="181"/>
        <v>-8.9173062342990869E-3</v>
      </c>
      <c r="N3202" s="72"/>
      <c r="O3202" s="1"/>
      <c r="P3202" s="21"/>
      <c r="Q3202" s="69">
        <f t="shared" si="17"/>
        <v>1.022761425631977</v>
      </c>
      <c r="R3202" s="5">
        <f t="shared" ca="1" si="109"/>
        <v>47.100543435452323</v>
      </c>
      <c r="S3202" s="31">
        <v>46.380001</v>
      </c>
      <c r="T3202" s="89">
        <f t="shared" ca="1" si="182"/>
        <v>1.5535627855038708E-2</v>
      </c>
      <c r="U3202" s="5">
        <f t="shared" ca="1" si="122"/>
        <v>89.88313518463886</v>
      </c>
      <c r="V3202" s="31">
        <v>90.110000999999997</v>
      </c>
      <c r="W3202" s="87">
        <f t="shared" ca="1" si="194"/>
        <v>-2.5176541210019179E-3</v>
      </c>
      <c r="X3202" s="67">
        <f t="shared" si="18"/>
        <v>0.95447714873604617</v>
      </c>
      <c r="Y3202" s="72">
        <f t="shared" ca="1" si="124"/>
        <v>45.515012425662505</v>
      </c>
      <c r="Z3202" s="31">
        <v>45.700001</v>
      </c>
      <c r="AA3202" s="89">
        <f t="shared" ca="1" si="195"/>
        <v>-4.0478899406915878E-3</v>
      </c>
      <c r="AB3202" s="72"/>
      <c r="AC3202" s="31"/>
      <c r="AD3202" s="87"/>
      <c r="AE3202" s="1">
        <f t="shared" si="208"/>
        <v>8</v>
      </c>
      <c r="AH3202" s="25" t="str">
        <f t="shared" ca="1" si="7"/>
        <v>-</v>
      </c>
      <c r="AI3202" s="15">
        <f t="shared" ca="1" si="8"/>
        <v>15.074268797550712</v>
      </c>
      <c r="AJ3202" s="15">
        <f t="shared" ca="1" si="9"/>
        <v>15.904914759048957</v>
      </c>
      <c r="AK3202" s="17">
        <f t="shared" ca="1" si="10"/>
        <v>0.13392374553567038</v>
      </c>
      <c r="AL3202" s="17">
        <f t="shared" ca="1" si="11"/>
        <v>0.11890649759223981</v>
      </c>
      <c r="AM3202" s="26">
        <f t="shared" ca="1" si="12"/>
        <v>0</v>
      </c>
      <c r="AN3202" s="26">
        <f t="shared" ca="1" si="13"/>
        <v>1</v>
      </c>
      <c r="AO3202" s="25">
        <f t="shared" si="186"/>
        <v>0</v>
      </c>
      <c r="AP3202" s="26">
        <f t="shared" si="187"/>
        <v>0</v>
      </c>
      <c r="AQ3202" s="25">
        <f t="shared" si="188"/>
        <v>0</v>
      </c>
      <c r="AR3202" s="26">
        <f t="shared" si="189"/>
        <v>1</v>
      </c>
      <c r="AY3202">
        <v>9.14</v>
      </c>
      <c r="AZ3202">
        <v>9.9600000000000009</v>
      </c>
      <c r="BA3202">
        <f t="shared" si="107"/>
        <v>99.600000000000009</v>
      </c>
    </row>
    <row r="3203" spans="1:53" x14ac:dyDescent="0.2">
      <c r="A3203" s="96">
        <v>42716</v>
      </c>
      <c r="B3203" s="99">
        <v>13.425000000000001</v>
      </c>
      <c r="C3203" s="100">
        <v>15.574999999999999</v>
      </c>
      <c r="D3203" s="31">
        <f t="shared" si="14"/>
        <v>46.691368686372023</v>
      </c>
      <c r="E3203" s="31">
        <f t="shared" si="15"/>
        <v>100.11728899972191</v>
      </c>
      <c r="F3203" s="16">
        <f t="shared" si="0"/>
        <v>146.80865768609394</v>
      </c>
      <c r="G3203" s="16">
        <f t="shared" si="1"/>
        <v>14.89120897392614</v>
      </c>
      <c r="H3203" s="17">
        <f t="shared" si="2"/>
        <v>0.13804173354735139</v>
      </c>
      <c r="I3203" s="16">
        <v>12.64</v>
      </c>
      <c r="J3203" s="91">
        <f t="shared" si="16"/>
        <v>1.0251906634735277</v>
      </c>
      <c r="K3203" s="72">
        <f t="shared" ca="1" si="171"/>
        <v>26.385708619743415</v>
      </c>
      <c r="L3203" s="16">
        <v>26.17</v>
      </c>
      <c r="M3203" s="21">
        <f t="shared" ca="1" si="181"/>
        <v>8.2425915071995901E-3</v>
      </c>
      <c r="N3203" s="72"/>
      <c r="P3203" s="21"/>
      <c r="Q3203" s="92">
        <f t="shared" si="17"/>
        <v>0.97480933652647239</v>
      </c>
      <c r="R3203" s="5">
        <f t="shared" ca="1" si="109"/>
        <v>45.912136777434213</v>
      </c>
      <c r="S3203" s="31">
        <v>45.880001</v>
      </c>
      <c r="T3203" s="89">
        <f t="shared" ca="1" si="182"/>
        <v>7.0043105348261119E-4</v>
      </c>
      <c r="U3203" s="5">
        <f t="shared" ca="1" si="122"/>
        <v>87.615919702584534</v>
      </c>
      <c r="V3203" s="16">
        <v>89.400002000000001</v>
      </c>
      <c r="W3203" s="36">
        <f t="shared" ca="1" si="194"/>
        <v>-1.9956177376992297E-2</v>
      </c>
      <c r="X3203" s="91">
        <f t="shared" si="18"/>
        <v>1.0503813269470552</v>
      </c>
      <c r="Y3203" s="72">
        <f t="shared" ca="1" si="124"/>
        <v>47.804972745719461</v>
      </c>
      <c r="Z3203" s="16">
        <v>46.250000999999997</v>
      </c>
      <c r="AA3203" s="89">
        <f t="shared" ca="1" si="195"/>
        <v>3.362100999131791E-2</v>
      </c>
      <c r="AB3203" s="72"/>
      <c r="AC3203" s="16"/>
      <c r="AD3203" s="36"/>
      <c r="AE3203">
        <f t="shared" si="208"/>
        <v>7</v>
      </c>
      <c r="AH3203" s="25" t="str">
        <f t="shared" ca="1" si="7"/>
        <v>-</v>
      </c>
      <c r="AI3203" s="15">
        <f t="shared" ca="1" si="8"/>
        <v>15.017643790140918</v>
      </c>
      <c r="AJ3203" s="15">
        <f t="shared" ca="1" si="9"/>
        <v>15.843280908304207</v>
      </c>
      <c r="AK3203" s="17">
        <f t="shared" ca="1" si="10"/>
        <v>0.14004048751537054</v>
      </c>
      <c r="AL3203" s="17">
        <f t="shared" ca="1" si="11"/>
        <v>0.12134969814284734</v>
      </c>
      <c r="AM3203" s="26">
        <f t="shared" ca="1" si="12"/>
        <v>0</v>
      </c>
      <c r="AN3203" s="26">
        <f t="shared" ca="1" si="13"/>
        <v>1</v>
      </c>
      <c r="AO3203" s="25">
        <f t="shared" si="186"/>
        <v>0</v>
      </c>
      <c r="AP3203" s="26">
        <f t="shared" si="187"/>
        <v>0</v>
      </c>
      <c r="AQ3203" s="25">
        <f t="shared" si="188"/>
        <v>0</v>
      </c>
      <c r="AR3203" s="26">
        <f t="shared" si="189"/>
        <v>1</v>
      </c>
      <c r="AY3203">
        <v>9.25</v>
      </c>
      <c r="AZ3203">
        <v>10.119999999999999</v>
      </c>
      <c r="BA3203">
        <f t="shared" si="107"/>
        <v>101.19999999999999</v>
      </c>
    </row>
    <row r="3204" spans="1:53" x14ac:dyDescent="0.2">
      <c r="A3204" s="96">
        <v>42717</v>
      </c>
      <c r="B3204" s="99">
        <v>13.275</v>
      </c>
      <c r="C3204" s="100">
        <v>15.475</v>
      </c>
      <c r="D3204" s="31">
        <f t="shared" si="14"/>
        <v>40.021173159747448</v>
      </c>
      <c r="E3204" s="31">
        <f t="shared" si="15"/>
        <v>105.86671917275143</v>
      </c>
      <c r="F3204" s="16">
        <f t="shared" si="0"/>
        <v>145.88789233249889</v>
      </c>
      <c r="G3204" s="16">
        <f t="shared" si="1"/>
        <v>14.871477805363215</v>
      </c>
      <c r="H3204" s="17">
        <f t="shared" si="2"/>
        <v>0.14216478190630044</v>
      </c>
      <c r="I3204" s="16">
        <v>12.72</v>
      </c>
      <c r="J3204" s="91">
        <f t="shared" si="16"/>
        <v>0.9924114154375645</v>
      </c>
      <c r="K3204" s="72">
        <f t="shared" ca="1" si="171"/>
        <v>26.184410909156551</v>
      </c>
      <c r="L3204" s="16">
        <v>26.41</v>
      </c>
      <c r="M3204" s="21">
        <f t="shared" ca="1" si="181"/>
        <v>-8.5418057873324297E-3</v>
      </c>
      <c r="N3204" s="72"/>
      <c r="P3204" s="21"/>
      <c r="Q3204" s="92">
        <f t="shared" si="17"/>
        <v>1.0075885845624355</v>
      </c>
      <c r="R3204" s="5">
        <f t="shared" ca="1" si="109"/>
        <v>46.25861775635331</v>
      </c>
      <c r="S3204" s="31">
        <v>45.439999</v>
      </c>
      <c r="T3204" s="89">
        <f t="shared" ca="1" si="182"/>
        <v>1.8015377957057384E-2</v>
      </c>
      <c r="U3204" s="5">
        <f t="shared" ca="1" si="122"/>
        <v>88.277778186802877</v>
      </c>
      <c r="V3204" s="16">
        <v>88.629997000000003</v>
      </c>
      <c r="W3204" s="36">
        <f t="shared" ca="1" si="194"/>
        <v>-3.9740361629158833E-3</v>
      </c>
      <c r="X3204" s="91">
        <f t="shared" si="18"/>
        <v>0.98482283087512912</v>
      </c>
      <c r="Y3204" s="72">
        <f t="shared" ca="1" si="124"/>
        <v>47.076330144794639</v>
      </c>
      <c r="Z3204" s="16">
        <v>47.150002000000001</v>
      </c>
      <c r="AA3204" s="89">
        <f t="shared" ca="1" si="195"/>
        <v>-1.562499513899526E-3</v>
      </c>
      <c r="AB3204" s="72"/>
      <c r="AC3204" s="16"/>
      <c r="AD3204" s="36"/>
      <c r="AE3204">
        <f t="shared" si="208"/>
        <v>6</v>
      </c>
      <c r="AH3204" s="25" t="str">
        <f t="shared" ca="1" si="7"/>
        <v>-</v>
      </c>
      <c r="AI3204" s="15">
        <f t="shared" ca="1" si="8"/>
        <v>14.966760515005344</v>
      </c>
      <c r="AJ3204" s="15">
        <f t="shared" ca="1" si="9"/>
        <v>15.786178279730763</v>
      </c>
      <c r="AK3204" s="17">
        <f t="shared" ca="1" si="10"/>
        <v>0.14087443707816968</v>
      </c>
      <c r="AL3204" s="17">
        <f t="shared" ca="1" si="11"/>
        <v>0.12386318291903758</v>
      </c>
      <c r="AM3204" s="26">
        <f t="shared" ca="1" si="12"/>
        <v>0</v>
      </c>
      <c r="AN3204" s="26">
        <f t="shared" ca="1" si="13"/>
        <v>1</v>
      </c>
      <c r="AO3204" s="25">
        <f t="shared" si="186"/>
        <v>0</v>
      </c>
      <c r="AP3204" s="26">
        <f t="shared" si="187"/>
        <v>0</v>
      </c>
      <c r="AQ3204" s="25">
        <f t="shared" si="188"/>
        <v>0</v>
      </c>
      <c r="AR3204" s="26">
        <f t="shared" si="189"/>
        <v>1</v>
      </c>
      <c r="AY3204">
        <v>9.43</v>
      </c>
      <c r="AZ3204">
        <v>10.28</v>
      </c>
      <c r="BA3204">
        <f t="shared" si="107"/>
        <v>102.8</v>
      </c>
    </row>
    <row r="3205" spans="1:53" x14ac:dyDescent="0.2">
      <c r="A3205" s="96">
        <v>42718</v>
      </c>
      <c r="B3205" s="99">
        <v>13.425000000000001</v>
      </c>
      <c r="C3205" s="100">
        <v>15.324999999999999</v>
      </c>
      <c r="D3205" s="31">
        <f t="shared" si="14"/>
        <v>33.350977633122874</v>
      </c>
      <c r="E3205" s="31">
        <f t="shared" si="15"/>
        <v>111.58864780706104</v>
      </c>
      <c r="F3205" s="16">
        <f t="shared" si="0"/>
        <v>144.9396254401839</v>
      </c>
      <c r="G3205" s="16">
        <f t="shared" si="1"/>
        <v>14.88780515207289</v>
      </c>
      <c r="H3205" s="17">
        <f t="shared" si="2"/>
        <v>0.12398042414355614</v>
      </c>
      <c r="I3205" s="16">
        <v>13.19</v>
      </c>
      <c r="J3205" s="91">
        <f t="shared" si="16"/>
        <v>0.99459079063879463</v>
      </c>
      <c r="K3205" s="72">
        <f t="shared" ca="1" si="171"/>
        <v>26.04171223683905</v>
      </c>
      <c r="L3205" s="16">
        <v>26.309999000000001</v>
      </c>
      <c r="M3205" s="21">
        <f t="shared" ca="1" si="181"/>
        <v>-1.0197140758574377E-2</v>
      </c>
      <c r="N3205" s="72"/>
      <c r="P3205" s="21"/>
      <c r="Q3205" s="92">
        <f t="shared" si="17"/>
        <v>1.0054092093612055</v>
      </c>
      <c r="R3205" s="5">
        <f t="shared" ca="1" si="109"/>
        <v>46.506902807439246</v>
      </c>
      <c r="S3205" s="31">
        <v>45.66</v>
      </c>
      <c r="T3205" s="89">
        <f t="shared" ca="1" si="182"/>
        <v>1.8548024692055406E-2</v>
      </c>
      <c r="U3205" s="5">
        <f t="shared" ca="1" si="122"/>
        <v>88.752252595103982</v>
      </c>
      <c r="V3205" s="16">
        <v>88.790001000000004</v>
      </c>
      <c r="W3205" s="36">
        <f t="shared" ca="1" si="194"/>
        <v>-4.2514252135239045E-4</v>
      </c>
      <c r="X3205" s="91">
        <f t="shared" si="18"/>
        <v>0.98918158127758926</v>
      </c>
      <c r="Y3205" s="72">
        <f t="shared" ca="1" si="124"/>
        <v>46.563973970803431</v>
      </c>
      <c r="Z3205" s="16">
        <v>46.849998999999997</v>
      </c>
      <c r="AA3205" s="89">
        <f t="shared" ca="1" si="195"/>
        <v>-6.1051234856283687E-3</v>
      </c>
      <c r="AB3205" s="72"/>
      <c r="AC3205" s="16"/>
      <c r="AD3205" s="36"/>
      <c r="AE3205">
        <f t="shared" si="208"/>
        <v>5</v>
      </c>
      <c r="AH3205" s="25" t="str">
        <f t="shared" ca="1" si="7"/>
        <v>-</v>
      </c>
      <c r="AI3205" s="15">
        <f t="shared" ca="1" si="8"/>
        <v>14.92235772152848</v>
      </c>
      <c r="AJ3205" s="15">
        <f t="shared" ca="1" si="9"/>
        <v>15.733181299502862</v>
      </c>
      <c r="AK3205" s="17">
        <f t="shared" ca="1" si="10"/>
        <v>0.13714759719965666</v>
      </c>
      <c r="AL3205" s="17">
        <f t="shared" ca="1" si="11"/>
        <v>0.12469951703169649</v>
      </c>
      <c r="AM3205" s="26">
        <f t="shared" ca="1" si="12"/>
        <v>0</v>
      </c>
      <c r="AN3205" s="26">
        <f t="shared" ca="1" si="13"/>
        <v>1</v>
      </c>
      <c r="AO3205" s="25">
        <f t="shared" si="186"/>
        <v>0</v>
      </c>
      <c r="AP3205" s="26">
        <f t="shared" si="187"/>
        <v>0</v>
      </c>
      <c r="AQ3205" s="25">
        <f t="shared" si="188"/>
        <v>0</v>
      </c>
      <c r="AR3205" s="26">
        <f t="shared" si="189"/>
        <v>1</v>
      </c>
      <c r="AY3205">
        <v>9.3699999999999992</v>
      </c>
      <c r="AZ3205">
        <v>10.199999999999999</v>
      </c>
      <c r="BA3205">
        <f t="shared" si="107"/>
        <v>102</v>
      </c>
    </row>
    <row r="3206" spans="1:53" x14ac:dyDescent="0.2">
      <c r="A3206" s="96">
        <v>42719</v>
      </c>
      <c r="B3206" s="99">
        <v>13.025</v>
      </c>
      <c r="C3206" s="100">
        <v>15.074999999999999</v>
      </c>
      <c r="D3206" s="31">
        <f t="shared" si="14"/>
        <v>26.680782106498299</v>
      </c>
      <c r="E3206" s="31">
        <f t="shared" si="15"/>
        <v>117.43186966317424</v>
      </c>
      <c r="F3206" s="16">
        <f t="shared" si="0"/>
        <v>144.11265176967254</v>
      </c>
      <c r="G3206" s="16">
        <f t="shared" si="1"/>
        <v>14.695466332090408</v>
      </c>
      <c r="H3206" s="17">
        <f t="shared" si="2"/>
        <v>0.13598673300165831</v>
      </c>
      <c r="I3206" s="16">
        <v>12.79</v>
      </c>
      <c r="J3206" s="91">
        <f t="shared" si="16"/>
        <v>0.98144885073609456</v>
      </c>
      <c r="K3206" s="72">
        <f t="shared" ca="1" si="171"/>
        <v>25.557566572789035</v>
      </c>
      <c r="L3206" s="16">
        <v>25.969999000000001</v>
      </c>
      <c r="M3206" s="21">
        <f t="shared" ca="1" si="181"/>
        <v>-1.5881110631192786E-2</v>
      </c>
      <c r="N3206" s="72"/>
      <c r="P3206" s="21"/>
      <c r="Q3206" s="92">
        <f t="shared" si="17"/>
        <v>1.0185511492639054</v>
      </c>
      <c r="R3206" s="5">
        <f t="shared" ca="1" si="109"/>
        <v>47.367685945516513</v>
      </c>
      <c r="S3206" s="31">
        <v>46.279998999999997</v>
      </c>
      <c r="T3206" s="89">
        <f t="shared" ca="1" si="182"/>
        <v>2.3502311344399909E-2</v>
      </c>
      <c r="U3206" s="5">
        <f t="shared" ca="1" si="122"/>
        <v>90.395614041532795</v>
      </c>
      <c r="V3206" s="16">
        <v>90.080001999999993</v>
      </c>
      <c r="W3206" s="36">
        <f t="shared" ca="1" si="194"/>
        <v>3.5036859960638311E-3</v>
      </c>
      <c r="X3206" s="91">
        <f t="shared" si="18"/>
        <v>0.96289770147218923</v>
      </c>
      <c r="Y3206" s="72">
        <f t="shared" ca="1" si="124"/>
        <v>44.833392687794301</v>
      </c>
      <c r="Z3206" s="16">
        <v>45.400002000000001</v>
      </c>
      <c r="AA3206" s="89">
        <f t="shared" ca="1" si="195"/>
        <v>-1.2480380776320212E-2</v>
      </c>
      <c r="AB3206" s="72"/>
      <c r="AC3206" s="16"/>
      <c r="AD3206" s="36"/>
      <c r="AE3206">
        <f t="shared" si="208"/>
        <v>4</v>
      </c>
      <c r="AH3206" s="25" t="str">
        <f t="shared" ca="1" si="7"/>
        <v>-</v>
      </c>
      <c r="AI3206" s="15">
        <f t="shared" ca="1" si="8"/>
        <v>14.899882152477806</v>
      </c>
      <c r="AJ3206" s="15">
        <f t="shared" ca="1" si="9"/>
        <v>15.687363764663443</v>
      </c>
      <c r="AK3206" s="17">
        <f t="shared" ca="1" si="10"/>
        <v>0.13665642534398259</v>
      </c>
      <c r="AL3206" s="17">
        <f t="shared" ca="1" si="11"/>
        <v>0.12609423315920029</v>
      </c>
      <c r="AM3206" s="26">
        <f t="shared" ca="1" si="12"/>
        <v>0</v>
      </c>
      <c r="AN3206" s="26">
        <f t="shared" ca="1" si="13"/>
        <v>1</v>
      </c>
      <c r="AO3206" s="25">
        <f t="shared" si="186"/>
        <v>0</v>
      </c>
      <c r="AP3206" s="26">
        <f t="shared" si="187"/>
        <v>0</v>
      </c>
      <c r="AQ3206" s="25">
        <f t="shared" si="188"/>
        <v>0</v>
      </c>
      <c r="AR3206" s="26">
        <f t="shared" si="189"/>
        <v>1</v>
      </c>
      <c r="AY3206">
        <v>9.08</v>
      </c>
      <c r="AZ3206">
        <v>9.92</v>
      </c>
      <c r="BA3206">
        <f t="shared" si="107"/>
        <v>99.2</v>
      </c>
    </row>
    <row r="3207" spans="1:53" x14ac:dyDescent="0.2">
      <c r="A3207" s="96">
        <v>42720</v>
      </c>
      <c r="B3207" s="101">
        <v>12.725</v>
      </c>
      <c r="C3207" s="102">
        <v>14.975</v>
      </c>
      <c r="D3207" s="31">
        <f t="shared" si="14"/>
        <v>20.010586579873724</v>
      </c>
      <c r="E3207" s="31">
        <f t="shared" si="15"/>
        <v>123.19500709165087</v>
      </c>
      <c r="F3207" s="31">
        <f t="shared" si="0"/>
        <v>143.20559367152458</v>
      </c>
      <c r="G3207" s="31">
        <f t="shared" si="1"/>
        <v>14.660600131598292</v>
      </c>
      <c r="H3207" s="55">
        <f t="shared" si="2"/>
        <v>0.15025041736227041</v>
      </c>
      <c r="I3207" s="31">
        <v>12.2</v>
      </c>
      <c r="J3207" s="67">
        <f t="shared" si="16"/>
        <v>0.99134826046023283</v>
      </c>
      <c r="K3207" s="72">
        <f t="shared" ca="1" si="171"/>
        <v>25.33541624726713</v>
      </c>
      <c r="L3207" s="31">
        <v>25.610001</v>
      </c>
      <c r="M3207" s="21">
        <f t="shared" ca="1" si="181"/>
        <v>-1.07217782901637E-2</v>
      </c>
      <c r="N3207" s="72"/>
      <c r="O3207" s="31"/>
      <c r="P3207" s="21"/>
      <c r="Q3207" s="69">
        <f t="shared" si="17"/>
        <v>1.0086517395397672</v>
      </c>
      <c r="R3207" s="5">
        <f t="shared" ca="1" si="109"/>
        <v>47.775508479154965</v>
      </c>
      <c r="S3207" s="31">
        <v>46.970001000000003</v>
      </c>
      <c r="T3207" s="89">
        <f t="shared" ca="1" si="182"/>
        <v>1.7149403065905011E-2</v>
      </c>
      <c r="U3207" s="5">
        <f t="shared" ca="1" si="122"/>
        <v>91.174571841915807</v>
      </c>
      <c r="V3207" s="31">
        <v>91.160004000000001</v>
      </c>
      <c r="W3207" s="87">
        <f t="shared" ca="1" si="194"/>
        <v>1.5980519171330835E-4</v>
      </c>
      <c r="X3207" s="67">
        <f t="shared" si="18"/>
        <v>0.98269652092046578</v>
      </c>
      <c r="Y3207" s="72">
        <f t="shared" ca="1" si="124"/>
        <v>44.05471944554958</v>
      </c>
      <c r="Z3207" s="31">
        <v>44.250000999999997</v>
      </c>
      <c r="AA3207" s="89">
        <f t="shared" ca="1" si="195"/>
        <v>-4.4131423737237344E-3</v>
      </c>
      <c r="AB3207" s="72"/>
      <c r="AC3207" s="31"/>
      <c r="AD3207" s="87"/>
      <c r="AE3207" s="1">
        <f t="shared" si="208"/>
        <v>3</v>
      </c>
      <c r="AH3207" s="25" t="str">
        <f t="shared" ca="1" si="7"/>
        <v>-</v>
      </c>
      <c r="AI3207" s="15">
        <f t="shared" ca="1" si="8"/>
        <v>14.856339301601535</v>
      </c>
      <c r="AJ3207" s="15">
        <f t="shared" ca="1" si="9"/>
        <v>15.652866206897547</v>
      </c>
      <c r="AK3207" s="17">
        <f t="shared" ca="1" si="10"/>
        <v>0.13915387815717903</v>
      </c>
      <c r="AL3207" s="17">
        <f t="shared" ca="1" si="11"/>
        <v>0.12804213615273913</v>
      </c>
      <c r="AM3207" s="26">
        <f t="shared" ca="1" si="12"/>
        <v>0</v>
      </c>
      <c r="AN3207" s="26">
        <f t="shared" ca="1" si="13"/>
        <v>1</v>
      </c>
      <c r="AO3207" s="25">
        <f t="shared" si="186"/>
        <v>0</v>
      </c>
      <c r="AP3207" s="26">
        <f t="shared" si="187"/>
        <v>0</v>
      </c>
      <c r="AQ3207" s="25">
        <f t="shared" si="188"/>
        <v>0</v>
      </c>
      <c r="AR3207" s="26">
        <f t="shared" si="189"/>
        <v>1</v>
      </c>
      <c r="AY3207">
        <v>8.85</v>
      </c>
      <c r="AZ3207">
        <v>9.66</v>
      </c>
      <c r="BA3207">
        <f t="shared" si="107"/>
        <v>96.6</v>
      </c>
    </row>
    <row r="3208" spans="1:53" x14ac:dyDescent="0.2">
      <c r="A3208" s="96">
        <v>42723</v>
      </c>
      <c r="B3208" s="99">
        <v>12.125</v>
      </c>
      <c r="C3208" s="100">
        <v>14.475</v>
      </c>
      <c r="D3208" s="31">
        <f t="shared" si="14"/>
        <v>13.340391053249149</v>
      </c>
      <c r="E3208" s="31">
        <f t="shared" si="15"/>
        <v>128.86300295651216</v>
      </c>
      <c r="F3208" s="16">
        <f t="shared" si="0"/>
        <v>142.20339400976133</v>
      </c>
      <c r="G3208" s="16">
        <f t="shared" si="1"/>
        <v>14.254541696642038</v>
      </c>
      <c r="H3208" s="17">
        <f t="shared" si="2"/>
        <v>0.1623488773747841</v>
      </c>
      <c r="I3208">
        <v>11.71</v>
      </c>
      <c r="J3208" s="91">
        <f t="shared" si="16"/>
        <v>0.96549824814092466</v>
      </c>
      <c r="K3208" s="72">
        <f t="shared" ca="1" si="171"/>
        <v>24.460302764471347</v>
      </c>
      <c r="L3208" s="16">
        <v>24.719999000000001</v>
      </c>
      <c r="M3208" s="21">
        <f t="shared" ca="1" si="181"/>
        <v>-1.0505511570961402E-2</v>
      </c>
      <c r="N3208" s="72"/>
      <c r="O3208" s="16"/>
      <c r="P3208" s="21"/>
      <c r="Q3208" s="92">
        <f t="shared" si="17"/>
        <v>1.0345017518590753</v>
      </c>
      <c r="R3208" s="5">
        <f t="shared" ca="1" si="109"/>
        <v>49.421788285171615</v>
      </c>
      <c r="S3208" s="31">
        <v>48.549999</v>
      </c>
      <c r="T3208" s="89">
        <f t="shared" ca="1" si="182"/>
        <v>1.7956525296151209E-2</v>
      </c>
      <c r="U3208" s="5">
        <f t="shared" ca="1" si="122"/>
        <v>94.31702520068562</v>
      </c>
      <c r="V3208" s="16">
        <v>94.440002000000007</v>
      </c>
      <c r="W3208" s="36">
        <f t="shared" ca="1" si="194"/>
        <v>-1.3021685378023038E-3</v>
      </c>
      <c r="X3208" s="91">
        <f t="shared" si="18"/>
        <v>0.93099649628184933</v>
      </c>
      <c r="Y3208" s="72">
        <f t="shared" ca="1" si="124"/>
        <v>41.012090136817385</v>
      </c>
      <c r="Z3208" s="16">
        <v>41.150002000000001</v>
      </c>
      <c r="AA3208" s="89">
        <f t="shared" ca="1" si="195"/>
        <v>-3.3514424417917634E-3</v>
      </c>
      <c r="AB3208" s="72"/>
      <c r="AD3208" s="36"/>
      <c r="AE3208">
        <f t="shared" si="208"/>
        <v>2</v>
      </c>
      <c r="AH3208" s="25" t="str">
        <f t="shared" ca="1" si="7"/>
        <v>-</v>
      </c>
      <c r="AI3208" s="15">
        <f t="shared" ca="1" si="8"/>
        <v>14.816653627521895</v>
      </c>
      <c r="AJ3208" s="15">
        <f t="shared" ca="1" si="9"/>
        <v>15.614730880064471</v>
      </c>
      <c r="AK3208" s="17">
        <f t="shared" ca="1" si="10"/>
        <v>0.14212882788932013</v>
      </c>
      <c r="AL3208" s="17">
        <f t="shared" ca="1" si="11"/>
        <v>0.13104056386346993</v>
      </c>
      <c r="AM3208" s="26">
        <f t="shared" ca="1" si="12"/>
        <v>0</v>
      </c>
      <c r="AN3208" s="26">
        <f t="shared" ca="1" si="13"/>
        <v>1</v>
      </c>
      <c r="AO3208" s="25">
        <f t="shared" si="186"/>
        <v>0</v>
      </c>
      <c r="AP3208" s="26">
        <f t="shared" si="187"/>
        <v>0</v>
      </c>
      <c r="AQ3208" s="25">
        <f t="shared" si="188"/>
        <v>0</v>
      </c>
      <c r="AR3208" s="26">
        <f t="shared" si="189"/>
        <v>1</v>
      </c>
      <c r="AY3208">
        <v>8.23</v>
      </c>
      <c r="AZ3208">
        <v>8.99</v>
      </c>
      <c r="BA3208">
        <f t="shared" si="107"/>
        <v>89.9</v>
      </c>
    </row>
    <row r="3209" spans="1:53" x14ac:dyDescent="0.2">
      <c r="A3209" s="96">
        <v>42724</v>
      </c>
      <c r="B3209" s="99">
        <v>11.574999999999999</v>
      </c>
      <c r="C3209" s="100">
        <v>14.225</v>
      </c>
      <c r="D3209" s="31">
        <f t="shared" si="14"/>
        <v>6.6701955266245747</v>
      </c>
      <c r="E3209" s="31">
        <f t="shared" si="15"/>
        <v>134.45029972751894</v>
      </c>
      <c r="F3209" s="16">
        <f t="shared" si="0"/>
        <v>141.12049525414352</v>
      </c>
      <c r="G3209" s="16">
        <f t="shared" si="1"/>
        <v>14.099745208952656</v>
      </c>
      <c r="H3209" s="17">
        <f t="shared" si="2"/>
        <v>0.18629173989455183</v>
      </c>
      <c r="I3209">
        <v>11.45</v>
      </c>
      <c r="J3209" s="91">
        <f t="shared" si="16"/>
        <v>0.98160810588137082</v>
      </c>
      <c r="K3209" s="72">
        <f t="shared" ca="1" si="171"/>
        <v>24.009452608738197</v>
      </c>
      <c r="L3209" s="16">
        <v>24.25</v>
      </c>
      <c r="M3209" s="21">
        <f t="shared" ca="1" si="181"/>
        <v>-9.9194800520331049E-3</v>
      </c>
      <c r="N3209" s="72"/>
      <c r="O3209" s="16"/>
      <c r="P3209" s="21"/>
      <c r="Q3209" s="92">
        <f t="shared" si="17"/>
        <v>1.0183918941186292</v>
      </c>
      <c r="R3209" s="5">
        <f t="shared" ca="1" si="109"/>
        <v>50.328651869675404</v>
      </c>
      <c r="S3209" s="31">
        <v>49.529998999999997</v>
      </c>
      <c r="T3209" s="89">
        <f t="shared" ca="1" si="182"/>
        <v>1.6124629230769981E-2</v>
      </c>
      <c r="U3209" s="5">
        <f t="shared" ca="1" si="122"/>
        <v>96.048405570396739</v>
      </c>
      <c r="V3209" s="16">
        <v>96.269997000000004</v>
      </c>
      <c r="W3209" s="36">
        <f t="shared" ca="1" si="194"/>
        <v>-2.3017704010447311E-3</v>
      </c>
      <c r="X3209" s="91">
        <f t="shared" si="18"/>
        <v>0.96321621176274164</v>
      </c>
      <c r="Y3209" s="72">
        <f t="shared" ca="1" si="124"/>
        <v>39.500910248412538</v>
      </c>
      <c r="Z3209" s="16">
        <v>39.549999999999997</v>
      </c>
      <c r="AA3209" s="89">
        <f t="shared" ca="1" si="195"/>
        <v>-1.2412073726285543E-3</v>
      </c>
      <c r="AB3209" s="72"/>
      <c r="AD3209" s="36"/>
      <c r="AE3209">
        <f t="shared" si="208"/>
        <v>1</v>
      </c>
      <c r="AH3209" s="25" t="str">
        <f t="shared" ca="1" si="7"/>
        <v>-</v>
      </c>
      <c r="AI3209" s="15">
        <f t="shared" ca="1" si="8"/>
        <v>14.768810894179405</v>
      </c>
      <c r="AJ3209" s="15">
        <f t="shared" ca="1" si="9"/>
        <v>15.576535247475718</v>
      </c>
      <c r="AK3209" s="17">
        <f t="shared" ca="1" si="10"/>
        <v>0.15017049561385354</v>
      </c>
      <c r="AL3209" s="17">
        <f t="shared" ca="1" si="11"/>
        <v>0.13557934292177959</v>
      </c>
      <c r="AM3209" s="26">
        <f t="shared" ca="1" si="12"/>
        <v>0</v>
      </c>
      <c r="AN3209" s="26">
        <f t="shared" ca="1" si="13"/>
        <v>1</v>
      </c>
      <c r="AO3209" s="25">
        <f t="shared" si="186"/>
        <v>0</v>
      </c>
      <c r="AP3209" s="26">
        <f t="shared" si="187"/>
        <v>0</v>
      </c>
      <c r="AQ3209" s="25">
        <f t="shared" si="188"/>
        <v>0</v>
      </c>
      <c r="AR3209" s="26">
        <f t="shared" si="189"/>
        <v>1</v>
      </c>
      <c r="AY3209">
        <v>7.91</v>
      </c>
      <c r="AZ3209">
        <v>8.65</v>
      </c>
      <c r="BA3209">
        <f t="shared" si="107"/>
        <v>86.5</v>
      </c>
    </row>
    <row r="3210" spans="1:53" x14ac:dyDescent="0.2">
      <c r="A3210" s="97">
        <v>42725</v>
      </c>
      <c r="B3210" s="101">
        <v>14.025</v>
      </c>
      <c r="C3210" s="102">
        <v>15.675000000000001</v>
      </c>
      <c r="D3210" s="31">
        <f t="shared" si="14"/>
        <v>139.87789292405176</v>
      </c>
      <c r="E3210" s="31">
        <f t="shared" si="15"/>
        <v>0</v>
      </c>
      <c r="F3210" s="31">
        <f t="shared" si="0"/>
        <v>139.87789292405176</v>
      </c>
      <c r="G3210" s="31">
        <f t="shared" si="1"/>
        <v>14.025</v>
      </c>
      <c r="H3210" s="55">
        <f t="shared" si="2"/>
        <v>0.10526315789473684</v>
      </c>
      <c r="I3210" s="1">
        <v>11.27</v>
      </c>
      <c r="J3210" s="67">
        <f t="shared" si="16"/>
        <v>0.9859402460456943</v>
      </c>
      <c r="K3210" s="72">
        <f t="shared" ca="1" si="171"/>
        <v>23.670920557138466</v>
      </c>
      <c r="L3210" s="31">
        <v>23.83</v>
      </c>
      <c r="M3210" s="21">
        <f t="shared" ca="1" si="181"/>
        <v>-6.6755955879787051E-3</v>
      </c>
      <c r="N3210" s="72"/>
      <c r="O3210" s="31"/>
      <c r="P3210" s="21"/>
      <c r="Q3210" s="69">
        <f t="shared" si="17"/>
        <v>1.0140597539543057</v>
      </c>
      <c r="R3210" s="5">
        <f t="shared" ca="1" si="109"/>
        <v>51.034134228332974</v>
      </c>
      <c r="S3210" s="31">
        <v>50.34</v>
      </c>
      <c r="T3210" s="89">
        <f t="shared" ca="1" si="182"/>
        <v>1.3788919911262819E-2</v>
      </c>
      <c r="U3210" s="5">
        <f t="shared" ca="1" si="122"/>
        <v>97.395488029525282</v>
      </c>
      <c r="V3210" s="31">
        <v>97.800003000000004</v>
      </c>
      <c r="W3210" s="87">
        <f t="shared" ca="1" si="194"/>
        <v>-4.136144765503961E-3</v>
      </c>
      <c r="X3210" s="67">
        <f t="shared" si="18"/>
        <v>0.9718804920913886</v>
      </c>
      <c r="Y3210" s="72">
        <f t="shared" ca="1" si="124"/>
        <v>38.387637513425673</v>
      </c>
      <c r="Z3210" s="31">
        <v>38.349998999999997</v>
      </c>
      <c r="AA3210" s="89">
        <f t="shared" ca="1" si="195"/>
        <v>9.8144757254560759E-4</v>
      </c>
      <c r="AB3210" s="72"/>
      <c r="AC3210" s="31"/>
      <c r="AD3210" s="87"/>
      <c r="AE3210" s="1">
        <v>17</v>
      </c>
      <c r="AH3210" s="25" t="str">
        <f t="shared" ca="1" si="7"/>
        <v>-</v>
      </c>
      <c r="AI3210" s="15">
        <f t="shared" ca="1" si="8"/>
        <v>14.737581360609884</v>
      </c>
      <c r="AJ3210" s="15">
        <f t="shared" ca="1" si="9"/>
        <v>15.550564182466626</v>
      </c>
      <c r="AK3210" s="17">
        <f t="shared" ca="1" si="10"/>
        <v>0.1440202249452596</v>
      </c>
      <c r="AL3210" s="17">
        <f t="shared" ca="1" si="11"/>
        <v>0.13464673404983082</v>
      </c>
      <c r="AM3210" s="26">
        <f t="shared" ca="1" si="12"/>
        <v>0</v>
      </c>
      <c r="AN3210" s="26">
        <f t="shared" ca="1" si="13"/>
        <v>1</v>
      </c>
      <c r="AO3210" s="25">
        <f t="shared" si="186"/>
        <v>0</v>
      </c>
      <c r="AP3210" s="26">
        <f t="shared" si="187"/>
        <v>0</v>
      </c>
      <c r="AQ3210" s="25">
        <f t="shared" si="188"/>
        <v>0</v>
      </c>
      <c r="AR3210" s="26">
        <f t="shared" si="189"/>
        <v>1</v>
      </c>
      <c r="AY3210">
        <v>7.67</v>
      </c>
      <c r="AZ3210">
        <v>8.3699999999999992</v>
      </c>
      <c r="BA3210">
        <f t="shared" si="107"/>
        <v>83.699999999999989</v>
      </c>
    </row>
    <row r="3211" spans="1:53" x14ac:dyDescent="0.2">
      <c r="A3211" s="96">
        <v>42726</v>
      </c>
      <c r="B3211" s="99">
        <v>14.275</v>
      </c>
      <c r="C3211" s="100">
        <v>15.975</v>
      </c>
      <c r="D3211" s="31">
        <f t="shared" si="14"/>
        <v>131.64978157557812</v>
      </c>
      <c r="E3211" s="31">
        <f t="shared" si="15"/>
        <v>7.3619943644237757</v>
      </c>
      <c r="F3211" s="16">
        <f t="shared" si="0"/>
        <v>139.01177594000188</v>
      </c>
      <c r="G3211" s="16">
        <f t="shared" si="1"/>
        <v>14.365031152647976</v>
      </c>
      <c r="H3211" s="17">
        <f t="shared" si="2"/>
        <v>0.10641627543035992</v>
      </c>
      <c r="I3211">
        <v>11.43</v>
      </c>
      <c r="J3211" s="91">
        <f t="shared" si="16"/>
        <v>1.0179025733569531</v>
      </c>
      <c r="K3211" s="72">
        <f t="shared" ca="1" si="171"/>
        <v>24.093708656569582</v>
      </c>
      <c r="L3211" s="16">
        <v>24.27</v>
      </c>
      <c r="M3211" s="21">
        <f t="shared" ca="1" si="181"/>
        <v>-7.2637553947431984E-3</v>
      </c>
      <c r="N3211" s="72"/>
      <c r="O3211" s="16"/>
      <c r="P3211" s="21"/>
      <c r="Q3211" s="92">
        <f t="shared" si="17"/>
        <v>0.98209742664304689</v>
      </c>
      <c r="R3211" s="5">
        <f t="shared" ca="1" si="109"/>
        <v>50.118403942828252</v>
      </c>
      <c r="S3211" s="31">
        <v>49.439999</v>
      </c>
      <c r="T3211" s="89">
        <f t="shared" ca="1" si="182"/>
        <v>1.3721783101740182E-2</v>
      </c>
      <c r="U3211" s="5">
        <f t="shared" ca="1" si="122"/>
        <v>95.648583477627724</v>
      </c>
      <c r="V3211">
        <v>96.059997999999993</v>
      </c>
      <c r="W3211" s="36">
        <f t="shared" ca="1" si="194"/>
        <v>-4.2828912235899561E-3</v>
      </c>
      <c r="X3211" s="91">
        <f t="shared" si="18"/>
        <v>1.0358051467139062</v>
      </c>
      <c r="Y3211" s="72">
        <f t="shared" ca="1" si="124"/>
        <v>39.7594956375154</v>
      </c>
      <c r="Z3211" s="16">
        <v>39.450001</v>
      </c>
      <c r="AA3211" s="89">
        <f t="shared" ca="1" si="195"/>
        <v>7.8452377609673444E-3</v>
      </c>
      <c r="AB3211" s="72"/>
      <c r="AC3211" s="16"/>
      <c r="AD3211" s="36"/>
      <c r="AE3211">
        <f t="shared" ref="AE3211:AE3226" si="209">AE3210-1</f>
        <v>16</v>
      </c>
      <c r="AH3211" s="25" t="str">
        <f t="shared" ca="1" si="7"/>
        <v>-</v>
      </c>
      <c r="AI3211" s="15">
        <f t="shared" ca="1" si="8"/>
        <v>14.721285376862895</v>
      </c>
      <c r="AJ3211" s="15">
        <f t="shared" ca="1" si="9"/>
        <v>15.524935866421481</v>
      </c>
      <c r="AK3211" s="17">
        <f t="shared" ca="1" si="10"/>
        <v>0.14109286682639358</v>
      </c>
      <c r="AL3211" s="17">
        <f t="shared" ca="1" si="11"/>
        <v>0.13457732115670146</v>
      </c>
      <c r="AM3211" s="26">
        <f t="shared" ca="1" si="12"/>
        <v>0</v>
      </c>
      <c r="AN3211" s="26">
        <f t="shared" ca="1" si="13"/>
        <v>1</v>
      </c>
      <c r="AO3211" s="25">
        <f t="shared" si="186"/>
        <v>0</v>
      </c>
      <c r="AP3211" s="26">
        <f t="shared" si="187"/>
        <v>0</v>
      </c>
      <c r="AQ3211" s="25">
        <f t="shared" si="188"/>
        <v>0</v>
      </c>
      <c r="AR3211" s="26">
        <f t="shared" si="189"/>
        <v>1</v>
      </c>
      <c r="AY3211">
        <v>7.89</v>
      </c>
      <c r="AZ3211">
        <v>8.65</v>
      </c>
      <c r="BA3211">
        <f t="shared" si="107"/>
        <v>86.5</v>
      </c>
    </row>
    <row r="3212" spans="1:53" x14ac:dyDescent="0.2">
      <c r="A3212" s="96">
        <v>42727</v>
      </c>
      <c r="B3212" s="99">
        <v>14.275</v>
      </c>
      <c r="C3212" s="100">
        <v>16.024999999999999</v>
      </c>
      <c r="D3212" s="31">
        <f t="shared" si="14"/>
        <v>123.42167022710449</v>
      </c>
      <c r="E3212" s="31">
        <f t="shared" si="15"/>
        <v>14.714500749366568</v>
      </c>
      <c r="F3212" s="16">
        <f t="shared" si="0"/>
        <v>138.13617097647105</v>
      </c>
      <c r="G3212" s="16">
        <f t="shared" si="1"/>
        <v>14.461412987484486</v>
      </c>
      <c r="H3212" s="17">
        <f t="shared" si="2"/>
        <v>0.1092043681747269</v>
      </c>
      <c r="I3212">
        <v>11.44</v>
      </c>
      <c r="J3212" s="91">
        <f t="shared" si="16"/>
        <v>1.0003684320240158</v>
      </c>
      <c r="K3212" s="72">
        <f t="shared" ca="1" si="171"/>
        <v>24.101602936299219</v>
      </c>
      <c r="L3212" s="16">
        <v>24.15</v>
      </c>
      <c r="M3212" s="21">
        <f t="shared" ca="1" si="181"/>
        <v>-2.0040192008604282E-3</v>
      </c>
      <c r="N3212" s="72"/>
      <c r="O3212" s="16"/>
      <c r="P3212" s="21"/>
      <c r="Q3212" s="92">
        <f t="shared" si="17"/>
        <v>0.99963156797598407</v>
      </c>
      <c r="R3212" s="5">
        <f t="shared" ca="1" si="109"/>
        <v>50.097851620268152</v>
      </c>
      <c r="S3212" s="31">
        <v>49.59</v>
      </c>
      <c r="T3212" s="89">
        <f t="shared" ca="1" si="182"/>
        <v>1.0241008676510354E-2</v>
      </c>
      <c r="U3212" s="5">
        <f t="shared" ca="1" si="122"/>
        <v>95.610070112176956</v>
      </c>
      <c r="V3212">
        <v>96.580001999999993</v>
      </c>
      <c r="W3212" s="36">
        <f t="shared" ca="1" si="194"/>
        <v>-1.0042781815463591E-2</v>
      </c>
      <c r="X3212" s="91">
        <f t="shared" si="18"/>
        <v>1.0007368640480319</v>
      </c>
      <c r="Y3212" s="72">
        <f t="shared" ca="1" si="124"/>
        <v>39.786174355414346</v>
      </c>
      <c r="Z3212" s="16">
        <v>39.150002000000001</v>
      </c>
      <c r="AA3212" s="89">
        <f t="shared" ca="1" si="195"/>
        <v>1.6249612334996694E-2</v>
      </c>
      <c r="AB3212" s="72"/>
      <c r="AC3212" s="16"/>
      <c r="AD3212" s="36"/>
      <c r="AE3212">
        <f t="shared" si="209"/>
        <v>15</v>
      </c>
      <c r="AH3212" s="25" t="str">
        <f t="shared" ca="1" si="7"/>
        <v>-</v>
      </c>
      <c r="AI3212" s="15">
        <f t="shared" ca="1" si="8"/>
        <v>14.705279784416312</v>
      </c>
      <c r="AJ3212" s="15">
        <f t="shared" ca="1" si="9"/>
        <v>15.491600911650035</v>
      </c>
      <c r="AK3212" s="17">
        <f t="shared" ca="1" si="10"/>
        <v>0.13662913935523832</v>
      </c>
      <c r="AL3212" s="17">
        <f t="shared" ca="1" si="11"/>
        <v>0.13521818637151992</v>
      </c>
      <c r="AM3212" s="26">
        <f t="shared" ca="1" si="12"/>
        <v>0</v>
      </c>
      <c r="AN3212" s="26">
        <f t="shared" ca="1" si="13"/>
        <v>1</v>
      </c>
      <c r="AO3212" s="25">
        <f t="shared" si="186"/>
        <v>0</v>
      </c>
      <c r="AP3212" s="26">
        <f t="shared" si="187"/>
        <v>0</v>
      </c>
      <c r="AQ3212" s="25">
        <f t="shared" si="188"/>
        <v>0</v>
      </c>
      <c r="AR3212" s="26">
        <f t="shared" si="189"/>
        <v>1</v>
      </c>
      <c r="AY3212">
        <v>7.83</v>
      </c>
      <c r="AZ3212">
        <v>8.5500000000000007</v>
      </c>
      <c r="BA3212">
        <f t="shared" si="107"/>
        <v>85.5</v>
      </c>
    </row>
    <row r="3213" spans="1:53" x14ac:dyDescent="0.2">
      <c r="A3213" s="96">
        <v>42731</v>
      </c>
      <c r="B3213" s="99">
        <v>13.975</v>
      </c>
      <c r="C3213" s="100">
        <v>15.8</v>
      </c>
      <c r="D3213" s="31">
        <f t="shared" si="14"/>
        <v>115.19355887863085</v>
      </c>
      <c r="E3213" s="31">
        <f t="shared" si="15"/>
        <v>22.044066396758836</v>
      </c>
      <c r="F3213" s="16">
        <f t="shared" si="0"/>
        <v>137.23762527538969</v>
      </c>
      <c r="G3213" s="16">
        <f t="shared" si="1"/>
        <v>14.268144253213038</v>
      </c>
      <c r="H3213" s="17">
        <f t="shared" si="2"/>
        <v>0.11550632911392411</v>
      </c>
      <c r="I3213">
        <v>11.99</v>
      </c>
      <c r="J3213" s="91">
        <f t="shared" si="16"/>
        <v>0.98021770730415803</v>
      </c>
      <c r="K3213" s="72">
        <f t="shared" ca="1" si="171"/>
        <v>23.623854836084444</v>
      </c>
      <c r="L3213" s="16">
        <v>23.82</v>
      </c>
      <c r="M3213" s="21">
        <f t="shared" ca="1" si="181"/>
        <v>-8.2344737160183149E-3</v>
      </c>
      <c r="N3213" s="72"/>
      <c r="O3213" s="16"/>
      <c r="P3213" s="21"/>
      <c r="Q3213" s="92">
        <f t="shared" si="17"/>
        <v>1.019782292695842</v>
      </c>
      <c r="R3213" s="5">
        <f t="shared" ca="1" si="109"/>
        <v>51.086773687989165</v>
      </c>
      <c r="S3213" s="31">
        <v>50.43</v>
      </c>
      <c r="T3213" s="89">
        <f t="shared" ca="1" si="182"/>
        <v>1.3023471901431003E-2</v>
      </c>
      <c r="U3213" s="5">
        <f t="shared" ca="1" si="122"/>
        <v>97.498118499192515</v>
      </c>
      <c r="V3213">
        <v>97.82</v>
      </c>
      <c r="W3213" s="36">
        <f t="shared" ca="1" si="194"/>
        <v>-3.2905489757460485E-3</v>
      </c>
      <c r="X3213" s="91">
        <f t="shared" si="18"/>
        <v>0.96043541460831605</v>
      </c>
      <c r="Y3213" s="72">
        <f t="shared" ca="1" si="124"/>
        <v>38.209536008050847</v>
      </c>
      <c r="Z3213" s="16">
        <v>38.150002000000001</v>
      </c>
      <c r="AA3213" s="89">
        <f t="shared" ca="1" si="195"/>
        <v>1.5605243756172387E-3</v>
      </c>
      <c r="AB3213" s="72"/>
      <c r="AC3213" s="16"/>
      <c r="AD3213" s="36"/>
      <c r="AE3213">
        <f t="shared" si="209"/>
        <v>14</v>
      </c>
      <c r="AH3213" s="25" t="str">
        <f t="shared" ca="1" si="7"/>
        <v>-</v>
      </c>
      <c r="AI3213" s="15">
        <f t="shared" ca="1" si="8"/>
        <v>14.682335790385894</v>
      </c>
      <c r="AJ3213" s="15">
        <f t="shared" ca="1" si="9"/>
        <v>15.441914380028948</v>
      </c>
      <c r="AK3213" s="17">
        <f t="shared" ca="1" si="10"/>
        <v>0.13083845798051394</v>
      </c>
      <c r="AL3213" s="17">
        <f t="shared" ca="1" si="11"/>
        <v>0.13610350183681827</v>
      </c>
      <c r="AM3213" s="26">
        <f t="shared" ca="1" si="12"/>
        <v>0</v>
      </c>
      <c r="AN3213" s="26">
        <f t="shared" ca="1" si="13"/>
        <v>0</v>
      </c>
      <c r="AO3213" s="25">
        <f t="shared" si="186"/>
        <v>0</v>
      </c>
      <c r="AP3213" s="26">
        <f t="shared" si="187"/>
        <v>0</v>
      </c>
      <c r="AQ3213" s="25">
        <f t="shared" si="188"/>
        <v>0</v>
      </c>
      <c r="AR3213" s="26">
        <f t="shared" si="189"/>
        <v>1</v>
      </c>
      <c r="AY3213">
        <v>7.63</v>
      </c>
      <c r="AZ3213">
        <v>8.3000000000000007</v>
      </c>
      <c r="BA3213">
        <f t="shared" si="107"/>
        <v>83</v>
      </c>
    </row>
    <row r="3214" spans="1:53" x14ac:dyDescent="0.2">
      <c r="A3214" s="96">
        <v>42732</v>
      </c>
      <c r="B3214" s="101">
        <v>14.625</v>
      </c>
      <c r="C3214" s="102">
        <v>16.225000000000001</v>
      </c>
      <c r="D3214" s="31">
        <f t="shared" si="14"/>
        <v>106.96544753015722</v>
      </c>
      <c r="E3214" s="31">
        <f t="shared" si="15"/>
        <v>29.321778807829659</v>
      </c>
      <c r="F3214" s="31">
        <f t="shared" si="0"/>
        <v>136.28722633798688</v>
      </c>
      <c r="G3214" s="31">
        <f t="shared" si="1"/>
        <v>14.96923509343554</v>
      </c>
      <c r="H3214" s="55">
        <f t="shared" si="2"/>
        <v>9.8613251155624138E-2</v>
      </c>
      <c r="I3214" s="1">
        <v>12.95</v>
      </c>
      <c r="J3214" s="67">
        <f t="shared" si="16"/>
        <v>1.0418713030077711</v>
      </c>
      <c r="K3214" s="72">
        <f t="shared" ca="1" si="171"/>
        <v>24.61201299677721</v>
      </c>
      <c r="L3214" s="31">
        <v>24.620000999999998</v>
      </c>
      <c r="M3214" s="21">
        <f t="shared" ca="1" si="181"/>
        <v>-3.2445178303560447E-4</v>
      </c>
      <c r="N3214" s="72"/>
      <c r="O3214" s="31"/>
      <c r="P3214" s="21"/>
      <c r="Q3214" s="69">
        <f t="shared" si="17"/>
        <v>0.95812869699222902</v>
      </c>
      <c r="R3214" s="5">
        <f t="shared" ca="1" si="109"/>
        <v>48.94566481024173</v>
      </c>
      <c r="S3214" s="31">
        <v>48.509998000000003</v>
      </c>
      <c r="T3214" s="89">
        <f t="shared" ca="1" si="182"/>
        <v>8.9809694537964588E-3</v>
      </c>
      <c r="U3214" s="5">
        <f t="shared" ca="1" si="122"/>
        <v>93.412547108307436</v>
      </c>
      <c r="V3214" s="1">
        <v>94.440002000000007</v>
      </c>
      <c r="W3214" s="87">
        <f t="shared" ca="1" si="194"/>
        <v>-1.0879445890869114E-2</v>
      </c>
      <c r="X3214" s="67">
        <f t="shared" si="18"/>
        <v>1.083742606015542</v>
      </c>
      <c r="Y3214" s="72">
        <f t="shared" ca="1" si="124"/>
        <v>41.40657685222633</v>
      </c>
      <c r="Z3214" s="31">
        <v>40.799999999999997</v>
      </c>
      <c r="AA3214" s="89">
        <f t="shared" ca="1" si="195"/>
        <v>1.4867079711429722E-2</v>
      </c>
      <c r="AB3214" s="72"/>
      <c r="AC3214" s="31"/>
      <c r="AD3214" s="87"/>
      <c r="AE3214" s="1">
        <f t="shared" si="209"/>
        <v>13</v>
      </c>
      <c r="AH3214" s="25" t="str">
        <f t="shared" ca="1" si="7"/>
        <v>-</v>
      </c>
      <c r="AI3214" s="15">
        <f t="shared" ca="1" si="8"/>
        <v>14.684560468894022</v>
      </c>
      <c r="AJ3214" s="15">
        <f t="shared" ca="1" si="9"/>
        <v>15.39762405673163</v>
      </c>
      <c r="AK3214" s="17">
        <f t="shared" ca="1" si="10"/>
        <v>0.12021585361065396</v>
      </c>
      <c r="AL3214" s="17">
        <f t="shared" ca="1" si="11"/>
        <v>0.13369426225095069</v>
      </c>
      <c r="AM3214" s="26">
        <f t="shared" ca="1" si="12"/>
        <v>0</v>
      </c>
      <c r="AN3214" s="26">
        <f t="shared" ca="1" si="13"/>
        <v>0</v>
      </c>
      <c r="AO3214" s="25">
        <f t="shared" si="186"/>
        <v>0</v>
      </c>
      <c r="AP3214" s="26">
        <f t="shared" si="187"/>
        <v>0</v>
      </c>
      <c r="AQ3214" s="25">
        <f t="shared" si="188"/>
        <v>0</v>
      </c>
      <c r="AR3214" s="26">
        <f t="shared" si="189"/>
        <v>1</v>
      </c>
      <c r="AY3214">
        <v>8.16</v>
      </c>
      <c r="AZ3214">
        <v>8.8800000000000008</v>
      </c>
      <c r="BA3214">
        <f t="shared" si="107"/>
        <v>88.800000000000011</v>
      </c>
    </row>
    <row r="3215" spans="1:53" x14ac:dyDescent="0.2">
      <c r="A3215" s="96">
        <v>42733</v>
      </c>
      <c r="B3215" s="99">
        <v>14.824999999999999</v>
      </c>
      <c r="C3215" s="100">
        <v>16.375</v>
      </c>
      <c r="D3215" s="31">
        <f t="shared" si="14"/>
        <v>98.737336181683588</v>
      </c>
      <c r="E3215" s="31">
        <f t="shared" si="15"/>
        <v>36.738489345359824</v>
      </c>
      <c r="F3215" s="16">
        <f t="shared" si="0"/>
        <v>135.47582552704341</v>
      </c>
      <c r="G3215" s="16">
        <f t="shared" si="1"/>
        <v>15.245330773138122</v>
      </c>
      <c r="H3215" s="17">
        <f t="shared" si="2"/>
        <v>9.4656488549618389E-2</v>
      </c>
      <c r="I3215">
        <v>13.37</v>
      </c>
      <c r="J3215" s="91">
        <f t="shared" si="16"/>
        <v>1.012380789347858</v>
      </c>
      <c r="K3215" s="72">
        <f t="shared" ca="1" si="171"/>
        <v>24.915713339997307</v>
      </c>
      <c r="L3215" s="16">
        <v>25</v>
      </c>
      <c r="M3215" s="21">
        <f t="shared" ca="1" si="181"/>
        <v>-3.3714664001077209E-3</v>
      </c>
      <c r="N3215" s="72"/>
      <c r="P3215" s="21"/>
      <c r="Q3215" s="92">
        <f t="shared" si="17"/>
        <v>0.98761921065214187</v>
      </c>
      <c r="R3215" s="5">
        <f t="shared" ca="1" si="109"/>
        <v>48.337665077291454</v>
      </c>
      <c r="S3215" s="31">
        <v>47.77</v>
      </c>
      <c r="T3215" s="89">
        <f t="shared" ca="1" si="182"/>
        <v>1.1883296572984117E-2</v>
      </c>
      <c r="U3215" s="5">
        <f t="shared" ca="1" si="122"/>
        <v>92.252867615084014</v>
      </c>
      <c r="V3215">
        <v>92.91</v>
      </c>
      <c r="W3215" s="36">
        <f t="shared" ca="1" si="194"/>
        <v>-7.0727842526744434E-3</v>
      </c>
      <c r="X3215" s="91">
        <f t="shared" si="18"/>
        <v>1.0247615786957163</v>
      </c>
      <c r="Y3215" s="72">
        <f t="shared" ca="1" si="124"/>
        <v>42.429076489358934</v>
      </c>
      <c r="Z3215" s="16">
        <v>41.900002000000001</v>
      </c>
      <c r="AA3215" s="89">
        <f t="shared" ca="1" si="195"/>
        <v>1.2627075515627265E-2</v>
      </c>
      <c r="AB3215" s="72"/>
      <c r="AD3215" s="36"/>
      <c r="AE3215">
        <f t="shared" si="209"/>
        <v>12</v>
      </c>
      <c r="AH3215" s="25" t="str">
        <f t="shared" ca="1" si="7"/>
        <v>-</v>
      </c>
      <c r="AI3215" s="15">
        <f t="shared" ca="1" si="8"/>
        <v>14.702115418426931</v>
      </c>
      <c r="AJ3215" s="15">
        <f t="shared" ca="1" si="9"/>
        <v>15.347450391558617</v>
      </c>
      <c r="AK3215" s="17">
        <f t="shared" ca="1" si="10"/>
        <v>0.10494331171983172</v>
      </c>
      <c r="AL3215" s="17">
        <f t="shared" ca="1" si="11"/>
        <v>0.13046395132188721</v>
      </c>
      <c r="AM3215" s="26">
        <f t="shared" ca="1" si="12"/>
        <v>0</v>
      </c>
      <c r="AN3215" s="26">
        <f t="shared" ca="1" si="13"/>
        <v>0</v>
      </c>
      <c r="AO3215" s="25">
        <f t="shared" si="186"/>
        <v>0</v>
      </c>
      <c r="AP3215" s="26">
        <f t="shared" si="187"/>
        <v>0</v>
      </c>
      <c r="AQ3215" s="25">
        <f t="shared" si="188"/>
        <v>0</v>
      </c>
      <c r="AR3215" s="26">
        <f t="shared" si="189"/>
        <v>1</v>
      </c>
      <c r="AY3215">
        <v>8.3800000000000008</v>
      </c>
      <c r="AZ3215">
        <v>9.15</v>
      </c>
      <c r="BA3215">
        <f t="shared" si="107"/>
        <v>91.5</v>
      </c>
    </row>
    <row r="3216" spans="1:53" x14ac:dyDescent="0.2">
      <c r="A3216" s="96">
        <v>42734</v>
      </c>
      <c r="B3216" s="101">
        <v>15.125</v>
      </c>
      <c r="C3216" s="102">
        <v>16.574999999999999</v>
      </c>
      <c r="D3216" s="31">
        <f t="shared" si="14"/>
        <v>90.509224833209956</v>
      </c>
      <c r="E3216" s="31">
        <f t="shared" si="15"/>
        <v>44.187756566191673</v>
      </c>
      <c r="F3216" s="31">
        <f t="shared" si="0"/>
        <v>134.69698139940164</v>
      </c>
      <c r="G3216" s="31">
        <f t="shared" si="1"/>
        <v>15.60067693318228</v>
      </c>
      <c r="H3216" s="55">
        <f t="shared" si="2"/>
        <v>8.7481146304675628E-2</v>
      </c>
      <c r="I3216" s="1">
        <v>14.04</v>
      </c>
      <c r="J3216" s="67">
        <f t="shared" si="16"/>
        <v>1.0174255717064131</v>
      </c>
      <c r="K3216" s="72">
        <f t="shared" ca="1" si="171"/>
        <v>25.348850425449136</v>
      </c>
      <c r="L3216" s="31">
        <v>25.51</v>
      </c>
      <c r="M3216" s="21">
        <f t="shared" ca="1" si="181"/>
        <v>-6.3171138593048027E-3</v>
      </c>
      <c r="N3216" s="72"/>
      <c r="O3216" s="1"/>
      <c r="P3216" s="21"/>
      <c r="Q3216" s="69">
        <f t="shared" si="17"/>
        <v>0.98257442829358699</v>
      </c>
      <c r="R3216" s="5">
        <f t="shared" ca="1" si="109"/>
        <v>47.493375034400785</v>
      </c>
      <c r="S3216" s="31">
        <v>46.75</v>
      </c>
      <c r="T3216" s="89">
        <f t="shared" ca="1" si="182"/>
        <v>1.5901070254562243E-2</v>
      </c>
      <c r="U3216" s="5">
        <f t="shared" ca="1" si="122"/>
        <v>90.642205373914194</v>
      </c>
      <c r="V3216" s="1">
        <v>90.980002999999996</v>
      </c>
      <c r="W3216" s="87">
        <f t="shared" ca="1" si="194"/>
        <v>-3.7128777197974155E-3</v>
      </c>
      <c r="X3216" s="67">
        <f t="shared" si="18"/>
        <v>1.034851143412826</v>
      </c>
      <c r="Y3216" s="72">
        <f t="shared" ca="1" si="124"/>
        <v>43.904888610641649</v>
      </c>
      <c r="Z3216" s="31">
        <v>43.750000999999997</v>
      </c>
      <c r="AA3216" s="89">
        <f t="shared" ca="1" si="195"/>
        <v>3.5402881623168756E-3</v>
      </c>
      <c r="AB3216" s="72"/>
      <c r="AC3216" s="1"/>
      <c r="AD3216" s="87"/>
      <c r="AE3216" s="1">
        <f t="shared" si="209"/>
        <v>11</v>
      </c>
      <c r="AH3216" s="25" t="str">
        <f t="shared" ca="1" si="7"/>
        <v>-</v>
      </c>
      <c r="AI3216" s="15">
        <f t="shared" ca="1" si="8"/>
        <v>14.724306187069585</v>
      </c>
      <c r="AJ3216" s="15">
        <f t="shared" ca="1" si="9"/>
        <v>15.292664477846479</v>
      </c>
      <c r="AK3216" s="17">
        <f t="shared" ca="1" si="10"/>
        <v>0.10197964312148818</v>
      </c>
      <c r="AL3216" s="17">
        <f t="shared" ca="1" si="11"/>
        <v>0.12724816270744799</v>
      </c>
      <c r="AM3216" s="26">
        <f t="shared" ca="1" si="12"/>
        <v>0</v>
      </c>
      <c r="AN3216" s="26">
        <f t="shared" ca="1" si="13"/>
        <v>0</v>
      </c>
      <c r="AO3216" s="25">
        <f t="shared" si="186"/>
        <v>0</v>
      </c>
      <c r="AP3216" s="26">
        <f t="shared" si="187"/>
        <v>0</v>
      </c>
      <c r="AQ3216" s="25">
        <f t="shared" si="188"/>
        <v>0</v>
      </c>
      <c r="AR3216" s="26">
        <f t="shared" si="189"/>
        <v>1</v>
      </c>
      <c r="AY3216">
        <v>8.75</v>
      </c>
      <c r="AZ3216">
        <v>9.52</v>
      </c>
      <c r="BA3216">
        <f t="shared" si="107"/>
        <v>95.199999999999989</v>
      </c>
    </row>
    <row r="3217" spans="1:53" x14ac:dyDescent="0.2">
      <c r="A3217" s="96">
        <v>42738</v>
      </c>
      <c r="B3217" s="99">
        <v>13.775</v>
      </c>
      <c r="C3217" s="100">
        <v>15.574999999999999</v>
      </c>
      <c r="D3217" s="31">
        <f t="shared" si="14"/>
        <v>82.281113484736323</v>
      </c>
      <c r="E3217" s="31">
        <f t="shared" si="15"/>
        <v>51.69606330197832</v>
      </c>
      <c r="F3217" s="16">
        <f t="shared" si="0"/>
        <v>133.97717678671464</v>
      </c>
      <c r="G3217" s="16">
        <f t="shared" si="1"/>
        <v>14.469543027217965</v>
      </c>
      <c r="H3217" s="17">
        <f t="shared" si="2"/>
        <v>0.11556982343499189</v>
      </c>
      <c r="I3217">
        <v>12.85</v>
      </c>
      <c r="J3217" s="91">
        <f t="shared" si="16"/>
        <v>0.92253814213929886</v>
      </c>
      <c r="K3217" s="72">
        <f t="shared" ca="1" si="171"/>
        <v>23.384328005797911</v>
      </c>
      <c r="L3217" s="16">
        <v>23.700001</v>
      </c>
      <c r="M3217" s="21">
        <f t="shared" ca="1" si="181"/>
        <v>-1.3319535058335602E-2</v>
      </c>
      <c r="N3217" s="72"/>
      <c r="P3217" s="21"/>
      <c r="Q3217" s="92">
        <f t="shared" si="17"/>
        <v>1.0774618578607011</v>
      </c>
      <c r="R3217" s="5">
        <f t="shared" ca="1" si="109"/>
        <v>51.170168329920685</v>
      </c>
      <c r="S3217" s="31">
        <v>50.290000999999997</v>
      </c>
      <c r="T3217" s="89">
        <f t="shared" ca="1" si="182"/>
        <v>1.7501835601886114E-2</v>
      </c>
      <c r="U3217" s="5">
        <f t="shared" ca="1" si="122"/>
        <v>97.660175449875439</v>
      </c>
      <c r="V3217">
        <v>97.449996999999996</v>
      </c>
      <c r="W3217" s="36">
        <f t="shared" ca="1" si="194"/>
        <v>2.1567825176581857E-3</v>
      </c>
      <c r="X3217" s="91">
        <f t="shared" si="18"/>
        <v>0.84507628427859771</v>
      </c>
      <c r="Y3217" s="72">
        <f t="shared" ca="1" si="124"/>
        <v>37.100538265492865</v>
      </c>
      <c r="Z3217" s="16">
        <v>37.500000999999997</v>
      </c>
      <c r="AA3217" s="89">
        <f t="shared" ca="1" si="195"/>
        <v>-1.0652339302794479E-2</v>
      </c>
      <c r="AB3217" s="72"/>
      <c r="AD3217" s="36"/>
      <c r="AE3217">
        <f t="shared" si="209"/>
        <v>10</v>
      </c>
      <c r="AH3217" s="25" t="str">
        <f t="shared" ca="1" si="7"/>
        <v>-</v>
      </c>
      <c r="AI3217" s="15">
        <f t="shared" ca="1" si="8"/>
        <v>14.667293906906899</v>
      </c>
      <c r="AJ3217" s="15">
        <f t="shared" ca="1" si="9"/>
        <v>15.197328992321811</v>
      </c>
      <c r="AK3217" s="17">
        <f t="shared" ca="1" si="10"/>
        <v>0.10350523445559351</v>
      </c>
      <c r="AL3217" s="17">
        <f t="shared" ca="1" si="11"/>
        <v>0.12601717039194174</v>
      </c>
      <c r="AM3217" s="26">
        <f t="shared" ca="1" si="12"/>
        <v>0</v>
      </c>
      <c r="AN3217" s="26">
        <f t="shared" ca="1" si="13"/>
        <v>0</v>
      </c>
      <c r="AO3217" s="25">
        <f t="shared" si="186"/>
        <v>0</v>
      </c>
      <c r="AP3217" s="26">
        <f t="shared" si="187"/>
        <v>0</v>
      </c>
      <c r="AQ3217" s="25">
        <f t="shared" si="188"/>
        <v>0</v>
      </c>
      <c r="AR3217" s="26">
        <f t="shared" si="189"/>
        <v>1</v>
      </c>
      <c r="AY3217">
        <v>7.5</v>
      </c>
      <c r="AZ3217">
        <v>8.17</v>
      </c>
      <c r="BA3217">
        <f t="shared" si="107"/>
        <v>81.7</v>
      </c>
    </row>
    <row r="3218" spans="1:53" x14ac:dyDescent="0.2">
      <c r="A3218" s="96">
        <v>42739</v>
      </c>
      <c r="B3218" s="99">
        <v>13.175000000000001</v>
      </c>
      <c r="C3218" s="100">
        <v>14.975</v>
      </c>
      <c r="D3218" s="31">
        <f t="shared" si="14"/>
        <v>74.053002136262691</v>
      </c>
      <c r="E3218" s="31">
        <f t="shared" si="15"/>
        <v>58.973253274705399</v>
      </c>
      <c r="F3218" s="16">
        <f t="shared" si="0"/>
        <v>133.02625541096808</v>
      </c>
      <c r="G3218" s="16">
        <f t="shared" si="1"/>
        <v>13.972976726974137</v>
      </c>
      <c r="H3218" s="17">
        <f t="shared" si="2"/>
        <v>0.12020033388981632</v>
      </c>
      <c r="I3218">
        <v>11.85</v>
      </c>
      <c r="J3218" s="91">
        <f t="shared" si="16"/>
        <v>0.95882790378101546</v>
      </c>
      <c r="K3218" s="72">
        <f t="shared" ca="1" si="171"/>
        <v>22.42063212161592</v>
      </c>
      <c r="L3218" s="16">
        <v>22.48</v>
      </c>
      <c r="M3218" s="21">
        <f t="shared" ca="1" si="181"/>
        <v>-2.6409198569430641E-3</v>
      </c>
      <c r="N3218" s="72"/>
      <c r="P3218" s="21"/>
      <c r="Q3218" s="92">
        <f t="shared" si="17"/>
        <v>1.0411720962189845</v>
      </c>
      <c r="R3218" s="5">
        <f t="shared" ca="1" si="109"/>
        <v>53.274731976215925</v>
      </c>
      <c r="S3218" s="31">
        <v>52.860000999999997</v>
      </c>
      <c r="T3218" s="89">
        <f t="shared" ca="1" si="182"/>
        <v>7.8458374644360708E-3</v>
      </c>
      <c r="U3218" s="5">
        <f t="shared" ca="1" si="122"/>
        <v>101.67756849546667</v>
      </c>
      <c r="V3218">
        <v>102.529999</v>
      </c>
      <c r="W3218" s="36">
        <f t="shared" ca="1" si="194"/>
        <v>-8.3139618925903887E-3</v>
      </c>
      <c r="X3218" s="91">
        <f t="shared" si="18"/>
        <v>0.9176558075620308</v>
      </c>
      <c r="Y3218" s="72">
        <f t="shared" ca="1" si="124"/>
        <v>34.043283760484066</v>
      </c>
      <c r="Z3218" s="16">
        <v>33.650002000000001</v>
      </c>
      <c r="AA3218" s="89">
        <f t="shared" ca="1" si="195"/>
        <v>1.1687421608000648E-2</v>
      </c>
      <c r="AB3218" s="72"/>
      <c r="AD3218" s="36"/>
      <c r="AE3218">
        <f t="shared" si="209"/>
        <v>9</v>
      </c>
      <c r="AH3218" s="25" t="str">
        <f t="shared" ca="1" si="7"/>
        <v>-</v>
      </c>
      <c r="AI3218" s="15">
        <f t="shared" ca="1" si="8"/>
        <v>14.579994598149286</v>
      </c>
      <c r="AJ3218" s="15">
        <f t="shared" ca="1" si="9"/>
        <v>15.065703291318739</v>
      </c>
      <c r="AK3218" s="17">
        <f t="shared" ca="1" si="10"/>
        <v>0.10533789540810841</v>
      </c>
      <c r="AL3218" s="17">
        <f t="shared" ca="1" si="11"/>
        <v>0.12449849257368417</v>
      </c>
      <c r="AM3218" s="26">
        <f t="shared" ca="1" si="12"/>
        <v>0</v>
      </c>
      <c r="AN3218" s="26">
        <f t="shared" ca="1" si="13"/>
        <v>0</v>
      </c>
      <c r="AO3218" s="25">
        <f t="shared" si="186"/>
        <v>0</v>
      </c>
      <c r="AP3218" s="26">
        <f t="shared" si="187"/>
        <v>0</v>
      </c>
      <c r="AQ3218" s="25">
        <f t="shared" si="188"/>
        <v>0</v>
      </c>
      <c r="AR3218" s="26">
        <f t="shared" si="189"/>
        <v>1</v>
      </c>
      <c r="AY3218">
        <v>6.73</v>
      </c>
      <c r="AZ3218">
        <v>7.32</v>
      </c>
      <c r="BA3218">
        <f t="shared" si="107"/>
        <v>73.2</v>
      </c>
    </row>
    <row r="3219" spans="1:53" x14ac:dyDescent="0.2">
      <c r="A3219" s="96">
        <v>42740</v>
      </c>
      <c r="B3219" s="101">
        <v>13.025</v>
      </c>
      <c r="C3219" s="102">
        <v>14.824999999999999</v>
      </c>
      <c r="D3219" s="31">
        <f t="shared" si="14"/>
        <v>65.824890787789059</v>
      </c>
      <c r="E3219" s="31">
        <f t="shared" si="15"/>
        <v>66.212342891809911</v>
      </c>
      <c r="F3219" s="31">
        <f t="shared" si="0"/>
        <v>132.03723367959896</v>
      </c>
      <c r="G3219" s="31">
        <f t="shared" si="1"/>
        <v>13.927640973942736</v>
      </c>
      <c r="H3219" s="55">
        <f t="shared" si="2"/>
        <v>0.12141652613827991</v>
      </c>
      <c r="I3219" s="1">
        <v>11.67</v>
      </c>
      <c r="J3219" s="67">
        <f t="shared" si="16"/>
        <v>0.98934480569026828</v>
      </c>
      <c r="K3219" s="72">
        <f t="shared" ca="1" si="171"/>
        <v>22.180831624886423</v>
      </c>
      <c r="L3219" s="31">
        <v>22.4</v>
      </c>
      <c r="M3219" s="21">
        <f t="shared" ca="1" si="181"/>
        <v>-9.7843024604274808E-3</v>
      </c>
      <c r="N3219" s="72"/>
      <c r="O3219" s="1"/>
      <c r="P3219" s="21"/>
      <c r="Q3219" s="69">
        <f t="shared" si="17"/>
        <v>1.0106551943097317</v>
      </c>
      <c r="R3219" s="5">
        <f t="shared" ca="1" si="109"/>
        <v>53.840141594293151</v>
      </c>
      <c r="S3219" s="31">
        <v>52.990001999999997</v>
      </c>
      <c r="T3219" s="89">
        <f t="shared" ca="1" si="182"/>
        <v>1.6043396154111371E-2</v>
      </c>
      <c r="U3219" s="5">
        <f t="shared" ca="1" si="122"/>
        <v>102.75744467863818</v>
      </c>
      <c r="V3219" s="31">
        <v>102.860001</v>
      </c>
      <c r="W3219" s="87">
        <f t="shared" ca="1" si="194"/>
        <v>-9.9704764111189365E-4</v>
      </c>
      <c r="X3219" s="67">
        <f t="shared" si="18"/>
        <v>0.97868961138053656</v>
      </c>
      <c r="Y3219" s="72">
        <f t="shared" ca="1" si="124"/>
        <v>33.315615404426772</v>
      </c>
      <c r="Z3219" s="31">
        <v>33.400002000000001</v>
      </c>
      <c r="AA3219" s="89">
        <f t="shared" ca="1" si="195"/>
        <v>-2.5265446263514702E-3</v>
      </c>
      <c r="AB3219" s="72"/>
      <c r="AC3219" s="1"/>
      <c r="AD3219" s="87"/>
      <c r="AE3219" s="1">
        <f t="shared" si="209"/>
        <v>8</v>
      </c>
      <c r="AH3219" s="25" t="str">
        <f t="shared" ca="1" si="7"/>
        <v>-</v>
      </c>
      <c r="AI3219" s="15">
        <f t="shared" ca="1" si="8"/>
        <v>14.550880877616423</v>
      </c>
      <c r="AJ3219" s="15">
        <f t="shared" ca="1" si="9"/>
        <v>14.939117201277565</v>
      </c>
      <c r="AK3219" s="17">
        <f t="shared" ca="1" si="10"/>
        <v>0.10632292824550105</v>
      </c>
      <c r="AL3219" s="17">
        <f t="shared" ca="1" si="11"/>
        <v>0.12345941711061723</v>
      </c>
      <c r="AM3219" s="26">
        <f t="shared" ca="1" si="12"/>
        <v>0</v>
      </c>
      <c r="AN3219" s="26">
        <f t="shared" ca="1" si="13"/>
        <v>0</v>
      </c>
      <c r="AO3219" s="25">
        <f t="shared" si="186"/>
        <v>0</v>
      </c>
      <c r="AP3219" s="26">
        <f t="shared" si="187"/>
        <v>0</v>
      </c>
      <c r="AQ3219" s="25">
        <f t="shared" si="188"/>
        <v>0</v>
      </c>
      <c r="AR3219" s="26">
        <f t="shared" si="189"/>
        <v>1</v>
      </c>
      <c r="AY3219">
        <v>6.68</v>
      </c>
      <c r="AZ3219">
        <v>7.27</v>
      </c>
      <c r="BA3219">
        <f t="shared" si="107"/>
        <v>72.699999999999989</v>
      </c>
    </row>
    <row r="3220" spans="1:53" x14ac:dyDescent="0.2">
      <c r="A3220" s="96">
        <v>42741</v>
      </c>
      <c r="B3220" s="99">
        <v>12.875</v>
      </c>
      <c r="C3220" s="100">
        <v>14.675000000000001</v>
      </c>
      <c r="D3220" s="31">
        <f t="shared" si="14"/>
        <v>57.596779439315426</v>
      </c>
      <c r="E3220" s="31">
        <f t="shared" si="15"/>
        <v>73.441425543672921</v>
      </c>
      <c r="F3220" s="16">
        <f t="shared" si="0"/>
        <v>131.03820498298836</v>
      </c>
      <c r="G3220" s="16">
        <f t="shared" si="1"/>
        <v>13.883824609553931</v>
      </c>
      <c r="H3220" s="17">
        <f t="shared" si="2"/>
        <v>0.12265758091993195</v>
      </c>
      <c r="I3220">
        <v>11.32</v>
      </c>
      <c r="J3220" s="91">
        <f t="shared" si="16"/>
        <v>0.98931153807509598</v>
      </c>
      <c r="K3220" s="72">
        <f t="shared" ca="1" si="171"/>
        <v>21.942858047775879</v>
      </c>
      <c r="L3220" s="16">
        <v>22.129999000000002</v>
      </c>
      <c r="M3220" s="21">
        <f t="shared" ca="1" si="181"/>
        <v>-8.456437446026227E-3</v>
      </c>
      <c r="N3220" s="72"/>
      <c r="P3220" s="21"/>
      <c r="Q3220" s="92">
        <f t="shared" si="17"/>
        <v>1.0106884619249039</v>
      </c>
      <c r="R3220" s="5">
        <f t="shared" ca="1" si="109"/>
        <v>54.413343015014853</v>
      </c>
      <c r="S3220" s="31">
        <v>53.669998</v>
      </c>
      <c r="T3220" s="89">
        <f t="shared" ca="1" si="182"/>
        <v>1.3850289597828065E-2</v>
      </c>
      <c r="U3220" s="5">
        <f t="shared" ca="1" si="122"/>
        <v>103.8522081665119</v>
      </c>
      <c r="V3220">
        <v>104.25</v>
      </c>
      <c r="W3220" s="36">
        <f t="shared" ca="1" si="194"/>
        <v>-3.8157490022839293E-3</v>
      </c>
      <c r="X3220" s="91">
        <f t="shared" si="18"/>
        <v>0.97862307615019206</v>
      </c>
      <c r="Y3220" s="72">
        <f t="shared" ca="1" si="124"/>
        <v>32.601284297138392</v>
      </c>
      <c r="Z3220" s="16">
        <v>32.549999999999997</v>
      </c>
      <c r="AA3220" s="89">
        <f t="shared" ca="1" si="195"/>
        <v>1.5755544435758731E-3</v>
      </c>
      <c r="AB3220" s="72"/>
      <c r="AD3220" s="36"/>
      <c r="AE3220">
        <f t="shared" si="209"/>
        <v>7</v>
      </c>
      <c r="AH3220" s="25" t="str">
        <f t="shared" ca="1" si="7"/>
        <v>-</v>
      </c>
      <c r="AI3220" s="15">
        <f t="shared" ca="1" si="8"/>
        <v>14.5320801755551</v>
      </c>
      <c r="AJ3220" s="15">
        <f t="shared" ca="1" si="9"/>
        <v>14.87825897136671</v>
      </c>
      <c r="AK3220" s="17">
        <f t="shared" ca="1" si="10"/>
        <v>0.11033031653955234</v>
      </c>
      <c r="AL3220" s="17">
        <f t="shared" ca="1" si="11"/>
        <v>0.12224021704896917</v>
      </c>
      <c r="AM3220" s="26">
        <f t="shared" ca="1" si="12"/>
        <v>0</v>
      </c>
      <c r="AN3220" s="26">
        <f t="shared" ca="1" si="13"/>
        <v>0</v>
      </c>
      <c r="AO3220" s="25">
        <f t="shared" si="186"/>
        <v>0</v>
      </c>
      <c r="AP3220" s="26">
        <f t="shared" si="187"/>
        <v>0</v>
      </c>
      <c r="AQ3220" s="25">
        <f t="shared" si="188"/>
        <v>0</v>
      </c>
      <c r="AR3220" s="26">
        <f t="shared" si="189"/>
        <v>1</v>
      </c>
      <c r="AY3220">
        <v>6.51</v>
      </c>
      <c r="AZ3220">
        <v>7.08</v>
      </c>
      <c r="BA3220">
        <f t="shared" si="107"/>
        <v>70.8</v>
      </c>
    </row>
    <row r="3221" spans="1:53" x14ac:dyDescent="0.2">
      <c r="A3221" s="96">
        <v>42744</v>
      </c>
      <c r="B3221" s="99">
        <v>12.925000000000001</v>
      </c>
      <c r="C3221" s="100">
        <v>14.525</v>
      </c>
      <c r="D3221" s="31">
        <f t="shared" si="14"/>
        <v>49.368668090841794</v>
      </c>
      <c r="E3221" s="31">
        <f t="shared" si="15"/>
        <v>80.660296658602945</v>
      </c>
      <c r="F3221" s="16">
        <f t="shared" si="0"/>
        <v>130.02896474944475</v>
      </c>
      <c r="G3221" s="16">
        <f t="shared" si="1"/>
        <v>13.917520973326564</v>
      </c>
      <c r="H3221" s="17">
        <f t="shared" si="2"/>
        <v>0.11015490533562822</v>
      </c>
      <c r="I3221">
        <v>11.56</v>
      </c>
      <c r="J3221" s="91">
        <f t="shared" si="16"/>
        <v>0.99470645278076586</v>
      </c>
      <c r="K3221" s="72">
        <f t="shared" ca="1" si="171"/>
        <v>21.825812661650186</v>
      </c>
      <c r="L3221" s="16">
        <v>22.040001</v>
      </c>
      <c r="M3221" s="21">
        <f t="shared" ca="1" si="181"/>
        <v>-9.7181637310186138E-3</v>
      </c>
      <c r="N3221" s="72"/>
      <c r="P3221" s="21"/>
      <c r="Q3221" s="92">
        <f t="shared" si="17"/>
        <v>1.0052935472192341</v>
      </c>
      <c r="R3221" s="5">
        <f t="shared" ca="1" si="109"/>
        <v>54.69910382796531</v>
      </c>
      <c r="S3221" s="31">
        <v>53.75</v>
      </c>
      <c r="T3221" s="89">
        <f t="shared" ca="1" si="182"/>
        <v>1.7657745636563901E-2</v>
      </c>
      <c r="U3221" s="5">
        <f t="shared" ca="1" si="122"/>
        <v>104.39838048810248</v>
      </c>
      <c r="V3221">
        <v>104.459999</v>
      </c>
      <c r="W3221" s="36">
        <f t="shared" ca="1" si="194"/>
        <v>-5.8987662729655002E-4</v>
      </c>
      <c r="X3221" s="91">
        <f t="shared" si="18"/>
        <v>0.98941290556153172</v>
      </c>
      <c r="Y3221" s="72">
        <f t="shared" ca="1" si="124"/>
        <v>32.2540085444993</v>
      </c>
      <c r="Z3221" s="16">
        <v>32.400002000000001</v>
      </c>
      <c r="AA3221" s="89">
        <f t="shared" ca="1" si="195"/>
        <v>-4.5059705706407358E-3</v>
      </c>
      <c r="AB3221" s="72"/>
      <c r="AD3221" s="36"/>
      <c r="AE3221">
        <f t="shared" si="209"/>
        <v>6</v>
      </c>
      <c r="AH3221" s="25" t="str">
        <f t="shared" ca="1" si="7"/>
        <v>-</v>
      </c>
      <c r="AI3221" s="15">
        <f t="shared" ca="1" si="8"/>
        <v>14.503562522874244</v>
      </c>
      <c r="AJ3221" s="15">
        <f t="shared" ca="1" si="9"/>
        <v>14.817919764854793</v>
      </c>
      <c r="AK3221" s="17">
        <f t="shared" ca="1" si="10"/>
        <v>0.11291338600388733</v>
      </c>
      <c r="AL3221" s="17">
        <f t="shared" ca="1" si="11"/>
        <v>0.12137612212347371</v>
      </c>
      <c r="AM3221" s="26">
        <f t="shared" ca="1" si="12"/>
        <v>0</v>
      </c>
      <c r="AN3221" s="26">
        <f t="shared" ca="1" si="13"/>
        <v>0</v>
      </c>
      <c r="AO3221" s="25">
        <f t="shared" si="186"/>
        <v>0</v>
      </c>
      <c r="AP3221" s="26">
        <f t="shared" si="187"/>
        <v>0</v>
      </c>
      <c r="AQ3221" s="25">
        <f t="shared" si="188"/>
        <v>0</v>
      </c>
      <c r="AR3221" s="26">
        <f t="shared" si="189"/>
        <v>1</v>
      </c>
      <c r="AY3221">
        <v>6.48</v>
      </c>
      <c r="AZ3221">
        <v>7.05</v>
      </c>
      <c r="BA3221">
        <f t="shared" si="107"/>
        <v>70.5</v>
      </c>
    </row>
    <row r="3222" spans="1:53" x14ac:dyDescent="0.2">
      <c r="A3222" s="96">
        <v>42745</v>
      </c>
      <c r="B3222" s="99">
        <v>12.875</v>
      </c>
      <c r="C3222" s="100">
        <v>14.475</v>
      </c>
      <c r="D3222" s="31">
        <f t="shared" si="14"/>
        <v>41.140556742368162</v>
      </c>
      <c r="E3222" s="31">
        <f t="shared" si="15"/>
        <v>87.982041180394461</v>
      </c>
      <c r="F3222" s="16">
        <f t="shared" si="0"/>
        <v>129.12259792276262</v>
      </c>
      <c r="G3222" s="16">
        <f t="shared" si="1"/>
        <v>13.965214014845305</v>
      </c>
      <c r="H3222" s="17">
        <f t="shared" si="2"/>
        <v>0.11053540587219346</v>
      </c>
      <c r="I3222">
        <v>11.49</v>
      </c>
      <c r="J3222" s="91">
        <f t="shared" si="16"/>
        <v>0.99643244834170652</v>
      </c>
      <c r="K3222" s="72">
        <f t="shared" ca="1" si="171"/>
        <v>21.747061327235674</v>
      </c>
      <c r="L3222" s="16">
        <v>21.9</v>
      </c>
      <c r="M3222" s="21">
        <f t="shared" ca="1" si="181"/>
        <v>-6.983501039466892E-3</v>
      </c>
      <c r="N3222" s="72"/>
      <c r="P3222" s="21"/>
      <c r="Q3222" s="92">
        <f t="shared" si="17"/>
        <v>1.0035675516582934</v>
      </c>
      <c r="R3222" s="5">
        <f t="shared" ca="1" si="109"/>
        <v>54.891958884455306</v>
      </c>
      <c r="S3222" s="31">
        <v>54.169998</v>
      </c>
      <c r="T3222" s="89">
        <f t="shared" ca="1" si="182"/>
        <v>1.3327688962722621E-2</v>
      </c>
      <c r="U3222" s="5">
        <f t="shared" ca="1" si="122"/>
        <v>104.76724022886995</v>
      </c>
      <c r="V3222">
        <v>105.150002</v>
      </c>
      <c r="W3222" s="36">
        <f t="shared" ca="1" si="194"/>
        <v>-3.6401499177341817E-3</v>
      </c>
      <c r="X3222" s="91">
        <f t="shared" si="18"/>
        <v>0.99286489668341305</v>
      </c>
      <c r="Y3222" s="72">
        <f t="shared" ca="1" si="124"/>
        <v>32.021765269853105</v>
      </c>
      <c r="Z3222" s="16">
        <v>31.9</v>
      </c>
      <c r="AA3222" s="89">
        <f t="shared" ca="1" si="195"/>
        <v>3.8170930988434756E-3</v>
      </c>
      <c r="AB3222" s="72"/>
      <c r="AD3222" s="36"/>
      <c r="AE3222">
        <f t="shared" si="209"/>
        <v>5</v>
      </c>
      <c r="AH3222" s="25" t="str">
        <f t="shared" ca="1" si="7"/>
        <v>-</v>
      </c>
      <c r="AI3222" s="15">
        <f t="shared" ca="1" si="8"/>
        <v>14.46966491337724</v>
      </c>
      <c r="AJ3222" s="15">
        <f t="shared" ca="1" si="9"/>
        <v>14.780293696784696</v>
      </c>
      <c r="AK3222" s="17">
        <f t="shared" ca="1" si="10"/>
        <v>0.11675576259847363</v>
      </c>
      <c r="AL3222" s="17">
        <f t="shared" ca="1" si="11"/>
        <v>0.11978541417788215</v>
      </c>
      <c r="AM3222" s="26">
        <f t="shared" ca="1" si="12"/>
        <v>0</v>
      </c>
      <c r="AN3222" s="26">
        <f t="shared" ca="1" si="13"/>
        <v>0</v>
      </c>
      <c r="AO3222" s="25">
        <f t="shared" si="186"/>
        <v>0</v>
      </c>
      <c r="AP3222" s="26">
        <f t="shared" si="187"/>
        <v>0</v>
      </c>
      <c r="AQ3222" s="25">
        <f t="shared" si="188"/>
        <v>0</v>
      </c>
      <c r="AR3222" s="26">
        <f t="shared" si="189"/>
        <v>1</v>
      </c>
      <c r="AY3222">
        <v>6.38</v>
      </c>
      <c r="AZ3222">
        <v>6.92</v>
      </c>
      <c r="BA3222">
        <f t="shared" si="107"/>
        <v>69.2</v>
      </c>
    </row>
    <row r="3223" spans="1:53" x14ac:dyDescent="0.2">
      <c r="A3223" s="96">
        <v>42746</v>
      </c>
      <c r="B3223" s="101">
        <v>12.525</v>
      </c>
      <c r="C3223" s="102">
        <v>14.225</v>
      </c>
      <c r="D3223" s="31">
        <f t="shared" si="14"/>
        <v>32.912445393894529</v>
      </c>
      <c r="E3223" s="31">
        <f t="shared" si="15"/>
        <v>95.300654901402964</v>
      </c>
      <c r="F3223" s="31">
        <f t="shared" si="0"/>
        <v>128.21310029529749</v>
      </c>
      <c r="G3223" s="31">
        <f t="shared" si="1"/>
        <v>13.788608109929832</v>
      </c>
      <c r="H3223" s="55">
        <f t="shared" si="2"/>
        <v>0.11950790861159921</v>
      </c>
      <c r="I3223" s="1">
        <v>11.26</v>
      </c>
      <c r="J3223" s="67">
        <f t="shared" si="16"/>
        <v>0.98039927063112142</v>
      </c>
      <c r="K3223" s="72">
        <f t="shared" ca="1" si="171"/>
        <v>21.319933857173297</v>
      </c>
      <c r="L3223" s="31">
        <v>21.440000999999999</v>
      </c>
      <c r="M3223" s="21">
        <f t="shared" ca="1" si="181"/>
        <v>-5.6001463258654781E-3</v>
      </c>
      <c r="N3223" s="72"/>
      <c r="O3223" s="31"/>
      <c r="P3223" s="21"/>
      <c r="Q3223" s="69">
        <f t="shared" si="17"/>
        <v>1.0196007293688785</v>
      </c>
      <c r="R3223" s="5">
        <f t="shared" ca="1" si="109"/>
        <v>55.965549766751103</v>
      </c>
      <c r="S3223" s="31">
        <v>55.34</v>
      </c>
      <c r="T3223" s="89">
        <f t="shared" ca="1" si="182"/>
        <v>1.130375436846945E-2</v>
      </c>
      <c r="U3223" s="5">
        <f t="shared" ca="1" si="122"/>
        <v>106.81709749649984</v>
      </c>
      <c r="V3223" s="31">
        <v>107.44000200000001</v>
      </c>
      <c r="W3223" s="87">
        <f t="shared" ca="1" si="194"/>
        <v>-5.7976963133355682E-3</v>
      </c>
      <c r="X3223" s="67">
        <f t="shared" si="18"/>
        <v>0.96079854126224296</v>
      </c>
      <c r="Y3223" s="72">
        <f t="shared" ca="1" si="124"/>
        <v>30.764440522533022</v>
      </c>
      <c r="Z3223" s="31">
        <v>30.600000999999999</v>
      </c>
      <c r="AA3223" s="89">
        <f t="shared" ca="1" si="195"/>
        <v>5.3738404300386414E-3</v>
      </c>
      <c r="AB3223" s="72"/>
      <c r="AC3223" s="1"/>
      <c r="AD3223" s="87"/>
      <c r="AE3223" s="1">
        <f t="shared" si="209"/>
        <v>4</v>
      </c>
      <c r="AH3223" s="25" t="str">
        <f t="shared" ca="1" si="7"/>
        <v>-</v>
      </c>
      <c r="AI3223" s="15">
        <f t="shared" ca="1" si="8"/>
        <v>14.439095472835122</v>
      </c>
      <c r="AJ3223" s="15">
        <f t="shared" ca="1" si="9"/>
        <v>14.724397940209037</v>
      </c>
      <c r="AK3223" s="17">
        <f t="shared" ca="1" si="10"/>
        <v>0.11741211012790818</v>
      </c>
      <c r="AL3223" s="17">
        <f t="shared" ca="1" si="11"/>
        <v>0.1178640073809652</v>
      </c>
      <c r="AM3223" s="26">
        <f t="shared" ca="1" si="12"/>
        <v>0</v>
      </c>
      <c r="AN3223" s="26">
        <f t="shared" ca="1" si="13"/>
        <v>0</v>
      </c>
      <c r="AO3223" s="25">
        <f t="shared" si="186"/>
        <v>0</v>
      </c>
      <c r="AP3223" s="26">
        <f t="shared" si="187"/>
        <v>0</v>
      </c>
      <c r="AQ3223" s="25">
        <f t="shared" si="188"/>
        <v>0</v>
      </c>
      <c r="AR3223" s="26">
        <f t="shared" si="189"/>
        <v>1</v>
      </c>
      <c r="AY3223">
        <v>6.12</v>
      </c>
      <c r="AZ3223">
        <v>6.65</v>
      </c>
      <c r="BA3223">
        <f t="shared" si="107"/>
        <v>66.5</v>
      </c>
    </row>
    <row r="3224" spans="1:53" x14ac:dyDescent="0.2">
      <c r="A3224" s="96">
        <v>42747</v>
      </c>
      <c r="B3224" s="101">
        <v>12.475</v>
      </c>
      <c r="C3224" s="102">
        <v>14.324999999999999</v>
      </c>
      <c r="D3224" s="31">
        <f t="shared" si="14"/>
        <v>24.684334045420897</v>
      </c>
      <c r="E3224" s="31">
        <f t="shared" si="15"/>
        <v>102.54544187079715</v>
      </c>
      <c r="F3224" s="31">
        <f t="shared" si="0"/>
        <v>127.22977591621805</v>
      </c>
      <c r="G3224" s="31">
        <f t="shared" si="1"/>
        <v>13.966074444600922</v>
      </c>
      <c r="H3224" s="55">
        <f t="shared" si="2"/>
        <v>0.12914485165794065</v>
      </c>
      <c r="I3224" s="1">
        <v>11.54</v>
      </c>
      <c r="J3224" s="67">
        <f t="shared" si="16"/>
        <v>1.0051023409350437</v>
      </c>
      <c r="K3224" s="72">
        <f t="shared" ca="1" si="171"/>
        <v>21.427841822635465</v>
      </c>
      <c r="L3224" s="31">
        <v>21.4</v>
      </c>
      <c r="M3224" s="21">
        <f t="shared" ca="1" si="181"/>
        <v>1.30101974932084E-3</v>
      </c>
      <c r="N3224" s="72"/>
      <c r="O3224" s="31"/>
      <c r="P3224" s="21"/>
      <c r="Q3224" s="69">
        <f t="shared" si="17"/>
        <v>0.9948976590649562</v>
      </c>
      <c r="R3224" s="5">
        <f t="shared" ca="1" si="109"/>
        <v>55.677674895886071</v>
      </c>
      <c r="S3224" s="31">
        <v>55.369999</v>
      </c>
      <c r="T3224" s="89">
        <f t="shared" ca="1" si="182"/>
        <v>5.5567256897741824E-3</v>
      </c>
      <c r="U3224" s="5">
        <f t="shared" ca="1" si="122"/>
        <v>106.26844197666297</v>
      </c>
      <c r="V3224" s="31">
        <v>107.489998</v>
      </c>
      <c r="W3224" s="87">
        <f t="shared" ca="1" si="194"/>
        <v>-1.1364369207049661E-2</v>
      </c>
      <c r="X3224" s="67">
        <f t="shared" si="18"/>
        <v>1.0102046818700876</v>
      </c>
      <c r="Y3224" s="72">
        <f t="shared" ca="1" si="124"/>
        <v>31.076336485392336</v>
      </c>
      <c r="Z3224" s="1">
        <v>30.52</v>
      </c>
      <c r="AA3224" s="89">
        <f t="shared" ca="1" si="195"/>
        <v>1.822858733264535E-2</v>
      </c>
      <c r="AB3224" s="72"/>
      <c r="AC3224" s="1"/>
      <c r="AD3224" s="87"/>
      <c r="AE3224" s="1">
        <f t="shared" si="209"/>
        <v>3</v>
      </c>
      <c r="AH3224" s="25" t="str">
        <f t="shared" ca="1" si="7"/>
        <v>-</v>
      </c>
      <c r="AI3224" s="15">
        <f t="shared" ca="1" si="8"/>
        <v>14.395041447629158</v>
      </c>
      <c r="AJ3224" s="15">
        <f t="shared" ca="1" si="9"/>
        <v>14.676252766096615</v>
      </c>
      <c r="AK3224" s="17">
        <f t="shared" ca="1" si="10"/>
        <v>0.11890286308926223</v>
      </c>
      <c r="AL3224" s="17">
        <f t="shared" ca="1" si="11"/>
        <v>0.11578875577366246</v>
      </c>
      <c r="AM3224" s="26">
        <f t="shared" ca="1" si="12"/>
        <v>0</v>
      </c>
      <c r="AN3224" s="26">
        <f t="shared" ca="1" si="13"/>
        <v>1</v>
      </c>
      <c r="AO3224" s="25">
        <f t="shared" si="186"/>
        <v>0</v>
      </c>
      <c r="AP3224" s="26">
        <f t="shared" si="187"/>
        <v>0</v>
      </c>
      <c r="AQ3224" s="25">
        <f t="shared" si="188"/>
        <v>0</v>
      </c>
      <c r="AR3224" s="26">
        <f t="shared" si="189"/>
        <v>1</v>
      </c>
      <c r="AZ3224">
        <v>6.65</v>
      </c>
      <c r="BA3224">
        <f t="shared" si="107"/>
        <v>66.5</v>
      </c>
    </row>
    <row r="3225" spans="1:53" x14ac:dyDescent="0.2">
      <c r="A3225" s="96">
        <v>42748</v>
      </c>
      <c r="B3225" s="101">
        <v>12.175000000000001</v>
      </c>
      <c r="C3225" s="102">
        <v>14.225</v>
      </c>
      <c r="D3225" s="31">
        <f t="shared" si="14"/>
        <v>16.456222696947265</v>
      </c>
      <c r="E3225" s="31">
        <f t="shared" si="15"/>
        <v>109.71093499974714</v>
      </c>
      <c r="F3225" s="31">
        <f t="shared" si="0"/>
        <v>126.1671576966944</v>
      </c>
      <c r="G3225" s="31">
        <f t="shared" si="1"/>
        <v>13.957614595235304</v>
      </c>
      <c r="H3225" s="55">
        <f t="shared" si="2"/>
        <v>0.14411247803163441</v>
      </c>
      <c r="I3225" s="1">
        <v>11.23</v>
      </c>
      <c r="J3225" s="67">
        <f t="shared" si="16"/>
        <v>0.99104735458628157</v>
      </c>
      <c r="K3225" s="72">
        <f t="shared" ca="1" si="171"/>
        <v>21.235140203405628</v>
      </c>
      <c r="L3225" s="31">
        <v>21.450001</v>
      </c>
      <c r="M3225" s="21">
        <f t="shared" ca="1" si="181"/>
        <v>-1.0016819887065391E-2</v>
      </c>
      <c r="N3225" s="72"/>
      <c r="O3225" s="31"/>
      <c r="P3225" s="21"/>
      <c r="Q3225" s="69">
        <f t="shared" si="17"/>
        <v>1.0089526454137183</v>
      </c>
      <c r="R3225" s="5">
        <f t="shared" ca="1" si="109"/>
        <v>56.173797152689581</v>
      </c>
      <c r="S3225" s="31">
        <v>55.279998999999997</v>
      </c>
      <c r="T3225" s="89">
        <f t="shared" ca="1" si="182"/>
        <v>1.6168563112484571E-2</v>
      </c>
      <c r="U3225" s="5">
        <f t="shared" ca="1" si="122"/>
        <v>107.21615493915566</v>
      </c>
      <c r="V3225" s="31">
        <v>107.199997</v>
      </c>
      <c r="W3225" s="87">
        <f t="shared" ca="1" si="194"/>
        <v>1.5072704858062113E-4</v>
      </c>
      <c r="X3225" s="67">
        <f t="shared" si="18"/>
        <v>0.98209470917256314</v>
      </c>
      <c r="Y3225" s="72">
        <f t="shared" ca="1" si="124"/>
        <v>30.517897032253014</v>
      </c>
      <c r="Z3225" s="1">
        <v>30.629999000000002</v>
      </c>
      <c r="AA3225" s="89">
        <f t="shared" ca="1" si="195"/>
        <v>-3.6598750051212029E-3</v>
      </c>
      <c r="AB3225" s="72"/>
      <c r="AC3225" s="1"/>
      <c r="AD3225" s="87"/>
      <c r="AE3225" s="1">
        <f t="shared" si="209"/>
        <v>2</v>
      </c>
      <c r="AH3225" s="25" t="str">
        <f t="shared" ca="1" si="7"/>
        <v>-</v>
      </c>
      <c r="AI3225" s="15">
        <f t="shared" ca="1" si="8"/>
        <v>14.35152415190878</v>
      </c>
      <c r="AJ3225" s="15">
        <f t="shared" ca="1" si="9"/>
        <v>14.630822297319746</v>
      </c>
      <c r="AK3225" s="17">
        <f t="shared" ca="1" si="10"/>
        <v>0.12268552173815465</v>
      </c>
      <c r="AL3225" s="17">
        <f t="shared" ca="1" si="11"/>
        <v>0.11315255190723014</v>
      </c>
      <c r="AM3225" s="26">
        <f t="shared" ca="1" si="12"/>
        <v>0</v>
      </c>
      <c r="AN3225" s="26">
        <f t="shared" ca="1" si="13"/>
        <v>1</v>
      </c>
      <c r="AO3225" s="25">
        <f t="shared" si="186"/>
        <v>0</v>
      </c>
      <c r="AP3225" s="26">
        <f t="shared" si="187"/>
        <v>0</v>
      </c>
      <c r="AQ3225" s="25">
        <f t="shared" si="188"/>
        <v>0</v>
      </c>
      <c r="AR3225" s="26">
        <f t="shared" si="189"/>
        <v>1</v>
      </c>
      <c r="AZ3225">
        <v>6.67</v>
      </c>
      <c r="BA3225">
        <f t="shared" si="107"/>
        <v>66.7</v>
      </c>
    </row>
    <row r="3226" spans="1:53" x14ac:dyDescent="0.2">
      <c r="A3226" s="96">
        <v>42752</v>
      </c>
      <c r="B3226" s="99">
        <v>12.175000000000001</v>
      </c>
      <c r="C3226" s="100">
        <v>14.175000000000001</v>
      </c>
      <c r="D3226" s="31">
        <f t="shared" si="14"/>
        <v>8.2281113484736323</v>
      </c>
      <c r="E3226" s="31">
        <f t="shared" si="15"/>
        <v>116.75327283227202</v>
      </c>
      <c r="F3226" s="16">
        <f t="shared" si="0"/>
        <v>124.98138418074565</v>
      </c>
      <c r="G3226" s="16">
        <f t="shared" si="1"/>
        <v>14.043330609355801</v>
      </c>
      <c r="H3226" s="17">
        <f t="shared" si="2"/>
        <v>0.14109347442680775</v>
      </c>
      <c r="I3226">
        <v>11.87</v>
      </c>
      <c r="J3226" s="91">
        <f t="shared" si="16"/>
        <v>0.99668501516215613</v>
      </c>
      <c r="K3226" s="72">
        <f t="shared" ca="1" si="171"/>
        <v>21.16388319131535</v>
      </c>
      <c r="L3226" s="16">
        <v>21.389999</v>
      </c>
      <c r="M3226" s="21">
        <f t="shared" ca="1" si="181"/>
        <v>-1.0571099544448318E-2</v>
      </c>
      <c r="N3226" s="72"/>
      <c r="P3226" s="21"/>
      <c r="Q3226" s="92">
        <f t="shared" si="17"/>
        <v>1.003314984837844</v>
      </c>
      <c r="R3226" s="5">
        <f t="shared" ca="1" si="109"/>
        <v>56.357664554541977</v>
      </c>
      <c r="S3226" s="31">
        <v>55.41</v>
      </c>
      <c r="T3226" s="89">
        <f t="shared" ca="1" si="182"/>
        <v>1.7102771242410757E-2</v>
      </c>
      <c r="U3226" s="5">
        <f t="shared" ca="1" si="122"/>
        <v>107.56789210767155</v>
      </c>
      <c r="V3226" s="16">
        <v>107.5</v>
      </c>
      <c r="W3226" s="36">
        <f t="shared" ca="1" si="194"/>
        <v>6.3155448996794381E-4</v>
      </c>
      <c r="X3226" s="91">
        <f t="shared" si="18"/>
        <v>0.99337003032431215</v>
      </c>
      <c r="Y3226" s="72">
        <f t="shared" ca="1" si="124"/>
        <v>30.313569138189656</v>
      </c>
      <c r="Z3226" s="16">
        <v>30.4</v>
      </c>
      <c r="AA3226" s="89">
        <f t="shared" ca="1" si="195"/>
        <v>-2.8431204542875726E-3</v>
      </c>
      <c r="AB3226" s="72"/>
      <c r="AD3226" s="36"/>
      <c r="AE3226">
        <f t="shared" si="209"/>
        <v>1</v>
      </c>
      <c r="AH3226" s="25" t="str">
        <f t="shared" ca="1" si="7"/>
        <v>-</v>
      </c>
      <c r="AI3226" s="15">
        <f t="shared" ca="1" si="8"/>
        <v>14.311311078446062</v>
      </c>
      <c r="AJ3226" s="15">
        <f t="shared" ca="1" si="9"/>
        <v>14.603404671153925</v>
      </c>
      <c r="AK3226" s="17">
        <f t="shared" ca="1" si="10"/>
        <v>0.12575817065596728</v>
      </c>
      <c r="AL3226" s="17">
        <f t="shared" ca="1" si="11"/>
        <v>0.11539194669048455</v>
      </c>
      <c r="AM3226" s="26">
        <f t="shared" ca="1" si="12"/>
        <v>0</v>
      </c>
      <c r="AN3226" s="26">
        <f t="shared" ca="1" si="13"/>
        <v>1</v>
      </c>
      <c r="AO3226" s="25">
        <f t="shared" si="186"/>
        <v>0</v>
      </c>
      <c r="AP3226" s="26">
        <f t="shared" si="187"/>
        <v>0</v>
      </c>
      <c r="AQ3226" s="25">
        <f t="shared" si="188"/>
        <v>0</v>
      </c>
      <c r="AR3226" s="26">
        <f t="shared" si="189"/>
        <v>1</v>
      </c>
      <c r="AZ3226">
        <v>6.64</v>
      </c>
      <c r="BA3226">
        <f t="shared" si="107"/>
        <v>66.399999999999991</v>
      </c>
    </row>
    <row r="3227" spans="1:53" x14ac:dyDescent="0.2">
      <c r="A3227" s="97">
        <v>42753</v>
      </c>
      <c r="B3227" s="99">
        <v>14.175000000000001</v>
      </c>
      <c r="C3227" s="100">
        <v>15.625</v>
      </c>
      <c r="D3227" s="31">
        <f t="shared" si="14"/>
        <v>123.82045136261885</v>
      </c>
      <c r="E3227" s="31">
        <f t="shared" si="15"/>
        <v>0</v>
      </c>
      <c r="F3227" s="16">
        <f t="shared" si="0"/>
        <v>123.82045136261885</v>
      </c>
      <c r="G3227" s="16">
        <f t="shared" si="1"/>
        <v>14.175000000000001</v>
      </c>
      <c r="H3227" s="17">
        <f t="shared" si="2"/>
        <v>9.2799999999999994E-2</v>
      </c>
      <c r="I3227">
        <v>12.48</v>
      </c>
      <c r="J3227" s="91">
        <f t="shared" si="16"/>
        <v>1</v>
      </c>
      <c r="K3227" s="72">
        <f t="shared" ca="1" si="171"/>
        <v>21.163020382205282</v>
      </c>
      <c r="L3227" s="16">
        <v>21.309999000000001</v>
      </c>
      <c r="M3227" s="21">
        <f t="shared" ca="1" si="181"/>
        <v>-6.8971668086290948E-3</v>
      </c>
      <c r="N3227" s="72"/>
      <c r="P3227" s="21"/>
      <c r="Q3227" s="92">
        <f t="shared" si="17"/>
        <v>1</v>
      </c>
      <c r="R3227" s="5">
        <f t="shared" ca="1" si="109"/>
        <v>56.355316768358847</v>
      </c>
      <c r="S3227" s="31">
        <v>55.549999</v>
      </c>
      <c r="T3227" s="89">
        <f t="shared" ca="1" si="182"/>
        <v>1.4497169808389146E-2</v>
      </c>
      <c r="U3227" s="5">
        <f t="shared" ca="1" si="122"/>
        <v>107.56420947427308</v>
      </c>
      <c r="V3227" s="16">
        <v>108</v>
      </c>
      <c r="W3227" s="36">
        <f t="shared" ca="1" si="194"/>
        <v>-4.0350974604344003E-3</v>
      </c>
      <c r="X3227" s="91">
        <f t="shared" si="18"/>
        <v>1</v>
      </c>
      <c r="Y3227" s="72">
        <f t="shared" ca="1" si="124"/>
        <v>30.311574107323768</v>
      </c>
      <c r="Z3227" s="16">
        <v>30.190000999999999</v>
      </c>
      <c r="AA3227" s="89">
        <f t="shared" ca="1" si="195"/>
        <v>4.026932868394709E-3</v>
      </c>
      <c r="AB3227" s="72"/>
      <c r="AD3227" s="36"/>
      <c r="AE3227">
        <v>20</v>
      </c>
      <c r="AH3227" s="25" t="str">
        <f t="shared" ca="1" si="7"/>
        <v>-</v>
      </c>
      <c r="AI3227" s="15">
        <f t="shared" ca="1" si="8"/>
        <v>14.286526967394142</v>
      </c>
      <c r="AJ3227" s="15">
        <f t="shared" ca="1" si="9"/>
        <v>14.569258329690509</v>
      </c>
      <c r="AK3227" s="17">
        <f t="shared" ca="1" si="10"/>
        <v>0.12286568643336258</v>
      </c>
      <c r="AL3227" s="17">
        <f t="shared" ca="1" si="11"/>
        <v>0.11454092947608707</v>
      </c>
      <c r="AM3227" s="26">
        <f t="shared" ca="1" si="12"/>
        <v>0</v>
      </c>
      <c r="AN3227" s="26">
        <f t="shared" ca="1" si="13"/>
        <v>1</v>
      </c>
      <c r="AO3227" s="25">
        <f t="shared" si="186"/>
        <v>0</v>
      </c>
      <c r="AP3227" s="26">
        <f t="shared" si="187"/>
        <v>0</v>
      </c>
      <c r="AQ3227" s="25">
        <f t="shared" si="188"/>
        <v>0</v>
      </c>
      <c r="AR3227" s="26">
        <f t="shared" si="189"/>
        <v>1</v>
      </c>
      <c r="AZ3227">
        <v>6.57</v>
      </c>
      <c r="BA3227">
        <f t="shared" si="107"/>
        <v>65.7</v>
      </c>
    </row>
    <row r="3228" spans="1:53" x14ac:dyDescent="0.2">
      <c r="A3228" s="96">
        <v>42754</v>
      </c>
      <c r="B3228" s="101">
        <v>14.225</v>
      </c>
      <c r="C3228" s="102">
        <v>15.574999999999999</v>
      </c>
      <c r="D3228" s="31">
        <f t="shared" si="14"/>
        <v>117.62942879448791</v>
      </c>
      <c r="E3228" s="31">
        <f t="shared" si="15"/>
        <v>5.6164956738083909</v>
      </c>
      <c r="F3228" s="31">
        <f t="shared" si="0"/>
        <v>123.24592446829629</v>
      </c>
      <c r="G3228" s="31">
        <f t="shared" si="1"/>
        <v>14.286521459572416</v>
      </c>
      <c r="H3228" s="55">
        <f t="shared" si="2"/>
        <v>8.6677367576244002E-2</v>
      </c>
      <c r="I3228" s="1">
        <v>12.78</v>
      </c>
      <c r="J3228" s="67">
        <f t="shared" si="16"/>
        <v>1.0031909700176367</v>
      </c>
      <c r="K3228" s="72">
        <f t="shared" ca="1" si="171"/>
        <v>21.229685418706705</v>
      </c>
      <c r="L3228" s="31">
        <v>21.540001</v>
      </c>
      <c r="M3228" s="21">
        <f t="shared" ca="1" si="181"/>
        <v>-1.4406479428357287E-2</v>
      </c>
      <c r="N3228" s="72"/>
      <c r="O3228" s="1"/>
      <c r="P3228" s="21"/>
      <c r="Q3228" s="69">
        <f t="shared" si="17"/>
        <v>0.99680902998236343</v>
      </c>
      <c r="R3228" s="5">
        <f t="shared" ca="1" si="109"/>
        <v>56.173148445242376</v>
      </c>
      <c r="S3228" s="31">
        <v>55.099997999999999</v>
      </c>
      <c r="T3228" s="89">
        <f t="shared" ca="1" si="182"/>
        <v>1.9476415321147134E-2</v>
      </c>
      <c r="U3228" s="5">
        <f t="shared" ca="1" si="122"/>
        <v>107.21730455031845</v>
      </c>
      <c r="V3228" s="31">
        <v>106.769997</v>
      </c>
      <c r="W3228" s="87">
        <f t="shared" ca="1" si="194"/>
        <v>4.1894498724996858E-3</v>
      </c>
      <c r="X3228" s="67">
        <f t="shared" si="18"/>
        <v>1.0063819400352731</v>
      </c>
      <c r="Y3228" s="72">
        <f t="shared" ca="1" si="124"/>
        <v>30.503013124755373</v>
      </c>
      <c r="Z3228" s="31">
        <v>30.809999000000001</v>
      </c>
      <c r="AA3228" s="89">
        <f t="shared" ca="1" si="195"/>
        <v>-9.9638391823585557E-3</v>
      </c>
      <c r="AB3228" s="72"/>
      <c r="AC3228" s="1"/>
      <c r="AD3228" s="87"/>
      <c r="AE3228" s="1">
        <f t="shared" ref="AE3228:AE3246" si="210">AE3227-1</f>
        <v>19</v>
      </c>
      <c r="AH3228" s="25" t="str">
        <f t="shared" ca="1" si="7"/>
        <v>-</v>
      </c>
      <c r="AI3228" s="15">
        <f t="shared" ca="1" si="8"/>
        <v>14.268713697297672</v>
      </c>
      <c r="AJ3228" s="15">
        <f t="shared" ca="1" si="9"/>
        <v>14.549711515233387</v>
      </c>
      <c r="AK3228" s="17">
        <f t="shared" ca="1" si="10"/>
        <v>0.118889346717371</v>
      </c>
      <c r="AL3228" s="17">
        <f t="shared" ca="1" si="11"/>
        <v>0.1131329919386819</v>
      </c>
      <c r="AM3228" s="26">
        <f t="shared" ca="1" si="12"/>
        <v>0</v>
      </c>
      <c r="AN3228" s="26">
        <f t="shared" ca="1" si="13"/>
        <v>1</v>
      </c>
      <c r="AO3228" s="25">
        <f t="shared" si="186"/>
        <v>0</v>
      </c>
      <c r="AP3228" s="26">
        <f t="shared" si="187"/>
        <v>0</v>
      </c>
      <c r="AQ3228" s="25">
        <f t="shared" si="188"/>
        <v>0</v>
      </c>
      <c r="AR3228" s="26">
        <f t="shared" si="189"/>
        <v>1</v>
      </c>
      <c r="AZ3228">
        <v>6.72</v>
      </c>
      <c r="BA3228">
        <f t="shared" si="107"/>
        <v>67.2</v>
      </c>
    </row>
    <row r="3229" spans="1:53" x14ac:dyDescent="0.2">
      <c r="A3229" s="96">
        <v>42755</v>
      </c>
      <c r="B3229" s="99">
        <v>13.824999999999999</v>
      </c>
      <c r="C3229" s="100">
        <v>15.225</v>
      </c>
      <c r="D3229" s="31">
        <f t="shared" si="14"/>
        <v>111.43840622635696</v>
      </c>
      <c r="E3229" s="31">
        <f t="shared" si="15"/>
        <v>11.270896703128624</v>
      </c>
      <c r="F3229" s="16">
        <f t="shared" si="0"/>
        <v>122.70930292948559</v>
      </c>
      <c r="G3229" s="16">
        <f t="shared" si="1"/>
        <v>13.953590538839972</v>
      </c>
      <c r="H3229" s="17">
        <f t="shared" si="2"/>
        <v>9.1954022988505746E-2</v>
      </c>
      <c r="I3229">
        <v>11.54</v>
      </c>
      <c r="J3229" s="91">
        <f t="shared" si="16"/>
        <v>0.97244354761107854</v>
      </c>
      <c r="K3229" s="72">
        <f t="shared" ca="1" si="171"/>
        <v>20.6438289613811</v>
      </c>
      <c r="L3229" s="16">
        <v>20.709999</v>
      </c>
      <c r="M3229" s="21">
        <f t="shared" ca="1" si="181"/>
        <v>-3.1950768620944742E-3</v>
      </c>
      <c r="N3229" s="72"/>
      <c r="O3229" s="16"/>
      <c r="P3229" s="21"/>
      <c r="Q3229" s="92">
        <f t="shared" si="17"/>
        <v>1.0275564523889216</v>
      </c>
      <c r="R3229" s="5">
        <f t="shared" ca="1" si="109"/>
        <v>57.718676551584792</v>
      </c>
      <c r="S3229" s="31">
        <v>57.25</v>
      </c>
      <c r="T3229" s="89">
        <f t="shared" ca="1" si="182"/>
        <v>8.1864899840138408E-3</v>
      </c>
      <c r="U3229" s="5">
        <f t="shared" ca="1" si="122"/>
        <v>110.16806131798116</v>
      </c>
      <c r="V3229" s="16">
        <v>110.949997</v>
      </c>
      <c r="W3229" s="36">
        <f t="shared" ca="1" si="194"/>
        <v>-7.0476404070460713E-3</v>
      </c>
      <c r="X3229" s="91">
        <f t="shared" si="18"/>
        <v>0.94488709522215697</v>
      </c>
      <c r="Y3229" s="72">
        <f t="shared" ca="1" si="124"/>
        <v>28.820006607294253</v>
      </c>
      <c r="Z3229" s="16">
        <v>28.4</v>
      </c>
      <c r="AA3229" s="89">
        <f t="shared" ca="1" si="195"/>
        <v>1.4788965045572351E-2</v>
      </c>
      <c r="AB3229" s="72"/>
      <c r="AC3229" s="16"/>
      <c r="AD3229" s="36"/>
      <c r="AE3229">
        <f t="shared" si="210"/>
        <v>18</v>
      </c>
      <c r="AH3229" s="25" t="str">
        <f t="shared" ca="1" si="7"/>
        <v>-</v>
      </c>
      <c r="AI3229" s="15">
        <f t="shared" ca="1" si="8"/>
        <v>14.254382689783288</v>
      </c>
      <c r="AJ3229" s="15">
        <f t="shared" ca="1" si="9"/>
        <v>14.521641952543023</v>
      </c>
      <c r="AK3229" s="17">
        <f t="shared" ca="1" si="10"/>
        <v>0.11429703244685542</v>
      </c>
      <c r="AL3229" s="17">
        <f t="shared" ca="1" si="11"/>
        <v>0.11166097280584322</v>
      </c>
      <c r="AM3229" s="26">
        <f t="shared" ca="1" si="12"/>
        <v>0</v>
      </c>
      <c r="AN3229" s="26">
        <f t="shared" ca="1" si="13"/>
        <v>1</v>
      </c>
      <c r="AO3229" s="25">
        <f t="shared" si="186"/>
        <v>0</v>
      </c>
      <c r="AP3229" s="26">
        <f t="shared" si="187"/>
        <v>0</v>
      </c>
      <c r="AQ3229" s="25">
        <f t="shared" si="188"/>
        <v>0</v>
      </c>
      <c r="AR3229" s="26">
        <f t="shared" si="189"/>
        <v>1</v>
      </c>
      <c r="AZ3229">
        <v>6.21</v>
      </c>
      <c r="BA3229">
        <f t="shared" si="107"/>
        <v>62.1</v>
      </c>
    </row>
    <row r="3230" spans="1:53" x14ac:dyDescent="0.2">
      <c r="A3230" s="96">
        <v>42758</v>
      </c>
      <c r="B3230" s="99">
        <v>13.574999999999999</v>
      </c>
      <c r="C3230" s="100">
        <v>14.975</v>
      </c>
      <c r="D3230" s="31">
        <f t="shared" si="14"/>
        <v>105.24738365822601</v>
      </c>
      <c r="E3230" s="31">
        <f t="shared" si="15"/>
        <v>16.892629839707297</v>
      </c>
      <c r="F3230" s="16">
        <f t="shared" si="0"/>
        <v>122.14001349793331</v>
      </c>
      <c r="G3230" s="16">
        <f t="shared" si="1"/>
        <v>13.768627633551803</v>
      </c>
      <c r="H3230" s="17">
        <f t="shared" si="2"/>
        <v>9.3489148580968351E-2</v>
      </c>
      <c r="I3230">
        <v>11.77</v>
      </c>
      <c r="J3230" s="91">
        <f t="shared" si="16"/>
        <v>0.98216658530813272</v>
      </c>
      <c r="K3230" s="72">
        <f t="shared" ca="1" si="171"/>
        <v>20.274852399879919</v>
      </c>
      <c r="L3230" s="16">
        <v>20.5</v>
      </c>
      <c r="M3230" s="21">
        <f t="shared" ca="1" si="181"/>
        <v>-1.098280976195519E-2</v>
      </c>
      <c r="N3230" s="72"/>
      <c r="O3230" s="16"/>
      <c r="P3230" s="21"/>
      <c r="Q3230" s="92">
        <f t="shared" si="17"/>
        <v>1.0178334146918673</v>
      </c>
      <c r="R3230" s="5">
        <f t="shared" ca="1" si="109"/>
        <v>58.74555028167903</v>
      </c>
      <c r="S3230" s="31">
        <v>57.720001000000003</v>
      </c>
      <c r="T3230" s="89">
        <f t="shared" ca="1" si="182"/>
        <v>1.776765876492321E-2</v>
      </c>
      <c r="U3230" s="5">
        <f t="shared" ca="1" si="122"/>
        <v>112.12889512852364</v>
      </c>
      <c r="V3230" s="16">
        <v>111.849998</v>
      </c>
      <c r="W3230" s="36">
        <f t="shared" ca="1" si="194"/>
        <v>2.4934924766260485E-3</v>
      </c>
      <c r="X3230" s="91">
        <f t="shared" si="18"/>
        <v>0.96433317061626544</v>
      </c>
      <c r="Y3230" s="72">
        <f t="shared" ca="1" si="124"/>
        <v>27.790259264470834</v>
      </c>
      <c r="Z3230" s="16">
        <v>27.950001</v>
      </c>
      <c r="AA3230" s="89">
        <f t="shared" ca="1" si="195"/>
        <v>-5.7152676140929948E-3</v>
      </c>
      <c r="AB3230" s="72"/>
      <c r="AC3230" s="16"/>
      <c r="AD3230" s="36"/>
      <c r="AE3230">
        <f t="shared" si="210"/>
        <v>17</v>
      </c>
      <c r="AH3230" s="25" t="str">
        <f t="shared" ca="1" si="7"/>
        <v>-</v>
      </c>
      <c r="AI3230" s="15">
        <f t="shared" ca="1" si="8"/>
        <v>14.238615186192771</v>
      </c>
      <c r="AJ3230" s="15">
        <f t="shared" ca="1" si="9"/>
        <v>14.499393353240386</v>
      </c>
      <c r="AK3230" s="17">
        <f t="shared" ca="1" si="10"/>
        <v>0.10835441526736005</v>
      </c>
      <c r="AL3230" s="17">
        <f t="shared" ca="1" si="11"/>
        <v>0.11134071639492724</v>
      </c>
      <c r="AM3230" s="26">
        <f t="shared" ca="1" si="12"/>
        <v>0</v>
      </c>
      <c r="AN3230" s="26">
        <f t="shared" ca="1" si="13"/>
        <v>0</v>
      </c>
      <c r="AO3230" s="25">
        <f t="shared" si="186"/>
        <v>0</v>
      </c>
      <c r="AP3230" s="26">
        <f t="shared" si="187"/>
        <v>0</v>
      </c>
      <c r="AQ3230" s="25">
        <f t="shared" si="188"/>
        <v>0</v>
      </c>
      <c r="AR3230" s="26">
        <f t="shared" si="189"/>
        <v>1</v>
      </c>
      <c r="AZ3230">
        <v>6.1</v>
      </c>
      <c r="BA3230">
        <f t="shared" si="107"/>
        <v>61</v>
      </c>
    </row>
    <row r="3231" spans="1:53" x14ac:dyDescent="0.2">
      <c r="A3231" s="96">
        <v>42759</v>
      </c>
      <c r="B3231" s="99">
        <v>13.025</v>
      </c>
      <c r="C3231" s="100">
        <v>14.375</v>
      </c>
      <c r="D3231" s="31">
        <f t="shared" si="14"/>
        <v>99.056361090095066</v>
      </c>
      <c r="E3231" s="31">
        <f t="shared" si="15"/>
        <v>22.504858979098117</v>
      </c>
      <c r="F3231" s="16">
        <f t="shared" si="0"/>
        <v>121.56122006919318</v>
      </c>
      <c r="G3231" s="16">
        <f t="shared" si="1"/>
        <v>13.274928057685576</v>
      </c>
      <c r="H3231" s="17">
        <f t="shared" si="2"/>
        <v>9.3913043478260794E-2</v>
      </c>
      <c r="I3231">
        <v>11.07</v>
      </c>
      <c r="J3231" s="91">
        <f t="shared" si="16"/>
        <v>0.95957430027280421</v>
      </c>
      <c r="K3231" s="72">
        <f t="shared" ca="1" si="171"/>
        <v>19.454434154115827</v>
      </c>
      <c r="L3231" s="16">
        <v>19.559999000000001</v>
      </c>
      <c r="M3231" s="21">
        <f t="shared" ca="1" si="181"/>
        <v>-5.3969760368686353E-3</v>
      </c>
      <c r="N3231" s="72"/>
      <c r="O3231" s="16"/>
      <c r="P3231" s="21"/>
      <c r="Q3231" s="92">
        <f t="shared" si="17"/>
        <v>1.0404256997271957</v>
      </c>
      <c r="R3231" s="5">
        <f t="shared" ca="1" si="109"/>
        <v>61.117834063019714</v>
      </c>
      <c r="S3231" s="31">
        <v>60.450001</v>
      </c>
      <c r="T3231" s="89">
        <f t="shared" ca="1" si="182"/>
        <v>1.104769316744451E-2</v>
      </c>
      <c r="U3231" s="5">
        <f t="shared" ca="1" si="122"/>
        <v>116.65779020699756</v>
      </c>
      <c r="V3231" s="16">
        <v>117.040001</v>
      </c>
      <c r="W3231" s="36">
        <f t="shared" ca="1" si="194"/>
        <v>-3.2656424276896832E-3</v>
      </c>
      <c r="X3231" s="91">
        <f t="shared" si="18"/>
        <v>0.91914860054560843</v>
      </c>
      <c r="Y3231" s="72">
        <f t="shared" ca="1" si="124"/>
        <v>25.541696822087328</v>
      </c>
      <c r="Z3231" s="16">
        <v>25.34</v>
      </c>
      <c r="AA3231" s="89">
        <f t="shared" ca="1" si="195"/>
        <v>7.9596220239671698E-3</v>
      </c>
      <c r="AB3231" s="72"/>
      <c r="AC3231" s="16"/>
      <c r="AD3231" s="36"/>
      <c r="AE3231">
        <f t="shared" si="210"/>
        <v>16</v>
      </c>
      <c r="AH3231" s="25" t="str">
        <f t="shared" ca="1" si="7"/>
        <v>-</v>
      </c>
      <c r="AI3231" s="15">
        <f t="shared" ca="1" si="8"/>
        <v>14.202897474653991</v>
      </c>
      <c r="AJ3231" s="15">
        <f t="shared" ca="1" si="9"/>
        <v>14.464458749492842</v>
      </c>
      <c r="AK3231" s="17">
        <f t="shared" ca="1" si="10"/>
        <v>9.9987842841797778E-2</v>
      </c>
      <c r="AL3231" s="17">
        <f t="shared" ca="1" si="11"/>
        <v>0.11129425107796739</v>
      </c>
      <c r="AM3231" s="26">
        <f t="shared" ca="1" si="12"/>
        <v>0</v>
      </c>
      <c r="AN3231" s="26">
        <f t="shared" ca="1" si="13"/>
        <v>0</v>
      </c>
      <c r="AO3231" s="25">
        <f t="shared" si="186"/>
        <v>0</v>
      </c>
      <c r="AP3231" s="26">
        <f t="shared" si="187"/>
        <v>0</v>
      </c>
      <c r="AQ3231" s="25">
        <f t="shared" si="188"/>
        <v>0</v>
      </c>
      <c r="AR3231" s="26">
        <f t="shared" si="189"/>
        <v>1</v>
      </c>
      <c r="AZ3231">
        <v>5.52</v>
      </c>
      <c r="BA3231">
        <f t="shared" si="107"/>
        <v>55.199999999999996</v>
      </c>
    </row>
    <row r="3232" spans="1:53" x14ac:dyDescent="0.2">
      <c r="A3232" s="96">
        <v>42760</v>
      </c>
      <c r="B3232" s="99">
        <v>12.725</v>
      </c>
      <c r="C3232" s="100">
        <v>14.175000000000001</v>
      </c>
      <c r="D3232" s="31">
        <f t="shared" si="14"/>
        <v>92.865338521964119</v>
      </c>
      <c r="E3232" s="31">
        <f t="shared" si="15"/>
        <v>28.114463775613284</v>
      </c>
      <c r="F3232" s="16">
        <f t="shared" si="0"/>
        <v>120.97980229757741</v>
      </c>
      <c r="G3232" s="16">
        <f t="shared" si="1"/>
        <v>13.061965110708034</v>
      </c>
      <c r="H3232" s="17">
        <f t="shared" si="2"/>
        <v>0.10229276895943573</v>
      </c>
      <c r="I3232">
        <v>10.81</v>
      </c>
      <c r="J3232" s="91">
        <f t="shared" si="16"/>
        <v>0.97925131500612417</v>
      </c>
      <c r="K3232" s="72">
        <f t="shared" ca="1" si="171"/>
        <v>19.050003565981541</v>
      </c>
      <c r="L3232" s="16">
        <v>19.09</v>
      </c>
      <c r="M3232" s="21">
        <f t="shared" ca="1" si="181"/>
        <v>-2.0951510748275994E-3</v>
      </c>
      <c r="N3232" s="72"/>
      <c r="O3232" s="16"/>
      <c r="P3232" s="21"/>
      <c r="Q3232" s="92">
        <f t="shared" si="17"/>
        <v>1.0207486849938758</v>
      </c>
      <c r="R3232" s="5">
        <f t="shared" ca="1" si="109"/>
        <v>62.383349832927053</v>
      </c>
      <c r="S3232" s="31">
        <v>61.919998</v>
      </c>
      <c r="T3232" s="89">
        <f t="shared" ca="1" si="182"/>
        <v>7.4830724788953152E-3</v>
      </c>
      <c r="U3232" s="5">
        <f t="shared" ca="1" si="122"/>
        <v>119.07420925136483</v>
      </c>
      <c r="V3232" s="16">
        <v>119.94000200000001</v>
      </c>
      <c r="W3232" s="36">
        <f t="shared" ca="1" si="194"/>
        <v>-7.2185487260136311E-3</v>
      </c>
      <c r="X3232" s="91">
        <f t="shared" si="18"/>
        <v>0.95850263001224845</v>
      </c>
      <c r="Y3232" s="72">
        <f t="shared" ca="1" si="124"/>
        <v>24.480172356141335</v>
      </c>
      <c r="Z3232" s="16">
        <v>24.1</v>
      </c>
      <c r="AA3232" s="89">
        <f t="shared" ca="1" si="195"/>
        <v>1.5774786561881048E-2</v>
      </c>
      <c r="AB3232" s="72"/>
      <c r="AC3232" s="16"/>
      <c r="AD3232" s="36"/>
      <c r="AE3232">
        <f t="shared" si="210"/>
        <v>15</v>
      </c>
      <c r="AH3232" s="25" t="str">
        <f t="shared" ca="1" si="7"/>
        <v>-</v>
      </c>
      <c r="AI3232" s="15">
        <f t="shared" ca="1" si="8"/>
        <v>14.14084671075209</v>
      </c>
      <c r="AJ3232" s="15">
        <f t="shared" ca="1" si="9"/>
        <v>14.422127888074433</v>
      </c>
      <c r="AK3232" s="17">
        <f t="shared" ca="1" si="10"/>
        <v>9.3521058597235765E-2</v>
      </c>
      <c r="AL3232" s="17">
        <f t="shared" ca="1" si="11"/>
        <v>0.11221997749388989</v>
      </c>
      <c r="AM3232" s="26">
        <f t="shared" ca="1" si="12"/>
        <v>0</v>
      </c>
      <c r="AN3232" s="26">
        <f t="shared" ca="1" si="13"/>
        <v>0</v>
      </c>
      <c r="AO3232" s="25">
        <f t="shared" si="186"/>
        <v>0</v>
      </c>
      <c r="AP3232" s="26">
        <f t="shared" si="187"/>
        <v>0</v>
      </c>
      <c r="AQ3232" s="25">
        <f t="shared" si="188"/>
        <v>0</v>
      </c>
      <c r="AR3232" s="26">
        <f t="shared" si="189"/>
        <v>1</v>
      </c>
      <c r="AZ3232">
        <v>5.26</v>
      </c>
      <c r="BA3232">
        <f t="shared" si="107"/>
        <v>52.599999999999994</v>
      </c>
    </row>
    <row r="3233" spans="1:53" x14ac:dyDescent="0.2">
      <c r="A3233" s="96">
        <v>42761</v>
      </c>
      <c r="B3233" s="99">
        <v>12.675000000000001</v>
      </c>
      <c r="C3233" s="100">
        <v>14.125</v>
      </c>
      <c r="D3233" s="31">
        <f t="shared" si="14"/>
        <v>86.674315953833172</v>
      </c>
      <c r="E3233" s="31">
        <f t="shared" si="15"/>
        <v>33.672189502559753</v>
      </c>
      <c r="F3233" s="16">
        <f t="shared" si="0"/>
        <v>120.34650545639292</v>
      </c>
      <c r="G3233" s="16">
        <f t="shared" si="1"/>
        <v>13.080700810285705</v>
      </c>
      <c r="H3233" s="17">
        <f t="shared" si="2"/>
        <v>0.10265486725663708</v>
      </c>
      <c r="I3233">
        <v>10.63</v>
      </c>
      <c r="J3233" s="91">
        <f t="shared" si="16"/>
        <v>0.99619213012904573</v>
      </c>
      <c r="K3233" s="72">
        <f t="shared" ca="1" si="171"/>
        <v>18.976689958195372</v>
      </c>
      <c r="L3233" s="16">
        <v>19.170000000000002</v>
      </c>
      <c r="M3233" s="21">
        <f t="shared" ca="1" si="181"/>
        <v>-1.0083987574576389E-2</v>
      </c>
      <c r="N3233" s="72"/>
      <c r="O3233" s="16"/>
      <c r="P3233" s="21"/>
      <c r="Q3233" s="92">
        <f t="shared" si="17"/>
        <v>1.0038078698709543</v>
      </c>
      <c r="R3233" s="5">
        <f t="shared" ca="1" si="109"/>
        <v>62.618288806974427</v>
      </c>
      <c r="S3233" s="31">
        <v>61.52</v>
      </c>
      <c r="T3233" s="89">
        <f t="shared" ca="1" si="182"/>
        <v>1.7852548877997778E-2</v>
      </c>
      <c r="U3233" s="5">
        <f t="shared" ca="1" si="122"/>
        <v>119.52353626502978</v>
      </c>
      <c r="V3233" s="16">
        <v>119.32</v>
      </c>
      <c r="W3233" s="36">
        <f t="shared" ca="1" si="194"/>
        <v>1.7058017518419605E-3</v>
      </c>
      <c r="X3233" s="91">
        <f t="shared" si="18"/>
        <v>0.99238426025809157</v>
      </c>
      <c r="Y3233" s="72">
        <f t="shared" ca="1" si="124"/>
        <v>24.29213888772064</v>
      </c>
      <c r="Z3233" s="16">
        <v>24.41</v>
      </c>
      <c r="AA3233" s="89">
        <f t="shared" ca="1" si="195"/>
        <v>-4.828394603824681E-3</v>
      </c>
      <c r="AB3233" s="72"/>
      <c r="AC3233" s="16"/>
      <c r="AD3233" s="36"/>
      <c r="AE3233">
        <f t="shared" si="210"/>
        <v>14</v>
      </c>
      <c r="AH3233" s="25" t="str">
        <f t="shared" ca="1" si="7"/>
        <v>-</v>
      </c>
      <c r="AI3233" s="15">
        <f t="shared" ca="1" si="8"/>
        <v>14.075098511837858</v>
      </c>
      <c r="AJ3233" s="15">
        <f t="shared" ca="1" si="9"/>
        <v>14.381414051060627</v>
      </c>
      <c r="AK3233" s="17">
        <f t="shared" ca="1" si="10"/>
        <v>9.5163536473341956E-2</v>
      </c>
      <c r="AL3233" s="17">
        <f t="shared" ca="1" si="11"/>
        <v>0.11141279273274271</v>
      </c>
      <c r="AM3233" s="26">
        <f t="shared" ca="1" si="12"/>
        <v>0</v>
      </c>
      <c r="AN3233" s="26">
        <f t="shared" ca="1" si="13"/>
        <v>0</v>
      </c>
      <c r="AO3233" s="25">
        <f t="shared" si="186"/>
        <v>0</v>
      </c>
      <c r="AP3233" s="26">
        <f t="shared" si="187"/>
        <v>0</v>
      </c>
      <c r="AQ3233" s="25">
        <f t="shared" si="188"/>
        <v>0</v>
      </c>
      <c r="AR3233" s="26">
        <f t="shared" si="189"/>
        <v>1</v>
      </c>
      <c r="AZ3233">
        <v>5.32</v>
      </c>
      <c r="BA3233">
        <f t="shared" si="107"/>
        <v>53.2</v>
      </c>
    </row>
    <row r="3234" spans="1:53" x14ac:dyDescent="0.2">
      <c r="A3234" s="96">
        <v>42762</v>
      </c>
      <c r="B3234" s="99">
        <v>12.525</v>
      </c>
      <c r="C3234" s="100">
        <v>14.125</v>
      </c>
      <c r="D3234" s="31">
        <f t="shared" si="14"/>
        <v>80.483293385702225</v>
      </c>
      <c r="E3234" s="31">
        <f t="shared" si="15"/>
        <v>39.227673470776367</v>
      </c>
      <c r="F3234" s="16">
        <f t="shared" si="0"/>
        <v>119.71096685647859</v>
      </c>
      <c r="G3234" s="16">
        <f t="shared" si="1"/>
        <v>13.049298476583939</v>
      </c>
      <c r="H3234" s="17">
        <f t="shared" si="2"/>
        <v>0.11327433628318584</v>
      </c>
      <c r="I3234">
        <v>10.58</v>
      </c>
      <c r="J3234" s="91">
        <f t="shared" si="16"/>
        <v>0.99233111011105002</v>
      </c>
      <c r="K3234" s="72">
        <f t="shared" ca="1" si="171"/>
        <v>18.830392103797067</v>
      </c>
      <c r="L3234" s="16">
        <v>18.969999000000001</v>
      </c>
      <c r="M3234" s="21">
        <f t="shared" ca="1" si="181"/>
        <v>-7.3593517955870547E-3</v>
      </c>
      <c r="N3234" s="72"/>
      <c r="P3234" s="21"/>
      <c r="Q3234" s="92">
        <f t="shared" si="17"/>
        <v>1.0076688898889499</v>
      </c>
      <c r="R3234" s="5">
        <f t="shared" ca="1" si="109"/>
        <v>63.095872968282052</v>
      </c>
      <c r="S3234" s="31">
        <v>62.330002</v>
      </c>
      <c r="T3234" s="89">
        <f t="shared" ca="1" si="182"/>
        <v>1.2287356709567432E-2</v>
      </c>
      <c r="U3234" s="5">
        <f t="shared" ca="1" si="122"/>
        <v>120.43602578308956</v>
      </c>
      <c r="V3234" s="16">
        <v>120.739998</v>
      </c>
      <c r="W3234" s="36">
        <f t="shared" ca="1" si="194"/>
        <v>-2.5175767926585353E-3</v>
      </c>
      <c r="X3234" s="91">
        <f t="shared" si="18"/>
        <v>0.98466222022210004</v>
      </c>
      <c r="Y3234" s="72">
        <f t="shared" ca="1" si="124"/>
        <v>23.917977190580505</v>
      </c>
      <c r="Z3234" s="16">
        <v>23.83</v>
      </c>
      <c r="AA3234" s="89">
        <f t="shared" ca="1" si="195"/>
        <v>3.6918669987623361E-3</v>
      </c>
      <c r="AB3234" s="72"/>
      <c r="AC3234" s="16"/>
      <c r="AD3234" s="36"/>
      <c r="AE3234">
        <f t="shared" si="210"/>
        <v>13</v>
      </c>
      <c r="AH3234" s="25" t="str">
        <f t="shared" ca="1" si="7"/>
        <v>-</v>
      </c>
      <c r="AI3234" s="15">
        <f t="shared" ca="1" si="8"/>
        <v>14.017058236760279</v>
      </c>
      <c r="AJ3234" s="15">
        <f t="shared" ca="1" si="9"/>
        <v>14.335725798178165</v>
      </c>
      <c r="AK3234" s="17">
        <f t="shared" ca="1" si="10"/>
        <v>9.9596364591165595E-2</v>
      </c>
      <c r="AL3234" s="17">
        <f t="shared" ca="1" si="11"/>
        <v>0.11097991788232831</v>
      </c>
      <c r="AM3234" s="26">
        <f t="shared" ca="1" si="12"/>
        <v>0</v>
      </c>
      <c r="AN3234" s="26">
        <f t="shared" ca="1" si="13"/>
        <v>0</v>
      </c>
      <c r="AO3234" s="25">
        <f t="shared" si="186"/>
        <v>0</v>
      </c>
      <c r="AP3234" s="26">
        <f t="shared" si="187"/>
        <v>0</v>
      </c>
      <c r="AQ3234" s="25">
        <f t="shared" si="188"/>
        <v>0</v>
      </c>
      <c r="AR3234" s="26">
        <f t="shared" si="189"/>
        <v>1</v>
      </c>
      <c r="AZ3234">
        <v>5.21</v>
      </c>
      <c r="BA3234">
        <f t="shared" si="107"/>
        <v>52.1</v>
      </c>
    </row>
    <row r="3235" spans="1:53" x14ac:dyDescent="0.2">
      <c r="A3235" s="96">
        <v>42765</v>
      </c>
      <c r="B3235" s="99">
        <v>12.875</v>
      </c>
      <c r="C3235" s="100">
        <v>14.324999999999999</v>
      </c>
      <c r="D3235" s="31">
        <f t="shared" si="14"/>
        <v>74.292270817571278</v>
      </c>
      <c r="E3235" s="31">
        <f t="shared" si="15"/>
        <v>44.717412066588054</v>
      </c>
      <c r="F3235" s="16">
        <f t="shared" si="0"/>
        <v>119.00968288415933</v>
      </c>
      <c r="G3235" s="16">
        <f t="shared" si="1"/>
        <v>13.419831697095322</v>
      </c>
      <c r="H3235" s="17">
        <f t="shared" si="2"/>
        <v>0.10122164048865612</v>
      </c>
      <c r="I3235">
        <v>11.88</v>
      </c>
      <c r="J3235" s="91">
        <f t="shared" si="16"/>
        <v>1.0223703923102418</v>
      </c>
      <c r="K3235" s="72">
        <f t="shared" ca="1" si="171"/>
        <v>19.250850511916887</v>
      </c>
      <c r="L3235" s="16">
        <v>19.5</v>
      </c>
      <c r="M3235" s="21">
        <f t="shared" ca="1" si="181"/>
        <v>-1.2776896824775008E-2</v>
      </c>
      <c r="N3235" s="72"/>
      <c r="P3235" s="21"/>
      <c r="Q3235" s="92">
        <f t="shared" si="17"/>
        <v>0.97762960768975826</v>
      </c>
      <c r="R3235" s="5">
        <f t="shared" ca="1" si="109"/>
        <v>61.681823846117652</v>
      </c>
      <c r="S3235" s="31">
        <v>60.389999000000003</v>
      </c>
      <c r="T3235" s="89">
        <f t="shared" ca="1" si="182"/>
        <v>2.1391370549909246E-2</v>
      </c>
      <c r="U3235" s="5">
        <f t="shared" ca="1" si="122"/>
        <v>117.73779369564816</v>
      </c>
      <c r="V3235" s="16">
        <v>117.30999799999999</v>
      </c>
      <c r="W3235" s="36">
        <f t="shared" ca="1" si="194"/>
        <v>3.6467113028863206E-3</v>
      </c>
      <c r="X3235" s="91">
        <f t="shared" si="18"/>
        <v>1.0447407846204835</v>
      </c>
      <c r="Y3235" s="72">
        <f t="shared" ca="1" si="124"/>
        <v>24.986441712453114</v>
      </c>
      <c r="Z3235" s="16">
        <v>25.200001</v>
      </c>
      <c r="AA3235" s="89">
        <f t="shared" ca="1" si="195"/>
        <v>-8.4745745663615604E-3</v>
      </c>
      <c r="AB3235" s="72"/>
      <c r="AC3235" s="16"/>
      <c r="AD3235" s="36"/>
      <c r="AE3235">
        <f t="shared" si="210"/>
        <v>12</v>
      </c>
      <c r="AH3235" s="25" t="str">
        <f t="shared" ca="1" si="7"/>
        <v>-</v>
      </c>
      <c r="AI3235" s="15">
        <f t="shared" ca="1" si="8"/>
        <v>13.943277122648841</v>
      </c>
      <c r="AJ3235" s="15">
        <f t="shared" ca="1" si="9"/>
        <v>14.300192989986662</v>
      </c>
      <c r="AK3235" s="17">
        <f t="shared" ca="1" si="10"/>
        <v>0.10114096750785732</v>
      </c>
      <c r="AL3235" s="17">
        <f t="shared" ca="1" si="11"/>
        <v>0.10971773752922684</v>
      </c>
      <c r="AM3235" s="26">
        <f t="shared" ca="1" si="12"/>
        <v>0</v>
      </c>
      <c r="AN3235" s="26">
        <f t="shared" ca="1" si="13"/>
        <v>0</v>
      </c>
      <c r="AO3235" s="25">
        <f t="shared" si="186"/>
        <v>0</v>
      </c>
      <c r="AP3235" s="26">
        <f t="shared" si="187"/>
        <v>0</v>
      </c>
      <c r="AQ3235" s="25">
        <f t="shared" si="188"/>
        <v>0</v>
      </c>
      <c r="AR3235" s="26">
        <f t="shared" si="189"/>
        <v>1</v>
      </c>
      <c r="AZ3235">
        <v>5.49</v>
      </c>
      <c r="BA3235">
        <f t="shared" si="107"/>
        <v>54.900000000000006</v>
      </c>
    </row>
    <row r="3236" spans="1:53" x14ac:dyDescent="0.2">
      <c r="A3236" s="96">
        <v>42766</v>
      </c>
      <c r="B3236" s="99">
        <v>12.925000000000001</v>
      </c>
      <c r="C3236" s="100">
        <v>14.324999999999999</v>
      </c>
      <c r="D3236" s="31">
        <f t="shared" si="14"/>
        <v>68.101248249440346</v>
      </c>
      <c r="E3236" s="31">
        <f t="shared" si="15"/>
        <v>50.28176917407049</v>
      </c>
      <c r="F3236" s="16">
        <f t="shared" si="0"/>
        <v>118.38301742351084</v>
      </c>
      <c r="G3236" s="16">
        <f t="shared" si="1"/>
        <v>13.519633236892966</v>
      </c>
      <c r="H3236" s="17">
        <f t="shared" si="2"/>
        <v>9.7731239092495592E-2</v>
      </c>
      <c r="I3236">
        <v>11.99</v>
      </c>
      <c r="J3236" s="91">
        <f t="shared" si="16"/>
        <v>1.0021320417725266</v>
      </c>
      <c r="K3236" s="72">
        <f t="shared" ca="1" si="171"/>
        <v>19.291107637497905</v>
      </c>
      <c r="L3236" s="16">
        <v>19.420000000000002</v>
      </c>
      <c r="M3236" s="21">
        <f t="shared" ca="1" si="181"/>
        <v>-6.6370938466578959E-3</v>
      </c>
      <c r="N3236" s="72"/>
      <c r="P3236" s="21"/>
      <c r="Q3236" s="92">
        <f t="shared" si="17"/>
        <v>0.99786795822747343</v>
      </c>
      <c r="R3236" s="5">
        <f t="shared" ca="1" si="109"/>
        <v>61.547751515874971</v>
      </c>
      <c r="S3236" s="31">
        <v>60.75</v>
      </c>
      <c r="T3236" s="89">
        <f t="shared" ca="1" si="182"/>
        <v>1.3131712195472775E-2</v>
      </c>
      <c r="U3236" s="5">
        <f t="shared" ca="1" si="122"/>
        <v>117.48274959074102</v>
      </c>
      <c r="V3236" s="16">
        <v>117.849998</v>
      </c>
      <c r="W3236" s="36">
        <f t="shared" ca="1" si="194"/>
        <v>-3.1162360245349935E-3</v>
      </c>
      <c r="X3236" s="91">
        <f t="shared" si="18"/>
        <v>1.0042640835450531</v>
      </c>
      <c r="Y3236" s="72">
        <f t="shared" ca="1" si="124"/>
        <v>25.091334539460206</v>
      </c>
      <c r="Z3236" s="16">
        <v>24.92</v>
      </c>
      <c r="AA3236" s="89">
        <f t="shared" ca="1" si="195"/>
        <v>6.8753828033789877E-3</v>
      </c>
      <c r="AB3236" s="72"/>
      <c r="AC3236" s="16"/>
      <c r="AD3236" s="36"/>
      <c r="AE3236">
        <f t="shared" si="210"/>
        <v>11</v>
      </c>
      <c r="AH3236" s="25" t="str">
        <f t="shared" ca="1" si="7"/>
        <v>-</v>
      </c>
      <c r="AI3236" s="15">
        <f t="shared" ca="1" si="8"/>
        <v>13.861101049494309</v>
      </c>
      <c r="AJ3236" s="15">
        <f t="shared" ca="1" si="9"/>
        <v>14.26080183011365</v>
      </c>
      <c r="AK3236" s="17">
        <f t="shared" ca="1" si="10"/>
        <v>0.10184798259311185</v>
      </c>
      <c r="AL3236" s="17">
        <f t="shared" ca="1" si="11"/>
        <v>0.10815984116501207</v>
      </c>
      <c r="AM3236" s="26">
        <f t="shared" ca="1" si="12"/>
        <v>0</v>
      </c>
      <c r="AN3236" s="26">
        <f t="shared" ca="1" si="13"/>
        <v>0</v>
      </c>
      <c r="AO3236" s="25">
        <f t="shared" si="186"/>
        <v>0</v>
      </c>
      <c r="AP3236" s="26">
        <f t="shared" si="187"/>
        <v>0</v>
      </c>
      <c r="AQ3236" s="25">
        <f t="shared" si="188"/>
        <v>0</v>
      </c>
      <c r="AR3236" s="26">
        <f t="shared" si="189"/>
        <v>1</v>
      </c>
      <c r="AZ3236">
        <v>5.44</v>
      </c>
      <c r="BA3236">
        <f t="shared" si="107"/>
        <v>54.400000000000006</v>
      </c>
    </row>
    <row r="3237" spans="1:53" x14ac:dyDescent="0.2">
      <c r="A3237" s="96">
        <v>42767</v>
      </c>
      <c r="B3237" s="99">
        <v>12.675000000000001</v>
      </c>
      <c r="C3237" s="100">
        <v>13.975</v>
      </c>
      <c r="D3237" s="31">
        <f t="shared" si="14"/>
        <v>61.910225681309406</v>
      </c>
      <c r="E3237" s="31">
        <f t="shared" si="15"/>
        <v>55.867735435368388</v>
      </c>
      <c r="F3237" s="16">
        <f t="shared" si="0"/>
        <v>117.7779611166778</v>
      </c>
      <c r="G3237" s="16">
        <f t="shared" si="1"/>
        <v>13.29165234630806</v>
      </c>
      <c r="H3237" s="17">
        <f t="shared" si="2"/>
        <v>9.3023255813953432E-2</v>
      </c>
      <c r="I3237">
        <v>11.81</v>
      </c>
      <c r="J3237" s="91">
        <f t="shared" si="16"/>
        <v>0.9781122313251881</v>
      </c>
      <c r="K3237" s="72">
        <f t="shared" ca="1" si="171"/>
        <v>18.868099090094347</v>
      </c>
      <c r="L3237" s="16">
        <v>19.100000000000001</v>
      </c>
      <c r="M3237" s="21">
        <f t="shared" ca="1" si="181"/>
        <v>-1.2141408895583997E-2</v>
      </c>
      <c r="N3237" s="72"/>
      <c r="P3237" s="21"/>
      <c r="Q3237" s="92">
        <f t="shared" si="17"/>
        <v>1.0218877686748118</v>
      </c>
      <c r="R3237" s="5">
        <f t="shared" ca="1" si="109"/>
        <v>62.892274344925937</v>
      </c>
      <c r="S3237" s="31">
        <v>61.93</v>
      </c>
      <c r="T3237" s="89">
        <f t="shared" ca="1" si="182"/>
        <v>1.5538096963118642E-2</v>
      </c>
      <c r="U3237" s="5">
        <f t="shared" ca="1" si="122"/>
        <v>120.05007473002328</v>
      </c>
      <c r="V3237" s="16">
        <v>119.910004</v>
      </c>
      <c r="W3237" s="36">
        <f t="shared" ca="1" si="194"/>
        <v>1.1681321436973883E-3</v>
      </c>
      <c r="X3237" s="91">
        <f t="shared" si="18"/>
        <v>0.95622446265037619</v>
      </c>
      <c r="Y3237" s="72">
        <f t="shared" ca="1" si="124"/>
        <v>23.991368836178228</v>
      </c>
      <c r="Z3237" s="16">
        <v>24.139999</v>
      </c>
      <c r="AA3237" s="89">
        <f t="shared" ca="1" si="195"/>
        <v>-6.1570078698748526E-3</v>
      </c>
      <c r="AB3237" s="72"/>
      <c r="AC3237" s="16"/>
      <c r="AD3237" s="36"/>
      <c r="AE3237">
        <f t="shared" si="210"/>
        <v>10</v>
      </c>
      <c r="AH3237" s="25" t="str">
        <f t="shared" ca="1" si="7"/>
        <v>-</v>
      </c>
      <c r="AI3237" s="15">
        <f t="shared" ca="1" si="8"/>
        <v>13.751147497738394</v>
      </c>
      <c r="AJ3237" s="15">
        <f t="shared" ca="1" si="9"/>
        <v>14.202871377325204</v>
      </c>
      <c r="AK3237" s="17">
        <f t="shared" ca="1" si="10"/>
        <v>0.10169968464906064</v>
      </c>
      <c r="AL3237" s="17">
        <f t="shared" ca="1" si="11"/>
        <v>0.10708911306990739</v>
      </c>
      <c r="AM3237" s="26">
        <f t="shared" ca="1" si="12"/>
        <v>0</v>
      </c>
      <c r="AN3237" s="26">
        <f t="shared" ca="1" si="13"/>
        <v>0</v>
      </c>
      <c r="AO3237" s="25">
        <f t="shared" si="186"/>
        <v>0</v>
      </c>
      <c r="AP3237" s="26">
        <f t="shared" si="187"/>
        <v>0</v>
      </c>
      <c r="AQ3237" s="25">
        <f t="shared" si="188"/>
        <v>0</v>
      </c>
      <c r="AR3237" s="26">
        <f t="shared" si="189"/>
        <v>1</v>
      </c>
      <c r="AZ3237">
        <v>5.24</v>
      </c>
      <c r="BA3237">
        <f t="shared" si="107"/>
        <v>52.400000000000006</v>
      </c>
    </row>
    <row r="3238" spans="1:53" x14ac:dyDescent="0.2">
      <c r="A3238" s="96">
        <v>42768</v>
      </c>
      <c r="B3238" s="99">
        <v>12.925000000000001</v>
      </c>
      <c r="C3238" s="100">
        <v>14.175000000000001</v>
      </c>
      <c r="D3238" s="31">
        <f t="shared" si="14"/>
        <v>55.719203113178466</v>
      </c>
      <c r="E3238" s="31">
        <f t="shared" si="15"/>
        <v>61.482848927394123</v>
      </c>
      <c r="F3238" s="16">
        <f t="shared" si="0"/>
        <v>117.2020520405726</v>
      </c>
      <c r="G3238" s="16">
        <f t="shared" si="1"/>
        <v>13.580735627671755</v>
      </c>
      <c r="H3238" s="17">
        <f t="shared" si="2"/>
        <v>8.8183421516754845E-2</v>
      </c>
      <c r="I3238">
        <v>11.93</v>
      </c>
      <c r="J3238" s="91">
        <f t="shared" si="16"/>
        <v>1.01675310027457</v>
      </c>
      <c r="K3238" s="72">
        <f t="shared" ca="1" si="171"/>
        <v>19.183416144819528</v>
      </c>
      <c r="L3238" s="16">
        <v>19.200001</v>
      </c>
      <c r="M3238" s="21">
        <f t="shared" ca="1" si="181"/>
        <v>-8.6379449566029436E-4</v>
      </c>
      <c r="N3238" s="72"/>
      <c r="P3238" s="21"/>
      <c r="Q3238" s="92">
        <f t="shared" si="17"/>
        <v>0.98324689972542989</v>
      </c>
      <c r="R3238" s="5">
        <f t="shared" ca="1" si="109"/>
        <v>61.836057650177757</v>
      </c>
      <c r="S3238" s="31">
        <v>61.259998000000003</v>
      </c>
      <c r="T3238" s="89">
        <f t="shared" ca="1" si="182"/>
        <v>9.4035205514984531E-3</v>
      </c>
      <c r="U3238" s="5">
        <f t="shared" ca="1" si="122"/>
        <v>118.0348226784502</v>
      </c>
      <c r="V3238" s="16">
        <v>118.93</v>
      </c>
      <c r="W3238" s="36">
        <f t="shared" ca="1" si="194"/>
        <v>-7.5269261040091587E-3</v>
      </c>
      <c r="X3238" s="91">
        <f t="shared" si="18"/>
        <v>1.0335062005491402</v>
      </c>
      <c r="Y3238" s="72">
        <f t="shared" ca="1" si="124"/>
        <v>24.793596600258592</v>
      </c>
      <c r="Z3238" s="16">
        <v>24.469999000000001</v>
      </c>
      <c r="AA3238" s="89">
        <f t="shared" ca="1" si="195"/>
        <v>1.3224258826434391E-2</v>
      </c>
      <c r="AB3238" s="72"/>
      <c r="AC3238" s="16"/>
      <c r="AD3238" s="36"/>
      <c r="AE3238">
        <f t="shared" si="210"/>
        <v>9</v>
      </c>
      <c r="AH3238" s="25" t="str">
        <f t="shared" ca="1" si="7"/>
        <v>-</v>
      </c>
      <c r="AI3238" s="15">
        <f t="shared" ca="1" si="8"/>
        <v>13.708823335855239</v>
      </c>
      <c r="AJ3238" s="15">
        <f t="shared" ca="1" si="9"/>
        <v>14.148590241149295</v>
      </c>
      <c r="AK3238" s="17">
        <f t="shared" ca="1" si="10"/>
        <v>9.9348126741947151E-2</v>
      </c>
      <c r="AL3238" s="17">
        <f t="shared" ca="1" si="11"/>
        <v>0.10569211404769246</v>
      </c>
      <c r="AM3238" s="26">
        <f t="shared" ca="1" si="12"/>
        <v>0</v>
      </c>
      <c r="AN3238" s="26">
        <f t="shared" ca="1" si="13"/>
        <v>0</v>
      </c>
      <c r="AO3238" s="25">
        <f t="shared" si="186"/>
        <v>0</v>
      </c>
      <c r="AP3238" s="26">
        <f t="shared" si="187"/>
        <v>0</v>
      </c>
      <c r="AQ3238" s="25">
        <f t="shared" si="188"/>
        <v>0</v>
      </c>
      <c r="AR3238" s="26">
        <f t="shared" si="189"/>
        <v>1</v>
      </c>
      <c r="AZ3238">
        <v>5.33</v>
      </c>
      <c r="BA3238">
        <f t="shared" si="107"/>
        <v>53.3</v>
      </c>
    </row>
    <row r="3239" spans="1:53" x14ac:dyDescent="0.2">
      <c r="A3239" s="96">
        <v>42769</v>
      </c>
      <c r="B3239" s="101">
        <v>12.475</v>
      </c>
      <c r="C3239" s="102">
        <v>13.925000000000001</v>
      </c>
      <c r="D3239" s="31">
        <f t="shared" si="14"/>
        <v>49.528180545047526</v>
      </c>
      <c r="E3239" s="31">
        <f t="shared" si="15"/>
        <v>67.127925942779825</v>
      </c>
      <c r="F3239" s="31">
        <f t="shared" si="0"/>
        <v>116.65610648782734</v>
      </c>
      <c r="G3239" s="31">
        <f t="shared" si="1"/>
        <v>13.309379746997536</v>
      </c>
      <c r="H3239" s="55">
        <f t="shared" si="2"/>
        <v>0.10412926391382415</v>
      </c>
      <c r="I3239" s="1">
        <v>10.97</v>
      </c>
      <c r="J3239" s="67">
        <f t="shared" si="16"/>
        <v>0.97545397616721163</v>
      </c>
      <c r="K3239" s="72">
        <f t="shared" ca="1" si="171"/>
        <v>18.711776682192539</v>
      </c>
      <c r="L3239" s="31">
        <v>18.82</v>
      </c>
      <c r="M3239" s="21">
        <f t="shared" ca="1" si="181"/>
        <v>-5.750441966390062E-3</v>
      </c>
      <c r="N3239" s="72"/>
      <c r="O3239" s="1"/>
      <c r="P3239" s="21"/>
      <c r="Q3239" s="69">
        <f t="shared" si="17"/>
        <v>1.0245460238327884</v>
      </c>
      <c r="R3239" s="5">
        <f t="shared" ca="1" si="109"/>
        <v>63.351247755376207</v>
      </c>
      <c r="S3239" s="31">
        <v>62.689999</v>
      </c>
      <c r="T3239" s="89">
        <f t="shared" ca="1" si="182"/>
        <v>1.0547914594418905E-2</v>
      </c>
      <c r="U3239" s="5">
        <f t="shared" ca="1" si="122"/>
        <v>120.92796808588524</v>
      </c>
      <c r="V3239" s="31">
        <v>121.360001</v>
      </c>
      <c r="W3239" s="87">
        <f t="shared" ca="1" si="194"/>
        <v>-3.5599283994300294E-3</v>
      </c>
      <c r="X3239" s="67">
        <f t="shared" si="18"/>
        <v>0.95090795233442327</v>
      </c>
      <c r="Y3239" s="72">
        <f t="shared" ca="1" si="124"/>
        <v>23.574876535625695</v>
      </c>
      <c r="Z3239" s="31">
        <v>23.530000999999999</v>
      </c>
      <c r="AA3239" s="89">
        <f t="shared" ca="1" si="195"/>
        <v>1.907162503975075E-3</v>
      </c>
      <c r="AB3239" s="72"/>
      <c r="AC3239" s="31"/>
      <c r="AD3239" s="87"/>
      <c r="AE3239" s="1">
        <f t="shared" si="210"/>
        <v>8</v>
      </c>
      <c r="AH3239" s="25" t="str">
        <f t="shared" ca="1" si="7"/>
        <v>-</v>
      </c>
      <c r="AI3239" s="15">
        <f t="shared" ca="1" si="8"/>
        <v>13.677223479665878</v>
      </c>
      <c r="AJ3239" s="15">
        <f t="shared" ca="1" si="9"/>
        <v>14.118598793389898</v>
      </c>
      <c r="AK3239" s="17">
        <f t="shared" ca="1" si="10"/>
        <v>9.9593859518144992E-2</v>
      </c>
      <c r="AL3239" s="17">
        <f t="shared" ca="1" si="11"/>
        <v>0.10473094875408154</v>
      </c>
      <c r="AM3239" s="26">
        <f t="shared" ca="1" si="12"/>
        <v>0</v>
      </c>
      <c r="AN3239" s="26">
        <f t="shared" ca="1" si="13"/>
        <v>0</v>
      </c>
      <c r="AO3239" s="25">
        <f t="shared" si="186"/>
        <v>0</v>
      </c>
      <c r="AP3239" s="26">
        <f t="shared" si="187"/>
        <v>0</v>
      </c>
      <c r="AQ3239" s="25">
        <f t="shared" si="188"/>
        <v>0</v>
      </c>
      <c r="AR3239" s="26">
        <f t="shared" si="189"/>
        <v>1</v>
      </c>
      <c r="AZ3239">
        <v>5.0999999999999996</v>
      </c>
      <c r="BA3239">
        <f t="shared" si="107"/>
        <v>51</v>
      </c>
    </row>
    <row r="3240" spans="1:53" x14ac:dyDescent="0.2">
      <c r="A3240" s="96">
        <v>42772</v>
      </c>
      <c r="B3240" s="99">
        <v>12.475</v>
      </c>
      <c r="C3240" s="100">
        <v>13.975</v>
      </c>
      <c r="D3240" s="31">
        <f t="shared" si="14"/>
        <v>43.337157976916586</v>
      </c>
      <c r="E3240" s="31">
        <f t="shared" si="15"/>
        <v>72.674281888017418</v>
      </c>
      <c r="F3240" s="16">
        <f t="shared" si="0"/>
        <v>116.011439864934</v>
      </c>
      <c r="G3240" s="16">
        <f t="shared" si="1"/>
        <v>13.414660976184265</v>
      </c>
      <c r="H3240" s="17">
        <f t="shared" si="2"/>
        <v>0.10733452593917714</v>
      </c>
      <c r="I3240">
        <v>11.37</v>
      </c>
      <c r="J3240" s="91">
        <f t="shared" si="16"/>
        <v>1.0023403750492583</v>
      </c>
      <c r="K3240" s="72">
        <f t="shared" ca="1" si="171"/>
        <v>18.754804630490135</v>
      </c>
      <c r="L3240" s="16">
        <v>18.799999</v>
      </c>
      <c r="M3240" s="21">
        <f t="shared" ca="1" si="181"/>
        <v>-2.4039559528628105E-3</v>
      </c>
      <c r="N3240" s="72"/>
      <c r="P3240" s="21"/>
      <c r="Q3240" s="92">
        <f t="shared" si="17"/>
        <v>0.99765962495074167</v>
      </c>
      <c r="R3240" s="5">
        <f t="shared" ca="1" si="109"/>
        <v>63.200349122682113</v>
      </c>
      <c r="S3240" s="31">
        <v>62.549999</v>
      </c>
      <c r="T3240" s="89">
        <f t="shared" ca="1" si="182"/>
        <v>1.0397284301828891E-2</v>
      </c>
      <c r="U3240" s="5">
        <f t="shared" ca="1" si="122"/>
        <v>120.64082095443342</v>
      </c>
      <c r="V3240">
        <v>121.489998</v>
      </c>
      <c r="W3240" s="36">
        <f t="shared" ca="1" si="194"/>
        <v>-6.9896868840723598E-3</v>
      </c>
      <c r="X3240" s="91">
        <f t="shared" si="18"/>
        <v>1.0046807500985167</v>
      </c>
      <c r="Y3240" s="72">
        <f t="shared" ca="1" si="124"/>
        <v>23.683665842524388</v>
      </c>
      <c r="Z3240">
        <v>23.469999000000001</v>
      </c>
      <c r="AA3240" s="89">
        <f t="shared" ca="1" si="195"/>
        <v>9.1038283608101626E-3</v>
      </c>
      <c r="AB3240" s="72"/>
      <c r="AD3240" s="36"/>
      <c r="AE3240">
        <f t="shared" si="210"/>
        <v>7</v>
      </c>
      <c r="AH3240" s="25" t="str">
        <f t="shared" ca="1" si="7"/>
        <v>-</v>
      </c>
      <c r="AI3240" s="15">
        <f t="shared" ca="1" si="8"/>
        <v>13.652795860725002</v>
      </c>
      <c r="AJ3240" s="15">
        <f t="shared" ca="1" si="9"/>
        <v>14.097526150056787</v>
      </c>
      <c r="AK3240" s="17">
        <f t="shared" ca="1" si="10"/>
        <v>9.8603891127476875E-2</v>
      </c>
      <c r="AL3240" s="17">
        <f t="shared" ca="1" si="11"/>
        <v>0.10336780339665881</v>
      </c>
      <c r="AM3240" s="26">
        <f t="shared" ca="1" si="12"/>
        <v>0</v>
      </c>
      <c r="AN3240" s="26">
        <f t="shared" ca="1" si="13"/>
        <v>0</v>
      </c>
      <c r="AO3240" s="25">
        <f t="shared" si="186"/>
        <v>0</v>
      </c>
      <c r="AP3240" s="26">
        <f t="shared" si="187"/>
        <v>0</v>
      </c>
      <c r="AQ3240" s="25">
        <f t="shared" si="188"/>
        <v>0</v>
      </c>
      <c r="AR3240" s="26">
        <f t="shared" si="189"/>
        <v>1</v>
      </c>
      <c r="AZ3240">
        <v>5.1100000000000003</v>
      </c>
      <c r="BA3240">
        <f t="shared" si="107"/>
        <v>51.1</v>
      </c>
    </row>
    <row r="3241" spans="1:53" x14ac:dyDescent="0.2">
      <c r="A3241" s="96">
        <v>42773</v>
      </c>
      <c r="B3241" s="99">
        <v>12.574999999999999</v>
      </c>
      <c r="C3241" s="100">
        <v>13.975</v>
      </c>
      <c r="D3241" s="31">
        <f t="shared" si="14"/>
        <v>37.146135408785646</v>
      </c>
      <c r="E3241" s="31">
        <f t="shared" si="15"/>
        <v>78.200793983719279</v>
      </c>
      <c r="F3241" s="16">
        <f t="shared" si="0"/>
        <v>115.34692939250493</v>
      </c>
      <c r="G3241" s="16">
        <f t="shared" si="1"/>
        <v>13.524146302843159</v>
      </c>
      <c r="H3241" s="17">
        <f t="shared" si="2"/>
        <v>0.10017889087656529</v>
      </c>
      <c r="I3241">
        <v>11.29</v>
      </c>
      <c r="J3241" s="91">
        <f t="shared" si="16"/>
        <v>1.0023868939249614</v>
      </c>
      <c r="K3241" s="72">
        <f t="shared" ca="1" si="171"/>
        <v>18.798803938913018</v>
      </c>
      <c r="L3241" s="16">
        <v>18.98</v>
      </c>
      <c r="M3241" s="21">
        <f t="shared" ca="1" si="181"/>
        <v>-9.5466839350359586E-3</v>
      </c>
      <c r="N3241" s="72"/>
      <c r="P3241" s="21"/>
      <c r="Q3241" s="92">
        <f t="shared" si="17"/>
        <v>0.99761310607503861</v>
      </c>
      <c r="R3241" s="5">
        <f t="shared" ca="1" si="109"/>
        <v>63.046870034201056</v>
      </c>
      <c r="S3241" s="31">
        <v>62.099997999999999</v>
      </c>
      <c r="T3241" s="89">
        <f t="shared" ca="1" si="182"/>
        <v>1.524753727368972E-2</v>
      </c>
      <c r="U3241" s="5">
        <f t="shared" ca="1" si="122"/>
        <v>120.34874377933981</v>
      </c>
      <c r="V3241">
        <v>120.529999</v>
      </c>
      <c r="W3241" s="36">
        <f t="shared" ca="1" si="194"/>
        <v>-1.5038183204514151E-3</v>
      </c>
      <c r="X3241" s="91">
        <f t="shared" si="18"/>
        <v>1.0047737878499228</v>
      </c>
      <c r="Y3241" s="72">
        <f t="shared" ca="1" si="124"/>
        <v>23.795160501701655</v>
      </c>
      <c r="Z3241">
        <v>23.82</v>
      </c>
      <c r="AA3241" s="89">
        <f t="shared" ca="1" si="195"/>
        <v>-1.0428000964880296E-3</v>
      </c>
      <c r="AB3241" s="72"/>
      <c r="AD3241" s="36"/>
      <c r="AE3241">
        <f t="shared" si="210"/>
        <v>6</v>
      </c>
      <c r="AH3241" s="25" t="str">
        <f t="shared" ca="1" si="7"/>
        <v>-</v>
      </c>
      <c r="AI3241" s="15">
        <f t="shared" ca="1" si="8"/>
        <v>13.635668322310204</v>
      </c>
      <c r="AJ3241" s="15">
        <f t="shared" ca="1" si="9"/>
        <v>14.073325043306021</v>
      </c>
      <c r="AK3241" s="17">
        <f t="shared" ca="1" si="10"/>
        <v>9.8430099525461737E-2</v>
      </c>
      <c r="AL3241" s="17">
        <f t="shared" ca="1" si="11"/>
        <v>0.10062195419946698</v>
      </c>
      <c r="AM3241" s="26">
        <f t="shared" ca="1" si="12"/>
        <v>0</v>
      </c>
      <c r="AN3241" s="26">
        <f t="shared" ca="1" si="13"/>
        <v>0</v>
      </c>
      <c r="AO3241" s="25">
        <f t="shared" si="186"/>
        <v>0</v>
      </c>
      <c r="AP3241" s="26">
        <f t="shared" si="187"/>
        <v>0</v>
      </c>
      <c r="AQ3241" s="25">
        <f t="shared" si="188"/>
        <v>0</v>
      </c>
      <c r="AR3241" s="26">
        <f t="shared" si="189"/>
        <v>1</v>
      </c>
      <c r="AZ3241">
        <v>5.17</v>
      </c>
      <c r="BA3241">
        <f t="shared" si="107"/>
        <v>51.7</v>
      </c>
    </row>
    <row r="3242" spans="1:53" x14ac:dyDescent="0.2">
      <c r="A3242" s="96">
        <v>42774</v>
      </c>
      <c r="B3242" s="101">
        <v>12.574999999999999</v>
      </c>
      <c r="C3242" s="102">
        <v>13.975</v>
      </c>
      <c r="D3242" s="31">
        <f t="shared" si="14"/>
        <v>30.955112840654706</v>
      </c>
      <c r="E3242" s="31">
        <f t="shared" si="15"/>
        <v>83.771606777583074</v>
      </c>
      <c r="F3242" s="31">
        <f t="shared" si="0"/>
        <v>114.72671961823778</v>
      </c>
      <c r="G3242" s="31">
        <f t="shared" si="1"/>
        <v>13.597257499202239</v>
      </c>
      <c r="H3242" s="55">
        <f t="shared" si="2"/>
        <v>0.10017889087656529</v>
      </c>
      <c r="I3242" s="1">
        <v>11.45</v>
      </c>
      <c r="J3242" s="67">
        <f t="shared" si="16"/>
        <v>1</v>
      </c>
      <c r="K3242" s="72">
        <f t="shared" ca="1" si="171"/>
        <v>18.798037549344986</v>
      </c>
      <c r="L3242" s="31">
        <v>18.879999000000002</v>
      </c>
      <c r="M3242" s="21">
        <f t="shared" ca="1" si="181"/>
        <v>-4.3411787603916318E-3</v>
      </c>
      <c r="N3242" s="72"/>
      <c r="O3242" s="1"/>
      <c r="P3242" s="21"/>
      <c r="Q3242" s="69">
        <f t="shared" si="17"/>
        <v>1</v>
      </c>
      <c r="R3242" s="5">
        <f t="shared" ca="1" si="109"/>
        <v>63.044243584515364</v>
      </c>
      <c r="S3242" s="31">
        <v>62.349997999999999</v>
      </c>
      <c r="T3242" s="89">
        <f t="shared" ca="1" si="182"/>
        <v>1.1134652875455819E-2</v>
      </c>
      <c r="U3242" s="5">
        <f t="shared" ca="1" si="122"/>
        <v>120.34462358794607</v>
      </c>
      <c r="V3242" s="1">
        <v>120.88</v>
      </c>
      <c r="W3242" s="87">
        <f t="shared" ca="1" si="194"/>
        <v>-4.4289908343309158E-3</v>
      </c>
      <c r="X3242" s="67">
        <f t="shared" si="18"/>
        <v>1</v>
      </c>
      <c r="Y3242" s="72">
        <f t="shared" ca="1" si="124"/>
        <v>23.79359446771063</v>
      </c>
      <c r="Z3242" s="1">
        <v>23.620000999999998</v>
      </c>
      <c r="AA3242" s="89">
        <f t="shared" ca="1" si="195"/>
        <v>7.3494267722779292E-3</v>
      </c>
      <c r="AB3242" s="72"/>
      <c r="AC3242" s="1"/>
      <c r="AD3242" s="87"/>
      <c r="AE3242" s="1">
        <f t="shared" si="210"/>
        <v>5</v>
      </c>
      <c r="AH3242" s="25" t="str">
        <f t="shared" ca="1" si="7"/>
        <v>-</v>
      </c>
      <c r="AI3242" s="15">
        <f t="shared" ca="1" si="8"/>
        <v>13.620417680685234</v>
      </c>
      <c r="AJ3242" s="15">
        <f t="shared" ca="1" si="9"/>
        <v>14.046988303913825</v>
      </c>
      <c r="AK3242" s="17">
        <f t="shared" ca="1" si="10"/>
        <v>9.8838041489473352E-2</v>
      </c>
      <c r="AL3242" s="17">
        <f t="shared" ca="1" si="11"/>
        <v>9.806479272757683E-2</v>
      </c>
      <c r="AM3242" s="26">
        <f t="shared" ca="1" si="12"/>
        <v>0</v>
      </c>
      <c r="AN3242" s="26">
        <f t="shared" ca="1" si="13"/>
        <v>1</v>
      </c>
      <c r="AO3242" s="25">
        <f t="shared" si="186"/>
        <v>0</v>
      </c>
      <c r="AP3242" s="26">
        <f t="shared" si="187"/>
        <v>0</v>
      </c>
      <c r="AQ3242" s="25">
        <f t="shared" si="188"/>
        <v>0</v>
      </c>
      <c r="AR3242" s="26">
        <f t="shared" si="189"/>
        <v>1</v>
      </c>
      <c r="AZ3242">
        <v>5.13</v>
      </c>
      <c r="BA3242">
        <f t="shared" si="107"/>
        <v>51.3</v>
      </c>
    </row>
    <row r="3243" spans="1:53" x14ac:dyDescent="0.2">
      <c r="A3243" s="96">
        <v>42775</v>
      </c>
      <c r="B3243" s="99">
        <v>12.025</v>
      </c>
      <c r="C3243" s="100">
        <v>13.675000000000001</v>
      </c>
      <c r="D3243" s="31">
        <f t="shared" si="14"/>
        <v>24.764090272523767</v>
      </c>
      <c r="E3243" s="31">
        <f t="shared" si="15"/>
        <v>89.342419571446868</v>
      </c>
      <c r="F3243" s="16">
        <f t="shared" si="0"/>
        <v>114.10650984397063</v>
      </c>
      <c r="G3243" s="16">
        <f t="shared" si="1"/>
        <v>13.316906942859465</v>
      </c>
      <c r="H3243" s="17">
        <f t="shared" si="2"/>
        <v>0.12065813528336378</v>
      </c>
      <c r="I3243">
        <v>10.88</v>
      </c>
      <c r="J3243" s="91">
        <f t="shared" si="16"/>
        <v>0.97408731709829399</v>
      </c>
      <c r="K3243" s="72">
        <f t="shared" ca="1" si="171"/>
        <v>18.310183463230818</v>
      </c>
      <c r="L3243" s="16">
        <v>18.52</v>
      </c>
      <c r="M3243" s="21">
        <f t="shared" ca="1" si="181"/>
        <v>-1.1329186650603779E-2</v>
      </c>
      <c r="N3243" s="72"/>
      <c r="P3243" s="21"/>
      <c r="Q3243" s="92">
        <f t="shared" si="17"/>
        <v>1.025912682901706</v>
      </c>
      <c r="R3243" s="5">
        <f t="shared" ca="1" si="109"/>
        <v>64.675194681504934</v>
      </c>
      <c r="S3243" s="31">
        <v>63.759998000000003</v>
      </c>
      <c r="T3243" s="89">
        <f t="shared" ca="1" si="182"/>
        <v>1.4353775254273542E-2</v>
      </c>
      <c r="U3243" s="5">
        <f t="shared" ca="1" si="122"/>
        <v>123.45884884601055</v>
      </c>
      <c r="V3243" s="16">
        <v>123.41999800000001</v>
      </c>
      <c r="W3243" s="36">
        <f t="shared" ca="1" si="194"/>
        <v>3.147856639128045E-4</v>
      </c>
      <c r="X3243" s="91">
        <f t="shared" si="18"/>
        <v>0.94817463419658798</v>
      </c>
      <c r="Y3243" s="72">
        <f t="shared" ca="1" si="124"/>
        <v>22.558997954661091</v>
      </c>
      <c r="Z3243">
        <v>22.65</v>
      </c>
      <c r="AA3243" s="89">
        <f t="shared" ca="1" si="195"/>
        <v>-4.0177503460886235E-3</v>
      </c>
      <c r="AB3243" s="72"/>
      <c r="AD3243" s="36"/>
      <c r="AE3243">
        <f t="shared" si="210"/>
        <v>4</v>
      </c>
      <c r="AH3243" s="25" t="str">
        <f t="shared" ca="1" si="7"/>
        <v>-</v>
      </c>
      <c r="AI3243" s="15">
        <f t="shared" ca="1" si="8"/>
        <v>13.589545915352577</v>
      </c>
      <c r="AJ3243" s="15">
        <f t="shared" ca="1" si="9"/>
        <v>14.019825879073458</v>
      </c>
      <c r="AK3243" s="17">
        <f t="shared" ca="1" si="10"/>
        <v>0.10344385473437508</v>
      </c>
      <c r="AL3243" s="17">
        <f t="shared" ca="1" si="11"/>
        <v>9.9805926182787066E-2</v>
      </c>
      <c r="AM3243" s="26">
        <f t="shared" ca="1" si="12"/>
        <v>0</v>
      </c>
      <c r="AN3243" s="26">
        <f t="shared" ca="1" si="13"/>
        <v>1</v>
      </c>
      <c r="AO3243" s="25">
        <f t="shared" si="186"/>
        <v>0</v>
      </c>
      <c r="AP3243" s="26">
        <f t="shared" si="187"/>
        <v>0</v>
      </c>
      <c r="AQ3243" s="25">
        <f t="shared" si="188"/>
        <v>0</v>
      </c>
      <c r="AR3243" s="26">
        <f t="shared" si="189"/>
        <v>1</v>
      </c>
      <c r="AZ3243">
        <v>4.92</v>
      </c>
      <c r="BA3243">
        <f t="shared" si="107"/>
        <v>49.2</v>
      </c>
    </row>
    <row r="3244" spans="1:53" x14ac:dyDescent="0.2">
      <c r="A3244" s="96">
        <v>42776</v>
      </c>
      <c r="B3244" s="101">
        <v>11.725</v>
      </c>
      <c r="C3244" s="102">
        <v>13.375</v>
      </c>
      <c r="D3244" s="31">
        <f t="shared" si="14"/>
        <v>18.573067704392827</v>
      </c>
      <c r="E3244" s="31">
        <f t="shared" si="15"/>
        <v>94.786444901009901</v>
      </c>
      <c r="F3244" s="31">
        <f t="shared" si="0"/>
        <v>113.35951260540273</v>
      </c>
      <c r="G3244" s="31">
        <f t="shared" si="1"/>
        <v>13.10466043159586</v>
      </c>
      <c r="H3244" s="55">
        <f t="shared" si="2"/>
        <v>0.12336448598130845</v>
      </c>
      <c r="I3244" s="1">
        <v>10.85</v>
      </c>
      <c r="J3244" s="67">
        <f t="shared" si="16"/>
        <v>0.97761972401084651</v>
      </c>
      <c r="K3244" s="72">
        <f t="shared" ca="1" si="171"/>
        <v>17.899666740614567</v>
      </c>
      <c r="L3244" s="31">
        <v>18.209999</v>
      </c>
      <c r="M3244" s="21">
        <f t="shared" ca="1" si="181"/>
        <v>-1.7041860320005122E-2</v>
      </c>
      <c r="N3244" s="72"/>
      <c r="O3244" s="1"/>
      <c r="P3244" s="21"/>
      <c r="Q3244" s="69">
        <f t="shared" si="17"/>
        <v>1.0223802759891536</v>
      </c>
      <c r="R3244" s="5">
        <f t="shared" ca="1" si="109"/>
        <v>66.119888805770913</v>
      </c>
      <c r="S3244" s="31">
        <v>64.639999000000003</v>
      </c>
      <c r="T3244" s="89">
        <f t="shared" ca="1" si="182"/>
        <v>2.2894335220687574E-2</v>
      </c>
      <c r="U3244" s="5">
        <f t="shared" ca="1" si="122"/>
        <v>126.21757069532089</v>
      </c>
      <c r="V3244" s="31">
        <v>125.400002</v>
      </c>
      <c r="W3244" s="87">
        <f t="shared" ca="1" si="194"/>
        <v>6.5196864615750701E-3</v>
      </c>
      <c r="X3244" s="67">
        <f t="shared" si="18"/>
        <v>0.95523944802169292</v>
      </c>
      <c r="Y3244" s="72">
        <f t="shared" ca="1" si="124"/>
        <v>21.547826530886958</v>
      </c>
      <c r="Z3244" s="1">
        <v>21.91</v>
      </c>
      <c r="AA3244" s="89">
        <f t="shared" ca="1" si="195"/>
        <v>-1.653005335979197E-2</v>
      </c>
      <c r="AB3244" s="72"/>
      <c r="AC3244" s="1"/>
      <c r="AD3244" s="87"/>
      <c r="AE3244" s="1">
        <f t="shared" si="210"/>
        <v>3</v>
      </c>
      <c r="AH3244" s="25" t="str">
        <f t="shared" ca="1" si="7"/>
        <v>-</v>
      </c>
      <c r="AI3244" s="15">
        <f t="shared" ca="1" si="8"/>
        <v>13.556976978289052</v>
      </c>
      <c r="AJ3244" s="15">
        <f t="shared" ca="1" si="9"/>
        <v>13.976251524382478</v>
      </c>
      <c r="AK3244" s="17">
        <f t="shared" ca="1" si="10"/>
        <v>0.10930736547846735</v>
      </c>
      <c r="AL3244" s="17">
        <f t="shared" ca="1" si="11"/>
        <v>0.10209887108310359</v>
      </c>
      <c r="AM3244" s="26">
        <f t="shared" ca="1" si="12"/>
        <v>0</v>
      </c>
      <c r="AN3244" s="26">
        <f t="shared" ca="1" si="13"/>
        <v>1</v>
      </c>
      <c r="AO3244" s="25">
        <f t="shared" si="186"/>
        <v>0</v>
      </c>
      <c r="AP3244" s="26">
        <f t="shared" si="187"/>
        <v>0</v>
      </c>
      <c r="AQ3244" s="25">
        <f t="shared" si="188"/>
        <v>0</v>
      </c>
      <c r="AR3244" s="26">
        <f t="shared" si="189"/>
        <v>1</v>
      </c>
      <c r="AZ3244">
        <v>4.76</v>
      </c>
      <c r="BA3244">
        <f t="shared" si="107"/>
        <v>47.599999999999994</v>
      </c>
    </row>
    <row r="3245" spans="1:53" x14ac:dyDescent="0.2">
      <c r="A3245" s="96">
        <v>42779</v>
      </c>
      <c r="B3245" s="99">
        <v>11.425000000000001</v>
      </c>
      <c r="C3245" s="100">
        <v>13.074999999999999</v>
      </c>
      <c r="D3245" s="31">
        <f t="shared" si="14"/>
        <v>12.382045136261883</v>
      </c>
      <c r="E3245" s="31">
        <f t="shared" si="15"/>
        <v>100.2137151523247</v>
      </c>
      <c r="F3245" s="16">
        <f t="shared" si="0"/>
        <v>112.59576028858658</v>
      </c>
      <c r="G3245" s="16">
        <f t="shared" si="1"/>
        <v>12.893551121086013</v>
      </c>
      <c r="H3245" s="17">
        <f t="shared" si="2"/>
        <v>0.12619502868068821</v>
      </c>
      <c r="I3245">
        <v>11.07</v>
      </c>
      <c r="J3245" s="91">
        <f t="shared" si="16"/>
        <v>0.9772616184038172</v>
      </c>
      <c r="K3245" s="72">
        <f t="shared" ca="1" si="171"/>
        <v>17.491944147235682</v>
      </c>
      <c r="L3245" s="16">
        <v>17.639999</v>
      </c>
      <c r="M3245" s="21">
        <f t="shared" ca="1" si="181"/>
        <v>-8.3931327186763417E-3</v>
      </c>
      <c r="N3245" s="72"/>
      <c r="P3245" s="21"/>
      <c r="Q3245" s="92">
        <f t="shared" si="17"/>
        <v>1.0227383815961828</v>
      </c>
      <c r="R3245" s="5">
        <f t="shared" ca="1" si="109"/>
        <v>67.620530968792124</v>
      </c>
      <c r="S3245" s="31">
        <v>66.699996999999996</v>
      </c>
      <c r="T3245" s="89">
        <f t="shared" ca="1" si="182"/>
        <v>1.3801109598132789E-2</v>
      </c>
      <c r="U3245" s="5">
        <f t="shared" ca="1" si="122"/>
        <v>129.08313461358645</v>
      </c>
      <c r="V3245" s="16">
        <v>129.36999499999999</v>
      </c>
      <c r="W3245" s="36">
        <f t="shared" ca="1" si="194"/>
        <v>-2.2173641300174485E-3</v>
      </c>
      <c r="X3245" s="91">
        <f t="shared" si="18"/>
        <v>0.95452323680763429</v>
      </c>
      <c r="Y3245" s="72">
        <f t="shared" ca="1" si="124"/>
        <v>20.566547488481358</v>
      </c>
      <c r="Z3245">
        <v>20.530000999999999</v>
      </c>
      <c r="AA3245" s="89">
        <f t="shared" ca="1" si="195"/>
        <v>1.7801503507651937E-3</v>
      </c>
      <c r="AB3245" s="72"/>
      <c r="AD3245" s="36"/>
      <c r="AE3245">
        <f t="shared" si="210"/>
        <v>2</v>
      </c>
      <c r="AH3245" s="25" t="str">
        <f t="shared" ca="1" si="7"/>
        <v>-</v>
      </c>
      <c r="AI3245" s="15">
        <f t="shared" ca="1" si="8"/>
        <v>13.505904439074056</v>
      </c>
      <c r="AJ3245" s="15">
        <f t="shared" ca="1" si="9"/>
        <v>13.928009410131814</v>
      </c>
      <c r="AK3245" s="17">
        <f t="shared" ca="1" si="10"/>
        <v>0.11298499293961135</v>
      </c>
      <c r="AL3245" s="17">
        <f t="shared" ca="1" si="11"/>
        <v>0.10423893393886499</v>
      </c>
      <c r="AM3245" s="26">
        <f t="shared" ca="1" si="12"/>
        <v>0</v>
      </c>
      <c r="AN3245" s="26">
        <f t="shared" ca="1" si="13"/>
        <v>1</v>
      </c>
      <c r="AO3245" s="25">
        <f t="shared" si="186"/>
        <v>0</v>
      </c>
      <c r="AP3245" s="26">
        <f t="shared" si="187"/>
        <v>0</v>
      </c>
      <c r="AQ3245" s="25">
        <f t="shared" si="188"/>
        <v>0</v>
      </c>
      <c r="AR3245" s="26">
        <f t="shared" si="189"/>
        <v>1</v>
      </c>
      <c r="AZ3245">
        <v>4.45</v>
      </c>
      <c r="BA3245">
        <f t="shared" si="107"/>
        <v>44.5</v>
      </c>
    </row>
    <row r="3246" spans="1:53" x14ac:dyDescent="0.2">
      <c r="A3246" s="96">
        <v>42780</v>
      </c>
      <c r="B3246" s="99">
        <v>11.175000000000001</v>
      </c>
      <c r="C3246" s="100">
        <v>12.3</v>
      </c>
      <c r="D3246" s="31">
        <f t="shared" si="14"/>
        <v>6.1910225681309417</v>
      </c>
      <c r="E3246" s="31">
        <f t="shared" si="15"/>
        <v>105.62346144990757</v>
      </c>
      <c r="F3246" s="16">
        <f t="shared" si="0"/>
        <v>111.81448401803851</v>
      </c>
      <c r="G3246" s="16">
        <f t="shared" si="1"/>
        <v>12.237710213034442</v>
      </c>
      <c r="H3246" s="17">
        <f t="shared" si="2"/>
        <v>9.1463414634146312E-2</v>
      </c>
      <c r="I3246">
        <v>10.74</v>
      </c>
      <c r="J3246" s="91">
        <f t="shared" si="16"/>
        <v>0.94254836562039346</v>
      </c>
      <c r="K3246" s="72">
        <f t="shared" ca="1" si="171"/>
        <v>16.486331225409138</v>
      </c>
      <c r="L3246" s="16">
        <v>16.879999000000002</v>
      </c>
      <c r="M3246" s="21">
        <f t="shared" ca="1" si="181"/>
        <v>-2.3321552009029335E-2</v>
      </c>
      <c r="N3246" s="72"/>
      <c r="P3246" s="21"/>
      <c r="Q3246" s="92">
        <f t="shared" si="17"/>
        <v>1.0574516343796065</v>
      </c>
      <c r="R3246" s="5">
        <f t="shared" ca="1" si="109"/>
        <v>71.5024621679391</v>
      </c>
      <c r="S3246" s="31">
        <v>69.809997999999993</v>
      </c>
      <c r="T3246" s="89">
        <f t="shared" ca="1" si="182"/>
        <v>2.4243865011127883E-2</v>
      </c>
      <c r="U3246" s="5">
        <f t="shared" ca="1" si="122"/>
        <v>136.49449855968882</v>
      </c>
      <c r="V3246" s="16">
        <v>134.94000199999999</v>
      </c>
      <c r="W3246" s="36">
        <f t="shared" ca="1" si="194"/>
        <v>1.151990911997192E-2</v>
      </c>
      <c r="X3246" s="91">
        <f t="shared" si="18"/>
        <v>0.88509673124078703</v>
      </c>
      <c r="Y3246" s="72">
        <f t="shared" ca="1" si="124"/>
        <v>18.202185933288941</v>
      </c>
      <c r="Z3246">
        <v>18.75</v>
      </c>
      <c r="AA3246" s="89">
        <f t="shared" ca="1" si="195"/>
        <v>-2.9216750224589798E-2</v>
      </c>
      <c r="AB3246" s="72"/>
      <c r="AD3246" s="36"/>
      <c r="AE3246">
        <f t="shared" si="210"/>
        <v>1</v>
      </c>
      <c r="AH3246" s="25" t="str">
        <f t="shared" ca="1" si="7"/>
        <v>-</v>
      </c>
      <c r="AI3246" s="15">
        <f t="shared" ca="1" si="8"/>
        <v>13.424004230397827</v>
      </c>
      <c r="AJ3246" s="15">
        <f t="shared" ca="1" si="9"/>
        <v>13.863372948204049</v>
      </c>
      <c r="AK3246" s="17">
        <f t="shared" ca="1" si="10"/>
        <v>0.11033980772210622</v>
      </c>
      <c r="AL3246" s="17">
        <f t="shared" ca="1" si="11"/>
        <v>0.10411232556718861</v>
      </c>
      <c r="AM3246" s="26">
        <f t="shared" ca="1" si="12"/>
        <v>0</v>
      </c>
      <c r="AN3246" s="26">
        <f t="shared" ca="1" si="13"/>
        <v>1</v>
      </c>
      <c r="AO3246" s="25">
        <f t="shared" si="186"/>
        <v>0</v>
      </c>
      <c r="AP3246" s="26">
        <f t="shared" si="187"/>
        <v>0</v>
      </c>
      <c r="AQ3246" s="25">
        <f t="shared" si="188"/>
        <v>0</v>
      </c>
      <c r="AR3246" s="26">
        <f t="shared" si="189"/>
        <v>1</v>
      </c>
      <c r="AZ3246">
        <v>4.07</v>
      </c>
      <c r="BA3246">
        <f t="shared" si="107"/>
        <v>40.700000000000003</v>
      </c>
    </row>
    <row r="3247" spans="1:53" x14ac:dyDescent="0.2">
      <c r="A3247" s="97">
        <v>42781</v>
      </c>
      <c r="B3247" s="99">
        <v>12.875</v>
      </c>
      <c r="C3247" s="100">
        <v>14.025</v>
      </c>
      <c r="D3247" s="31">
        <f t="shared" si="14"/>
        <v>111.24823195388019</v>
      </c>
      <c r="E3247" s="31">
        <f t="shared" si="15"/>
        <v>0</v>
      </c>
      <c r="F3247" s="16">
        <f t="shared" si="0"/>
        <v>111.24823195388019</v>
      </c>
      <c r="G3247" s="16">
        <f t="shared" si="1"/>
        <v>12.875</v>
      </c>
      <c r="H3247" s="17">
        <f t="shared" si="2"/>
        <v>8.199643493761144E-2</v>
      </c>
      <c r="I3247">
        <v>11.97</v>
      </c>
      <c r="J3247" s="91">
        <f t="shared" si="16"/>
        <v>1.0467479674796749</v>
      </c>
      <c r="K3247" s="72">
        <f t="shared" ca="1" si="171"/>
        <v>17.256330166708906</v>
      </c>
      <c r="L3247" s="16">
        <v>17.41</v>
      </c>
      <c r="M3247" s="21">
        <f t="shared" ca="1" si="181"/>
        <v>-8.8265268978227306E-3</v>
      </c>
      <c r="N3247" s="72"/>
      <c r="P3247" s="21"/>
      <c r="Q3247" s="92">
        <f t="shared" si="17"/>
        <v>0.95325203252032509</v>
      </c>
      <c r="R3247" s="5">
        <f t="shared" ca="1" si="109"/>
        <v>68.15702794136466</v>
      </c>
      <c r="S3247" s="31">
        <v>67.160004000000001</v>
      </c>
      <c r="T3247" s="89">
        <f t="shared" ca="1" si="182"/>
        <v>1.484550151850288E-2</v>
      </c>
      <c r="U3247" s="5">
        <f t="shared" ca="1" si="122"/>
        <v>130.1092036823963</v>
      </c>
      <c r="V3247" s="16">
        <v>129.979996</v>
      </c>
      <c r="W3247" s="36">
        <f t="shared" ca="1" si="194"/>
        <v>9.9405821182129176E-4</v>
      </c>
      <c r="X3247" s="91">
        <f t="shared" si="18"/>
        <v>1.0934959349593498</v>
      </c>
      <c r="Y3247" s="72">
        <f t="shared" ca="1" si="124"/>
        <v>19.902706379812141</v>
      </c>
      <c r="Z3247">
        <v>19.809999000000001</v>
      </c>
      <c r="AA3247" s="89">
        <f t="shared" ca="1" si="195"/>
        <v>4.6798275866717521E-3</v>
      </c>
      <c r="AB3247" s="72"/>
      <c r="AD3247" s="36"/>
      <c r="AE3247">
        <v>24</v>
      </c>
      <c r="AH3247" s="25" t="str">
        <f t="shared" ca="1" si="7"/>
        <v>-</v>
      </c>
      <c r="AI3247" s="15">
        <f t="shared" ca="1" si="8"/>
        <v>13.368369439476117</v>
      </c>
      <c r="AJ3247" s="15">
        <f t="shared" ca="1" si="9"/>
        <v>13.818971330348187</v>
      </c>
      <c r="AK3247" s="17">
        <f t="shared" ca="1" si="10"/>
        <v>0.10730939839894725</v>
      </c>
      <c r="AL3247" s="17">
        <f t="shared" ca="1" si="11"/>
        <v>0.10336753753339803</v>
      </c>
      <c r="AM3247" s="26">
        <f t="shared" ca="1" si="12"/>
        <v>0</v>
      </c>
      <c r="AN3247" s="26">
        <f t="shared" ca="1" si="13"/>
        <v>1</v>
      </c>
      <c r="AO3247" s="25">
        <f t="shared" si="186"/>
        <v>0</v>
      </c>
      <c r="AP3247" s="26">
        <f t="shared" si="187"/>
        <v>0</v>
      </c>
      <c r="AQ3247" s="25">
        <f t="shared" si="188"/>
        <v>0</v>
      </c>
      <c r="AR3247" s="26">
        <f t="shared" si="189"/>
        <v>1</v>
      </c>
      <c r="AZ3247">
        <v>4.32</v>
      </c>
      <c r="BA3247">
        <f t="shared" si="107"/>
        <v>43.2</v>
      </c>
    </row>
    <row r="3248" spans="1:53" x14ac:dyDescent="0.2">
      <c r="A3248" s="96">
        <v>42782</v>
      </c>
      <c r="B3248" s="101">
        <v>12.975</v>
      </c>
      <c r="C3248" s="102">
        <v>14.175000000000001</v>
      </c>
      <c r="D3248" s="31">
        <f t="shared" si="14"/>
        <v>106.61288895580185</v>
      </c>
      <c r="E3248" s="31">
        <f t="shared" si="15"/>
        <v>4.2552613975228981</v>
      </c>
      <c r="F3248" s="31">
        <f t="shared" si="0"/>
        <v>110.86815035332475</v>
      </c>
      <c r="G3248" s="31">
        <f t="shared" si="1"/>
        <v>13.021057534654942</v>
      </c>
      <c r="H3248" s="55">
        <f t="shared" si="2"/>
        <v>8.4656084656084762E-2</v>
      </c>
      <c r="I3248" s="1">
        <v>11.76</v>
      </c>
      <c r="J3248" s="67">
        <f t="shared" si="16"/>
        <v>1.0078889984943669</v>
      </c>
      <c r="K3248" s="72">
        <f t="shared" ca="1" si="171"/>
        <v>17.391756273451463</v>
      </c>
      <c r="L3248" s="31">
        <v>17.5</v>
      </c>
      <c r="M3248" s="21">
        <f t="shared" ca="1" si="181"/>
        <v>-6.1853558027735291E-3</v>
      </c>
      <c r="N3248" s="72"/>
      <c r="O3248" s="1"/>
      <c r="P3248" s="21"/>
      <c r="Q3248" s="69">
        <f t="shared" si="17"/>
        <v>0.99211100150563314</v>
      </c>
      <c r="R3248" s="5">
        <f t="shared" ca="1" si="109"/>
        <v>67.616520317898534</v>
      </c>
      <c r="S3248" s="31">
        <v>66.650002000000001</v>
      </c>
      <c r="T3248" s="89">
        <f t="shared" ca="1" si="182"/>
        <v>1.4501399683356845E-2</v>
      </c>
      <c r="U3248" s="5">
        <f t="shared" ca="1" si="122"/>
        <v>129.07835316579533</v>
      </c>
      <c r="V3248" s="31">
        <v>129.300003</v>
      </c>
      <c r="W3248" s="87">
        <f t="shared" ca="1" si="194"/>
        <v>-1.7142291497446378E-3</v>
      </c>
      <c r="X3248" s="67">
        <f t="shared" si="18"/>
        <v>1.0157779969887337</v>
      </c>
      <c r="Y3248" s="72">
        <f t="shared" ca="1" si="124"/>
        <v>20.215400694780811</v>
      </c>
      <c r="Z3248" s="1">
        <v>20.110001</v>
      </c>
      <c r="AA3248" s="89">
        <f t="shared" ca="1" si="195"/>
        <v>5.2411581073919834E-3</v>
      </c>
      <c r="AB3248" s="72"/>
      <c r="AC3248" s="31"/>
      <c r="AD3248" s="87"/>
      <c r="AE3248" s="1">
        <f t="shared" ref="AE3248:AE3270" si="211">AE3247-1</f>
        <v>23</v>
      </c>
      <c r="AH3248" s="25" t="str">
        <f t="shared" ca="1" si="7"/>
        <v>-</v>
      </c>
      <c r="AI3248" s="15">
        <f t="shared" ca="1" si="8"/>
        <v>13.31341979826921</v>
      </c>
      <c r="AJ3248" s="15">
        <f t="shared" ca="1" si="9"/>
        <v>13.778982486520299</v>
      </c>
      <c r="AK3248" s="17">
        <f t="shared" ca="1" si="10"/>
        <v>0.10472226402886715</v>
      </c>
      <c r="AL3248" s="17">
        <f t="shared" ca="1" si="11"/>
        <v>0.1022652447644386</v>
      </c>
      <c r="AM3248" s="26">
        <f t="shared" ca="1" si="12"/>
        <v>0</v>
      </c>
      <c r="AN3248" s="26">
        <f t="shared" ca="1" si="13"/>
        <v>1</v>
      </c>
      <c r="AO3248" s="25">
        <f t="shared" si="186"/>
        <v>0</v>
      </c>
      <c r="AP3248" s="26">
        <f t="shared" si="187"/>
        <v>0</v>
      </c>
      <c r="AQ3248" s="25">
        <f t="shared" si="188"/>
        <v>0</v>
      </c>
      <c r="AR3248" s="26">
        <f t="shared" si="189"/>
        <v>1</v>
      </c>
      <c r="AZ3248">
        <v>4.3600000000000003</v>
      </c>
      <c r="BA3248">
        <f t="shared" si="107"/>
        <v>43.6</v>
      </c>
    </row>
    <row r="3249" spans="1:53" x14ac:dyDescent="0.2">
      <c r="A3249" s="96">
        <v>42783</v>
      </c>
      <c r="B3249" s="99">
        <v>13.125</v>
      </c>
      <c r="C3249" s="100">
        <v>14.35</v>
      </c>
      <c r="D3249" s="31">
        <f t="shared" si="14"/>
        <v>101.97754595772351</v>
      </c>
      <c r="E3249" s="31">
        <f t="shared" si="15"/>
        <v>8.4981944063459309</v>
      </c>
      <c r="F3249" s="16">
        <f t="shared" si="0"/>
        <v>110.47574036406944</v>
      </c>
      <c r="G3249" s="16">
        <f t="shared" si="1"/>
        <v>13.219231440436307</v>
      </c>
      <c r="H3249" s="17">
        <f t="shared" si="2"/>
        <v>8.536585365853655E-2</v>
      </c>
      <c r="I3249">
        <v>11.49</v>
      </c>
      <c r="J3249" s="91">
        <f t="shared" si="16"/>
        <v>1.0116261961954311</v>
      </c>
      <c r="K3249" s="72">
        <f t="shared" ca="1" si="171"/>
        <v>17.593238973727974</v>
      </c>
      <c r="L3249" s="16">
        <v>17.540001</v>
      </c>
      <c r="M3249" s="21">
        <f t="shared" ca="1" si="181"/>
        <v>3.0352320805440095E-3</v>
      </c>
      <c r="N3249" s="72"/>
      <c r="P3249" s="21"/>
      <c r="Q3249" s="92">
        <f t="shared" si="17"/>
        <v>0.98837380380456885</v>
      </c>
      <c r="R3249" s="5">
        <f t="shared" ca="1" si="109"/>
        <v>66.827613320171238</v>
      </c>
      <c r="S3249" s="31">
        <v>66.540001000000004</v>
      </c>
      <c r="T3249" s="89">
        <f t="shared" ca="1" si="182"/>
        <v>4.3223972925884773E-3</v>
      </c>
      <c r="U3249" s="5">
        <f t="shared" ca="1" si="122"/>
        <v>127.57329523073406</v>
      </c>
      <c r="V3249">
        <v>129.050003</v>
      </c>
      <c r="W3249" s="36">
        <f t="shared" ca="1" si="194"/>
        <v>-1.1442911545425866E-2</v>
      </c>
      <c r="X3249" s="91">
        <f t="shared" si="18"/>
        <v>1.0232523923908623</v>
      </c>
      <c r="Y3249" s="72">
        <f t="shared" ca="1" si="124"/>
        <v>20.684095749395933</v>
      </c>
      <c r="Z3249">
        <v>20.25</v>
      </c>
      <c r="AA3249" s="89">
        <f t="shared" ca="1" si="195"/>
        <v>2.1436827130663357E-2</v>
      </c>
      <c r="AB3249" s="72"/>
      <c r="AC3249" s="16"/>
      <c r="AD3249" s="36"/>
      <c r="AE3249">
        <f t="shared" si="211"/>
        <v>22</v>
      </c>
      <c r="AH3249" s="25" t="str">
        <f t="shared" ca="1" si="7"/>
        <v>-</v>
      </c>
      <c r="AI3249" s="15">
        <f t="shared" ca="1" si="8"/>
        <v>13.262596464024634</v>
      </c>
      <c r="AJ3249" s="15">
        <f t="shared" ca="1" si="9"/>
        <v>13.753731016856744</v>
      </c>
      <c r="AK3249" s="17">
        <f t="shared" ca="1" si="10"/>
        <v>9.8840217091395954E-2</v>
      </c>
      <c r="AL3249" s="17">
        <f t="shared" ca="1" si="11"/>
        <v>0.1011846814145573</v>
      </c>
      <c r="AM3249" s="26">
        <f t="shared" ca="1" si="12"/>
        <v>0</v>
      </c>
      <c r="AN3249" s="26">
        <f t="shared" ca="1" si="13"/>
        <v>0</v>
      </c>
      <c r="AO3249" s="25">
        <f t="shared" si="186"/>
        <v>0</v>
      </c>
      <c r="AP3249" s="26">
        <f t="shared" si="187"/>
        <v>0</v>
      </c>
      <c r="AQ3249" s="25">
        <f t="shared" si="188"/>
        <v>0</v>
      </c>
      <c r="AR3249" s="26">
        <f t="shared" si="189"/>
        <v>1</v>
      </c>
      <c r="AZ3249">
        <v>4.4000000000000004</v>
      </c>
      <c r="BA3249">
        <f t="shared" si="107"/>
        <v>44</v>
      </c>
    </row>
    <row r="3250" spans="1:53" x14ac:dyDescent="0.2">
      <c r="A3250" s="96">
        <v>42787</v>
      </c>
      <c r="B3250" s="99">
        <v>13.175000000000001</v>
      </c>
      <c r="C3250" s="100">
        <v>14.525</v>
      </c>
      <c r="D3250" s="31">
        <f t="shared" si="14"/>
        <v>97.342202959645164</v>
      </c>
      <c r="E3250" s="31">
        <f t="shared" si="15"/>
        <v>12.737837392393194</v>
      </c>
      <c r="F3250" s="16">
        <f t="shared" si="0"/>
        <v>110.08004035203835</v>
      </c>
      <c r="G3250" s="16">
        <f t="shared" si="1"/>
        <v>13.331214336629399</v>
      </c>
      <c r="H3250" s="17">
        <f t="shared" si="2"/>
        <v>9.2943201376936235E-2</v>
      </c>
      <c r="I3250">
        <v>11.57</v>
      </c>
      <c r="J3250" s="91">
        <f t="shared" si="16"/>
        <v>1.0048590868301699</v>
      </c>
      <c r="K3250" s="72">
        <f t="shared" ca="1" si="171"/>
        <v>17.678005323288385</v>
      </c>
      <c r="L3250" s="16">
        <v>17.760000000000002</v>
      </c>
      <c r="M3250" s="21">
        <f t="shared" ca="1" si="181"/>
        <v>-4.6168173824108344E-3</v>
      </c>
      <c r="N3250" s="72"/>
      <c r="P3250" s="21"/>
      <c r="Q3250" s="92">
        <f t="shared" si="17"/>
        <v>0.99514091316983</v>
      </c>
      <c r="R3250" s="5">
        <f t="shared" ca="1" si="109"/>
        <v>66.5001217213741</v>
      </c>
      <c r="S3250" s="31">
        <v>65.860000999999997</v>
      </c>
      <c r="T3250" s="89">
        <f t="shared" ca="1" si="182"/>
        <v>9.7194156036241666E-3</v>
      </c>
      <c r="U3250" s="5">
        <f t="shared" ca="1" si="122"/>
        <v>126.94905920714686</v>
      </c>
      <c r="V3250">
        <v>127.480003</v>
      </c>
      <c r="W3250" s="36">
        <f t="shared" ca="1" si="194"/>
        <v>-4.1649182644993869E-3</v>
      </c>
      <c r="X3250" s="91">
        <f t="shared" si="18"/>
        <v>1.00971817366034</v>
      </c>
      <c r="Y3250" s="72">
        <f t="shared" ca="1" si="124"/>
        <v>20.883732869608732</v>
      </c>
      <c r="Z3250">
        <v>20.690000999999999</v>
      </c>
      <c r="AA3250" s="89">
        <f t="shared" ca="1" si="195"/>
        <v>9.3635505193418369E-3</v>
      </c>
      <c r="AB3250" s="72"/>
      <c r="AC3250" s="16"/>
      <c r="AD3250" s="36"/>
      <c r="AE3250">
        <f t="shared" si="211"/>
        <v>21</v>
      </c>
      <c r="AH3250" s="25" t="str">
        <f t="shared" ca="1" si="7"/>
        <v>-</v>
      </c>
      <c r="AI3250" s="15">
        <f t="shared" ca="1" si="8"/>
        <v>13.232959502014607</v>
      </c>
      <c r="AJ3250" s="15">
        <f t="shared" ca="1" si="9"/>
        <v>13.734986361434222</v>
      </c>
      <c r="AK3250" s="17">
        <f t="shared" ca="1" si="10"/>
        <v>9.3770002990667248E-2</v>
      </c>
      <c r="AL3250" s="17">
        <f t="shared" ca="1" si="11"/>
        <v>9.9913985482916703E-2</v>
      </c>
      <c r="AM3250" s="26">
        <f t="shared" ca="1" si="12"/>
        <v>0</v>
      </c>
      <c r="AN3250" s="26">
        <f t="shared" ca="1" si="13"/>
        <v>0</v>
      </c>
      <c r="AO3250" s="25">
        <f t="shared" si="186"/>
        <v>0</v>
      </c>
      <c r="AP3250" s="26">
        <f t="shared" si="187"/>
        <v>0</v>
      </c>
      <c r="AQ3250" s="25">
        <f t="shared" si="188"/>
        <v>0</v>
      </c>
      <c r="AR3250" s="26">
        <f t="shared" si="189"/>
        <v>1</v>
      </c>
      <c r="AZ3250">
        <v>4.5</v>
      </c>
      <c r="BA3250">
        <f t="shared" si="107"/>
        <v>45</v>
      </c>
    </row>
    <row r="3251" spans="1:53" x14ac:dyDescent="0.2">
      <c r="A3251" s="96">
        <v>42788</v>
      </c>
      <c r="B3251" s="99">
        <v>13.225</v>
      </c>
      <c r="C3251" s="100">
        <v>14.625</v>
      </c>
      <c r="D3251" s="31">
        <f t="shared" si="14"/>
        <v>92.706859961566821</v>
      </c>
      <c r="E3251" s="31">
        <f t="shared" si="15"/>
        <v>16.942356772749967</v>
      </c>
      <c r="F3251" s="16">
        <f t="shared" si="0"/>
        <v>109.64921673431678</v>
      </c>
      <c r="G3251" s="16">
        <f t="shared" si="1"/>
        <v>13.441319825971238</v>
      </c>
      <c r="H3251" s="17">
        <f t="shared" si="2"/>
        <v>9.5726495726495719E-2</v>
      </c>
      <c r="I3251">
        <v>11.74</v>
      </c>
      <c r="J3251" s="91">
        <f t="shared" si="16"/>
        <v>1.0043131693595808</v>
      </c>
      <c r="K3251" s="72">
        <f t="shared" ca="1" si="171"/>
        <v>17.753529748845413</v>
      </c>
      <c r="L3251" s="16">
        <v>17.84</v>
      </c>
      <c r="M3251" s="21">
        <f t="shared" ca="1" si="181"/>
        <v>-4.8469871723423302E-3</v>
      </c>
      <c r="N3251" s="72"/>
      <c r="P3251" s="21"/>
      <c r="Q3251" s="92">
        <f t="shared" si="17"/>
        <v>0.99568683064041907</v>
      </c>
      <c r="R3251" s="5">
        <f t="shared" ca="1" si="109"/>
        <v>66.210537075153738</v>
      </c>
      <c r="S3251" s="31">
        <v>65.720000999999996</v>
      </c>
      <c r="T3251" s="89">
        <f t="shared" ca="1" si="182"/>
        <v>7.4640302448221443E-3</v>
      </c>
      <c r="U3251" s="5">
        <f t="shared" ca="1" si="122"/>
        <v>126.39717900440158</v>
      </c>
      <c r="V3251">
        <v>126.94000200000001</v>
      </c>
      <c r="W3251" s="36">
        <f t="shared" ca="1" si="194"/>
        <v>-4.2762170083976191E-3</v>
      </c>
      <c r="X3251" s="91">
        <f t="shared" si="18"/>
        <v>1.0086263387191619</v>
      </c>
      <c r="Y3251" s="72">
        <f t="shared" ca="1" si="124"/>
        <v>21.062496742991161</v>
      </c>
      <c r="Z3251">
        <v>20.870000999999998</v>
      </c>
      <c r="AA3251" s="89">
        <f t="shared" ca="1" si="195"/>
        <v>9.2235617521610521E-3</v>
      </c>
      <c r="AB3251" s="72"/>
      <c r="AC3251" s="16"/>
      <c r="AD3251" s="36"/>
      <c r="AE3251">
        <f t="shared" si="211"/>
        <v>20</v>
      </c>
      <c r="AH3251" s="25" t="str">
        <f t="shared" ca="1" si="7"/>
        <v>-</v>
      </c>
      <c r="AI3251" s="15">
        <f t="shared" ca="1" si="8"/>
        <v>13.217373415939344</v>
      </c>
      <c r="AJ3251" s="15">
        <f t="shared" ca="1" si="9"/>
        <v>13.720750259628646</v>
      </c>
      <c r="AK3251" s="17">
        <f t="shared" ca="1" si="10"/>
        <v>8.8691914164968508E-2</v>
      </c>
      <c r="AL3251" s="17">
        <f t="shared" ca="1" si="11"/>
        <v>9.9570538935281699E-2</v>
      </c>
      <c r="AM3251" s="26">
        <f t="shared" ca="1" si="12"/>
        <v>0</v>
      </c>
      <c r="AN3251" s="26">
        <f t="shared" ca="1" si="13"/>
        <v>0</v>
      </c>
      <c r="AO3251" s="25">
        <f t="shared" si="186"/>
        <v>0</v>
      </c>
      <c r="AP3251" s="26">
        <f t="shared" si="187"/>
        <v>0</v>
      </c>
      <c r="AQ3251" s="25">
        <f t="shared" si="188"/>
        <v>0</v>
      </c>
      <c r="AR3251" s="26">
        <f t="shared" si="189"/>
        <v>1</v>
      </c>
      <c r="AZ3251">
        <v>4.54</v>
      </c>
      <c r="BA3251">
        <f t="shared" si="107"/>
        <v>45.4</v>
      </c>
    </row>
    <row r="3252" spans="1:53" x14ac:dyDescent="0.2">
      <c r="A3252" s="96">
        <v>42789</v>
      </c>
      <c r="B3252" s="101">
        <v>13.525</v>
      </c>
      <c r="C3252" s="102">
        <v>15.225</v>
      </c>
      <c r="D3252" s="31">
        <f t="shared" si="14"/>
        <v>88.071516963488477</v>
      </c>
      <c r="E3252" s="31">
        <f t="shared" si="15"/>
        <v>21.13397462913192</v>
      </c>
      <c r="F3252" s="31">
        <f t="shared" si="0"/>
        <v>109.2054915926204</v>
      </c>
      <c r="G3252" s="31">
        <f t="shared" si="1"/>
        <v>13.8539922177499</v>
      </c>
      <c r="H3252" s="55">
        <f t="shared" si="2"/>
        <v>0.11165845648604267</v>
      </c>
      <c r="I3252">
        <v>11.71</v>
      </c>
      <c r="J3252" s="67">
        <f t="shared" si="16"/>
        <v>1.026530763252639</v>
      </c>
      <c r="K3252" s="72">
        <f t="shared" ca="1" si="171"/>
        <v>18.223801465351627</v>
      </c>
      <c r="L3252" s="31">
        <v>18.280000999999999</v>
      </c>
      <c r="M3252" s="21">
        <f t="shared" ca="1" si="181"/>
        <v>-3.0743726243981739E-3</v>
      </c>
      <c r="N3252" s="72"/>
      <c r="O3252" s="1"/>
      <c r="P3252" s="21"/>
      <c r="Q3252" s="69">
        <f t="shared" si="17"/>
        <v>0.97346923674736108</v>
      </c>
      <c r="R3252" s="5">
        <f t="shared" ca="1" si="109"/>
        <v>64.451235925604763</v>
      </c>
      <c r="S3252" s="31">
        <v>63.889999000000003</v>
      </c>
      <c r="T3252" s="89">
        <f t="shared" ca="1" si="182"/>
        <v>8.7844253308684509E-3</v>
      </c>
      <c r="U3252" s="5">
        <f t="shared" ca="1" si="122"/>
        <v>123.03955291580857</v>
      </c>
      <c r="V3252" s="31">
        <v>123.599998</v>
      </c>
      <c r="W3252" s="87">
        <f t="shared" ca="1" si="194"/>
        <v>-4.5343454147258851E-3</v>
      </c>
      <c r="X3252" s="67">
        <f t="shared" si="18"/>
        <v>1.0530615265052778</v>
      </c>
      <c r="Y3252" s="72">
        <f t="shared" ca="1" si="124"/>
        <v>22.178645230055182</v>
      </c>
      <c r="Z3252" s="1">
        <v>21.969999000000001</v>
      </c>
      <c r="AA3252" s="89">
        <f t="shared" ca="1" si="195"/>
        <v>9.4968702572621917E-3</v>
      </c>
      <c r="AB3252" s="72"/>
      <c r="AC3252" s="1"/>
      <c r="AD3252" s="87"/>
      <c r="AE3252" s="1">
        <f t="shared" si="211"/>
        <v>19</v>
      </c>
      <c r="AH3252" s="25" t="str">
        <f t="shared" ca="1" si="7"/>
        <v>-</v>
      </c>
      <c r="AI3252" s="15">
        <f t="shared" ca="1" si="8"/>
        <v>13.244947899751931</v>
      </c>
      <c r="AJ3252" s="15">
        <f t="shared" ca="1" si="9"/>
        <v>13.70828589536284</v>
      </c>
      <c r="AK3252" s="17">
        <f t="shared" ca="1" si="10"/>
        <v>9.20577544736179E-2</v>
      </c>
      <c r="AL3252" s="17">
        <f t="shared" ca="1" si="11"/>
        <v>0.10044099002237838</v>
      </c>
      <c r="AM3252" s="26">
        <f t="shared" ca="1" si="12"/>
        <v>0</v>
      </c>
      <c r="AN3252" s="26">
        <f t="shared" ca="1" si="13"/>
        <v>0</v>
      </c>
      <c r="AO3252" s="25">
        <f t="shared" si="186"/>
        <v>0</v>
      </c>
      <c r="AP3252" s="26">
        <f t="shared" si="187"/>
        <v>0</v>
      </c>
      <c r="AQ3252" s="25">
        <f t="shared" si="188"/>
        <v>0</v>
      </c>
      <c r="AR3252" s="26">
        <f t="shared" si="189"/>
        <v>1</v>
      </c>
      <c r="AZ3252">
        <v>4.78</v>
      </c>
      <c r="BA3252">
        <f t="shared" si="107"/>
        <v>47.800000000000004</v>
      </c>
    </row>
    <row r="3253" spans="1:53" x14ac:dyDescent="0.2">
      <c r="A3253" s="96">
        <v>42790</v>
      </c>
      <c r="B3253" s="101">
        <v>13.324999999999999</v>
      </c>
      <c r="C3253" s="102">
        <v>15.25</v>
      </c>
      <c r="D3253" s="31">
        <f t="shared" si="14"/>
        <v>83.436173965410134</v>
      </c>
      <c r="E3253" s="31">
        <f t="shared" si="15"/>
        <v>25.251742382761449</v>
      </c>
      <c r="F3253" s="31">
        <f t="shared" si="0"/>
        <v>108.68791634817158</v>
      </c>
      <c r="G3253" s="31">
        <f t="shared" si="1"/>
        <v>13.772240187502531</v>
      </c>
      <c r="H3253" s="55">
        <f t="shared" si="2"/>
        <v>0.12622950819672141</v>
      </c>
      <c r="I3253" s="1">
        <v>11.47</v>
      </c>
      <c r="J3253" s="67">
        <f t="shared" si="16"/>
        <v>0.98938753300998472</v>
      </c>
      <c r="K3253" s="72">
        <f t="shared" ca="1" si="171"/>
        <v>18.029666910508372</v>
      </c>
      <c r="L3253" s="31">
        <v>18.09</v>
      </c>
      <c r="M3253" s="21">
        <f t="shared" ca="1" si="181"/>
        <v>-3.3351624926273244E-3</v>
      </c>
      <c r="N3253" s="72"/>
      <c r="O3253" s="31"/>
      <c r="P3253" s="21"/>
      <c r="Q3253" s="69">
        <f t="shared" si="17"/>
        <v>1.0106124669900154</v>
      </c>
      <c r="R3253" s="5">
        <f t="shared" ca="1" si="109"/>
        <v>65.132509091626503</v>
      </c>
      <c r="S3253" s="31">
        <v>64.519997000000004</v>
      </c>
      <c r="T3253" s="89">
        <f t="shared" ca="1" si="182"/>
        <v>9.4933682595567843E-3</v>
      </c>
      <c r="U3253" s="5">
        <f t="shared" ca="1" si="122"/>
        <v>124.3410490941569</v>
      </c>
      <c r="V3253" s="1">
        <v>125.25</v>
      </c>
      <c r="W3253" s="87">
        <f t="shared" ca="1" si="194"/>
        <v>-7.2570930606235462E-3</v>
      </c>
      <c r="X3253" s="67">
        <f t="shared" si="18"/>
        <v>0.97877506601996933</v>
      </c>
      <c r="Y3253" s="72">
        <f t="shared" ca="1" si="124"/>
        <v>21.706476284110689</v>
      </c>
      <c r="Z3253" s="1">
        <v>21.440000999999999</v>
      </c>
      <c r="AA3253" s="89">
        <f t="shared" ca="1" si="195"/>
        <v>1.2428883940382761E-2</v>
      </c>
      <c r="AB3253" s="72"/>
      <c r="AC3253" s="1"/>
      <c r="AD3253" s="87"/>
      <c r="AE3253" s="1">
        <f t="shared" si="211"/>
        <v>18</v>
      </c>
      <c r="AH3253" s="25" t="str">
        <f t="shared" ca="1" si="7"/>
        <v>-</v>
      </c>
      <c r="AI3253" s="15">
        <f t="shared" ca="1" si="8"/>
        <v>13.27877052245643</v>
      </c>
      <c r="AJ3253" s="15">
        <f t="shared" ca="1" si="9"/>
        <v>13.691476802680354</v>
      </c>
      <c r="AK3253" s="17">
        <f t="shared" ca="1" si="10"/>
        <v>9.9429933350136224E-2</v>
      </c>
      <c r="AL3253" s="17">
        <f t="shared" ca="1" si="11"/>
        <v>0.10251638079630138</v>
      </c>
      <c r="AM3253" s="26">
        <f t="shared" ca="1" si="12"/>
        <v>0</v>
      </c>
      <c r="AN3253" s="26">
        <f t="shared" ca="1" si="13"/>
        <v>0</v>
      </c>
      <c r="AO3253" s="25">
        <f t="shared" si="186"/>
        <v>0</v>
      </c>
      <c r="AP3253" s="26">
        <f t="shared" si="187"/>
        <v>0</v>
      </c>
      <c r="AQ3253" s="25">
        <f t="shared" si="188"/>
        <v>0</v>
      </c>
      <c r="AR3253" s="26">
        <f t="shared" si="189"/>
        <v>1</v>
      </c>
      <c r="AZ3253">
        <v>4.67</v>
      </c>
      <c r="BA3253">
        <f t="shared" si="107"/>
        <v>46.7</v>
      </c>
    </row>
    <row r="3254" spans="1:53" x14ac:dyDescent="0.2">
      <c r="A3254" s="96">
        <v>42793</v>
      </c>
      <c r="B3254" s="99">
        <v>13.275</v>
      </c>
      <c r="C3254" s="100">
        <v>15.125</v>
      </c>
      <c r="D3254" s="31">
        <f t="shared" si="14"/>
        <v>78.800830967331791</v>
      </c>
      <c r="E3254" s="31">
        <f t="shared" si="15"/>
        <v>29.301968313869246</v>
      </c>
      <c r="F3254" s="16">
        <f t="shared" si="0"/>
        <v>108.10279928120104</v>
      </c>
      <c r="G3254" s="16">
        <f t="shared" si="1"/>
        <v>13.776454557523978</v>
      </c>
      <c r="H3254" s="17">
        <f t="shared" si="2"/>
        <v>0.12231404958677683</v>
      </c>
      <c r="I3254">
        <v>12.09</v>
      </c>
      <c r="J3254" s="91">
        <f t="shared" si="16"/>
        <v>0.99492089716623477</v>
      </c>
      <c r="K3254" s="72">
        <f t="shared" ca="1" si="171"/>
        <v>17.937361078128994</v>
      </c>
      <c r="L3254" s="16">
        <v>17.98</v>
      </c>
      <c r="M3254" s="21">
        <f t="shared" ca="1" si="181"/>
        <v>-2.3714639527812223E-3</v>
      </c>
      <c r="N3254" s="72"/>
      <c r="O3254" s="16"/>
      <c r="P3254" s="21"/>
      <c r="Q3254" s="92">
        <f t="shared" si="17"/>
        <v>1.0050791028337651</v>
      </c>
      <c r="R3254" s="5">
        <f t="shared" ca="1" si="109"/>
        <v>65.460596687152446</v>
      </c>
      <c r="S3254" s="31">
        <v>65.019997000000004</v>
      </c>
      <c r="T3254" s="89">
        <f t="shared" ca="1" si="182"/>
        <v>6.7763720006391607E-3</v>
      </c>
      <c r="U3254" s="5">
        <f t="shared" ca="1" si="122"/>
        <v>124.96831157818926</v>
      </c>
      <c r="V3254" s="16">
        <v>125.589996</v>
      </c>
      <c r="W3254" s="36">
        <f t="shared" ca="1" si="194"/>
        <v>-4.9501110089273442E-3</v>
      </c>
      <c r="X3254" s="91">
        <f t="shared" si="18"/>
        <v>0.98984179433246955</v>
      </c>
      <c r="Y3254" s="72">
        <f t="shared" ca="1" si="124"/>
        <v>21.484563374273701</v>
      </c>
      <c r="Z3254" s="16">
        <v>21.200001</v>
      </c>
      <c r="AA3254" s="89">
        <f t="shared" ca="1" si="195"/>
        <v>1.3422752870327747E-2</v>
      </c>
      <c r="AB3254" s="72"/>
      <c r="AC3254" s="16"/>
      <c r="AD3254" s="36"/>
      <c r="AE3254">
        <f t="shared" si="211"/>
        <v>17</v>
      </c>
      <c r="AH3254" s="25" t="str">
        <f t="shared" ca="1" si="7"/>
        <v>-</v>
      </c>
      <c r="AI3254" s="15">
        <f t="shared" ca="1" si="8"/>
        <v>13.311901653277303</v>
      </c>
      <c r="AJ3254" s="15">
        <f t="shared" ca="1" si="9"/>
        <v>13.679484371078177</v>
      </c>
      <c r="AK3254" s="17">
        <f t="shared" ca="1" si="10"/>
        <v>0.10570626083858491</v>
      </c>
      <c r="AL3254" s="17">
        <f t="shared" ca="1" si="11"/>
        <v>0.10464954505067775</v>
      </c>
      <c r="AM3254" s="26">
        <f t="shared" ca="1" si="12"/>
        <v>0</v>
      </c>
      <c r="AN3254" s="26">
        <f t="shared" ca="1" si="13"/>
        <v>1</v>
      </c>
      <c r="AO3254" s="25">
        <f t="shared" si="186"/>
        <v>0</v>
      </c>
      <c r="AP3254" s="26">
        <f t="shared" si="187"/>
        <v>0</v>
      </c>
      <c r="AQ3254" s="25">
        <f t="shared" si="188"/>
        <v>0</v>
      </c>
      <c r="AR3254" s="26">
        <f t="shared" si="189"/>
        <v>1</v>
      </c>
      <c r="AZ3254">
        <v>4.5999999999999996</v>
      </c>
      <c r="BA3254">
        <f t="shared" si="107"/>
        <v>46</v>
      </c>
    </row>
    <row r="3255" spans="1:53" x14ac:dyDescent="0.2">
      <c r="A3255" s="96">
        <v>42794</v>
      </c>
      <c r="B3255" s="99">
        <v>13.525</v>
      </c>
      <c r="C3255" s="100">
        <v>15.324999999999999</v>
      </c>
      <c r="D3255" s="31">
        <f t="shared" si="14"/>
        <v>74.165487969253448</v>
      </c>
      <c r="E3255" s="31">
        <f t="shared" si="15"/>
        <v>33.370343738628911</v>
      </c>
      <c r="F3255" s="16">
        <f t="shared" si="0"/>
        <v>107.53583170788235</v>
      </c>
      <c r="G3255" s="16">
        <f t="shared" si="1"/>
        <v>14.083573061421065</v>
      </c>
      <c r="H3255" s="17">
        <f t="shared" si="2"/>
        <v>0.11745513866231638</v>
      </c>
      <c r="I3255">
        <v>12.92</v>
      </c>
      <c r="J3255" s="91">
        <f t="shared" si="16"/>
        <v>1.0169313723068216</v>
      </c>
      <c r="K3255" s="72">
        <f t="shared" ca="1" si="171"/>
        <v>18.240321565066775</v>
      </c>
      <c r="L3255" s="16">
        <v>18.420000000000002</v>
      </c>
      <c r="M3255" s="21">
        <f t="shared" ca="1" si="181"/>
        <v>-9.7545295837799303E-3</v>
      </c>
      <c r="N3255" s="72"/>
      <c r="O3255" s="16"/>
      <c r="P3255" s="21"/>
      <c r="Q3255" s="92">
        <f t="shared" si="17"/>
        <v>0.98306862769317838</v>
      </c>
      <c r="R3255" s="5">
        <f t="shared" ca="1" si="109"/>
        <v>64.349578122744362</v>
      </c>
      <c r="S3255" s="31">
        <v>63.299999</v>
      </c>
      <c r="T3255" s="89">
        <f t="shared" ca="1" si="182"/>
        <v>1.6581029057273159E-2</v>
      </c>
      <c r="U3255" s="5">
        <f t="shared" ca="1" si="122"/>
        <v>122.84822066224511</v>
      </c>
      <c r="V3255" s="16">
        <v>122.5</v>
      </c>
      <c r="W3255" s="36">
        <f t="shared" ca="1" si="194"/>
        <v>2.842617650980503E-3</v>
      </c>
      <c r="X3255" s="91">
        <f t="shared" si="18"/>
        <v>1.0338627446136432</v>
      </c>
      <c r="Y3255" s="72">
        <f t="shared" ca="1" si="124"/>
        <v>22.210627809808614</v>
      </c>
      <c r="Z3255" s="16">
        <v>22.299999</v>
      </c>
      <c r="AA3255" s="89">
        <f t="shared" ca="1" si="195"/>
        <v>-4.0076768699131363E-3</v>
      </c>
      <c r="AB3255" s="72"/>
      <c r="AC3255" s="16"/>
      <c r="AD3255" s="36"/>
      <c r="AE3255">
        <f t="shared" si="211"/>
        <v>16</v>
      </c>
      <c r="AH3255" s="25" t="str">
        <f t="shared" ca="1" si="7"/>
        <v>-</v>
      </c>
      <c r="AI3255" s="15">
        <f t="shared" ca="1" si="8"/>
        <v>13.361152823983829</v>
      </c>
      <c r="AJ3255" s="15">
        <f t="shared" ca="1" si="9"/>
        <v>13.657882858102212</v>
      </c>
      <c r="AK3255" s="17">
        <f t="shared" ca="1" si="10"/>
        <v>0.11105447500588154</v>
      </c>
      <c r="AL3255" s="17">
        <f t="shared" ca="1" si="11"/>
        <v>0.10548241222245852</v>
      </c>
      <c r="AM3255" s="26">
        <f t="shared" ca="1" si="12"/>
        <v>0</v>
      </c>
      <c r="AN3255" s="26">
        <f t="shared" ca="1" si="13"/>
        <v>1</v>
      </c>
      <c r="AO3255" s="25">
        <f t="shared" si="186"/>
        <v>0</v>
      </c>
      <c r="AP3255" s="26">
        <f t="shared" si="187"/>
        <v>0</v>
      </c>
      <c r="AQ3255" s="25">
        <f t="shared" si="188"/>
        <v>0</v>
      </c>
      <c r="AR3255" s="26">
        <f t="shared" si="189"/>
        <v>1</v>
      </c>
      <c r="AZ3255">
        <v>4.8499999999999996</v>
      </c>
      <c r="BA3255">
        <f t="shared" si="107"/>
        <v>48.5</v>
      </c>
    </row>
    <row r="3256" spans="1:53" x14ac:dyDescent="0.2">
      <c r="A3256" s="96">
        <v>42795</v>
      </c>
      <c r="B3256" s="99">
        <v>13.275</v>
      </c>
      <c r="C3256" s="100">
        <v>15.074999999999999</v>
      </c>
      <c r="D3256" s="31">
        <f t="shared" si="14"/>
        <v>69.530144971175105</v>
      </c>
      <c r="E3256" s="31">
        <f t="shared" si="15"/>
        <v>37.461241882120561</v>
      </c>
      <c r="F3256" s="16">
        <f t="shared" si="0"/>
        <v>106.99138685329567</v>
      </c>
      <c r="G3256" s="16">
        <f t="shared" si="1"/>
        <v>13.905239848000811</v>
      </c>
      <c r="H3256" s="17">
        <f t="shared" si="2"/>
        <v>0.11940298507462677</v>
      </c>
      <c r="I3256">
        <v>12.54</v>
      </c>
      <c r="J3256" s="91">
        <f t="shared" si="16"/>
        <v>0.98233869558661635</v>
      </c>
      <c r="K3256" s="72">
        <f t="shared" ca="1" si="171"/>
        <v>17.917443205270622</v>
      </c>
      <c r="L3256" s="16">
        <v>18.049999</v>
      </c>
      <c r="M3256" s="21">
        <f t="shared" ca="1" si="181"/>
        <v>-7.3438117492071551E-3</v>
      </c>
      <c r="N3256" s="72"/>
      <c r="O3256" s="16"/>
      <c r="P3256" s="21"/>
      <c r="Q3256" s="92">
        <f t="shared" si="17"/>
        <v>1.0176613044133835</v>
      </c>
      <c r="R3256" s="5">
        <f t="shared" ca="1" si="109"/>
        <v>65.483347547061015</v>
      </c>
      <c r="S3256" s="31">
        <v>64.660004000000001</v>
      </c>
      <c r="T3256" s="89">
        <f t="shared" ca="1" si="182"/>
        <v>1.2733428644096816E-2</v>
      </c>
      <c r="U3256" s="5">
        <f t="shared" ca="1" si="122"/>
        <v>125.01360044269144</v>
      </c>
      <c r="V3256" s="16">
        <v>125.300003</v>
      </c>
      <c r="W3256" s="36">
        <f t="shared" ca="1" si="194"/>
        <v>-2.2857346404737328E-3</v>
      </c>
      <c r="X3256" s="91">
        <f t="shared" si="18"/>
        <v>0.96467739117323281</v>
      </c>
      <c r="Y3256" s="72">
        <f t="shared" ca="1" si="124"/>
        <v>21.424680373807291</v>
      </c>
      <c r="Z3256" s="16">
        <v>21.34</v>
      </c>
      <c r="AA3256" s="89">
        <f t="shared" ca="1" si="195"/>
        <v>3.9681524745684834E-3</v>
      </c>
      <c r="AB3256" s="72"/>
      <c r="AC3256" s="16"/>
      <c r="AD3256" s="36"/>
      <c r="AE3256">
        <f t="shared" si="211"/>
        <v>15</v>
      </c>
      <c r="AH3256" s="25" t="str">
        <f t="shared" ca="1" si="7"/>
        <v>-</v>
      </c>
      <c r="AI3256" s="15">
        <f t="shared" ca="1" si="8"/>
        <v>13.384267497836472</v>
      </c>
      <c r="AJ3256" s="15">
        <f t="shared" ca="1" si="9"/>
        <v>13.625197713586669</v>
      </c>
      <c r="AK3256" s="17">
        <f t="shared" ca="1" si="10"/>
        <v>0.11546443895549663</v>
      </c>
      <c r="AL3256" s="17">
        <f t="shared" ca="1" si="11"/>
        <v>0.10623669091842414</v>
      </c>
      <c r="AM3256" s="26">
        <f t="shared" ca="1" si="12"/>
        <v>0</v>
      </c>
      <c r="AN3256" s="26">
        <f t="shared" ca="1" si="13"/>
        <v>1</v>
      </c>
      <c r="AO3256" s="25">
        <f t="shared" si="186"/>
        <v>0</v>
      </c>
      <c r="AP3256" s="26">
        <f t="shared" si="187"/>
        <v>0</v>
      </c>
      <c r="AQ3256" s="25">
        <f t="shared" si="188"/>
        <v>0</v>
      </c>
      <c r="AR3256" s="26">
        <f t="shared" si="189"/>
        <v>1</v>
      </c>
      <c r="AZ3256">
        <v>4.6399999999999997</v>
      </c>
      <c r="BA3256">
        <f t="shared" si="107"/>
        <v>46.4</v>
      </c>
    </row>
    <row r="3257" spans="1:53" x14ac:dyDescent="0.2">
      <c r="A3257" s="96">
        <v>42796</v>
      </c>
      <c r="B3257" s="99">
        <v>13.275</v>
      </c>
      <c r="C3257" s="100">
        <v>15.025</v>
      </c>
      <c r="D3257" s="31">
        <f t="shared" si="14"/>
        <v>64.894801973096762</v>
      </c>
      <c r="E3257" s="31">
        <f t="shared" si="15"/>
        <v>41.543111089383579</v>
      </c>
      <c r="F3257" s="16">
        <f t="shared" si="0"/>
        <v>106.43791306248033</v>
      </c>
      <c r="G3257" s="16">
        <f t="shared" si="1"/>
        <v>13.958031471725169</v>
      </c>
      <c r="H3257" s="17">
        <f t="shared" si="2"/>
        <v>0.11647254575707155</v>
      </c>
      <c r="I3257">
        <v>11.81</v>
      </c>
      <c r="J3257" s="91">
        <f t="shared" si="16"/>
        <v>0.99860381901160222</v>
      </c>
      <c r="K3257" s="72">
        <f t="shared" ca="1" si="171"/>
        <v>17.89169777330169</v>
      </c>
      <c r="L3257" s="16">
        <v>18.059999000000001</v>
      </c>
      <c r="M3257" s="21">
        <f t="shared" ca="1" si="181"/>
        <v>-9.3190053165734532E-3</v>
      </c>
      <c r="N3257" s="72"/>
      <c r="O3257" s="16"/>
      <c r="P3257" s="21"/>
      <c r="Q3257" s="92">
        <f t="shared" si="17"/>
        <v>1.0013961809883978</v>
      </c>
      <c r="R3257" s="5">
        <f t="shared" ca="1" si="109"/>
        <v>65.572042393116362</v>
      </c>
      <c r="S3257" s="31">
        <v>64.690002000000007</v>
      </c>
      <c r="T3257" s="89">
        <f t="shared" ca="1" si="182"/>
        <v>1.3634879669911825E-2</v>
      </c>
      <c r="U3257" s="5">
        <f t="shared" ca="1" si="122"/>
        <v>125.18385618462993</v>
      </c>
      <c r="V3257" s="16">
        <v>124.980003</v>
      </c>
      <c r="W3257" s="36">
        <f t="shared" ca="1" si="194"/>
        <v>1.631086411719281E-3</v>
      </c>
      <c r="X3257" s="91">
        <f t="shared" si="18"/>
        <v>0.99720763802320445</v>
      </c>
      <c r="Y3257" s="72">
        <f t="shared" ca="1" si="124"/>
        <v>21.363448822993188</v>
      </c>
      <c r="Z3257" s="16">
        <v>21.43</v>
      </c>
      <c r="AA3257" s="89">
        <f t="shared" ca="1" si="195"/>
        <v>-3.1055145593472449E-3</v>
      </c>
      <c r="AB3257" s="72"/>
      <c r="AC3257" s="16"/>
      <c r="AD3257" s="36"/>
      <c r="AE3257">
        <f t="shared" si="211"/>
        <v>14</v>
      </c>
      <c r="AH3257" s="25" t="str">
        <f t="shared" ca="1" si="7"/>
        <v>-</v>
      </c>
      <c r="AI3257" s="15">
        <f t="shared" ca="1" si="8"/>
        <v>13.405143604257054</v>
      </c>
      <c r="AJ3257" s="15">
        <f t="shared" ca="1" si="9"/>
        <v>13.585133190136494</v>
      </c>
      <c r="AK3257" s="17">
        <f t="shared" ca="1" si="10"/>
        <v>0.1189221139605926</v>
      </c>
      <c r="AL3257" s="17">
        <f t="shared" ca="1" si="11"/>
        <v>0.10725504434845576</v>
      </c>
      <c r="AM3257" s="26">
        <f t="shared" ca="1" si="12"/>
        <v>0</v>
      </c>
      <c r="AN3257" s="26">
        <f t="shared" ca="1" si="13"/>
        <v>1</v>
      </c>
      <c r="AO3257" s="25">
        <f t="shared" si="186"/>
        <v>0</v>
      </c>
      <c r="AP3257" s="26">
        <f t="shared" si="187"/>
        <v>0</v>
      </c>
      <c r="AQ3257" s="25">
        <f t="shared" si="188"/>
        <v>0</v>
      </c>
      <c r="AR3257" s="26">
        <f t="shared" si="189"/>
        <v>1</v>
      </c>
      <c r="AZ3257">
        <v>4.66</v>
      </c>
      <c r="BA3257">
        <f t="shared" si="107"/>
        <v>46.6</v>
      </c>
    </row>
    <row r="3258" spans="1:53" x14ac:dyDescent="0.2">
      <c r="A3258" s="96">
        <v>42797</v>
      </c>
      <c r="B3258" s="101">
        <v>12.824999999999999</v>
      </c>
      <c r="C3258" s="102">
        <v>14.574999999999999</v>
      </c>
      <c r="D3258" s="31">
        <f t="shared" si="14"/>
        <v>60.259458975018418</v>
      </c>
      <c r="E3258" s="31">
        <f t="shared" si="15"/>
        <v>45.638563888018517</v>
      </c>
      <c r="F3258" s="31">
        <f t="shared" si="0"/>
        <v>105.89802286303694</v>
      </c>
      <c r="G3258" s="31">
        <f t="shared" si="1"/>
        <v>13.579192426305529</v>
      </c>
      <c r="H3258" s="55">
        <f t="shared" si="2"/>
        <v>0.12006861063464835</v>
      </c>
      <c r="I3258" s="1">
        <v>10.96</v>
      </c>
      <c r="J3258" s="67">
        <f t="shared" si="16"/>
        <v>0.96792402682023027</v>
      </c>
      <c r="K3258" s="72">
        <f t="shared" ca="1" si="171"/>
        <v>17.317098143210277</v>
      </c>
      <c r="L3258" s="31">
        <v>17.540001</v>
      </c>
      <c r="M3258" s="21">
        <f t="shared" ca="1" si="181"/>
        <v>-1.270825792938798E-2</v>
      </c>
      <c r="N3258" s="72"/>
      <c r="O3258" s="31"/>
      <c r="P3258" s="21"/>
      <c r="Q3258" s="69">
        <f t="shared" si="17"/>
        <v>1.0320759731797697</v>
      </c>
      <c r="R3258" s="5">
        <f t="shared" ca="1" si="109"/>
        <v>67.672510201042456</v>
      </c>
      <c r="S3258" s="31">
        <v>66.419998000000007</v>
      </c>
      <c r="T3258" s="89">
        <f t="shared" ca="1" si="182"/>
        <v>1.8857456169186416E-2</v>
      </c>
      <c r="U3258" s="5">
        <f t="shared" ca="1" si="122"/>
        <v>129.19482700583211</v>
      </c>
      <c r="V3258" s="31">
        <v>128.78999300000001</v>
      </c>
      <c r="W3258" s="87">
        <f t="shared" ca="1" si="194"/>
        <v>3.1433653842352508E-3</v>
      </c>
      <c r="X3258" s="67">
        <f t="shared" si="18"/>
        <v>0.93584805364046064</v>
      </c>
      <c r="Y3258" s="72">
        <f t="shared" ca="1" si="124"/>
        <v>19.991626201955206</v>
      </c>
      <c r="Z3258" s="31">
        <v>20.129999000000002</v>
      </c>
      <c r="AA3258" s="89">
        <f t="shared" ca="1" si="195"/>
        <v>-6.8739595091283938E-3</v>
      </c>
      <c r="AB3258" s="72"/>
      <c r="AC3258" s="31"/>
      <c r="AD3258" s="87"/>
      <c r="AE3258" s="1">
        <f t="shared" si="211"/>
        <v>13</v>
      </c>
      <c r="AH3258" s="25" t="str">
        <f t="shared" ca="1" si="7"/>
        <v>-</v>
      </c>
      <c r="AI3258" s="15">
        <f t="shared" ca="1" si="8"/>
        <v>13.418835989018838</v>
      </c>
      <c r="AJ3258" s="15">
        <f t="shared" ca="1" si="9"/>
        <v>13.563417321821559</v>
      </c>
      <c r="AK3258" s="17">
        <f t="shared" ca="1" si="10"/>
        <v>0.12032380631869355</v>
      </c>
      <c r="AL3258" s="17">
        <f t="shared" ca="1" si="11"/>
        <v>0.10849815183333597</v>
      </c>
      <c r="AM3258" s="26">
        <f t="shared" ca="1" si="12"/>
        <v>0</v>
      </c>
      <c r="AN3258" s="26">
        <f t="shared" ca="1" si="13"/>
        <v>1</v>
      </c>
      <c r="AO3258" s="25">
        <f t="shared" si="186"/>
        <v>0</v>
      </c>
      <c r="AP3258" s="26">
        <f t="shared" si="187"/>
        <v>0</v>
      </c>
      <c r="AQ3258" s="25">
        <f t="shared" si="188"/>
        <v>0</v>
      </c>
      <c r="AR3258" s="26">
        <f t="shared" si="189"/>
        <v>1</v>
      </c>
      <c r="AZ3258">
        <v>4.4000000000000004</v>
      </c>
      <c r="BA3258">
        <f t="shared" si="107"/>
        <v>44</v>
      </c>
    </row>
    <row r="3259" spans="1:53" x14ac:dyDescent="0.2">
      <c r="A3259" s="96">
        <v>42800</v>
      </c>
      <c r="B3259" s="99">
        <v>12.675000000000001</v>
      </c>
      <c r="C3259" s="100">
        <v>14.425000000000001</v>
      </c>
      <c r="D3259" s="31">
        <f t="shared" si="14"/>
        <v>55.624115976940075</v>
      </c>
      <c r="E3259" s="31">
        <f t="shared" si="15"/>
        <v>49.717347692502543</v>
      </c>
      <c r="F3259" s="16">
        <f t="shared" si="0"/>
        <v>105.34146366944262</v>
      </c>
      <c r="G3259" s="16">
        <f t="shared" si="1"/>
        <v>13.500936487221205</v>
      </c>
      <c r="H3259" s="17">
        <f t="shared" si="2"/>
        <v>0.121317157712305</v>
      </c>
      <c r="I3259">
        <v>11.24</v>
      </c>
      <c r="J3259" s="91">
        <f t="shared" si="16"/>
        <v>0.98901174288369054</v>
      </c>
      <c r="K3259" s="72">
        <f t="shared" ca="1" si="171"/>
        <v>17.126115190439599</v>
      </c>
      <c r="L3259" s="16">
        <v>17.209999</v>
      </c>
      <c r="M3259" s="21">
        <f t="shared" ca="1" si="181"/>
        <v>-4.8741321577299972E-3</v>
      </c>
      <c r="N3259" s="72"/>
      <c r="P3259" s="21"/>
      <c r="Q3259" s="92">
        <f t="shared" si="17"/>
        <v>1.0109882571163096</v>
      </c>
      <c r="R3259" s="5">
        <f t="shared" ca="1" si="109"/>
        <v>68.413263017545674</v>
      </c>
      <c r="S3259" s="31">
        <v>67.699996999999996</v>
      </c>
      <c r="T3259" s="89">
        <f t="shared" ca="1" si="182"/>
        <v>1.0535687579804144E-2</v>
      </c>
      <c r="U3259" s="5">
        <f t="shared" ca="1" si="122"/>
        <v>130.60998134067259</v>
      </c>
      <c r="V3259">
        <v>131.18</v>
      </c>
      <c r="W3259" s="36">
        <f t="shared" ca="1" si="194"/>
        <v>-4.3453168114607164E-3</v>
      </c>
      <c r="X3259" s="91">
        <f t="shared" si="18"/>
        <v>0.97802348576738096</v>
      </c>
      <c r="Y3259" s="72">
        <f t="shared" ca="1" si="124"/>
        <v>19.550993147453337</v>
      </c>
      <c r="Z3259" s="16">
        <v>19.399999999999999</v>
      </c>
      <c r="AA3259" s="89">
        <f t="shared" ca="1" si="195"/>
        <v>7.7831519305844405E-3</v>
      </c>
      <c r="AB3259" s="72"/>
      <c r="AC3259" s="16"/>
      <c r="AD3259" s="36"/>
      <c r="AE3259">
        <f t="shared" si="211"/>
        <v>12</v>
      </c>
      <c r="AH3259" s="25" t="str">
        <f t="shared" ca="1" si="7"/>
        <v>-</v>
      </c>
      <c r="AI3259" s="15">
        <f t="shared" ca="1" si="8"/>
        <v>13.415036029949766</v>
      </c>
      <c r="AJ3259" s="15">
        <f t="shared" ca="1" si="9"/>
        <v>13.551904145242219</v>
      </c>
      <c r="AK3259" s="17">
        <f t="shared" ca="1" si="10"/>
        <v>0.11950508123795749</v>
      </c>
      <c r="AL3259" s="17">
        <f t="shared" ca="1" si="11"/>
        <v>0.10853934073514479</v>
      </c>
      <c r="AM3259" s="26">
        <f t="shared" ca="1" si="12"/>
        <v>0</v>
      </c>
      <c r="AN3259" s="26">
        <f t="shared" ca="1" si="13"/>
        <v>1</v>
      </c>
      <c r="AO3259" s="25">
        <f t="shared" si="186"/>
        <v>0</v>
      </c>
      <c r="AP3259" s="26">
        <f t="shared" si="187"/>
        <v>0</v>
      </c>
      <c r="AQ3259" s="25">
        <f t="shared" si="188"/>
        <v>0</v>
      </c>
      <c r="AR3259" s="26">
        <f t="shared" si="189"/>
        <v>1</v>
      </c>
      <c r="AZ3259">
        <v>4.2300000000000004</v>
      </c>
      <c r="BA3259">
        <f t="shared" si="107"/>
        <v>42.300000000000004</v>
      </c>
    </row>
    <row r="3260" spans="1:53" x14ac:dyDescent="0.2">
      <c r="A3260" s="96">
        <v>42801</v>
      </c>
      <c r="B3260" s="99">
        <v>12.625</v>
      </c>
      <c r="C3260" s="100">
        <v>14.475</v>
      </c>
      <c r="D3260" s="31">
        <f t="shared" si="14"/>
        <v>50.988772978861732</v>
      </c>
      <c r="E3260" s="31">
        <f t="shared" si="15"/>
        <v>53.790344053032385</v>
      </c>
      <c r="F3260" s="16">
        <f t="shared" si="0"/>
        <v>104.77911703189412</v>
      </c>
      <c r="G3260" s="16">
        <f t="shared" si="1"/>
        <v>13.574732535614126</v>
      </c>
      <c r="H3260" s="17">
        <f t="shared" si="2"/>
        <v>0.1278065630397236</v>
      </c>
      <c r="I3260">
        <v>11.45</v>
      </c>
      <c r="J3260" s="91">
        <f t="shared" si="16"/>
        <v>1.0000984936895865</v>
      </c>
      <c r="K3260" s="72">
        <f t="shared" ca="1" si="171"/>
        <v>17.127103738545504</v>
      </c>
      <c r="L3260" s="16">
        <v>17.209999</v>
      </c>
      <c r="M3260" s="21">
        <f t="shared" ca="1" si="181"/>
        <v>-4.8166918228464738E-3</v>
      </c>
      <c r="N3260" s="72"/>
      <c r="P3260" s="21"/>
      <c r="Q3260" s="92">
        <f t="shared" si="17"/>
        <v>0.99990150631041341</v>
      </c>
      <c r="R3260" s="5">
        <f t="shared" ca="1" si="109"/>
        <v>68.403675017002641</v>
      </c>
      <c r="S3260" s="31">
        <v>67.709998999999996</v>
      </c>
      <c r="T3260" s="89">
        <f t="shared" ca="1" si="182"/>
        <v>1.0244809145583426E-2</v>
      </c>
      <c r="U3260" s="5">
        <f t="shared" ca="1" si="122"/>
        <v>130.59264603281886</v>
      </c>
      <c r="V3260">
        <v>131.07</v>
      </c>
      <c r="W3260" s="36">
        <f t="shared" ca="1" si="194"/>
        <v>-3.6419773188458892E-3</v>
      </c>
      <c r="X3260" s="91">
        <f t="shared" si="18"/>
        <v>1.0001969873791732</v>
      </c>
      <c r="Y3260" s="72">
        <f t="shared" ca="1" si="124"/>
        <v>19.553557480834375</v>
      </c>
      <c r="Z3260" s="16">
        <v>19.399999999999999</v>
      </c>
      <c r="AA3260" s="89">
        <f t="shared" ca="1" si="195"/>
        <v>7.9153340636276305E-3</v>
      </c>
      <c r="AB3260" s="72"/>
      <c r="AC3260" s="16"/>
      <c r="AD3260" s="36"/>
      <c r="AE3260">
        <f t="shared" si="211"/>
        <v>11</v>
      </c>
      <c r="AH3260" s="25" t="str">
        <f t="shared" ca="1" si="7"/>
        <v>-</v>
      </c>
      <c r="AI3260" s="15">
        <f t="shared" ca="1" si="8"/>
        <v>13.427671877026745</v>
      </c>
      <c r="AJ3260" s="15">
        <f t="shared" ca="1" si="9"/>
        <v>13.543296622356157</v>
      </c>
      <c r="AK3260" s="17">
        <f t="shared" ca="1" si="10"/>
        <v>0.12042050014678195</v>
      </c>
      <c r="AL3260" s="17">
        <f t="shared" ca="1" si="11"/>
        <v>0.10881697055129573</v>
      </c>
      <c r="AM3260" s="26">
        <f t="shared" ca="1" si="12"/>
        <v>0</v>
      </c>
      <c r="AN3260" s="26">
        <f t="shared" ca="1" si="13"/>
        <v>1</v>
      </c>
      <c r="AO3260" s="25">
        <f t="shared" si="186"/>
        <v>0</v>
      </c>
      <c r="AP3260" s="26">
        <f t="shared" si="187"/>
        <v>0</v>
      </c>
      <c r="AQ3260" s="25">
        <f t="shared" si="188"/>
        <v>0</v>
      </c>
      <c r="AR3260" s="26">
        <f t="shared" si="189"/>
        <v>1</v>
      </c>
      <c r="AZ3260">
        <v>4.22</v>
      </c>
      <c r="BA3260">
        <f t="shared" si="107"/>
        <v>42.199999999999996</v>
      </c>
    </row>
    <row r="3261" spans="1:53" x14ac:dyDescent="0.2">
      <c r="A3261" s="96">
        <v>42802</v>
      </c>
      <c r="B3261" s="101">
        <v>12.675000000000001</v>
      </c>
      <c r="C3261" s="102">
        <v>14.425000000000001</v>
      </c>
      <c r="D3261" s="31">
        <f t="shared" si="14"/>
        <v>46.353429980783389</v>
      </c>
      <c r="E3261" s="31">
        <f t="shared" si="15"/>
        <v>57.833259794016087</v>
      </c>
      <c r="F3261" s="31">
        <f t="shared" si="0"/>
        <v>104.18668977479948</v>
      </c>
      <c r="G3261" s="31">
        <f t="shared" si="1"/>
        <v>13.646412037932011</v>
      </c>
      <c r="H3261" s="55">
        <f t="shared" si="2"/>
        <v>0.121317157712305</v>
      </c>
      <c r="I3261" s="31">
        <v>11.86</v>
      </c>
      <c r="J3261" s="67">
        <f t="shared" si="16"/>
        <v>0.99959644806101289</v>
      </c>
      <c r="K3261" s="72">
        <f t="shared" ca="1" si="171"/>
        <v>17.119494106697189</v>
      </c>
      <c r="L3261" s="31">
        <v>17.309999000000001</v>
      </c>
      <c r="M3261" s="21">
        <f t="shared" ca="1" si="181"/>
        <v>-1.1005482629017595E-2</v>
      </c>
      <c r="N3261" s="72"/>
      <c r="O3261" s="1"/>
      <c r="P3261" s="21"/>
      <c r="Q3261" s="69">
        <f t="shared" si="17"/>
        <v>1.0004035519389871</v>
      </c>
      <c r="R3261" s="5">
        <f t="shared" ca="1" si="109"/>
        <v>68.428428695589162</v>
      </c>
      <c r="S3261" s="31">
        <v>67.209998999999996</v>
      </c>
      <c r="T3261" s="89">
        <f t="shared" ca="1" si="182"/>
        <v>1.8128696826630892E-2</v>
      </c>
      <c r="U3261" s="5">
        <f t="shared" ca="1" si="122"/>
        <v>130.64087424827784</v>
      </c>
      <c r="V3261" s="1">
        <v>130.11000000000001</v>
      </c>
      <c r="W3261" s="87">
        <f t="shared" ca="1" si="194"/>
        <v>4.0801955904836342E-3</v>
      </c>
      <c r="X3261" s="67">
        <f t="shared" si="18"/>
        <v>0.99919289612202589</v>
      </c>
      <c r="Y3261" s="72">
        <f t="shared" ca="1" si="124"/>
        <v>19.53648988658982</v>
      </c>
      <c r="Z3261" s="31">
        <v>19.66</v>
      </c>
      <c r="AA3261" s="89">
        <f t="shared" ca="1" si="195"/>
        <v>-6.2823048530101918E-3</v>
      </c>
      <c r="AB3261" s="72"/>
      <c r="AC3261" s="31"/>
      <c r="AD3261" s="87"/>
      <c r="AE3261" s="1">
        <f t="shared" si="211"/>
        <v>10</v>
      </c>
      <c r="AH3261" s="25" t="str">
        <f t="shared" ca="1" si="7"/>
        <v>-</v>
      </c>
      <c r="AI3261" s="15">
        <f t="shared" ca="1" si="8"/>
        <v>13.438707641871876</v>
      </c>
      <c r="AJ3261" s="15">
        <f t="shared" ca="1" si="9"/>
        <v>13.537506071828794</v>
      </c>
      <c r="AK3261" s="17">
        <f t="shared" ca="1" si="10"/>
        <v>0.12106416998844671</v>
      </c>
      <c r="AL3261" s="17">
        <f t="shared" ca="1" si="11"/>
        <v>0.10851210361577179</v>
      </c>
      <c r="AM3261" s="26">
        <f t="shared" ca="1" si="12"/>
        <v>0</v>
      </c>
      <c r="AN3261" s="26">
        <f t="shared" ca="1" si="13"/>
        <v>1</v>
      </c>
      <c r="AO3261" s="25">
        <f t="shared" si="186"/>
        <v>0</v>
      </c>
      <c r="AP3261" s="26">
        <f t="shared" si="187"/>
        <v>0</v>
      </c>
      <c r="AQ3261" s="25">
        <f t="shared" si="188"/>
        <v>0</v>
      </c>
      <c r="AR3261" s="26">
        <f t="shared" si="189"/>
        <v>1</v>
      </c>
      <c r="AZ3261">
        <v>4.28</v>
      </c>
      <c r="BA3261">
        <f t="shared" si="107"/>
        <v>42.800000000000004</v>
      </c>
    </row>
    <row r="3262" spans="1:53" x14ac:dyDescent="0.2">
      <c r="A3262" s="96">
        <v>42803</v>
      </c>
      <c r="B3262" s="101">
        <v>12.775</v>
      </c>
      <c r="C3262" s="102">
        <v>14.425000000000001</v>
      </c>
      <c r="D3262" s="31">
        <f t="shared" si="14"/>
        <v>41.718086982705053</v>
      </c>
      <c r="E3262" s="31">
        <f t="shared" si="15"/>
        <v>61.906256154545929</v>
      </c>
      <c r="F3262" s="31">
        <f t="shared" si="0"/>
        <v>103.62434313725097</v>
      </c>
      <c r="G3262" s="31">
        <f t="shared" si="1"/>
        <v>13.760727094257271</v>
      </c>
      <c r="H3262" s="55">
        <f t="shared" si="2"/>
        <v>0.11438474870017334</v>
      </c>
      <c r="I3262" s="31">
        <v>12.3</v>
      </c>
      <c r="J3262" s="67">
        <f t="shared" si="16"/>
        <v>1.0029342267043775</v>
      </c>
      <c r="K3262" s="72">
        <f t="shared" ca="1" si="171"/>
        <v>17.169026608121939</v>
      </c>
      <c r="L3262" s="31">
        <v>17.260000000000002</v>
      </c>
      <c r="M3262" s="21">
        <f t="shared" ca="1" si="181"/>
        <v>-5.2707643034798617E-3</v>
      </c>
      <c r="N3262" s="72"/>
      <c r="O3262" s="1"/>
      <c r="P3262" s="21"/>
      <c r="Q3262" s="69">
        <f t="shared" si="17"/>
        <v>0.9970657732956224</v>
      </c>
      <c r="R3262" s="5">
        <f t="shared" ca="1" si="109"/>
        <v>68.224801898849464</v>
      </c>
      <c r="S3262" s="31">
        <v>67.550003000000004</v>
      </c>
      <c r="T3262" s="89">
        <f t="shared" ca="1" si="182"/>
        <v>9.9896205607786538E-3</v>
      </c>
      <c r="U3262" s="5">
        <f t="shared" ca="1" si="122"/>
        <v>130.25308488290176</v>
      </c>
      <c r="V3262" s="31">
        <v>130.779999</v>
      </c>
      <c r="W3262" s="87">
        <f t="shared" ca="1" si="194"/>
        <v>-4.0290114782631529E-3</v>
      </c>
      <c r="X3262" s="67">
        <f t="shared" si="18"/>
        <v>1.0058684534087552</v>
      </c>
      <c r="Y3262" s="72">
        <f t="shared" ca="1" si="124"/>
        <v>19.649845564303337</v>
      </c>
      <c r="Z3262" s="31">
        <v>19.489999999999998</v>
      </c>
      <c r="AA3262" s="89">
        <f t="shared" ca="1" si="195"/>
        <v>8.2014142792888132E-3</v>
      </c>
      <c r="AB3262" s="72"/>
      <c r="AC3262" s="31"/>
      <c r="AD3262" s="87"/>
      <c r="AE3262" s="1">
        <f t="shared" si="211"/>
        <v>9</v>
      </c>
      <c r="AH3262" s="25" t="str">
        <f t="shared" ca="1" si="7"/>
        <v>-</v>
      </c>
      <c r="AI3262" s="15">
        <f t="shared" ca="1" si="8"/>
        <v>13.449973393843974</v>
      </c>
      <c r="AJ3262" s="15">
        <f t="shared" ca="1" si="9"/>
        <v>13.533681830875882</v>
      </c>
      <c r="AK3262" s="17">
        <f t="shared" ca="1" si="10"/>
        <v>0.12022779725937115</v>
      </c>
      <c r="AL3262" s="17">
        <f t="shared" ca="1" si="11"/>
        <v>0.10994468699489848</v>
      </c>
      <c r="AM3262" s="26">
        <f t="shared" ca="1" si="12"/>
        <v>0</v>
      </c>
      <c r="AN3262" s="26">
        <f t="shared" ca="1" si="13"/>
        <v>1</v>
      </c>
      <c r="AO3262" s="25">
        <f t="shared" si="186"/>
        <v>0</v>
      </c>
      <c r="AP3262" s="26">
        <f t="shared" si="187"/>
        <v>0</v>
      </c>
      <c r="AQ3262" s="25">
        <f t="shared" si="188"/>
        <v>0</v>
      </c>
      <c r="AR3262" s="26">
        <f t="shared" si="189"/>
        <v>1</v>
      </c>
      <c r="AZ3262">
        <v>4.24</v>
      </c>
      <c r="BA3262">
        <f t="shared" si="107"/>
        <v>42.400000000000006</v>
      </c>
    </row>
    <row r="3263" spans="1:53" x14ac:dyDescent="0.2">
      <c r="A3263" s="96">
        <v>42804</v>
      </c>
      <c r="B3263" s="99">
        <v>12.525</v>
      </c>
      <c r="C3263" s="100">
        <v>14.2</v>
      </c>
      <c r="D3263" s="31">
        <f t="shared" si="14"/>
        <v>37.082743984626717</v>
      </c>
      <c r="E3263" s="31">
        <f t="shared" si="15"/>
        <v>66.011386608649971</v>
      </c>
      <c r="F3263" s="16">
        <f t="shared" si="0"/>
        <v>103.09413059327669</v>
      </c>
      <c r="G3263" s="16">
        <f t="shared" si="1"/>
        <v>13.597505989751268</v>
      </c>
      <c r="H3263" s="17">
        <f t="shared" si="2"/>
        <v>0.11795774647887314</v>
      </c>
      <c r="I3263" s="16">
        <v>11.66</v>
      </c>
      <c r="J3263" s="91">
        <f t="shared" si="16"/>
        <v>0.98308263931281947</v>
      </c>
      <c r="K3263" s="72">
        <f t="shared" ca="1" si="171"/>
        <v>16.877883886785259</v>
      </c>
      <c r="L3263" s="16">
        <v>17.010000000000002</v>
      </c>
      <c r="M3263" s="21">
        <f t="shared" ca="1" si="181"/>
        <v>-7.766967267180621E-3</v>
      </c>
      <c r="N3263" s="72"/>
      <c r="O3263" s="16"/>
      <c r="P3263" s="21"/>
      <c r="Q3263" s="92">
        <f t="shared" si="17"/>
        <v>1.0169173606871804</v>
      </c>
      <c r="R3263" s="5">
        <f t="shared" ca="1" si="109"/>
        <v>69.376095243096614</v>
      </c>
      <c r="S3263" s="31">
        <v>68.419998000000007</v>
      </c>
      <c r="T3263" s="89">
        <f t="shared" ca="1" si="182"/>
        <v>1.3973944329793863E-2</v>
      </c>
      <c r="U3263" s="5">
        <f t="shared" ca="1" si="122"/>
        <v>132.45208859058789</v>
      </c>
      <c r="V3263" s="16">
        <v>132.58000200000001</v>
      </c>
      <c r="W3263" s="36">
        <f t="shared" ca="1" si="194"/>
        <v>-9.6480168564272721E-4</v>
      </c>
      <c r="X3263" s="91">
        <f t="shared" si="18"/>
        <v>0.96616527862563906</v>
      </c>
      <c r="Y3263" s="72">
        <f t="shared" ca="1" si="124"/>
        <v>18.983749052410975</v>
      </c>
      <c r="Z3263" s="16">
        <v>18.899999999999999</v>
      </c>
      <c r="AA3263" s="89">
        <f t="shared" ca="1" si="195"/>
        <v>4.4311667942315384E-3</v>
      </c>
      <c r="AB3263" s="72"/>
      <c r="AC3263" s="16"/>
      <c r="AD3263" s="36"/>
      <c r="AE3263">
        <f t="shared" si="211"/>
        <v>8</v>
      </c>
      <c r="AH3263" s="25" t="str">
        <f t="shared" ca="1" si="7"/>
        <v>-</v>
      </c>
      <c r="AI3263" s="15">
        <f t="shared" ca="1" si="8"/>
        <v>13.449985226727263</v>
      </c>
      <c r="AJ3263" s="15">
        <f t="shared" ca="1" si="9"/>
        <v>13.524713342458959</v>
      </c>
      <c r="AK3263" s="17">
        <f t="shared" ca="1" si="10"/>
        <v>0.12047533071300474</v>
      </c>
      <c r="AL3263" s="17">
        <f t="shared" ca="1" si="11"/>
        <v>0.11219226896622733</v>
      </c>
      <c r="AM3263" s="26">
        <f t="shared" ca="1" si="12"/>
        <v>0</v>
      </c>
      <c r="AN3263" s="26">
        <f t="shared" ca="1" si="13"/>
        <v>1</v>
      </c>
      <c r="AO3263" s="25">
        <f t="shared" si="186"/>
        <v>0</v>
      </c>
      <c r="AP3263" s="26">
        <f t="shared" si="187"/>
        <v>0</v>
      </c>
      <c r="AQ3263" s="25">
        <f t="shared" si="188"/>
        <v>0</v>
      </c>
      <c r="AR3263" s="26">
        <f t="shared" si="189"/>
        <v>1</v>
      </c>
      <c r="AZ3263">
        <v>4.13</v>
      </c>
      <c r="BA3263">
        <f t="shared" si="107"/>
        <v>41.3</v>
      </c>
    </row>
    <row r="3264" spans="1:53" x14ac:dyDescent="0.2">
      <c r="A3264" s="96">
        <v>42807</v>
      </c>
      <c r="B3264" s="99">
        <v>12.125</v>
      </c>
      <c r="C3264" s="100">
        <v>13.875</v>
      </c>
      <c r="D3264" s="31">
        <f t="shared" si="14"/>
        <v>32.447400986548374</v>
      </c>
      <c r="E3264" s="31">
        <f t="shared" si="15"/>
        <v>70.099954992518363</v>
      </c>
      <c r="F3264" s="16">
        <f t="shared" si="0"/>
        <v>102.54735597906674</v>
      </c>
      <c r="G3264" s="16">
        <f t="shared" si="1"/>
        <v>13.321275809021824</v>
      </c>
      <c r="H3264" s="17">
        <f t="shared" si="2"/>
        <v>0.12612612612612617</v>
      </c>
      <c r="I3264" s="16">
        <v>11.35</v>
      </c>
      <c r="J3264" s="91">
        <f t="shared" si="16"/>
        <v>0.97448932976475322</v>
      </c>
      <c r="K3264" s="72">
        <f t="shared" ca="1" si="171"/>
        <v>16.446647232492467</v>
      </c>
      <c r="L3264" s="16">
        <v>16.670000000000002</v>
      </c>
      <c r="M3264" s="21">
        <f t="shared" ca="1" si="181"/>
        <v>-1.3398486353181468E-2</v>
      </c>
      <c r="N3264" s="72"/>
      <c r="O3264" s="16"/>
      <c r="P3264" s="21"/>
      <c r="Q3264" s="92">
        <f t="shared" si="17"/>
        <v>1.0255106702352468</v>
      </c>
      <c r="R3264" s="5">
        <f t="shared" ca="1" si="109"/>
        <v>71.142962085349922</v>
      </c>
      <c r="S3264" s="31">
        <v>69.989998</v>
      </c>
      <c r="T3264" s="89">
        <f t="shared" ca="1" si="182"/>
        <v>1.6473269299849411E-2</v>
      </c>
      <c r="U3264" s="5">
        <f t="shared" ca="1" si="122"/>
        <v>135.82637991041571</v>
      </c>
      <c r="V3264" s="16">
        <v>135.33999600000001</v>
      </c>
      <c r="W3264" s="36">
        <f t="shared" ca="1" si="194"/>
        <v>3.5937928534865377E-3</v>
      </c>
      <c r="X3264" s="91">
        <f t="shared" si="18"/>
        <v>0.94897865952950644</v>
      </c>
      <c r="Y3264" s="72">
        <f t="shared" ca="1" si="124"/>
        <v>18.013987093697082</v>
      </c>
      <c r="Z3264" s="16">
        <v>18.149999999999999</v>
      </c>
      <c r="AA3264" s="89">
        <f t="shared" ca="1" si="195"/>
        <v>-7.4938240387281713E-3</v>
      </c>
      <c r="AB3264" s="72"/>
      <c r="AC3264" s="16"/>
      <c r="AD3264" s="36"/>
      <c r="AE3264">
        <f t="shared" si="211"/>
        <v>7</v>
      </c>
      <c r="AF3264" s="30" t="s">
        <v>84</v>
      </c>
      <c r="AH3264" s="25" t="str">
        <f t="shared" ca="1" si="7"/>
        <v>-</v>
      </c>
      <c r="AI3264" s="15">
        <f t="shared" ca="1" si="8"/>
        <v>13.450193267973088</v>
      </c>
      <c r="AJ3264" s="15">
        <f t="shared" ca="1" si="9"/>
        <v>13.513314993656325</v>
      </c>
      <c r="AK3264" s="17">
        <f t="shared" ca="1" si="10"/>
        <v>0.12148491662825105</v>
      </c>
      <c r="AL3264" s="17">
        <f t="shared" ca="1" si="11"/>
        <v>0.1147841465581049</v>
      </c>
      <c r="AM3264" s="26">
        <f t="shared" ca="1" si="12"/>
        <v>0</v>
      </c>
      <c r="AN3264" s="26">
        <f t="shared" ca="1" si="13"/>
        <v>1</v>
      </c>
      <c r="AO3264" s="25">
        <f t="shared" si="186"/>
        <v>0</v>
      </c>
      <c r="AP3264" s="26">
        <f t="shared" si="187"/>
        <v>0</v>
      </c>
      <c r="AQ3264" s="25">
        <f t="shared" si="188"/>
        <v>0</v>
      </c>
      <c r="AR3264" s="26">
        <f t="shared" si="189"/>
        <v>1</v>
      </c>
      <c r="AZ3264">
        <v>3.95</v>
      </c>
      <c r="BA3264">
        <f t="shared" si="107"/>
        <v>39.5</v>
      </c>
    </row>
    <row r="3265" spans="1:53" x14ac:dyDescent="0.2">
      <c r="A3265" s="96">
        <v>42808</v>
      </c>
      <c r="B3265" s="99">
        <v>12.625</v>
      </c>
      <c r="C3265" s="100">
        <v>14.074999999999999</v>
      </c>
      <c r="D3265" s="31">
        <f t="shared" si="14"/>
        <v>27.812057988470034</v>
      </c>
      <c r="E3265" s="31">
        <f t="shared" si="15"/>
        <v>74.150660134983212</v>
      </c>
      <c r="F3265" s="16">
        <f t="shared" si="0"/>
        <v>101.96271812345324</v>
      </c>
      <c r="G3265" s="16">
        <f t="shared" si="1"/>
        <v>13.679487945932802</v>
      </c>
      <c r="H3265" s="17">
        <f t="shared" si="2"/>
        <v>0.10301953818827703</v>
      </c>
      <c r="I3265" s="16">
        <v>12.3</v>
      </c>
      <c r="J3265" s="91">
        <f t="shared" si="16"/>
        <v>1.0210357722950707</v>
      </c>
      <c r="K3265" s="72">
        <f t="shared" ca="1" si="171"/>
        <v>16.791930557421125</v>
      </c>
      <c r="L3265" s="16">
        <v>16.959999</v>
      </c>
      <c r="M3265" s="21">
        <f t="shared" ca="1" si="181"/>
        <v>-9.9096964910714187E-3</v>
      </c>
      <c r="N3265" s="72"/>
      <c r="O3265" s="16"/>
      <c r="P3265" s="21"/>
      <c r="Q3265" s="92">
        <f t="shared" si="17"/>
        <v>0.97896422770492919</v>
      </c>
      <c r="R3265" s="5">
        <f t="shared" ca="1" si="109"/>
        <v>69.643513556479206</v>
      </c>
      <c r="S3265" s="31">
        <v>68.559997999999993</v>
      </c>
      <c r="T3265" s="89">
        <f t="shared" ca="1" si="182"/>
        <v>1.5803902976765156E-2</v>
      </c>
      <c r="U3265" s="5">
        <f t="shared" ca="1" si="122"/>
        <v>132.96461485390114</v>
      </c>
      <c r="V3265" s="16">
        <v>132.759995</v>
      </c>
      <c r="W3265" s="36">
        <f t="shared" ca="1" si="194"/>
        <v>1.5412764507948022E-3</v>
      </c>
      <c r="X3265" s="91">
        <f t="shared" si="18"/>
        <v>1.0420715445901416</v>
      </c>
      <c r="Y3265" s="72">
        <f t="shared" ca="1" si="124"/>
        <v>18.770627919872823</v>
      </c>
      <c r="Z3265" s="16">
        <v>18.82</v>
      </c>
      <c r="AA3265" s="89">
        <f t="shared" ca="1" si="195"/>
        <v>-2.6233836411890411E-3</v>
      </c>
      <c r="AB3265" s="72"/>
      <c r="AC3265" s="16"/>
      <c r="AD3265" s="36"/>
      <c r="AE3265">
        <f t="shared" si="211"/>
        <v>6</v>
      </c>
      <c r="AF3265" s="116">
        <v>0.01</v>
      </c>
      <c r="AH3265" s="25" t="str">
        <f t="shared" ca="1" si="7"/>
        <v>-</v>
      </c>
      <c r="AI3265" s="15">
        <f t="shared" ca="1" si="8"/>
        <v>13.477566006751038</v>
      </c>
      <c r="AJ3265" s="15">
        <f t="shared" ca="1" si="9"/>
        <v>13.50632507905466</v>
      </c>
      <c r="AK3265" s="17">
        <f t="shared" ca="1" si="10"/>
        <v>0.11843531337424638</v>
      </c>
      <c r="AL3265" s="17">
        <f t="shared" ca="1" si="11"/>
        <v>0.1158875018412137</v>
      </c>
      <c r="AM3265" s="26">
        <f t="shared" ca="1" si="12"/>
        <v>0</v>
      </c>
      <c r="AN3265" s="26">
        <f t="shared" ca="1" si="13"/>
        <v>1</v>
      </c>
      <c r="AO3265" s="25">
        <f t="shared" si="186"/>
        <v>0</v>
      </c>
      <c r="AP3265" s="26">
        <f t="shared" si="187"/>
        <v>0</v>
      </c>
      <c r="AQ3265" s="25">
        <f t="shared" si="188"/>
        <v>0</v>
      </c>
      <c r="AR3265" s="26">
        <f t="shared" si="189"/>
        <v>1</v>
      </c>
      <c r="AZ3265">
        <v>4.09</v>
      </c>
      <c r="BA3265">
        <f t="shared" si="107"/>
        <v>40.9</v>
      </c>
    </row>
    <row r="3266" spans="1:53" x14ac:dyDescent="0.2">
      <c r="A3266" s="96">
        <v>42809</v>
      </c>
      <c r="B3266" s="99">
        <v>12.275</v>
      </c>
      <c r="C3266" s="100">
        <v>13.725</v>
      </c>
      <c r="D3266" s="31">
        <f t="shared" si="14"/>
        <v>23.176714990391694</v>
      </c>
      <c r="E3266" s="31">
        <f t="shared" si="15"/>
        <v>78.308472238055259</v>
      </c>
      <c r="F3266" s="16">
        <f t="shared" si="0"/>
        <v>101.48518722844696</v>
      </c>
      <c r="G3266" s="16">
        <f t="shared" si="1"/>
        <v>13.393855744824915</v>
      </c>
      <c r="H3266" s="17">
        <f t="shared" si="2"/>
        <v>0.1056466302367941</v>
      </c>
      <c r="I3266" s="16">
        <v>11.63</v>
      </c>
      <c r="J3266" s="91">
        <f t="shared" si="16"/>
        <v>0.97453407497151689</v>
      </c>
      <c r="K3266" s="72">
        <f t="shared" ca="1" si="171"/>
        <v>16.363641372694659</v>
      </c>
      <c r="L3266" s="16">
        <v>16.34</v>
      </c>
      <c r="M3266" s="21">
        <f t="shared" ca="1" si="181"/>
        <v>1.4468404341896398E-3</v>
      </c>
      <c r="N3266" s="72"/>
      <c r="O3266" s="16"/>
      <c r="P3266" s="21"/>
      <c r="Q3266" s="92">
        <f t="shared" si="17"/>
        <v>1.0254659250284832</v>
      </c>
      <c r="R3266" s="5">
        <f t="shared" ca="1" si="109"/>
        <v>71.414074911051998</v>
      </c>
      <c r="S3266" s="31">
        <v>71.25</v>
      </c>
      <c r="T3266" s="89">
        <f t="shared" ca="1" si="182"/>
        <v>2.3028057691508444E-3</v>
      </c>
      <c r="U3266" s="5">
        <f t="shared" ca="1" si="122"/>
        <v>136.34601374253688</v>
      </c>
      <c r="V3266" s="16">
        <v>137.5</v>
      </c>
      <c r="W3266" s="36">
        <f t="shared" ca="1" si="194"/>
        <v>-8.3926273270044892E-3</v>
      </c>
      <c r="X3266" s="91">
        <f t="shared" si="18"/>
        <v>0.94906814994303368</v>
      </c>
      <c r="Y3266" s="72">
        <f t="shared" ca="1" si="124"/>
        <v>17.813432678260874</v>
      </c>
      <c r="Z3266" s="16">
        <v>17.420000000000002</v>
      </c>
      <c r="AA3266" s="89">
        <f t="shared" ca="1" si="195"/>
        <v>2.2585113562621821E-2</v>
      </c>
      <c r="AB3266" s="72"/>
      <c r="AC3266" s="16"/>
      <c r="AD3266" s="36"/>
      <c r="AE3266">
        <f t="shared" si="211"/>
        <v>5</v>
      </c>
      <c r="AF3266" s="86" t="s">
        <v>85</v>
      </c>
      <c r="AH3266" s="25" t="str">
        <f t="shared" ca="1" si="7"/>
        <v>-</v>
      </c>
      <c r="AI3266" s="15">
        <f t="shared" ca="1" si="8"/>
        <v>13.501390036452893</v>
      </c>
      <c r="AJ3266" s="15">
        <f t="shared" ca="1" si="9"/>
        <v>13.492574863190994</v>
      </c>
      <c r="AK3266" s="17">
        <f t="shared" ca="1" si="10"/>
        <v>0.11474199124042479</v>
      </c>
      <c r="AL3266" s="17">
        <f t="shared" ca="1" si="11"/>
        <v>0.11668146614495481</v>
      </c>
      <c r="AM3266" s="26">
        <f t="shared" ca="1" si="12"/>
        <v>1</v>
      </c>
      <c r="AN3266" s="26">
        <f t="shared" ca="1" si="13"/>
        <v>0</v>
      </c>
      <c r="AO3266" s="25">
        <f t="shared" si="186"/>
        <v>0</v>
      </c>
      <c r="AP3266" s="26">
        <f t="shared" si="187"/>
        <v>0</v>
      </c>
      <c r="AQ3266" s="25">
        <f t="shared" si="188"/>
        <v>0</v>
      </c>
      <c r="AR3266" s="26">
        <f t="shared" si="189"/>
        <v>1</v>
      </c>
      <c r="AZ3266">
        <v>3.78</v>
      </c>
      <c r="BA3266">
        <f t="shared" si="107"/>
        <v>37.799999999999997</v>
      </c>
    </row>
    <row r="3267" spans="1:53" x14ac:dyDescent="0.2">
      <c r="A3267" s="96">
        <v>42810</v>
      </c>
      <c r="B3267" s="101">
        <v>11.925000000000001</v>
      </c>
      <c r="C3267" s="102">
        <v>13.275</v>
      </c>
      <c r="D3267" s="31">
        <f t="shared" si="14"/>
        <v>18.541371992313355</v>
      </c>
      <c r="E3267" s="31">
        <f t="shared" si="15"/>
        <v>82.454106868394902</v>
      </c>
      <c r="F3267" s="31">
        <f t="shared" si="0"/>
        <v>100.99547886070826</v>
      </c>
      <c r="G3267" s="31">
        <f t="shared" si="1"/>
        <v>13.027158685992811</v>
      </c>
      <c r="H3267" s="55">
        <f t="shared" si="2"/>
        <v>0.10169491525423724</v>
      </c>
      <c r="I3267" s="31">
        <v>11.21</v>
      </c>
      <c r="J3267" s="67">
        <f t="shared" si="16"/>
        <v>0.96792868740912108</v>
      </c>
      <c r="K3267" s="72">
        <f t="shared" ca="1" si="171"/>
        <v>15.838192197421584</v>
      </c>
      <c r="L3267" s="31">
        <v>16</v>
      </c>
      <c r="M3267" s="21">
        <f t="shared" ca="1" si="181"/>
        <v>-1.0112987661150985E-2</v>
      </c>
      <c r="N3267" s="72"/>
      <c r="O3267" s="31"/>
      <c r="P3267" s="21"/>
      <c r="Q3267" s="69">
        <f t="shared" si="17"/>
        <v>1.0320713125908789</v>
      </c>
      <c r="R3267" s="5">
        <f t="shared" ca="1" si="109"/>
        <v>73.701347601794481</v>
      </c>
      <c r="S3267" s="31">
        <v>72.650002000000001</v>
      </c>
      <c r="T3267" s="89">
        <f t="shared" ca="1" si="182"/>
        <v>1.4471377465268073E-2</v>
      </c>
      <c r="U3267" s="5">
        <f t="shared" ca="1" si="122"/>
        <v>140.7139918003779</v>
      </c>
      <c r="V3267" s="1">
        <v>140.44</v>
      </c>
      <c r="W3267" s="87">
        <f t="shared" ca="1" si="194"/>
        <v>1.9509527227136116E-3</v>
      </c>
      <c r="X3267" s="67">
        <f t="shared" si="18"/>
        <v>0.93585737481824216</v>
      </c>
      <c r="Y3267" s="72">
        <f t="shared" ca="1" si="124"/>
        <v>16.669735183122835</v>
      </c>
      <c r="Z3267" s="31">
        <v>16.700001</v>
      </c>
      <c r="AA3267" s="89">
        <f t="shared" ca="1" si="195"/>
        <v>-1.8123242553796859E-3</v>
      </c>
      <c r="AB3267" s="72"/>
      <c r="AC3267" s="1"/>
      <c r="AD3267" s="87"/>
      <c r="AE3267" s="1">
        <f t="shared" si="211"/>
        <v>4</v>
      </c>
      <c r="AF3267" s="117">
        <v>24.262</v>
      </c>
      <c r="AG3267" s="32">
        <f ca="1">INDIRECT("AF"&amp;(ROW()))-(100-INDIRECT("F"&amp;(ROW())))*INDIRECT("AF"&amp;(ROW()))/100</f>
        <v>24.503523081185037</v>
      </c>
      <c r="AH3267" s="25" t="str">
        <f t="shared" ca="1" si="7"/>
        <v>-</v>
      </c>
      <c r="AI3267" s="15">
        <f t="shared" ca="1" si="8"/>
        <v>13.538982820879477</v>
      </c>
      <c r="AJ3267" s="15">
        <f t="shared" ca="1" si="9"/>
        <v>13.467790182133358</v>
      </c>
      <c r="AK3267" s="17">
        <f t="shared" ca="1" si="10"/>
        <v>0.11147161749741351</v>
      </c>
      <c r="AL3267" s="17">
        <f t="shared" ca="1" si="11"/>
        <v>0.11705449236543865</v>
      </c>
      <c r="AM3267" s="26">
        <f t="shared" ca="1" si="12"/>
        <v>1</v>
      </c>
      <c r="AN3267" s="26">
        <f t="shared" ca="1" si="13"/>
        <v>0</v>
      </c>
      <c r="AO3267" s="25">
        <f t="shared" si="186"/>
        <v>0</v>
      </c>
      <c r="AP3267" s="26">
        <f t="shared" si="187"/>
        <v>0</v>
      </c>
      <c r="AQ3267" s="25">
        <f t="shared" si="188"/>
        <v>0</v>
      </c>
      <c r="AR3267" s="26">
        <f t="shared" si="189"/>
        <v>1</v>
      </c>
    </row>
    <row r="3268" spans="1:53" x14ac:dyDescent="0.2">
      <c r="A3268" s="96">
        <v>42811</v>
      </c>
      <c r="B3268" s="99">
        <v>11.775</v>
      </c>
      <c r="C3268" s="100">
        <v>13.275</v>
      </c>
      <c r="D3268" s="31">
        <f t="shared" si="14"/>
        <v>13.906028994235015</v>
      </c>
      <c r="E3268" s="31">
        <f t="shared" si="15"/>
        <v>86.618059053109349</v>
      </c>
      <c r="F3268" s="16">
        <f t="shared" si="0"/>
        <v>100.52408804734436</v>
      </c>
      <c r="G3268" s="16">
        <f t="shared" si="1"/>
        <v>13.067497063176257</v>
      </c>
      <c r="H3268" s="17">
        <f t="shared" si="2"/>
        <v>0.11299435028248583</v>
      </c>
      <c r="I3268" s="16">
        <v>11.28</v>
      </c>
      <c r="J3268" s="91">
        <f t="shared" si="16"/>
        <v>0.99841458576411313</v>
      </c>
      <c r="K3268" s="72">
        <f t="shared" ca="1" si="171"/>
        <v>15.812437434369626</v>
      </c>
      <c r="L3268" s="16">
        <v>15.81</v>
      </c>
      <c r="M3268" s="21">
        <f t="shared" ca="1" si="181"/>
        <v>1.5417042186117519E-4</v>
      </c>
      <c r="N3268" s="72"/>
      <c r="P3268" s="21"/>
      <c r="Q3268" s="92">
        <f t="shared" si="17"/>
        <v>1.0015854142358869</v>
      </c>
      <c r="R3268" s="5">
        <f t="shared" ca="1" si="109"/>
        <v>73.815119598578903</v>
      </c>
      <c r="S3268" s="31">
        <v>73.580001999999993</v>
      </c>
      <c r="T3268" s="89">
        <f t="shared" ca="1" si="182"/>
        <v>3.1954008179954905E-3</v>
      </c>
      <c r="U3268" s="5">
        <f t="shared" ca="1" si="122"/>
        <v>140.93225672410048</v>
      </c>
      <c r="V3268">
        <v>142.15</v>
      </c>
      <c r="W3268" s="36">
        <f t="shared" ca="1" si="194"/>
        <v>-8.5666076391102512E-3</v>
      </c>
      <c r="X3268" s="91">
        <f t="shared" si="18"/>
        <v>0.99682917152822625</v>
      </c>
      <c r="Y3268" s="72">
        <f t="shared" ca="1" si="124"/>
        <v>16.615784703415017</v>
      </c>
      <c r="Z3268">
        <v>16.32</v>
      </c>
      <c r="AA3268" s="89">
        <f t="shared" ca="1" si="195"/>
        <v>1.8124062709253447E-2</v>
      </c>
      <c r="AB3268" s="72"/>
      <c r="AD3268" s="36"/>
      <c r="AE3268">
        <f t="shared" si="211"/>
        <v>3</v>
      </c>
      <c r="AF3268" t="s">
        <v>86</v>
      </c>
      <c r="AH3268" s="25" t="str">
        <f t="shared" ca="1" si="7"/>
        <v>-</v>
      </c>
      <c r="AI3268" s="15">
        <f t="shared" ca="1" si="8"/>
        <v>13.548149347697393</v>
      </c>
      <c r="AJ3268" s="15">
        <f t="shared" ca="1" si="9"/>
        <v>13.44077791538156</v>
      </c>
      <c r="AK3268" s="17">
        <f t="shared" ca="1" si="10"/>
        <v>0.11123988442779892</v>
      </c>
      <c r="AL3268" s="17">
        <f t="shared" ca="1" si="11"/>
        <v>0.11713798572771636</v>
      </c>
      <c r="AM3268" s="26">
        <f t="shared" ca="1" si="12"/>
        <v>1</v>
      </c>
      <c r="AN3268" s="26">
        <f t="shared" ca="1" si="13"/>
        <v>0</v>
      </c>
      <c r="AO3268" s="25">
        <f t="shared" si="186"/>
        <v>0</v>
      </c>
      <c r="AP3268" s="26">
        <f t="shared" si="187"/>
        <v>0</v>
      </c>
      <c r="AQ3268" s="25">
        <f t="shared" si="188"/>
        <v>0</v>
      </c>
      <c r="AR3268" s="26">
        <f t="shared" si="189"/>
        <v>1</v>
      </c>
    </row>
    <row r="3269" spans="1:53" ht="14.25" x14ac:dyDescent="0.2">
      <c r="A3269" s="115">
        <v>42814</v>
      </c>
      <c r="B3269" s="118">
        <v>11.625</v>
      </c>
      <c r="C3269" s="119">
        <v>13.175000000000001</v>
      </c>
      <c r="D3269" s="84">
        <f t="shared" si="14"/>
        <v>9.2706859961566757</v>
      </c>
      <c r="E3269" s="84">
        <f t="shared" si="15"/>
        <v>90.729634480783361</v>
      </c>
      <c r="F3269" s="84">
        <f t="shared" si="0"/>
        <v>100.00032047694003</v>
      </c>
      <c r="G3269" s="84">
        <f t="shared" si="1"/>
        <v>13.031304827569462</v>
      </c>
      <c r="H3269" s="66">
        <f t="shared" si="2"/>
        <v>0.11764705882352944</v>
      </c>
      <c r="I3269" s="84">
        <v>11.34</v>
      </c>
      <c r="J3269" s="67">
        <f t="shared" si="16"/>
        <v>0.99203442411410359</v>
      </c>
      <c r="K3269" s="72">
        <f t="shared" ca="1" si="171"/>
        <v>15.685842757595429</v>
      </c>
      <c r="L3269" s="84">
        <v>15.81</v>
      </c>
      <c r="M3269" s="68">
        <f t="shared" ca="1" si="181"/>
        <v>-7.8530830110418327E-3</v>
      </c>
      <c r="N3269" s="72"/>
      <c r="O3269" s="120"/>
      <c r="P3269" s="68"/>
      <c r="Q3269" s="69">
        <f t="shared" si="17"/>
        <v>1.0079655758858965</v>
      </c>
      <c r="R3269" s="5">
        <f t="shared" ca="1" si="109"/>
        <v>74.399999999997036</v>
      </c>
      <c r="S3269" s="84">
        <v>74.400000000000006</v>
      </c>
      <c r="T3269" s="77">
        <f t="shared" ca="1" si="182"/>
        <v>-3.9920277358564768E-14</v>
      </c>
      <c r="U3269" s="5">
        <f t="shared" ca="1" si="122"/>
        <v>142.05000000000524</v>
      </c>
      <c r="V3269" s="120">
        <v>142.05000000000001</v>
      </c>
      <c r="W3269" s="79">
        <f t="shared" ca="1" si="194"/>
        <v>3.6815167442409977E-14</v>
      </c>
      <c r="X3269" s="67">
        <f t="shared" si="18"/>
        <v>0.98406884822820717</v>
      </c>
      <c r="Y3269" s="72">
        <f t="shared" ca="1" si="124"/>
        <v>16.349999999999753</v>
      </c>
      <c r="Z3269" s="120">
        <v>16.350000000000001</v>
      </c>
      <c r="AA3269" s="77">
        <f t="shared" ca="1" si="195"/>
        <v>-1.5210394955109177E-14</v>
      </c>
      <c r="AB3269" s="72"/>
      <c r="AC3269" s="120"/>
      <c r="AD3269" s="79"/>
      <c r="AE3269" s="120">
        <f t="shared" si="211"/>
        <v>2</v>
      </c>
      <c r="AF3269" t="s">
        <v>87</v>
      </c>
      <c r="AG3269" t="s">
        <v>88</v>
      </c>
      <c r="AH3269" s="25" t="str">
        <f t="shared" ca="1" si="7"/>
        <v>-</v>
      </c>
      <c r="AI3269" s="15">
        <f t="shared" ca="1" si="8"/>
        <v>13.548637314026656</v>
      </c>
      <c r="AJ3269" s="15">
        <f t="shared" ca="1" si="9"/>
        <v>13.410162875576608</v>
      </c>
      <c r="AK3269" s="17">
        <f t="shared" ca="1" si="10"/>
        <v>0.1111881031519083</v>
      </c>
      <c r="AL3269" s="17">
        <f t="shared" ca="1" si="11"/>
        <v>0.11660158264189188</v>
      </c>
      <c r="AM3269" s="26">
        <f t="shared" ca="1" si="12"/>
        <v>1</v>
      </c>
      <c r="AN3269" s="26">
        <f t="shared" ca="1" si="13"/>
        <v>0</v>
      </c>
      <c r="AO3269" s="25">
        <f t="shared" si="186"/>
        <v>0</v>
      </c>
      <c r="AP3269" s="26">
        <f t="shared" si="187"/>
        <v>0</v>
      </c>
      <c r="AQ3269" s="25">
        <f t="shared" si="188"/>
        <v>0</v>
      </c>
      <c r="AR3269" s="26">
        <f t="shared" si="189"/>
        <v>1</v>
      </c>
    </row>
    <row r="3270" spans="1:53" x14ac:dyDescent="0.2">
      <c r="A3270" s="96">
        <v>42815</v>
      </c>
      <c r="B3270" s="99">
        <v>12.175000000000001</v>
      </c>
      <c r="C3270" s="100">
        <v>13.775</v>
      </c>
      <c r="D3270" s="31">
        <f t="shared" si="14"/>
        <v>4.6353429980783378</v>
      </c>
      <c r="E3270" s="31">
        <f t="shared" si="15"/>
        <v>94.81964300849954</v>
      </c>
      <c r="F3270" s="16">
        <f t="shared" si="0"/>
        <v>99.454986006577883</v>
      </c>
      <c r="G3270" s="16">
        <f t="shared" si="1"/>
        <v>13.700428084656966</v>
      </c>
      <c r="H3270" s="17">
        <f t="shared" si="2"/>
        <v>0.11615245009074404</v>
      </c>
      <c r="I3270" s="16">
        <v>12.47</v>
      </c>
      <c r="J3270" s="91">
        <f t="shared" si="16"/>
        <v>1.0456140307864497</v>
      </c>
      <c r="K3270" s="72">
        <f t="shared" ca="1" si="171"/>
        <v>16.400668622395791</v>
      </c>
      <c r="L3270" s="16">
        <v>16.399999999999999</v>
      </c>
      <c r="M3270" s="21">
        <f t="shared" ca="1" si="181"/>
        <v>4.0769658280048481E-5</v>
      </c>
      <c r="N3270" s="72"/>
      <c r="P3270" s="21"/>
      <c r="Q3270" s="92">
        <f t="shared" si="17"/>
        <v>0.95438596921355034</v>
      </c>
      <c r="R3270" s="5">
        <f t="shared" ca="1" si="109"/>
        <v>71.003358079744473</v>
      </c>
      <c r="S3270" s="31"/>
      <c r="T3270" s="89" t="str">
        <f t="shared" ca="1" si="182"/>
        <v/>
      </c>
      <c r="U3270" s="5">
        <f t="shared" ca="1" si="122"/>
        <v>135.565885611054</v>
      </c>
      <c r="W3270" s="36" t="str">
        <f t="shared" ca="1" si="194"/>
        <v/>
      </c>
      <c r="X3270" s="91">
        <f t="shared" si="18"/>
        <v>1.0912280615728993</v>
      </c>
      <c r="Y3270" s="72">
        <f t="shared" ca="1" si="124"/>
        <v>17.840404596571556</v>
      </c>
      <c r="AA3270" s="89" t="str">
        <f t="shared" ca="1" si="195"/>
        <v/>
      </c>
      <c r="AB3270" s="72"/>
      <c r="AD3270" s="36"/>
      <c r="AE3270">
        <f t="shared" si="211"/>
        <v>1</v>
      </c>
      <c r="AF3270" s="121">
        <v>12</v>
      </c>
      <c r="AG3270" s="121">
        <v>13</v>
      </c>
      <c r="AH3270" s="25" t="str">
        <f t="shared" ca="1" si="7"/>
        <v>-</v>
      </c>
      <c r="AI3270" s="15">
        <f t="shared" ca="1" si="8"/>
        <v>13.571551439941928</v>
      </c>
      <c r="AJ3270" s="15">
        <f t="shared" ca="1" si="9"/>
        <v>13.403988181572146</v>
      </c>
      <c r="AK3270" s="17">
        <f t="shared" ca="1" si="10"/>
        <v>0.10952582381267795</v>
      </c>
      <c r="AL3270" s="17">
        <f t="shared" ca="1" si="11"/>
        <v>0.11621648267338981</v>
      </c>
      <c r="AM3270" s="26">
        <f t="shared" ca="1" si="12"/>
        <v>1</v>
      </c>
      <c r="AN3270" s="26">
        <f t="shared" ca="1" si="13"/>
        <v>0</v>
      </c>
      <c r="AO3270" s="25">
        <f t="shared" ca="1" si="186"/>
        <v>0</v>
      </c>
      <c r="AP3270" s="26">
        <f t="shared" ca="1" si="187"/>
        <v>0</v>
      </c>
      <c r="AQ3270" s="25">
        <f t="shared" ca="1" si="188"/>
        <v>0</v>
      </c>
      <c r="AR3270" s="26">
        <f t="shared" ca="1" si="189"/>
        <v>1</v>
      </c>
    </row>
    <row r="3271" spans="1:53" x14ac:dyDescent="0.2">
      <c r="A3271" s="97">
        <v>42816</v>
      </c>
      <c r="B3271" s="99">
        <f ca="1">C3270*(1+SQRT(-2*LN(RAND()))*COS(RAND()*2*PI())*$AF$3265/2)</f>
        <v>13.737214997842752</v>
      </c>
      <c r="C3271" s="100">
        <f ca="1">B3271*(1-(1-C3270/B3270)/1.5)</f>
        <v>14.940749234477847</v>
      </c>
      <c r="D3271" s="31">
        <f t="shared" si="14"/>
        <v>98.916579560340097</v>
      </c>
      <c r="E3271" s="31">
        <f t="shared" si="15"/>
        <v>0</v>
      </c>
      <c r="F3271" s="16">
        <f t="shared" si="0"/>
        <v>98.916579560340097</v>
      </c>
      <c r="G3271" s="16">
        <f t="shared" ca="1" si="1"/>
        <v>13.737214997842752</v>
      </c>
      <c r="H3271" s="17">
        <f t="shared" ca="1" si="2"/>
        <v>8.0553807426054225E-2</v>
      </c>
      <c r="I3271" s="16"/>
      <c r="J3271" s="91">
        <f t="shared" ca="1" si="16"/>
        <v>0.99725698713921951</v>
      </c>
      <c r="K3271" s="72">
        <f t="shared" ca="1" si="171"/>
        <v>16.355014589082497</v>
      </c>
      <c r="M3271" s="21" t="str">
        <f t="shared" ca="1" si="181"/>
        <v/>
      </c>
      <c r="N3271" s="72"/>
      <c r="P3271" s="21"/>
      <c r="Q3271" s="92">
        <f t="shared" ca="1" si="17"/>
        <v>1.0027430128607806</v>
      </c>
      <c r="R3271" s="5">
        <f t="shared" ca="1" si="109"/>
        <v>71.195155184027001</v>
      </c>
      <c r="S3271" s="31"/>
      <c r="T3271" s="89" t="str">
        <f t="shared" ca="1" si="182"/>
        <v/>
      </c>
      <c r="U3271" s="5">
        <f t="shared" ca="1" si="122"/>
        <v>135.933090691177</v>
      </c>
      <c r="W3271" s="36" t="str">
        <f t="shared" ca="1" si="194"/>
        <v/>
      </c>
      <c r="X3271" s="91">
        <f t="shared" ca="1" si="18"/>
        <v>0.99451397427843902</v>
      </c>
      <c r="Y3271" s="72">
        <f t="shared" ca="1" si="124"/>
        <v>17.741363986528185</v>
      </c>
      <c r="AA3271" s="89" t="str">
        <f t="shared" ca="1" si="195"/>
        <v/>
      </c>
      <c r="AB3271" s="72"/>
      <c r="AD3271" s="36"/>
      <c r="AE3271">
        <v>19</v>
      </c>
      <c r="AH3271" s="25" t="str">
        <f t="shared" ca="1" si="7"/>
        <v>-</v>
      </c>
      <c r="AI3271" s="15">
        <f t="shared" ca="1" si="8"/>
        <v>13.590884804761609</v>
      </c>
      <c r="AJ3271" s="15">
        <f t="shared" ca="1" si="9"/>
        <v>13.403222019725584</v>
      </c>
      <c r="AK3271" s="17">
        <f t="shared" ca="1" si="10"/>
        <v>0.10578153535230748</v>
      </c>
      <c r="AL3271" s="17">
        <f t="shared" ca="1" si="11"/>
        <v>0.11391014947112343</v>
      </c>
      <c r="AM3271" s="26">
        <f t="shared" ca="1" si="12"/>
        <v>1</v>
      </c>
      <c r="AN3271" s="26">
        <f t="shared" ca="1" si="13"/>
        <v>0</v>
      </c>
      <c r="AO3271" s="25">
        <f t="shared" ca="1" si="186"/>
        <v>0</v>
      </c>
      <c r="AP3271" s="26">
        <f t="shared" ca="1" si="187"/>
        <v>0</v>
      </c>
      <c r="AQ3271" s="25">
        <f t="shared" ca="1" si="188"/>
        <v>0</v>
      </c>
      <c r="AR3271" s="26">
        <f t="shared" ca="1" si="189"/>
        <v>1</v>
      </c>
    </row>
    <row r="3272" spans="1:53" x14ac:dyDescent="0.2">
      <c r="A3272" s="96">
        <v>42817</v>
      </c>
      <c r="B3272" s="99">
        <f t="shared" ref="B3272:B3289" ca="1" si="212">(B3271+(AF$3289-B$3271)/AE$3272)*(1+$AF$3265/2*SQRT(-2*LN(RAND()))*COS(RAND()*2*PI()))</f>
        <v>13.75615148086591</v>
      </c>
      <c r="C3272" s="100">
        <f t="shared" ref="C3272:C3289" ca="1" si="213">(C3271+(AG$3289-C$3271)/AE$3272)*(1+$AF$3265/2*SQRT(-2*LN(RAND()))*SIN(RAND()*2*PI()))</f>
        <v>15.044846184977485</v>
      </c>
      <c r="D3272" s="31">
        <f t="shared" si="14"/>
        <v>93.710443794006409</v>
      </c>
      <c r="E3272" s="31">
        <f t="shared" ca="1" si="15"/>
        <v>4.7867617083785525</v>
      </c>
      <c r="F3272" s="16">
        <f t="shared" ca="1" si="0"/>
        <v>98.497205502384958</v>
      </c>
      <c r="G3272" s="16">
        <f t="shared" ca="1" si="1"/>
        <v>13.818779394337854</v>
      </c>
      <c r="H3272" s="17">
        <f t="shared" ca="1" si="2"/>
        <v>8.5656887964621231E-2</v>
      </c>
      <c r="I3272" s="16"/>
      <c r="J3272" s="91">
        <f t="shared" ca="1" si="16"/>
        <v>1.0016726298417564</v>
      </c>
      <c r="K3272" s="72">
        <f t="shared" ca="1" si="171"/>
        <v>16.381702598128882</v>
      </c>
      <c r="M3272" s="21" t="str">
        <f t="shared" ca="1" si="181"/>
        <v/>
      </c>
      <c r="N3272" s="72"/>
      <c r="P3272" s="21"/>
      <c r="Q3272" s="92">
        <f t="shared" ca="1" si="17"/>
        <v>0.99832737015824347</v>
      </c>
      <c r="R3272" s="5">
        <f t="shared" ca="1" si="109"/>
        <v>71.073111107196425</v>
      </c>
      <c r="S3272" s="31"/>
      <c r="T3272" s="89" t="str">
        <f t="shared" ca="1" si="182"/>
        <v/>
      </c>
      <c r="U3272" s="5">
        <f t="shared" ca="1" si="122"/>
        <v>135.70107900290611</v>
      </c>
      <c r="W3272" s="36" t="str">
        <f t="shared" ca="1" si="194"/>
        <v/>
      </c>
      <c r="X3272" s="91">
        <f t="shared" ca="1" si="18"/>
        <v>1.0033452596835131</v>
      </c>
      <c r="Y3272" s="72">
        <f t="shared" ca="1" si="124"/>
        <v>17.799541935534396</v>
      </c>
      <c r="AA3272" s="89" t="str">
        <f t="shared" ca="1" si="195"/>
        <v/>
      </c>
      <c r="AB3272" s="72"/>
      <c r="AD3272" s="36"/>
      <c r="AE3272">
        <f t="shared" ref="AE3272:AE3289" si="214">AE3271-1</f>
        <v>18</v>
      </c>
      <c r="AH3272" s="25" t="str">
        <f t="shared" ca="1" si="7"/>
        <v>-</v>
      </c>
      <c r="AI3272" s="15">
        <f t="shared" ca="1" si="8"/>
        <v>13.608859069921929</v>
      </c>
      <c r="AJ3272" s="15">
        <f t="shared" ca="1" si="9"/>
        <v>13.416486686473203</v>
      </c>
      <c r="AK3272" s="17">
        <f t="shared" ca="1" si="10"/>
        <v>0.10244991164027867</v>
      </c>
      <c r="AL3272" s="17">
        <f t="shared" ca="1" si="11"/>
        <v>0.11180101840174808</v>
      </c>
      <c r="AM3272" s="26">
        <f t="shared" ca="1" si="12"/>
        <v>1</v>
      </c>
      <c r="AN3272" s="26">
        <f t="shared" ca="1" si="13"/>
        <v>0</v>
      </c>
      <c r="AO3272" s="25">
        <f t="shared" ca="1" si="186"/>
        <v>0</v>
      </c>
      <c r="AP3272" s="26">
        <f t="shared" ca="1" si="187"/>
        <v>0</v>
      </c>
      <c r="AQ3272" s="25">
        <f t="shared" ca="1" si="188"/>
        <v>0</v>
      </c>
      <c r="AR3272" s="26">
        <f t="shared" ca="1" si="189"/>
        <v>1</v>
      </c>
    </row>
    <row r="3273" spans="1:53" x14ac:dyDescent="0.2">
      <c r="A3273" s="96">
        <v>42818</v>
      </c>
      <c r="B3273" s="99">
        <f t="shared" ca="1" si="212"/>
        <v>13.925671339428622</v>
      </c>
      <c r="C3273" s="100">
        <f t="shared" ca="1" si="213"/>
        <v>15.207847498496227</v>
      </c>
      <c r="D3273" s="31">
        <f t="shared" si="14"/>
        <v>88.504308027672721</v>
      </c>
      <c r="E3273" s="31">
        <f t="shared" ca="1" si="15"/>
        <v>9.5469560866467909</v>
      </c>
      <c r="F3273" s="16">
        <f t="shared" ca="1" si="0"/>
        <v>98.051264114319508</v>
      </c>
      <c r="G3273" s="16">
        <f t="shared" ca="1" si="1"/>
        <v>14.050512967902602</v>
      </c>
      <c r="H3273" s="17">
        <f t="shared" ca="1" si="2"/>
        <v>8.4310166786876861E-2</v>
      </c>
      <c r="I3273" s="16"/>
      <c r="J3273" s="91">
        <f t="shared" ca="1" si="16"/>
        <v>1.012166092471644</v>
      </c>
      <c r="K3273" s="72">
        <f t="shared" ca="1" si="171"/>
        <v>16.580327932475999</v>
      </c>
      <c r="M3273" s="21" t="str">
        <f t="shared" ca="1" si="181"/>
        <v/>
      </c>
      <c r="N3273" s="72"/>
      <c r="P3273" s="21"/>
      <c r="Q3273" s="92">
        <f t="shared" ca="1" si="17"/>
        <v>0.98783390752835587</v>
      </c>
      <c r="R3273" s="5">
        <f t="shared" ca="1" si="109"/>
        <v>70.20550427440287</v>
      </c>
      <c r="S3273" s="31"/>
      <c r="T3273" s="89" t="str">
        <f t="shared" ca="1" si="182"/>
        <v/>
      </c>
      <c r="U3273" s="5">
        <f t="shared" ca="1" si="122"/>
        <v>134.04553786306502</v>
      </c>
      <c r="W3273" s="36" t="str">
        <f t="shared" ca="1" si="194"/>
        <v/>
      </c>
      <c r="X3273" s="91">
        <f t="shared" ca="1" si="18"/>
        <v>1.0243321849432883</v>
      </c>
      <c r="Y3273" s="72">
        <f t="shared" ca="1" si="124"/>
        <v>18.231443734467099</v>
      </c>
      <c r="AA3273" s="89" t="str">
        <f t="shared" ca="1" si="195"/>
        <v/>
      </c>
      <c r="AB3273" s="72"/>
      <c r="AD3273" s="36"/>
      <c r="AE3273">
        <f t="shared" si="214"/>
        <v>17</v>
      </c>
      <c r="AH3273" s="25" t="str">
        <f t="shared" ca="1" si="7"/>
        <v>-</v>
      </c>
      <c r="AI3273" s="15">
        <f t="shared" ca="1" si="8"/>
        <v>13.618217200881583</v>
      </c>
      <c r="AJ3273" s="15">
        <f t="shared" ca="1" si="9"/>
        <v>13.44059760981941</v>
      </c>
      <c r="AK3273" s="17">
        <f t="shared" ca="1" si="10"/>
        <v>9.9552453562385276E-2</v>
      </c>
      <c r="AL3273" s="17">
        <f t="shared" ca="1" si="11"/>
        <v>0.10979086971611092</v>
      </c>
      <c r="AM3273" s="26">
        <f t="shared" ca="1" si="12"/>
        <v>1</v>
      </c>
      <c r="AN3273" s="26">
        <f t="shared" ca="1" si="13"/>
        <v>0</v>
      </c>
      <c r="AO3273" s="25">
        <f t="shared" ca="1" si="186"/>
        <v>0</v>
      </c>
      <c r="AP3273" s="26">
        <f t="shared" ca="1" si="187"/>
        <v>0</v>
      </c>
      <c r="AQ3273" s="25">
        <f t="shared" ca="1" si="188"/>
        <v>0</v>
      </c>
      <c r="AR3273" s="26">
        <f t="shared" ca="1" si="189"/>
        <v>1</v>
      </c>
    </row>
    <row r="3274" spans="1:53" x14ac:dyDescent="0.2">
      <c r="A3274" s="96">
        <v>42821</v>
      </c>
      <c r="B3274" s="99">
        <f t="shared" ca="1" si="212"/>
        <v>13.995650726746305</v>
      </c>
      <c r="C3274" s="100">
        <f t="shared" ca="1" si="213"/>
        <v>15.161519721216417</v>
      </c>
      <c r="D3274" s="31">
        <f t="shared" si="14"/>
        <v>83.298172261339033</v>
      </c>
      <c r="E3274" s="31">
        <f t="shared" ca="1" si="15"/>
        <v>14.314161678205762</v>
      </c>
      <c r="F3274" s="16">
        <f t="shared" ca="1" si="0"/>
        <v>97.612333939544797</v>
      </c>
      <c r="G3274" s="16">
        <f t="shared" ca="1" si="1"/>
        <v>14.166617208223823</v>
      </c>
      <c r="H3274" s="17">
        <f t="shared" ca="1" si="2"/>
        <v>7.6896578701054707E-2</v>
      </c>
      <c r="I3274" s="16"/>
      <c r="J3274" s="91">
        <f t="shared" ca="1" si="16"/>
        <v>1.003749816482262</v>
      </c>
      <c r="K3274" s="72">
        <f t="shared" ca="1" si="171"/>
        <v>16.641822638015682</v>
      </c>
      <c r="M3274" s="21" t="str">
        <f t="shared" ca="1" si="181"/>
        <v/>
      </c>
      <c r="N3274" s="72"/>
      <c r="P3274" s="21"/>
      <c r="Q3274" s="92">
        <f t="shared" ca="1" si="17"/>
        <v>0.99625018351773797</v>
      </c>
      <c r="R3274" s="5">
        <f t="shared" ca="1" si="109"/>
        <v>69.939332815328086</v>
      </c>
      <c r="S3274" s="31"/>
      <c r="T3274" s="89" t="str">
        <f t="shared" ca="1" si="182"/>
        <v/>
      </c>
      <c r="U3274" s="5">
        <f t="shared" ca="1" si="122"/>
        <v>133.53831979704736</v>
      </c>
      <c r="W3274" s="36" t="str">
        <f t="shared" ca="1" si="194"/>
        <v/>
      </c>
      <c r="X3274" s="91">
        <f t="shared" ca="1" si="18"/>
        <v>1.0074996329645241</v>
      </c>
      <c r="Y3274" s="72">
        <f t="shared" ca="1" si="124"/>
        <v>18.3669640039403</v>
      </c>
      <c r="AA3274" s="89" t="str">
        <f t="shared" ca="1" si="195"/>
        <v/>
      </c>
      <c r="AB3274" s="72"/>
      <c r="AD3274" s="36"/>
      <c r="AE3274">
        <f t="shared" si="214"/>
        <v>16</v>
      </c>
      <c r="AH3274" s="25" t="str">
        <f t="shared" ca="1" si="7"/>
        <v>-</v>
      </c>
      <c r="AI3274" s="15">
        <f t="shared" ca="1" si="8"/>
        <v>13.63699705901117</v>
      </c>
      <c r="AJ3274" s="15">
        <f t="shared" ca="1" si="9"/>
        <v>13.467083375622776</v>
      </c>
      <c r="AK3274" s="17">
        <f t="shared" ca="1" si="10"/>
        <v>9.3536158298813413E-2</v>
      </c>
      <c r="AL3274" s="17">
        <f t="shared" ca="1" si="11"/>
        <v>0.10709261772026131</v>
      </c>
      <c r="AM3274" s="26">
        <f t="shared" ca="1" si="12"/>
        <v>1</v>
      </c>
      <c r="AN3274" s="26">
        <f t="shared" ca="1" si="13"/>
        <v>0</v>
      </c>
      <c r="AO3274" s="25">
        <f t="shared" ca="1" si="186"/>
        <v>0</v>
      </c>
      <c r="AP3274" s="26">
        <f t="shared" ca="1" si="187"/>
        <v>0</v>
      </c>
      <c r="AQ3274" s="25">
        <f t="shared" ca="1" si="188"/>
        <v>0</v>
      </c>
      <c r="AR3274" s="26">
        <f t="shared" ca="1" si="189"/>
        <v>1</v>
      </c>
    </row>
    <row r="3275" spans="1:53" x14ac:dyDescent="0.2">
      <c r="A3275" s="96">
        <v>42822</v>
      </c>
      <c r="B3275" s="99">
        <f t="shared" ca="1" si="212"/>
        <v>14.120786247284663</v>
      </c>
      <c r="C3275" s="100">
        <f t="shared" ca="1" si="213"/>
        <v>15.283876008147073</v>
      </c>
      <c r="D3275" s="31">
        <f t="shared" si="14"/>
        <v>78.092036495005345</v>
      </c>
      <c r="E3275" s="31">
        <f t="shared" ca="1" si="15"/>
        <v>19.119963415855196</v>
      </c>
      <c r="F3275" s="16">
        <f t="shared" ca="1" si="0"/>
        <v>97.211999910860541</v>
      </c>
      <c r="G3275" s="16">
        <f t="shared" ca="1" si="1"/>
        <v>14.349546417813368</v>
      </c>
      <c r="H3275" s="17">
        <f t="shared" ca="1" si="2"/>
        <v>7.6099136125052702E-2</v>
      </c>
      <c r="J3275" s="91">
        <f t="shared" ca="1" si="16"/>
        <v>1.0087584719927853</v>
      </c>
      <c r="K3275" s="72">
        <f t="shared" ca="1" si="171"/>
        <v>16.786895179518872</v>
      </c>
      <c r="M3275" s="21" t="str">
        <f t="shared" ca="1" si="181"/>
        <v/>
      </c>
      <c r="N3275" s="72"/>
      <c r="P3275" s="21"/>
      <c r="Q3275" s="92">
        <f t="shared" ca="1" si="17"/>
        <v>0.99124152800721477</v>
      </c>
      <c r="R3275" s="5">
        <f t="shared" ca="1" si="109"/>
        <v>69.323883065565099</v>
      </c>
      <c r="S3275" s="31"/>
      <c r="T3275" s="89" t="str">
        <f t="shared" ca="1" si="182"/>
        <v/>
      </c>
      <c r="U3275" s="5">
        <f t="shared" ca="1" si="122"/>
        <v>132.3641964623736</v>
      </c>
      <c r="W3275" s="36" t="str">
        <f t="shared" ca="1" si="194"/>
        <v/>
      </c>
      <c r="X3275" s="91">
        <f t="shared" ca="1" si="18"/>
        <v>1.0175169439855705</v>
      </c>
      <c r="Y3275" s="72">
        <f t="shared" ca="1" si="124"/>
        <v>18.68746712193197</v>
      </c>
      <c r="AA3275" s="89" t="str">
        <f t="shared" ca="1" si="195"/>
        <v/>
      </c>
      <c r="AB3275" s="72"/>
      <c r="AD3275" s="36"/>
      <c r="AE3275">
        <f t="shared" si="214"/>
        <v>15</v>
      </c>
      <c r="AH3275" s="25" t="str">
        <f t="shared" ca="1" si="7"/>
        <v>-</v>
      </c>
      <c r="AI3275" s="15">
        <f t="shared" ca="1" si="8"/>
        <v>13.664287147596379</v>
      </c>
      <c r="AJ3275" s="15">
        <f t="shared" ca="1" si="9"/>
        <v>13.498796740043003</v>
      </c>
      <c r="AK3275" s="17">
        <f t="shared" ca="1" si="10"/>
        <v>8.6611504515733961E-2</v>
      </c>
      <c r="AL3275" s="17">
        <f t="shared" ca="1" si="11"/>
        <v>0.10426649137105805</v>
      </c>
      <c r="AM3275" s="26">
        <f t="shared" ca="1" si="12"/>
        <v>1</v>
      </c>
      <c r="AN3275" s="26">
        <f t="shared" ca="1" si="13"/>
        <v>0</v>
      </c>
      <c r="AO3275" s="25">
        <f t="shared" ca="1" si="186"/>
        <v>0</v>
      </c>
      <c r="AP3275" s="26">
        <f t="shared" ca="1" si="187"/>
        <v>0</v>
      </c>
      <c r="AQ3275" s="25">
        <f t="shared" ca="1" si="188"/>
        <v>0</v>
      </c>
      <c r="AR3275" s="26">
        <f t="shared" ca="1" si="189"/>
        <v>1</v>
      </c>
    </row>
    <row r="3276" spans="1:53" x14ac:dyDescent="0.2">
      <c r="A3276" s="96">
        <v>42823</v>
      </c>
      <c r="B3276" s="99">
        <f t="shared" ca="1" si="212"/>
        <v>14.218816008516946</v>
      </c>
      <c r="C3276" s="100">
        <f t="shared" ca="1" si="213"/>
        <v>15.428526179787424</v>
      </c>
      <c r="D3276" s="31">
        <f t="shared" si="14"/>
        <v>72.885900728671658</v>
      </c>
      <c r="E3276" s="31">
        <f t="shared" ca="1" si="15"/>
        <v>23.929916747821153</v>
      </c>
      <c r="F3276" s="16">
        <f t="shared" ca="1" si="0"/>
        <v>96.815817476492811</v>
      </c>
      <c r="G3276" s="16">
        <f t="shared" ca="1" si="1"/>
        <v>14.517819461072866</v>
      </c>
      <c r="H3276" s="17">
        <f t="shared" ca="1" si="2"/>
        <v>7.8407370682968658E-2</v>
      </c>
      <c r="J3276" s="91">
        <f t="shared" ca="1" si="16"/>
        <v>1.0076034756933585</v>
      </c>
      <c r="K3276" s="72">
        <f t="shared" ca="1" si="171"/>
        <v>16.913844357327921</v>
      </c>
      <c r="M3276" s="21" t="str">
        <f t="shared" ca="1" si="181"/>
        <v/>
      </c>
      <c r="N3276" s="72"/>
      <c r="P3276" s="21"/>
      <c r="Q3276" s="92">
        <f t="shared" ca="1" si="17"/>
        <v>0.99239652430664149</v>
      </c>
      <c r="R3276" s="5">
        <f t="shared" ca="1" si="109"/>
        <v>68.793914622309089</v>
      </c>
      <c r="S3276" s="31"/>
      <c r="T3276" s="89" t="str">
        <f t="shared" ca="1" si="182"/>
        <v/>
      </c>
      <c r="U3276" s="5">
        <f t="shared" ca="1" si="122"/>
        <v>131.35327142177505</v>
      </c>
      <c r="W3276" s="36" t="str">
        <f t="shared" ca="1" si="194"/>
        <v/>
      </c>
      <c r="X3276" s="91">
        <f t="shared" ca="1" si="18"/>
        <v>1.015206951386717</v>
      </c>
      <c r="Y3276" s="72">
        <f t="shared" ca="1" si="124"/>
        <v>18.970397942557284</v>
      </c>
      <c r="AA3276" s="89" t="str">
        <f t="shared" ca="1" si="195"/>
        <v/>
      </c>
      <c r="AB3276" s="72"/>
      <c r="AD3276" s="36"/>
      <c r="AE3276">
        <f t="shared" si="214"/>
        <v>14</v>
      </c>
      <c r="AH3276" s="25" t="str">
        <f t="shared" ca="1" si="7"/>
        <v>-</v>
      </c>
      <c r="AI3276" s="15">
        <f t="shared" ca="1" si="8"/>
        <v>13.684965547579797</v>
      </c>
      <c r="AJ3276" s="15">
        <f t="shared" ca="1" si="9"/>
        <v>13.525576929408311</v>
      </c>
      <c r="AK3276" s="17">
        <f t="shared" ca="1" si="10"/>
        <v>8.0320657947771393E-2</v>
      </c>
      <c r="AL3276" s="17">
        <f t="shared" ca="1" si="11"/>
        <v>0.10117904184876085</v>
      </c>
      <c r="AM3276" s="26">
        <f t="shared" ca="1" si="12"/>
        <v>1</v>
      </c>
      <c r="AN3276" s="26">
        <f t="shared" ca="1" si="13"/>
        <v>0</v>
      </c>
      <c r="AO3276" s="25">
        <f t="shared" ca="1" si="186"/>
        <v>0</v>
      </c>
      <c r="AP3276" s="26">
        <f t="shared" ca="1" si="187"/>
        <v>0</v>
      </c>
      <c r="AQ3276" s="25">
        <f t="shared" ca="1" si="188"/>
        <v>0</v>
      </c>
      <c r="AR3276" s="26">
        <f t="shared" ca="1" si="189"/>
        <v>1</v>
      </c>
    </row>
    <row r="3277" spans="1:53" x14ac:dyDescent="0.2">
      <c r="A3277" s="96">
        <v>42824</v>
      </c>
      <c r="B3277" s="99">
        <f t="shared" ca="1" si="212"/>
        <v>14.351403904588381</v>
      </c>
      <c r="C3277" s="100">
        <f t="shared" ca="1" si="213"/>
        <v>15.542429489238199</v>
      </c>
      <c r="D3277" s="31">
        <f t="shared" si="14"/>
        <v>67.67976496233797</v>
      </c>
      <c r="E3277" s="31">
        <f t="shared" ca="1" si="15"/>
        <v>28.727853097298055</v>
      </c>
      <c r="F3277" s="16">
        <f t="shared" ca="1" si="0"/>
        <v>96.407618059636022</v>
      </c>
      <c r="G3277" s="16">
        <f t="shared" ca="1" si="1"/>
        <v>14.706309551253963</v>
      </c>
      <c r="H3277" s="17">
        <f t="shared" ca="1" si="2"/>
        <v>7.6630592757361504E-2</v>
      </c>
      <c r="J3277" s="91">
        <f t="shared" ca="1" si="16"/>
        <v>1.0087123727107437</v>
      </c>
      <c r="K3277" s="72">
        <f t="shared" ca="1" si="171"/>
        <v>17.0605085222372</v>
      </c>
      <c r="M3277" s="21" t="str">
        <f t="shared" ca="1" si="181"/>
        <v/>
      </c>
      <c r="N3277" s="72"/>
      <c r="P3277" s="21"/>
      <c r="Q3277" s="92">
        <f t="shared" ca="1" si="17"/>
        <v>0.99128762728925635</v>
      </c>
      <c r="R3277" s="5">
        <f t="shared" ca="1" si="109"/>
        <v>68.191715502359131</v>
      </c>
      <c r="S3277" s="31"/>
      <c r="T3277" s="89" t="str">
        <f t="shared" ca="1" si="182"/>
        <v/>
      </c>
      <c r="U3277" s="5">
        <f t="shared" ca="1" si="122"/>
        <v>130.20441500719085</v>
      </c>
      <c r="W3277" s="36" t="str">
        <f t="shared" ca="1" si="194"/>
        <v/>
      </c>
      <c r="X3277" s="91">
        <f t="shared" ca="1" si="18"/>
        <v>1.0174247454214873</v>
      </c>
      <c r="Y3277" s="72">
        <f t="shared" ca="1" si="124"/>
        <v>19.299682041168346</v>
      </c>
      <c r="AA3277" s="89" t="str">
        <f t="shared" ca="1" si="195"/>
        <v/>
      </c>
      <c r="AB3277" s="72"/>
      <c r="AD3277" s="36"/>
      <c r="AE3277">
        <f t="shared" si="214"/>
        <v>13</v>
      </c>
      <c r="AH3277" s="25" t="str">
        <f t="shared" ca="1" si="7"/>
        <v>-</v>
      </c>
      <c r="AI3277" s="15">
        <f t="shared" ca="1" si="8"/>
        <v>13.723111723925186</v>
      </c>
      <c r="AJ3277" s="15">
        <f t="shared" ca="1" si="9"/>
        <v>13.554520254148825</v>
      </c>
      <c r="AK3277" s="17">
        <f t="shared" ca="1" si="10"/>
        <v>7.9666788836322611E-2</v>
      </c>
      <c r="AL3277" s="17">
        <f t="shared" ca="1" si="11"/>
        <v>9.8386131539076882E-2</v>
      </c>
      <c r="AM3277" s="26">
        <f t="shared" ca="1" si="12"/>
        <v>1</v>
      </c>
      <c r="AN3277" s="26">
        <f t="shared" ca="1" si="13"/>
        <v>0</v>
      </c>
      <c r="AO3277" s="25">
        <f t="shared" ca="1" si="186"/>
        <v>0</v>
      </c>
      <c r="AP3277" s="26">
        <f t="shared" ca="1" si="187"/>
        <v>0</v>
      </c>
      <c r="AQ3277" s="25">
        <f t="shared" ca="1" si="188"/>
        <v>0</v>
      </c>
      <c r="AR3277" s="26">
        <f t="shared" ca="1" si="189"/>
        <v>1</v>
      </c>
    </row>
    <row r="3278" spans="1:53" x14ac:dyDescent="0.2">
      <c r="A3278" s="96">
        <v>42825</v>
      </c>
      <c r="B3278" s="99">
        <f t="shared" ca="1" si="212"/>
        <v>14.517210120653482</v>
      </c>
      <c r="C3278" s="100">
        <f t="shared" ca="1" si="213"/>
        <v>15.602824735925147</v>
      </c>
      <c r="D3278" s="31">
        <f t="shared" si="14"/>
        <v>62.473629196004282</v>
      </c>
      <c r="E3278" s="31">
        <f t="shared" ca="1" si="15"/>
        <v>33.535039593882296</v>
      </c>
      <c r="F3278" s="16">
        <f t="shared" ca="1" si="0"/>
        <v>96.00866878988657</v>
      </c>
      <c r="G3278" s="16">
        <f t="shared" ca="1" si="1"/>
        <v>14.896406390799742</v>
      </c>
      <c r="H3278" s="17">
        <f t="shared" ca="1" si="2"/>
        <v>6.9578081766954791E-2</v>
      </c>
      <c r="J3278" s="91">
        <f t="shared" ca="1" si="16"/>
        <v>1.0087345681012978</v>
      </c>
      <c r="K3278" s="72">
        <f t="shared" ca="1" si="171"/>
        <v>17.20882309792961</v>
      </c>
      <c r="M3278" s="21" t="str">
        <f t="shared" ca="1" si="181"/>
        <v/>
      </c>
      <c r="N3278" s="72"/>
      <c r="P3278" s="21"/>
      <c r="Q3278" s="92">
        <f t="shared" ca="1" si="17"/>
        <v>0.99126543189870231</v>
      </c>
      <c r="R3278" s="5">
        <f t="shared" ca="1" si="109"/>
        <v>67.593274355139869</v>
      </c>
      <c r="S3278" s="31"/>
      <c r="T3278" s="89" t="str">
        <f t="shared" ca="1" si="182"/>
        <v/>
      </c>
      <c r="U3278" s="5">
        <f t="shared" ca="1" si="122"/>
        <v>129.06271700790262</v>
      </c>
      <c r="W3278" s="36" t="str">
        <f t="shared" ca="1" si="194"/>
        <v/>
      </c>
      <c r="X3278" s="91">
        <f t="shared" ca="1" si="18"/>
        <v>1.0174691362025954</v>
      </c>
      <c r="Y3278" s="72">
        <f t="shared" ca="1" si="124"/>
        <v>19.635538454113423</v>
      </c>
      <c r="AA3278" s="89" t="str">
        <f t="shared" ca="1" si="195"/>
        <v/>
      </c>
      <c r="AB3278" s="72"/>
      <c r="AD3278" s="36"/>
      <c r="AE3278">
        <f t="shared" si="214"/>
        <v>12</v>
      </c>
      <c r="AH3278" s="25" t="str">
        <f t="shared" ca="1" si="7"/>
        <v>-</v>
      </c>
      <c r="AI3278" s="15">
        <f t="shared" ca="1" si="8"/>
        <v>13.767796243881119</v>
      </c>
      <c r="AJ3278" s="15">
        <f t="shared" ca="1" si="9"/>
        <v>13.593660596697402</v>
      </c>
      <c r="AK3278" s="17">
        <f t="shared" ca="1" si="10"/>
        <v>7.6986987803378204E-2</v>
      </c>
      <c r="AL3278" s="17">
        <f t="shared" ca="1" si="11"/>
        <v>9.5585714855750736E-2</v>
      </c>
      <c r="AM3278" s="26">
        <f t="shared" ca="1" si="12"/>
        <v>1</v>
      </c>
      <c r="AN3278" s="26">
        <f t="shared" ca="1" si="13"/>
        <v>0</v>
      </c>
      <c r="AO3278" s="25">
        <f t="shared" ca="1" si="186"/>
        <v>0</v>
      </c>
      <c r="AP3278" s="26">
        <f t="shared" ca="1" si="187"/>
        <v>0</v>
      </c>
      <c r="AQ3278" s="25">
        <f t="shared" ca="1" si="188"/>
        <v>0</v>
      </c>
      <c r="AR3278" s="26">
        <f t="shared" ca="1" si="189"/>
        <v>1</v>
      </c>
    </row>
    <row r="3279" spans="1:53" x14ac:dyDescent="0.2">
      <c r="A3279" s="96">
        <v>42828</v>
      </c>
      <c r="B3279" s="99">
        <f t="shared" ca="1" si="212"/>
        <v>14.613111847828621</v>
      </c>
      <c r="C3279" s="100">
        <f t="shared" ca="1" si="213"/>
        <v>15.734434795272772</v>
      </c>
      <c r="D3279" s="31">
        <f t="shared" si="14"/>
        <v>57.267493429670594</v>
      </c>
      <c r="E3279" s="31">
        <f t="shared" ca="1" si="15"/>
        <v>38.378942420176152</v>
      </c>
      <c r="F3279" s="16">
        <f t="shared" ca="1" si="0"/>
        <v>95.646435849846739</v>
      </c>
      <c r="G3279" s="16">
        <f t="shared" ca="1" si="1"/>
        <v>15.063052177042158</v>
      </c>
      <c r="H3279" s="17">
        <f t="shared" ca="1" si="2"/>
        <v>7.126553715046946E-2</v>
      </c>
      <c r="J3279" s="91">
        <f t="shared" ca="1" si="16"/>
        <v>1.0073718523870996</v>
      </c>
      <c r="K3279" s="72">
        <f t="shared" ca="1" si="171"/>
        <v>17.334977260463312</v>
      </c>
      <c r="M3279" s="21" t="str">
        <f t="shared" ca="1" si="181"/>
        <v/>
      </c>
      <c r="N3279" s="72"/>
      <c r="P3279" s="21"/>
      <c r="Q3279" s="92">
        <f t="shared" ca="1" si="17"/>
        <v>0.99262814761290041</v>
      </c>
      <c r="R3279" s="5">
        <f t="shared" ca="1" si="109"/>
        <v>67.092191625330599</v>
      </c>
      <c r="S3279" s="31"/>
      <c r="T3279" s="89" t="str">
        <f t="shared" ca="1" si="182"/>
        <v/>
      </c>
      <c r="U3279" s="5">
        <f t="shared" ca="1" si="122"/>
        <v>128.10689976406189</v>
      </c>
      <c r="W3279" s="36" t="str">
        <f t="shared" ca="1" si="194"/>
        <v/>
      </c>
      <c r="X3279" s="91">
        <f t="shared" ca="1" si="18"/>
        <v>1.0147437047741992</v>
      </c>
      <c r="Y3279" s="72">
        <f t="shared" ca="1" si="124"/>
        <v>19.923727706979335</v>
      </c>
      <c r="AA3279" s="89" t="str">
        <f t="shared" ca="1" si="195"/>
        <v/>
      </c>
      <c r="AB3279" s="72"/>
      <c r="AD3279" s="36"/>
      <c r="AE3279">
        <f t="shared" si="214"/>
        <v>11</v>
      </c>
      <c r="AH3279" s="25" t="str">
        <f t="shared" ca="1" si="7"/>
        <v>-</v>
      </c>
      <c r="AI3279" s="15">
        <f t="shared" ca="1" si="8"/>
        <v>13.838456232011433</v>
      </c>
      <c r="AJ3279" s="15">
        <f t="shared" ca="1" si="9"/>
        <v>13.629814658877169</v>
      </c>
      <c r="AK3279" s="17">
        <f t="shared" ca="1" si="10"/>
        <v>7.4812882863976971E-2</v>
      </c>
      <c r="AL3279" s="17">
        <f t="shared" ca="1" si="11"/>
        <v>9.2667451772725506E-2</v>
      </c>
      <c r="AM3279" s="26">
        <f t="shared" ca="1" si="12"/>
        <v>1</v>
      </c>
      <c r="AN3279" s="26">
        <f t="shared" ca="1" si="13"/>
        <v>0</v>
      </c>
      <c r="AO3279" s="25">
        <f t="shared" ca="1" si="186"/>
        <v>0</v>
      </c>
      <c r="AP3279" s="26">
        <f t="shared" ca="1" si="187"/>
        <v>0</v>
      </c>
      <c r="AQ3279" s="25">
        <f t="shared" ca="1" si="188"/>
        <v>0</v>
      </c>
      <c r="AR3279" s="26">
        <f t="shared" ca="1" si="189"/>
        <v>1</v>
      </c>
    </row>
    <row r="3280" spans="1:53" x14ac:dyDescent="0.2">
      <c r="A3280" s="96">
        <v>42829</v>
      </c>
      <c r="B3280" s="99">
        <f t="shared" ca="1" si="212"/>
        <v>14.745800918848223</v>
      </c>
      <c r="C3280" s="100">
        <f t="shared" ca="1" si="213"/>
        <v>15.831990758302419</v>
      </c>
      <c r="D3280" s="31">
        <f t="shared" si="14"/>
        <v>52.061357663336906</v>
      </c>
      <c r="E3280" s="31">
        <f t="shared" ca="1" si="15"/>
        <v>43.214060124643801</v>
      </c>
      <c r="F3280" s="16">
        <f t="shared" ca="1" si="0"/>
        <v>95.2754177879807</v>
      </c>
      <c r="G3280" s="16">
        <f t="shared" ca="1" si="1"/>
        <v>15.238463917539082</v>
      </c>
      <c r="H3280" s="17">
        <f t="shared" ca="1" si="2"/>
        <v>6.8607281044842039E-2</v>
      </c>
      <c r="J3280" s="91">
        <f t="shared" ca="1" si="16"/>
        <v>1.0077209356644439</v>
      </c>
      <c r="K3280" s="72">
        <f t="shared" ca="1" si="171"/>
        <v>17.468107335868311</v>
      </c>
      <c r="M3280" s="21" t="str">
        <f t="shared" ca="1" si="181"/>
        <v/>
      </c>
      <c r="N3280" s="72"/>
      <c r="P3280" s="21"/>
      <c r="Q3280" s="92">
        <f t="shared" ca="1" si="17"/>
        <v>0.99227906433555624</v>
      </c>
      <c r="R3280" s="5">
        <f t="shared" ca="1" si="109"/>
        <v>66.571403737544728</v>
      </c>
      <c r="S3280" s="31"/>
      <c r="T3280" s="89" t="str">
        <f t="shared" ca="1" si="182"/>
        <v/>
      </c>
      <c r="U3280" s="5">
        <f t="shared" ca="1" si="122"/>
        <v>127.1134427000293</v>
      </c>
      <c r="W3280" s="36" t="str">
        <f t="shared" ca="1" si="194"/>
        <v/>
      </c>
      <c r="X3280" s="91">
        <f t="shared" ca="1" si="18"/>
        <v>1.0154418713288875</v>
      </c>
      <c r="Y3280" s="72">
        <f t="shared" ca="1" si="124"/>
        <v>20.230055855697156</v>
      </c>
      <c r="AA3280" s="89" t="str">
        <f t="shared" ca="1" si="195"/>
        <v/>
      </c>
      <c r="AB3280" s="72"/>
      <c r="AD3280" s="36"/>
      <c r="AE3280">
        <f t="shared" si="214"/>
        <v>10</v>
      </c>
      <c r="AH3280" s="25" t="str">
        <f t="shared" ca="1" si="7"/>
        <v>-</v>
      </c>
      <c r="AI3280" s="15">
        <f t="shared" ca="1" si="8"/>
        <v>13.92119563345514</v>
      </c>
      <c r="AJ3280" s="15">
        <f t="shared" ca="1" si="9"/>
        <v>13.676865492305009</v>
      </c>
      <c r="AK3280" s="17">
        <f t="shared" ca="1" si="10"/>
        <v>7.3431333254608197E-2</v>
      </c>
      <c r="AL3280" s="17">
        <f t="shared" ca="1" si="11"/>
        <v>8.9072523955145255E-2</v>
      </c>
      <c r="AM3280" s="26">
        <f t="shared" ca="1" si="12"/>
        <v>1</v>
      </c>
      <c r="AN3280" s="26">
        <f t="shared" ca="1" si="13"/>
        <v>0</v>
      </c>
      <c r="AO3280" s="25">
        <f t="shared" ca="1" si="186"/>
        <v>0</v>
      </c>
      <c r="AP3280" s="26">
        <f t="shared" ca="1" si="187"/>
        <v>0</v>
      </c>
      <c r="AQ3280" s="25">
        <f t="shared" ca="1" si="188"/>
        <v>0</v>
      </c>
      <c r="AR3280" s="26">
        <f t="shared" ca="1" si="189"/>
        <v>1</v>
      </c>
    </row>
    <row r="3281" spans="1:44" x14ac:dyDescent="0.2">
      <c r="A3281" s="96">
        <v>42830</v>
      </c>
      <c r="B3281" s="99">
        <f t="shared" ca="1" si="212"/>
        <v>14.696137993880658</v>
      </c>
      <c r="C3281" s="100">
        <f t="shared" ca="1" si="213"/>
        <v>15.939680596254764</v>
      </c>
      <c r="D3281" s="31">
        <f t="shared" si="14"/>
        <v>46.855221897003219</v>
      </c>
      <c r="E3281" s="31">
        <f t="shared" ca="1" si="15"/>
        <v>48.063017071299029</v>
      </c>
      <c r="F3281" s="16">
        <f t="shared" ca="1" si="0"/>
        <v>94.918238968302248</v>
      </c>
      <c r="G3281" s="16">
        <f t="shared" ca="1" si="1"/>
        <v>15.325821076673144</v>
      </c>
      <c r="H3281" s="17">
        <f t="shared" ca="1" si="2"/>
        <v>7.8015528282686653E-2</v>
      </c>
      <c r="J3281" s="91">
        <f t="shared" ca="1" si="16"/>
        <v>1.0019622751361739</v>
      </c>
      <c r="K3281" s="72">
        <f t="shared" ca="1" si="171"/>
        <v>17.501671031421466</v>
      </c>
      <c r="M3281" s="21" t="str">
        <f t="shared" ca="1" si="181"/>
        <v/>
      </c>
      <c r="N3281" s="72"/>
      <c r="P3281" s="21"/>
      <c r="Q3281" s="92">
        <f t="shared" ca="1" si="17"/>
        <v>0.99803772486382614</v>
      </c>
      <c r="R3281" s="5">
        <f t="shared" ca="1" si="109"/>
        <v>66.438004492018834</v>
      </c>
      <c r="S3281" s="31"/>
      <c r="T3281" s="89" t="str">
        <f t="shared" ca="1" si="182"/>
        <v/>
      </c>
      <c r="U3281" s="5">
        <f t="shared" ca="1" si="122"/>
        <v>126.85966790755008</v>
      </c>
      <c r="W3281" s="36" t="str">
        <f t="shared" ca="1" si="194"/>
        <v/>
      </c>
      <c r="X3281" s="91">
        <f t="shared" ca="1" si="18"/>
        <v>1.0039245502723477</v>
      </c>
      <c r="Y3281" s="72">
        <f t="shared" ca="1" si="124"/>
        <v>20.308113098460517</v>
      </c>
      <c r="AA3281" s="89" t="str">
        <f t="shared" ca="1" si="195"/>
        <v/>
      </c>
      <c r="AB3281" s="72"/>
      <c r="AD3281" s="36"/>
      <c r="AE3281">
        <f t="shared" si="214"/>
        <v>9</v>
      </c>
      <c r="AH3281" s="25" t="str">
        <f t="shared" ca="1" si="7"/>
        <v>-</v>
      </c>
      <c r="AI3281" s="15">
        <f t="shared" ca="1" si="8"/>
        <v>14.004580802076998</v>
      </c>
      <c r="AJ3281" s="15">
        <f t="shared" ca="1" si="9"/>
        <v>13.723479153292542</v>
      </c>
      <c r="AK3281" s="17">
        <f t="shared" ca="1" si="10"/>
        <v>7.375073194754718E-2</v>
      </c>
      <c r="AL3281" s="17">
        <f t="shared" ca="1" si="11"/>
        <v>8.7509773336045843E-2</v>
      </c>
      <c r="AM3281" s="26">
        <f t="shared" ca="1" si="12"/>
        <v>1</v>
      </c>
      <c r="AN3281" s="26">
        <f t="shared" ca="1" si="13"/>
        <v>0</v>
      </c>
      <c r="AO3281" s="25">
        <f t="shared" ca="1" si="186"/>
        <v>0</v>
      </c>
      <c r="AP3281" s="26">
        <f t="shared" ca="1" si="187"/>
        <v>0</v>
      </c>
      <c r="AQ3281" s="25">
        <f t="shared" ca="1" si="188"/>
        <v>0</v>
      </c>
      <c r="AR3281" s="26">
        <f t="shared" ca="1" si="189"/>
        <v>0</v>
      </c>
    </row>
    <row r="3282" spans="1:44" x14ac:dyDescent="0.2">
      <c r="A3282" s="96">
        <v>42831</v>
      </c>
      <c r="B3282" s="99">
        <f t="shared" ca="1" si="212"/>
        <v>14.784813620517928</v>
      </c>
      <c r="C3282" s="100">
        <f t="shared" ca="1" si="213"/>
        <v>15.948643139139927</v>
      </c>
      <c r="D3282" s="31">
        <f t="shared" si="14"/>
        <v>41.649086130669531</v>
      </c>
      <c r="E3282" s="31">
        <f t="shared" ca="1" si="15"/>
        <v>52.862993405510807</v>
      </c>
      <c r="F3282" s="16">
        <f t="shared" ca="1" si="0"/>
        <v>94.512079536180337</v>
      </c>
      <c r="G3282" s="16">
        <f t="shared" ca="1" si="1"/>
        <v>15.435772867949382</v>
      </c>
      <c r="H3282" s="17">
        <f t="shared" ca="1" si="2"/>
        <v>7.2973575774970989E-2</v>
      </c>
      <c r="J3282" s="91">
        <f t="shared" ca="1" si="16"/>
        <v>1.002864539635516</v>
      </c>
      <c r="K3282" s="72">
        <f t="shared" ca="1" si="171"/>
        <v>17.551089709848068</v>
      </c>
      <c r="M3282" s="21" t="str">
        <f t="shared" ca="1" si="181"/>
        <v/>
      </c>
      <c r="N3282" s="72"/>
      <c r="P3282" s="21"/>
      <c r="Q3282" s="92">
        <f t="shared" ca="1" si="17"/>
        <v>0.99713546036448386</v>
      </c>
      <c r="R3282" s="5">
        <f t="shared" ca="1" si="109"/>
        <v>66.244930403203014</v>
      </c>
      <c r="S3282" s="31"/>
      <c r="T3282" s="89" t="str">
        <f t="shared" ca="1" si="182"/>
        <v/>
      </c>
      <c r="U3282" s="5">
        <f t="shared" ca="1" si="122"/>
        <v>126.49194270594764</v>
      </c>
      <c r="W3282" s="36" t="str">
        <f t="shared" ca="1" si="194"/>
        <v/>
      </c>
      <c r="X3282" s="91">
        <f t="shared" ca="1" si="18"/>
        <v>1.0057290792710323</v>
      </c>
      <c r="Y3282" s="72">
        <f t="shared" ca="1" si="124"/>
        <v>20.423115690613265</v>
      </c>
      <c r="AA3282" s="89" t="str">
        <f t="shared" ca="1" si="195"/>
        <v/>
      </c>
      <c r="AB3282" s="72"/>
      <c r="AD3282" s="36"/>
      <c r="AE3282">
        <f t="shared" si="214"/>
        <v>8</v>
      </c>
      <c r="AH3282" s="25" t="str">
        <f t="shared" ca="1" si="7"/>
        <v>-</v>
      </c>
      <c r="AI3282" s="15">
        <f t="shared" ca="1" si="8"/>
        <v>14.089788460649251</v>
      </c>
      <c r="AJ3282" s="15">
        <f t="shared" ca="1" si="9"/>
        <v>13.770104191465865</v>
      </c>
      <c r="AK3282" s="17">
        <f t="shared" ca="1" si="10"/>
        <v>7.2845099462880911E-2</v>
      </c>
      <c r="AL3282" s="17">
        <f t="shared" ca="1" si="11"/>
        <v>8.5467707432181905E-2</v>
      </c>
      <c r="AM3282" s="26">
        <f t="shared" ca="1" si="12"/>
        <v>1</v>
      </c>
      <c r="AN3282" s="26">
        <f t="shared" ca="1" si="13"/>
        <v>0</v>
      </c>
      <c r="AO3282" s="25">
        <f t="shared" ca="1" si="186"/>
        <v>0</v>
      </c>
      <c r="AP3282" s="26">
        <f t="shared" ca="1" si="187"/>
        <v>0</v>
      </c>
      <c r="AQ3282" s="25">
        <f t="shared" ca="1" si="188"/>
        <v>0</v>
      </c>
      <c r="AR3282" s="26">
        <f t="shared" ca="1" si="189"/>
        <v>0</v>
      </c>
    </row>
    <row r="3283" spans="1:44" x14ac:dyDescent="0.2">
      <c r="A3283" s="96">
        <v>42832</v>
      </c>
      <c r="B3283" s="99">
        <f t="shared" ca="1" si="212"/>
        <v>14.873188665989202</v>
      </c>
      <c r="C3283" s="100">
        <f t="shared" ca="1" si="213"/>
        <v>16.018006029943347</v>
      </c>
      <c r="D3283" s="31">
        <f t="shared" si="14"/>
        <v>36.442950364335843</v>
      </c>
      <c r="E3283" s="31">
        <f t="shared" ca="1" si="15"/>
        <v>57.689218829005156</v>
      </c>
      <c r="F3283" s="16">
        <f t="shared" ca="1" si="0"/>
        <v>94.132169193340999</v>
      </c>
      <c r="G3283" s="16">
        <f t="shared" ca="1" si="1"/>
        <v>15.574793866361739</v>
      </c>
      <c r="H3283" s="17">
        <f t="shared" ca="1" si="2"/>
        <v>7.1470653826329777E-2</v>
      </c>
      <c r="J3283" s="91">
        <f t="shared" ca="1" si="16"/>
        <v>1.0049505118810622</v>
      </c>
      <c r="K3283" s="72">
        <f t="shared" ca="1" si="171"/>
        <v>17.63725752301929</v>
      </c>
      <c r="M3283" s="21" t="str">
        <f t="shared" ca="1" si="181"/>
        <v/>
      </c>
      <c r="N3283" s="72"/>
      <c r="P3283" s="21"/>
      <c r="Q3283" s="92">
        <f t="shared" ca="1" si="17"/>
        <v>0.99504948811893779</v>
      </c>
      <c r="R3283" s="5">
        <f t="shared" ca="1" si="109"/>
        <v>65.914238073319439</v>
      </c>
      <c r="S3283" s="31"/>
      <c r="T3283" s="89" t="str">
        <f t="shared" ca="1" si="182"/>
        <v/>
      </c>
      <c r="U3283" s="5">
        <f t="shared" ca="1" si="122"/>
        <v>125.86143377247592</v>
      </c>
      <c r="W3283" s="36" t="str">
        <f t="shared" ca="1" si="194"/>
        <v/>
      </c>
      <c r="X3283" s="91">
        <f t="shared" ca="1" si="18"/>
        <v>1.0099010237621244</v>
      </c>
      <c r="Y3283" s="72">
        <f t="shared" ca="1" si="124"/>
        <v>20.623968027138268</v>
      </c>
      <c r="AA3283" s="89" t="str">
        <f t="shared" ca="1" si="195"/>
        <v/>
      </c>
      <c r="AB3283" s="72"/>
      <c r="AD3283" s="36"/>
      <c r="AE3283">
        <f t="shared" si="214"/>
        <v>7</v>
      </c>
      <c r="AH3283" s="25" t="str">
        <f t="shared" ca="1" si="7"/>
        <v>-</v>
      </c>
      <c r="AI3283" s="15">
        <f t="shared" ca="1" si="8"/>
        <v>14.176172592654225</v>
      </c>
      <c r="AJ3283" s="15">
        <f t="shared" ca="1" si="9"/>
        <v>13.818336785786828</v>
      </c>
      <c r="AK3283" s="17">
        <f t="shared" ca="1" si="10"/>
        <v>7.198510964104228E-2</v>
      </c>
      <c r="AL3283" s="17">
        <f t="shared" ca="1" si="11"/>
        <v>8.3578691092937668E-2</v>
      </c>
      <c r="AM3283" s="26">
        <f t="shared" ca="1" si="12"/>
        <v>1</v>
      </c>
      <c r="AN3283" s="26">
        <f t="shared" ca="1" si="13"/>
        <v>0</v>
      </c>
      <c r="AO3283" s="25">
        <f t="shared" ca="1" si="186"/>
        <v>0</v>
      </c>
      <c r="AP3283" s="26">
        <f t="shared" ca="1" si="187"/>
        <v>0</v>
      </c>
      <c r="AQ3283" s="25">
        <f t="shared" ca="1" si="188"/>
        <v>0</v>
      </c>
      <c r="AR3283" s="26">
        <f t="shared" ca="1" si="189"/>
        <v>0</v>
      </c>
    </row>
    <row r="3284" spans="1:44" x14ac:dyDescent="0.2">
      <c r="A3284" s="96">
        <v>42835</v>
      </c>
      <c r="B3284" s="99">
        <f t="shared" ca="1" si="212"/>
        <v>14.910983136254689</v>
      </c>
      <c r="C3284" s="100">
        <f t="shared" ca="1" si="213"/>
        <v>16.066485008386486</v>
      </c>
      <c r="D3284" s="31">
        <f t="shared" si="14"/>
        <v>31.236814598002152</v>
      </c>
      <c r="E3284" s="31">
        <f t="shared" ca="1" si="15"/>
        <v>62.523268668210335</v>
      </c>
      <c r="F3284" s="16">
        <f t="shared" ca="1" si="0"/>
        <v>93.76008326621249</v>
      </c>
      <c r="G3284" s="16">
        <f t="shared" ca="1" si="1"/>
        <v>15.6815216370876</v>
      </c>
      <c r="H3284" s="17">
        <f t="shared" ca="1" si="2"/>
        <v>7.1920016825624322E-2</v>
      </c>
      <c r="J3284" s="91">
        <f t="shared" ca="1" si="16"/>
        <v>1.0028727060069735</v>
      </c>
      <c r="K3284" s="72">
        <f t="shared" ca="1" si="171"/>
        <v>17.687203077426048</v>
      </c>
      <c r="M3284" s="21" t="str">
        <f t="shared" ca="1" si="181"/>
        <v/>
      </c>
      <c r="N3284" s="72"/>
      <c r="P3284" s="21"/>
      <c r="Q3284" s="92">
        <f t="shared" ca="1" si="17"/>
        <v>0.99712729399302635</v>
      </c>
      <c r="R3284" s="5">
        <f t="shared" ca="1" si="109"/>
        <v>65.722147833358875</v>
      </c>
      <c r="S3284" s="31"/>
      <c r="T3284" s="89" t="str">
        <f t="shared" ca="1" si="182"/>
        <v/>
      </c>
      <c r="U3284" s="5">
        <f t="shared" ca="1" si="122"/>
        <v>125.4955743331694</v>
      </c>
      <c r="W3284" s="36" t="str">
        <f t="shared" ca="1" si="194"/>
        <v/>
      </c>
      <c r="X3284" s="91">
        <f t="shared" ca="1" si="18"/>
        <v>1.0057454120139473</v>
      </c>
      <c r="Y3284" s="72">
        <f t="shared" ca="1" si="124"/>
        <v>20.741096094520195</v>
      </c>
      <c r="AA3284" s="89" t="str">
        <f t="shared" ca="1" si="195"/>
        <v/>
      </c>
      <c r="AB3284" s="72"/>
      <c r="AD3284" s="36"/>
      <c r="AE3284">
        <f t="shared" si="214"/>
        <v>6</v>
      </c>
      <c r="AH3284" s="25" t="str">
        <f t="shared" ca="1" si="7"/>
        <v>-</v>
      </c>
      <c r="AI3284" s="15">
        <f t="shared" ca="1" si="8"/>
        <v>14.275411433003574</v>
      </c>
      <c r="AJ3284" s="15">
        <f t="shared" ca="1" si="9"/>
        <v>13.876010314914341</v>
      </c>
      <c r="AK3284" s="17">
        <f t="shared" ca="1" si="10"/>
        <v>7.237543215082054E-2</v>
      </c>
      <c r="AL3284" s="17">
        <f t="shared" ca="1" si="11"/>
        <v>8.1011545251883837E-2</v>
      </c>
      <c r="AM3284" s="26">
        <f t="shared" ca="1" si="12"/>
        <v>1</v>
      </c>
      <c r="AN3284" s="26">
        <f t="shared" ca="1" si="13"/>
        <v>0</v>
      </c>
      <c r="AO3284" s="25">
        <f t="shared" ca="1" si="186"/>
        <v>0</v>
      </c>
      <c r="AP3284" s="26">
        <f t="shared" ca="1" si="187"/>
        <v>0</v>
      </c>
      <c r="AQ3284" s="25">
        <f t="shared" ca="1" si="188"/>
        <v>0</v>
      </c>
      <c r="AR3284" s="26">
        <f t="shared" ca="1" si="189"/>
        <v>0</v>
      </c>
    </row>
    <row r="3285" spans="1:44" x14ac:dyDescent="0.2">
      <c r="A3285" s="96">
        <v>42836</v>
      </c>
      <c r="B3285" s="99">
        <f t="shared" ca="1" si="212"/>
        <v>14.962508747877862</v>
      </c>
      <c r="C3285" s="100">
        <f t="shared" ca="1" si="213"/>
        <v>15.833194016409944</v>
      </c>
      <c r="D3285" s="31">
        <f t="shared" si="14"/>
        <v>26.03067883166846</v>
      </c>
      <c r="E3285" s="31">
        <f t="shared" ca="1" si="15"/>
        <v>67.354979062632822</v>
      </c>
      <c r="F3285" s="16">
        <f t="shared" ca="1" si="0"/>
        <v>93.385657894301289</v>
      </c>
      <c r="G3285" s="16">
        <f t="shared" ca="1" si="1"/>
        <v>15.59049584305364</v>
      </c>
      <c r="H3285" s="17">
        <f t="shared" ca="1" si="2"/>
        <v>5.4991132403839682E-2</v>
      </c>
      <c r="J3285" s="91">
        <f t="shared" ca="1" si="16"/>
        <v>0.99022508626655459</v>
      </c>
      <c r="K3285" s="72">
        <f t="shared" ca="1" si="171"/>
        <v>17.513598169744892</v>
      </c>
      <c r="M3285" s="21" t="str">
        <f t="shared" ca="1" si="181"/>
        <v/>
      </c>
      <c r="N3285" s="72"/>
      <c r="P3285" s="21"/>
      <c r="Q3285" s="92">
        <f t="shared" ca="1" si="17"/>
        <v>1.0097749137334453</v>
      </c>
      <c r="R3285" s="5">
        <f t="shared" ca="1" si="109"/>
        <v>66.361811497847341</v>
      </c>
      <c r="S3285" s="31"/>
      <c r="T3285" s="89" t="str">
        <f t="shared" ca="1" si="182"/>
        <v/>
      </c>
      <c r="U3285" s="5">
        <f t="shared" ca="1" si="122"/>
        <v>126.71794435394321</v>
      </c>
      <c r="W3285" s="36" t="str">
        <f t="shared" ca="1" si="194"/>
        <v/>
      </c>
      <c r="X3285" s="91">
        <f t="shared" ca="1" si="18"/>
        <v>0.98045017253310918</v>
      </c>
      <c r="Y3285" s="72">
        <f t="shared" ca="1" si="124"/>
        <v>20.334272894172045</v>
      </c>
      <c r="AA3285" s="89" t="str">
        <f t="shared" ca="1" si="195"/>
        <v/>
      </c>
      <c r="AB3285" s="72"/>
      <c r="AD3285" s="36"/>
      <c r="AE3285">
        <f t="shared" si="214"/>
        <v>5</v>
      </c>
      <c r="AH3285" s="25" t="str">
        <f t="shared" ca="1" si="7"/>
        <v>-</v>
      </c>
      <c r="AI3285" s="15">
        <f t="shared" ca="1" si="8"/>
        <v>14.383469529862236</v>
      </c>
      <c r="AJ3285" s="15">
        <f t="shared" ca="1" si="9"/>
        <v>13.936640446901118</v>
      </c>
      <c r="AK3285" s="17">
        <f t="shared" ca="1" si="10"/>
        <v>6.9663031359715577E-2</v>
      </c>
      <c r="AL3285" s="17">
        <f t="shared" ca="1" si="11"/>
        <v>7.7095549850653228E-2</v>
      </c>
      <c r="AM3285" s="26">
        <f t="shared" ca="1" si="12"/>
        <v>1</v>
      </c>
      <c r="AN3285" s="26">
        <f t="shared" ca="1" si="13"/>
        <v>0</v>
      </c>
      <c r="AO3285" s="25">
        <f t="shared" ca="1" si="186"/>
        <v>0</v>
      </c>
      <c r="AP3285" s="26">
        <f t="shared" ca="1" si="187"/>
        <v>0</v>
      </c>
      <c r="AQ3285" s="25">
        <f t="shared" ca="1" si="188"/>
        <v>0</v>
      </c>
      <c r="AR3285" s="26">
        <f t="shared" ca="1" si="189"/>
        <v>0</v>
      </c>
    </row>
    <row r="3286" spans="1:44" x14ac:dyDescent="0.2">
      <c r="A3286" s="96">
        <v>42837</v>
      </c>
      <c r="B3286" s="99">
        <f t="shared" ca="1" si="212"/>
        <v>15.065666619388473</v>
      </c>
      <c r="C3286" s="100">
        <f t="shared" ca="1" si="213"/>
        <v>15.883637422661227</v>
      </c>
      <c r="D3286" s="31">
        <f t="shared" si="14"/>
        <v>20.824543065334769</v>
      </c>
      <c r="E3286" s="31">
        <f t="shared" ca="1" si="15"/>
        <v>72.27482352772769</v>
      </c>
      <c r="F3286" s="16">
        <f t="shared" ca="1" si="0"/>
        <v>93.099366593062456</v>
      </c>
      <c r="G3286" s="16">
        <f t="shared" ca="1" si="1"/>
        <v>15.700673039096785</v>
      </c>
      <c r="H3286" s="17">
        <f t="shared" ca="1" si="2"/>
        <v>5.1497700527069035E-2</v>
      </c>
      <c r="J3286" s="91">
        <f t="shared" ca="1" si="16"/>
        <v>1.0039795930790916</v>
      </c>
      <c r="K3286" s="72">
        <f t="shared" ca="1" si="171"/>
        <v>17.582578328100325</v>
      </c>
      <c r="M3286" s="21" t="str">
        <f t="shared" ca="1" si="181"/>
        <v/>
      </c>
      <c r="N3286" s="72"/>
      <c r="P3286" s="21"/>
      <c r="Q3286" s="92">
        <f t="shared" ca="1" si="17"/>
        <v>0.99602040692090832</v>
      </c>
      <c r="R3286" s="5">
        <f t="shared" ca="1" si="109"/>
        <v>66.094964948074576</v>
      </c>
      <c r="S3286" s="31"/>
      <c r="T3286" s="89" t="str">
        <f t="shared" ca="1" si="182"/>
        <v/>
      </c>
      <c r="U3286" s="5">
        <f t="shared" ca="1" si="122"/>
        <v>126.20933752030491</v>
      </c>
      <c r="W3286" s="36" t="str">
        <f t="shared" ca="1" si="194"/>
        <v/>
      </c>
      <c r="X3286" s="91">
        <f t="shared" ca="1" si="18"/>
        <v>1.0079591861581834</v>
      </c>
      <c r="Y3286" s="72">
        <f t="shared" ca="1" si="124"/>
        <v>20.494768243905462</v>
      </c>
      <c r="AA3286" s="89" t="str">
        <f t="shared" ca="1" si="195"/>
        <v/>
      </c>
      <c r="AB3286" s="72"/>
      <c r="AD3286" s="36"/>
      <c r="AE3286">
        <f t="shared" si="214"/>
        <v>4</v>
      </c>
      <c r="AH3286" s="25" t="str">
        <f t="shared" ca="1" si="7"/>
        <v>-</v>
      </c>
      <c r="AI3286" s="15">
        <f t="shared" ca="1" si="8"/>
        <v>14.479716439060521</v>
      </c>
      <c r="AJ3286" s="15">
        <f t="shared" ca="1" si="9"/>
        <v>14.005106835145288</v>
      </c>
      <c r="AK3286" s="17">
        <f t="shared" ca="1" si="10"/>
        <v>6.6811434606753414E-2</v>
      </c>
      <c r="AL3286" s="17">
        <f t="shared" ca="1" si="11"/>
        <v>7.3054628002923533E-2</v>
      </c>
      <c r="AM3286" s="26">
        <f t="shared" ca="1" si="12"/>
        <v>1</v>
      </c>
      <c r="AN3286" s="26">
        <f t="shared" ca="1" si="13"/>
        <v>0</v>
      </c>
      <c r="AO3286" s="25">
        <f t="shared" ca="1" si="186"/>
        <v>0</v>
      </c>
      <c r="AP3286" s="26">
        <f t="shared" ca="1" si="187"/>
        <v>0</v>
      </c>
      <c r="AQ3286" s="25">
        <f t="shared" ca="1" si="188"/>
        <v>0</v>
      </c>
      <c r="AR3286" s="26">
        <f t="shared" ca="1" si="189"/>
        <v>0</v>
      </c>
    </row>
    <row r="3287" spans="1:44" x14ac:dyDescent="0.2">
      <c r="A3287" s="96">
        <v>42838</v>
      </c>
      <c r="B3287" s="99">
        <f t="shared" ca="1" si="212"/>
        <v>15.161568986599315</v>
      </c>
      <c r="C3287" s="100">
        <f t="shared" ca="1" si="213"/>
        <v>16.002024916865363</v>
      </c>
      <c r="D3287" s="31">
        <f t="shared" si="14"/>
        <v>15.618407299001078</v>
      </c>
      <c r="E3287" s="31">
        <f t="shared" ca="1" si="15"/>
        <v>77.212855273463461</v>
      </c>
      <c r="F3287" s="16">
        <f t="shared" ca="1" si="0"/>
        <v>92.831262572464539</v>
      </c>
      <c r="G3287" s="16">
        <f t="shared" ca="1" si="1"/>
        <v>15.860622304512553</v>
      </c>
      <c r="H3287" s="17">
        <f t="shared" ca="1" si="2"/>
        <v>5.2521848618061306E-2</v>
      </c>
      <c r="J3287" s="91">
        <f t="shared" ca="1" si="16"/>
        <v>1.0072783152227536</v>
      </c>
      <c r="K3287" s="72">
        <f t="shared" ca="1" si="171"/>
        <v>17.709827851970513</v>
      </c>
      <c r="M3287" s="21" t="str">
        <f t="shared" ca="1" si="181"/>
        <v/>
      </c>
      <c r="N3287" s="72"/>
      <c r="P3287" s="21"/>
      <c r="Q3287" s="92">
        <f t="shared" ca="1" si="17"/>
        <v>0.99272168477724632</v>
      </c>
      <c r="R3287" s="5">
        <f t="shared" ca="1" si="109"/>
        <v>65.611171569561179</v>
      </c>
      <c r="S3287" s="31"/>
      <c r="T3287" s="89" t="str">
        <f t="shared" ca="1" si="182"/>
        <v/>
      </c>
      <c r="U3287" s="5">
        <f t="shared" ca="1" si="122"/>
        <v>125.28645679478986</v>
      </c>
      <c r="W3287" s="36" t="str">
        <f t="shared" ca="1" si="194"/>
        <v/>
      </c>
      <c r="X3287" s="91">
        <f t="shared" ca="1" si="18"/>
        <v>1.0145566304455074</v>
      </c>
      <c r="Y3287" s="72">
        <f t="shared" ca="1" si="124"/>
        <v>20.791734552107116</v>
      </c>
      <c r="AA3287" s="89" t="str">
        <f t="shared" ca="1" si="195"/>
        <v/>
      </c>
      <c r="AB3287" s="72"/>
      <c r="AD3287" s="36"/>
      <c r="AE3287">
        <f t="shared" si="214"/>
        <v>3</v>
      </c>
      <c r="AF3287" t="s">
        <v>86</v>
      </c>
      <c r="AH3287" s="25" t="str">
        <f t="shared" ca="1" si="7"/>
        <v>-</v>
      </c>
      <c r="AI3287" s="15">
        <f t="shared" ca="1" si="8"/>
        <v>14.59718151333136</v>
      </c>
      <c r="AJ3287" s="15">
        <f t="shared" ca="1" si="9"/>
        <v>14.093470544693526</v>
      </c>
      <c r="AK3287" s="17">
        <f t="shared" ca="1" si="10"/>
        <v>6.2562487995982519E-2</v>
      </c>
      <c r="AL3287" s="17">
        <f t="shared" ca="1" si="11"/>
        <v>7.1302630577423975E-2</v>
      </c>
      <c r="AM3287" s="26">
        <f t="shared" ca="1" si="12"/>
        <v>1</v>
      </c>
      <c r="AN3287" s="26">
        <f t="shared" ca="1" si="13"/>
        <v>0</v>
      </c>
      <c r="AO3287" s="25">
        <f t="shared" ca="1" si="186"/>
        <v>0</v>
      </c>
      <c r="AP3287" s="26">
        <f t="shared" ca="1" si="187"/>
        <v>0</v>
      </c>
      <c r="AQ3287" s="25">
        <f t="shared" ca="1" si="188"/>
        <v>0</v>
      </c>
      <c r="AR3287" s="26">
        <f t="shared" ca="1" si="189"/>
        <v>0</v>
      </c>
    </row>
    <row r="3288" spans="1:44" ht="14.25" x14ac:dyDescent="0.2">
      <c r="A3288" s="96">
        <v>42842</v>
      </c>
      <c r="B3288" s="99">
        <f t="shared" ca="1" si="212"/>
        <v>15.289937387181141</v>
      </c>
      <c r="C3288" s="100">
        <f t="shared" ca="1" si="213"/>
        <v>16.172474165543584</v>
      </c>
      <c r="D3288" s="31">
        <f t="shared" si="14"/>
        <v>10.412271532667386</v>
      </c>
      <c r="E3288" s="31">
        <f t="shared" ca="1" si="15"/>
        <v>82.145555165192704</v>
      </c>
      <c r="F3288" s="16">
        <f t="shared" ca="1" si="0"/>
        <v>92.557826697860094</v>
      </c>
      <c r="G3288" s="16">
        <f t="shared" ca="1" si="1"/>
        <v>16.073193392628809</v>
      </c>
      <c r="H3288" s="17">
        <f t="shared" ca="1" si="2"/>
        <v>5.4570300705302111E-2</v>
      </c>
      <c r="J3288" s="91">
        <f t="shared" ca="1" si="16"/>
        <v>1.0104174510315471</v>
      </c>
      <c r="K3288" s="72">
        <f t="shared" ca="1" si="171"/>
        <v>17.893589600861343</v>
      </c>
      <c r="M3288" s="21" t="str">
        <f t="shared" ca="1" si="181"/>
        <v/>
      </c>
      <c r="N3288" s="72"/>
      <c r="P3288" s="21"/>
      <c r="Q3288" s="92">
        <f t="shared" ca="1" si="17"/>
        <v>0.98958254896845288</v>
      </c>
      <c r="R3288" s="5">
        <f t="shared" ca="1" si="109"/>
        <v>64.924965601257441</v>
      </c>
      <c r="S3288" s="31"/>
      <c r="T3288" s="89" t="str">
        <f t="shared" ca="1" si="182"/>
        <v/>
      </c>
      <c r="U3288" s="5">
        <f t="shared" ca="1" si="122"/>
        <v>123.97704671298304</v>
      </c>
      <c r="W3288" s="36" t="str">
        <f t="shared" ca="1" si="194"/>
        <v/>
      </c>
      <c r="X3288" s="91">
        <f t="shared" ca="1" si="18"/>
        <v>1.0208349020630942</v>
      </c>
      <c r="Y3288" s="72">
        <f t="shared" ca="1" si="124"/>
        <v>21.223531426256727</v>
      </c>
      <c r="AA3288" s="89" t="str">
        <f t="shared" ca="1" si="195"/>
        <v/>
      </c>
      <c r="AB3288" s="72"/>
      <c r="AD3288" s="36"/>
      <c r="AE3288">
        <f t="shared" si="214"/>
        <v>2</v>
      </c>
      <c r="AF3288" t="s">
        <v>87</v>
      </c>
      <c r="AG3288" t="s">
        <v>88</v>
      </c>
      <c r="AH3288" s="25" t="str">
        <f t="shared" ca="1" si="7"/>
        <v>-</v>
      </c>
      <c r="AI3288" s="15">
        <f t="shared" ca="1" si="8"/>
        <v>14.742230785075932</v>
      </c>
      <c r="AJ3288" s="15">
        <f t="shared" ca="1" si="9"/>
        <v>14.171475261586917</v>
      </c>
      <c r="AK3288" s="17">
        <f t="shared" ca="1" si="10"/>
        <v>5.9495275484371037E-2</v>
      </c>
      <c r="AL3288" s="17">
        <f t="shared" ca="1" si="11"/>
        <v>6.935971887371653E-2</v>
      </c>
      <c r="AM3288" s="26">
        <f t="shared" ca="1" si="12"/>
        <v>1</v>
      </c>
      <c r="AN3288" s="26">
        <f t="shared" ca="1" si="13"/>
        <v>0</v>
      </c>
      <c r="AO3288" s="25">
        <f t="shared" ca="1" si="186"/>
        <v>0</v>
      </c>
      <c r="AP3288" s="26">
        <f t="shared" ca="1" si="187"/>
        <v>0</v>
      </c>
      <c r="AQ3288" s="25">
        <f t="shared" ca="1" si="188"/>
        <v>0</v>
      </c>
      <c r="AR3288" s="26">
        <f t="shared" ca="1" si="189"/>
        <v>0</v>
      </c>
    </row>
    <row r="3289" spans="1:44" x14ac:dyDescent="0.2">
      <c r="A3289" s="96">
        <v>42843</v>
      </c>
      <c r="B3289" s="99">
        <f t="shared" ca="1" si="212"/>
        <v>15.499513012096715</v>
      </c>
      <c r="C3289" s="100">
        <f t="shared" ca="1" si="213"/>
        <v>16.186032410961118</v>
      </c>
      <c r="D3289" s="31">
        <f t="shared" si="14"/>
        <v>5.2061357663336931</v>
      </c>
      <c r="E3289" s="31">
        <f t="shared" ca="1" si="15"/>
        <v>87.067590537244939</v>
      </c>
      <c r="F3289" s="16">
        <f t="shared" ca="1" si="0"/>
        <v>92.273726303578627</v>
      </c>
      <c r="G3289" s="16">
        <f t="shared" ca="1" si="1"/>
        <v>16.147298598641118</v>
      </c>
      <c r="H3289" s="17">
        <f t="shared" ca="1" si="2"/>
        <v>4.241431015543351E-2</v>
      </c>
      <c r="J3289" s="91">
        <f t="shared" ca="1" si="16"/>
        <v>1.001526895979258</v>
      </c>
      <c r="K3289" s="72">
        <f t="shared" ca="1" si="171"/>
        <v>17.920180651235153</v>
      </c>
      <c r="M3289" s="21" t="str">
        <f t="shared" ca="1" si="181"/>
        <v/>
      </c>
      <c r="N3289" s="72"/>
      <c r="P3289" s="21"/>
      <c r="Q3289" s="92">
        <f t="shared" ca="1" si="17"/>
        <v>0.99847310402074196</v>
      </c>
      <c r="R3289" s="5">
        <f t="shared" ca="1" si="109"/>
        <v>64.823131373428751</v>
      </c>
      <c r="S3289" s="31"/>
      <c r="T3289" s="89" t="str">
        <f t="shared" ca="1" si="182"/>
        <v/>
      </c>
      <c r="U3289" s="5">
        <f t="shared" ca="1" si="122"/>
        <v>123.78350873168915</v>
      </c>
      <c r="W3289" s="36" t="str">
        <f t="shared" ca="1" si="194"/>
        <v/>
      </c>
      <c r="X3289" s="91">
        <f t="shared" ca="1" si="18"/>
        <v>1.0030537919585161</v>
      </c>
      <c r="Y3289" s="72">
        <f t="shared" ca="1" si="124"/>
        <v>21.286942623328116</v>
      </c>
      <c r="AA3289" s="89" t="str">
        <f t="shared" ca="1" si="195"/>
        <v/>
      </c>
      <c r="AB3289" s="72"/>
      <c r="AD3289" s="36"/>
      <c r="AE3289">
        <f t="shared" si="214"/>
        <v>1</v>
      </c>
      <c r="AF3289" s="121">
        <v>15</v>
      </c>
      <c r="AG3289" s="121">
        <v>16.2</v>
      </c>
      <c r="AH3289" s="25" t="str">
        <f t="shared" ca="1" si="7"/>
        <v>-</v>
      </c>
      <c r="AI3289" s="15">
        <f t="shared" ca="1" si="8"/>
        <v>14.888888001050448</v>
      </c>
      <c r="AJ3289" s="15">
        <f t="shared" ca="1" si="9"/>
        <v>14.247725043635358</v>
      </c>
      <c r="AK3289" s="17">
        <f t="shared" ca="1" si="10"/>
        <v>5.4652551539221661E-2</v>
      </c>
      <c r="AL3289" s="17">
        <f t="shared" ca="1" si="11"/>
        <v>6.6741227834251335E-2</v>
      </c>
      <c r="AM3289" s="26">
        <f t="shared" ca="1" si="12"/>
        <v>1</v>
      </c>
      <c r="AN3289" s="26">
        <f t="shared" ca="1" si="13"/>
        <v>0</v>
      </c>
      <c r="AO3289" s="25">
        <f t="shared" ca="1" si="186"/>
        <v>0</v>
      </c>
      <c r="AP3289" s="26">
        <f t="shared" ca="1" si="187"/>
        <v>0</v>
      </c>
      <c r="AQ3289" s="25">
        <f t="shared" ca="1" si="188"/>
        <v>0</v>
      </c>
      <c r="AR3289" s="26">
        <f t="shared" ca="1" si="189"/>
        <v>0</v>
      </c>
    </row>
    <row r="3290" spans="1:44" x14ac:dyDescent="0.2">
      <c r="A3290" s="97">
        <v>42844</v>
      </c>
      <c r="B3290" s="99">
        <f ca="1">C3289*(1+SQRT(-2*LN(RAND()))*COS(RAND()*2*PI())*$AF$3265/2)</f>
        <v>16.18176503797649</v>
      </c>
      <c r="C3290" s="100">
        <f ca="1">B3290*(1-(1-C3289/B3289)/1.5)</f>
        <v>16.659590614292618</v>
      </c>
      <c r="D3290" s="31">
        <f t="shared" ca="1" si="14"/>
        <v>92.052911646474058</v>
      </c>
      <c r="E3290" s="31">
        <f t="shared" si="15"/>
        <v>0</v>
      </c>
      <c r="F3290" s="16">
        <f t="shared" ca="1" si="0"/>
        <v>92.052911646474058</v>
      </c>
      <c r="G3290" s="16">
        <f t="shared" ca="1" si="1"/>
        <v>16.18176503797649</v>
      </c>
      <c r="H3290" s="17">
        <f t="shared" ca="1" si="2"/>
        <v>2.8681711776650243E-2</v>
      </c>
      <c r="J3290" s="91">
        <f t="shared" ca="1" si="16"/>
        <v>0.99973635460029486</v>
      </c>
      <c r="K3290" s="72">
        <f t="shared" ca="1" si="171"/>
        <v>17.914725700798797</v>
      </c>
      <c r="M3290" s="21" t="str">
        <f t="shared" ca="1" si="181"/>
        <v/>
      </c>
      <c r="N3290" s="72"/>
      <c r="P3290" s="21"/>
      <c r="Q3290" s="92">
        <f t="shared" ca="1" si="17"/>
        <v>1.0002636453997051</v>
      </c>
      <c r="R3290" s="5">
        <f t="shared" ca="1" si="109"/>
        <v>64.83752053545264</v>
      </c>
      <c r="S3290" s="31"/>
      <c r="T3290" s="89" t="str">
        <f t="shared" ca="1" si="182"/>
        <v/>
      </c>
      <c r="U3290" s="5">
        <f t="shared" ca="1" si="122"/>
        <v>123.81190478499362</v>
      </c>
      <c r="W3290" s="36" t="str">
        <f t="shared" ca="1" si="194"/>
        <v/>
      </c>
      <c r="X3290" s="91">
        <f t="shared" ca="1" si="18"/>
        <v>0.99947270920058973</v>
      </c>
      <c r="Y3290" s="72">
        <f t="shared" ca="1" si="124"/>
        <v>21.274317992726974</v>
      </c>
      <c r="AA3290" s="89" t="str">
        <f t="shared" ca="1" si="195"/>
        <v/>
      </c>
      <c r="AB3290" s="72"/>
      <c r="AD3290" s="36"/>
      <c r="AE3290">
        <v>20</v>
      </c>
      <c r="AH3290" s="25" t="str">
        <f t="shared" ca="1" si="7"/>
        <v>-</v>
      </c>
      <c r="AI3290" s="15">
        <f t="shared" ca="1" si="8"/>
        <v>15.038909915831736</v>
      </c>
      <c r="AJ3290" s="15">
        <f t="shared" ca="1" si="9"/>
        <v>14.319981960648533</v>
      </c>
      <c r="AK3290" s="17">
        <f t="shared" ca="1" si="10"/>
        <v>4.7446167364392645E-2</v>
      </c>
      <c r="AL3290" s="17">
        <f t="shared" ca="1" si="11"/>
        <v>6.3727798651476042E-2</v>
      </c>
      <c r="AM3290" s="26">
        <f t="shared" ca="1" si="12"/>
        <v>1</v>
      </c>
      <c r="AN3290" s="26">
        <f t="shared" ca="1" si="13"/>
        <v>0</v>
      </c>
      <c r="AO3290" s="25">
        <f t="shared" ca="1" si="186"/>
        <v>0</v>
      </c>
      <c r="AP3290" s="26">
        <f t="shared" ca="1" si="187"/>
        <v>0</v>
      </c>
      <c r="AQ3290" s="25">
        <f t="shared" ca="1" si="188"/>
        <v>0</v>
      </c>
      <c r="AR3290" s="26">
        <f t="shared" ca="1" si="189"/>
        <v>0</v>
      </c>
    </row>
    <row r="3291" spans="1:44" x14ac:dyDescent="0.2">
      <c r="A3291" s="96">
        <v>42845</v>
      </c>
      <c r="B3291" s="99">
        <f t="shared" ref="B3291:B3309" ca="1" si="215">(B3290+(AF$3309-B$3290)/AE$3291)*(1+$AF$3265/2*SQRT(-2*LN(RAND()))*COS(RAND()*2*PI()))</f>
        <v>16.005909210049314</v>
      </c>
      <c r="C3291" s="100">
        <f t="shared" ref="C3291:C3309" ca="1" si="216">(C3290+(AG$3309-C$3290)/AE$3291)*(1+$AF$3265/2*SQRT(-2*LN(RAND()))*SIN(RAND()*2*PI()))</f>
        <v>16.698904878663086</v>
      </c>
      <c r="D3291" s="31">
        <f t="shared" ca="1" si="14"/>
        <v>87.450266064150355</v>
      </c>
      <c r="E3291" s="31">
        <f t="shared" ca="1" si="15"/>
        <v>4.4706338283214224</v>
      </c>
      <c r="F3291" s="16">
        <f t="shared" ca="1" si="0"/>
        <v>91.92089989247178</v>
      </c>
      <c r="G3291" s="16">
        <f t="shared" ca="1" si="1"/>
        <v>16.039613513233999</v>
      </c>
      <c r="H3291" s="17">
        <f t="shared" ca="1" si="2"/>
        <v>4.1499467998002859E-2</v>
      </c>
      <c r="J3291" s="91">
        <f t="shared" ca="1" si="16"/>
        <v>0.98979383874721516</v>
      </c>
      <c r="K3291" s="72">
        <f t="shared" ca="1" si="171"/>
        <v>17.731162228071327</v>
      </c>
      <c r="M3291" s="21" t="str">
        <f t="shared" ca="1" si="181"/>
        <v/>
      </c>
      <c r="N3291" s="72"/>
      <c r="P3291" s="21"/>
      <c r="Q3291" s="92">
        <f t="shared" ca="1" si="17"/>
        <v>1.0102061612527848</v>
      </c>
      <c r="R3291" s="5">
        <f t="shared" ca="1" si="109"/>
        <v>65.49653411212843</v>
      </c>
      <c r="S3291" s="31"/>
      <c r="T3291" s="89" t="str">
        <f t="shared" ca="1" si="182"/>
        <v/>
      </c>
      <c r="U3291" s="5">
        <f t="shared" ca="1" si="122"/>
        <v>125.07126703462326</v>
      </c>
      <c r="W3291" s="36" t="str">
        <f t="shared" ca="1" si="194"/>
        <v/>
      </c>
      <c r="X3291" s="91">
        <f t="shared" ca="1" si="18"/>
        <v>0.97958767749443043</v>
      </c>
      <c r="Y3291" s="72">
        <f t="shared" ca="1" si="124"/>
        <v>20.838688203212062</v>
      </c>
      <c r="AA3291" s="89" t="str">
        <f t="shared" ca="1" si="195"/>
        <v/>
      </c>
      <c r="AB3291" s="72"/>
      <c r="AD3291" s="36"/>
      <c r="AE3291">
        <f t="shared" ref="AE3291:AE3309" si="217">AE3290-1</f>
        <v>19</v>
      </c>
      <c r="AH3291" s="25" t="str">
        <f t="shared" ca="1" si="7"/>
        <v>-</v>
      </c>
      <c r="AI3291" s="15">
        <f t="shared" ca="1" si="8"/>
        <v>15.150299698144929</v>
      </c>
      <c r="AJ3291" s="15">
        <f t="shared" ca="1" si="9"/>
        <v>14.386040477151086</v>
      </c>
      <c r="AK3291" s="17">
        <f t="shared" ca="1" si="10"/>
        <v>4.5197556630086511E-2</v>
      </c>
      <c r="AL3291" s="17">
        <f t="shared" ca="1" si="11"/>
        <v>6.1565319393535434E-2</v>
      </c>
      <c r="AM3291" s="26">
        <f t="shared" ca="1" si="12"/>
        <v>1</v>
      </c>
      <c r="AN3291" s="26">
        <f t="shared" ca="1" si="13"/>
        <v>0</v>
      </c>
      <c r="AO3291" s="25">
        <f t="shared" ca="1" si="186"/>
        <v>0</v>
      </c>
      <c r="AP3291" s="26">
        <f t="shared" ca="1" si="187"/>
        <v>0</v>
      </c>
      <c r="AQ3291" s="25">
        <f t="shared" ca="1" si="188"/>
        <v>1</v>
      </c>
      <c r="AR3291" s="26">
        <f t="shared" ca="1" si="189"/>
        <v>0</v>
      </c>
    </row>
    <row r="3292" spans="1:44" x14ac:dyDescent="0.2">
      <c r="A3292" s="96">
        <v>42846</v>
      </c>
      <c r="B3292" s="99">
        <f t="shared" ca="1" si="215"/>
        <v>16.109338287913403</v>
      </c>
      <c r="C3292" s="100">
        <f t="shared" ca="1" si="216"/>
        <v>16.680740130734939</v>
      </c>
      <c r="D3292" s="31">
        <f t="shared" ca="1" si="14"/>
        <v>82.847620481826652</v>
      </c>
      <c r="E3292" s="31">
        <f t="shared" ca="1" si="15"/>
        <v>8.8822720675953342</v>
      </c>
      <c r="F3292" s="16">
        <f t="shared" ca="1" si="0"/>
        <v>91.72989254942199</v>
      </c>
      <c r="G3292" s="16">
        <f t="shared" ca="1" si="1"/>
        <v>16.164667543042878</v>
      </c>
      <c r="H3292" s="17">
        <f t="shared" ca="1" si="2"/>
        <v>3.4255185222189621E-2</v>
      </c>
      <c r="J3292" s="91">
        <f t="shared" ca="1" si="16"/>
        <v>1.0057024194786637</v>
      </c>
      <c r="K3292" s="72">
        <f t="shared" ca="1" si="171"/>
        <v>17.831545766911734</v>
      </c>
      <c r="M3292" s="21" t="str">
        <f t="shared" ca="1" si="181"/>
        <v/>
      </c>
      <c r="N3292" s="72"/>
      <c r="P3292" s="21"/>
      <c r="Q3292" s="92">
        <f t="shared" ca="1" si="17"/>
        <v>0.99429758052133632</v>
      </c>
      <c r="R3292" s="5">
        <f t="shared" ca="1" si="109"/>
        <v>65.120332459801631</v>
      </c>
      <c r="S3292" s="31"/>
      <c r="T3292" s="89" t="str">
        <f t="shared" ca="1" si="182"/>
        <v/>
      </c>
      <c r="U3292" s="5">
        <f t="shared" ca="1" si="122"/>
        <v>124.35380075325341</v>
      </c>
      <c r="W3292" s="36" t="str">
        <f t="shared" ca="1" si="194"/>
        <v/>
      </c>
      <c r="X3292" s="91">
        <f t="shared" ca="1" si="18"/>
        <v>1.0114048389573274</v>
      </c>
      <c r="Y3292" s="72">
        <f t="shared" ca="1" si="124"/>
        <v>21.074962985683896</v>
      </c>
      <c r="AA3292" s="89" t="str">
        <f t="shared" ca="1" si="195"/>
        <v/>
      </c>
      <c r="AB3292" s="72"/>
      <c r="AD3292" s="36"/>
      <c r="AE3292">
        <f t="shared" si="217"/>
        <v>18</v>
      </c>
      <c r="AH3292" s="25" t="str">
        <f t="shared" ca="1" si="7"/>
        <v>-</v>
      </c>
      <c r="AI3292" s="15">
        <f t="shared" ca="1" si="8"/>
        <v>15.265892676487789</v>
      </c>
      <c r="AJ3292" s="15">
        <f t="shared" ca="1" si="9"/>
        <v>14.452463592201619</v>
      </c>
      <c r="AK3292" s="17">
        <f t="shared" ca="1" si="10"/>
        <v>4.2323804079273275E-2</v>
      </c>
      <c r="AL3292" s="17">
        <f t="shared" ca="1" si="11"/>
        <v>5.8805807802236744E-2</v>
      </c>
      <c r="AM3292" s="26">
        <f t="shared" ca="1" si="12"/>
        <v>1</v>
      </c>
      <c r="AN3292" s="26">
        <f t="shared" ca="1" si="13"/>
        <v>0</v>
      </c>
      <c r="AO3292" s="25">
        <f t="shared" ca="1" si="186"/>
        <v>0</v>
      </c>
      <c r="AP3292" s="26">
        <f t="shared" ca="1" si="187"/>
        <v>0</v>
      </c>
      <c r="AQ3292" s="25">
        <f t="shared" ca="1" si="188"/>
        <v>1</v>
      </c>
      <c r="AR3292" s="26">
        <f t="shared" ca="1" si="189"/>
        <v>0</v>
      </c>
    </row>
    <row r="3293" spans="1:44" x14ac:dyDescent="0.2">
      <c r="A3293" s="96">
        <v>42849</v>
      </c>
      <c r="B3293" s="99">
        <f t="shared" ca="1" si="215"/>
        <v>16.022052233269445</v>
      </c>
      <c r="C3293" s="100">
        <f t="shared" ca="1" si="216"/>
        <v>16.751056227939795</v>
      </c>
      <c r="D3293" s="31">
        <f t="shared" ca="1" si="14"/>
        <v>78.244974899502949</v>
      </c>
      <c r="E3293" s="31">
        <f t="shared" ca="1" si="15"/>
        <v>13.327253172984445</v>
      </c>
      <c r="F3293" s="16">
        <f t="shared" ca="1" si="0"/>
        <v>91.572228072487391</v>
      </c>
      <c r="G3293" s="16">
        <f t="shared" ca="1" si="1"/>
        <v>16.128150130040048</v>
      </c>
      <c r="H3293" s="17">
        <f t="shared" ca="1" si="2"/>
        <v>4.3519882254016484E-2</v>
      </c>
      <c r="J3293" s="91">
        <f t="shared" ca="1" si="16"/>
        <v>0.99602600389708795</v>
      </c>
      <c r="K3293" s="72">
        <f t="shared" ca="1" si="171"/>
        <v>17.759959206056465</v>
      </c>
      <c r="M3293" s="21" t="str">
        <f t="shared" ca="1" si="181"/>
        <v/>
      </c>
      <c r="N3293" s="72"/>
      <c r="P3293" s="21"/>
      <c r="Q3293" s="92">
        <f t="shared" ca="1" si="17"/>
        <v>1.0039739961029119</v>
      </c>
      <c r="R3293" s="5">
        <f t="shared" ca="1" si="109"/>
        <v>65.376396799048379</v>
      </c>
      <c r="S3293" s="31"/>
      <c r="T3293" s="89" t="str">
        <f t="shared" ca="1" si="182"/>
        <v/>
      </c>
      <c r="U3293" s="5">
        <f t="shared" ca="1" si="122"/>
        <v>124.84370804805592</v>
      </c>
      <c r="W3293" s="36" t="str">
        <f t="shared" ca="1" si="194"/>
        <v/>
      </c>
      <c r="X3293" s="91">
        <f t="shared" ca="1" si="18"/>
        <v>0.99205200779417602</v>
      </c>
      <c r="Y3293" s="72">
        <f t="shared" ca="1" si="124"/>
        <v>20.906083358796259</v>
      </c>
      <c r="AA3293" s="89" t="str">
        <f t="shared" ca="1" si="195"/>
        <v/>
      </c>
      <c r="AB3293" s="72"/>
      <c r="AD3293" s="36"/>
      <c r="AE3293">
        <f t="shared" si="217"/>
        <v>17</v>
      </c>
      <c r="AH3293" s="25" t="str">
        <f t="shared" ca="1" si="7"/>
        <v>-</v>
      </c>
      <c r="AI3293" s="15">
        <f t="shared" ca="1" si="8"/>
        <v>15.375862711521227</v>
      </c>
      <c r="AJ3293" s="15">
        <f t="shared" ca="1" si="9"/>
        <v>14.507930858355037</v>
      </c>
      <c r="AK3293" s="17">
        <f t="shared" ca="1" si="10"/>
        <v>4.0823476351932474E-2</v>
      </c>
      <c r="AL3293" s="17">
        <f t="shared" ca="1" si="11"/>
        <v>5.673638839577768E-2</v>
      </c>
      <c r="AM3293" s="26">
        <f t="shared" ca="1" si="12"/>
        <v>1</v>
      </c>
      <c r="AN3293" s="26">
        <f t="shared" ca="1" si="13"/>
        <v>0</v>
      </c>
      <c r="AO3293" s="25">
        <f t="shared" ca="1" si="186"/>
        <v>0</v>
      </c>
      <c r="AP3293" s="26">
        <f t="shared" ca="1" si="187"/>
        <v>0</v>
      </c>
      <c r="AQ3293" s="25">
        <f t="shared" ca="1" si="188"/>
        <v>1</v>
      </c>
      <c r="AR3293" s="26">
        <f t="shared" ca="1" si="189"/>
        <v>0</v>
      </c>
    </row>
    <row r="3294" spans="1:44" x14ac:dyDescent="0.2">
      <c r="A3294" s="96">
        <v>42850</v>
      </c>
      <c r="B3294" s="99">
        <f t="shared" ca="1" si="215"/>
        <v>15.911883136975876</v>
      </c>
      <c r="C3294" s="100">
        <f t="shared" ca="1" si="216"/>
        <v>16.777611076101998</v>
      </c>
      <c r="D3294" s="31">
        <f t="shared" ca="1" si="14"/>
        <v>73.642329317179247</v>
      </c>
      <c r="E3294" s="31">
        <f t="shared" ca="1" si="15"/>
        <v>17.72959216150845</v>
      </c>
      <c r="F3294" s="16">
        <f t="shared" ca="1" si="0"/>
        <v>91.371921478687696</v>
      </c>
      <c r="G3294" s="16">
        <f t="shared" ca="1" si="1"/>
        <v>16.079866944639473</v>
      </c>
      <c r="H3294" s="17">
        <f t="shared" ca="1" si="2"/>
        <v>5.1600191183312383E-2</v>
      </c>
      <c r="J3294" s="91">
        <f t="shared" ca="1" si="16"/>
        <v>0.99482541088407328</v>
      </c>
      <c r="K3294" s="72">
        <f t="shared" ca="1" si="171"/>
        <v>17.667338423098514</v>
      </c>
      <c r="M3294" s="21" t="str">
        <f t="shared" ca="1" si="181"/>
        <v/>
      </c>
      <c r="N3294" s="72"/>
      <c r="P3294" s="21"/>
      <c r="Q3294" s="92">
        <f t="shared" ca="1" si="17"/>
        <v>1.0051745891159267</v>
      </c>
      <c r="R3294" s="5">
        <f t="shared" ca="1" si="109"/>
        <v>65.711955202690277</v>
      </c>
      <c r="S3294" s="31"/>
      <c r="T3294" s="89" t="str">
        <f t="shared" ca="1" si="182"/>
        <v/>
      </c>
      <c r="U3294" s="5">
        <f t="shared" ca="1" si="122"/>
        <v>125.48542674587026</v>
      </c>
      <c r="W3294" s="36" t="str">
        <f t="shared" ca="1" si="194"/>
        <v/>
      </c>
      <c r="X3294" s="91">
        <f t="shared" ca="1" si="18"/>
        <v>0.98965082176814656</v>
      </c>
      <c r="Y3294" s="72">
        <f t="shared" ca="1" si="124"/>
        <v>20.68836092058492</v>
      </c>
      <c r="AA3294" s="89" t="str">
        <f t="shared" ca="1" si="195"/>
        <v/>
      </c>
      <c r="AB3294" s="72"/>
      <c r="AD3294" s="36"/>
      <c r="AE3294">
        <f t="shared" si="217"/>
        <v>16</v>
      </c>
      <c r="AH3294" s="25" t="str">
        <f t="shared" ca="1" si="7"/>
        <v>-</v>
      </c>
      <c r="AI3294" s="15">
        <f t="shared" ca="1" si="8"/>
        <v>15.472498615175365</v>
      </c>
      <c r="AJ3294" s="15">
        <f t="shared" ca="1" si="9"/>
        <v>14.564214437797402</v>
      </c>
      <c r="AK3294" s="17">
        <f t="shared" ca="1" si="10"/>
        <v>4.0328458098267517E-2</v>
      </c>
      <c r="AL3294" s="17">
        <f t="shared" ca="1" si="11"/>
        <v>5.561277023430003E-2</v>
      </c>
      <c r="AM3294" s="26">
        <f t="shared" ca="1" si="12"/>
        <v>1</v>
      </c>
      <c r="AN3294" s="26">
        <f t="shared" ca="1" si="13"/>
        <v>0</v>
      </c>
      <c r="AO3294" s="25">
        <f t="shared" ca="1" si="186"/>
        <v>0</v>
      </c>
      <c r="AP3294" s="26">
        <f t="shared" ca="1" si="187"/>
        <v>0</v>
      </c>
      <c r="AQ3294" s="25">
        <f t="shared" ca="1" si="188"/>
        <v>1</v>
      </c>
      <c r="AR3294" s="26">
        <f t="shared" ca="1" si="189"/>
        <v>0</v>
      </c>
    </row>
    <row r="3295" spans="1:44" x14ac:dyDescent="0.2">
      <c r="A3295" s="96">
        <v>42851</v>
      </c>
      <c r="B3295" s="99">
        <f t="shared" ca="1" si="215"/>
        <v>15.871563970694467</v>
      </c>
      <c r="C3295" s="100">
        <f t="shared" ca="1" si="216"/>
        <v>16.803952369539783</v>
      </c>
      <c r="D3295" s="31">
        <f t="shared" ca="1" si="14"/>
        <v>69.039683734855544</v>
      </c>
      <c r="E3295" s="31">
        <f t="shared" ca="1" si="15"/>
        <v>22.09474035183522</v>
      </c>
      <c r="F3295" s="16">
        <f t="shared" ca="1" si="0"/>
        <v>91.134424086690757</v>
      </c>
      <c r="G3295" s="16">
        <f t="shared" ca="1" si="1"/>
        <v>16.097613345406643</v>
      </c>
      <c r="H3295" s="17">
        <f t="shared" ca="1" si="2"/>
        <v>5.548625575346422E-2</v>
      </c>
      <c r="J3295" s="91">
        <f t="shared" ca="1" si="16"/>
        <v>0.99850153415881904</v>
      </c>
      <c r="K3295" s="72">
        <f t="shared" ca="1" si="171"/>
        <v>17.640145337268748</v>
      </c>
      <c r="M3295" s="21" t="str">
        <f t="shared" ca="1" si="181"/>
        <v/>
      </c>
      <c r="N3295" s="72"/>
      <c r="P3295" s="21"/>
      <c r="Q3295" s="92">
        <f t="shared" ca="1" si="17"/>
        <v>1.001498465841181</v>
      </c>
      <c r="R3295" s="5">
        <f t="shared" ca="1" si="109"/>
        <v>65.807680747279335</v>
      </c>
      <c r="S3295" s="31"/>
      <c r="T3295" s="89" t="str">
        <f t="shared" ca="1" si="182"/>
        <v/>
      </c>
      <c r="U3295" s="5">
        <f t="shared" ca="1" si="122"/>
        <v>125.66915988597286</v>
      </c>
      <c r="W3295" s="36" t="str">
        <f t="shared" ca="1" si="194"/>
        <v/>
      </c>
      <c r="X3295" s="91">
        <f t="shared" ca="1" si="18"/>
        <v>0.99700306831763807</v>
      </c>
      <c r="Y3295" s="72">
        <f t="shared" ca="1" si="124"/>
        <v>20.625001831019159</v>
      </c>
      <c r="AA3295" s="89" t="str">
        <f t="shared" ca="1" si="195"/>
        <v/>
      </c>
      <c r="AB3295" s="72"/>
      <c r="AD3295" s="36"/>
      <c r="AE3295">
        <f t="shared" si="217"/>
        <v>15</v>
      </c>
      <c r="AH3295" s="25" t="str">
        <f t="shared" ca="1" si="7"/>
        <v>-</v>
      </c>
      <c r="AI3295" s="15">
        <f t="shared" ca="1" si="8"/>
        <v>15.564450812184072</v>
      </c>
      <c r="AJ3295" s="15">
        <f t="shared" ca="1" si="9"/>
        <v>14.620828066770152</v>
      </c>
      <c r="AK3295" s="17">
        <f t="shared" ca="1" si="10"/>
        <v>4.2507115697939302E-2</v>
      </c>
      <c r="AL3295" s="17">
        <f t="shared" ca="1" si="11"/>
        <v>5.4626565146987202E-2</v>
      </c>
      <c r="AM3295" s="26">
        <f t="shared" ca="1" si="12"/>
        <v>1</v>
      </c>
      <c r="AN3295" s="26">
        <f t="shared" ca="1" si="13"/>
        <v>0</v>
      </c>
      <c r="AO3295" s="25">
        <f t="shared" ca="1" si="186"/>
        <v>0</v>
      </c>
      <c r="AP3295" s="26">
        <f t="shared" ca="1" si="187"/>
        <v>0</v>
      </c>
      <c r="AQ3295" s="25">
        <f t="shared" ca="1" si="188"/>
        <v>1</v>
      </c>
      <c r="AR3295" s="26">
        <f t="shared" ca="1" si="189"/>
        <v>0</v>
      </c>
    </row>
    <row r="3296" spans="1:44" x14ac:dyDescent="0.2">
      <c r="A3296" s="96">
        <v>42852</v>
      </c>
      <c r="B3296" s="99">
        <f t="shared" ca="1" si="215"/>
        <v>15.727498563154723</v>
      </c>
      <c r="C3296" s="100">
        <f t="shared" ca="1" si="216"/>
        <v>16.732605111393379</v>
      </c>
      <c r="D3296" s="31">
        <f t="shared" ca="1" si="14"/>
        <v>64.437038152531841</v>
      </c>
      <c r="E3296" s="31">
        <f t="shared" ca="1" si="15"/>
        <v>26.442002364235556</v>
      </c>
      <c r="F3296" s="16">
        <f t="shared" ca="1" si="0"/>
        <v>90.87904051676739</v>
      </c>
      <c r="G3296" s="16">
        <f t="shared" ca="1" si="1"/>
        <v>16.019942558752717</v>
      </c>
      <c r="H3296" s="17">
        <f t="shared" ca="1" si="2"/>
        <v>6.0068742526785068E-2</v>
      </c>
      <c r="J3296" s="91">
        <f t="shared" ca="1" si="16"/>
        <v>0.99238625984590412</v>
      </c>
      <c r="K3296" s="72">
        <f t="shared" ca="1" si="171"/>
        <v>17.505124176458722</v>
      </c>
      <c r="M3296" s="21" t="str">
        <f t="shared" ca="1" si="181"/>
        <v/>
      </c>
      <c r="N3296" s="72"/>
      <c r="P3296" s="21"/>
      <c r="Q3296" s="92">
        <f t="shared" ca="1" si="17"/>
        <v>1.0076137401540959</v>
      </c>
      <c r="R3296" s="5">
        <f t="shared" ca="1" si="109"/>
        <v>66.305960994428901</v>
      </c>
      <c r="S3296" s="31"/>
      <c r="T3296" s="89" t="str">
        <f t="shared" ca="1" si="182"/>
        <v/>
      </c>
      <c r="U3296" s="5">
        <f t="shared" ca="1" si="122"/>
        <v>126.62163711969886</v>
      </c>
      <c r="W3296" s="36" t="str">
        <f t="shared" ca="1" si="194"/>
        <v/>
      </c>
      <c r="X3296" s="91">
        <f t="shared" ca="1" si="18"/>
        <v>0.98477251969180823</v>
      </c>
      <c r="Y3296" s="72">
        <f t="shared" ca="1" si="124"/>
        <v>20.309598295574265</v>
      </c>
      <c r="AA3296" s="89" t="str">
        <f t="shared" ca="1" si="195"/>
        <v/>
      </c>
      <c r="AB3296" s="72"/>
      <c r="AD3296" s="36"/>
      <c r="AE3296">
        <f t="shared" si="217"/>
        <v>14</v>
      </c>
      <c r="AH3296" s="25" t="str">
        <f t="shared" ca="1" si="7"/>
        <v>-</v>
      </c>
      <c r="AI3296" s="15">
        <f t="shared" ca="1" si="8"/>
        <v>15.643993485562143</v>
      </c>
      <c r="AJ3296" s="15">
        <f t="shared" ca="1" si="9"/>
        <v>14.668056591095311</v>
      </c>
      <c r="AK3296" s="17">
        <f t="shared" ca="1" si="10"/>
        <v>4.7738287489628439E-2</v>
      </c>
      <c r="AL3296" s="17">
        <f t="shared" ca="1" si="11"/>
        <v>5.4092906489608641E-2</v>
      </c>
      <c r="AM3296" s="26">
        <f t="shared" ca="1" si="12"/>
        <v>1</v>
      </c>
      <c r="AN3296" s="26">
        <f t="shared" ca="1" si="13"/>
        <v>0</v>
      </c>
      <c r="AO3296" s="25">
        <f t="shared" ca="1" si="186"/>
        <v>0</v>
      </c>
      <c r="AP3296" s="26">
        <f t="shared" ca="1" si="187"/>
        <v>0</v>
      </c>
      <c r="AQ3296" s="25">
        <f t="shared" ca="1" si="188"/>
        <v>1</v>
      </c>
      <c r="AR3296" s="26">
        <f t="shared" ca="1" si="189"/>
        <v>0</v>
      </c>
    </row>
    <row r="3297" spans="1:44" x14ac:dyDescent="0.2">
      <c r="A3297" s="96">
        <v>42853</v>
      </c>
      <c r="B3297" s="99">
        <f t="shared" ca="1" si="215"/>
        <v>15.683438495081798</v>
      </c>
      <c r="C3297" s="100">
        <f t="shared" ca="1" si="216"/>
        <v>16.705509180778243</v>
      </c>
      <c r="D3297" s="31">
        <f t="shared" ca="1" si="14"/>
        <v>59.834392570208138</v>
      </c>
      <c r="E3297" s="31">
        <f t="shared" ca="1" si="15"/>
        <v>30.768172814132612</v>
      </c>
      <c r="F3297" s="16">
        <f t="shared" ca="1" si="0"/>
        <v>90.60256538434075</v>
      </c>
      <c r="G3297" s="16">
        <f t="shared" ca="1" si="1"/>
        <v>16.030528528927597</v>
      </c>
      <c r="H3297" s="17">
        <f t="shared" ca="1" si="2"/>
        <v>6.1181654185821777E-2</v>
      </c>
      <c r="J3297" s="91">
        <f t="shared" ca="1" si="16"/>
        <v>0.99761655712376573</v>
      </c>
      <c r="K3297" s="72">
        <f t="shared" ca="1" si="171"/>
        <v>17.462689765047621</v>
      </c>
      <c r="M3297" s="21" t="str">
        <f t="shared" ca="1" si="181"/>
        <v/>
      </c>
      <c r="N3297" s="72"/>
      <c r="P3297" s="21"/>
      <c r="Q3297" s="92">
        <f t="shared" ca="1" si="17"/>
        <v>1.0023834428762342</v>
      </c>
      <c r="R3297" s="5">
        <f t="shared" ca="1" si="109"/>
        <v>66.461228662092722</v>
      </c>
      <c r="S3297" s="31"/>
      <c r="T3297" s="89" t="str">
        <f t="shared" ca="1" si="182"/>
        <v/>
      </c>
      <c r="U3297" s="5">
        <f t="shared" ca="1" si="122"/>
        <v>126.9190872799558</v>
      </c>
      <c r="W3297" s="36" t="str">
        <f t="shared" ca="1" si="194"/>
        <v/>
      </c>
      <c r="X3297" s="91">
        <f t="shared" ca="1" si="18"/>
        <v>0.99523311424753158</v>
      </c>
      <c r="Y3297" s="72">
        <f t="shared" ca="1" si="124"/>
        <v>20.211454494189987</v>
      </c>
      <c r="AA3297" s="89" t="str">
        <f t="shared" ca="1" si="195"/>
        <v/>
      </c>
      <c r="AB3297" s="72"/>
      <c r="AD3297" s="36"/>
      <c r="AE3297">
        <f t="shared" si="217"/>
        <v>13</v>
      </c>
      <c r="AH3297" s="25" t="str">
        <f t="shared" ca="1" si="7"/>
        <v>-</v>
      </c>
      <c r="AI3297" s="15">
        <f t="shared" ca="1" si="8"/>
        <v>15.716027250698076</v>
      </c>
      <c r="AJ3297" s="15">
        <f t="shared" ca="1" si="9"/>
        <v>14.719892900386206</v>
      </c>
      <c r="AK3297" s="17">
        <f t="shared" ca="1" si="10"/>
        <v>5.1018651854264928E-2</v>
      </c>
      <c r="AL3297" s="17">
        <f t="shared" ca="1" si="11"/>
        <v>5.3040789358554587E-2</v>
      </c>
      <c r="AM3297" s="26">
        <f t="shared" ca="1" si="12"/>
        <v>1</v>
      </c>
      <c r="AN3297" s="26">
        <f t="shared" ca="1" si="13"/>
        <v>0</v>
      </c>
      <c r="AO3297" s="25">
        <f t="shared" ca="1" si="186"/>
        <v>0</v>
      </c>
      <c r="AP3297" s="26">
        <f t="shared" ca="1" si="187"/>
        <v>0</v>
      </c>
      <c r="AQ3297" s="25">
        <f t="shared" ca="1" si="188"/>
        <v>1</v>
      </c>
      <c r="AR3297" s="26">
        <f t="shared" ca="1" si="189"/>
        <v>0</v>
      </c>
    </row>
    <row r="3298" spans="1:44" x14ac:dyDescent="0.2">
      <c r="A3298" s="96">
        <v>42856</v>
      </c>
      <c r="B3298" s="99">
        <f t="shared" ca="1" si="215"/>
        <v>15.523907748546828</v>
      </c>
      <c r="C3298" s="100">
        <f t="shared" ca="1" si="216"/>
        <v>16.760601914382864</v>
      </c>
      <c r="D3298" s="31">
        <f t="shared" ca="1" si="14"/>
        <v>55.231746987884435</v>
      </c>
      <c r="E3298" s="31">
        <f t="shared" ca="1" si="15"/>
        <v>35.089220926098683</v>
      </c>
      <c r="F3298" s="16">
        <f t="shared" ca="1" si="0"/>
        <v>90.320967913983111</v>
      </c>
      <c r="G3298" s="16">
        <f t="shared" ca="1" si="1"/>
        <v>16.004356926686338</v>
      </c>
      <c r="H3298" s="17">
        <f t="shared" ca="1" si="2"/>
        <v>7.3785784791820963E-2</v>
      </c>
      <c r="J3298" s="91">
        <f t="shared" ca="1" si="16"/>
        <v>0.99526441232724483</v>
      </c>
      <c r="K3298" s="72">
        <f t="shared" ca="1" si="171"/>
        <v>17.379285119146907</v>
      </c>
      <c r="M3298" s="21" t="str">
        <f t="shared" ca="1" si="181"/>
        <v/>
      </c>
      <c r="N3298" s="72"/>
      <c r="P3298" s="21"/>
      <c r="Q3298" s="92">
        <f t="shared" ca="1" si="17"/>
        <v>1.0047355876727551</v>
      </c>
      <c r="R3298" s="5">
        <f t="shared" ca="1" si="109"/>
        <v>66.77317983852376</v>
      </c>
      <c r="S3298" s="31"/>
      <c r="T3298" s="89" t="str">
        <f t="shared" ca="1" si="182"/>
        <v/>
      </c>
      <c r="U3298" s="5">
        <f t="shared" ca="1" si="122"/>
        <v>127.51575803842165</v>
      </c>
      <c r="W3298" s="36" t="str">
        <f t="shared" ca="1" si="194"/>
        <v/>
      </c>
      <c r="X3298" s="91">
        <f t="shared" ca="1" si="18"/>
        <v>0.99052882465448966</v>
      </c>
      <c r="Y3298" s="72">
        <f t="shared" ca="1" si="124"/>
        <v>20.018710683965296</v>
      </c>
      <c r="AA3298" s="89" t="str">
        <f t="shared" ca="1" si="195"/>
        <v/>
      </c>
      <c r="AB3298" s="72"/>
      <c r="AD3298" s="36"/>
      <c r="AE3298">
        <f t="shared" si="217"/>
        <v>12</v>
      </c>
      <c r="AH3298" s="25">
        <f t="shared" ca="1" si="7"/>
        <v>1</v>
      </c>
      <c r="AI3298" s="15">
        <f t="shared" ca="1" si="8"/>
        <v>15.777839030480575</v>
      </c>
      <c r="AJ3298" s="15">
        <f t="shared" ca="1" si="9"/>
        <v>14.769803277336479</v>
      </c>
      <c r="AK3298" s="17">
        <f t="shared" ca="1" si="10"/>
        <v>5.7607085115870149E-2</v>
      </c>
      <c r="AL3298" s="17">
        <f t="shared" ca="1" si="11"/>
        <v>5.309155242210771E-2</v>
      </c>
      <c r="AM3298" s="26">
        <f t="shared" ca="1" si="12"/>
        <v>1</v>
      </c>
      <c r="AN3298" s="26">
        <f t="shared" ca="1" si="13"/>
        <v>1</v>
      </c>
      <c r="AO3298" s="25">
        <f t="shared" ca="1" si="186"/>
        <v>0</v>
      </c>
      <c r="AP3298" s="26">
        <f t="shared" ca="1" si="187"/>
        <v>0</v>
      </c>
      <c r="AQ3298" s="25">
        <f t="shared" ca="1" si="188"/>
        <v>1</v>
      </c>
      <c r="AR3298" s="26">
        <f t="shared" ca="1" si="189"/>
        <v>0</v>
      </c>
    </row>
    <row r="3299" spans="1:44" x14ac:dyDescent="0.2">
      <c r="A3299" s="96">
        <v>42857</v>
      </c>
      <c r="B3299" s="99">
        <f t="shared" ca="1" si="215"/>
        <v>15.437484163968406</v>
      </c>
      <c r="C3299" s="100">
        <f t="shared" ca="1" si="216"/>
        <v>16.805728952646867</v>
      </c>
      <c r="D3299" s="31">
        <f t="shared" ca="1" si="14"/>
        <v>50.629101405560732</v>
      </c>
      <c r="E3299" s="31">
        <f t="shared" ca="1" si="15"/>
        <v>39.35225669201202</v>
      </c>
      <c r="F3299" s="16">
        <f t="shared" ca="1" si="0"/>
        <v>89.981358097572752</v>
      </c>
      <c r="G3299" s="16">
        <f t="shared" ca="1" si="1"/>
        <v>16.035869443763765</v>
      </c>
      <c r="H3299" s="17">
        <f t="shared" ca="1" si="2"/>
        <v>8.1415378799320925E-2</v>
      </c>
      <c r="J3299" s="91">
        <f t="shared" ca="1" si="16"/>
        <v>0.99820155969287061</v>
      </c>
      <c r="K3299" s="72">
        <f t="shared" ca="1" si="171"/>
        <v>17.347322267877857</v>
      </c>
      <c r="M3299" s="21" t="str">
        <f t="shared" ca="1" si="181"/>
        <v/>
      </c>
      <c r="N3299" s="72"/>
      <c r="P3299" s="21"/>
      <c r="Q3299" s="92">
        <f t="shared" ca="1" si="17"/>
        <v>1.0017984403071294</v>
      </c>
      <c r="R3299" s="5">
        <f t="shared" ca="1" si="109"/>
        <v>66.890480731038735</v>
      </c>
      <c r="S3299" s="31"/>
      <c r="T3299" s="89" t="str">
        <f t="shared" ca="1" si="182"/>
        <v/>
      </c>
      <c r="U3299" s="5">
        <f t="shared" ca="1" si="122"/>
        <v>127.74071410904544</v>
      </c>
      <c r="W3299" s="36" t="str">
        <f t="shared" ca="1" si="194"/>
        <v/>
      </c>
      <c r="X3299" s="91">
        <f t="shared" ca="1" si="18"/>
        <v>0.99640311938574133</v>
      </c>
      <c r="Y3299" s="72">
        <f t="shared" ca="1" si="124"/>
        <v>19.945393016444044</v>
      </c>
      <c r="AA3299" s="89" t="str">
        <f t="shared" ca="1" si="195"/>
        <v/>
      </c>
      <c r="AB3299" s="72"/>
      <c r="AD3299" s="36"/>
      <c r="AE3299">
        <f t="shared" si="217"/>
        <v>11</v>
      </c>
      <c r="AH3299" s="25">
        <f t="shared" ca="1" si="7"/>
        <v>1</v>
      </c>
      <c r="AI3299" s="15">
        <f t="shared" ca="1" si="8"/>
        <v>15.83209917585981</v>
      </c>
      <c r="AJ3299" s="15">
        <f t="shared" ca="1" si="9"/>
        <v>14.829722228981803</v>
      </c>
      <c r="AK3299" s="17">
        <f t="shared" ca="1" si="10"/>
        <v>6.3923001206754218E-2</v>
      </c>
      <c r="AL3299" s="17">
        <f t="shared" ca="1" si="11"/>
        <v>5.3713097732919657E-2</v>
      </c>
      <c r="AM3299" s="26">
        <f t="shared" ca="1" si="12"/>
        <v>1</v>
      </c>
      <c r="AN3299" s="26">
        <f t="shared" ca="1" si="13"/>
        <v>1</v>
      </c>
      <c r="AO3299" s="25">
        <f t="shared" ca="1" si="186"/>
        <v>0</v>
      </c>
      <c r="AP3299" s="26">
        <f t="shared" ca="1" si="187"/>
        <v>0</v>
      </c>
      <c r="AQ3299" s="25">
        <f t="shared" ca="1" si="188"/>
        <v>1</v>
      </c>
      <c r="AR3299" s="26">
        <f t="shared" ca="1" si="189"/>
        <v>0</v>
      </c>
    </row>
    <row r="3300" spans="1:44" x14ac:dyDescent="0.2">
      <c r="A3300" s="96">
        <v>42858</v>
      </c>
      <c r="B3300" s="99">
        <f t="shared" ca="1" si="215"/>
        <v>15.294074716434858</v>
      </c>
      <c r="C3300" s="100">
        <f t="shared" ca="1" si="216"/>
        <v>16.84043389789306</v>
      </c>
      <c r="D3300" s="31">
        <f t="shared" ca="1" si="14"/>
        <v>46.026455823237029</v>
      </c>
      <c r="E3300" s="31">
        <f t="shared" ca="1" si="15"/>
        <v>43.580176140771819</v>
      </c>
      <c r="F3300" s="16">
        <f t="shared" ca="1" si="0"/>
        <v>89.606631964008841</v>
      </c>
      <c r="G3300" s="16">
        <f t="shared" ca="1" si="1"/>
        <v>16.046146343587594</v>
      </c>
      <c r="H3300" s="17">
        <f t="shared" ca="1" si="2"/>
        <v>9.1824188784807359E-2</v>
      </c>
      <c r="J3300" s="91">
        <f t="shared" ca="1" si="16"/>
        <v>0.9964737143139446</v>
      </c>
      <c r="K3300" s="72">
        <f t="shared" ca="1" si="171"/>
        <v>17.285445931948644</v>
      </c>
      <c r="M3300" s="21" t="str">
        <f t="shared" ca="1" si="181"/>
        <v/>
      </c>
      <c r="N3300" s="72"/>
      <c r="P3300" s="21"/>
      <c r="Q3300" s="92">
        <f t="shared" ca="1" si="17"/>
        <v>1.0035262856860554</v>
      </c>
      <c r="R3300" s="5">
        <f t="shared" ca="1" si="109"/>
        <v>67.123559280081821</v>
      </c>
      <c r="S3300" s="31"/>
      <c r="T3300" s="89" t="str">
        <f t="shared" ca="1" si="182"/>
        <v/>
      </c>
      <c r="U3300" s="5">
        <f t="shared" ca="1" si="122"/>
        <v>128.18677568067397</v>
      </c>
      <c r="W3300" s="36" t="str">
        <f t="shared" ca="1" si="194"/>
        <v/>
      </c>
      <c r="X3300" s="91">
        <f t="shared" ca="1" si="18"/>
        <v>0.99294742862788932</v>
      </c>
      <c r="Y3300" s="72">
        <f t="shared" ca="1" si="124"/>
        <v>19.80342329759765</v>
      </c>
      <c r="AA3300" s="89" t="str">
        <f t="shared" ca="1" si="195"/>
        <v/>
      </c>
      <c r="AB3300" s="72"/>
      <c r="AD3300" s="36"/>
      <c r="AE3300">
        <f t="shared" si="217"/>
        <v>10</v>
      </c>
      <c r="AH3300" s="25">
        <f t="shared" ca="1" si="7"/>
        <v>1</v>
      </c>
      <c r="AI3300" s="15">
        <f t="shared" ca="1" si="8"/>
        <v>15.878913183790544</v>
      </c>
      <c r="AJ3300" s="15">
        <f t="shared" ca="1" si="9"/>
        <v>14.891800518161469</v>
      </c>
      <c r="AK3300" s="17">
        <f t="shared" ca="1" si="10"/>
        <v>7.062700080700339E-2</v>
      </c>
      <c r="AL3300" s="17">
        <f t="shared" ca="1" si="11"/>
        <v>5.4957108480368597E-2</v>
      </c>
      <c r="AM3300" s="26">
        <f t="shared" ca="1" si="12"/>
        <v>1</v>
      </c>
      <c r="AN3300" s="26">
        <f t="shared" ca="1" si="13"/>
        <v>1</v>
      </c>
      <c r="AO3300" s="25">
        <f t="shared" ca="1" si="186"/>
        <v>0</v>
      </c>
      <c r="AP3300" s="26">
        <f t="shared" ca="1" si="187"/>
        <v>0</v>
      </c>
      <c r="AQ3300" s="25">
        <f t="shared" ca="1" si="188"/>
        <v>1</v>
      </c>
      <c r="AR3300" s="26">
        <f t="shared" ca="1" si="189"/>
        <v>0</v>
      </c>
    </row>
    <row r="3301" spans="1:44" x14ac:dyDescent="0.2">
      <c r="A3301" s="96">
        <v>42859</v>
      </c>
      <c r="B3301" s="99">
        <f t="shared" ca="1" si="215"/>
        <v>15.327915656126814</v>
      </c>
      <c r="C3301" s="100">
        <f t="shared" ca="1" si="216"/>
        <v>16.824225373369433</v>
      </c>
      <c r="D3301" s="31">
        <f t="shared" ca="1" si="14"/>
        <v>41.423810240913326</v>
      </c>
      <c r="E3301" s="31">
        <f t="shared" ca="1" si="15"/>
        <v>47.760187526234674</v>
      </c>
      <c r="F3301" s="16">
        <f t="shared" ca="1" si="0"/>
        <v>89.183997767148</v>
      </c>
      <c r="G3301" s="16">
        <f t="shared" ca="1" si="1"/>
        <v>16.129225694721644</v>
      </c>
      <c r="H3301" s="17">
        <f t="shared" ca="1" si="2"/>
        <v>8.8937807479153475E-2</v>
      </c>
      <c r="J3301" s="91">
        <f t="shared" ca="1" si="16"/>
        <v>1.0004365562233339</v>
      </c>
      <c r="K3301" s="72">
        <f t="shared" ca="1" si="171"/>
        <v>17.292287000310711</v>
      </c>
      <c r="M3301" s="21" t="str">
        <f t="shared" ca="1" si="181"/>
        <v/>
      </c>
      <c r="N3301" s="72"/>
      <c r="P3301" s="21"/>
      <c r="Q3301" s="92">
        <f t="shared" ca="1" si="17"/>
        <v>0.99956344377666606</v>
      </c>
      <c r="R3301" s="5">
        <f t="shared" ca="1" si="109"/>
        <v>67.091461014080892</v>
      </c>
      <c r="S3301" s="31"/>
      <c r="T3301" s="89" t="str">
        <f t="shared" ca="1" si="182"/>
        <v/>
      </c>
      <c r="U3301" s="5">
        <f t="shared" ca="1" si="122"/>
        <v>128.12642833202915</v>
      </c>
      <c r="W3301" s="36" t="str">
        <f t="shared" ca="1" si="194"/>
        <v/>
      </c>
      <c r="X3301" s="91">
        <f t="shared" ca="1" si="18"/>
        <v>1.0008731124466679</v>
      </c>
      <c r="Y3301" s="72">
        <f t="shared" ca="1" si="124"/>
        <v>19.819409449744342</v>
      </c>
      <c r="AA3301" s="89" t="str">
        <f t="shared" ca="1" si="195"/>
        <v/>
      </c>
      <c r="AB3301" s="72"/>
      <c r="AD3301" s="36"/>
      <c r="AE3301">
        <f t="shared" si="217"/>
        <v>9</v>
      </c>
      <c r="AH3301" s="25">
        <f t="shared" ca="1" si="7"/>
        <v>1</v>
      </c>
      <c r="AI3301" s="15">
        <f t="shared" ca="1" si="8"/>
        <v>15.921330411275427</v>
      </c>
      <c r="AJ3301" s="15">
        <f t="shared" ca="1" si="9"/>
        <v>14.954105229359213</v>
      </c>
      <c r="AK3301" s="17">
        <f t="shared" ca="1" si="10"/>
        <v>7.6202259427951599E-2</v>
      </c>
      <c r="AL3301" s="17">
        <f t="shared" ca="1" si="11"/>
        <v>5.7078775672575709E-2</v>
      </c>
      <c r="AM3301" s="26">
        <f t="shared" ca="1" si="12"/>
        <v>1</v>
      </c>
      <c r="AN3301" s="26">
        <f t="shared" ca="1" si="13"/>
        <v>1</v>
      </c>
      <c r="AO3301" s="25">
        <f t="shared" ca="1" si="186"/>
        <v>0</v>
      </c>
      <c r="AP3301" s="26">
        <f t="shared" ca="1" si="187"/>
        <v>0</v>
      </c>
      <c r="AQ3301" s="25">
        <f t="shared" ca="1" si="188"/>
        <v>1</v>
      </c>
      <c r="AR3301" s="26">
        <f t="shared" ca="1" si="189"/>
        <v>0</v>
      </c>
    </row>
    <row r="3302" spans="1:44" x14ac:dyDescent="0.2">
      <c r="A3302" s="96">
        <v>42860</v>
      </c>
      <c r="B3302" s="99">
        <f t="shared" ca="1" si="215"/>
        <v>15.30286918694147</v>
      </c>
      <c r="C3302" s="100">
        <f t="shared" ca="1" si="216"/>
        <v>16.887585977747825</v>
      </c>
      <c r="D3302" s="31">
        <f t="shared" ca="1" si="14"/>
        <v>36.821164658589623</v>
      </c>
      <c r="E3302" s="31">
        <f t="shared" ca="1" si="15"/>
        <v>51.953483901862896</v>
      </c>
      <c r="F3302" s="16">
        <f t="shared" ca="1" si="0"/>
        <v>88.774648560452519</v>
      </c>
      <c r="G3302" s="16">
        <f t="shared" ca="1" si="1"/>
        <v>16.230291143718969</v>
      </c>
      <c r="H3302" s="17">
        <f t="shared" ca="1" si="2"/>
        <v>9.3839154565636629E-2</v>
      </c>
      <c r="J3302" s="91">
        <f t="shared" ca="1" si="16"/>
        <v>1.001647282114777</v>
      </c>
      <c r="K3302" s="72">
        <f t="shared" ca="1" si="171"/>
        <v>17.320066142231163</v>
      </c>
      <c r="M3302" s="21" t="str">
        <f t="shared" ca="1" si="181"/>
        <v/>
      </c>
      <c r="N3302" s="72"/>
      <c r="P3302" s="21"/>
      <c r="Q3302" s="92">
        <f t="shared" ca="1" si="17"/>
        <v>0.99835271788522295</v>
      </c>
      <c r="R3302" s="5">
        <f t="shared" ca="1" si="109"/>
        <v>66.97815211232971</v>
      </c>
      <c r="S3302" s="31"/>
      <c r="T3302" s="89" t="str">
        <f t="shared" ca="1" si="182"/>
        <v/>
      </c>
      <c r="U3302" s="5">
        <f t="shared" ca="1" si="122"/>
        <v>127.9109887201562</v>
      </c>
      <c r="W3302" s="36" t="str">
        <f t="shared" ca="1" si="194"/>
        <v/>
      </c>
      <c r="X3302" s="91">
        <f t="shared" ca="1" si="18"/>
        <v>1.0032945642295541</v>
      </c>
      <c r="Y3302" s="72">
        <f t="shared" ca="1" si="124"/>
        <v>19.883397092443062</v>
      </c>
      <c r="AA3302" s="89" t="str">
        <f t="shared" ca="1" si="195"/>
        <v/>
      </c>
      <c r="AB3302" s="72"/>
      <c r="AD3302" s="36"/>
      <c r="AE3302">
        <f t="shared" si="217"/>
        <v>8</v>
      </c>
      <c r="AH3302" s="25">
        <f t="shared" ca="1" si="7"/>
        <v>1</v>
      </c>
      <c r="AI3302" s="15">
        <f t="shared" ca="1" si="8"/>
        <v>15.964400414468084</v>
      </c>
      <c r="AJ3302" s="15">
        <f t="shared" ca="1" si="9"/>
        <v>15.017126670963773</v>
      </c>
      <c r="AK3302" s="17">
        <f t="shared" ca="1" si="10"/>
        <v>8.1830661434426855E-2</v>
      </c>
      <c r="AL3302" s="17">
        <f t="shared" ca="1" si="11"/>
        <v>5.9725116549986183E-2</v>
      </c>
      <c r="AM3302" s="26">
        <f t="shared" ca="1" si="12"/>
        <v>1</v>
      </c>
      <c r="AN3302" s="26">
        <f t="shared" ca="1" si="13"/>
        <v>1</v>
      </c>
      <c r="AO3302" s="25">
        <f t="shared" ca="1" si="186"/>
        <v>0</v>
      </c>
      <c r="AP3302" s="26">
        <f t="shared" ca="1" si="187"/>
        <v>0</v>
      </c>
      <c r="AQ3302" s="25">
        <f t="shared" ca="1" si="188"/>
        <v>1</v>
      </c>
      <c r="AR3302" s="26">
        <f t="shared" ca="1" si="189"/>
        <v>0</v>
      </c>
    </row>
    <row r="3303" spans="1:44" x14ac:dyDescent="0.2">
      <c r="A3303" s="96">
        <v>42863</v>
      </c>
      <c r="B3303" s="99">
        <f t="shared" ca="1" si="215"/>
        <v>15.295014895681589</v>
      </c>
      <c r="C3303" s="100">
        <f t="shared" ca="1" si="216"/>
        <v>16.922712703813648</v>
      </c>
      <c r="D3303" s="31">
        <f t="shared" ca="1" si="14"/>
        <v>32.21851907626592</v>
      </c>
      <c r="E3303" s="31">
        <f t="shared" ca="1" si="15"/>
        <v>56.124221113976077</v>
      </c>
      <c r="F3303" s="16">
        <f t="shared" ca="1" si="0"/>
        <v>88.342740190241997</v>
      </c>
      <c r="G3303" s="16">
        <f t="shared" ca="1" si="1"/>
        <v>16.329092755317966</v>
      </c>
      <c r="H3303" s="17">
        <f t="shared" ca="1" si="2"/>
        <v>9.6184213288998621E-2</v>
      </c>
      <c r="J3303" s="91">
        <f t="shared" ca="1" si="16"/>
        <v>1.0011926434755654</v>
      </c>
      <c r="K3303" s="72">
        <f t="shared" ca="1" si="171"/>
        <v>17.340015859590142</v>
      </c>
      <c r="M3303" s="21" t="str">
        <f t="shared" ca="1" si="181"/>
        <v/>
      </c>
      <c r="N3303" s="72"/>
      <c r="P3303" s="21"/>
      <c r="Q3303" s="92">
        <f t="shared" ca="1" si="17"/>
        <v>0.99880735652443475</v>
      </c>
      <c r="R3303" s="5">
        <f t="shared" ca="1" si="109"/>
        <v>66.895484162220654</v>
      </c>
      <c r="S3303" s="31"/>
      <c r="T3303" s="89" t="str">
        <f t="shared" ca="1" si="182"/>
        <v/>
      </c>
      <c r="U3303" s="5">
        <f t="shared" ca="1" si="122"/>
        <v>127.75406264857067</v>
      </c>
      <c r="W3303" s="36" t="str">
        <f t="shared" ca="1" si="194"/>
        <v/>
      </c>
      <c r="X3303" s="91">
        <f t="shared" ca="1" si="18"/>
        <v>1.0023852869511305</v>
      </c>
      <c r="Y3303" s="72">
        <f t="shared" ca="1" si="124"/>
        <v>19.929512990115192</v>
      </c>
      <c r="AA3303" s="89" t="str">
        <f t="shared" ca="1" si="195"/>
        <v/>
      </c>
      <c r="AB3303" s="72"/>
      <c r="AD3303" s="36"/>
      <c r="AE3303">
        <f t="shared" si="217"/>
        <v>7</v>
      </c>
      <c r="AH3303" s="25">
        <f t="shared" ca="1" si="7"/>
        <v>1</v>
      </c>
      <c r="AI3303" s="15">
        <f t="shared" ca="1" si="8"/>
        <v>16.006939456723725</v>
      </c>
      <c r="AJ3303" s="15">
        <f t="shared" ca="1" si="9"/>
        <v>15.079769735867693</v>
      </c>
      <c r="AK3303" s="17">
        <f t="shared" ca="1" si="10"/>
        <v>8.7664421284956329E-2</v>
      </c>
      <c r="AL3303" s="17">
        <f t="shared" ca="1" si="11"/>
        <v>6.2454014341919765E-2</v>
      </c>
      <c r="AM3303" s="26">
        <f t="shared" ca="1" si="12"/>
        <v>1</v>
      </c>
      <c r="AN3303" s="26">
        <f t="shared" ca="1" si="13"/>
        <v>1</v>
      </c>
      <c r="AO3303" s="25">
        <f t="shared" ca="1" si="186"/>
        <v>0</v>
      </c>
      <c r="AP3303" s="26">
        <f t="shared" ca="1" si="187"/>
        <v>0</v>
      </c>
      <c r="AQ3303" s="25">
        <f t="shared" ca="1" si="188"/>
        <v>1</v>
      </c>
      <c r="AR3303" s="26">
        <f t="shared" ca="1" si="189"/>
        <v>0</v>
      </c>
    </row>
    <row r="3304" spans="1:44" x14ac:dyDescent="0.2">
      <c r="A3304" s="96">
        <v>42864</v>
      </c>
      <c r="B3304" s="99">
        <f t="shared" ca="1" si="215"/>
        <v>15.215788149214246</v>
      </c>
      <c r="C3304" s="100">
        <f t="shared" ca="1" si="216"/>
        <v>16.829498802987224</v>
      </c>
      <c r="D3304" s="31">
        <f t="shared" ca="1" si="14"/>
        <v>27.615873493942217</v>
      </c>
      <c r="E3304" s="31">
        <f t="shared" ca="1" si="15"/>
        <v>60.284164851915889</v>
      </c>
      <c r="F3304" s="16">
        <f t="shared" ca="1" si="0"/>
        <v>87.900038345858107</v>
      </c>
      <c r="G3304" s="16">
        <f t="shared" ca="1" si="1"/>
        <v>16.322513480693321</v>
      </c>
      <c r="H3304" s="17">
        <f t="shared" ca="1" si="2"/>
        <v>9.5885841442084119E-2</v>
      </c>
      <c r="J3304" s="91">
        <f t="shared" ca="1" si="16"/>
        <v>0.99458791641476718</v>
      </c>
      <c r="K3304" s="72">
        <f t="shared" ca="1" si="171"/>
        <v>17.245467152585345</v>
      </c>
      <c r="M3304" s="21" t="str">
        <f t="shared" ca="1" si="181"/>
        <v/>
      </c>
      <c r="N3304" s="72"/>
      <c r="P3304" s="21"/>
      <c r="Q3304" s="92">
        <f t="shared" ca="1" si="17"/>
        <v>1.0054120835852329</v>
      </c>
      <c r="R3304" s="5">
        <f t="shared" ca="1" si="109"/>
        <v>67.254726253817822</v>
      </c>
      <c r="S3304" s="31"/>
      <c r="T3304" s="89" t="str">
        <f t="shared" ca="1" si="182"/>
        <v/>
      </c>
      <c r="U3304" s="5">
        <f t="shared" ca="1" si="122"/>
        <v>128.44108092736874</v>
      </c>
      <c r="W3304" s="36" t="str">
        <f t="shared" ca="1" si="194"/>
        <v/>
      </c>
      <c r="X3304" s="91">
        <f t="shared" ca="1" si="18"/>
        <v>0.98917583282953425</v>
      </c>
      <c r="Y3304" s="72">
        <f t="shared" ca="1" si="124"/>
        <v>19.712495183488755</v>
      </c>
      <c r="AA3304" s="89" t="str">
        <f t="shared" ca="1" si="195"/>
        <v/>
      </c>
      <c r="AB3304" s="72"/>
      <c r="AD3304" s="36"/>
      <c r="AE3304">
        <f t="shared" si="217"/>
        <v>6</v>
      </c>
      <c r="AH3304" s="25">
        <f t="shared" ca="1" si="7"/>
        <v>1</v>
      </c>
      <c r="AI3304" s="15">
        <f t="shared" ca="1" si="8"/>
        <v>16.04254515264428</v>
      </c>
      <c r="AJ3304" s="15">
        <f t="shared" ca="1" si="9"/>
        <v>15.146233333207745</v>
      </c>
      <c r="AK3304" s="17">
        <f t="shared" ca="1" si="10"/>
        <v>9.1347764060000183E-2</v>
      </c>
      <c r="AL3304" s="17">
        <f t="shared" ca="1" si="11"/>
        <v>6.5036235637968648E-2</v>
      </c>
      <c r="AM3304" s="26">
        <f t="shared" ca="1" si="12"/>
        <v>1</v>
      </c>
      <c r="AN3304" s="26">
        <f t="shared" ca="1" si="13"/>
        <v>1</v>
      </c>
      <c r="AO3304" s="25">
        <f t="shared" ca="1" si="186"/>
        <v>0</v>
      </c>
      <c r="AP3304" s="26">
        <f t="shared" ca="1" si="187"/>
        <v>0</v>
      </c>
      <c r="AQ3304" s="25">
        <f t="shared" ca="1" si="188"/>
        <v>1</v>
      </c>
      <c r="AR3304" s="26">
        <f t="shared" ca="1" si="189"/>
        <v>0</v>
      </c>
    </row>
    <row r="3305" spans="1:44" x14ac:dyDescent="0.2">
      <c r="A3305" s="96">
        <v>42865</v>
      </c>
      <c r="B3305" s="99">
        <f t="shared" ca="1" si="215"/>
        <v>15.260148430979486</v>
      </c>
      <c r="C3305" s="100">
        <f t="shared" ca="1" si="216"/>
        <v>16.815191551721234</v>
      </c>
      <c r="D3305" s="31">
        <f t="shared" ca="1" si="14"/>
        <v>23.013227911618515</v>
      </c>
      <c r="E3305" s="31">
        <f t="shared" ca="1" si="15"/>
        <v>64.445481889718792</v>
      </c>
      <c r="F3305" s="16">
        <f t="shared" ca="1" si="0"/>
        <v>87.458709801337307</v>
      </c>
      <c r="G3305" s="16">
        <f t="shared" ca="1" si="1"/>
        <v>16.406009186336313</v>
      </c>
      <c r="H3305" s="17">
        <f t="shared" ca="1" si="2"/>
        <v>9.2478466032257067E-2</v>
      </c>
      <c r="J3305" s="91">
        <f t="shared" ca="1" si="16"/>
        <v>1.000068886985457</v>
      </c>
      <c r="K3305" s="72">
        <f t="shared" ca="1" si="171"/>
        <v>17.245952029258596</v>
      </c>
      <c r="M3305" s="21" t="str">
        <f t="shared" ca="1" si="181"/>
        <v/>
      </c>
      <c r="N3305" s="72"/>
      <c r="P3305" s="21"/>
      <c r="Q3305" s="92">
        <f t="shared" ca="1" si="17"/>
        <v>0.99993111301454307</v>
      </c>
      <c r="R3305" s="5">
        <f t="shared" ca="1" si="109"/>
        <v>67.247291728030547</v>
      </c>
      <c r="S3305" s="31"/>
      <c r="T3305" s="89" t="str">
        <f t="shared" ca="1" si="182"/>
        <v/>
      </c>
      <c r="U3305" s="5">
        <f t="shared" ca="1" si="122"/>
        <v>128.42783607534452</v>
      </c>
      <c r="W3305" s="36" t="str">
        <f t="shared" ca="1" si="194"/>
        <v/>
      </c>
      <c r="X3305" s="91">
        <f t="shared" ca="1" si="18"/>
        <v>1.0001377739709139</v>
      </c>
      <c r="Y3305" s="72">
        <f t="shared" ca="1" si="124"/>
        <v>19.713913532479218</v>
      </c>
      <c r="AA3305" s="89" t="str">
        <f t="shared" ca="1" si="195"/>
        <v/>
      </c>
      <c r="AB3305" s="72"/>
      <c r="AD3305" s="36"/>
      <c r="AE3305">
        <f t="shared" si="217"/>
        <v>5</v>
      </c>
      <c r="AH3305" s="25">
        <f t="shared" ca="1" si="7"/>
        <v>1</v>
      </c>
      <c r="AI3305" s="15">
        <f t="shared" ca="1" si="8"/>
        <v>16.077044559751361</v>
      </c>
      <c r="AJ3305" s="15">
        <f t="shared" ca="1" si="9"/>
        <v>15.221470732654442</v>
      </c>
      <c r="AK3305" s="17">
        <f t="shared" ca="1" si="10"/>
        <v>9.3191611932156207E-2</v>
      </c>
      <c r="AL3305" s="17">
        <f t="shared" ca="1" si="11"/>
        <v>6.8165245380270106E-2</v>
      </c>
      <c r="AM3305" s="26">
        <f t="shared" ca="1" si="12"/>
        <v>1</v>
      </c>
      <c r="AN3305" s="26">
        <f t="shared" ca="1" si="13"/>
        <v>1</v>
      </c>
      <c r="AO3305" s="25">
        <f t="shared" ca="1" si="186"/>
        <v>0</v>
      </c>
      <c r="AP3305" s="26">
        <f t="shared" ca="1" si="187"/>
        <v>0</v>
      </c>
      <c r="AQ3305" s="25">
        <f t="shared" ca="1" si="188"/>
        <v>1</v>
      </c>
      <c r="AR3305" s="26">
        <f t="shared" ca="1" si="189"/>
        <v>0</v>
      </c>
    </row>
    <row r="3306" spans="1:44" x14ac:dyDescent="0.2">
      <c r="A3306" s="96">
        <v>42866</v>
      </c>
      <c r="B3306" s="99">
        <f t="shared" ca="1" si="215"/>
        <v>15.108881496928049</v>
      </c>
      <c r="C3306" s="100">
        <f t="shared" ca="1" si="216"/>
        <v>16.742917845176191</v>
      </c>
      <c r="D3306" s="31">
        <f t="shared" ca="1" si="14"/>
        <v>18.410582329294812</v>
      </c>
      <c r="E3306" s="31">
        <f t="shared" ca="1" si="15"/>
        <v>68.622481868899058</v>
      </c>
      <c r="F3306" s="16">
        <f t="shared" ca="1" si="0"/>
        <v>87.03306419819387</v>
      </c>
      <c r="G3306" s="16">
        <f t="shared" ca="1" si="1"/>
        <v>16.397261157161903</v>
      </c>
      <c r="H3306" s="17">
        <f t="shared" ca="1" si="2"/>
        <v>9.7595673786270432E-2</v>
      </c>
      <c r="J3306" s="91">
        <f t="shared" ca="1" si="16"/>
        <v>0.99460255628446159</v>
      </c>
      <c r="K3306" s="72">
        <f t="shared" ca="1" si="171"/>
        <v>17.15216868580298</v>
      </c>
      <c r="M3306" s="21" t="str">
        <f t="shared" ca="1" si="181"/>
        <v/>
      </c>
      <c r="N3306" s="72"/>
      <c r="P3306" s="21"/>
      <c r="Q3306" s="92">
        <f t="shared" ca="1" si="17"/>
        <v>1.0053974437155384</v>
      </c>
      <c r="R3306" s="5">
        <f t="shared" ca="1" si="109"/>
        <v>67.607438645845093</v>
      </c>
      <c r="S3306" s="31"/>
      <c r="T3306" s="89" t="str">
        <f t="shared" ca="1" si="182"/>
        <v/>
      </c>
      <c r="U3306" s="5">
        <f t="shared" ca="1" si="122"/>
        <v>129.11659757806348</v>
      </c>
      <c r="W3306" s="36" t="str">
        <f t="shared" ca="1" si="194"/>
        <v/>
      </c>
      <c r="X3306" s="91">
        <f t="shared" ca="1" si="18"/>
        <v>0.98920511256892318</v>
      </c>
      <c r="Y3306" s="72">
        <f t="shared" ca="1" si="124"/>
        <v>19.499820626374166</v>
      </c>
      <c r="AA3306" s="89" t="str">
        <f t="shared" ca="1" si="195"/>
        <v/>
      </c>
      <c r="AB3306" s="72"/>
      <c r="AD3306" s="36"/>
      <c r="AE3306">
        <f t="shared" si="217"/>
        <v>4</v>
      </c>
      <c r="AH3306" s="25">
        <f t="shared" ca="1" si="7"/>
        <v>1</v>
      </c>
      <c r="AI3306" s="15">
        <f t="shared" ca="1" si="8"/>
        <v>16.115461955661278</v>
      </c>
      <c r="AJ3306" s="15">
        <f t="shared" ca="1" si="9"/>
        <v>15.287757884147833</v>
      </c>
      <c r="AK3306" s="17">
        <f t="shared" ca="1" si="10"/>
        <v>9.4153526099066728E-2</v>
      </c>
      <c r="AL3306" s="17">
        <f t="shared" ca="1" si="11"/>
        <v>7.2472368005871368E-2</v>
      </c>
      <c r="AM3306" s="26">
        <f t="shared" ca="1" si="12"/>
        <v>1</v>
      </c>
      <c r="AN3306" s="26">
        <f t="shared" ca="1" si="13"/>
        <v>1</v>
      </c>
      <c r="AO3306" s="25">
        <f t="shared" ca="1" si="186"/>
        <v>0</v>
      </c>
      <c r="AP3306" s="26">
        <f t="shared" ca="1" si="187"/>
        <v>0</v>
      </c>
      <c r="AQ3306" s="25">
        <f t="shared" ca="1" si="188"/>
        <v>1</v>
      </c>
      <c r="AR3306" s="26">
        <f t="shared" ca="1" si="189"/>
        <v>0</v>
      </c>
    </row>
    <row r="3307" spans="1:44" x14ac:dyDescent="0.2">
      <c r="A3307" s="96">
        <v>42867</v>
      </c>
      <c r="B3307" s="99">
        <f t="shared" ca="1" si="215"/>
        <v>14.991541889116176</v>
      </c>
      <c r="C3307" s="100">
        <f t="shared" ca="1" si="216"/>
        <v>16.759914129160247</v>
      </c>
      <c r="D3307" s="31">
        <f t="shared" ca="1" si="14"/>
        <v>13.807936746971109</v>
      </c>
      <c r="E3307" s="31">
        <f t="shared" ca="1" si="15"/>
        <v>72.775929154416474</v>
      </c>
      <c r="F3307" s="16">
        <f t="shared" ca="1" si="0"/>
        <v>86.583865901387583</v>
      </c>
      <c r="G3307" s="16">
        <f t="shared" ca="1" si="1"/>
        <v>16.477903482240901</v>
      </c>
      <c r="H3307" s="17">
        <f t="shared" ca="1" si="2"/>
        <v>0.10551201076664918</v>
      </c>
      <c r="J3307" s="91">
        <f t="shared" ca="1" si="16"/>
        <v>0.99973141582190062</v>
      </c>
      <c r="K3307" s="72">
        <f t="shared" ca="1" si="171"/>
        <v>17.146862812935684</v>
      </c>
      <c r="M3307" s="21" t="str">
        <f t="shared" ca="1" si="181"/>
        <v/>
      </c>
      <c r="N3307" s="72"/>
      <c r="P3307" s="21"/>
      <c r="Q3307" s="92">
        <f t="shared" ca="1" si="17"/>
        <v>1.0002685841780994</v>
      </c>
      <c r="R3307" s="5">
        <f t="shared" ca="1" si="109"/>
        <v>67.622779740760834</v>
      </c>
      <c r="S3307" s="31"/>
      <c r="T3307" s="89" t="str">
        <f t="shared" ca="1" si="182"/>
        <v/>
      </c>
      <c r="U3307" s="5">
        <f t="shared" ca="1" si="122"/>
        <v>129.1468547033956</v>
      </c>
      <c r="W3307" s="36" t="str">
        <f t="shared" ca="1" si="194"/>
        <v/>
      </c>
      <c r="X3307" s="91">
        <f t="shared" ca="1" si="18"/>
        <v>0.99946283164380123</v>
      </c>
      <c r="Y3307" s="72">
        <f t="shared" ca="1" si="124"/>
        <v>19.488063284924539</v>
      </c>
      <c r="AA3307" s="89" t="str">
        <f t="shared" ca="1" si="195"/>
        <v/>
      </c>
      <c r="AB3307" s="72"/>
      <c r="AD3307" s="36"/>
      <c r="AE3307">
        <f t="shared" si="217"/>
        <v>3</v>
      </c>
      <c r="AF3307" t="s">
        <v>86</v>
      </c>
      <c r="AH3307" s="25">
        <f t="shared" ca="1" si="7"/>
        <v>1</v>
      </c>
      <c r="AI3307" s="15">
        <f t="shared" ca="1" si="8"/>
        <v>16.152472929144331</v>
      </c>
      <c r="AJ3307" s="15">
        <f t="shared" ca="1" si="9"/>
        <v>15.362978560670177</v>
      </c>
      <c r="AK3307" s="17">
        <f t="shared" ca="1" si="10"/>
        <v>9.6915893313649346E-2</v>
      </c>
      <c r="AL3307" s="17">
        <f t="shared" ca="1" si="11"/>
        <v>7.647315192891177E-2</v>
      </c>
      <c r="AM3307" s="26">
        <f t="shared" ca="1" si="12"/>
        <v>1</v>
      </c>
      <c r="AN3307" s="26">
        <f t="shared" ca="1" si="13"/>
        <v>1</v>
      </c>
      <c r="AO3307" s="25">
        <f t="shared" ca="1" si="186"/>
        <v>0</v>
      </c>
      <c r="AP3307" s="26">
        <f t="shared" ca="1" si="187"/>
        <v>0</v>
      </c>
      <c r="AQ3307" s="25">
        <f t="shared" ca="1" si="188"/>
        <v>1</v>
      </c>
      <c r="AR3307" s="26">
        <f t="shared" ca="1" si="189"/>
        <v>0</v>
      </c>
    </row>
    <row r="3308" spans="1:44" ht="14.25" x14ac:dyDescent="0.2">
      <c r="A3308" s="96">
        <v>42870</v>
      </c>
      <c r="B3308" s="99">
        <f t="shared" ca="1" si="215"/>
        <v>14.956514580427587</v>
      </c>
      <c r="C3308" s="100">
        <f t="shared" ca="1" si="216"/>
        <v>16.81280011057467</v>
      </c>
      <c r="D3308" s="31">
        <f t="shared" ca="1" si="14"/>
        <v>9.2052911646474058</v>
      </c>
      <c r="E3308" s="31">
        <f t="shared" ca="1" si="15"/>
        <v>76.892940346502968</v>
      </c>
      <c r="F3308" s="16">
        <f t="shared" ca="1" si="0"/>
        <v>86.098231511150374</v>
      </c>
      <c r="G3308" s="16">
        <f t="shared" ca="1" si="1"/>
        <v>16.614333214219052</v>
      </c>
      <c r="H3308" s="17">
        <f t="shared" ca="1" si="2"/>
        <v>0.11040906439966203</v>
      </c>
      <c r="J3308" s="91">
        <f t="shared" ca="1" si="16"/>
        <v>1.0026242854256655</v>
      </c>
      <c r="K3308" s="72">
        <f t="shared" ca="1" si="171"/>
        <v>17.191160197384132</v>
      </c>
      <c r="M3308" s="21" t="str">
        <f t="shared" ca="1" si="181"/>
        <v/>
      </c>
      <c r="N3308" s="72"/>
      <c r="P3308" s="21"/>
      <c r="Q3308" s="92">
        <f t="shared" ca="1" si="17"/>
        <v>0.9973757145743346</v>
      </c>
      <c r="R3308" s="5">
        <f t="shared" ca="1" si="109"/>
        <v>67.442508582190044</v>
      </c>
      <c r="S3308" s="31"/>
      <c r="T3308" s="89" t="str">
        <f t="shared" ca="1" si="182"/>
        <v/>
      </c>
      <c r="U3308" s="5">
        <f t="shared" ca="1" si="122"/>
        <v>128.803526699305</v>
      </c>
      <c r="W3308" s="36" t="str">
        <f t="shared" ca="1" si="194"/>
        <v/>
      </c>
      <c r="X3308" s="91">
        <f t="shared" ca="1" si="18"/>
        <v>1.0052485708513308</v>
      </c>
      <c r="Y3308" s="72">
        <f t="shared" ca="1" si="124"/>
        <v>19.589058463726793</v>
      </c>
      <c r="AA3308" s="89" t="str">
        <f t="shared" ca="1" si="195"/>
        <v/>
      </c>
      <c r="AB3308" s="72"/>
      <c r="AD3308" s="36"/>
      <c r="AE3308">
        <f t="shared" si="217"/>
        <v>2</v>
      </c>
      <c r="AF3308" t="s">
        <v>87</v>
      </c>
      <c r="AG3308" t="s">
        <v>88</v>
      </c>
      <c r="AH3308" s="25">
        <f t="shared" ca="1" si="7"/>
        <v>1</v>
      </c>
      <c r="AI3308" s="15">
        <f t="shared" ca="1" si="8"/>
        <v>16.188363924844644</v>
      </c>
      <c r="AJ3308" s="15">
        <f t="shared" ca="1" si="9"/>
        <v>15.450470622334231</v>
      </c>
      <c r="AK3308" s="17">
        <f t="shared" ca="1" si="10"/>
        <v>9.9677544952653574E-2</v>
      </c>
      <c r="AL3308" s="17">
        <f t="shared" ca="1" si="11"/>
        <v>8.1232769377503788E-2</v>
      </c>
      <c r="AM3308" s="26">
        <f t="shared" ca="1" si="12"/>
        <v>1</v>
      </c>
      <c r="AN3308" s="26">
        <f t="shared" ca="1" si="13"/>
        <v>1</v>
      </c>
      <c r="AO3308" s="25">
        <f t="shared" ca="1" si="186"/>
        <v>0</v>
      </c>
      <c r="AP3308" s="26">
        <f t="shared" ca="1" si="187"/>
        <v>0</v>
      </c>
      <c r="AQ3308" s="25">
        <f t="shared" ca="1" si="188"/>
        <v>1</v>
      </c>
      <c r="AR3308" s="26">
        <f t="shared" ca="1" si="189"/>
        <v>0</v>
      </c>
    </row>
    <row r="3309" spans="1:44" x14ac:dyDescent="0.2">
      <c r="A3309" s="96">
        <v>42871</v>
      </c>
      <c r="B3309" s="99">
        <f t="shared" ca="1" si="215"/>
        <v>14.915214403464825</v>
      </c>
      <c r="C3309" s="100">
        <f t="shared" ca="1" si="216"/>
        <v>16.630404902231682</v>
      </c>
      <c r="D3309" s="31">
        <f t="shared" ca="1" si="14"/>
        <v>4.6026455823237029</v>
      </c>
      <c r="E3309" s="31">
        <f t="shared" ca="1" si="15"/>
        <v>80.98741213631908</v>
      </c>
      <c r="F3309" s="16">
        <f t="shared" ca="1" si="0"/>
        <v>85.590057718642782</v>
      </c>
      <c r="G3309" s="16">
        <f t="shared" ca="1" si="1"/>
        <v>16.538169726997381</v>
      </c>
      <c r="H3309" s="17">
        <f t="shared" ca="1" si="2"/>
        <v>0.10313582314142522</v>
      </c>
      <c r="J3309" s="91">
        <f t="shared" ca="1" si="16"/>
        <v>0.98954059760540669</v>
      </c>
      <c r="K3309" s="72">
        <f t="shared" ca="1" si="171"/>
        <v>17.010657416559052</v>
      </c>
      <c r="M3309" s="21" t="str">
        <f t="shared" ca="1" si="181"/>
        <v/>
      </c>
      <c r="N3309" s="72"/>
      <c r="P3309" s="21"/>
      <c r="Q3309" s="92">
        <f t="shared" ca="1" si="17"/>
        <v>1.0104594023945932</v>
      </c>
      <c r="R3309" s="5">
        <f t="shared" ca="1" si="109"/>
        <v>68.145077965362049</v>
      </c>
      <c r="S3309" s="31"/>
      <c r="T3309" s="89" t="str">
        <f t="shared" ca="1" si="182"/>
        <v/>
      </c>
      <c r="U3309" s="5">
        <f t="shared" ca="1" si="122"/>
        <v>130.14627884809829</v>
      </c>
      <c r="W3309" s="36" t="str">
        <f t="shared" ca="1" si="194"/>
        <v/>
      </c>
      <c r="X3309" s="91">
        <f t="shared" ca="1" si="18"/>
        <v>0.97908119521081349</v>
      </c>
      <c r="Y3309" s="72">
        <f t="shared" ca="1" si="124"/>
        <v>19.17801652535325</v>
      </c>
      <c r="AA3309" s="89" t="str">
        <f t="shared" ca="1" si="195"/>
        <v/>
      </c>
      <c r="AB3309" s="72"/>
      <c r="AD3309" s="36"/>
      <c r="AE3309">
        <f t="shared" si="217"/>
        <v>1</v>
      </c>
      <c r="AF3309" s="121">
        <v>15.5</v>
      </c>
      <c r="AG3309" s="121">
        <v>16.600000000000001</v>
      </c>
      <c r="AH3309" s="25">
        <f t="shared" ca="1" si="7"/>
        <v>1</v>
      </c>
      <c r="AI3309" s="15">
        <f t="shared" ca="1" si="8"/>
        <v>16.210505655052675</v>
      </c>
      <c r="AJ3309" s="15">
        <f t="shared" ca="1" si="9"/>
        <v>15.535121175110357</v>
      </c>
      <c r="AK3309" s="17">
        <f t="shared" ca="1" si="10"/>
        <v>0.10083614659472467</v>
      </c>
      <c r="AL3309" s="17">
        <f t="shared" ca="1" si="11"/>
        <v>8.4958765682966841E-2</v>
      </c>
      <c r="AM3309" s="26">
        <f t="shared" ca="1" si="12"/>
        <v>1</v>
      </c>
      <c r="AN3309" s="26">
        <f t="shared" ca="1" si="13"/>
        <v>1</v>
      </c>
      <c r="AO3309" s="25">
        <f t="shared" ca="1" si="186"/>
        <v>0</v>
      </c>
      <c r="AP3309" s="26">
        <f t="shared" ca="1" si="187"/>
        <v>0</v>
      </c>
      <c r="AQ3309" s="25">
        <f t="shared" ca="1" si="188"/>
        <v>1</v>
      </c>
      <c r="AR3309" s="26">
        <f t="shared" ca="1" si="189"/>
        <v>0</v>
      </c>
    </row>
  </sheetData>
  <sheetProtection selectLockedCells="1" selectUnlockedCells="1"/>
  <pageMargins left="0.78749999999999998" right="0.78749999999999998" top="1.0527777777777778" bottom="1.0527777777777778" header="0.78749999999999998" footer="0.78749999999999998"/>
  <pageSetup orientation="portrait" useFirstPageNumber="1" horizontalDpi="300" verticalDpi="300"/>
  <headerFooter alignWithMargins="0">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
  <sheetViews>
    <sheetView topLeftCell="A9" workbookViewId="0">
      <selection activeCell="A11" sqref="A11"/>
    </sheetView>
  </sheetViews>
  <sheetFormatPr defaultColWidth="11.5703125" defaultRowHeight="12.75" x14ac:dyDescent="0.2"/>
  <cols>
    <col min="1" max="1" width="134.28515625" customWidth="1"/>
  </cols>
  <sheetData>
    <row r="1" spans="1:1" x14ac:dyDescent="0.2">
      <c r="A1" s="122" t="s">
        <v>89</v>
      </c>
    </row>
    <row r="2" spans="1:1" x14ac:dyDescent="0.2">
      <c r="A2" s="122"/>
    </row>
    <row r="3" spans="1:1" x14ac:dyDescent="0.2">
      <c r="A3" s="123" t="s">
        <v>90</v>
      </c>
    </row>
    <row r="4" spans="1:1" x14ac:dyDescent="0.2">
      <c r="A4" s="122"/>
    </row>
    <row r="5" spans="1:1" ht="38.25" x14ac:dyDescent="0.2">
      <c r="A5" s="122" t="s">
        <v>91</v>
      </c>
    </row>
    <row r="6" spans="1:1" ht="25.5" x14ac:dyDescent="0.2">
      <c r="A6" s="122" t="s">
        <v>92</v>
      </c>
    </row>
    <row r="7" spans="1:1" ht="25.5" x14ac:dyDescent="0.2">
      <c r="A7" s="123" t="s">
        <v>93</v>
      </c>
    </row>
    <row r="8" spans="1:1" ht="15.6" customHeight="1" x14ac:dyDescent="0.2"/>
    <row r="9" spans="1:1" x14ac:dyDescent="0.2">
      <c r="A9" s="123" t="s">
        <v>94</v>
      </c>
    </row>
    <row r="10" spans="1:1" x14ac:dyDescent="0.2">
      <c r="A10" s="122"/>
    </row>
    <row r="11" spans="1:1" ht="86.65" customHeight="1" x14ac:dyDescent="0.2">
      <c r="A11" s="123" t="s">
        <v>95</v>
      </c>
    </row>
    <row r="12" spans="1:1" ht="25.5" x14ac:dyDescent="0.2">
      <c r="A12" s="122" t="s">
        <v>96</v>
      </c>
    </row>
    <row r="13" spans="1:1" x14ac:dyDescent="0.2">
      <c r="A13" s="122"/>
    </row>
    <row r="14" spans="1:1" x14ac:dyDescent="0.2">
      <c r="A14" s="123" t="s">
        <v>97</v>
      </c>
    </row>
    <row r="15" spans="1:1" x14ac:dyDescent="0.2">
      <c r="A15" s="122"/>
    </row>
    <row r="16" spans="1:1" ht="38.25" x14ac:dyDescent="0.2">
      <c r="A16" s="123" t="s">
        <v>98</v>
      </c>
    </row>
    <row r="17" spans="1:1" ht="140.25" x14ac:dyDescent="0.2">
      <c r="A17" s="123" t="s">
        <v>99</v>
      </c>
    </row>
    <row r="19" spans="1:1" x14ac:dyDescent="0.2">
      <c r="A19" t="s">
        <v>100</v>
      </c>
    </row>
    <row r="21" spans="1:1" x14ac:dyDescent="0.2">
      <c r="A21" t="s">
        <v>101</v>
      </c>
    </row>
    <row r="22" spans="1:1" x14ac:dyDescent="0.2">
      <c r="A22" t="s">
        <v>102</v>
      </c>
    </row>
    <row r="23" spans="1:1" x14ac:dyDescent="0.2">
      <c r="A23" t="s">
        <v>103</v>
      </c>
    </row>
    <row r="25" spans="1:1" x14ac:dyDescent="0.2">
      <c r="A25" t="s">
        <v>104</v>
      </c>
    </row>
    <row r="26" spans="1:1" x14ac:dyDescent="0.2">
      <c r="A26" t="s">
        <v>105</v>
      </c>
    </row>
  </sheetData>
  <sheetProtection selectLockedCells="1" selectUnlockedCells="1"/>
  <hyperlinks>
    <hyperlink ref="A1" r:id="rId1"/>
    <hyperlink ref="A5" r:id="rId2"/>
    <hyperlink ref="A6" r:id="rId3"/>
    <hyperlink ref="A12" r:id="rId4"/>
  </hyperlinks>
  <pageMargins left="0.78749999999999998" right="0.78749999999999998" top="1.0527777777777778" bottom="1.0527777777777778" header="0.78749999999999998" footer="0.78749999999999998"/>
  <pageSetup firstPageNumber="0" orientation="portrait" horizontalDpi="300" verticalDpi="300"/>
  <headerFooter alignWithMargins="0">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workbookViewId="0">
      <selection activeCell="A5" sqref="A5"/>
    </sheetView>
  </sheetViews>
  <sheetFormatPr defaultColWidth="11.5703125" defaultRowHeight="12.75" x14ac:dyDescent="0.2"/>
  <sheetData>
    <row r="1" spans="1:1" x14ac:dyDescent="0.2">
      <c r="A1" s="28" t="s">
        <v>106</v>
      </c>
    </row>
    <row r="3" spans="1:1" ht="14.25" x14ac:dyDescent="0.2">
      <c r="A3" t="s">
        <v>107</v>
      </c>
    </row>
    <row r="5" spans="1:1" ht="14.25" x14ac:dyDescent="0.2">
      <c r="A5" t="s">
        <v>108</v>
      </c>
    </row>
    <row r="7" spans="1:1" x14ac:dyDescent="0.2">
      <c r="A7" t="s">
        <v>109</v>
      </c>
    </row>
    <row r="9" spans="1:1" x14ac:dyDescent="0.2">
      <c r="A9" t="s">
        <v>110</v>
      </c>
    </row>
    <row r="11" spans="1:1" x14ac:dyDescent="0.2">
      <c r="A11" s="124" t="s">
        <v>111</v>
      </c>
    </row>
    <row r="13" spans="1:1" x14ac:dyDescent="0.2">
      <c r="A13" s="28" t="s">
        <v>112</v>
      </c>
    </row>
    <row r="15" spans="1:1" x14ac:dyDescent="0.2">
      <c r="A15" t="s">
        <v>113</v>
      </c>
    </row>
    <row r="17" spans="1:1" x14ac:dyDescent="0.2">
      <c r="A17" t="s">
        <v>114</v>
      </c>
    </row>
    <row r="19" spans="1:1" x14ac:dyDescent="0.2">
      <c r="A19" t="s">
        <v>115</v>
      </c>
    </row>
    <row r="21" spans="1:1" x14ac:dyDescent="0.2">
      <c r="A21" t="s">
        <v>116</v>
      </c>
    </row>
    <row r="23" spans="1:1" x14ac:dyDescent="0.2">
      <c r="A23" t="s">
        <v>117</v>
      </c>
    </row>
  </sheetData>
  <sheetProtection selectLockedCells="1" selectUnlockedCells="1"/>
  <hyperlinks>
    <hyperlink ref="A11" r:id="rId1"/>
  </hyperlinks>
  <pageMargins left="0.78749999999999998" right="0.78749999999999998" top="1.0527777777777778" bottom="1.0527777777777778" header="0.78749999999999998" footer="0.78749999999999998"/>
  <pageSetup firstPageNumber="0" orientation="portrait" horizontalDpi="300" verticalDpi="300"/>
  <headerFooter alignWithMargins="0">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workbookViewId="0">
      <selection activeCell="C2" sqref="C2"/>
    </sheetView>
  </sheetViews>
  <sheetFormatPr defaultColWidth="11.5703125" defaultRowHeight="12.75" x14ac:dyDescent="0.2"/>
  <sheetData>
    <row r="1" spans="1:8" x14ac:dyDescent="0.2">
      <c r="A1" t="s">
        <v>118</v>
      </c>
      <c r="B1" t="s">
        <v>119</v>
      </c>
      <c r="E1" s="125" t="s">
        <v>120</v>
      </c>
      <c r="F1" s="86">
        <f>9999-COUNTBLANK(Models!I2:I10000)</f>
        <v>3269</v>
      </c>
    </row>
    <row r="2" spans="1:8" x14ac:dyDescent="0.2">
      <c r="A2" s="125">
        <v>10</v>
      </c>
      <c r="B2" t="e">
        <f t="shared" ref="B2:B58" ca="1" si="0">C2-C3</f>
        <v>#VALUE!</v>
      </c>
      <c r="C2" s="39" t="e">
        <f ca="1">COUNTIF(Models!$G$2:INDIRECT("G"&amp;($F$1+1)),"&gt;"&amp;(A2-1))</f>
        <v>#VALUE!</v>
      </c>
      <c r="D2" s="36" t="e">
        <f t="shared" ref="D2:D58" ca="1" si="1">C2/$F$1</f>
        <v>#VALUE!</v>
      </c>
      <c r="E2" t="s">
        <v>121</v>
      </c>
      <c r="H2">
        <f t="shared" ref="H2:H58" si="2">A2</f>
        <v>10</v>
      </c>
    </row>
    <row r="3" spans="1:8" x14ac:dyDescent="0.2">
      <c r="A3" s="125">
        <f t="shared" ref="A3:A58" si="3">1+A2</f>
        <v>11</v>
      </c>
      <c r="B3" t="e">
        <f t="shared" ca="1" si="0"/>
        <v>#VALUE!</v>
      </c>
      <c r="C3" s="39" t="e">
        <f ca="1">COUNTIF(Models!$G$2:INDIRECT("G"&amp;($F$1+1)),"&gt;"&amp;(A3-1))</f>
        <v>#VALUE!</v>
      </c>
      <c r="D3" s="36" t="e">
        <f t="shared" ca="1" si="1"/>
        <v>#VALUE!</v>
      </c>
      <c r="E3" t="s">
        <v>121</v>
      </c>
      <c r="H3">
        <f t="shared" si="2"/>
        <v>11</v>
      </c>
    </row>
    <row r="4" spans="1:8" x14ac:dyDescent="0.2">
      <c r="A4" s="125">
        <f t="shared" si="3"/>
        <v>12</v>
      </c>
      <c r="B4" t="e">
        <f t="shared" ca="1" si="0"/>
        <v>#VALUE!</v>
      </c>
      <c r="C4" s="39" t="e">
        <f ca="1">COUNTIF(Models!$G$2:INDIRECT("G"&amp;($F$1+1)),"&gt;"&amp;(A4-1))</f>
        <v>#VALUE!</v>
      </c>
      <c r="D4" s="36" t="e">
        <f t="shared" ca="1" si="1"/>
        <v>#VALUE!</v>
      </c>
      <c r="E4" t="s">
        <v>121</v>
      </c>
      <c r="H4">
        <f t="shared" si="2"/>
        <v>12</v>
      </c>
    </row>
    <row r="5" spans="1:8" x14ac:dyDescent="0.2">
      <c r="A5" s="125">
        <f t="shared" si="3"/>
        <v>13</v>
      </c>
      <c r="B5" t="e">
        <f t="shared" ca="1" si="0"/>
        <v>#VALUE!</v>
      </c>
      <c r="C5" s="39" t="e">
        <f ca="1">COUNTIF(Models!$G$2:INDIRECT("G"&amp;($F$1+1)),"&gt;"&amp;(A5-1))</f>
        <v>#VALUE!</v>
      </c>
      <c r="D5" s="36" t="e">
        <f t="shared" ca="1" si="1"/>
        <v>#VALUE!</v>
      </c>
      <c r="E5" t="s">
        <v>121</v>
      </c>
      <c r="H5">
        <f t="shared" si="2"/>
        <v>13</v>
      </c>
    </row>
    <row r="6" spans="1:8" x14ac:dyDescent="0.2">
      <c r="A6" s="125">
        <f t="shared" si="3"/>
        <v>14</v>
      </c>
      <c r="B6" t="e">
        <f t="shared" ca="1" si="0"/>
        <v>#VALUE!</v>
      </c>
      <c r="C6" s="39" t="e">
        <f ca="1">COUNTIF(Models!$G$2:INDIRECT("G"&amp;($F$1+1)),"&gt;"&amp;(A6-1))</f>
        <v>#VALUE!</v>
      </c>
      <c r="D6" s="36" t="e">
        <f t="shared" ca="1" si="1"/>
        <v>#VALUE!</v>
      </c>
      <c r="E6" t="s">
        <v>121</v>
      </c>
      <c r="H6">
        <f t="shared" si="2"/>
        <v>14</v>
      </c>
    </row>
    <row r="7" spans="1:8" x14ac:dyDescent="0.2">
      <c r="A7" s="125">
        <f t="shared" si="3"/>
        <v>15</v>
      </c>
      <c r="B7" t="e">
        <f t="shared" ca="1" si="0"/>
        <v>#VALUE!</v>
      </c>
      <c r="C7" s="39" t="e">
        <f ca="1">COUNTIF(Models!$G$2:INDIRECT("G"&amp;($F$1+1)),"&gt;"&amp;(A7-1))</f>
        <v>#VALUE!</v>
      </c>
      <c r="D7" s="36" t="e">
        <f t="shared" ca="1" si="1"/>
        <v>#VALUE!</v>
      </c>
      <c r="E7" t="s">
        <v>121</v>
      </c>
      <c r="H7">
        <f t="shared" si="2"/>
        <v>15</v>
      </c>
    </row>
    <row r="8" spans="1:8" x14ac:dyDescent="0.2">
      <c r="A8" s="125">
        <f t="shared" si="3"/>
        <v>16</v>
      </c>
      <c r="B8" t="e">
        <f t="shared" ca="1" si="0"/>
        <v>#VALUE!</v>
      </c>
      <c r="C8" s="39" t="e">
        <f ca="1">COUNTIF(Models!$G$2:INDIRECT("G"&amp;($F$1+1)),"&gt;"&amp;(A8-1))</f>
        <v>#VALUE!</v>
      </c>
      <c r="D8" s="36" t="e">
        <f t="shared" ca="1" si="1"/>
        <v>#VALUE!</v>
      </c>
      <c r="E8" t="s">
        <v>121</v>
      </c>
      <c r="H8">
        <f t="shared" si="2"/>
        <v>16</v>
      </c>
    </row>
    <row r="9" spans="1:8" x14ac:dyDescent="0.2">
      <c r="A9" s="125">
        <f t="shared" si="3"/>
        <v>17</v>
      </c>
      <c r="B9" t="e">
        <f t="shared" ca="1" si="0"/>
        <v>#VALUE!</v>
      </c>
      <c r="C9" s="39" t="e">
        <f ca="1">COUNTIF(Models!$G$2:INDIRECT("G"&amp;($F$1+1)),"&gt;"&amp;(A9-1))</f>
        <v>#VALUE!</v>
      </c>
      <c r="D9" s="36" t="e">
        <f t="shared" ca="1" si="1"/>
        <v>#VALUE!</v>
      </c>
      <c r="E9" t="s">
        <v>121</v>
      </c>
      <c r="H9">
        <f t="shared" si="2"/>
        <v>17</v>
      </c>
    </row>
    <row r="10" spans="1:8" x14ac:dyDescent="0.2">
      <c r="A10" s="125">
        <f t="shared" si="3"/>
        <v>18</v>
      </c>
      <c r="B10" t="e">
        <f t="shared" ca="1" si="0"/>
        <v>#VALUE!</v>
      </c>
      <c r="C10" s="39" t="e">
        <f ca="1">COUNTIF(Models!$G$2:INDIRECT("G"&amp;($F$1+1)),"&gt;"&amp;(A10-1))</f>
        <v>#VALUE!</v>
      </c>
      <c r="D10" s="36" t="e">
        <f t="shared" ca="1" si="1"/>
        <v>#VALUE!</v>
      </c>
      <c r="E10" t="s">
        <v>121</v>
      </c>
      <c r="H10">
        <f t="shared" si="2"/>
        <v>18</v>
      </c>
    </row>
    <row r="11" spans="1:8" x14ac:dyDescent="0.2">
      <c r="A11" s="125">
        <f t="shared" si="3"/>
        <v>19</v>
      </c>
      <c r="B11" t="e">
        <f t="shared" ca="1" si="0"/>
        <v>#VALUE!</v>
      </c>
      <c r="C11" s="39" t="e">
        <f ca="1">COUNTIF(Models!$G$2:INDIRECT("G"&amp;($F$1+1)),"&gt;"&amp;(A11-1))</f>
        <v>#VALUE!</v>
      </c>
      <c r="D11" s="36" t="e">
        <f t="shared" ca="1" si="1"/>
        <v>#VALUE!</v>
      </c>
      <c r="E11" t="s">
        <v>121</v>
      </c>
      <c r="H11">
        <f t="shared" si="2"/>
        <v>19</v>
      </c>
    </row>
    <row r="12" spans="1:8" x14ac:dyDescent="0.2">
      <c r="A12" s="125">
        <f t="shared" si="3"/>
        <v>20</v>
      </c>
      <c r="B12" t="e">
        <f t="shared" ca="1" si="0"/>
        <v>#VALUE!</v>
      </c>
      <c r="C12" s="39" t="e">
        <f ca="1">COUNTIF(Models!$G$2:INDIRECT("G"&amp;($F$1+1)),"&gt;"&amp;(A12-1))</f>
        <v>#VALUE!</v>
      </c>
      <c r="D12" s="36" t="e">
        <f t="shared" ca="1" si="1"/>
        <v>#VALUE!</v>
      </c>
      <c r="E12" t="s">
        <v>121</v>
      </c>
      <c r="H12">
        <f t="shared" si="2"/>
        <v>20</v>
      </c>
    </row>
    <row r="13" spans="1:8" x14ac:dyDescent="0.2">
      <c r="A13" s="125">
        <f t="shared" si="3"/>
        <v>21</v>
      </c>
      <c r="B13" t="e">
        <f t="shared" ca="1" si="0"/>
        <v>#VALUE!</v>
      </c>
      <c r="C13" s="39" t="e">
        <f ca="1">COUNTIF(Models!$G$2:INDIRECT("G"&amp;($F$1+1)),"&gt;"&amp;(A13-1))</f>
        <v>#VALUE!</v>
      </c>
      <c r="D13" s="36" t="e">
        <f t="shared" ca="1" si="1"/>
        <v>#VALUE!</v>
      </c>
      <c r="E13" t="s">
        <v>121</v>
      </c>
      <c r="H13">
        <f t="shared" si="2"/>
        <v>21</v>
      </c>
    </row>
    <row r="14" spans="1:8" x14ac:dyDescent="0.2">
      <c r="A14" s="125">
        <f t="shared" si="3"/>
        <v>22</v>
      </c>
      <c r="B14" t="e">
        <f t="shared" ca="1" si="0"/>
        <v>#VALUE!</v>
      </c>
      <c r="C14" s="39" t="e">
        <f ca="1">COUNTIF(Models!$G$2:INDIRECT("G"&amp;($F$1+1)),"&gt;"&amp;(A14-1))</f>
        <v>#VALUE!</v>
      </c>
      <c r="D14" s="36" t="e">
        <f t="shared" ca="1" si="1"/>
        <v>#VALUE!</v>
      </c>
      <c r="E14" t="s">
        <v>121</v>
      </c>
      <c r="H14">
        <f t="shared" si="2"/>
        <v>22</v>
      </c>
    </row>
    <row r="15" spans="1:8" x14ac:dyDescent="0.2">
      <c r="A15" s="125">
        <f t="shared" si="3"/>
        <v>23</v>
      </c>
      <c r="B15" t="e">
        <f t="shared" ca="1" si="0"/>
        <v>#VALUE!</v>
      </c>
      <c r="C15" s="39" t="e">
        <f ca="1">COUNTIF(Models!$G$2:INDIRECT("G"&amp;($F$1+1)),"&gt;"&amp;(A15-1))</f>
        <v>#VALUE!</v>
      </c>
      <c r="D15" s="36" t="e">
        <f t="shared" ca="1" si="1"/>
        <v>#VALUE!</v>
      </c>
      <c r="E15" t="s">
        <v>121</v>
      </c>
      <c r="H15">
        <f t="shared" si="2"/>
        <v>23</v>
      </c>
    </row>
    <row r="16" spans="1:8" x14ac:dyDescent="0.2">
      <c r="A16" s="125">
        <f t="shared" si="3"/>
        <v>24</v>
      </c>
      <c r="B16" t="e">
        <f t="shared" ca="1" si="0"/>
        <v>#VALUE!</v>
      </c>
      <c r="C16" s="39" t="e">
        <f ca="1">COUNTIF(Models!$G$2:INDIRECT("G"&amp;($F$1+1)),"&gt;"&amp;(A16-1))</f>
        <v>#VALUE!</v>
      </c>
      <c r="D16" s="36" t="e">
        <f t="shared" ca="1" si="1"/>
        <v>#VALUE!</v>
      </c>
      <c r="E16" t="s">
        <v>121</v>
      </c>
      <c r="H16">
        <f t="shared" si="2"/>
        <v>24</v>
      </c>
    </row>
    <row r="17" spans="1:8" x14ac:dyDescent="0.2">
      <c r="A17" s="125">
        <f t="shared" si="3"/>
        <v>25</v>
      </c>
      <c r="B17" t="e">
        <f t="shared" ca="1" si="0"/>
        <v>#VALUE!</v>
      </c>
      <c r="C17" s="39" t="e">
        <f ca="1">COUNTIF(Models!$G$2:INDIRECT("G"&amp;($F$1+1)),"&gt;"&amp;(A17-1))</f>
        <v>#VALUE!</v>
      </c>
      <c r="D17" s="36" t="e">
        <f t="shared" ca="1" si="1"/>
        <v>#VALUE!</v>
      </c>
      <c r="E17" t="s">
        <v>121</v>
      </c>
      <c r="H17">
        <f t="shared" si="2"/>
        <v>25</v>
      </c>
    </row>
    <row r="18" spans="1:8" x14ac:dyDescent="0.2">
      <c r="A18" s="125">
        <f t="shared" si="3"/>
        <v>26</v>
      </c>
      <c r="B18" t="e">
        <f t="shared" ca="1" si="0"/>
        <v>#VALUE!</v>
      </c>
      <c r="C18" s="39" t="e">
        <f ca="1">COUNTIF(Models!$G$2:INDIRECT("G"&amp;($F$1+1)),"&gt;"&amp;(A18-1))</f>
        <v>#VALUE!</v>
      </c>
      <c r="D18" s="36" t="e">
        <f t="shared" ca="1" si="1"/>
        <v>#VALUE!</v>
      </c>
      <c r="E18" t="s">
        <v>121</v>
      </c>
      <c r="H18">
        <f t="shared" si="2"/>
        <v>26</v>
      </c>
    </row>
    <row r="19" spans="1:8" x14ac:dyDescent="0.2">
      <c r="A19" s="125">
        <f t="shared" si="3"/>
        <v>27</v>
      </c>
      <c r="B19" t="e">
        <f t="shared" ca="1" si="0"/>
        <v>#VALUE!</v>
      </c>
      <c r="C19" s="39" t="e">
        <f ca="1">COUNTIF(Models!$G$2:INDIRECT("G"&amp;($F$1+1)),"&gt;"&amp;(A19-1))</f>
        <v>#VALUE!</v>
      </c>
      <c r="D19" s="36" t="e">
        <f t="shared" ca="1" si="1"/>
        <v>#VALUE!</v>
      </c>
      <c r="E19" t="s">
        <v>121</v>
      </c>
      <c r="H19">
        <f t="shared" si="2"/>
        <v>27</v>
      </c>
    </row>
    <row r="20" spans="1:8" x14ac:dyDescent="0.2">
      <c r="A20" s="125">
        <f t="shared" si="3"/>
        <v>28</v>
      </c>
      <c r="B20" t="e">
        <f t="shared" ca="1" si="0"/>
        <v>#VALUE!</v>
      </c>
      <c r="C20" s="39" t="e">
        <f ca="1">COUNTIF(Models!$G$2:INDIRECT("G"&amp;($F$1+1)),"&gt;"&amp;(A20-1))</f>
        <v>#VALUE!</v>
      </c>
      <c r="D20" s="36" t="e">
        <f t="shared" ca="1" si="1"/>
        <v>#VALUE!</v>
      </c>
      <c r="E20" t="s">
        <v>121</v>
      </c>
      <c r="H20">
        <f t="shared" si="2"/>
        <v>28</v>
      </c>
    </row>
    <row r="21" spans="1:8" x14ac:dyDescent="0.2">
      <c r="A21" s="125">
        <f t="shared" si="3"/>
        <v>29</v>
      </c>
      <c r="B21" t="e">
        <f t="shared" ca="1" si="0"/>
        <v>#VALUE!</v>
      </c>
      <c r="C21" s="39" t="e">
        <f ca="1">COUNTIF(Models!$G$2:INDIRECT("G"&amp;($F$1+1)),"&gt;"&amp;(A21-1))</f>
        <v>#VALUE!</v>
      </c>
      <c r="D21" s="36" t="e">
        <f t="shared" ca="1" si="1"/>
        <v>#VALUE!</v>
      </c>
      <c r="E21" t="s">
        <v>121</v>
      </c>
      <c r="H21">
        <f t="shared" si="2"/>
        <v>29</v>
      </c>
    </row>
    <row r="22" spans="1:8" x14ac:dyDescent="0.2">
      <c r="A22" s="125">
        <f t="shared" si="3"/>
        <v>30</v>
      </c>
      <c r="B22" t="e">
        <f t="shared" ca="1" si="0"/>
        <v>#VALUE!</v>
      </c>
      <c r="C22" s="39" t="e">
        <f ca="1">COUNTIF(Models!$G$2:INDIRECT("G"&amp;($F$1+1)),"&gt;"&amp;(A22-1))</f>
        <v>#VALUE!</v>
      </c>
      <c r="D22" s="36" t="e">
        <f t="shared" ca="1" si="1"/>
        <v>#VALUE!</v>
      </c>
      <c r="E22" t="s">
        <v>121</v>
      </c>
      <c r="H22">
        <f t="shared" si="2"/>
        <v>30</v>
      </c>
    </row>
    <row r="23" spans="1:8" x14ac:dyDescent="0.2">
      <c r="A23" s="125">
        <f t="shared" si="3"/>
        <v>31</v>
      </c>
      <c r="B23" t="e">
        <f t="shared" ca="1" si="0"/>
        <v>#VALUE!</v>
      </c>
      <c r="C23" s="39" t="e">
        <f ca="1">COUNTIF(Models!$G$2:INDIRECT("G"&amp;($F$1+1)),"&gt;"&amp;(A23-1))</f>
        <v>#VALUE!</v>
      </c>
      <c r="D23" s="36" t="e">
        <f t="shared" ca="1" si="1"/>
        <v>#VALUE!</v>
      </c>
      <c r="E23" t="s">
        <v>121</v>
      </c>
      <c r="H23">
        <f t="shared" si="2"/>
        <v>31</v>
      </c>
    </row>
    <row r="24" spans="1:8" x14ac:dyDescent="0.2">
      <c r="A24" s="125">
        <f t="shared" si="3"/>
        <v>32</v>
      </c>
      <c r="B24" t="e">
        <f t="shared" ca="1" si="0"/>
        <v>#VALUE!</v>
      </c>
      <c r="C24" s="39" t="e">
        <f ca="1">COUNTIF(Models!$G$2:INDIRECT("G"&amp;($F$1+1)),"&gt;"&amp;(A24-1))</f>
        <v>#VALUE!</v>
      </c>
      <c r="D24" s="36" t="e">
        <f t="shared" ca="1" si="1"/>
        <v>#VALUE!</v>
      </c>
      <c r="E24" t="s">
        <v>121</v>
      </c>
      <c r="H24">
        <f t="shared" si="2"/>
        <v>32</v>
      </c>
    </row>
    <row r="25" spans="1:8" x14ac:dyDescent="0.2">
      <c r="A25" s="125">
        <f t="shared" si="3"/>
        <v>33</v>
      </c>
      <c r="B25" t="e">
        <f t="shared" ca="1" si="0"/>
        <v>#VALUE!</v>
      </c>
      <c r="C25" s="39" t="e">
        <f ca="1">COUNTIF(Models!$G$2:INDIRECT("G"&amp;($F$1+1)),"&gt;"&amp;(A25-1))</f>
        <v>#VALUE!</v>
      </c>
      <c r="D25" s="36" t="e">
        <f t="shared" ca="1" si="1"/>
        <v>#VALUE!</v>
      </c>
      <c r="E25" t="s">
        <v>121</v>
      </c>
      <c r="H25">
        <f t="shared" si="2"/>
        <v>33</v>
      </c>
    </row>
    <row r="26" spans="1:8" x14ac:dyDescent="0.2">
      <c r="A26" s="125">
        <f t="shared" si="3"/>
        <v>34</v>
      </c>
      <c r="B26" t="e">
        <f t="shared" ca="1" si="0"/>
        <v>#VALUE!</v>
      </c>
      <c r="C26" s="39" t="e">
        <f ca="1">COUNTIF(Models!$G$2:INDIRECT("G"&amp;($F$1+1)),"&gt;"&amp;(A26-1))</f>
        <v>#VALUE!</v>
      </c>
      <c r="D26" s="36" t="e">
        <f t="shared" ca="1" si="1"/>
        <v>#VALUE!</v>
      </c>
      <c r="E26" t="s">
        <v>121</v>
      </c>
      <c r="H26">
        <f t="shared" si="2"/>
        <v>34</v>
      </c>
    </row>
    <row r="27" spans="1:8" x14ac:dyDescent="0.2">
      <c r="A27" s="125">
        <f t="shared" si="3"/>
        <v>35</v>
      </c>
      <c r="B27" t="e">
        <f t="shared" ca="1" si="0"/>
        <v>#VALUE!</v>
      </c>
      <c r="C27" s="39" t="e">
        <f ca="1">COUNTIF(Models!$G$2:INDIRECT("G"&amp;($F$1+1)),"&gt;"&amp;(A27-1))</f>
        <v>#VALUE!</v>
      </c>
      <c r="D27" s="36" t="e">
        <f t="shared" ca="1" si="1"/>
        <v>#VALUE!</v>
      </c>
      <c r="E27" t="s">
        <v>121</v>
      </c>
      <c r="H27">
        <f t="shared" si="2"/>
        <v>35</v>
      </c>
    </row>
    <row r="28" spans="1:8" x14ac:dyDescent="0.2">
      <c r="A28" s="125">
        <f t="shared" si="3"/>
        <v>36</v>
      </c>
      <c r="B28" t="e">
        <f t="shared" ca="1" si="0"/>
        <v>#VALUE!</v>
      </c>
      <c r="C28" s="39" t="e">
        <f ca="1">COUNTIF(Models!$G$2:INDIRECT("G"&amp;($F$1+1)),"&gt;"&amp;(A28-1))</f>
        <v>#VALUE!</v>
      </c>
      <c r="D28" s="36" t="e">
        <f t="shared" ca="1" si="1"/>
        <v>#VALUE!</v>
      </c>
      <c r="E28" t="s">
        <v>121</v>
      </c>
      <c r="H28">
        <f t="shared" si="2"/>
        <v>36</v>
      </c>
    </row>
    <row r="29" spans="1:8" x14ac:dyDescent="0.2">
      <c r="A29" s="125">
        <f t="shared" si="3"/>
        <v>37</v>
      </c>
      <c r="B29" t="e">
        <f t="shared" ca="1" si="0"/>
        <v>#VALUE!</v>
      </c>
      <c r="C29" s="39" t="e">
        <f ca="1">COUNTIF(Models!$G$2:INDIRECT("G"&amp;($F$1+1)),"&gt;"&amp;(A29-1))</f>
        <v>#VALUE!</v>
      </c>
      <c r="D29" s="36" t="e">
        <f t="shared" ca="1" si="1"/>
        <v>#VALUE!</v>
      </c>
      <c r="E29" t="s">
        <v>121</v>
      </c>
      <c r="H29">
        <f t="shared" si="2"/>
        <v>37</v>
      </c>
    </row>
    <row r="30" spans="1:8" x14ac:dyDescent="0.2">
      <c r="A30" s="125">
        <f t="shared" si="3"/>
        <v>38</v>
      </c>
      <c r="B30" t="e">
        <f t="shared" ca="1" si="0"/>
        <v>#VALUE!</v>
      </c>
      <c r="C30" s="39" t="e">
        <f ca="1">COUNTIF(Models!$G$2:INDIRECT("G"&amp;($F$1+1)),"&gt;"&amp;(A30-1))</f>
        <v>#VALUE!</v>
      </c>
      <c r="D30" s="36" t="e">
        <f t="shared" ca="1" si="1"/>
        <v>#VALUE!</v>
      </c>
      <c r="E30" t="s">
        <v>121</v>
      </c>
      <c r="H30">
        <f t="shared" si="2"/>
        <v>38</v>
      </c>
    </row>
    <row r="31" spans="1:8" x14ac:dyDescent="0.2">
      <c r="A31" s="125">
        <f t="shared" si="3"/>
        <v>39</v>
      </c>
      <c r="B31" t="e">
        <f t="shared" ca="1" si="0"/>
        <v>#VALUE!</v>
      </c>
      <c r="C31" s="39" t="e">
        <f ca="1">COUNTIF(Models!$G$2:INDIRECT("G"&amp;($F$1+1)),"&gt;"&amp;(A31-1))</f>
        <v>#VALUE!</v>
      </c>
      <c r="D31" s="36" t="e">
        <f t="shared" ca="1" si="1"/>
        <v>#VALUE!</v>
      </c>
      <c r="E31" t="s">
        <v>121</v>
      </c>
      <c r="H31">
        <f t="shared" si="2"/>
        <v>39</v>
      </c>
    </row>
    <row r="32" spans="1:8" x14ac:dyDescent="0.2">
      <c r="A32" s="125">
        <f t="shared" si="3"/>
        <v>40</v>
      </c>
      <c r="B32" t="e">
        <f t="shared" ca="1" si="0"/>
        <v>#VALUE!</v>
      </c>
      <c r="C32" s="39" t="e">
        <f ca="1">COUNTIF(Models!$G$2:INDIRECT("G"&amp;($F$1+1)),"&gt;"&amp;(A32-1))</f>
        <v>#VALUE!</v>
      </c>
      <c r="D32" s="36" t="e">
        <f t="shared" ca="1" si="1"/>
        <v>#VALUE!</v>
      </c>
      <c r="E32" t="s">
        <v>121</v>
      </c>
      <c r="H32">
        <f t="shared" si="2"/>
        <v>40</v>
      </c>
    </row>
    <row r="33" spans="1:8" x14ac:dyDescent="0.2">
      <c r="A33" s="125">
        <f t="shared" si="3"/>
        <v>41</v>
      </c>
      <c r="B33" t="e">
        <f t="shared" ca="1" si="0"/>
        <v>#VALUE!</v>
      </c>
      <c r="C33" s="39" t="e">
        <f ca="1">COUNTIF(Models!$G$2:INDIRECT("G"&amp;($F$1+1)),"&gt;"&amp;(A33-1))</f>
        <v>#VALUE!</v>
      </c>
      <c r="D33" s="36" t="e">
        <f t="shared" ca="1" si="1"/>
        <v>#VALUE!</v>
      </c>
      <c r="E33" t="s">
        <v>121</v>
      </c>
      <c r="H33">
        <f t="shared" si="2"/>
        <v>41</v>
      </c>
    </row>
    <row r="34" spans="1:8" x14ac:dyDescent="0.2">
      <c r="A34" s="125">
        <f t="shared" si="3"/>
        <v>42</v>
      </c>
      <c r="B34" t="e">
        <f t="shared" ca="1" si="0"/>
        <v>#VALUE!</v>
      </c>
      <c r="C34" s="39" t="e">
        <f ca="1">COUNTIF(Models!$G$2:INDIRECT("G"&amp;($F$1+1)),"&gt;"&amp;(A34-1))</f>
        <v>#VALUE!</v>
      </c>
      <c r="D34" s="36" t="e">
        <f t="shared" ca="1" si="1"/>
        <v>#VALUE!</v>
      </c>
      <c r="E34" t="s">
        <v>121</v>
      </c>
      <c r="H34">
        <f t="shared" si="2"/>
        <v>42</v>
      </c>
    </row>
    <row r="35" spans="1:8" x14ac:dyDescent="0.2">
      <c r="A35" s="125">
        <f t="shared" si="3"/>
        <v>43</v>
      </c>
      <c r="B35" t="e">
        <f t="shared" ca="1" si="0"/>
        <v>#VALUE!</v>
      </c>
      <c r="C35" s="39" t="e">
        <f ca="1">COUNTIF(Models!$G$2:INDIRECT("G"&amp;($F$1+1)),"&gt;"&amp;(A35-1))</f>
        <v>#VALUE!</v>
      </c>
      <c r="D35" s="36" t="e">
        <f t="shared" ca="1" si="1"/>
        <v>#VALUE!</v>
      </c>
      <c r="E35" t="s">
        <v>121</v>
      </c>
      <c r="H35">
        <f t="shared" si="2"/>
        <v>43</v>
      </c>
    </row>
    <row r="36" spans="1:8" x14ac:dyDescent="0.2">
      <c r="A36" s="125">
        <f t="shared" si="3"/>
        <v>44</v>
      </c>
      <c r="B36" t="e">
        <f t="shared" ca="1" si="0"/>
        <v>#VALUE!</v>
      </c>
      <c r="C36" s="39" t="e">
        <f ca="1">COUNTIF(Models!$G$2:INDIRECT("G"&amp;($F$1+1)),"&gt;"&amp;(A36-1))</f>
        <v>#VALUE!</v>
      </c>
      <c r="D36" s="36" t="e">
        <f t="shared" ca="1" si="1"/>
        <v>#VALUE!</v>
      </c>
      <c r="E36" t="s">
        <v>121</v>
      </c>
      <c r="H36">
        <f t="shared" si="2"/>
        <v>44</v>
      </c>
    </row>
    <row r="37" spans="1:8" x14ac:dyDescent="0.2">
      <c r="A37" s="125">
        <f t="shared" si="3"/>
        <v>45</v>
      </c>
      <c r="B37" t="e">
        <f t="shared" ca="1" si="0"/>
        <v>#VALUE!</v>
      </c>
      <c r="C37" s="39" t="e">
        <f ca="1">COUNTIF(Models!$G$2:INDIRECT("G"&amp;($F$1+1)),"&gt;"&amp;(A37-1))</f>
        <v>#VALUE!</v>
      </c>
      <c r="D37" s="36" t="e">
        <f t="shared" ca="1" si="1"/>
        <v>#VALUE!</v>
      </c>
      <c r="E37" t="s">
        <v>121</v>
      </c>
      <c r="H37">
        <f t="shared" si="2"/>
        <v>45</v>
      </c>
    </row>
    <row r="38" spans="1:8" x14ac:dyDescent="0.2">
      <c r="A38" s="125">
        <f t="shared" si="3"/>
        <v>46</v>
      </c>
      <c r="B38" t="e">
        <f t="shared" ca="1" si="0"/>
        <v>#VALUE!</v>
      </c>
      <c r="C38" s="39" t="e">
        <f ca="1">COUNTIF(Models!$G$2:INDIRECT("G"&amp;($F$1+1)),"&gt;"&amp;(A38-1))</f>
        <v>#VALUE!</v>
      </c>
      <c r="D38" s="36" t="e">
        <f t="shared" ca="1" si="1"/>
        <v>#VALUE!</v>
      </c>
      <c r="E38" t="s">
        <v>121</v>
      </c>
      <c r="H38">
        <f t="shared" si="2"/>
        <v>46</v>
      </c>
    </row>
    <row r="39" spans="1:8" x14ac:dyDescent="0.2">
      <c r="A39" s="125">
        <f t="shared" si="3"/>
        <v>47</v>
      </c>
      <c r="B39" t="e">
        <f t="shared" ca="1" si="0"/>
        <v>#VALUE!</v>
      </c>
      <c r="C39" s="39" t="e">
        <f ca="1">COUNTIF(Models!$G$2:INDIRECT("G"&amp;($F$1+1)),"&gt;"&amp;(A39-1))</f>
        <v>#VALUE!</v>
      </c>
      <c r="D39" s="36" t="e">
        <f t="shared" ca="1" si="1"/>
        <v>#VALUE!</v>
      </c>
      <c r="E39" t="s">
        <v>121</v>
      </c>
      <c r="H39">
        <f t="shared" si="2"/>
        <v>47</v>
      </c>
    </row>
    <row r="40" spans="1:8" x14ac:dyDescent="0.2">
      <c r="A40" s="125">
        <f t="shared" si="3"/>
        <v>48</v>
      </c>
      <c r="B40" t="e">
        <f t="shared" ca="1" si="0"/>
        <v>#VALUE!</v>
      </c>
      <c r="C40" s="39" t="e">
        <f ca="1">COUNTIF(Models!$G$2:INDIRECT("G"&amp;($F$1+1)),"&gt;"&amp;(A40-1))</f>
        <v>#VALUE!</v>
      </c>
      <c r="D40" s="36" t="e">
        <f t="shared" ca="1" si="1"/>
        <v>#VALUE!</v>
      </c>
      <c r="E40" t="s">
        <v>121</v>
      </c>
      <c r="H40">
        <f t="shared" si="2"/>
        <v>48</v>
      </c>
    </row>
    <row r="41" spans="1:8" x14ac:dyDescent="0.2">
      <c r="A41" s="125">
        <f t="shared" si="3"/>
        <v>49</v>
      </c>
      <c r="B41" t="e">
        <f t="shared" ca="1" si="0"/>
        <v>#VALUE!</v>
      </c>
      <c r="C41" s="39" t="e">
        <f ca="1">COUNTIF(Models!$G$2:INDIRECT("G"&amp;($F$1+1)),"&gt;"&amp;(A41-1))</f>
        <v>#VALUE!</v>
      </c>
      <c r="D41" s="36" t="e">
        <f t="shared" ca="1" si="1"/>
        <v>#VALUE!</v>
      </c>
      <c r="E41" t="s">
        <v>121</v>
      </c>
      <c r="H41">
        <f t="shared" si="2"/>
        <v>49</v>
      </c>
    </row>
    <row r="42" spans="1:8" x14ac:dyDescent="0.2">
      <c r="A42" s="125">
        <f t="shared" si="3"/>
        <v>50</v>
      </c>
      <c r="B42" t="e">
        <f t="shared" ca="1" si="0"/>
        <v>#VALUE!</v>
      </c>
      <c r="C42" s="39" t="e">
        <f ca="1">COUNTIF(Models!$G$2:INDIRECT("G"&amp;($F$1+1)),"&gt;"&amp;(A42-1))</f>
        <v>#VALUE!</v>
      </c>
      <c r="D42" s="36" t="e">
        <f t="shared" ca="1" si="1"/>
        <v>#VALUE!</v>
      </c>
      <c r="E42" t="s">
        <v>121</v>
      </c>
      <c r="H42">
        <f t="shared" si="2"/>
        <v>50</v>
      </c>
    </row>
    <row r="43" spans="1:8" x14ac:dyDescent="0.2">
      <c r="A43" s="125">
        <f t="shared" si="3"/>
        <v>51</v>
      </c>
      <c r="B43" t="e">
        <f t="shared" ca="1" si="0"/>
        <v>#VALUE!</v>
      </c>
      <c r="C43" s="39" t="e">
        <f ca="1">COUNTIF(Models!$G$2:INDIRECT("G"&amp;($F$1+1)),"&gt;"&amp;(A43-1))</f>
        <v>#VALUE!</v>
      </c>
      <c r="D43" s="36" t="e">
        <f t="shared" ca="1" si="1"/>
        <v>#VALUE!</v>
      </c>
      <c r="E43" t="s">
        <v>121</v>
      </c>
      <c r="H43">
        <f t="shared" si="2"/>
        <v>51</v>
      </c>
    </row>
    <row r="44" spans="1:8" x14ac:dyDescent="0.2">
      <c r="A44" s="125">
        <f t="shared" si="3"/>
        <v>52</v>
      </c>
      <c r="B44" t="e">
        <f t="shared" ca="1" si="0"/>
        <v>#VALUE!</v>
      </c>
      <c r="C44" s="39" t="e">
        <f ca="1">COUNTIF(Models!$G$2:INDIRECT("G"&amp;($F$1+1)),"&gt;"&amp;(A44-1))</f>
        <v>#VALUE!</v>
      </c>
      <c r="D44" s="36" t="e">
        <f t="shared" ca="1" si="1"/>
        <v>#VALUE!</v>
      </c>
      <c r="E44" t="s">
        <v>121</v>
      </c>
      <c r="H44">
        <f t="shared" si="2"/>
        <v>52</v>
      </c>
    </row>
    <row r="45" spans="1:8" x14ac:dyDescent="0.2">
      <c r="A45" s="125">
        <f t="shared" si="3"/>
        <v>53</v>
      </c>
      <c r="B45" t="e">
        <f t="shared" ca="1" si="0"/>
        <v>#VALUE!</v>
      </c>
      <c r="C45" s="39" t="e">
        <f ca="1">COUNTIF(Models!$G$2:INDIRECT("G"&amp;($F$1+1)),"&gt;"&amp;(A45-1))</f>
        <v>#VALUE!</v>
      </c>
      <c r="D45" s="36" t="e">
        <f t="shared" ca="1" si="1"/>
        <v>#VALUE!</v>
      </c>
      <c r="E45" t="s">
        <v>121</v>
      </c>
      <c r="H45">
        <f t="shared" si="2"/>
        <v>53</v>
      </c>
    </row>
    <row r="46" spans="1:8" x14ac:dyDescent="0.2">
      <c r="A46" s="125">
        <f t="shared" si="3"/>
        <v>54</v>
      </c>
      <c r="B46" t="e">
        <f t="shared" ca="1" si="0"/>
        <v>#VALUE!</v>
      </c>
      <c r="C46" s="39" t="e">
        <f ca="1">COUNTIF(Models!$G$2:INDIRECT("G"&amp;($F$1+1)),"&gt;"&amp;(A46-1))</f>
        <v>#VALUE!</v>
      </c>
      <c r="D46" s="36" t="e">
        <f t="shared" ca="1" si="1"/>
        <v>#VALUE!</v>
      </c>
      <c r="E46" t="s">
        <v>121</v>
      </c>
      <c r="H46">
        <f t="shared" si="2"/>
        <v>54</v>
      </c>
    </row>
    <row r="47" spans="1:8" x14ac:dyDescent="0.2">
      <c r="A47" s="125">
        <f t="shared" si="3"/>
        <v>55</v>
      </c>
      <c r="B47" t="e">
        <f t="shared" ca="1" si="0"/>
        <v>#VALUE!</v>
      </c>
      <c r="C47" s="39" t="e">
        <f ca="1">COUNTIF(Models!$G$2:INDIRECT("G"&amp;($F$1+1)),"&gt;"&amp;(A47-1))</f>
        <v>#VALUE!</v>
      </c>
      <c r="D47" s="36" t="e">
        <f t="shared" ca="1" si="1"/>
        <v>#VALUE!</v>
      </c>
      <c r="E47" t="s">
        <v>121</v>
      </c>
      <c r="H47">
        <f t="shared" si="2"/>
        <v>55</v>
      </c>
    </row>
    <row r="48" spans="1:8" x14ac:dyDescent="0.2">
      <c r="A48" s="125">
        <f t="shared" si="3"/>
        <v>56</v>
      </c>
      <c r="B48" t="e">
        <f t="shared" ca="1" si="0"/>
        <v>#VALUE!</v>
      </c>
      <c r="C48" s="39" t="e">
        <f ca="1">COUNTIF(Models!$G$2:INDIRECT("G"&amp;($F$1+1)),"&gt;"&amp;(A48-1))</f>
        <v>#VALUE!</v>
      </c>
      <c r="D48" s="36" t="e">
        <f t="shared" ca="1" si="1"/>
        <v>#VALUE!</v>
      </c>
      <c r="E48" t="s">
        <v>121</v>
      </c>
      <c r="H48">
        <f t="shared" si="2"/>
        <v>56</v>
      </c>
    </row>
    <row r="49" spans="1:8" x14ac:dyDescent="0.2">
      <c r="A49" s="125">
        <f t="shared" si="3"/>
        <v>57</v>
      </c>
      <c r="B49" t="e">
        <f t="shared" ca="1" si="0"/>
        <v>#VALUE!</v>
      </c>
      <c r="C49" s="39" t="e">
        <f ca="1">COUNTIF(Models!$G$2:INDIRECT("G"&amp;($F$1+1)),"&gt;"&amp;(A49-1))</f>
        <v>#VALUE!</v>
      </c>
      <c r="D49" s="36" t="e">
        <f t="shared" ca="1" si="1"/>
        <v>#VALUE!</v>
      </c>
      <c r="E49" t="s">
        <v>121</v>
      </c>
      <c r="H49">
        <f t="shared" si="2"/>
        <v>57</v>
      </c>
    </row>
    <row r="50" spans="1:8" x14ac:dyDescent="0.2">
      <c r="A50" s="125">
        <f t="shared" si="3"/>
        <v>58</v>
      </c>
      <c r="B50" t="e">
        <f t="shared" ca="1" si="0"/>
        <v>#VALUE!</v>
      </c>
      <c r="C50" s="39" t="e">
        <f ca="1">COUNTIF(Models!$G$2:INDIRECT("G"&amp;($F$1+1)),"&gt;"&amp;(A50-1))</f>
        <v>#VALUE!</v>
      </c>
      <c r="D50" s="36" t="e">
        <f t="shared" ca="1" si="1"/>
        <v>#VALUE!</v>
      </c>
      <c r="E50" t="s">
        <v>121</v>
      </c>
      <c r="H50">
        <f t="shared" si="2"/>
        <v>58</v>
      </c>
    </row>
    <row r="51" spans="1:8" x14ac:dyDescent="0.2">
      <c r="A51" s="125">
        <f t="shared" si="3"/>
        <v>59</v>
      </c>
      <c r="B51" t="e">
        <f t="shared" ca="1" si="0"/>
        <v>#VALUE!</v>
      </c>
      <c r="C51" s="39" t="e">
        <f ca="1">COUNTIF(Models!$G$2:INDIRECT("G"&amp;($F$1+1)),"&gt;"&amp;(A51-1))</f>
        <v>#VALUE!</v>
      </c>
      <c r="D51" s="36" t="e">
        <f t="shared" ca="1" si="1"/>
        <v>#VALUE!</v>
      </c>
      <c r="E51" t="s">
        <v>121</v>
      </c>
      <c r="H51">
        <f t="shared" si="2"/>
        <v>59</v>
      </c>
    </row>
    <row r="52" spans="1:8" x14ac:dyDescent="0.2">
      <c r="A52" s="125">
        <f t="shared" si="3"/>
        <v>60</v>
      </c>
      <c r="B52" t="e">
        <f t="shared" ca="1" si="0"/>
        <v>#VALUE!</v>
      </c>
      <c r="C52" s="39" t="e">
        <f ca="1">COUNTIF(Models!$G$2:INDIRECT("G"&amp;($F$1+1)),"&gt;"&amp;(A52-1))</f>
        <v>#VALUE!</v>
      </c>
      <c r="D52" s="36" t="e">
        <f t="shared" ca="1" si="1"/>
        <v>#VALUE!</v>
      </c>
      <c r="E52" t="s">
        <v>121</v>
      </c>
      <c r="H52">
        <f t="shared" si="2"/>
        <v>60</v>
      </c>
    </row>
    <row r="53" spans="1:8" x14ac:dyDescent="0.2">
      <c r="A53" s="125">
        <f t="shared" si="3"/>
        <v>61</v>
      </c>
      <c r="B53" t="e">
        <f t="shared" ca="1" si="0"/>
        <v>#VALUE!</v>
      </c>
      <c r="C53" s="39" t="e">
        <f ca="1">COUNTIF(Models!$G$2:INDIRECT("G"&amp;($F$1+1)),"&gt;"&amp;(A53-1))</f>
        <v>#VALUE!</v>
      </c>
      <c r="D53" s="36" t="e">
        <f t="shared" ca="1" si="1"/>
        <v>#VALUE!</v>
      </c>
      <c r="E53" t="s">
        <v>121</v>
      </c>
      <c r="H53">
        <f t="shared" si="2"/>
        <v>61</v>
      </c>
    </row>
    <row r="54" spans="1:8" x14ac:dyDescent="0.2">
      <c r="A54" s="125">
        <f t="shared" si="3"/>
        <v>62</v>
      </c>
      <c r="B54" t="e">
        <f t="shared" ca="1" si="0"/>
        <v>#VALUE!</v>
      </c>
      <c r="C54" s="39" t="e">
        <f ca="1">COUNTIF(Models!$G$2:INDIRECT("G"&amp;($F$1+1)),"&gt;"&amp;(A54-1))</f>
        <v>#VALUE!</v>
      </c>
      <c r="D54" s="36" t="e">
        <f t="shared" ca="1" si="1"/>
        <v>#VALUE!</v>
      </c>
      <c r="E54" t="s">
        <v>121</v>
      </c>
      <c r="H54">
        <f t="shared" si="2"/>
        <v>62</v>
      </c>
    </row>
    <row r="55" spans="1:8" x14ac:dyDescent="0.2">
      <c r="A55" s="125">
        <f t="shared" si="3"/>
        <v>63</v>
      </c>
      <c r="B55" t="e">
        <f t="shared" ca="1" si="0"/>
        <v>#VALUE!</v>
      </c>
      <c r="C55" s="39" t="e">
        <f ca="1">COUNTIF(Models!$G$2:INDIRECT("G"&amp;($F$1+1)),"&gt;"&amp;(A55-1))</f>
        <v>#VALUE!</v>
      </c>
      <c r="D55" s="36" t="e">
        <f t="shared" ca="1" si="1"/>
        <v>#VALUE!</v>
      </c>
      <c r="E55" t="s">
        <v>121</v>
      </c>
      <c r="H55">
        <f t="shared" si="2"/>
        <v>63</v>
      </c>
    </row>
    <row r="56" spans="1:8" x14ac:dyDescent="0.2">
      <c r="A56" s="125">
        <f t="shared" si="3"/>
        <v>64</v>
      </c>
      <c r="B56" t="e">
        <f t="shared" ca="1" si="0"/>
        <v>#VALUE!</v>
      </c>
      <c r="C56" s="39" t="e">
        <f ca="1">COUNTIF(Models!$G$2:INDIRECT("G"&amp;($F$1+1)),"&gt;"&amp;(A56-1))</f>
        <v>#VALUE!</v>
      </c>
      <c r="D56" s="36" t="e">
        <f t="shared" ca="1" si="1"/>
        <v>#VALUE!</v>
      </c>
      <c r="E56" t="s">
        <v>121</v>
      </c>
      <c r="H56">
        <f t="shared" si="2"/>
        <v>64</v>
      </c>
    </row>
    <row r="57" spans="1:8" x14ac:dyDescent="0.2">
      <c r="A57" s="125">
        <f t="shared" si="3"/>
        <v>65</v>
      </c>
      <c r="B57" t="e">
        <f t="shared" ca="1" si="0"/>
        <v>#VALUE!</v>
      </c>
      <c r="C57" s="39" t="e">
        <f ca="1">COUNTIF(Models!$G$2:INDIRECT("G"&amp;($F$1+1)),"&gt;"&amp;(A57-1))</f>
        <v>#VALUE!</v>
      </c>
      <c r="D57" s="36" t="e">
        <f t="shared" ca="1" si="1"/>
        <v>#VALUE!</v>
      </c>
      <c r="E57" t="s">
        <v>121</v>
      </c>
      <c r="H57">
        <f t="shared" si="2"/>
        <v>65</v>
      </c>
    </row>
    <row r="58" spans="1:8" x14ac:dyDescent="0.2">
      <c r="A58" s="125">
        <f t="shared" si="3"/>
        <v>66</v>
      </c>
      <c r="B58" t="e">
        <f t="shared" ca="1" si="0"/>
        <v>#VALUE!</v>
      </c>
      <c r="C58" s="39" t="e">
        <f ca="1">COUNTIF(Models!$G$2:INDIRECT("G"&amp;($F$1+1)),"&gt;"&amp;(A58-1))</f>
        <v>#VALUE!</v>
      </c>
      <c r="D58" s="36" t="e">
        <f t="shared" ca="1" si="1"/>
        <v>#VALUE!</v>
      </c>
      <c r="E58" t="s">
        <v>121</v>
      </c>
      <c r="H58">
        <f t="shared" si="2"/>
        <v>66</v>
      </c>
    </row>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C9" sqref="C9"/>
    </sheetView>
  </sheetViews>
  <sheetFormatPr defaultRowHeight="12.75" x14ac:dyDescent="0.2"/>
  <cols>
    <col min="1" max="1" width="11.5703125" customWidth="1"/>
    <col min="8" max="8" width="11.5703125" customWidth="1"/>
  </cols>
  <sheetData>
    <row r="1" spans="1:14" ht="25.5" x14ac:dyDescent="0.2">
      <c r="A1" s="123" t="s">
        <v>0</v>
      </c>
      <c r="B1" s="123" t="s">
        <v>122</v>
      </c>
      <c r="C1" s="123" t="s">
        <v>123</v>
      </c>
      <c r="D1" s="123" t="s">
        <v>124</v>
      </c>
      <c r="E1" s="123" t="s">
        <v>125</v>
      </c>
      <c r="F1" s="123" t="s">
        <v>126</v>
      </c>
      <c r="G1" s="123" t="s">
        <v>127</v>
      </c>
      <c r="H1" s="123" t="s">
        <v>128</v>
      </c>
      <c r="I1" s="123" t="s">
        <v>129</v>
      </c>
      <c r="J1" s="123" t="s">
        <v>130</v>
      </c>
      <c r="K1" s="123" t="s">
        <v>131</v>
      </c>
      <c r="L1" s="123" t="s">
        <v>132</v>
      </c>
      <c r="M1" s="123" t="s">
        <v>133</v>
      </c>
      <c r="N1" s="123" t="s">
        <v>134</v>
      </c>
    </row>
    <row r="2" spans="1:14" x14ac:dyDescent="0.2">
      <c r="A2" s="126" t="s">
        <v>135</v>
      </c>
      <c r="B2" s="123">
        <v>3</v>
      </c>
      <c r="C2" s="123">
        <v>13.275</v>
      </c>
      <c r="D2" s="123">
        <v>15.025</v>
      </c>
      <c r="E2" s="123">
        <v>15.875</v>
      </c>
      <c r="F2" s="123">
        <v>16.425000000000001</v>
      </c>
      <c r="G2" s="123">
        <v>17.024999999999999</v>
      </c>
      <c r="H2" s="123">
        <v>17.274999999999999</v>
      </c>
      <c r="I2" s="123">
        <v>17.824999999999999</v>
      </c>
      <c r="J2" s="123">
        <v>18.024999999999999</v>
      </c>
      <c r="K2" s="123">
        <v>18.225000000000001</v>
      </c>
      <c r="L2" s="126" t="s">
        <v>136</v>
      </c>
      <c r="M2" s="126" t="s">
        <v>137</v>
      </c>
      <c r="N2" s="126" t="s">
        <v>138</v>
      </c>
    </row>
    <row r="3" spans="1:14" x14ac:dyDescent="0.2">
      <c r="A3" s="126" t="s">
        <v>139</v>
      </c>
      <c r="B3" s="123">
        <v>3</v>
      </c>
      <c r="C3" s="123">
        <v>12.824999999999999</v>
      </c>
      <c r="D3" s="123">
        <v>14.574999999999999</v>
      </c>
      <c r="E3" s="123">
        <v>15.425000000000001</v>
      </c>
      <c r="F3" s="123">
        <v>16.074999999999999</v>
      </c>
      <c r="G3" s="123">
        <v>16.725000000000001</v>
      </c>
      <c r="H3" s="123">
        <v>16.975000000000001</v>
      </c>
      <c r="I3" s="123">
        <v>17.574999999999999</v>
      </c>
      <c r="J3" s="123">
        <v>17.850000000000001</v>
      </c>
      <c r="K3" s="123">
        <v>18.024999999999999</v>
      </c>
      <c r="L3" s="126" t="s">
        <v>140</v>
      </c>
      <c r="M3" s="126" t="s">
        <v>141</v>
      </c>
      <c r="N3" s="126" t="s">
        <v>142</v>
      </c>
    </row>
    <row r="4" spans="1:14" x14ac:dyDescent="0.2">
      <c r="A4" s="126" t="s">
        <v>143</v>
      </c>
      <c r="B4" s="123">
        <v>3</v>
      </c>
      <c r="C4" s="123">
        <v>12.675000000000001</v>
      </c>
      <c r="D4" s="123">
        <v>14.425000000000001</v>
      </c>
      <c r="E4" s="123">
        <v>15.324999999999999</v>
      </c>
      <c r="F4" s="123">
        <v>15.975</v>
      </c>
      <c r="G4" s="123">
        <v>16.625</v>
      </c>
      <c r="H4" s="123">
        <v>16.875</v>
      </c>
      <c r="I4" s="123">
        <v>17.425000000000001</v>
      </c>
      <c r="J4" s="123">
        <v>17.7</v>
      </c>
      <c r="K4" s="123">
        <v>17.95</v>
      </c>
      <c r="L4" s="126" t="s">
        <v>144</v>
      </c>
      <c r="M4" s="126" t="s">
        <v>145</v>
      </c>
      <c r="N4" s="126" t="s">
        <v>146</v>
      </c>
    </row>
    <row r="5" spans="1:14" x14ac:dyDescent="0.2">
      <c r="A5" s="126" t="s">
        <v>147</v>
      </c>
      <c r="B5" s="123">
        <v>3</v>
      </c>
      <c r="C5" s="123">
        <v>12.625</v>
      </c>
      <c r="D5" s="123">
        <v>14.475</v>
      </c>
      <c r="E5" s="123">
        <v>15.375</v>
      </c>
      <c r="F5" s="123">
        <v>16.024999999999999</v>
      </c>
      <c r="G5" s="123">
        <v>16.625</v>
      </c>
      <c r="H5" s="123">
        <v>16.925000000000001</v>
      </c>
      <c r="I5" s="123">
        <v>17.524999999999999</v>
      </c>
      <c r="J5" s="123">
        <v>17.75</v>
      </c>
      <c r="K5" s="123">
        <v>17.975000000000001</v>
      </c>
      <c r="L5" s="126" t="s">
        <v>148</v>
      </c>
      <c r="M5" s="126" t="s">
        <v>149</v>
      </c>
      <c r="N5" s="126" t="s">
        <v>150</v>
      </c>
    </row>
    <row r="6" spans="1:14" x14ac:dyDescent="0.2">
      <c r="A6" s="126" t="s">
        <v>151</v>
      </c>
      <c r="B6" s="123">
        <v>3</v>
      </c>
      <c r="C6" s="123">
        <v>12.675000000000001</v>
      </c>
      <c r="D6" s="123">
        <v>14.425000000000001</v>
      </c>
      <c r="E6" s="123">
        <v>15.324999999999999</v>
      </c>
      <c r="F6" s="123">
        <v>15.975</v>
      </c>
      <c r="G6" s="123">
        <v>16.625</v>
      </c>
      <c r="H6" s="123">
        <v>16.875</v>
      </c>
      <c r="I6" s="123">
        <v>17.5</v>
      </c>
      <c r="J6" s="123">
        <v>17.75</v>
      </c>
      <c r="K6" s="123">
        <v>17.925000000000001</v>
      </c>
      <c r="L6" s="126" t="s">
        <v>144</v>
      </c>
      <c r="M6" s="126" t="s">
        <v>152</v>
      </c>
      <c r="N6" s="126" t="s">
        <v>153</v>
      </c>
    </row>
    <row r="7" spans="1:14" x14ac:dyDescent="0.2">
      <c r="A7" s="126" t="s">
        <v>154</v>
      </c>
      <c r="B7" s="123">
        <v>3</v>
      </c>
      <c r="C7" s="123">
        <v>12.775</v>
      </c>
      <c r="D7" s="123">
        <v>14.425000000000001</v>
      </c>
      <c r="E7" s="123">
        <v>15.275</v>
      </c>
      <c r="F7" s="123">
        <v>15.925000000000001</v>
      </c>
      <c r="G7" s="123">
        <v>16.574999999999999</v>
      </c>
      <c r="H7" s="123">
        <v>16.875</v>
      </c>
      <c r="I7" s="123">
        <v>17.475000000000001</v>
      </c>
      <c r="J7" s="123">
        <v>17.75</v>
      </c>
      <c r="K7" s="123">
        <v>17.95</v>
      </c>
      <c r="L7" s="126" t="s">
        <v>155</v>
      </c>
      <c r="M7" s="126" t="s">
        <v>156</v>
      </c>
      <c r="N7" s="126" t="s">
        <v>157</v>
      </c>
    </row>
    <row r="8" spans="1:14" x14ac:dyDescent="0.2">
      <c r="A8" s="126" t="s">
        <v>158</v>
      </c>
      <c r="B8" s="123">
        <v>3</v>
      </c>
      <c r="C8" s="123">
        <v>12.525</v>
      </c>
      <c r="D8" s="123">
        <v>14.2</v>
      </c>
      <c r="E8" s="123">
        <v>15.125</v>
      </c>
      <c r="F8" s="123">
        <v>15.775</v>
      </c>
      <c r="G8" s="123">
        <v>16.425000000000001</v>
      </c>
      <c r="H8" s="123">
        <v>16.725000000000001</v>
      </c>
      <c r="I8" s="123">
        <v>17.375</v>
      </c>
      <c r="J8" s="123">
        <v>17.675000000000001</v>
      </c>
      <c r="K8" s="123">
        <v>17.925000000000001</v>
      </c>
      <c r="L8" s="126" t="s">
        <v>159</v>
      </c>
      <c r="M8" s="126" t="s">
        <v>160</v>
      </c>
      <c r="N8" s="126" t="s">
        <v>161</v>
      </c>
    </row>
    <row r="9" spans="1:14" x14ac:dyDescent="0.2">
      <c r="A9" s="126" t="s">
        <v>162</v>
      </c>
      <c r="B9" s="123">
        <v>3</v>
      </c>
      <c r="C9" s="123">
        <v>12.125</v>
      </c>
      <c r="D9" s="123">
        <v>13.875</v>
      </c>
      <c r="E9" s="123">
        <v>14.875</v>
      </c>
      <c r="F9" s="123">
        <v>15.65</v>
      </c>
      <c r="G9" s="123">
        <v>16.324999999999999</v>
      </c>
      <c r="H9" s="123">
        <v>16.675000000000001</v>
      </c>
      <c r="I9" s="123">
        <v>17.274999999999999</v>
      </c>
      <c r="J9" s="123">
        <v>17.600000000000001</v>
      </c>
      <c r="K9" s="123">
        <v>17.850000000000001</v>
      </c>
      <c r="L9" s="126" t="s">
        <v>163</v>
      </c>
      <c r="M9" s="126" t="s">
        <v>164</v>
      </c>
      <c r="N9" s="126" t="s">
        <v>165</v>
      </c>
    </row>
    <row r="10" spans="1:14" x14ac:dyDescent="0.2">
      <c r="A10" s="126" t="s">
        <v>166</v>
      </c>
      <c r="B10" s="123">
        <v>3</v>
      </c>
      <c r="C10" s="123">
        <v>12.625</v>
      </c>
      <c r="D10" s="123">
        <v>14.074999999999999</v>
      </c>
      <c r="E10" s="123">
        <v>15.025</v>
      </c>
      <c r="F10" s="123">
        <v>15.775</v>
      </c>
      <c r="G10" s="123">
        <v>16.475000000000001</v>
      </c>
      <c r="H10" s="123">
        <v>16.824999999999999</v>
      </c>
      <c r="I10" s="123">
        <v>17.475000000000001</v>
      </c>
      <c r="J10" s="123">
        <v>17.725000000000001</v>
      </c>
      <c r="K10" s="123">
        <v>17.95</v>
      </c>
      <c r="L10" s="126" t="s">
        <v>167</v>
      </c>
      <c r="M10" s="126" t="s">
        <v>168</v>
      </c>
      <c r="N10" s="126" t="s">
        <v>169</v>
      </c>
    </row>
    <row r="11" spans="1:14" x14ac:dyDescent="0.2">
      <c r="A11" s="126" t="s">
        <v>170</v>
      </c>
      <c r="B11" s="123">
        <v>3</v>
      </c>
      <c r="C11" s="123">
        <v>12.275</v>
      </c>
      <c r="D11" s="123">
        <v>13.725</v>
      </c>
      <c r="E11" s="123">
        <v>14.725</v>
      </c>
      <c r="F11" s="123">
        <v>15.525</v>
      </c>
      <c r="G11" s="123">
        <v>16.274999999999999</v>
      </c>
      <c r="H11" s="123">
        <v>16.625</v>
      </c>
      <c r="I11" s="123">
        <v>17.225000000000001</v>
      </c>
      <c r="J11" s="123">
        <v>17.55</v>
      </c>
      <c r="K11" s="123">
        <v>17.824999999999999</v>
      </c>
      <c r="L11" s="126" t="s">
        <v>171</v>
      </c>
      <c r="M11" s="126" t="s">
        <v>172</v>
      </c>
      <c r="N11" s="126" t="s">
        <v>173</v>
      </c>
    </row>
    <row r="12" spans="1:14" x14ac:dyDescent="0.2">
      <c r="A12" s="123" t="s">
        <v>174</v>
      </c>
      <c r="B12" s="39"/>
      <c r="C12" s="39"/>
      <c r="D12" s="39"/>
      <c r="E12" s="39"/>
      <c r="F12" s="39"/>
      <c r="G12" s="39"/>
      <c r="H12" s="39"/>
      <c r="I12" s="39"/>
      <c r="J12" s="39"/>
      <c r="K12" s="39"/>
      <c r="L12" s="126" t="s">
        <v>175</v>
      </c>
      <c r="M12" s="126" t="s">
        <v>176</v>
      </c>
      <c r="N12" s="126" t="s">
        <v>177</v>
      </c>
    </row>
  </sheetData>
  <sheetProtection selectLockedCells="1" selectUnlockedCells="1"/>
  <pageMargins left="0.7" right="0.7" top="0.75" bottom="0.75" header="0.51180555555555551" footer="0.51180555555555551"/>
  <pageSetup firstPageNumber="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Models</vt:lpstr>
      <vt:lpstr>Instructions</vt:lpstr>
      <vt:lpstr>Tips</vt:lpstr>
      <vt:lpstr>Dist Weighted Avg</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Pavlas</dc:creator>
  <cp:lastModifiedBy>Martin Pavlas</cp:lastModifiedBy>
  <dcterms:created xsi:type="dcterms:W3CDTF">2017-03-22T19:26:30Z</dcterms:created>
  <dcterms:modified xsi:type="dcterms:W3CDTF">2017-03-22T19:43:24Z</dcterms:modified>
</cp:coreProperties>
</file>